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☆☆高校担当\kinebuchi\杵渕\☆☆☆県体力・運動能力調査・体力優良証\☆☆新体力テスト\00群馬県児童生徒の体力・運動能力調査\R07\"/>
    </mc:Choice>
  </mc:AlternateContent>
  <xr:revisionPtr revIDLastSave="0" documentId="13_ncr:1_{59013F26-C7D3-444D-961A-D38A82DAB6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記入用" sheetId="1" r:id="rId1"/>
    <sheet name="集計用" sheetId="2" r:id="rId2"/>
    <sheet name="判定集計表" sheetId="9" r:id="rId3"/>
    <sheet name="記録平均" sheetId="8" r:id="rId4"/>
    <sheet name="得点換算データ" sheetId="5" r:id="rId5"/>
    <sheet name="（鑑）体力優良証交付申請報告書" sheetId="6" r:id="rId6"/>
    <sheet name="記録用紙" sheetId="7" r:id="rId7"/>
    <sheet name="プルダウン選択肢" sheetId="3" state="hidden" r:id="rId8"/>
  </sheets>
  <definedNames>
    <definedName name="_xlnm.Print_Area" localSheetId="3">記録平均!$A$2:$M$10</definedName>
    <definedName name="_xlnm.Print_Area" localSheetId="2">判定集計表!$A$1:$U$19</definedName>
    <definedName name="判定12歳">#REF!</definedName>
    <definedName name="判定13歳">#REF!</definedName>
    <definedName name="判定14歳">#REF!</definedName>
    <definedName name="判定15歳">#REF!</definedName>
    <definedName name="判定16歳">#REF!</definedName>
    <definedName name="判定17歳">#REF!</definedName>
    <definedName name="判定18歳">#REF!</definedName>
    <definedName name="判定19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7" i="2" l="1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5" i="2"/>
  <c r="P13" i="2"/>
  <c r="P21" i="2"/>
  <c r="P29" i="2"/>
  <c r="P37" i="2"/>
  <c r="P45" i="2"/>
  <c r="P53" i="2"/>
  <c r="P61" i="2"/>
  <c r="P69" i="2"/>
  <c r="P77" i="2"/>
  <c r="P85" i="2"/>
  <c r="P93" i="2"/>
  <c r="P101" i="2"/>
  <c r="P109" i="2"/>
  <c r="P117" i="2"/>
  <c r="P125" i="2"/>
  <c r="P133" i="2"/>
  <c r="P141" i="2"/>
  <c r="P149" i="2"/>
  <c r="P157" i="2"/>
  <c r="P165" i="2"/>
  <c r="P173" i="2"/>
  <c r="P181" i="2"/>
  <c r="P189" i="2"/>
  <c r="P197" i="2"/>
  <c r="P205" i="2"/>
  <c r="P213" i="2"/>
  <c r="P221" i="2"/>
  <c r="P229" i="2"/>
  <c r="P237" i="2"/>
  <c r="P245" i="2"/>
  <c r="P253" i="2"/>
  <c r="P261" i="2"/>
  <c r="P269" i="2"/>
  <c r="P277" i="2"/>
  <c r="P285" i="2"/>
  <c r="P293" i="2"/>
  <c r="P301" i="2"/>
  <c r="P309" i="2"/>
  <c r="P317" i="2"/>
  <c r="P325" i="2"/>
  <c r="P333" i="2"/>
  <c r="P341" i="2"/>
  <c r="P349" i="2"/>
  <c r="O3" i="2"/>
  <c r="P3" i="2" s="1"/>
  <c r="O4" i="2"/>
  <c r="P4" i="2" s="1"/>
  <c r="O27" i="2"/>
  <c r="P27" i="2" s="1"/>
  <c r="Q27" i="2"/>
  <c r="R27" i="2" s="1"/>
  <c r="O28" i="2"/>
  <c r="P28" i="2" s="1"/>
  <c r="Q28" i="2"/>
  <c r="R28" i="2" s="1"/>
  <c r="O29" i="2"/>
  <c r="Q29" i="2"/>
  <c r="R29" i="2" s="1"/>
  <c r="O30" i="2"/>
  <c r="P30" i="2" s="1"/>
  <c r="Q30" i="2"/>
  <c r="R30" i="2" s="1"/>
  <c r="O31" i="2"/>
  <c r="P31" i="2" s="1"/>
  <c r="Q31" i="2"/>
  <c r="R31" i="2" s="1"/>
  <c r="O32" i="2"/>
  <c r="P32" i="2" s="1"/>
  <c r="Q32" i="2"/>
  <c r="R32" i="2" s="1"/>
  <c r="O33" i="2"/>
  <c r="P33" i="2" s="1"/>
  <c r="Q33" i="2"/>
  <c r="R33" i="2" s="1"/>
  <c r="O34" i="2"/>
  <c r="P34" i="2" s="1"/>
  <c r="Q34" i="2"/>
  <c r="R34" i="2" s="1"/>
  <c r="O35" i="2"/>
  <c r="P35" i="2" s="1"/>
  <c r="Q35" i="2"/>
  <c r="R35" i="2" s="1"/>
  <c r="O36" i="2"/>
  <c r="P36" i="2" s="1"/>
  <c r="Q36" i="2"/>
  <c r="R36" i="2" s="1"/>
  <c r="O37" i="2"/>
  <c r="Q37" i="2"/>
  <c r="R37" i="2" s="1"/>
  <c r="O38" i="2"/>
  <c r="P38" i="2" s="1"/>
  <c r="Q38" i="2"/>
  <c r="R38" i="2" s="1"/>
  <c r="O39" i="2"/>
  <c r="P39" i="2" s="1"/>
  <c r="Q39" i="2"/>
  <c r="R39" i="2" s="1"/>
  <c r="O40" i="2"/>
  <c r="P40" i="2" s="1"/>
  <c r="Q40" i="2"/>
  <c r="R40" i="2" s="1"/>
  <c r="O41" i="2"/>
  <c r="P41" i="2" s="1"/>
  <c r="Q41" i="2"/>
  <c r="R41" i="2" s="1"/>
  <c r="O42" i="2"/>
  <c r="P42" i="2" s="1"/>
  <c r="Q42" i="2"/>
  <c r="R42" i="2" s="1"/>
  <c r="O43" i="2"/>
  <c r="P43" i="2" s="1"/>
  <c r="Q43" i="2"/>
  <c r="R43" i="2" s="1"/>
  <c r="O44" i="2"/>
  <c r="P44" i="2" s="1"/>
  <c r="Q44" i="2"/>
  <c r="R44" i="2" s="1"/>
  <c r="O45" i="2"/>
  <c r="Q45" i="2"/>
  <c r="R45" i="2" s="1"/>
  <c r="O46" i="2"/>
  <c r="P46" i="2" s="1"/>
  <c r="Q46" i="2"/>
  <c r="R46" i="2" s="1"/>
  <c r="O47" i="2"/>
  <c r="P47" i="2" s="1"/>
  <c r="Q47" i="2"/>
  <c r="R47" i="2" s="1"/>
  <c r="O48" i="2"/>
  <c r="P48" i="2" s="1"/>
  <c r="Q48" i="2"/>
  <c r="R48" i="2" s="1"/>
  <c r="O49" i="2"/>
  <c r="P49" i="2" s="1"/>
  <c r="Q49" i="2"/>
  <c r="R49" i="2" s="1"/>
  <c r="O50" i="2"/>
  <c r="P50" i="2" s="1"/>
  <c r="Q50" i="2"/>
  <c r="R50" i="2" s="1"/>
  <c r="O51" i="2"/>
  <c r="P51" i="2" s="1"/>
  <c r="Q51" i="2"/>
  <c r="R51" i="2" s="1"/>
  <c r="O52" i="2"/>
  <c r="P52" i="2" s="1"/>
  <c r="Q52" i="2"/>
  <c r="R52" i="2" s="1"/>
  <c r="O53" i="2"/>
  <c r="Q53" i="2"/>
  <c r="R53" i="2" s="1"/>
  <c r="O54" i="2"/>
  <c r="P54" i="2" s="1"/>
  <c r="Q54" i="2"/>
  <c r="R54" i="2" s="1"/>
  <c r="O55" i="2"/>
  <c r="P55" i="2" s="1"/>
  <c r="Q55" i="2"/>
  <c r="R55" i="2" s="1"/>
  <c r="O56" i="2"/>
  <c r="P56" i="2" s="1"/>
  <c r="Q56" i="2"/>
  <c r="R56" i="2" s="1"/>
  <c r="O57" i="2"/>
  <c r="P57" i="2" s="1"/>
  <c r="Q57" i="2"/>
  <c r="R57" i="2" s="1"/>
  <c r="O58" i="2"/>
  <c r="P58" i="2" s="1"/>
  <c r="Q58" i="2"/>
  <c r="R58" i="2" s="1"/>
  <c r="O59" i="2"/>
  <c r="P59" i="2" s="1"/>
  <c r="Q59" i="2"/>
  <c r="R59" i="2" s="1"/>
  <c r="O60" i="2"/>
  <c r="P60" i="2" s="1"/>
  <c r="Q60" i="2"/>
  <c r="R60" i="2" s="1"/>
  <c r="O61" i="2"/>
  <c r="Q61" i="2"/>
  <c r="R61" i="2" s="1"/>
  <c r="O62" i="2"/>
  <c r="P62" i="2" s="1"/>
  <c r="Q62" i="2"/>
  <c r="R62" i="2" s="1"/>
  <c r="O63" i="2"/>
  <c r="P63" i="2" s="1"/>
  <c r="Q63" i="2"/>
  <c r="R63" i="2" s="1"/>
  <c r="O64" i="2"/>
  <c r="P64" i="2" s="1"/>
  <c r="Q64" i="2"/>
  <c r="R64" i="2" s="1"/>
  <c r="O65" i="2"/>
  <c r="P65" i="2" s="1"/>
  <c r="Q65" i="2"/>
  <c r="R65" i="2" s="1"/>
  <c r="O66" i="2"/>
  <c r="P66" i="2" s="1"/>
  <c r="Q66" i="2"/>
  <c r="R66" i="2" s="1"/>
  <c r="O67" i="2"/>
  <c r="P67" i="2" s="1"/>
  <c r="Q67" i="2"/>
  <c r="R67" i="2" s="1"/>
  <c r="O68" i="2"/>
  <c r="P68" i="2" s="1"/>
  <c r="Q68" i="2"/>
  <c r="R68" i="2" s="1"/>
  <c r="O69" i="2"/>
  <c r="Q69" i="2"/>
  <c r="R69" i="2" s="1"/>
  <c r="O70" i="2"/>
  <c r="P70" i="2" s="1"/>
  <c r="Q70" i="2"/>
  <c r="R70" i="2" s="1"/>
  <c r="O71" i="2"/>
  <c r="P71" i="2" s="1"/>
  <c r="Q71" i="2"/>
  <c r="R71" i="2" s="1"/>
  <c r="O72" i="2"/>
  <c r="P72" i="2" s="1"/>
  <c r="Q72" i="2"/>
  <c r="R72" i="2" s="1"/>
  <c r="O73" i="2"/>
  <c r="P73" i="2" s="1"/>
  <c r="Q73" i="2"/>
  <c r="R73" i="2" s="1"/>
  <c r="O74" i="2"/>
  <c r="P74" i="2" s="1"/>
  <c r="Q74" i="2"/>
  <c r="R74" i="2" s="1"/>
  <c r="O75" i="2"/>
  <c r="P75" i="2" s="1"/>
  <c r="Q75" i="2"/>
  <c r="R75" i="2" s="1"/>
  <c r="O76" i="2"/>
  <c r="P76" i="2" s="1"/>
  <c r="Q76" i="2"/>
  <c r="R76" i="2" s="1"/>
  <c r="O77" i="2"/>
  <c r="Q77" i="2"/>
  <c r="R77" i="2" s="1"/>
  <c r="O78" i="2"/>
  <c r="P78" i="2" s="1"/>
  <c r="Q78" i="2"/>
  <c r="R78" i="2" s="1"/>
  <c r="O79" i="2"/>
  <c r="P79" i="2" s="1"/>
  <c r="Q79" i="2"/>
  <c r="R79" i="2" s="1"/>
  <c r="O80" i="2"/>
  <c r="P80" i="2" s="1"/>
  <c r="Q80" i="2"/>
  <c r="R80" i="2" s="1"/>
  <c r="O81" i="2"/>
  <c r="P81" i="2" s="1"/>
  <c r="Q81" i="2"/>
  <c r="R81" i="2" s="1"/>
  <c r="O82" i="2"/>
  <c r="P82" i="2" s="1"/>
  <c r="Q82" i="2"/>
  <c r="R82" i="2" s="1"/>
  <c r="O83" i="2"/>
  <c r="P83" i="2" s="1"/>
  <c r="Q83" i="2"/>
  <c r="R83" i="2" s="1"/>
  <c r="O84" i="2"/>
  <c r="P84" i="2" s="1"/>
  <c r="Q84" i="2"/>
  <c r="R84" i="2" s="1"/>
  <c r="O85" i="2"/>
  <c r="Q85" i="2"/>
  <c r="R85" i="2" s="1"/>
  <c r="O86" i="2"/>
  <c r="P86" i="2" s="1"/>
  <c r="Q86" i="2"/>
  <c r="R86" i="2" s="1"/>
  <c r="O87" i="2"/>
  <c r="P87" i="2" s="1"/>
  <c r="Q87" i="2"/>
  <c r="R87" i="2" s="1"/>
  <c r="O88" i="2"/>
  <c r="P88" i="2" s="1"/>
  <c r="Q88" i="2"/>
  <c r="R88" i="2" s="1"/>
  <c r="O89" i="2"/>
  <c r="P89" i="2" s="1"/>
  <c r="Q89" i="2"/>
  <c r="R89" i="2" s="1"/>
  <c r="O90" i="2"/>
  <c r="P90" i="2" s="1"/>
  <c r="Q90" i="2"/>
  <c r="R90" i="2" s="1"/>
  <c r="O91" i="2"/>
  <c r="P91" i="2" s="1"/>
  <c r="Q91" i="2"/>
  <c r="R91" i="2" s="1"/>
  <c r="O92" i="2"/>
  <c r="P92" i="2" s="1"/>
  <c r="Q92" i="2"/>
  <c r="R92" i="2" s="1"/>
  <c r="O93" i="2"/>
  <c r="Q93" i="2"/>
  <c r="R93" i="2" s="1"/>
  <c r="O94" i="2"/>
  <c r="P94" i="2" s="1"/>
  <c r="Q94" i="2"/>
  <c r="R94" i="2" s="1"/>
  <c r="O95" i="2"/>
  <c r="P95" i="2" s="1"/>
  <c r="Q95" i="2"/>
  <c r="R95" i="2" s="1"/>
  <c r="O96" i="2"/>
  <c r="P96" i="2" s="1"/>
  <c r="Q96" i="2"/>
  <c r="R96" i="2" s="1"/>
  <c r="O97" i="2"/>
  <c r="P97" i="2" s="1"/>
  <c r="Q97" i="2"/>
  <c r="R97" i="2" s="1"/>
  <c r="O98" i="2"/>
  <c r="P98" i="2" s="1"/>
  <c r="Q98" i="2"/>
  <c r="R98" i="2" s="1"/>
  <c r="O99" i="2"/>
  <c r="P99" i="2" s="1"/>
  <c r="Q99" i="2"/>
  <c r="R99" i="2" s="1"/>
  <c r="O100" i="2"/>
  <c r="P100" i="2" s="1"/>
  <c r="Q100" i="2"/>
  <c r="R100" i="2" s="1"/>
  <c r="O101" i="2"/>
  <c r="Q101" i="2"/>
  <c r="R101" i="2" s="1"/>
  <c r="O102" i="2"/>
  <c r="P102" i="2" s="1"/>
  <c r="Q102" i="2"/>
  <c r="R102" i="2" s="1"/>
  <c r="O103" i="2"/>
  <c r="P103" i="2" s="1"/>
  <c r="Q103" i="2"/>
  <c r="R103" i="2" s="1"/>
  <c r="O104" i="2"/>
  <c r="P104" i="2" s="1"/>
  <c r="Q104" i="2"/>
  <c r="R104" i="2" s="1"/>
  <c r="O105" i="2"/>
  <c r="P105" i="2" s="1"/>
  <c r="Q105" i="2"/>
  <c r="R105" i="2" s="1"/>
  <c r="O106" i="2"/>
  <c r="P106" i="2" s="1"/>
  <c r="Q106" i="2"/>
  <c r="R106" i="2" s="1"/>
  <c r="O107" i="2"/>
  <c r="P107" i="2" s="1"/>
  <c r="Q107" i="2"/>
  <c r="R107" i="2" s="1"/>
  <c r="O108" i="2"/>
  <c r="P108" i="2" s="1"/>
  <c r="Q108" i="2"/>
  <c r="R108" i="2" s="1"/>
  <c r="O109" i="2"/>
  <c r="Q109" i="2"/>
  <c r="R109" i="2" s="1"/>
  <c r="O110" i="2"/>
  <c r="P110" i="2" s="1"/>
  <c r="Q110" i="2"/>
  <c r="R110" i="2" s="1"/>
  <c r="O111" i="2"/>
  <c r="P111" i="2" s="1"/>
  <c r="Q111" i="2"/>
  <c r="R111" i="2" s="1"/>
  <c r="O112" i="2"/>
  <c r="P112" i="2" s="1"/>
  <c r="Q112" i="2"/>
  <c r="R112" i="2" s="1"/>
  <c r="O113" i="2"/>
  <c r="P113" i="2" s="1"/>
  <c r="Q113" i="2"/>
  <c r="R113" i="2" s="1"/>
  <c r="O114" i="2"/>
  <c r="P114" i="2" s="1"/>
  <c r="Q114" i="2"/>
  <c r="R114" i="2" s="1"/>
  <c r="O115" i="2"/>
  <c r="P115" i="2" s="1"/>
  <c r="Q115" i="2"/>
  <c r="R115" i="2" s="1"/>
  <c r="O116" i="2"/>
  <c r="P116" i="2" s="1"/>
  <c r="Q116" i="2"/>
  <c r="R116" i="2" s="1"/>
  <c r="O117" i="2"/>
  <c r="Q117" i="2"/>
  <c r="R117" i="2" s="1"/>
  <c r="O118" i="2"/>
  <c r="P118" i="2" s="1"/>
  <c r="Q118" i="2"/>
  <c r="R118" i="2" s="1"/>
  <c r="O119" i="2"/>
  <c r="P119" i="2" s="1"/>
  <c r="Q119" i="2"/>
  <c r="R119" i="2" s="1"/>
  <c r="O120" i="2"/>
  <c r="P120" i="2" s="1"/>
  <c r="Q120" i="2"/>
  <c r="R120" i="2" s="1"/>
  <c r="O121" i="2"/>
  <c r="P121" i="2" s="1"/>
  <c r="Q121" i="2"/>
  <c r="R121" i="2" s="1"/>
  <c r="O122" i="2"/>
  <c r="P122" i="2" s="1"/>
  <c r="Q122" i="2"/>
  <c r="R122" i="2" s="1"/>
  <c r="O123" i="2"/>
  <c r="P123" i="2" s="1"/>
  <c r="Q123" i="2"/>
  <c r="R123" i="2" s="1"/>
  <c r="O124" i="2"/>
  <c r="P124" i="2" s="1"/>
  <c r="Q124" i="2"/>
  <c r="R124" i="2" s="1"/>
  <c r="O125" i="2"/>
  <c r="Q125" i="2"/>
  <c r="R125" i="2" s="1"/>
  <c r="O126" i="2"/>
  <c r="P126" i="2" s="1"/>
  <c r="Q126" i="2"/>
  <c r="R126" i="2" s="1"/>
  <c r="O127" i="2"/>
  <c r="P127" i="2" s="1"/>
  <c r="Q127" i="2"/>
  <c r="R127" i="2" s="1"/>
  <c r="O128" i="2"/>
  <c r="P128" i="2" s="1"/>
  <c r="Q128" i="2"/>
  <c r="R128" i="2" s="1"/>
  <c r="O129" i="2"/>
  <c r="P129" i="2" s="1"/>
  <c r="Q129" i="2"/>
  <c r="R129" i="2" s="1"/>
  <c r="O130" i="2"/>
  <c r="P130" i="2" s="1"/>
  <c r="Q130" i="2"/>
  <c r="R130" i="2" s="1"/>
  <c r="O131" i="2"/>
  <c r="P131" i="2" s="1"/>
  <c r="Q131" i="2"/>
  <c r="R131" i="2" s="1"/>
  <c r="O132" i="2"/>
  <c r="P132" i="2" s="1"/>
  <c r="Q132" i="2"/>
  <c r="R132" i="2" s="1"/>
  <c r="O133" i="2"/>
  <c r="Q133" i="2"/>
  <c r="R133" i="2" s="1"/>
  <c r="O134" i="2"/>
  <c r="P134" i="2" s="1"/>
  <c r="Q134" i="2"/>
  <c r="R134" i="2" s="1"/>
  <c r="O135" i="2"/>
  <c r="P135" i="2" s="1"/>
  <c r="Q135" i="2"/>
  <c r="R135" i="2" s="1"/>
  <c r="O136" i="2"/>
  <c r="P136" i="2" s="1"/>
  <c r="Q136" i="2"/>
  <c r="R136" i="2" s="1"/>
  <c r="O137" i="2"/>
  <c r="P137" i="2" s="1"/>
  <c r="Q137" i="2"/>
  <c r="R137" i="2" s="1"/>
  <c r="O138" i="2"/>
  <c r="P138" i="2" s="1"/>
  <c r="Q138" i="2"/>
  <c r="R138" i="2" s="1"/>
  <c r="O139" i="2"/>
  <c r="P139" i="2" s="1"/>
  <c r="Q139" i="2"/>
  <c r="R139" i="2" s="1"/>
  <c r="O140" i="2"/>
  <c r="P140" i="2" s="1"/>
  <c r="Q140" i="2"/>
  <c r="R140" i="2" s="1"/>
  <c r="O141" i="2"/>
  <c r="Q141" i="2"/>
  <c r="R141" i="2" s="1"/>
  <c r="O142" i="2"/>
  <c r="P142" i="2" s="1"/>
  <c r="Q142" i="2"/>
  <c r="R142" i="2" s="1"/>
  <c r="O143" i="2"/>
  <c r="P143" i="2" s="1"/>
  <c r="Q143" i="2"/>
  <c r="R143" i="2" s="1"/>
  <c r="O144" i="2"/>
  <c r="P144" i="2" s="1"/>
  <c r="Q144" i="2"/>
  <c r="R144" i="2" s="1"/>
  <c r="O145" i="2"/>
  <c r="P145" i="2" s="1"/>
  <c r="Q145" i="2"/>
  <c r="R145" i="2" s="1"/>
  <c r="O146" i="2"/>
  <c r="P146" i="2" s="1"/>
  <c r="Q146" i="2"/>
  <c r="R146" i="2" s="1"/>
  <c r="O147" i="2"/>
  <c r="P147" i="2" s="1"/>
  <c r="Q147" i="2"/>
  <c r="R147" i="2" s="1"/>
  <c r="O148" i="2"/>
  <c r="P148" i="2" s="1"/>
  <c r="Q148" i="2"/>
  <c r="R148" i="2" s="1"/>
  <c r="O149" i="2"/>
  <c r="Q149" i="2"/>
  <c r="R149" i="2" s="1"/>
  <c r="O150" i="2"/>
  <c r="P150" i="2" s="1"/>
  <c r="Q150" i="2"/>
  <c r="R150" i="2" s="1"/>
  <c r="O151" i="2"/>
  <c r="P151" i="2" s="1"/>
  <c r="Q151" i="2"/>
  <c r="R151" i="2" s="1"/>
  <c r="O152" i="2"/>
  <c r="P152" i="2" s="1"/>
  <c r="Q152" i="2"/>
  <c r="R152" i="2" s="1"/>
  <c r="O153" i="2"/>
  <c r="P153" i="2" s="1"/>
  <c r="Q153" i="2"/>
  <c r="R153" i="2" s="1"/>
  <c r="O154" i="2"/>
  <c r="P154" i="2" s="1"/>
  <c r="Q154" i="2"/>
  <c r="R154" i="2" s="1"/>
  <c r="O155" i="2"/>
  <c r="P155" i="2" s="1"/>
  <c r="Q155" i="2"/>
  <c r="R155" i="2" s="1"/>
  <c r="O156" i="2"/>
  <c r="P156" i="2" s="1"/>
  <c r="Q156" i="2"/>
  <c r="R156" i="2" s="1"/>
  <c r="O157" i="2"/>
  <c r="Q157" i="2"/>
  <c r="R157" i="2" s="1"/>
  <c r="O158" i="2"/>
  <c r="P158" i="2" s="1"/>
  <c r="Q158" i="2"/>
  <c r="R158" i="2" s="1"/>
  <c r="O159" i="2"/>
  <c r="P159" i="2" s="1"/>
  <c r="Q159" i="2"/>
  <c r="R159" i="2" s="1"/>
  <c r="O160" i="2"/>
  <c r="P160" i="2" s="1"/>
  <c r="Q160" i="2"/>
  <c r="R160" i="2" s="1"/>
  <c r="O161" i="2"/>
  <c r="P161" i="2" s="1"/>
  <c r="Q161" i="2"/>
  <c r="R161" i="2" s="1"/>
  <c r="O162" i="2"/>
  <c r="P162" i="2" s="1"/>
  <c r="Q162" i="2"/>
  <c r="R162" i="2" s="1"/>
  <c r="O163" i="2"/>
  <c r="P163" i="2" s="1"/>
  <c r="Q163" i="2"/>
  <c r="R163" i="2" s="1"/>
  <c r="O164" i="2"/>
  <c r="P164" i="2" s="1"/>
  <c r="Q164" i="2"/>
  <c r="R164" i="2" s="1"/>
  <c r="O165" i="2"/>
  <c r="Q165" i="2"/>
  <c r="R165" i="2" s="1"/>
  <c r="O166" i="2"/>
  <c r="P166" i="2" s="1"/>
  <c r="Q166" i="2"/>
  <c r="R166" i="2" s="1"/>
  <c r="O167" i="2"/>
  <c r="P167" i="2" s="1"/>
  <c r="Q167" i="2"/>
  <c r="R167" i="2" s="1"/>
  <c r="O168" i="2"/>
  <c r="P168" i="2" s="1"/>
  <c r="Q168" i="2"/>
  <c r="R168" i="2" s="1"/>
  <c r="O169" i="2"/>
  <c r="P169" i="2" s="1"/>
  <c r="Q169" i="2"/>
  <c r="R169" i="2" s="1"/>
  <c r="O170" i="2"/>
  <c r="P170" i="2" s="1"/>
  <c r="Q170" i="2"/>
  <c r="R170" i="2" s="1"/>
  <c r="O171" i="2"/>
  <c r="P171" i="2" s="1"/>
  <c r="Q171" i="2"/>
  <c r="R171" i="2" s="1"/>
  <c r="O172" i="2"/>
  <c r="P172" i="2" s="1"/>
  <c r="Q172" i="2"/>
  <c r="R172" i="2" s="1"/>
  <c r="O173" i="2"/>
  <c r="Q173" i="2"/>
  <c r="R173" i="2" s="1"/>
  <c r="O174" i="2"/>
  <c r="P174" i="2" s="1"/>
  <c r="Q174" i="2"/>
  <c r="R174" i="2" s="1"/>
  <c r="O175" i="2"/>
  <c r="P175" i="2" s="1"/>
  <c r="Q175" i="2"/>
  <c r="R175" i="2" s="1"/>
  <c r="O176" i="2"/>
  <c r="P176" i="2" s="1"/>
  <c r="Q176" i="2"/>
  <c r="R176" i="2" s="1"/>
  <c r="O177" i="2"/>
  <c r="P177" i="2" s="1"/>
  <c r="Q177" i="2"/>
  <c r="R177" i="2" s="1"/>
  <c r="O178" i="2"/>
  <c r="P178" i="2" s="1"/>
  <c r="Q178" i="2"/>
  <c r="R178" i="2" s="1"/>
  <c r="O179" i="2"/>
  <c r="P179" i="2" s="1"/>
  <c r="Q179" i="2"/>
  <c r="R179" i="2" s="1"/>
  <c r="O180" i="2"/>
  <c r="P180" i="2" s="1"/>
  <c r="Q180" i="2"/>
  <c r="R180" i="2" s="1"/>
  <c r="O181" i="2"/>
  <c r="Q181" i="2"/>
  <c r="R181" i="2" s="1"/>
  <c r="O182" i="2"/>
  <c r="P182" i="2" s="1"/>
  <c r="Q182" i="2"/>
  <c r="R182" i="2" s="1"/>
  <c r="O183" i="2"/>
  <c r="P183" i="2" s="1"/>
  <c r="Q183" i="2"/>
  <c r="R183" i="2" s="1"/>
  <c r="O184" i="2"/>
  <c r="P184" i="2" s="1"/>
  <c r="Q184" i="2"/>
  <c r="R184" i="2" s="1"/>
  <c r="O185" i="2"/>
  <c r="P185" i="2" s="1"/>
  <c r="Q185" i="2"/>
  <c r="R185" i="2" s="1"/>
  <c r="O186" i="2"/>
  <c r="P186" i="2" s="1"/>
  <c r="Q186" i="2"/>
  <c r="R186" i="2" s="1"/>
  <c r="O187" i="2"/>
  <c r="P187" i="2" s="1"/>
  <c r="Q187" i="2"/>
  <c r="R187" i="2" s="1"/>
  <c r="O188" i="2"/>
  <c r="P188" i="2" s="1"/>
  <c r="Q188" i="2"/>
  <c r="R188" i="2" s="1"/>
  <c r="O189" i="2"/>
  <c r="Q189" i="2"/>
  <c r="R189" i="2" s="1"/>
  <c r="O190" i="2"/>
  <c r="P190" i="2" s="1"/>
  <c r="Q190" i="2"/>
  <c r="R190" i="2" s="1"/>
  <c r="O191" i="2"/>
  <c r="P191" i="2" s="1"/>
  <c r="Q191" i="2"/>
  <c r="R191" i="2" s="1"/>
  <c r="O192" i="2"/>
  <c r="P192" i="2" s="1"/>
  <c r="Q192" i="2"/>
  <c r="R192" i="2" s="1"/>
  <c r="O193" i="2"/>
  <c r="P193" i="2" s="1"/>
  <c r="Q193" i="2"/>
  <c r="R193" i="2" s="1"/>
  <c r="O194" i="2"/>
  <c r="P194" i="2" s="1"/>
  <c r="Q194" i="2"/>
  <c r="R194" i="2" s="1"/>
  <c r="O195" i="2"/>
  <c r="P195" i="2" s="1"/>
  <c r="Q195" i="2"/>
  <c r="R195" i="2" s="1"/>
  <c r="O196" i="2"/>
  <c r="P196" i="2" s="1"/>
  <c r="Q196" i="2"/>
  <c r="R196" i="2" s="1"/>
  <c r="O197" i="2"/>
  <c r="Q197" i="2"/>
  <c r="R197" i="2" s="1"/>
  <c r="O198" i="2"/>
  <c r="P198" i="2" s="1"/>
  <c r="Q198" i="2"/>
  <c r="R198" i="2"/>
  <c r="O199" i="2"/>
  <c r="P199" i="2" s="1"/>
  <c r="Q199" i="2"/>
  <c r="R199" i="2" s="1"/>
  <c r="O200" i="2"/>
  <c r="P200" i="2" s="1"/>
  <c r="Q200" i="2"/>
  <c r="R200" i="2"/>
  <c r="O201" i="2"/>
  <c r="P201" i="2" s="1"/>
  <c r="Q201" i="2"/>
  <c r="R201" i="2" s="1"/>
  <c r="O202" i="2"/>
  <c r="P202" i="2" s="1"/>
  <c r="Q202" i="2"/>
  <c r="R202" i="2"/>
  <c r="O203" i="2"/>
  <c r="P203" i="2" s="1"/>
  <c r="Q203" i="2"/>
  <c r="R203" i="2" s="1"/>
  <c r="O204" i="2"/>
  <c r="P204" i="2" s="1"/>
  <c r="Q204" i="2"/>
  <c r="R204" i="2"/>
  <c r="O205" i="2"/>
  <c r="Q205" i="2"/>
  <c r="R205" i="2" s="1"/>
  <c r="O206" i="2"/>
  <c r="P206" i="2" s="1"/>
  <c r="Q206" i="2"/>
  <c r="R206" i="2"/>
  <c r="O207" i="2"/>
  <c r="P207" i="2" s="1"/>
  <c r="Q207" i="2"/>
  <c r="R207" i="2" s="1"/>
  <c r="O208" i="2"/>
  <c r="P208" i="2" s="1"/>
  <c r="Q208" i="2"/>
  <c r="R208" i="2"/>
  <c r="O209" i="2"/>
  <c r="P209" i="2" s="1"/>
  <c r="Q209" i="2"/>
  <c r="R209" i="2" s="1"/>
  <c r="O210" i="2"/>
  <c r="P210" i="2" s="1"/>
  <c r="Q210" i="2"/>
  <c r="R210" i="2"/>
  <c r="O211" i="2"/>
  <c r="P211" i="2" s="1"/>
  <c r="Q211" i="2"/>
  <c r="R211" i="2" s="1"/>
  <c r="O212" i="2"/>
  <c r="P212" i="2" s="1"/>
  <c r="Q212" i="2"/>
  <c r="R212" i="2"/>
  <c r="O213" i="2"/>
  <c r="Q213" i="2"/>
  <c r="R213" i="2" s="1"/>
  <c r="O214" i="2"/>
  <c r="P214" i="2" s="1"/>
  <c r="Q214" i="2"/>
  <c r="R214" i="2"/>
  <c r="O215" i="2"/>
  <c r="P215" i="2" s="1"/>
  <c r="Q215" i="2"/>
  <c r="R215" i="2" s="1"/>
  <c r="O216" i="2"/>
  <c r="P216" i="2" s="1"/>
  <c r="Q216" i="2"/>
  <c r="R216" i="2"/>
  <c r="O217" i="2"/>
  <c r="P217" i="2" s="1"/>
  <c r="Q217" i="2"/>
  <c r="R217" i="2" s="1"/>
  <c r="O218" i="2"/>
  <c r="P218" i="2" s="1"/>
  <c r="Q218" i="2"/>
  <c r="R218" i="2"/>
  <c r="O219" i="2"/>
  <c r="P219" i="2" s="1"/>
  <c r="Q219" i="2"/>
  <c r="R219" i="2" s="1"/>
  <c r="O220" i="2"/>
  <c r="P220" i="2" s="1"/>
  <c r="Q220" i="2"/>
  <c r="R220" i="2"/>
  <c r="O221" i="2"/>
  <c r="Q221" i="2"/>
  <c r="R221" i="2" s="1"/>
  <c r="O222" i="2"/>
  <c r="P222" i="2" s="1"/>
  <c r="Q222" i="2"/>
  <c r="R222" i="2"/>
  <c r="O223" i="2"/>
  <c r="P223" i="2" s="1"/>
  <c r="Q223" i="2"/>
  <c r="R223" i="2" s="1"/>
  <c r="O224" i="2"/>
  <c r="P224" i="2" s="1"/>
  <c r="Q224" i="2"/>
  <c r="R224" i="2"/>
  <c r="O225" i="2"/>
  <c r="P225" i="2" s="1"/>
  <c r="Q225" i="2"/>
  <c r="R225" i="2" s="1"/>
  <c r="O226" i="2"/>
  <c r="P226" i="2" s="1"/>
  <c r="Q226" i="2"/>
  <c r="R226" i="2"/>
  <c r="O227" i="2"/>
  <c r="P227" i="2" s="1"/>
  <c r="Q227" i="2"/>
  <c r="R227" i="2" s="1"/>
  <c r="O228" i="2"/>
  <c r="P228" i="2" s="1"/>
  <c r="Q228" i="2"/>
  <c r="R228" i="2"/>
  <c r="O229" i="2"/>
  <c r="Q229" i="2"/>
  <c r="R229" i="2" s="1"/>
  <c r="O230" i="2"/>
  <c r="P230" i="2" s="1"/>
  <c r="Q230" i="2"/>
  <c r="R230" i="2"/>
  <c r="O231" i="2"/>
  <c r="P231" i="2" s="1"/>
  <c r="Q231" i="2"/>
  <c r="R231" i="2" s="1"/>
  <c r="O232" i="2"/>
  <c r="P232" i="2" s="1"/>
  <c r="Q232" i="2"/>
  <c r="R232" i="2"/>
  <c r="O233" i="2"/>
  <c r="P233" i="2" s="1"/>
  <c r="Q233" i="2"/>
  <c r="R233" i="2" s="1"/>
  <c r="O234" i="2"/>
  <c r="P234" i="2" s="1"/>
  <c r="Q234" i="2"/>
  <c r="R234" i="2"/>
  <c r="O235" i="2"/>
  <c r="P235" i="2" s="1"/>
  <c r="Q235" i="2"/>
  <c r="R235" i="2" s="1"/>
  <c r="O236" i="2"/>
  <c r="P236" i="2" s="1"/>
  <c r="Q236" i="2"/>
  <c r="R236" i="2"/>
  <c r="O237" i="2"/>
  <c r="Q237" i="2"/>
  <c r="R237" i="2" s="1"/>
  <c r="O238" i="2"/>
  <c r="P238" i="2" s="1"/>
  <c r="Q238" i="2"/>
  <c r="R238" i="2"/>
  <c r="O239" i="2"/>
  <c r="P239" i="2" s="1"/>
  <c r="Q239" i="2"/>
  <c r="R239" i="2" s="1"/>
  <c r="O240" i="2"/>
  <c r="P240" i="2" s="1"/>
  <c r="Q240" i="2"/>
  <c r="R240" i="2"/>
  <c r="O241" i="2"/>
  <c r="P241" i="2" s="1"/>
  <c r="Q241" i="2"/>
  <c r="R241" i="2" s="1"/>
  <c r="O242" i="2"/>
  <c r="P242" i="2" s="1"/>
  <c r="Q242" i="2"/>
  <c r="R242" i="2"/>
  <c r="O243" i="2"/>
  <c r="P243" i="2" s="1"/>
  <c r="Q243" i="2"/>
  <c r="R243" i="2" s="1"/>
  <c r="O244" i="2"/>
  <c r="P244" i="2" s="1"/>
  <c r="Q244" i="2"/>
  <c r="R244" i="2"/>
  <c r="O245" i="2"/>
  <c r="Q245" i="2"/>
  <c r="R245" i="2" s="1"/>
  <c r="O246" i="2"/>
  <c r="P246" i="2" s="1"/>
  <c r="Q246" i="2"/>
  <c r="R246" i="2"/>
  <c r="O247" i="2"/>
  <c r="P247" i="2" s="1"/>
  <c r="Q247" i="2"/>
  <c r="R247" i="2" s="1"/>
  <c r="O248" i="2"/>
  <c r="P248" i="2" s="1"/>
  <c r="Q248" i="2"/>
  <c r="R248" i="2"/>
  <c r="O249" i="2"/>
  <c r="P249" i="2" s="1"/>
  <c r="Q249" i="2"/>
  <c r="R249" i="2" s="1"/>
  <c r="O250" i="2"/>
  <c r="P250" i="2" s="1"/>
  <c r="Q250" i="2"/>
  <c r="R250" i="2"/>
  <c r="O251" i="2"/>
  <c r="P251" i="2" s="1"/>
  <c r="Q251" i="2"/>
  <c r="R251" i="2" s="1"/>
  <c r="O252" i="2"/>
  <c r="P252" i="2" s="1"/>
  <c r="Q252" i="2"/>
  <c r="R252" i="2"/>
  <c r="O253" i="2"/>
  <c r="Q253" i="2"/>
  <c r="R253" i="2" s="1"/>
  <c r="O254" i="2"/>
  <c r="P254" i="2" s="1"/>
  <c r="Q254" i="2"/>
  <c r="R254" i="2"/>
  <c r="O255" i="2"/>
  <c r="P255" i="2" s="1"/>
  <c r="Q255" i="2"/>
  <c r="R255" i="2" s="1"/>
  <c r="O256" i="2"/>
  <c r="P256" i="2" s="1"/>
  <c r="Q256" i="2"/>
  <c r="R256" i="2"/>
  <c r="O257" i="2"/>
  <c r="P257" i="2" s="1"/>
  <c r="Q257" i="2"/>
  <c r="R257" i="2" s="1"/>
  <c r="O258" i="2"/>
  <c r="P258" i="2" s="1"/>
  <c r="Q258" i="2"/>
  <c r="R258" i="2"/>
  <c r="O259" i="2"/>
  <c r="P259" i="2" s="1"/>
  <c r="Q259" i="2"/>
  <c r="R259" i="2" s="1"/>
  <c r="O260" i="2"/>
  <c r="P260" i="2" s="1"/>
  <c r="Q260" i="2"/>
  <c r="R260" i="2"/>
  <c r="O261" i="2"/>
  <c r="Q261" i="2"/>
  <c r="R261" i="2" s="1"/>
  <c r="O262" i="2"/>
  <c r="P262" i="2" s="1"/>
  <c r="Q262" i="2"/>
  <c r="R262" i="2"/>
  <c r="O263" i="2"/>
  <c r="P263" i="2" s="1"/>
  <c r="Q263" i="2"/>
  <c r="R263" i="2" s="1"/>
  <c r="O264" i="2"/>
  <c r="P264" i="2" s="1"/>
  <c r="Q264" i="2"/>
  <c r="R264" i="2"/>
  <c r="O265" i="2"/>
  <c r="P265" i="2" s="1"/>
  <c r="Q265" i="2"/>
  <c r="R265" i="2" s="1"/>
  <c r="O266" i="2"/>
  <c r="P266" i="2" s="1"/>
  <c r="Q266" i="2"/>
  <c r="R266" i="2"/>
  <c r="O267" i="2"/>
  <c r="P267" i="2" s="1"/>
  <c r="Q267" i="2"/>
  <c r="R267" i="2" s="1"/>
  <c r="O268" i="2"/>
  <c r="P268" i="2" s="1"/>
  <c r="Q268" i="2"/>
  <c r="R268" i="2"/>
  <c r="O269" i="2"/>
  <c r="Q269" i="2"/>
  <c r="R269" i="2" s="1"/>
  <c r="O270" i="2"/>
  <c r="P270" i="2" s="1"/>
  <c r="Q270" i="2"/>
  <c r="R270" i="2"/>
  <c r="O271" i="2"/>
  <c r="P271" i="2" s="1"/>
  <c r="Q271" i="2"/>
  <c r="R271" i="2" s="1"/>
  <c r="O272" i="2"/>
  <c r="P272" i="2" s="1"/>
  <c r="Q272" i="2"/>
  <c r="R272" i="2"/>
  <c r="O273" i="2"/>
  <c r="P273" i="2" s="1"/>
  <c r="Q273" i="2"/>
  <c r="R273" i="2" s="1"/>
  <c r="O274" i="2"/>
  <c r="P274" i="2" s="1"/>
  <c r="Q274" i="2"/>
  <c r="R274" i="2"/>
  <c r="O275" i="2"/>
  <c r="P275" i="2" s="1"/>
  <c r="Q275" i="2"/>
  <c r="R275" i="2" s="1"/>
  <c r="O276" i="2"/>
  <c r="P276" i="2" s="1"/>
  <c r="Q276" i="2"/>
  <c r="R276" i="2"/>
  <c r="O277" i="2"/>
  <c r="Q277" i="2"/>
  <c r="R277" i="2" s="1"/>
  <c r="O278" i="2"/>
  <c r="P278" i="2" s="1"/>
  <c r="Q278" i="2"/>
  <c r="R278" i="2"/>
  <c r="O279" i="2"/>
  <c r="P279" i="2" s="1"/>
  <c r="Q279" i="2"/>
  <c r="R279" i="2" s="1"/>
  <c r="O280" i="2"/>
  <c r="P280" i="2" s="1"/>
  <c r="Q280" i="2"/>
  <c r="R280" i="2"/>
  <c r="O281" i="2"/>
  <c r="P281" i="2" s="1"/>
  <c r="Q281" i="2"/>
  <c r="R281" i="2" s="1"/>
  <c r="O282" i="2"/>
  <c r="P282" i="2" s="1"/>
  <c r="Q282" i="2"/>
  <c r="R282" i="2"/>
  <c r="O283" i="2"/>
  <c r="P283" i="2" s="1"/>
  <c r="Q283" i="2"/>
  <c r="R283" i="2" s="1"/>
  <c r="O284" i="2"/>
  <c r="P284" i="2" s="1"/>
  <c r="Q284" i="2"/>
  <c r="R284" i="2"/>
  <c r="O285" i="2"/>
  <c r="Q285" i="2"/>
  <c r="R285" i="2" s="1"/>
  <c r="O286" i="2"/>
  <c r="P286" i="2" s="1"/>
  <c r="Q286" i="2"/>
  <c r="R286" i="2"/>
  <c r="O287" i="2"/>
  <c r="P287" i="2" s="1"/>
  <c r="Q287" i="2"/>
  <c r="R287" i="2" s="1"/>
  <c r="O288" i="2"/>
  <c r="P288" i="2" s="1"/>
  <c r="Q288" i="2"/>
  <c r="R288" i="2"/>
  <c r="O289" i="2"/>
  <c r="P289" i="2" s="1"/>
  <c r="Q289" i="2"/>
  <c r="R289" i="2" s="1"/>
  <c r="O290" i="2"/>
  <c r="P290" i="2" s="1"/>
  <c r="Q290" i="2"/>
  <c r="R290" i="2"/>
  <c r="O291" i="2"/>
  <c r="P291" i="2" s="1"/>
  <c r="Q291" i="2"/>
  <c r="R291" i="2" s="1"/>
  <c r="O292" i="2"/>
  <c r="P292" i="2" s="1"/>
  <c r="Q292" i="2"/>
  <c r="R292" i="2"/>
  <c r="O293" i="2"/>
  <c r="Q293" i="2"/>
  <c r="R293" i="2" s="1"/>
  <c r="O294" i="2"/>
  <c r="P294" i="2" s="1"/>
  <c r="Q294" i="2"/>
  <c r="R294" i="2"/>
  <c r="O295" i="2"/>
  <c r="P295" i="2" s="1"/>
  <c r="Q295" i="2"/>
  <c r="R295" i="2" s="1"/>
  <c r="O296" i="2"/>
  <c r="P296" i="2" s="1"/>
  <c r="Q296" i="2"/>
  <c r="R296" i="2"/>
  <c r="O297" i="2"/>
  <c r="P297" i="2" s="1"/>
  <c r="Q297" i="2"/>
  <c r="R297" i="2" s="1"/>
  <c r="O298" i="2"/>
  <c r="P298" i="2" s="1"/>
  <c r="Q298" i="2"/>
  <c r="R298" i="2"/>
  <c r="O299" i="2"/>
  <c r="P299" i="2" s="1"/>
  <c r="Q299" i="2"/>
  <c r="R299" i="2" s="1"/>
  <c r="O300" i="2"/>
  <c r="P300" i="2" s="1"/>
  <c r="Q300" i="2"/>
  <c r="R300" i="2"/>
  <c r="O301" i="2"/>
  <c r="Q301" i="2"/>
  <c r="R301" i="2" s="1"/>
  <c r="O302" i="2"/>
  <c r="P302" i="2" s="1"/>
  <c r="Q302" i="2"/>
  <c r="R302" i="2"/>
  <c r="O303" i="2"/>
  <c r="P303" i="2" s="1"/>
  <c r="Q303" i="2"/>
  <c r="R303" i="2" s="1"/>
  <c r="O304" i="2"/>
  <c r="P304" i="2" s="1"/>
  <c r="Q304" i="2"/>
  <c r="R304" i="2"/>
  <c r="O305" i="2"/>
  <c r="P305" i="2" s="1"/>
  <c r="Q305" i="2"/>
  <c r="R305" i="2" s="1"/>
  <c r="O306" i="2"/>
  <c r="P306" i="2" s="1"/>
  <c r="Q306" i="2"/>
  <c r="R306" i="2"/>
  <c r="O307" i="2"/>
  <c r="P307" i="2" s="1"/>
  <c r="Q307" i="2"/>
  <c r="R307" i="2" s="1"/>
  <c r="O308" i="2"/>
  <c r="P308" i="2" s="1"/>
  <c r="Q308" i="2"/>
  <c r="R308" i="2"/>
  <c r="O309" i="2"/>
  <c r="Q309" i="2"/>
  <c r="R309" i="2" s="1"/>
  <c r="O310" i="2"/>
  <c r="P310" i="2" s="1"/>
  <c r="Q310" i="2"/>
  <c r="R310" i="2"/>
  <c r="O311" i="2"/>
  <c r="P311" i="2" s="1"/>
  <c r="Q311" i="2"/>
  <c r="R311" i="2" s="1"/>
  <c r="O312" i="2"/>
  <c r="P312" i="2" s="1"/>
  <c r="Q312" i="2"/>
  <c r="R312" i="2"/>
  <c r="O313" i="2"/>
  <c r="P313" i="2" s="1"/>
  <c r="Q313" i="2"/>
  <c r="R313" i="2" s="1"/>
  <c r="O314" i="2"/>
  <c r="P314" i="2" s="1"/>
  <c r="Q314" i="2"/>
  <c r="R314" i="2"/>
  <c r="O315" i="2"/>
  <c r="P315" i="2" s="1"/>
  <c r="Q315" i="2"/>
  <c r="R315" i="2" s="1"/>
  <c r="O316" i="2"/>
  <c r="P316" i="2" s="1"/>
  <c r="Q316" i="2"/>
  <c r="R316" i="2"/>
  <c r="O317" i="2"/>
  <c r="Q317" i="2"/>
  <c r="R317" i="2" s="1"/>
  <c r="O318" i="2"/>
  <c r="P318" i="2" s="1"/>
  <c r="Q318" i="2"/>
  <c r="R318" i="2"/>
  <c r="O319" i="2"/>
  <c r="P319" i="2" s="1"/>
  <c r="Q319" i="2"/>
  <c r="R319" i="2" s="1"/>
  <c r="O320" i="2"/>
  <c r="P320" i="2" s="1"/>
  <c r="Q320" i="2"/>
  <c r="R320" i="2"/>
  <c r="O321" i="2"/>
  <c r="P321" i="2" s="1"/>
  <c r="Q321" i="2"/>
  <c r="R321" i="2" s="1"/>
  <c r="O322" i="2"/>
  <c r="P322" i="2" s="1"/>
  <c r="Q322" i="2"/>
  <c r="R322" i="2"/>
  <c r="O323" i="2"/>
  <c r="P323" i="2" s="1"/>
  <c r="Q323" i="2"/>
  <c r="R323" i="2" s="1"/>
  <c r="O324" i="2"/>
  <c r="P324" i="2" s="1"/>
  <c r="Q324" i="2"/>
  <c r="R324" i="2"/>
  <c r="O325" i="2"/>
  <c r="Q325" i="2"/>
  <c r="R325" i="2" s="1"/>
  <c r="O326" i="2"/>
  <c r="P326" i="2" s="1"/>
  <c r="Q326" i="2"/>
  <c r="R326" i="2"/>
  <c r="O327" i="2"/>
  <c r="P327" i="2" s="1"/>
  <c r="Q327" i="2"/>
  <c r="R327" i="2" s="1"/>
  <c r="O328" i="2"/>
  <c r="P328" i="2" s="1"/>
  <c r="Q328" i="2"/>
  <c r="R328" i="2"/>
  <c r="O329" i="2"/>
  <c r="P329" i="2" s="1"/>
  <c r="Q329" i="2"/>
  <c r="R329" i="2" s="1"/>
  <c r="O330" i="2"/>
  <c r="P330" i="2" s="1"/>
  <c r="Q330" i="2"/>
  <c r="R330" i="2"/>
  <c r="O331" i="2"/>
  <c r="P331" i="2" s="1"/>
  <c r="Q331" i="2"/>
  <c r="R331" i="2" s="1"/>
  <c r="O332" i="2"/>
  <c r="P332" i="2" s="1"/>
  <c r="Q332" i="2"/>
  <c r="R332" i="2"/>
  <c r="O333" i="2"/>
  <c r="Q333" i="2"/>
  <c r="R333" i="2" s="1"/>
  <c r="O334" i="2"/>
  <c r="P334" i="2" s="1"/>
  <c r="Q334" i="2"/>
  <c r="R334" i="2"/>
  <c r="O335" i="2"/>
  <c r="P335" i="2" s="1"/>
  <c r="Q335" i="2"/>
  <c r="R335" i="2" s="1"/>
  <c r="O336" i="2"/>
  <c r="P336" i="2" s="1"/>
  <c r="Q336" i="2"/>
  <c r="R336" i="2"/>
  <c r="O337" i="2"/>
  <c r="P337" i="2" s="1"/>
  <c r="Q337" i="2"/>
  <c r="R337" i="2" s="1"/>
  <c r="O338" i="2"/>
  <c r="P338" i="2" s="1"/>
  <c r="Q338" i="2"/>
  <c r="R338" i="2"/>
  <c r="O339" i="2"/>
  <c r="P339" i="2" s="1"/>
  <c r="Q339" i="2"/>
  <c r="R339" i="2" s="1"/>
  <c r="O340" i="2"/>
  <c r="P340" i="2" s="1"/>
  <c r="Q340" i="2"/>
  <c r="R340" i="2"/>
  <c r="O341" i="2"/>
  <c r="Q341" i="2"/>
  <c r="R341" i="2" s="1"/>
  <c r="O342" i="2"/>
  <c r="P342" i="2" s="1"/>
  <c r="Q342" i="2"/>
  <c r="R342" i="2"/>
  <c r="O343" i="2"/>
  <c r="P343" i="2" s="1"/>
  <c r="Q343" i="2"/>
  <c r="R343" i="2" s="1"/>
  <c r="O344" i="2"/>
  <c r="P344" i="2" s="1"/>
  <c r="Q344" i="2"/>
  <c r="R344" i="2"/>
  <c r="O345" i="2"/>
  <c r="P345" i="2" s="1"/>
  <c r="Q345" i="2"/>
  <c r="R345" i="2" s="1"/>
  <c r="O346" i="2"/>
  <c r="P346" i="2" s="1"/>
  <c r="Q346" i="2"/>
  <c r="R346" i="2"/>
  <c r="O347" i="2"/>
  <c r="P347" i="2" s="1"/>
  <c r="Q347" i="2"/>
  <c r="R347" i="2" s="1"/>
  <c r="O348" i="2"/>
  <c r="P348" i="2" s="1"/>
  <c r="Q348" i="2"/>
  <c r="R348" i="2"/>
  <c r="O349" i="2"/>
  <c r="Q349" i="2"/>
  <c r="R349" i="2" s="1"/>
  <c r="O350" i="2"/>
  <c r="P350" i="2" s="1"/>
  <c r="Q350" i="2"/>
  <c r="R350" i="2"/>
  <c r="O351" i="2"/>
  <c r="P351" i="2" s="1"/>
  <c r="Q351" i="2"/>
  <c r="R351" i="2" s="1"/>
  <c r="O352" i="2"/>
  <c r="P352" i="2" s="1"/>
  <c r="Q352" i="2"/>
  <c r="R352" i="2"/>
  <c r="O353" i="2"/>
  <c r="P353" i="2" s="1"/>
  <c r="Q353" i="2"/>
  <c r="R353" i="2" s="1"/>
  <c r="O354" i="2"/>
  <c r="P354" i="2" s="1"/>
  <c r="Q354" i="2"/>
  <c r="R354" i="2"/>
  <c r="O355" i="2"/>
  <c r="P355" i="2" s="1"/>
  <c r="Q355" i="2"/>
  <c r="R355" i="2" s="1"/>
  <c r="O356" i="2"/>
  <c r="P356" i="2" s="1"/>
  <c r="Q356" i="2"/>
  <c r="R356" i="2"/>
  <c r="O357" i="2"/>
  <c r="Q357" i="2"/>
  <c r="R357" i="2"/>
  <c r="O358" i="2"/>
  <c r="Q358" i="2"/>
  <c r="R358" i="2"/>
  <c r="O359" i="2"/>
  <c r="Q359" i="2"/>
  <c r="R359" i="2"/>
  <c r="O360" i="2"/>
  <c r="Q360" i="2"/>
  <c r="R360" i="2"/>
  <c r="O361" i="2"/>
  <c r="Q361" i="2"/>
  <c r="R361" i="2"/>
  <c r="O362" i="2"/>
  <c r="Q362" i="2"/>
  <c r="R362" i="2"/>
  <c r="O363" i="2"/>
  <c r="Q363" i="2"/>
  <c r="R363" i="2"/>
  <c r="O364" i="2"/>
  <c r="Q364" i="2"/>
  <c r="R364" i="2"/>
  <c r="O365" i="2"/>
  <c r="Q365" i="2"/>
  <c r="R365" i="2"/>
  <c r="O366" i="2"/>
  <c r="Q366" i="2"/>
  <c r="R366" i="2"/>
  <c r="O367" i="2"/>
  <c r="Q367" i="2"/>
  <c r="R367" i="2"/>
  <c r="O368" i="2"/>
  <c r="Q368" i="2"/>
  <c r="R368" i="2"/>
  <c r="O369" i="2"/>
  <c r="Q369" i="2"/>
  <c r="R369" i="2"/>
  <c r="O370" i="2"/>
  <c r="Q370" i="2"/>
  <c r="R370" i="2"/>
  <c r="O371" i="2"/>
  <c r="Q371" i="2"/>
  <c r="R371" i="2"/>
  <c r="O372" i="2"/>
  <c r="Q372" i="2"/>
  <c r="R372" i="2"/>
  <c r="O373" i="2"/>
  <c r="Q373" i="2"/>
  <c r="R373" i="2"/>
  <c r="O374" i="2"/>
  <c r="Q374" i="2"/>
  <c r="R374" i="2"/>
  <c r="O375" i="2"/>
  <c r="Q375" i="2"/>
  <c r="R375" i="2"/>
  <c r="O376" i="2"/>
  <c r="Q376" i="2"/>
  <c r="R376" i="2"/>
  <c r="O377" i="2"/>
  <c r="Q377" i="2"/>
  <c r="R377" i="2"/>
  <c r="O378" i="2"/>
  <c r="Q378" i="2"/>
  <c r="R378" i="2"/>
  <c r="O379" i="2"/>
  <c r="Q379" i="2"/>
  <c r="R379" i="2"/>
  <c r="O380" i="2"/>
  <c r="Q380" i="2"/>
  <c r="R380" i="2"/>
  <c r="O381" i="2"/>
  <c r="Q381" i="2"/>
  <c r="R381" i="2"/>
  <c r="O382" i="2"/>
  <c r="Q382" i="2"/>
  <c r="R382" i="2"/>
  <c r="O383" i="2"/>
  <c r="Q383" i="2"/>
  <c r="R383" i="2"/>
  <c r="O384" i="2"/>
  <c r="Q384" i="2"/>
  <c r="R384" i="2"/>
  <c r="O385" i="2"/>
  <c r="Q385" i="2"/>
  <c r="R385" i="2"/>
  <c r="O386" i="2"/>
  <c r="Q386" i="2"/>
  <c r="R386" i="2"/>
  <c r="O387" i="2"/>
  <c r="Q387" i="2"/>
  <c r="R387" i="2"/>
  <c r="O388" i="2"/>
  <c r="Q388" i="2"/>
  <c r="R388" i="2"/>
  <c r="O389" i="2"/>
  <c r="Q389" i="2"/>
  <c r="R389" i="2"/>
  <c r="O390" i="2"/>
  <c r="Q390" i="2"/>
  <c r="R390" i="2"/>
  <c r="O391" i="2"/>
  <c r="Q391" i="2"/>
  <c r="R391" i="2"/>
  <c r="O392" i="2"/>
  <c r="Q392" i="2"/>
  <c r="R392" i="2"/>
  <c r="O393" i="2"/>
  <c r="Q393" i="2"/>
  <c r="R393" i="2"/>
  <c r="O394" i="2"/>
  <c r="Q394" i="2"/>
  <c r="R394" i="2"/>
  <c r="O395" i="2"/>
  <c r="Q395" i="2"/>
  <c r="R395" i="2"/>
  <c r="O396" i="2"/>
  <c r="Q396" i="2"/>
  <c r="R396" i="2"/>
  <c r="O397" i="2"/>
  <c r="Q397" i="2"/>
  <c r="R397" i="2"/>
  <c r="O398" i="2"/>
  <c r="Q398" i="2"/>
  <c r="R398" i="2"/>
  <c r="O399" i="2"/>
  <c r="Q399" i="2"/>
  <c r="R399" i="2"/>
  <c r="O400" i="2"/>
  <c r="Q400" i="2"/>
  <c r="R400" i="2"/>
  <c r="O401" i="2"/>
  <c r="Q401" i="2"/>
  <c r="R401" i="2"/>
  <c r="O402" i="2"/>
  <c r="Q402" i="2"/>
  <c r="R402" i="2"/>
  <c r="O403" i="2"/>
  <c r="Q403" i="2"/>
  <c r="R403" i="2"/>
  <c r="O404" i="2"/>
  <c r="Q404" i="2"/>
  <c r="R404" i="2"/>
  <c r="O405" i="2"/>
  <c r="Q405" i="2"/>
  <c r="R405" i="2"/>
  <c r="O406" i="2"/>
  <c r="Q406" i="2"/>
  <c r="R406" i="2"/>
  <c r="O407" i="2"/>
  <c r="Q407" i="2"/>
  <c r="R407" i="2"/>
  <c r="O408" i="2"/>
  <c r="Q408" i="2"/>
  <c r="R408" i="2"/>
  <c r="O409" i="2"/>
  <c r="Q409" i="2"/>
  <c r="R409" i="2"/>
  <c r="O410" i="2"/>
  <c r="Q410" i="2"/>
  <c r="R410" i="2"/>
  <c r="O411" i="2"/>
  <c r="Q411" i="2"/>
  <c r="R411" i="2"/>
  <c r="O412" i="2"/>
  <c r="Q412" i="2"/>
  <c r="R412" i="2"/>
  <c r="O413" i="2"/>
  <c r="Q413" i="2"/>
  <c r="R413" i="2"/>
  <c r="O414" i="2"/>
  <c r="Q414" i="2"/>
  <c r="R414" i="2"/>
  <c r="O415" i="2"/>
  <c r="Q415" i="2"/>
  <c r="R415" i="2"/>
  <c r="O416" i="2"/>
  <c r="Q416" i="2"/>
  <c r="R416" i="2"/>
  <c r="O417" i="2"/>
  <c r="Q417" i="2"/>
  <c r="R417" i="2"/>
  <c r="O418" i="2"/>
  <c r="Q418" i="2"/>
  <c r="R418" i="2"/>
  <c r="O419" i="2"/>
  <c r="Q419" i="2"/>
  <c r="R419" i="2"/>
  <c r="O420" i="2"/>
  <c r="Q420" i="2"/>
  <c r="R420" i="2"/>
  <c r="O421" i="2"/>
  <c r="Q421" i="2"/>
  <c r="R421" i="2"/>
  <c r="O422" i="2"/>
  <c r="Q422" i="2"/>
  <c r="R422" i="2"/>
  <c r="O423" i="2"/>
  <c r="Q423" i="2"/>
  <c r="R423" i="2"/>
  <c r="O424" i="2"/>
  <c r="Q424" i="2"/>
  <c r="R424" i="2"/>
  <c r="O425" i="2"/>
  <c r="Q425" i="2"/>
  <c r="R425" i="2"/>
  <c r="O426" i="2"/>
  <c r="Q426" i="2"/>
  <c r="R426" i="2"/>
  <c r="O427" i="2"/>
  <c r="Q427" i="2"/>
  <c r="R427" i="2"/>
  <c r="O428" i="2"/>
  <c r="Q428" i="2"/>
  <c r="R428" i="2"/>
  <c r="O429" i="2"/>
  <c r="Q429" i="2"/>
  <c r="R429" i="2"/>
  <c r="O430" i="2"/>
  <c r="Q430" i="2"/>
  <c r="R430" i="2"/>
  <c r="O431" i="2"/>
  <c r="Q431" i="2"/>
  <c r="R431" i="2"/>
  <c r="O432" i="2"/>
  <c r="Q432" i="2"/>
  <c r="R432" i="2"/>
  <c r="O433" i="2"/>
  <c r="Q433" i="2"/>
  <c r="R433" i="2"/>
  <c r="O434" i="2"/>
  <c r="Q434" i="2"/>
  <c r="R434" i="2"/>
  <c r="O435" i="2"/>
  <c r="Q435" i="2"/>
  <c r="R435" i="2"/>
  <c r="O436" i="2"/>
  <c r="Q436" i="2"/>
  <c r="R436" i="2"/>
  <c r="O437" i="2"/>
  <c r="Q437" i="2"/>
  <c r="R437" i="2"/>
  <c r="O438" i="2"/>
  <c r="Q438" i="2"/>
  <c r="R438" i="2"/>
  <c r="O439" i="2"/>
  <c r="Q439" i="2"/>
  <c r="R439" i="2"/>
  <c r="O440" i="2"/>
  <c r="Q440" i="2"/>
  <c r="R440" i="2"/>
  <c r="O441" i="2"/>
  <c r="Q441" i="2"/>
  <c r="R441" i="2"/>
  <c r="O442" i="2"/>
  <c r="Q442" i="2"/>
  <c r="R442" i="2"/>
  <c r="O443" i="2"/>
  <c r="Q443" i="2"/>
  <c r="R443" i="2"/>
  <c r="O444" i="2"/>
  <c r="Q444" i="2"/>
  <c r="R444" i="2"/>
  <c r="O445" i="2"/>
  <c r="Q445" i="2"/>
  <c r="R445" i="2"/>
  <c r="O446" i="2"/>
  <c r="Q446" i="2"/>
  <c r="R446" i="2"/>
  <c r="O447" i="2"/>
  <c r="Q447" i="2"/>
  <c r="R447" i="2"/>
  <c r="O448" i="2"/>
  <c r="Q448" i="2"/>
  <c r="R448" i="2"/>
  <c r="O449" i="2"/>
  <c r="Q449" i="2"/>
  <c r="R449" i="2"/>
  <c r="O450" i="2"/>
  <c r="Q450" i="2"/>
  <c r="R450" i="2"/>
  <c r="O451" i="2"/>
  <c r="Q451" i="2"/>
  <c r="R451" i="2"/>
  <c r="O452" i="2"/>
  <c r="Q452" i="2"/>
  <c r="R452" i="2"/>
  <c r="O453" i="2"/>
  <c r="Q453" i="2"/>
  <c r="R453" i="2"/>
  <c r="O454" i="2"/>
  <c r="Q454" i="2"/>
  <c r="R454" i="2"/>
  <c r="O455" i="2"/>
  <c r="Q455" i="2"/>
  <c r="R455" i="2"/>
  <c r="O456" i="2"/>
  <c r="Q456" i="2"/>
  <c r="R456" i="2"/>
  <c r="O457" i="2"/>
  <c r="Q457" i="2"/>
  <c r="R457" i="2"/>
  <c r="O458" i="2"/>
  <c r="Q458" i="2"/>
  <c r="R458" i="2"/>
  <c r="O459" i="2"/>
  <c r="Q459" i="2"/>
  <c r="R459" i="2"/>
  <c r="O460" i="2"/>
  <c r="Q460" i="2"/>
  <c r="R460" i="2"/>
  <c r="O461" i="2"/>
  <c r="Q461" i="2"/>
  <c r="R461" i="2"/>
  <c r="O462" i="2"/>
  <c r="Q462" i="2"/>
  <c r="R462" i="2"/>
  <c r="O463" i="2"/>
  <c r="Q463" i="2"/>
  <c r="R463" i="2"/>
  <c r="O464" i="2"/>
  <c r="Q464" i="2"/>
  <c r="R464" i="2"/>
  <c r="O465" i="2"/>
  <c r="Q465" i="2"/>
  <c r="R465" i="2"/>
  <c r="O466" i="2"/>
  <c r="Q466" i="2"/>
  <c r="R466" i="2"/>
  <c r="O467" i="2"/>
  <c r="Q467" i="2"/>
  <c r="R467" i="2"/>
  <c r="O468" i="2"/>
  <c r="Q468" i="2"/>
  <c r="R468" i="2"/>
  <c r="O469" i="2"/>
  <c r="Q469" i="2"/>
  <c r="R469" i="2"/>
  <c r="O470" i="2"/>
  <c r="Q470" i="2"/>
  <c r="R470" i="2"/>
  <c r="O471" i="2"/>
  <c r="Q471" i="2"/>
  <c r="R471" i="2"/>
  <c r="O472" i="2"/>
  <c r="Q472" i="2"/>
  <c r="R472" i="2" s="1"/>
  <c r="O473" i="2"/>
  <c r="Q473" i="2"/>
  <c r="R473" i="2" s="1"/>
  <c r="O474" i="2"/>
  <c r="Q474" i="2"/>
  <c r="R474" i="2" s="1"/>
  <c r="O475" i="2"/>
  <c r="Q475" i="2"/>
  <c r="R475" i="2"/>
  <c r="O476" i="2"/>
  <c r="Q476" i="2"/>
  <c r="R476" i="2"/>
  <c r="O477" i="2"/>
  <c r="Q477" i="2"/>
  <c r="R477" i="2" s="1"/>
  <c r="O478" i="2"/>
  <c r="Q478" i="2"/>
  <c r="R478" i="2"/>
  <c r="O479" i="2"/>
  <c r="Q479" i="2"/>
  <c r="R479" i="2"/>
  <c r="O480" i="2"/>
  <c r="Q480" i="2"/>
  <c r="R480" i="2" s="1"/>
  <c r="O481" i="2"/>
  <c r="Q481" i="2"/>
  <c r="R481" i="2" s="1"/>
  <c r="O482" i="2"/>
  <c r="Q482" i="2"/>
  <c r="R482" i="2"/>
  <c r="O483" i="2"/>
  <c r="Q483" i="2"/>
  <c r="R483" i="2" s="1"/>
  <c r="O484" i="2"/>
  <c r="Q484" i="2"/>
  <c r="R484" i="2" s="1"/>
  <c r="O485" i="2"/>
  <c r="Q485" i="2"/>
  <c r="R485" i="2"/>
  <c r="O486" i="2"/>
  <c r="Q486" i="2"/>
  <c r="R486" i="2"/>
  <c r="O487" i="2"/>
  <c r="Q487" i="2"/>
  <c r="R487" i="2"/>
  <c r="O488" i="2"/>
  <c r="Q488" i="2"/>
  <c r="R488" i="2" s="1"/>
  <c r="O489" i="2"/>
  <c r="Q489" i="2"/>
  <c r="O490" i="2"/>
  <c r="Q490" i="2"/>
  <c r="R490" i="2" s="1"/>
  <c r="O491" i="2"/>
  <c r="Q491" i="2"/>
  <c r="R491" i="2"/>
  <c r="O492" i="2"/>
  <c r="Q492" i="2"/>
  <c r="R492" i="2"/>
  <c r="O493" i="2"/>
  <c r="Q493" i="2"/>
  <c r="R493" i="2" s="1"/>
  <c r="O494" i="2"/>
  <c r="Q494" i="2"/>
  <c r="R494" i="2"/>
  <c r="O495" i="2"/>
  <c r="Q495" i="2"/>
  <c r="R495" i="2"/>
  <c r="O496" i="2"/>
  <c r="Q496" i="2"/>
  <c r="R496" i="2" s="1"/>
  <c r="O497" i="2"/>
  <c r="Q497" i="2"/>
  <c r="R497" i="2" s="1"/>
  <c r="O498" i="2"/>
  <c r="Q498" i="2"/>
  <c r="R498" i="2"/>
  <c r="O499" i="2"/>
  <c r="Q499" i="2"/>
  <c r="R499" i="2" s="1"/>
  <c r="O500" i="2"/>
  <c r="Q500" i="2"/>
  <c r="R500" i="2" s="1"/>
  <c r="O501" i="2"/>
  <c r="Q501" i="2"/>
  <c r="R501" i="2"/>
  <c r="O502" i="2"/>
  <c r="Q502" i="2"/>
  <c r="R502" i="2"/>
  <c r="O503" i="2"/>
  <c r="Q503" i="2"/>
  <c r="R503" i="2"/>
  <c r="O504" i="2"/>
  <c r="Q504" i="2"/>
  <c r="R504" i="2" s="1"/>
  <c r="O505" i="2"/>
  <c r="Q505" i="2"/>
  <c r="R505" i="2" s="1"/>
  <c r="O506" i="2"/>
  <c r="Q506" i="2"/>
  <c r="R506" i="2" s="1"/>
  <c r="O507" i="2"/>
  <c r="Q507" i="2"/>
  <c r="R507" i="2"/>
  <c r="O508" i="2"/>
  <c r="Q508" i="2"/>
  <c r="R508" i="2"/>
  <c r="O509" i="2"/>
  <c r="Q509" i="2"/>
  <c r="R509" i="2" s="1"/>
  <c r="O510" i="2"/>
  <c r="Q510" i="2"/>
  <c r="R510" i="2"/>
  <c r="O511" i="2"/>
  <c r="Q511" i="2"/>
  <c r="R511" i="2"/>
  <c r="O512" i="2"/>
  <c r="Q512" i="2"/>
  <c r="R512" i="2" s="1"/>
  <c r="O513" i="2"/>
  <c r="Q513" i="2"/>
  <c r="R513" i="2" s="1"/>
  <c r="O514" i="2"/>
  <c r="Q514" i="2"/>
  <c r="R514" i="2"/>
  <c r="O515" i="2"/>
  <c r="Q515" i="2"/>
  <c r="R515" i="2" s="1"/>
  <c r="O516" i="2"/>
  <c r="Q516" i="2"/>
  <c r="R516" i="2" s="1"/>
  <c r="O517" i="2"/>
  <c r="Q517" i="2"/>
  <c r="R517" i="2"/>
  <c r="O518" i="2"/>
  <c r="Q518" i="2"/>
  <c r="R518" i="2"/>
  <c r="O519" i="2"/>
  <c r="Q519" i="2"/>
  <c r="R519" i="2"/>
  <c r="O520" i="2"/>
  <c r="Q520" i="2"/>
  <c r="R520" i="2" s="1"/>
  <c r="O521" i="2"/>
  <c r="Q521" i="2"/>
  <c r="O522" i="2"/>
  <c r="Q522" i="2"/>
  <c r="R522" i="2" s="1"/>
  <c r="O523" i="2"/>
  <c r="Q523" i="2"/>
  <c r="R523" i="2"/>
  <c r="O524" i="2"/>
  <c r="Q524" i="2"/>
  <c r="R524" i="2"/>
  <c r="O525" i="2"/>
  <c r="Q525" i="2"/>
  <c r="R525" i="2" s="1"/>
  <c r="O526" i="2"/>
  <c r="Q526" i="2"/>
  <c r="R526" i="2"/>
  <c r="O527" i="2"/>
  <c r="Q527" i="2"/>
  <c r="R527" i="2"/>
  <c r="O528" i="2"/>
  <c r="Q528" i="2"/>
  <c r="R528" i="2" s="1"/>
  <c r="O529" i="2"/>
  <c r="Q529" i="2"/>
  <c r="R529" i="2" s="1"/>
  <c r="O530" i="2"/>
  <c r="Q530" i="2"/>
  <c r="R530" i="2"/>
  <c r="O531" i="2"/>
  <c r="Q531" i="2"/>
  <c r="R531" i="2" s="1"/>
  <c r="O532" i="2"/>
  <c r="Q532" i="2"/>
  <c r="R532" i="2" s="1"/>
  <c r="O533" i="2"/>
  <c r="Q533" i="2"/>
  <c r="R533" i="2"/>
  <c r="O534" i="2"/>
  <c r="Q534" i="2"/>
  <c r="R534" i="2"/>
  <c r="O535" i="2"/>
  <c r="Q535" i="2"/>
  <c r="R535" i="2"/>
  <c r="O536" i="2"/>
  <c r="Q536" i="2"/>
  <c r="R536" i="2" s="1"/>
  <c r="O537" i="2"/>
  <c r="Q537" i="2"/>
  <c r="R537" i="2" s="1"/>
  <c r="O538" i="2"/>
  <c r="Q538" i="2"/>
  <c r="R538" i="2" s="1"/>
  <c r="O539" i="2"/>
  <c r="Q539" i="2"/>
  <c r="R539" i="2" s="1"/>
  <c r="O540" i="2"/>
  <c r="Q540" i="2"/>
  <c r="R540" i="2" s="1"/>
  <c r="O541" i="2"/>
  <c r="Q541" i="2"/>
  <c r="R541" i="2" s="1"/>
  <c r="O542" i="2"/>
  <c r="Q542" i="2"/>
  <c r="R542" i="2" s="1"/>
  <c r="O543" i="2"/>
  <c r="Q543" i="2"/>
  <c r="R543" i="2" s="1"/>
  <c r="O544" i="2"/>
  <c r="Q544" i="2"/>
  <c r="R544" i="2" s="1"/>
  <c r="O545" i="2"/>
  <c r="Q545" i="2"/>
  <c r="O546" i="2"/>
  <c r="Q546" i="2"/>
  <c r="R546" i="2" s="1"/>
  <c r="O547" i="2"/>
  <c r="Q547" i="2"/>
  <c r="R547" i="2" s="1"/>
  <c r="O548" i="2"/>
  <c r="Q548" i="2"/>
  <c r="R548" i="2" s="1"/>
  <c r="O549" i="2"/>
  <c r="Q549" i="2"/>
  <c r="R549" i="2" s="1"/>
  <c r="O550" i="2"/>
  <c r="Q550" i="2"/>
  <c r="R550" i="2" s="1"/>
  <c r="O551" i="2"/>
  <c r="Q551" i="2"/>
  <c r="R551" i="2" s="1"/>
  <c r="O552" i="2"/>
  <c r="Q552" i="2"/>
  <c r="R552" i="2" s="1"/>
  <c r="O553" i="2"/>
  <c r="Q553" i="2"/>
  <c r="R553" i="2" s="1"/>
  <c r="O554" i="2"/>
  <c r="Q554" i="2"/>
  <c r="R554" i="2" s="1"/>
  <c r="O555" i="2"/>
  <c r="Q555" i="2"/>
  <c r="R555" i="2" s="1"/>
  <c r="O556" i="2"/>
  <c r="Q556" i="2"/>
  <c r="R556" i="2" s="1"/>
  <c r="O557" i="2"/>
  <c r="Q557" i="2"/>
  <c r="R557" i="2" s="1"/>
  <c r="O558" i="2"/>
  <c r="Q558" i="2"/>
  <c r="R558" i="2" s="1"/>
  <c r="O559" i="2"/>
  <c r="Q559" i="2"/>
  <c r="R559" i="2" s="1"/>
  <c r="O560" i="2"/>
  <c r="Q560" i="2"/>
  <c r="R560" i="2" s="1"/>
  <c r="O561" i="2"/>
  <c r="Q561" i="2"/>
  <c r="O562" i="2"/>
  <c r="Q562" i="2"/>
  <c r="R562" i="2" s="1"/>
  <c r="O563" i="2"/>
  <c r="Q563" i="2"/>
  <c r="R563" i="2" s="1"/>
  <c r="O564" i="2"/>
  <c r="Q564" i="2"/>
  <c r="R564" i="2" s="1"/>
  <c r="O565" i="2"/>
  <c r="Q565" i="2"/>
  <c r="R565" i="2" s="1"/>
  <c r="O566" i="2"/>
  <c r="Q566" i="2"/>
  <c r="R566" i="2" s="1"/>
  <c r="O567" i="2"/>
  <c r="Q567" i="2"/>
  <c r="R567" i="2" s="1"/>
  <c r="O568" i="2"/>
  <c r="Q568" i="2"/>
  <c r="R568" i="2" s="1"/>
  <c r="O569" i="2"/>
  <c r="Q569" i="2"/>
  <c r="R569" i="2" s="1"/>
  <c r="O570" i="2"/>
  <c r="Q570" i="2"/>
  <c r="R570" i="2" s="1"/>
  <c r="O571" i="2"/>
  <c r="Q571" i="2"/>
  <c r="R571" i="2" s="1"/>
  <c r="O572" i="2"/>
  <c r="Q572" i="2"/>
  <c r="R572" i="2" s="1"/>
  <c r="O573" i="2"/>
  <c r="Q573" i="2"/>
  <c r="R573" i="2" s="1"/>
  <c r="O574" i="2"/>
  <c r="Q574" i="2"/>
  <c r="R574" i="2" s="1"/>
  <c r="O575" i="2"/>
  <c r="Q575" i="2"/>
  <c r="R575" i="2" s="1"/>
  <c r="O576" i="2"/>
  <c r="Q576" i="2"/>
  <c r="R576" i="2" s="1"/>
  <c r="O577" i="2"/>
  <c r="Q577" i="2"/>
  <c r="R577" i="2" s="1"/>
  <c r="O578" i="2"/>
  <c r="Q578" i="2"/>
  <c r="R578" i="2" s="1"/>
  <c r="O579" i="2"/>
  <c r="Q579" i="2"/>
  <c r="R579" i="2" s="1"/>
  <c r="O580" i="2"/>
  <c r="Q580" i="2"/>
  <c r="R580" i="2" s="1"/>
  <c r="O581" i="2"/>
  <c r="Q581" i="2"/>
  <c r="R581" i="2" s="1"/>
  <c r="O582" i="2"/>
  <c r="Q582" i="2"/>
  <c r="R582" i="2" s="1"/>
  <c r="O583" i="2"/>
  <c r="Q583" i="2"/>
  <c r="R583" i="2" s="1"/>
  <c r="O584" i="2"/>
  <c r="Q584" i="2"/>
  <c r="R584" i="2" s="1"/>
  <c r="O585" i="2"/>
  <c r="Q585" i="2"/>
  <c r="R585" i="2" s="1"/>
  <c r="O586" i="2"/>
  <c r="Q586" i="2"/>
  <c r="R586" i="2" s="1"/>
  <c r="O587" i="2"/>
  <c r="Q587" i="2"/>
  <c r="R587" i="2" s="1"/>
  <c r="O588" i="2"/>
  <c r="Q588" i="2"/>
  <c r="R588" i="2" s="1"/>
  <c r="O589" i="2"/>
  <c r="Q589" i="2"/>
  <c r="R589" i="2" s="1"/>
  <c r="O590" i="2"/>
  <c r="Q590" i="2"/>
  <c r="R590" i="2" s="1"/>
  <c r="O591" i="2"/>
  <c r="Q591" i="2"/>
  <c r="R591" i="2" s="1"/>
  <c r="O592" i="2"/>
  <c r="Q592" i="2"/>
  <c r="R592" i="2" s="1"/>
  <c r="O593" i="2"/>
  <c r="Q593" i="2"/>
  <c r="R593" i="2" s="1"/>
  <c r="O594" i="2"/>
  <c r="Q594" i="2"/>
  <c r="R594" i="2" s="1"/>
  <c r="O595" i="2"/>
  <c r="Q595" i="2"/>
  <c r="R595" i="2" s="1"/>
  <c r="O596" i="2"/>
  <c r="Q596" i="2"/>
  <c r="R596" i="2" s="1"/>
  <c r="O597" i="2"/>
  <c r="Q597" i="2"/>
  <c r="R597" i="2" s="1"/>
  <c r="O598" i="2"/>
  <c r="Q598" i="2"/>
  <c r="R598" i="2" s="1"/>
  <c r="O599" i="2"/>
  <c r="Q599" i="2"/>
  <c r="R599" i="2" s="1"/>
  <c r="O600" i="2"/>
  <c r="Q600" i="2"/>
  <c r="R600" i="2" s="1"/>
  <c r="O601" i="2"/>
  <c r="Q601" i="2"/>
  <c r="R601" i="2" s="1"/>
  <c r="O602" i="2"/>
  <c r="Q602" i="2"/>
  <c r="R602" i="2" s="1"/>
  <c r="O603" i="2"/>
  <c r="Q603" i="2"/>
  <c r="R603" i="2" s="1"/>
  <c r="O604" i="2"/>
  <c r="Q604" i="2"/>
  <c r="R604" i="2" s="1"/>
  <c r="O605" i="2"/>
  <c r="Q605" i="2"/>
  <c r="R605" i="2" s="1"/>
  <c r="O606" i="2"/>
  <c r="Q606" i="2"/>
  <c r="R606" i="2" s="1"/>
  <c r="O607" i="2"/>
  <c r="Q607" i="2"/>
  <c r="R607" i="2" s="1"/>
  <c r="O608" i="2"/>
  <c r="Q608" i="2"/>
  <c r="R608" i="2" s="1"/>
  <c r="O609" i="2"/>
  <c r="Q609" i="2"/>
  <c r="R609" i="2" s="1"/>
  <c r="O610" i="2"/>
  <c r="Q610" i="2"/>
  <c r="R610" i="2" s="1"/>
  <c r="O611" i="2"/>
  <c r="Q611" i="2"/>
  <c r="R611" i="2" s="1"/>
  <c r="O612" i="2"/>
  <c r="Q612" i="2"/>
  <c r="R612" i="2" s="1"/>
  <c r="O613" i="2"/>
  <c r="Q613" i="2"/>
  <c r="R613" i="2" s="1"/>
  <c r="O614" i="2"/>
  <c r="Q614" i="2"/>
  <c r="R614" i="2" s="1"/>
  <c r="O615" i="2"/>
  <c r="Q615" i="2"/>
  <c r="R615" i="2" s="1"/>
  <c r="O616" i="2"/>
  <c r="Q616" i="2"/>
  <c r="R616" i="2" s="1"/>
  <c r="O617" i="2"/>
  <c r="Q617" i="2"/>
  <c r="R617" i="2" s="1"/>
  <c r="O618" i="2"/>
  <c r="Q618" i="2"/>
  <c r="R618" i="2" s="1"/>
  <c r="O619" i="2"/>
  <c r="Q619" i="2"/>
  <c r="R619" i="2" s="1"/>
  <c r="O620" i="2"/>
  <c r="Q620" i="2"/>
  <c r="R620" i="2" s="1"/>
  <c r="O621" i="2"/>
  <c r="Q621" i="2"/>
  <c r="R621" i="2" s="1"/>
  <c r="O622" i="2"/>
  <c r="Q622" i="2"/>
  <c r="R622" i="2" s="1"/>
  <c r="O623" i="2"/>
  <c r="Q623" i="2"/>
  <c r="R623" i="2" s="1"/>
  <c r="O624" i="2"/>
  <c r="Q624" i="2"/>
  <c r="R624" i="2" s="1"/>
  <c r="O625" i="2"/>
  <c r="Q625" i="2"/>
  <c r="R625" i="2" s="1"/>
  <c r="O626" i="2"/>
  <c r="Q626" i="2"/>
  <c r="R626" i="2" s="1"/>
  <c r="O627" i="2"/>
  <c r="Q627" i="2"/>
  <c r="R627" i="2" s="1"/>
  <c r="O628" i="2"/>
  <c r="Q628" i="2"/>
  <c r="R628" i="2" s="1"/>
  <c r="O629" i="2"/>
  <c r="Q629" i="2"/>
  <c r="R629" i="2" s="1"/>
  <c r="O630" i="2"/>
  <c r="Q630" i="2"/>
  <c r="R630" i="2" s="1"/>
  <c r="O631" i="2"/>
  <c r="Q631" i="2"/>
  <c r="R631" i="2" s="1"/>
  <c r="O632" i="2"/>
  <c r="Q632" i="2"/>
  <c r="R632" i="2" s="1"/>
  <c r="O633" i="2"/>
  <c r="Q633" i="2"/>
  <c r="R633" i="2" s="1"/>
  <c r="O634" i="2"/>
  <c r="Q634" i="2"/>
  <c r="R634" i="2" s="1"/>
  <c r="O635" i="2"/>
  <c r="Q635" i="2"/>
  <c r="R635" i="2" s="1"/>
  <c r="O636" i="2"/>
  <c r="Q636" i="2"/>
  <c r="R636" i="2" s="1"/>
  <c r="O637" i="2"/>
  <c r="Q637" i="2"/>
  <c r="R637" i="2" s="1"/>
  <c r="O638" i="2"/>
  <c r="Q638" i="2"/>
  <c r="R638" i="2" s="1"/>
  <c r="O639" i="2"/>
  <c r="Q639" i="2"/>
  <c r="R639" i="2" s="1"/>
  <c r="O640" i="2"/>
  <c r="Q640" i="2"/>
  <c r="R640" i="2" s="1"/>
  <c r="O641" i="2"/>
  <c r="Q641" i="2"/>
  <c r="R641" i="2" s="1"/>
  <c r="O642" i="2"/>
  <c r="Q642" i="2"/>
  <c r="R642" i="2" s="1"/>
  <c r="O643" i="2"/>
  <c r="Q643" i="2"/>
  <c r="R643" i="2" s="1"/>
  <c r="O644" i="2"/>
  <c r="Q644" i="2"/>
  <c r="R644" i="2" s="1"/>
  <c r="O645" i="2"/>
  <c r="Q645" i="2"/>
  <c r="R645" i="2" s="1"/>
  <c r="O646" i="2"/>
  <c r="Q646" i="2"/>
  <c r="R646" i="2" s="1"/>
  <c r="O647" i="2"/>
  <c r="Q647" i="2"/>
  <c r="R647" i="2" s="1"/>
  <c r="O648" i="2"/>
  <c r="Q648" i="2"/>
  <c r="R648" i="2" s="1"/>
  <c r="O649" i="2"/>
  <c r="Q649" i="2"/>
  <c r="R649" i="2" s="1"/>
  <c r="O650" i="2"/>
  <c r="Q650" i="2"/>
  <c r="R650" i="2" s="1"/>
  <c r="O651" i="2"/>
  <c r="Q651" i="2"/>
  <c r="R651" i="2" s="1"/>
  <c r="O652" i="2"/>
  <c r="Q652" i="2"/>
  <c r="R652" i="2" s="1"/>
  <c r="O653" i="2"/>
  <c r="Q653" i="2"/>
  <c r="R653" i="2" s="1"/>
  <c r="O654" i="2"/>
  <c r="Q654" i="2"/>
  <c r="R654" i="2" s="1"/>
  <c r="O655" i="2"/>
  <c r="Q655" i="2"/>
  <c r="R655" i="2" s="1"/>
  <c r="O656" i="2"/>
  <c r="Q656" i="2"/>
  <c r="R656" i="2" s="1"/>
  <c r="O657" i="2"/>
  <c r="Q657" i="2"/>
  <c r="R657" i="2" s="1"/>
  <c r="O658" i="2"/>
  <c r="Q658" i="2"/>
  <c r="R658" i="2" s="1"/>
  <c r="O659" i="2"/>
  <c r="Q659" i="2"/>
  <c r="R659" i="2" s="1"/>
  <c r="O660" i="2"/>
  <c r="Q660" i="2"/>
  <c r="R660" i="2" s="1"/>
  <c r="O661" i="2"/>
  <c r="Q661" i="2"/>
  <c r="R661" i="2" s="1"/>
  <c r="O662" i="2"/>
  <c r="Q662" i="2"/>
  <c r="R662" i="2" s="1"/>
  <c r="O663" i="2"/>
  <c r="Q663" i="2"/>
  <c r="R663" i="2" s="1"/>
  <c r="O664" i="2"/>
  <c r="Q664" i="2"/>
  <c r="R664" i="2" s="1"/>
  <c r="O665" i="2"/>
  <c r="Q665" i="2"/>
  <c r="R665" i="2" s="1"/>
  <c r="O666" i="2"/>
  <c r="Q666" i="2"/>
  <c r="R666" i="2" s="1"/>
  <c r="O667" i="2"/>
  <c r="Q667" i="2"/>
  <c r="R667" i="2" s="1"/>
  <c r="O668" i="2"/>
  <c r="Q668" i="2"/>
  <c r="R668" i="2" s="1"/>
  <c r="O669" i="2"/>
  <c r="Q669" i="2"/>
  <c r="R669" i="2" s="1"/>
  <c r="O670" i="2"/>
  <c r="Q670" i="2"/>
  <c r="R670" i="2" s="1"/>
  <c r="O671" i="2"/>
  <c r="Q671" i="2"/>
  <c r="R671" i="2" s="1"/>
  <c r="O672" i="2"/>
  <c r="Q672" i="2"/>
  <c r="R672" i="2" s="1"/>
  <c r="O673" i="2"/>
  <c r="Q673" i="2"/>
  <c r="R673" i="2" s="1"/>
  <c r="O674" i="2"/>
  <c r="Q674" i="2"/>
  <c r="R674" i="2" s="1"/>
  <c r="O675" i="2"/>
  <c r="Q675" i="2"/>
  <c r="R675" i="2" s="1"/>
  <c r="O676" i="2"/>
  <c r="Q676" i="2"/>
  <c r="R676" i="2" s="1"/>
  <c r="O677" i="2"/>
  <c r="Q677" i="2"/>
  <c r="R677" i="2" s="1"/>
  <c r="O678" i="2"/>
  <c r="Q678" i="2"/>
  <c r="R678" i="2" s="1"/>
  <c r="O679" i="2"/>
  <c r="Q679" i="2"/>
  <c r="R679" i="2" s="1"/>
  <c r="O680" i="2"/>
  <c r="Q680" i="2"/>
  <c r="R680" i="2" s="1"/>
  <c r="O681" i="2"/>
  <c r="Q681" i="2"/>
  <c r="R681" i="2" s="1"/>
  <c r="O682" i="2"/>
  <c r="Q682" i="2"/>
  <c r="R682" i="2" s="1"/>
  <c r="O683" i="2"/>
  <c r="Q683" i="2"/>
  <c r="R683" i="2" s="1"/>
  <c r="O684" i="2"/>
  <c r="Q684" i="2"/>
  <c r="R684" i="2" s="1"/>
  <c r="O685" i="2"/>
  <c r="Q685" i="2"/>
  <c r="R685" i="2" s="1"/>
  <c r="O686" i="2"/>
  <c r="Q686" i="2"/>
  <c r="R686" i="2" s="1"/>
  <c r="O687" i="2"/>
  <c r="Q687" i="2"/>
  <c r="R687" i="2" s="1"/>
  <c r="O688" i="2"/>
  <c r="Q688" i="2"/>
  <c r="R688" i="2" s="1"/>
  <c r="O689" i="2"/>
  <c r="Q689" i="2"/>
  <c r="R689" i="2" s="1"/>
  <c r="O690" i="2"/>
  <c r="Q690" i="2"/>
  <c r="R690" i="2" s="1"/>
  <c r="O691" i="2"/>
  <c r="Q691" i="2"/>
  <c r="R691" i="2" s="1"/>
  <c r="O692" i="2"/>
  <c r="Q692" i="2"/>
  <c r="R692" i="2" s="1"/>
  <c r="O693" i="2"/>
  <c r="Q693" i="2"/>
  <c r="R693" i="2" s="1"/>
  <c r="O694" i="2"/>
  <c r="Q694" i="2"/>
  <c r="R694" i="2" s="1"/>
  <c r="O695" i="2"/>
  <c r="Q695" i="2"/>
  <c r="R695" i="2" s="1"/>
  <c r="O696" i="2"/>
  <c r="Q696" i="2"/>
  <c r="R696" i="2" s="1"/>
  <c r="O697" i="2"/>
  <c r="Q697" i="2"/>
  <c r="R697" i="2" s="1"/>
  <c r="O698" i="2"/>
  <c r="Q698" i="2"/>
  <c r="R698" i="2" s="1"/>
  <c r="O699" i="2"/>
  <c r="Q699" i="2"/>
  <c r="R699" i="2" s="1"/>
  <c r="O700" i="2"/>
  <c r="Q700" i="2"/>
  <c r="R700" i="2" s="1"/>
  <c r="O701" i="2"/>
  <c r="Q701" i="2"/>
  <c r="R701" i="2" s="1"/>
  <c r="O702" i="2"/>
  <c r="Q702" i="2"/>
  <c r="R702" i="2" s="1"/>
  <c r="O703" i="2"/>
  <c r="Q703" i="2"/>
  <c r="R703" i="2" s="1"/>
  <c r="O704" i="2"/>
  <c r="Q704" i="2"/>
  <c r="R704" i="2" s="1"/>
  <c r="O705" i="2"/>
  <c r="Q705" i="2"/>
  <c r="R705" i="2" s="1"/>
  <c r="O706" i="2"/>
  <c r="Q706" i="2"/>
  <c r="R706" i="2" s="1"/>
  <c r="O707" i="2"/>
  <c r="Q707" i="2"/>
  <c r="R707" i="2" s="1"/>
  <c r="O708" i="2"/>
  <c r="Q708" i="2"/>
  <c r="R708" i="2" s="1"/>
  <c r="O709" i="2"/>
  <c r="Q709" i="2"/>
  <c r="R709" i="2" s="1"/>
  <c r="O710" i="2"/>
  <c r="Q710" i="2"/>
  <c r="R710" i="2" s="1"/>
  <c r="O711" i="2"/>
  <c r="Q711" i="2"/>
  <c r="R711" i="2" s="1"/>
  <c r="O712" i="2"/>
  <c r="Q712" i="2"/>
  <c r="R712" i="2" s="1"/>
  <c r="O713" i="2"/>
  <c r="Q713" i="2"/>
  <c r="R713" i="2" s="1"/>
  <c r="O714" i="2"/>
  <c r="Q714" i="2"/>
  <c r="R714" i="2" s="1"/>
  <c r="O715" i="2"/>
  <c r="Q715" i="2"/>
  <c r="R715" i="2" s="1"/>
  <c r="O716" i="2"/>
  <c r="Q716" i="2"/>
  <c r="R716" i="2" s="1"/>
  <c r="O717" i="2"/>
  <c r="Q717" i="2"/>
  <c r="R717" i="2" s="1"/>
  <c r="O718" i="2"/>
  <c r="Q718" i="2"/>
  <c r="R718" i="2" s="1"/>
  <c r="O719" i="2"/>
  <c r="Q719" i="2"/>
  <c r="R719" i="2" s="1"/>
  <c r="O720" i="2"/>
  <c r="Q720" i="2"/>
  <c r="R720" i="2" s="1"/>
  <c r="O721" i="2"/>
  <c r="Q721" i="2"/>
  <c r="R721" i="2" s="1"/>
  <c r="O722" i="2"/>
  <c r="Q722" i="2"/>
  <c r="R722" i="2" s="1"/>
  <c r="O723" i="2"/>
  <c r="Q723" i="2"/>
  <c r="R723" i="2" s="1"/>
  <c r="O724" i="2"/>
  <c r="Q724" i="2"/>
  <c r="R724" i="2" s="1"/>
  <c r="O725" i="2"/>
  <c r="Q725" i="2"/>
  <c r="R725" i="2" s="1"/>
  <c r="O726" i="2"/>
  <c r="Q726" i="2"/>
  <c r="R726" i="2" s="1"/>
  <c r="O727" i="2"/>
  <c r="Q727" i="2"/>
  <c r="R727" i="2" s="1"/>
  <c r="O728" i="2"/>
  <c r="Q728" i="2"/>
  <c r="R728" i="2" s="1"/>
  <c r="O729" i="2"/>
  <c r="Q729" i="2"/>
  <c r="R729" i="2" s="1"/>
  <c r="O730" i="2"/>
  <c r="Q730" i="2"/>
  <c r="R730" i="2" s="1"/>
  <c r="O731" i="2"/>
  <c r="Q731" i="2"/>
  <c r="R731" i="2" s="1"/>
  <c r="O732" i="2"/>
  <c r="Q732" i="2"/>
  <c r="R732" i="2" s="1"/>
  <c r="O733" i="2"/>
  <c r="Q733" i="2"/>
  <c r="R733" i="2" s="1"/>
  <c r="O734" i="2"/>
  <c r="Q734" i="2"/>
  <c r="R734" i="2" s="1"/>
  <c r="O735" i="2"/>
  <c r="Q735" i="2"/>
  <c r="R735" i="2" s="1"/>
  <c r="O736" i="2"/>
  <c r="Q736" i="2"/>
  <c r="R736" i="2" s="1"/>
  <c r="O737" i="2"/>
  <c r="Q737" i="2"/>
  <c r="R737" i="2" s="1"/>
  <c r="O738" i="2"/>
  <c r="Q738" i="2"/>
  <c r="R738" i="2" s="1"/>
  <c r="O739" i="2"/>
  <c r="Q739" i="2"/>
  <c r="R739" i="2" s="1"/>
  <c r="O740" i="2"/>
  <c r="Q740" i="2"/>
  <c r="R740" i="2" s="1"/>
  <c r="O741" i="2"/>
  <c r="Q741" i="2"/>
  <c r="R741" i="2" s="1"/>
  <c r="O742" i="2"/>
  <c r="Q742" i="2"/>
  <c r="R742" i="2" s="1"/>
  <c r="O743" i="2"/>
  <c r="Q743" i="2"/>
  <c r="R743" i="2" s="1"/>
  <c r="O744" i="2"/>
  <c r="Q744" i="2"/>
  <c r="R744" i="2" s="1"/>
  <c r="O745" i="2"/>
  <c r="Q745" i="2"/>
  <c r="R745" i="2" s="1"/>
  <c r="O746" i="2"/>
  <c r="Q746" i="2"/>
  <c r="R746" i="2" s="1"/>
  <c r="O747" i="2"/>
  <c r="Q747" i="2"/>
  <c r="R747" i="2" s="1"/>
  <c r="O748" i="2"/>
  <c r="Q748" i="2"/>
  <c r="R748" i="2" s="1"/>
  <c r="O749" i="2"/>
  <c r="Q749" i="2"/>
  <c r="R749" i="2" s="1"/>
  <c r="O750" i="2"/>
  <c r="Q750" i="2"/>
  <c r="R750" i="2" s="1"/>
  <c r="O751" i="2"/>
  <c r="Q751" i="2"/>
  <c r="R751" i="2" s="1"/>
  <c r="O752" i="2"/>
  <c r="Q752" i="2"/>
  <c r="R752" i="2" s="1"/>
  <c r="O753" i="2"/>
  <c r="Q753" i="2"/>
  <c r="R753" i="2" s="1"/>
  <c r="O754" i="2"/>
  <c r="Q754" i="2"/>
  <c r="R754" i="2" s="1"/>
  <c r="O755" i="2"/>
  <c r="Q755" i="2"/>
  <c r="R755" i="2" s="1"/>
  <c r="O756" i="2"/>
  <c r="Q756" i="2"/>
  <c r="R756" i="2" s="1"/>
  <c r="O757" i="2"/>
  <c r="Q757" i="2"/>
  <c r="R757" i="2" s="1"/>
  <c r="O758" i="2"/>
  <c r="Q758" i="2"/>
  <c r="R758" i="2" s="1"/>
  <c r="O759" i="2"/>
  <c r="Q759" i="2"/>
  <c r="R759" i="2" s="1"/>
  <c r="O760" i="2"/>
  <c r="Q760" i="2"/>
  <c r="R760" i="2" s="1"/>
  <c r="O761" i="2"/>
  <c r="Q761" i="2"/>
  <c r="R761" i="2" s="1"/>
  <c r="O762" i="2"/>
  <c r="Q762" i="2"/>
  <c r="R762" i="2" s="1"/>
  <c r="O763" i="2"/>
  <c r="Q763" i="2"/>
  <c r="R763" i="2" s="1"/>
  <c r="O764" i="2"/>
  <c r="Q764" i="2"/>
  <c r="R764" i="2" s="1"/>
  <c r="O765" i="2"/>
  <c r="Q765" i="2"/>
  <c r="R765" i="2" s="1"/>
  <c r="O766" i="2"/>
  <c r="Q766" i="2"/>
  <c r="R766" i="2" s="1"/>
  <c r="O767" i="2"/>
  <c r="Q767" i="2"/>
  <c r="R767" i="2" s="1"/>
  <c r="O768" i="2"/>
  <c r="Q768" i="2"/>
  <c r="R768" i="2" s="1"/>
  <c r="O769" i="2"/>
  <c r="Q769" i="2"/>
  <c r="R769" i="2" s="1"/>
  <c r="O770" i="2"/>
  <c r="Q770" i="2"/>
  <c r="R770" i="2" s="1"/>
  <c r="O771" i="2"/>
  <c r="Q771" i="2"/>
  <c r="R771" i="2" s="1"/>
  <c r="O772" i="2"/>
  <c r="Q772" i="2"/>
  <c r="R772" i="2" s="1"/>
  <c r="O773" i="2"/>
  <c r="Q773" i="2"/>
  <c r="R773" i="2" s="1"/>
  <c r="O774" i="2"/>
  <c r="Q774" i="2"/>
  <c r="R774" i="2" s="1"/>
  <c r="O775" i="2"/>
  <c r="Q775" i="2"/>
  <c r="R775" i="2" s="1"/>
  <c r="O776" i="2"/>
  <c r="Q776" i="2"/>
  <c r="R776" i="2" s="1"/>
  <c r="O777" i="2"/>
  <c r="Q777" i="2"/>
  <c r="R777" i="2" s="1"/>
  <c r="O778" i="2"/>
  <c r="Q778" i="2"/>
  <c r="R778" i="2" s="1"/>
  <c r="O779" i="2"/>
  <c r="Q779" i="2"/>
  <c r="R779" i="2" s="1"/>
  <c r="O780" i="2"/>
  <c r="Q780" i="2"/>
  <c r="R780" i="2" s="1"/>
  <c r="O781" i="2"/>
  <c r="Q781" i="2"/>
  <c r="R781" i="2" s="1"/>
  <c r="O782" i="2"/>
  <c r="Q782" i="2"/>
  <c r="R782" i="2" s="1"/>
  <c r="O783" i="2"/>
  <c r="Q783" i="2"/>
  <c r="R783" i="2" s="1"/>
  <c r="O784" i="2"/>
  <c r="Q784" i="2"/>
  <c r="R784" i="2" s="1"/>
  <c r="O785" i="2"/>
  <c r="Q785" i="2"/>
  <c r="R785" i="2" s="1"/>
  <c r="O786" i="2"/>
  <c r="Q786" i="2"/>
  <c r="R786" i="2" s="1"/>
  <c r="O787" i="2"/>
  <c r="Q787" i="2"/>
  <c r="R787" i="2" s="1"/>
  <c r="O788" i="2"/>
  <c r="Q788" i="2"/>
  <c r="R788" i="2" s="1"/>
  <c r="O789" i="2"/>
  <c r="Q789" i="2"/>
  <c r="R789" i="2" s="1"/>
  <c r="O790" i="2"/>
  <c r="Q790" i="2"/>
  <c r="R790" i="2" s="1"/>
  <c r="O791" i="2"/>
  <c r="Q791" i="2"/>
  <c r="R791" i="2" s="1"/>
  <c r="O792" i="2"/>
  <c r="Q792" i="2"/>
  <c r="R792" i="2" s="1"/>
  <c r="O793" i="2"/>
  <c r="Q793" i="2"/>
  <c r="R793" i="2" s="1"/>
  <c r="O794" i="2"/>
  <c r="Q794" i="2"/>
  <c r="R794" i="2" s="1"/>
  <c r="O795" i="2"/>
  <c r="Q795" i="2"/>
  <c r="R795" i="2" s="1"/>
  <c r="O796" i="2"/>
  <c r="Q796" i="2"/>
  <c r="R796" i="2" s="1"/>
  <c r="O797" i="2"/>
  <c r="Q797" i="2"/>
  <c r="R797" i="2" s="1"/>
  <c r="O798" i="2"/>
  <c r="Q798" i="2"/>
  <c r="R798" i="2" s="1"/>
  <c r="O799" i="2"/>
  <c r="Q799" i="2"/>
  <c r="R799" i="2" s="1"/>
  <c r="O800" i="2"/>
  <c r="Q800" i="2"/>
  <c r="R800" i="2" s="1"/>
  <c r="O801" i="2"/>
  <c r="Q801" i="2"/>
  <c r="R801" i="2" s="1"/>
  <c r="O802" i="2"/>
  <c r="Q802" i="2"/>
  <c r="R802" i="2" s="1"/>
  <c r="O803" i="2"/>
  <c r="Q803" i="2"/>
  <c r="R803" i="2" s="1"/>
  <c r="O804" i="2"/>
  <c r="Q804" i="2"/>
  <c r="R804" i="2" s="1"/>
  <c r="O805" i="2"/>
  <c r="Q805" i="2"/>
  <c r="R805" i="2" s="1"/>
  <c r="O806" i="2"/>
  <c r="Q806" i="2"/>
  <c r="R806" i="2" s="1"/>
  <c r="O807" i="2"/>
  <c r="Q807" i="2"/>
  <c r="R807" i="2" s="1"/>
  <c r="O808" i="2"/>
  <c r="Q808" i="2"/>
  <c r="R808" i="2" s="1"/>
  <c r="O809" i="2"/>
  <c r="Q809" i="2"/>
  <c r="R809" i="2" s="1"/>
  <c r="O810" i="2"/>
  <c r="Q810" i="2"/>
  <c r="R810" i="2" s="1"/>
  <c r="O811" i="2"/>
  <c r="Q811" i="2"/>
  <c r="R811" i="2" s="1"/>
  <c r="O812" i="2"/>
  <c r="Q812" i="2"/>
  <c r="R812" i="2" s="1"/>
  <c r="O813" i="2"/>
  <c r="Q813" i="2"/>
  <c r="R813" i="2" s="1"/>
  <c r="O814" i="2"/>
  <c r="Q814" i="2"/>
  <c r="R814" i="2" s="1"/>
  <c r="O815" i="2"/>
  <c r="Q815" i="2"/>
  <c r="R815" i="2" s="1"/>
  <c r="O816" i="2"/>
  <c r="Q816" i="2"/>
  <c r="R816" i="2" s="1"/>
  <c r="O817" i="2"/>
  <c r="Q817" i="2"/>
  <c r="R817" i="2" s="1"/>
  <c r="O818" i="2"/>
  <c r="Q818" i="2"/>
  <c r="R818" i="2" s="1"/>
  <c r="O819" i="2"/>
  <c r="Q819" i="2"/>
  <c r="R819" i="2" s="1"/>
  <c r="O820" i="2"/>
  <c r="Q820" i="2"/>
  <c r="R820" i="2" s="1"/>
  <c r="O821" i="2"/>
  <c r="Q821" i="2"/>
  <c r="R821" i="2" s="1"/>
  <c r="O822" i="2"/>
  <c r="Q822" i="2"/>
  <c r="R822" i="2" s="1"/>
  <c r="O823" i="2"/>
  <c r="Q823" i="2"/>
  <c r="R823" i="2" s="1"/>
  <c r="O824" i="2"/>
  <c r="Q824" i="2"/>
  <c r="R824" i="2" s="1"/>
  <c r="O825" i="2"/>
  <c r="Q825" i="2"/>
  <c r="R825" i="2" s="1"/>
  <c r="O826" i="2"/>
  <c r="Q826" i="2"/>
  <c r="R826" i="2" s="1"/>
  <c r="O827" i="2"/>
  <c r="Q827" i="2"/>
  <c r="R827" i="2" s="1"/>
  <c r="O828" i="2"/>
  <c r="Q828" i="2"/>
  <c r="R828" i="2" s="1"/>
  <c r="O829" i="2"/>
  <c r="Q829" i="2"/>
  <c r="R829" i="2" s="1"/>
  <c r="O830" i="2"/>
  <c r="Q830" i="2"/>
  <c r="R830" i="2" s="1"/>
  <c r="O831" i="2"/>
  <c r="Q831" i="2"/>
  <c r="R831" i="2" s="1"/>
  <c r="O832" i="2"/>
  <c r="Q832" i="2"/>
  <c r="R832" i="2" s="1"/>
  <c r="O833" i="2"/>
  <c r="Q833" i="2"/>
  <c r="R833" i="2" s="1"/>
  <c r="O834" i="2"/>
  <c r="Q834" i="2"/>
  <c r="R834" i="2" s="1"/>
  <c r="O835" i="2"/>
  <c r="Q835" i="2"/>
  <c r="R835" i="2" s="1"/>
  <c r="O836" i="2"/>
  <c r="Q836" i="2"/>
  <c r="R836" i="2" s="1"/>
  <c r="O837" i="2"/>
  <c r="Q837" i="2"/>
  <c r="R837" i="2" s="1"/>
  <c r="O838" i="2"/>
  <c r="Q838" i="2"/>
  <c r="R838" i="2" s="1"/>
  <c r="O839" i="2"/>
  <c r="Q839" i="2"/>
  <c r="R839" i="2" s="1"/>
  <c r="O840" i="2"/>
  <c r="Q840" i="2"/>
  <c r="R840" i="2" s="1"/>
  <c r="O841" i="2"/>
  <c r="Q841" i="2"/>
  <c r="R841" i="2" s="1"/>
  <c r="O842" i="2"/>
  <c r="Q842" i="2"/>
  <c r="R842" i="2" s="1"/>
  <c r="O843" i="2"/>
  <c r="Q843" i="2"/>
  <c r="R843" i="2" s="1"/>
  <c r="O844" i="2"/>
  <c r="Q844" i="2"/>
  <c r="R844" i="2" s="1"/>
  <c r="O845" i="2"/>
  <c r="Q845" i="2"/>
  <c r="R845" i="2" s="1"/>
  <c r="O846" i="2"/>
  <c r="Q846" i="2"/>
  <c r="R846" i="2" s="1"/>
  <c r="O847" i="2"/>
  <c r="Q847" i="2"/>
  <c r="R847" i="2" s="1"/>
  <c r="O848" i="2"/>
  <c r="Q848" i="2"/>
  <c r="R848" i="2" s="1"/>
  <c r="O849" i="2"/>
  <c r="Q849" i="2"/>
  <c r="R849" i="2" s="1"/>
  <c r="O850" i="2"/>
  <c r="Q850" i="2"/>
  <c r="R850" i="2" s="1"/>
  <c r="O851" i="2"/>
  <c r="Q851" i="2"/>
  <c r="R851" i="2" s="1"/>
  <c r="O852" i="2"/>
  <c r="Q852" i="2"/>
  <c r="R852" i="2" s="1"/>
  <c r="O853" i="2"/>
  <c r="Q853" i="2"/>
  <c r="R853" i="2" s="1"/>
  <c r="O854" i="2"/>
  <c r="Q854" i="2"/>
  <c r="R854" i="2"/>
  <c r="O855" i="2"/>
  <c r="Q855" i="2"/>
  <c r="R855" i="2" s="1"/>
  <c r="O856" i="2"/>
  <c r="Q856" i="2"/>
  <c r="R856" i="2"/>
  <c r="O857" i="2"/>
  <c r="Q857" i="2"/>
  <c r="R857" i="2" s="1"/>
  <c r="O858" i="2"/>
  <c r="Q858" i="2"/>
  <c r="R858" i="2"/>
  <c r="O859" i="2"/>
  <c r="Q859" i="2"/>
  <c r="R859" i="2" s="1"/>
  <c r="O860" i="2"/>
  <c r="Q860" i="2"/>
  <c r="R860" i="2"/>
  <c r="O861" i="2"/>
  <c r="Q861" i="2"/>
  <c r="R861" i="2" s="1"/>
  <c r="O862" i="2"/>
  <c r="Q862" i="2"/>
  <c r="R862" i="2"/>
  <c r="O863" i="2"/>
  <c r="Q863" i="2"/>
  <c r="R863" i="2" s="1"/>
  <c r="O864" i="2"/>
  <c r="Q864" i="2"/>
  <c r="R864" i="2"/>
  <c r="O865" i="2"/>
  <c r="Q865" i="2"/>
  <c r="R865" i="2" s="1"/>
  <c r="O866" i="2"/>
  <c r="Q866" i="2"/>
  <c r="R866" i="2"/>
  <c r="O867" i="2"/>
  <c r="Q867" i="2"/>
  <c r="R867" i="2" s="1"/>
  <c r="O868" i="2"/>
  <c r="Q868" i="2"/>
  <c r="R868" i="2"/>
  <c r="O869" i="2"/>
  <c r="Q869" i="2"/>
  <c r="R869" i="2" s="1"/>
  <c r="O870" i="2"/>
  <c r="Q870" i="2"/>
  <c r="R870" i="2"/>
  <c r="O871" i="2"/>
  <c r="Q871" i="2"/>
  <c r="R871" i="2" s="1"/>
  <c r="O872" i="2"/>
  <c r="Q872" i="2"/>
  <c r="R872" i="2"/>
  <c r="O873" i="2"/>
  <c r="Q873" i="2"/>
  <c r="R873" i="2" s="1"/>
  <c r="O874" i="2"/>
  <c r="Q874" i="2"/>
  <c r="R874" i="2"/>
  <c r="O875" i="2"/>
  <c r="Q875" i="2"/>
  <c r="R875" i="2" s="1"/>
  <c r="O876" i="2"/>
  <c r="Q876" i="2"/>
  <c r="R876" i="2"/>
  <c r="O877" i="2"/>
  <c r="Q877" i="2"/>
  <c r="R877" i="2" s="1"/>
  <c r="O878" i="2"/>
  <c r="Q878" i="2"/>
  <c r="R878" i="2"/>
  <c r="O879" i="2"/>
  <c r="Q879" i="2"/>
  <c r="R879" i="2" s="1"/>
  <c r="O880" i="2"/>
  <c r="Q880" i="2"/>
  <c r="R880" i="2"/>
  <c r="O881" i="2"/>
  <c r="Q881" i="2"/>
  <c r="R881" i="2" s="1"/>
  <c r="O882" i="2"/>
  <c r="Q882" i="2"/>
  <c r="R882" i="2"/>
  <c r="O883" i="2"/>
  <c r="Q883" i="2"/>
  <c r="R883" i="2" s="1"/>
  <c r="O884" i="2"/>
  <c r="Q884" i="2"/>
  <c r="R884" i="2"/>
  <c r="O885" i="2"/>
  <c r="Q885" i="2"/>
  <c r="R885" i="2" s="1"/>
  <c r="O886" i="2"/>
  <c r="Q886" i="2"/>
  <c r="R886" i="2"/>
  <c r="O887" i="2"/>
  <c r="Q887" i="2"/>
  <c r="R887" i="2" s="1"/>
  <c r="O888" i="2"/>
  <c r="Q888" i="2"/>
  <c r="R888" i="2"/>
  <c r="O889" i="2"/>
  <c r="Q889" i="2"/>
  <c r="R889" i="2" s="1"/>
  <c r="O890" i="2"/>
  <c r="Q890" i="2"/>
  <c r="R890" i="2"/>
  <c r="O891" i="2"/>
  <c r="Q891" i="2"/>
  <c r="R891" i="2" s="1"/>
  <c r="O892" i="2"/>
  <c r="Q892" i="2"/>
  <c r="R892" i="2"/>
  <c r="O893" i="2"/>
  <c r="Q893" i="2"/>
  <c r="R893" i="2" s="1"/>
  <c r="O894" i="2"/>
  <c r="Q894" i="2"/>
  <c r="R894" i="2"/>
  <c r="O895" i="2"/>
  <c r="Q895" i="2"/>
  <c r="R895" i="2" s="1"/>
  <c r="O896" i="2"/>
  <c r="Q896" i="2"/>
  <c r="R896" i="2"/>
  <c r="O897" i="2"/>
  <c r="Q897" i="2"/>
  <c r="R897" i="2" s="1"/>
  <c r="O898" i="2"/>
  <c r="Q898" i="2"/>
  <c r="R898" i="2"/>
  <c r="O899" i="2"/>
  <c r="Q899" i="2"/>
  <c r="R899" i="2" s="1"/>
  <c r="O900" i="2"/>
  <c r="Q900" i="2"/>
  <c r="R900" i="2"/>
  <c r="O901" i="2"/>
  <c r="Q901" i="2"/>
  <c r="R901" i="2" s="1"/>
  <c r="O902" i="2"/>
  <c r="Q902" i="2"/>
  <c r="R902" i="2"/>
  <c r="O903" i="2"/>
  <c r="Q903" i="2"/>
  <c r="R903" i="2" s="1"/>
  <c r="O904" i="2"/>
  <c r="Q904" i="2"/>
  <c r="R904" i="2"/>
  <c r="O905" i="2"/>
  <c r="Q905" i="2"/>
  <c r="R905" i="2" s="1"/>
  <c r="O906" i="2"/>
  <c r="Q906" i="2"/>
  <c r="R906" i="2"/>
  <c r="O907" i="2"/>
  <c r="Q907" i="2"/>
  <c r="R907" i="2" s="1"/>
  <c r="O908" i="2"/>
  <c r="Q908" i="2"/>
  <c r="R908" i="2"/>
  <c r="O909" i="2"/>
  <c r="Q909" i="2"/>
  <c r="R909" i="2" s="1"/>
  <c r="O910" i="2"/>
  <c r="Q910" i="2"/>
  <c r="R910" i="2"/>
  <c r="O911" i="2"/>
  <c r="Q911" i="2"/>
  <c r="R911" i="2" s="1"/>
  <c r="O912" i="2"/>
  <c r="Q912" i="2"/>
  <c r="R912" i="2"/>
  <c r="O913" i="2"/>
  <c r="Q913" i="2"/>
  <c r="R913" i="2" s="1"/>
  <c r="O914" i="2"/>
  <c r="Q914" i="2"/>
  <c r="R914" i="2"/>
  <c r="O915" i="2"/>
  <c r="Q915" i="2"/>
  <c r="R915" i="2" s="1"/>
  <c r="O916" i="2"/>
  <c r="Q916" i="2"/>
  <c r="R916" i="2"/>
  <c r="O917" i="2"/>
  <c r="Q917" i="2"/>
  <c r="R917" i="2" s="1"/>
  <c r="O918" i="2"/>
  <c r="Q918" i="2"/>
  <c r="R918" i="2"/>
  <c r="O919" i="2"/>
  <c r="Q919" i="2"/>
  <c r="R919" i="2" s="1"/>
  <c r="O920" i="2"/>
  <c r="Q920" i="2"/>
  <c r="R920" i="2"/>
  <c r="O921" i="2"/>
  <c r="Q921" i="2"/>
  <c r="R921" i="2" s="1"/>
  <c r="O922" i="2"/>
  <c r="Q922" i="2"/>
  <c r="R922" i="2"/>
  <c r="O923" i="2"/>
  <c r="Q923" i="2"/>
  <c r="R923" i="2" s="1"/>
  <c r="O924" i="2"/>
  <c r="Q924" i="2"/>
  <c r="R924" i="2"/>
  <c r="O925" i="2"/>
  <c r="Q925" i="2"/>
  <c r="R925" i="2" s="1"/>
  <c r="O926" i="2"/>
  <c r="Q926" i="2"/>
  <c r="R926" i="2"/>
  <c r="O927" i="2"/>
  <c r="Q927" i="2"/>
  <c r="R927" i="2" s="1"/>
  <c r="O928" i="2"/>
  <c r="Q928" i="2"/>
  <c r="R928" i="2"/>
  <c r="O929" i="2"/>
  <c r="Q929" i="2"/>
  <c r="R929" i="2" s="1"/>
  <c r="O930" i="2"/>
  <c r="Q930" i="2"/>
  <c r="R930" i="2"/>
  <c r="O931" i="2"/>
  <c r="Q931" i="2"/>
  <c r="R931" i="2" s="1"/>
  <c r="O932" i="2"/>
  <c r="Q932" i="2"/>
  <c r="R932" i="2"/>
  <c r="O933" i="2"/>
  <c r="Q933" i="2"/>
  <c r="R933" i="2" s="1"/>
  <c r="O934" i="2"/>
  <c r="Q934" i="2"/>
  <c r="R934" i="2"/>
  <c r="O935" i="2"/>
  <c r="Q935" i="2"/>
  <c r="R935" i="2" s="1"/>
  <c r="O936" i="2"/>
  <c r="Q936" i="2"/>
  <c r="R936" i="2"/>
  <c r="O937" i="2"/>
  <c r="Q937" i="2"/>
  <c r="R937" i="2" s="1"/>
  <c r="O938" i="2"/>
  <c r="Q938" i="2"/>
  <c r="R938" i="2"/>
  <c r="O939" i="2"/>
  <c r="Q939" i="2"/>
  <c r="R939" i="2" s="1"/>
  <c r="O940" i="2"/>
  <c r="Q940" i="2"/>
  <c r="R940" i="2"/>
  <c r="O941" i="2"/>
  <c r="Q941" i="2"/>
  <c r="R941" i="2" s="1"/>
  <c r="O942" i="2"/>
  <c r="Q942" i="2"/>
  <c r="R942" i="2"/>
  <c r="O943" i="2"/>
  <c r="Q943" i="2"/>
  <c r="R943" i="2" s="1"/>
  <c r="O944" i="2"/>
  <c r="Q944" i="2"/>
  <c r="R944" i="2"/>
  <c r="O945" i="2"/>
  <c r="Q945" i="2"/>
  <c r="R945" i="2" s="1"/>
  <c r="O946" i="2"/>
  <c r="Q946" i="2"/>
  <c r="R946" i="2"/>
  <c r="O947" i="2"/>
  <c r="Q947" i="2"/>
  <c r="R947" i="2" s="1"/>
  <c r="O948" i="2"/>
  <c r="Q948" i="2"/>
  <c r="R948" i="2"/>
  <c r="O949" i="2"/>
  <c r="Q949" i="2"/>
  <c r="R949" i="2" s="1"/>
  <c r="O950" i="2"/>
  <c r="Q950" i="2"/>
  <c r="R950" i="2"/>
  <c r="O951" i="2"/>
  <c r="Q951" i="2"/>
  <c r="R951" i="2" s="1"/>
  <c r="O952" i="2"/>
  <c r="Q952" i="2"/>
  <c r="R952" i="2"/>
  <c r="O953" i="2"/>
  <c r="Q953" i="2"/>
  <c r="R953" i="2" s="1"/>
  <c r="O954" i="2"/>
  <c r="Q954" i="2"/>
  <c r="R954" i="2"/>
  <c r="O955" i="2"/>
  <c r="Q955" i="2"/>
  <c r="R955" i="2" s="1"/>
  <c r="O956" i="2"/>
  <c r="Q956" i="2"/>
  <c r="R956" i="2"/>
  <c r="O957" i="2"/>
  <c r="Q957" i="2"/>
  <c r="R957" i="2" s="1"/>
  <c r="O958" i="2"/>
  <c r="Q958" i="2"/>
  <c r="R958" i="2"/>
  <c r="O959" i="2"/>
  <c r="Q959" i="2"/>
  <c r="R959" i="2" s="1"/>
  <c r="O960" i="2"/>
  <c r="Q960" i="2"/>
  <c r="R960" i="2"/>
  <c r="O961" i="2"/>
  <c r="Q961" i="2"/>
  <c r="R961" i="2" s="1"/>
  <c r="O962" i="2"/>
  <c r="Q962" i="2"/>
  <c r="R962" i="2"/>
  <c r="O963" i="2"/>
  <c r="Q963" i="2"/>
  <c r="R963" i="2" s="1"/>
  <c r="O964" i="2"/>
  <c r="Q964" i="2"/>
  <c r="R964" i="2"/>
  <c r="O965" i="2"/>
  <c r="Q965" i="2"/>
  <c r="R965" i="2" s="1"/>
  <c r="O966" i="2"/>
  <c r="Q966" i="2"/>
  <c r="R966" i="2"/>
  <c r="O967" i="2"/>
  <c r="Q967" i="2"/>
  <c r="R967" i="2" s="1"/>
  <c r="O968" i="2"/>
  <c r="Q968" i="2"/>
  <c r="R968" i="2"/>
  <c r="O969" i="2"/>
  <c r="Q969" i="2"/>
  <c r="R969" i="2" s="1"/>
  <c r="O970" i="2"/>
  <c r="Q970" i="2"/>
  <c r="R970" i="2"/>
  <c r="O971" i="2"/>
  <c r="Q971" i="2"/>
  <c r="R971" i="2" s="1"/>
  <c r="O972" i="2"/>
  <c r="Q972" i="2"/>
  <c r="R972" i="2"/>
  <c r="O973" i="2"/>
  <c r="Q973" i="2"/>
  <c r="R973" i="2" s="1"/>
  <c r="O974" i="2"/>
  <c r="Q974" i="2"/>
  <c r="R974" i="2"/>
  <c r="O975" i="2"/>
  <c r="Q975" i="2"/>
  <c r="R975" i="2" s="1"/>
  <c r="O976" i="2"/>
  <c r="Q976" i="2"/>
  <c r="R976" i="2"/>
  <c r="O977" i="2"/>
  <c r="Q977" i="2"/>
  <c r="R977" i="2" s="1"/>
  <c r="O978" i="2"/>
  <c r="Q978" i="2"/>
  <c r="R978" i="2"/>
  <c r="O979" i="2"/>
  <c r="Q979" i="2"/>
  <c r="R979" i="2" s="1"/>
  <c r="O980" i="2"/>
  <c r="Q980" i="2"/>
  <c r="R980" i="2"/>
  <c r="O981" i="2"/>
  <c r="Q981" i="2"/>
  <c r="R981" i="2" s="1"/>
  <c r="O982" i="2"/>
  <c r="Q982" i="2"/>
  <c r="R982" i="2"/>
  <c r="O983" i="2"/>
  <c r="Q983" i="2"/>
  <c r="R983" i="2" s="1"/>
  <c r="O984" i="2"/>
  <c r="Q984" i="2"/>
  <c r="R984" i="2"/>
  <c r="O985" i="2"/>
  <c r="Q985" i="2"/>
  <c r="R985" i="2" s="1"/>
  <c r="O986" i="2"/>
  <c r="Q986" i="2"/>
  <c r="R986" i="2"/>
  <c r="O987" i="2"/>
  <c r="Q987" i="2"/>
  <c r="R987" i="2" s="1"/>
  <c r="O988" i="2"/>
  <c r="Q988" i="2"/>
  <c r="R988" i="2"/>
  <c r="O989" i="2"/>
  <c r="Q989" i="2"/>
  <c r="R989" i="2" s="1"/>
  <c r="O990" i="2"/>
  <c r="Q990" i="2"/>
  <c r="R990" i="2"/>
  <c r="O991" i="2"/>
  <c r="Q991" i="2"/>
  <c r="R991" i="2" s="1"/>
  <c r="O992" i="2"/>
  <c r="Q992" i="2"/>
  <c r="R992" i="2"/>
  <c r="O993" i="2"/>
  <c r="Q993" i="2"/>
  <c r="R993" i="2" s="1"/>
  <c r="O994" i="2"/>
  <c r="Q994" i="2"/>
  <c r="R994" i="2"/>
  <c r="O995" i="2"/>
  <c r="Q995" i="2"/>
  <c r="R995" i="2" s="1"/>
  <c r="O996" i="2"/>
  <c r="Q996" i="2"/>
  <c r="R996" i="2"/>
  <c r="O997" i="2"/>
  <c r="Q997" i="2"/>
  <c r="R997" i="2" s="1"/>
  <c r="O998" i="2"/>
  <c r="Q998" i="2"/>
  <c r="R998" i="2"/>
  <c r="O999" i="2"/>
  <c r="Q999" i="2"/>
  <c r="R999" i="2" s="1"/>
  <c r="O1000" i="2"/>
  <c r="Q1000" i="2"/>
  <c r="R1000" i="2"/>
  <c r="O14" i="2"/>
  <c r="P14" i="2" s="1"/>
  <c r="Q14" i="2"/>
  <c r="R14" i="2" s="1"/>
  <c r="O15" i="2"/>
  <c r="P15" i="2" s="1"/>
  <c r="Q15" i="2"/>
  <c r="R15" i="2"/>
  <c r="O16" i="2"/>
  <c r="P16" i="2" s="1"/>
  <c r="Q16" i="2"/>
  <c r="R16" i="2" s="1"/>
  <c r="O17" i="2"/>
  <c r="P17" i="2" s="1"/>
  <c r="Q17" i="2"/>
  <c r="R17" i="2" s="1"/>
  <c r="O18" i="2"/>
  <c r="P18" i="2" s="1"/>
  <c r="Q18" i="2"/>
  <c r="R18" i="2" s="1"/>
  <c r="O19" i="2"/>
  <c r="P19" i="2" s="1"/>
  <c r="Q19" i="2"/>
  <c r="R19" i="2"/>
  <c r="O20" i="2"/>
  <c r="P20" i="2" s="1"/>
  <c r="Q20" i="2"/>
  <c r="R20" i="2" s="1"/>
  <c r="O21" i="2"/>
  <c r="Q21" i="2"/>
  <c r="R21" i="2" s="1"/>
  <c r="O22" i="2"/>
  <c r="P22" i="2" s="1"/>
  <c r="Q22" i="2"/>
  <c r="R22" i="2" s="1"/>
  <c r="O23" i="2"/>
  <c r="P23" i="2" s="1"/>
  <c r="Q23" i="2"/>
  <c r="R23" i="2"/>
  <c r="O24" i="2"/>
  <c r="P24" i="2" s="1"/>
  <c r="Q24" i="2"/>
  <c r="R24" i="2" s="1"/>
  <c r="O25" i="2"/>
  <c r="P25" i="2" s="1"/>
  <c r="Q25" i="2"/>
  <c r="R25" i="2" s="1"/>
  <c r="O26" i="2"/>
  <c r="P26" i="2" s="1"/>
  <c r="Q26" i="2"/>
  <c r="R26" i="2" s="1"/>
  <c r="Q3" i="2"/>
  <c r="R3" i="2" s="1"/>
  <c r="Q4" i="2"/>
  <c r="R4" i="2"/>
  <c r="O5" i="2"/>
  <c r="Q5" i="2"/>
  <c r="R5" i="2" s="1"/>
  <c r="O6" i="2"/>
  <c r="P6" i="2" s="1"/>
  <c r="Q6" i="2"/>
  <c r="R6" i="2" s="1"/>
  <c r="O7" i="2"/>
  <c r="P7" i="2" s="1"/>
  <c r="Q7" i="2"/>
  <c r="R7" i="2" s="1"/>
  <c r="O8" i="2"/>
  <c r="P8" i="2" s="1"/>
  <c r="Q8" i="2"/>
  <c r="R8" i="2"/>
  <c r="O9" i="2"/>
  <c r="P9" i="2" s="1"/>
  <c r="Q9" i="2"/>
  <c r="R9" i="2" s="1"/>
  <c r="O10" i="2"/>
  <c r="P10" i="2" s="1"/>
  <c r="Q10" i="2"/>
  <c r="R10" i="2" s="1"/>
  <c r="O11" i="2"/>
  <c r="P11" i="2" s="1"/>
  <c r="Q11" i="2"/>
  <c r="R11" i="2" s="1"/>
  <c r="O12" i="2"/>
  <c r="P12" i="2" s="1"/>
  <c r="Q12" i="2"/>
  <c r="R12" i="2"/>
  <c r="O13" i="2"/>
  <c r="Q13" i="2"/>
  <c r="R13" i="2" s="1"/>
  <c r="Q2" i="2"/>
  <c r="R2" i="2" s="1"/>
  <c r="O2" i="2"/>
  <c r="P2" i="2" s="1"/>
  <c r="AC357" i="2"/>
  <c r="AD357" i="2"/>
  <c r="AE357" i="2"/>
  <c r="AF357" i="2"/>
  <c r="AG357" i="2"/>
  <c r="AH357" i="2"/>
  <c r="AI357" i="2"/>
  <c r="AJ357" i="2"/>
  <c r="AK357" i="2"/>
  <c r="AC358" i="2"/>
  <c r="AD358" i="2"/>
  <c r="AE358" i="2"/>
  <c r="AF358" i="2"/>
  <c r="AG358" i="2"/>
  <c r="AH358" i="2"/>
  <c r="AI358" i="2"/>
  <c r="AJ358" i="2"/>
  <c r="AK358" i="2"/>
  <c r="AC359" i="2"/>
  <c r="AA359" i="2" s="1"/>
  <c r="AD359" i="2"/>
  <c r="AE359" i="2"/>
  <c r="AF359" i="2"/>
  <c r="AG359" i="2"/>
  <c r="AH359" i="2"/>
  <c r="AI359" i="2"/>
  <c r="AJ359" i="2"/>
  <c r="AK359" i="2"/>
  <c r="AC360" i="2"/>
  <c r="AA360" i="2" s="1"/>
  <c r="AD360" i="2"/>
  <c r="AE360" i="2"/>
  <c r="AF360" i="2"/>
  <c r="AG360" i="2"/>
  <c r="AH360" i="2"/>
  <c r="AI360" i="2"/>
  <c r="AJ360" i="2"/>
  <c r="AK360" i="2"/>
  <c r="AC361" i="2"/>
  <c r="AD361" i="2"/>
  <c r="AE361" i="2"/>
  <c r="AF361" i="2"/>
  <c r="AG361" i="2"/>
  <c r="AH361" i="2"/>
  <c r="AI361" i="2"/>
  <c r="AJ361" i="2"/>
  <c r="AK361" i="2"/>
  <c r="AC362" i="2"/>
  <c r="AD362" i="2"/>
  <c r="AE362" i="2"/>
  <c r="AF362" i="2"/>
  <c r="AG362" i="2"/>
  <c r="AH362" i="2"/>
  <c r="AI362" i="2"/>
  <c r="AJ362" i="2"/>
  <c r="AK362" i="2"/>
  <c r="AC363" i="2"/>
  <c r="AD363" i="2"/>
  <c r="AE363" i="2"/>
  <c r="AF363" i="2"/>
  <c r="AG363" i="2"/>
  <c r="AH363" i="2"/>
  <c r="AI363" i="2"/>
  <c r="AJ363" i="2"/>
  <c r="AK363" i="2"/>
  <c r="AC364" i="2"/>
  <c r="AD364" i="2"/>
  <c r="AE364" i="2"/>
  <c r="AF364" i="2"/>
  <c r="AG364" i="2"/>
  <c r="AH364" i="2"/>
  <c r="AI364" i="2"/>
  <c r="AJ364" i="2"/>
  <c r="AK364" i="2"/>
  <c r="AC365" i="2"/>
  <c r="AD365" i="2"/>
  <c r="AE365" i="2"/>
  <c r="AF365" i="2"/>
  <c r="AG365" i="2"/>
  <c r="AH365" i="2"/>
  <c r="AI365" i="2"/>
  <c r="AJ365" i="2"/>
  <c r="AK365" i="2"/>
  <c r="AC366" i="2"/>
  <c r="AD366" i="2"/>
  <c r="AE366" i="2"/>
  <c r="AF366" i="2"/>
  <c r="AG366" i="2"/>
  <c r="AH366" i="2"/>
  <c r="AI366" i="2"/>
  <c r="AJ366" i="2"/>
  <c r="AK366" i="2"/>
  <c r="AC367" i="2"/>
  <c r="AD367" i="2"/>
  <c r="AE367" i="2"/>
  <c r="AF367" i="2"/>
  <c r="AG367" i="2"/>
  <c r="AH367" i="2"/>
  <c r="AI367" i="2"/>
  <c r="AJ367" i="2"/>
  <c r="AK367" i="2"/>
  <c r="AC368" i="2"/>
  <c r="AA368" i="2" s="1"/>
  <c r="AD368" i="2"/>
  <c r="AE368" i="2"/>
  <c r="AF368" i="2"/>
  <c r="AG368" i="2"/>
  <c r="AH368" i="2"/>
  <c r="AI368" i="2"/>
  <c r="AJ368" i="2"/>
  <c r="AK368" i="2"/>
  <c r="AC369" i="2"/>
  <c r="AD369" i="2"/>
  <c r="AE369" i="2"/>
  <c r="AF369" i="2"/>
  <c r="AG369" i="2"/>
  <c r="AH369" i="2"/>
  <c r="AI369" i="2"/>
  <c r="AJ369" i="2"/>
  <c r="AK369" i="2"/>
  <c r="AC370" i="2"/>
  <c r="AD370" i="2"/>
  <c r="AE370" i="2"/>
  <c r="AF370" i="2"/>
  <c r="AG370" i="2"/>
  <c r="AH370" i="2"/>
  <c r="AI370" i="2"/>
  <c r="AJ370" i="2"/>
  <c r="AK370" i="2"/>
  <c r="AC371" i="2"/>
  <c r="AD371" i="2"/>
  <c r="AE371" i="2"/>
  <c r="AF371" i="2"/>
  <c r="AG371" i="2"/>
  <c r="AH371" i="2"/>
  <c r="AI371" i="2"/>
  <c r="AJ371" i="2"/>
  <c r="AK371" i="2"/>
  <c r="AC372" i="2"/>
  <c r="AD372" i="2"/>
  <c r="AE372" i="2"/>
  <c r="AF372" i="2"/>
  <c r="AG372" i="2"/>
  <c r="AH372" i="2"/>
  <c r="AI372" i="2"/>
  <c r="AJ372" i="2"/>
  <c r="AK372" i="2"/>
  <c r="AC373" i="2"/>
  <c r="AD373" i="2"/>
  <c r="AE373" i="2"/>
  <c r="AF373" i="2"/>
  <c r="AG373" i="2"/>
  <c r="AH373" i="2"/>
  <c r="AI373" i="2"/>
  <c r="AJ373" i="2"/>
  <c r="AK373" i="2"/>
  <c r="AC374" i="2"/>
  <c r="AD374" i="2"/>
  <c r="AE374" i="2"/>
  <c r="AF374" i="2"/>
  <c r="AG374" i="2"/>
  <c r="AH374" i="2"/>
  <c r="AI374" i="2"/>
  <c r="AJ374" i="2"/>
  <c r="AK374" i="2"/>
  <c r="AC375" i="2"/>
  <c r="AD375" i="2"/>
  <c r="AE375" i="2"/>
  <c r="AF375" i="2"/>
  <c r="AG375" i="2"/>
  <c r="AH375" i="2"/>
  <c r="AI375" i="2"/>
  <c r="AJ375" i="2"/>
  <c r="AK375" i="2"/>
  <c r="AC376" i="2"/>
  <c r="AA376" i="2" s="1"/>
  <c r="AD376" i="2"/>
  <c r="AE376" i="2"/>
  <c r="AF376" i="2"/>
  <c r="AG376" i="2"/>
  <c r="AH376" i="2"/>
  <c r="AI376" i="2"/>
  <c r="AJ376" i="2"/>
  <c r="AK376" i="2"/>
  <c r="AC377" i="2"/>
  <c r="AD377" i="2"/>
  <c r="AE377" i="2"/>
  <c r="AF377" i="2"/>
  <c r="AG377" i="2"/>
  <c r="AH377" i="2"/>
  <c r="AI377" i="2"/>
  <c r="AJ377" i="2"/>
  <c r="AK377" i="2"/>
  <c r="AC378" i="2"/>
  <c r="AD378" i="2"/>
  <c r="AE378" i="2"/>
  <c r="AF378" i="2"/>
  <c r="AG378" i="2"/>
  <c r="AH378" i="2"/>
  <c r="AI378" i="2"/>
  <c r="AJ378" i="2"/>
  <c r="AK378" i="2"/>
  <c r="AC379" i="2"/>
  <c r="AD379" i="2"/>
  <c r="AE379" i="2"/>
  <c r="AF379" i="2"/>
  <c r="AG379" i="2"/>
  <c r="AH379" i="2"/>
  <c r="AI379" i="2"/>
  <c r="AJ379" i="2"/>
  <c r="AK379" i="2"/>
  <c r="AC380" i="2"/>
  <c r="AD380" i="2"/>
  <c r="AE380" i="2"/>
  <c r="AF380" i="2"/>
  <c r="AG380" i="2"/>
  <c r="AH380" i="2"/>
  <c r="AI380" i="2"/>
  <c r="AJ380" i="2"/>
  <c r="AK380" i="2"/>
  <c r="AC381" i="2"/>
  <c r="AD381" i="2"/>
  <c r="AE381" i="2"/>
  <c r="AF381" i="2"/>
  <c r="AG381" i="2"/>
  <c r="AH381" i="2"/>
  <c r="AI381" i="2"/>
  <c r="AJ381" i="2"/>
  <c r="AK381" i="2"/>
  <c r="AC382" i="2"/>
  <c r="AD382" i="2"/>
  <c r="AE382" i="2"/>
  <c r="AF382" i="2"/>
  <c r="AG382" i="2"/>
  <c r="AH382" i="2"/>
  <c r="AI382" i="2"/>
  <c r="AJ382" i="2"/>
  <c r="AK382" i="2"/>
  <c r="AC383" i="2"/>
  <c r="AD383" i="2"/>
  <c r="AE383" i="2"/>
  <c r="AF383" i="2"/>
  <c r="AG383" i="2"/>
  <c r="AH383" i="2"/>
  <c r="AI383" i="2"/>
  <c r="AJ383" i="2"/>
  <c r="AK383" i="2"/>
  <c r="AC384" i="2"/>
  <c r="AA384" i="2" s="1"/>
  <c r="AD384" i="2"/>
  <c r="AE384" i="2"/>
  <c r="AF384" i="2"/>
  <c r="AG384" i="2"/>
  <c r="AH384" i="2"/>
  <c r="AI384" i="2"/>
  <c r="AJ384" i="2"/>
  <c r="AK384" i="2"/>
  <c r="AC385" i="2"/>
  <c r="AD385" i="2"/>
  <c r="AE385" i="2"/>
  <c r="AF385" i="2"/>
  <c r="AG385" i="2"/>
  <c r="AH385" i="2"/>
  <c r="AI385" i="2"/>
  <c r="AJ385" i="2"/>
  <c r="AK385" i="2"/>
  <c r="AC386" i="2"/>
  <c r="AD386" i="2"/>
  <c r="AE386" i="2"/>
  <c r="AF386" i="2"/>
  <c r="AG386" i="2"/>
  <c r="AH386" i="2"/>
  <c r="AI386" i="2"/>
  <c r="AJ386" i="2"/>
  <c r="AK386" i="2"/>
  <c r="AC387" i="2"/>
  <c r="AD387" i="2"/>
  <c r="AE387" i="2"/>
  <c r="AF387" i="2"/>
  <c r="AG387" i="2"/>
  <c r="AH387" i="2"/>
  <c r="AI387" i="2"/>
  <c r="AJ387" i="2"/>
  <c r="AK387" i="2"/>
  <c r="AC388" i="2"/>
  <c r="AD388" i="2"/>
  <c r="AE388" i="2"/>
  <c r="AF388" i="2"/>
  <c r="AG388" i="2"/>
  <c r="AH388" i="2"/>
  <c r="AI388" i="2"/>
  <c r="AJ388" i="2"/>
  <c r="AK388" i="2"/>
  <c r="AC389" i="2"/>
  <c r="AD389" i="2"/>
  <c r="AE389" i="2"/>
  <c r="AF389" i="2"/>
  <c r="AG389" i="2"/>
  <c r="AH389" i="2"/>
  <c r="AI389" i="2"/>
  <c r="AJ389" i="2"/>
  <c r="AK389" i="2"/>
  <c r="AC390" i="2"/>
  <c r="AD390" i="2"/>
  <c r="AE390" i="2"/>
  <c r="AF390" i="2"/>
  <c r="AG390" i="2"/>
  <c r="AH390" i="2"/>
  <c r="AI390" i="2"/>
  <c r="AJ390" i="2"/>
  <c r="AK390" i="2"/>
  <c r="AC391" i="2"/>
  <c r="AD391" i="2"/>
  <c r="AE391" i="2"/>
  <c r="AF391" i="2"/>
  <c r="AG391" i="2"/>
  <c r="AH391" i="2"/>
  <c r="AI391" i="2"/>
  <c r="AJ391" i="2"/>
  <c r="AK391" i="2"/>
  <c r="AC392" i="2"/>
  <c r="AA392" i="2" s="1"/>
  <c r="AD392" i="2"/>
  <c r="AE392" i="2"/>
  <c r="AF392" i="2"/>
  <c r="AG392" i="2"/>
  <c r="AH392" i="2"/>
  <c r="AI392" i="2"/>
  <c r="AJ392" i="2"/>
  <c r="AK392" i="2"/>
  <c r="AC393" i="2"/>
  <c r="AD393" i="2"/>
  <c r="AE393" i="2"/>
  <c r="AF393" i="2"/>
  <c r="AG393" i="2"/>
  <c r="AH393" i="2"/>
  <c r="AI393" i="2"/>
  <c r="AJ393" i="2"/>
  <c r="AK393" i="2"/>
  <c r="AC394" i="2"/>
  <c r="AD394" i="2"/>
  <c r="AE394" i="2"/>
  <c r="AF394" i="2"/>
  <c r="AG394" i="2"/>
  <c r="AH394" i="2"/>
  <c r="AI394" i="2"/>
  <c r="AJ394" i="2"/>
  <c r="AK394" i="2"/>
  <c r="AC395" i="2"/>
  <c r="AD395" i="2"/>
  <c r="AE395" i="2"/>
  <c r="AF395" i="2"/>
  <c r="AG395" i="2"/>
  <c r="AH395" i="2"/>
  <c r="AI395" i="2"/>
  <c r="AJ395" i="2"/>
  <c r="AK395" i="2"/>
  <c r="AC396" i="2"/>
  <c r="AD396" i="2"/>
  <c r="AE396" i="2"/>
  <c r="AF396" i="2"/>
  <c r="AG396" i="2"/>
  <c r="AH396" i="2"/>
  <c r="AI396" i="2"/>
  <c r="AJ396" i="2"/>
  <c r="AK396" i="2"/>
  <c r="AC397" i="2"/>
  <c r="AD397" i="2"/>
  <c r="AE397" i="2"/>
  <c r="AF397" i="2"/>
  <c r="AG397" i="2"/>
  <c r="AH397" i="2"/>
  <c r="AI397" i="2"/>
  <c r="AJ397" i="2"/>
  <c r="AK397" i="2"/>
  <c r="AC398" i="2"/>
  <c r="AD398" i="2"/>
  <c r="AE398" i="2"/>
  <c r="AF398" i="2"/>
  <c r="AG398" i="2"/>
  <c r="AH398" i="2"/>
  <c r="AI398" i="2"/>
  <c r="AJ398" i="2"/>
  <c r="AK398" i="2"/>
  <c r="AC399" i="2"/>
  <c r="AD399" i="2"/>
  <c r="AE399" i="2"/>
  <c r="AF399" i="2"/>
  <c r="AG399" i="2"/>
  <c r="AH399" i="2"/>
  <c r="AI399" i="2"/>
  <c r="AJ399" i="2"/>
  <c r="AK399" i="2"/>
  <c r="AC400" i="2"/>
  <c r="AA400" i="2" s="1"/>
  <c r="AD400" i="2"/>
  <c r="AE400" i="2"/>
  <c r="AF400" i="2"/>
  <c r="AG400" i="2"/>
  <c r="AH400" i="2"/>
  <c r="AI400" i="2"/>
  <c r="AJ400" i="2"/>
  <c r="AK400" i="2"/>
  <c r="AC401" i="2"/>
  <c r="AD401" i="2"/>
  <c r="AE401" i="2"/>
  <c r="AF401" i="2"/>
  <c r="AG401" i="2"/>
  <c r="AH401" i="2"/>
  <c r="AI401" i="2"/>
  <c r="AJ401" i="2"/>
  <c r="AK401" i="2"/>
  <c r="AC402" i="2"/>
  <c r="AD402" i="2"/>
  <c r="AE402" i="2"/>
  <c r="AF402" i="2"/>
  <c r="AG402" i="2"/>
  <c r="AH402" i="2"/>
  <c r="AI402" i="2"/>
  <c r="AJ402" i="2"/>
  <c r="AK402" i="2"/>
  <c r="AC403" i="2"/>
  <c r="AD403" i="2"/>
  <c r="AE403" i="2"/>
  <c r="AF403" i="2"/>
  <c r="AG403" i="2"/>
  <c r="AH403" i="2"/>
  <c r="AI403" i="2"/>
  <c r="AJ403" i="2"/>
  <c r="AK403" i="2"/>
  <c r="AC404" i="2"/>
  <c r="AD404" i="2"/>
  <c r="AE404" i="2"/>
  <c r="AF404" i="2"/>
  <c r="AG404" i="2"/>
  <c r="AH404" i="2"/>
  <c r="AI404" i="2"/>
  <c r="AJ404" i="2"/>
  <c r="AK404" i="2"/>
  <c r="AC405" i="2"/>
  <c r="AD405" i="2"/>
  <c r="AE405" i="2"/>
  <c r="AF405" i="2"/>
  <c r="AG405" i="2"/>
  <c r="AH405" i="2"/>
  <c r="AI405" i="2"/>
  <c r="AJ405" i="2"/>
  <c r="AK405" i="2"/>
  <c r="AC406" i="2"/>
  <c r="AD406" i="2"/>
  <c r="AE406" i="2"/>
  <c r="AF406" i="2"/>
  <c r="AG406" i="2"/>
  <c r="AH406" i="2"/>
  <c r="AI406" i="2"/>
  <c r="AJ406" i="2"/>
  <c r="AK406" i="2"/>
  <c r="AC407" i="2"/>
  <c r="AD407" i="2"/>
  <c r="AE407" i="2"/>
  <c r="AF407" i="2"/>
  <c r="AG407" i="2"/>
  <c r="AH407" i="2"/>
  <c r="AI407" i="2"/>
  <c r="AJ407" i="2"/>
  <c r="AK407" i="2"/>
  <c r="AC408" i="2"/>
  <c r="AA408" i="2" s="1"/>
  <c r="AD408" i="2"/>
  <c r="AE408" i="2"/>
  <c r="AF408" i="2"/>
  <c r="AG408" i="2"/>
  <c r="AH408" i="2"/>
  <c r="AI408" i="2"/>
  <c r="AJ408" i="2"/>
  <c r="AK408" i="2"/>
  <c r="AC409" i="2"/>
  <c r="AD409" i="2"/>
  <c r="AE409" i="2"/>
  <c r="AF409" i="2"/>
  <c r="AG409" i="2"/>
  <c r="AH409" i="2"/>
  <c r="AI409" i="2"/>
  <c r="AJ409" i="2"/>
  <c r="AK409" i="2"/>
  <c r="AC410" i="2"/>
  <c r="AD410" i="2"/>
  <c r="AE410" i="2"/>
  <c r="AF410" i="2"/>
  <c r="AG410" i="2"/>
  <c r="AH410" i="2"/>
  <c r="AI410" i="2"/>
  <c r="AJ410" i="2"/>
  <c r="AK410" i="2"/>
  <c r="AC411" i="2"/>
  <c r="AD411" i="2"/>
  <c r="AE411" i="2"/>
  <c r="AF411" i="2"/>
  <c r="AG411" i="2"/>
  <c r="AH411" i="2"/>
  <c r="AI411" i="2"/>
  <c r="AJ411" i="2"/>
  <c r="AK411" i="2"/>
  <c r="AC412" i="2"/>
  <c r="AD412" i="2"/>
  <c r="AE412" i="2"/>
  <c r="AF412" i="2"/>
  <c r="AG412" i="2"/>
  <c r="AH412" i="2"/>
  <c r="AI412" i="2"/>
  <c r="AJ412" i="2"/>
  <c r="AK412" i="2"/>
  <c r="AC413" i="2"/>
  <c r="AD413" i="2"/>
  <c r="AE413" i="2"/>
  <c r="AF413" i="2"/>
  <c r="AG413" i="2"/>
  <c r="AH413" i="2"/>
  <c r="AI413" i="2"/>
  <c r="AJ413" i="2"/>
  <c r="AK413" i="2"/>
  <c r="AC414" i="2"/>
  <c r="AD414" i="2"/>
  <c r="AE414" i="2"/>
  <c r="AF414" i="2"/>
  <c r="AG414" i="2"/>
  <c r="AH414" i="2"/>
  <c r="AI414" i="2"/>
  <c r="AJ414" i="2"/>
  <c r="AK414" i="2"/>
  <c r="AC415" i="2"/>
  <c r="AD415" i="2"/>
  <c r="AE415" i="2"/>
  <c r="AF415" i="2"/>
  <c r="AG415" i="2"/>
  <c r="AH415" i="2"/>
  <c r="AI415" i="2"/>
  <c r="AJ415" i="2"/>
  <c r="AK415" i="2"/>
  <c r="AC416" i="2"/>
  <c r="AA416" i="2" s="1"/>
  <c r="AD416" i="2"/>
  <c r="AE416" i="2"/>
  <c r="AF416" i="2"/>
  <c r="AG416" i="2"/>
  <c r="AH416" i="2"/>
  <c r="AI416" i="2"/>
  <c r="AJ416" i="2"/>
  <c r="AK416" i="2"/>
  <c r="AC417" i="2"/>
  <c r="AD417" i="2"/>
  <c r="AE417" i="2"/>
  <c r="AF417" i="2"/>
  <c r="AG417" i="2"/>
  <c r="AH417" i="2"/>
  <c r="AI417" i="2"/>
  <c r="AJ417" i="2"/>
  <c r="AK417" i="2"/>
  <c r="AC418" i="2"/>
  <c r="AD418" i="2"/>
  <c r="AE418" i="2"/>
  <c r="AF418" i="2"/>
  <c r="AG418" i="2"/>
  <c r="AH418" i="2"/>
  <c r="AI418" i="2"/>
  <c r="AJ418" i="2"/>
  <c r="AK418" i="2"/>
  <c r="AC419" i="2"/>
  <c r="AD419" i="2"/>
  <c r="AE419" i="2"/>
  <c r="AF419" i="2"/>
  <c r="AG419" i="2"/>
  <c r="AH419" i="2"/>
  <c r="AI419" i="2"/>
  <c r="AJ419" i="2"/>
  <c r="AK419" i="2"/>
  <c r="AC420" i="2"/>
  <c r="AD420" i="2"/>
  <c r="AE420" i="2"/>
  <c r="AF420" i="2"/>
  <c r="AG420" i="2"/>
  <c r="AH420" i="2"/>
  <c r="AI420" i="2"/>
  <c r="AJ420" i="2"/>
  <c r="AK420" i="2"/>
  <c r="AC421" i="2"/>
  <c r="AD421" i="2"/>
  <c r="AE421" i="2"/>
  <c r="AF421" i="2"/>
  <c r="AG421" i="2"/>
  <c r="AH421" i="2"/>
  <c r="AI421" i="2"/>
  <c r="AJ421" i="2"/>
  <c r="AK421" i="2"/>
  <c r="AC422" i="2"/>
  <c r="AD422" i="2"/>
  <c r="AE422" i="2"/>
  <c r="AF422" i="2"/>
  <c r="AG422" i="2"/>
  <c r="AH422" i="2"/>
  <c r="AI422" i="2"/>
  <c r="AJ422" i="2"/>
  <c r="AK422" i="2"/>
  <c r="AC423" i="2"/>
  <c r="AD423" i="2"/>
  <c r="AE423" i="2"/>
  <c r="AF423" i="2"/>
  <c r="AG423" i="2"/>
  <c r="AH423" i="2"/>
  <c r="AI423" i="2"/>
  <c r="AJ423" i="2"/>
  <c r="AK423" i="2"/>
  <c r="AC424" i="2"/>
  <c r="AA424" i="2" s="1"/>
  <c r="AD424" i="2"/>
  <c r="AE424" i="2"/>
  <c r="AF424" i="2"/>
  <c r="AG424" i="2"/>
  <c r="AH424" i="2"/>
  <c r="AI424" i="2"/>
  <c r="AJ424" i="2"/>
  <c r="AK424" i="2"/>
  <c r="AC425" i="2"/>
  <c r="AD425" i="2"/>
  <c r="AE425" i="2"/>
  <c r="AF425" i="2"/>
  <c r="AG425" i="2"/>
  <c r="AH425" i="2"/>
  <c r="AI425" i="2"/>
  <c r="AJ425" i="2"/>
  <c r="AK425" i="2"/>
  <c r="AC426" i="2"/>
  <c r="AD426" i="2"/>
  <c r="AE426" i="2"/>
  <c r="AF426" i="2"/>
  <c r="AG426" i="2"/>
  <c r="AH426" i="2"/>
  <c r="AI426" i="2"/>
  <c r="AJ426" i="2"/>
  <c r="AK426" i="2"/>
  <c r="AC427" i="2"/>
  <c r="AD427" i="2"/>
  <c r="AE427" i="2"/>
  <c r="AF427" i="2"/>
  <c r="AG427" i="2"/>
  <c r="AH427" i="2"/>
  <c r="AI427" i="2"/>
  <c r="AJ427" i="2"/>
  <c r="AK427" i="2"/>
  <c r="AC428" i="2"/>
  <c r="AD428" i="2"/>
  <c r="AE428" i="2"/>
  <c r="AF428" i="2"/>
  <c r="AG428" i="2"/>
  <c r="AH428" i="2"/>
  <c r="AI428" i="2"/>
  <c r="AJ428" i="2"/>
  <c r="AK428" i="2"/>
  <c r="AC429" i="2"/>
  <c r="AD429" i="2"/>
  <c r="AE429" i="2"/>
  <c r="AF429" i="2"/>
  <c r="AG429" i="2"/>
  <c r="AH429" i="2"/>
  <c r="AI429" i="2"/>
  <c r="AJ429" i="2"/>
  <c r="AK429" i="2"/>
  <c r="AC430" i="2"/>
  <c r="AD430" i="2"/>
  <c r="AE430" i="2"/>
  <c r="AF430" i="2"/>
  <c r="AG430" i="2"/>
  <c r="AH430" i="2"/>
  <c r="AI430" i="2"/>
  <c r="AJ430" i="2"/>
  <c r="AK430" i="2"/>
  <c r="AC431" i="2"/>
  <c r="AD431" i="2"/>
  <c r="AE431" i="2"/>
  <c r="AF431" i="2"/>
  <c r="AG431" i="2"/>
  <c r="AH431" i="2"/>
  <c r="AI431" i="2"/>
  <c r="AJ431" i="2"/>
  <c r="AK431" i="2"/>
  <c r="AC432" i="2"/>
  <c r="AA432" i="2" s="1"/>
  <c r="AD432" i="2"/>
  <c r="AE432" i="2"/>
  <c r="AF432" i="2"/>
  <c r="AG432" i="2"/>
  <c r="AH432" i="2"/>
  <c r="AI432" i="2"/>
  <c r="AJ432" i="2"/>
  <c r="AK432" i="2"/>
  <c r="AC433" i="2"/>
  <c r="AD433" i="2"/>
  <c r="AE433" i="2"/>
  <c r="AF433" i="2"/>
  <c r="AG433" i="2"/>
  <c r="AH433" i="2"/>
  <c r="AI433" i="2"/>
  <c r="AJ433" i="2"/>
  <c r="AK433" i="2"/>
  <c r="AC434" i="2"/>
  <c r="AD434" i="2"/>
  <c r="AE434" i="2"/>
  <c r="AF434" i="2"/>
  <c r="AG434" i="2"/>
  <c r="AH434" i="2"/>
  <c r="AI434" i="2"/>
  <c r="AJ434" i="2"/>
  <c r="AK434" i="2"/>
  <c r="AC435" i="2"/>
  <c r="AD435" i="2"/>
  <c r="AE435" i="2"/>
  <c r="AF435" i="2"/>
  <c r="AG435" i="2"/>
  <c r="AH435" i="2"/>
  <c r="AI435" i="2"/>
  <c r="AJ435" i="2"/>
  <c r="AK435" i="2"/>
  <c r="AC436" i="2"/>
  <c r="AD436" i="2"/>
  <c r="AE436" i="2"/>
  <c r="AF436" i="2"/>
  <c r="AG436" i="2"/>
  <c r="AH436" i="2"/>
  <c r="AI436" i="2"/>
  <c r="AJ436" i="2"/>
  <c r="AK436" i="2"/>
  <c r="AC437" i="2"/>
  <c r="AD437" i="2"/>
  <c r="AE437" i="2"/>
  <c r="AF437" i="2"/>
  <c r="AG437" i="2"/>
  <c r="AH437" i="2"/>
  <c r="AI437" i="2"/>
  <c r="AJ437" i="2"/>
  <c r="AK437" i="2"/>
  <c r="AC438" i="2"/>
  <c r="AD438" i="2"/>
  <c r="AE438" i="2"/>
  <c r="AF438" i="2"/>
  <c r="AG438" i="2"/>
  <c r="AH438" i="2"/>
  <c r="AI438" i="2"/>
  <c r="AJ438" i="2"/>
  <c r="AK438" i="2"/>
  <c r="AC439" i="2"/>
  <c r="AD439" i="2"/>
  <c r="AE439" i="2"/>
  <c r="AF439" i="2"/>
  <c r="AG439" i="2"/>
  <c r="AH439" i="2"/>
  <c r="AI439" i="2"/>
  <c r="AJ439" i="2"/>
  <c r="AK439" i="2"/>
  <c r="AC440" i="2"/>
  <c r="AA440" i="2" s="1"/>
  <c r="AD440" i="2"/>
  <c r="AE440" i="2"/>
  <c r="AF440" i="2"/>
  <c r="AG440" i="2"/>
  <c r="AH440" i="2"/>
  <c r="AI440" i="2"/>
  <c r="AJ440" i="2"/>
  <c r="AK440" i="2"/>
  <c r="AC441" i="2"/>
  <c r="AD441" i="2"/>
  <c r="AE441" i="2"/>
  <c r="AF441" i="2"/>
  <c r="AG441" i="2"/>
  <c r="AH441" i="2"/>
  <c r="AI441" i="2"/>
  <c r="AJ441" i="2"/>
  <c r="AK441" i="2"/>
  <c r="AC442" i="2"/>
  <c r="AD442" i="2"/>
  <c r="AE442" i="2"/>
  <c r="AF442" i="2"/>
  <c r="AG442" i="2"/>
  <c r="AH442" i="2"/>
  <c r="AI442" i="2"/>
  <c r="AJ442" i="2"/>
  <c r="AK442" i="2"/>
  <c r="AC443" i="2"/>
  <c r="AD443" i="2"/>
  <c r="AE443" i="2"/>
  <c r="AF443" i="2"/>
  <c r="AG443" i="2"/>
  <c r="AH443" i="2"/>
  <c r="AI443" i="2"/>
  <c r="AJ443" i="2"/>
  <c r="AK443" i="2"/>
  <c r="AC444" i="2"/>
  <c r="AD444" i="2"/>
  <c r="AE444" i="2"/>
  <c r="AF444" i="2"/>
  <c r="AG444" i="2"/>
  <c r="AH444" i="2"/>
  <c r="AI444" i="2"/>
  <c r="AJ444" i="2"/>
  <c r="AK444" i="2"/>
  <c r="AC445" i="2"/>
  <c r="AD445" i="2"/>
  <c r="AE445" i="2"/>
  <c r="AF445" i="2"/>
  <c r="AG445" i="2"/>
  <c r="AH445" i="2"/>
  <c r="AI445" i="2"/>
  <c r="AJ445" i="2"/>
  <c r="AK445" i="2"/>
  <c r="AC446" i="2"/>
  <c r="AD446" i="2"/>
  <c r="AE446" i="2"/>
  <c r="AF446" i="2"/>
  <c r="AG446" i="2"/>
  <c r="AH446" i="2"/>
  <c r="AI446" i="2"/>
  <c r="AJ446" i="2"/>
  <c r="AK446" i="2"/>
  <c r="AC447" i="2"/>
  <c r="AD447" i="2"/>
  <c r="AE447" i="2"/>
  <c r="AF447" i="2"/>
  <c r="AG447" i="2"/>
  <c r="AH447" i="2"/>
  <c r="AI447" i="2"/>
  <c r="AJ447" i="2"/>
  <c r="AK447" i="2"/>
  <c r="AC448" i="2"/>
  <c r="AA448" i="2" s="1"/>
  <c r="AD448" i="2"/>
  <c r="AE448" i="2"/>
  <c r="AF448" i="2"/>
  <c r="AG448" i="2"/>
  <c r="AH448" i="2"/>
  <c r="AI448" i="2"/>
  <c r="AJ448" i="2"/>
  <c r="AK448" i="2"/>
  <c r="AC449" i="2"/>
  <c r="AD449" i="2"/>
  <c r="AE449" i="2"/>
  <c r="AF449" i="2"/>
  <c r="AG449" i="2"/>
  <c r="AH449" i="2"/>
  <c r="AI449" i="2"/>
  <c r="AJ449" i="2"/>
  <c r="AK449" i="2"/>
  <c r="AC450" i="2"/>
  <c r="AD450" i="2"/>
  <c r="AE450" i="2"/>
  <c r="AF450" i="2"/>
  <c r="AG450" i="2"/>
  <c r="AH450" i="2"/>
  <c r="AI450" i="2"/>
  <c r="AJ450" i="2"/>
  <c r="AK450" i="2"/>
  <c r="AC451" i="2"/>
  <c r="AD451" i="2"/>
  <c r="AE451" i="2"/>
  <c r="AF451" i="2"/>
  <c r="AG451" i="2"/>
  <c r="AH451" i="2"/>
  <c r="AI451" i="2"/>
  <c r="AJ451" i="2"/>
  <c r="AK451" i="2"/>
  <c r="AC452" i="2"/>
  <c r="AD452" i="2"/>
  <c r="AE452" i="2"/>
  <c r="AF452" i="2"/>
  <c r="AG452" i="2"/>
  <c r="AH452" i="2"/>
  <c r="AI452" i="2"/>
  <c r="AJ452" i="2"/>
  <c r="AK452" i="2"/>
  <c r="AC453" i="2"/>
  <c r="AD453" i="2"/>
  <c r="AE453" i="2"/>
  <c r="AF453" i="2"/>
  <c r="AG453" i="2"/>
  <c r="AH453" i="2"/>
  <c r="AI453" i="2"/>
  <c r="AJ453" i="2"/>
  <c r="AK453" i="2"/>
  <c r="AC454" i="2"/>
  <c r="AD454" i="2"/>
  <c r="AE454" i="2"/>
  <c r="AF454" i="2"/>
  <c r="AG454" i="2"/>
  <c r="AH454" i="2"/>
  <c r="AI454" i="2"/>
  <c r="AJ454" i="2"/>
  <c r="AK454" i="2"/>
  <c r="AC455" i="2"/>
  <c r="AD455" i="2"/>
  <c r="AE455" i="2"/>
  <c r="AF455" i="2"/>
  <c r="AG455" i="2"/>
  <c r="AH455" i="2"/>
  <c r="AI455" i="2"/>
  <c r="AJ455" i="2"/>
  <c r="AK455" i="2"/>
  <c r="AC456" i="2"/>
  <c r="AA456" i="2" s="1"/>
  <c r="AD456" i="2"/>
  <c r="AE456" i="2"/>
  <c r="AF456" i="2"/>
  <c r="AG456" i="2"/>
  <c r="AH456" i="2"/>
  <c r="AI456" i="2"/>
  <c r="AJ456" i="2"/>
  <c r="AK456" i="2"/>
  <c r="AC457" i="2"/>
  <c r="AD457" i="2"/>
  <c r="AE457" i="2"/>
  <c r="AF457" i="2"/>
  <c r="AG457" i="2"/>
  <c r="AH457" i="2"/>
  <c r="AI457" i="2"/>
  <c r="AJ457" i="2"/>
  <c r="AK457" i="2"/>
  <c r="AC458" i="2"/>
  <c r="AD458" i="2"/>
  <c r="AE458" i="2"/>
  <c r="AF458" i="2"/>
  <c r="AG458" i="2"/>
  <c r="AH458" i="2"/>
  <c r="AI458" i="2"/>
  <c r="AJ458" i="2"/>
  <c r="AK458" i="2"/>
  <c r="AC459" i="2"/>
  <c r="AD459" i="2"/>
  <c r="AE459" i="2"/>
  <c r="AF459" i="2"/>
  <c r="AG459" i="2"/>
  <c r="AH459" i="2"/>
  <c r="AI459" i="2"/>
  <c r="AJ459" i="2"/>
  <c r="AK459" i="2"/>
  <c r="AC460" i="2"/>
  <c r="AD460" i="2"/>
  <c r="AE460" i="2"/>
  <c r="AF460" i="2"/>
  <c r="AG460" i="2"/>
  <c r="AH460" i="2"/>
  <c r="AI460" i="2"/>
  <c r="AJ460" i="2"/>
  <c r="AK460" i="2"/>
  <c r="AC461" i="2"/>
  <c r="AD461" i="2"/>
  <c r="AE461" i="2"/>
  <c r="AF461" i="2"/>
  <c r="AG461" i="2"/>
  <c r="AH461" i="2"/>
  <c r="AI461" i="2"/>
  <c r="AJ461" i="2"/>
  <c r="AK461" i="2"/>
  <c r="AC462" i="2"/>
  <c r="AD462" i="2"/>
  <c r="AE462" i="2"/>
  <c r="AF462" i="2"/>
  <c r="AG462" i="2"/>
  <c r="AH462" i="2"/>
  <c r="AI462" i="2"/>
  <c r="AJ462" i="2"/>
  <c r="AK462" i="2"/>
  <c r="AC463" i="2"/>
  <c r="AD463" i="2"/>
  <c r="AE463" i="2"/>
  <c r="AF463" i="2"/>
  <c r="AG463" i="2"/>
  <c r="AH463" i="2"/>
  <c r="AI463" i="2"/>
  <c r="AJ463" i="2"/>
  <c r="AK463" i="2"/>
  <c r="AC464" i="2"/>
  <c r="AA464" i="2" s="1"/>
  <c r="AD464" i="2"/>
  <c r="AE464" i="2"/>
  <c r="AF464" i="2"/>
  <c r="AG464" i="2"/>
  <c r="AH464" i="2"/>
  <c r="AI464" i="2"/>
  <c r="AJ464" i="2"/>
  <c r="AK464" i="2"/>
  <c r="AC465" i="2"/>
  <c r="AD465" i="2"/>
  <c r="AE465" i="2"/>
  <c r="AF465" i="2"/>
  <c r="AG465" i="2"/>
  <c r="AH465" i="2"/>
  <c r="AI465" i="2"/>
  <c r="AJ465" i="2"/>
  <c r="AK465" i="2"/>
  <c r="AC466" i="2"/>
  <c r="AD466" i="2"/>
  <c r="AE466" i="2"/>
  <c r="AF466" i="2"/>
  <c r="AG466" i="2"/>
  <c r="AH466" i="2"/>
  <c r="AI466" i="2"/>
  <c r="AJ466" i="2"/>
  <c r="AK466" i="2"/>
  <c r="AC467" i="2"/>
  <c r="AD467" i="2"/>
  <c r="AE467" i="2"/>
  <c r="AF467" i="2"/>
  <c r="AG467" i="2"/>
  <c r="AH467" i="2"/>
  <c r="AI467" i="2"/>
  <c r="AJ467" i="2"/>
  <c r="AK467" i="2"/>
  <c r="AC468" i="2"/>
  <c r="AD468" i="2"/>
  <c r="AE468" i="2"/>
  <c r="AF468" i="2"/>
  <c r="AG468" i="2"/>
  <c r="AH468" i="2"/>
  <c r="AI468" i="2"/>
  <c r="AJ468" i="2"/>
  <c r="AK468" i="2"/>
  <c r="AC469" i="2"/>
  <c r="AD469" i="2"/>
  <c r="AE469" i="2"/>
  <c r="AF469" i="2"/>
  <c r="AG469" i="2"/>
  <c r="AH469" i="2"/>
  <c r="AI469" i="2"/>
  <c r="AJ469" i="2"/>
  <c r="AK469" i="2"/>
  <c r="AC470" i="2"/>
  <c r="AD470" i="2"/>
  <c r="AE470" i="2"/>
  <c r="AF470" i="2"/>
  <c r="AG470" i="2"/>
  <c r="AH470" i="2"/>
  <c r="AI470" i="2"/>
  <c r="AJ470" i="2"/>
  <c r="AK470" i="2"/>
  <c r="AC471" i="2"/>
  <c r="AD471" i="2"/>
  <c r="AE471" i="2"/>
  <c r="AF471" i="2"/>
  <c r="AG471" i="2"/>
  <c r="AH471" i="2"/>
  <c r="AI471" i="2"/>
  <c r="AJ471" i="2"/>
  <c r="AK471" i="2"/>
  <c r="AC472" i="2"/>
  <c r="AA472" i="2" s="1"/>
  <c r="AD472" i="2"/>
  <c r="AE472" i="2"/>
  <c r="AF472" i="2"/>
  <c r="AG472" i="2"/>
  <c r="AH472" i="2"/>
  <c r="AI472" i="2"/>
  <c r="AJ472" i="2"/>
  <c r="AK472" i="2"/>
  <c r="AC473" i="2"/>
  <c r="AD473" i="2"/>
  <c r="AE473" i="2"/>
  <c r="AF473" i="2"/>
  <c r="AG473" i="2"/>
  <c r="AH473" i="2"/>
  <c r="AI473" i="2"/>
  <c r="AJ473" i="2"/>
  <c r="AK473" i="2"/>
  <c r="AC474" i="2"/>
  <c r="AD474" i="2"/>
  <c r="AE474" i="2"/>
  <c r="AF474" i="2"/>
  <c r="AG474" i="2"/>
  <c r="AH474" i="2"/>
  <c r="AI474" i="2"/>
  <c r="AJ474" i="2"/>
  <c r="AK474" i="2"/>
  <c r="AC475" i="2"/>
  <c r="AD475" i="2"/>
  <c r="AE475" i="2"/>
  <c r="AF475" i="2"/>
  <c r="AG475" i="2"/>
  <c r="AH475" i="2"/>
  <c r="AI475" i="2"/>
  <c r="AJ475" i="2"/>
  <c r="AK475" i="2"/>
  <c r="AC476" i="2"/>
  <c r="AD476" i="2"/>
  <c r="AE476" i="2"/>
  <c r="AF476" i="2"/>
  <c r="AG476" i="2"/>
  <c r="AH476" i="2"/>
  <c r="AI476" i="2"/>
  <c r="AJ476" i="2"/>
  <c r="AK476" i="2"/>
  <c r="AC477" i="2"/>
  <c r="AD477" i="2"/>
  <c r="AE477" i="2"/>
  <c r="AF477" i="2"/>
  <c r="AG477" i="2"/>
  <c r="AH477" i="2"/>
  <c r="AI477" i="2"/>
  <c r="AJ477" i="2"/>
  <c r="AK477" i="2"/>
  <c r="AC478" i="2"/>
  <c r="AD478" i="2"/>
  <c r="AE478" i="2"/>
  <c r="AF478" i="2"/>
  <c r="AH478" i="2"/>
  <c r="AI478" i="2"/>
  <c r="AJ478" i="2"/>
  <c r="AK478" i="2"/>
  <c r="AC479" i="2"/>
  <c r="AD479" i="2"/>
  <c r="AE479" i="2"/>
  <c r="AF479" i="2"/>
  <c r="AG479" i="2"/>
  <c r="AH479" i="2"/>
  <c r="AI479" i="2"/>
  <c r="AJ479" i="2"/>
  <c r="AK479" i="2"/>
  <c r="AC480" i="2"/>
  <c r="AD480" i="2"/>
  <c r="AE480" i="2"/>
  <c r="AF480" i="2"/>
  <c r="AG480" i="2"/>
  <c r="AH480" i="2"/>
  <c r="AI480" i="2"/>
  <c r="AJ480" i="2"/>
  <c r="AK480" i="2"/>
  <c r="AC481" i="2"/>
  <c r="AD481" i="2"/>
  <c r="AE481" i="2"/>
  <c r="AF481" i="2"/>
  <c r="AG481" i="2"/>
  <c r="AH481" i="2"/>
  <c r="AI481" i="2"/>
  <c r="AJ481" i="2"/>
  <c r="AK481" i="2"/>
  <c r="AC482" i="2"/>
  <c r="AD482" i="2"/>
  <c r="AE482" i="2"/>
  <c r="AF482" i="2"/>
  <c r="AG482" i="2"/>
  <c r="AH482" i="2"/>
  <c r="AI482" i="2"/>
  <c r="AJ482" i="2"/>
  <c r="AK482" i="2"/>
  <c r="AC483" i="2"/>
  <c r="AD483" i="2"/>
  <c r="AE483" i="2"/>
  <c r="AF483" i="2"/>
  <c r="AG483" i="2"/>
  <c r="AI483" i="2"/>
  <c r="AJ483" i="2"/>
  <c r="AK483" i="2"/>
  <c r="AC484" i="2"/>
  <c r="AD484" i="2"/>
  <c r="AE484" i="2"/>
  <c r="AF484" i="2"/>
  <c r="AG484" i="2"/>
  <c r="AH484" i="2"/>
  <c r="AI484" i="2"/>
  <c r="AJ484" i="2"/>
  <c r="AK484" i="2"/>
  <c r="AC485" i="2"/>
  <c r="AD485" i="2"/>
  <c r="AE485" i="2"/>
  <c r="AF485" i="2"/>
  <c r="AG485" i="2"/>
  <c r="AH485" i="2"/>
  <c r="AI485" i="2"/>
  <c r="AJ485" i="2"/>
  <c r="AK485" i="2"/>
  <c r="AC486" i="2"/>
  <c r="AD486" i="2"/>
  <c r="AE486" i="2"/>
  <c r="AF486" i="2"/>
  <c r="AG486" i="2"/>
  <c r="AH486" i="2"/>
  <c r="AI486" i="2"/>
  <c r="AJ486" i="2"/>
  <c r="AK486" i="2"/>
  <c r="AC487" i="2"/>
  <c r="AD487" i="2"/>
  <c r="AE487" i="2"/>
  <c r="AF487" i="2"/>
  <c r="AG487" i="2"/>
  <c r="AH487" i="2"/>
  <c r="AI487" i="2"/>
  <c r="AJ487" i="2"/>
  <c r="AK487" i="2"/>
  <c r="AC488" i="2"/>
  <c r="AD488" i="2"/>
  <c r="AE488" i="2"/>
  <c r="AF488" i="2"/>
  <c r="AG488" i="2"/>
  <c r="AH488" i="2"/>
  <c r="AI488" i="2"/>
  <c r="AJ488" i="2"/>
  <c r="AK488" i="2"/>
  <c r="AC489" i="2"/>
  <c r="AD489" i="2"/>
  <c r="AE489" i="2"/>
  <c r="AF489" i="2"/>
  <c r="AG489" i="2"/>
  <c r="AI489" i="2"/>
  <c r="AJ489" i="2"/>
  <c r="AK489" i="2"/>
  <c r="AC490" i="2"/>
  <c r="AD490" i="2"/>
  <c r="AE490" i="2"/>
  <c r="AF490" i="2"/>
  <c r="AG490" i="2"/>
  <c r="AH490" i="2"/>
  <c r="AI490" i="2"/>
  <c r="AJ490" i="2"/>
  <c r="AK490" i="2"/>
  <c r="AC491" i="2"/>
  <c r="AD491" i="2"/>
  <c r="AE491" i="2"/>
  <c r="AF491" i="2"/>
  <c r="AG491" i="2"/>
  <c r="AH491" i="2"/>
  <c r="AI491" i="2"/>
  <c r="AJ491" i="2"/>
  <c r="AK491" i="2"/>
  <c r="AC492" i="2"/>
  <c r="AD492" i="2"/>
  <c r="AE492" i="2"/>
  <c r="AF492" i="2"/>
  <c r="AG492" i="2"/>
  <c r="AH492" i="2"/>
  <c r="AI492" i="2"/>
  <c r="AJ492" i="2"/>
  <c r="AK492" i="2"/>
  <c r="AC493" i="2"/>
  <c r="AD493" i="2"/>
  <c r="AE493" i="2"/>
  <c r="AF493" i="2"/>
  <c r="AG493" i="2"/>
  <c r="AH493" i="2"/>
  <c r="AI493" i="2"/>
  <c r="AJ493" i="2"/>
  <c r="AK493" i="2"/>
  <c r="AC494" i="2"/>
  <c r="AD494" i="2"/>
  <c r="AE494" i="2"/>
  <c r="AF494" i="2"/>
  <c r="AG494" i="2"/>
  <c r="AH494" i="2"/>
  <c r="AI494" i="2"/>
  <c r="AJ494" i="2"/>
  <c r="AK494" i="2"/>
  <c r="AC495" i="2"/>
  <c r="AD495" i="2"/>
  <c r="AE495" i="2"/>
  <c r="AF495" i="2"/>
  <c r="AG495" i="2"/>
  <c r="AH495" i="2"/>
  <c r="AI495" i="2"/>
  <c r="AJ495" i="2"/>
  <c r="AK495" i="2"/>
  <c r="AC496" i="2"/>
  <c r="AD496" i="2"/>
  <c r="AE496" i="2"/>
  <c r="AF496" i="2"/>
  <c r="AG496" i="2"/>
  <c r="AH496" i="2"/>
  <c r="AI496" i="2"/>
  <c r="AJ496" i="2"/>
  <c r="AK496" i="2"/>
  <c r="AC497" i="2"/>
  <c r="AD497" i="2"/>
  <c r="AE497" i="2"/>
  <c r="AF497" i="2"/>
  <c r="AG497" i="2"/>
  <c r="AH497" i="2"/>
  <c r="AI497" i="2"/>
  <c r="AJ497" i="2"/>
  <c r="AK497" i="2"/>
  <c r="AC498" i="2"/>
  <c r="AD498" i="2"/>
  <c r="AE498" i="2"/>
  <c r="AF498" i="2"/>
  <c r="AG498" i="2"/>
  <c r="AH498" i="2"/>
  <c r="AI498" i="2"/>
  <c r="AJ498" i="2"/>
  <c r="AK498" i="2"/>
  <c r="AC499" i="2"/>
  <c r="AD499" i="2"/>
  <c r="AE499" i="2"/>
  <c r="AF499" i="2"/>
  <c r="AG499" i="2"/>
  <c r="AH499" i="2"/>
  <c r="AI499" i="2"/>
  <c r="AJ499" i="2"/>
  <c r="AK499" i="2"/>
  <c r="AC500" i="2"/>
  <c r="AD500" i="2"/>
  <c r="AE500" i="2"/>
  <c r="AF500" i="2"/>
  <c r="AG500" i="2"/>
  <c r="AH500" i="2"/>
  <c r="AI500" i="2"/>
  <c r="AJ500" i="2"/>
  <c r="AK500" i="2"/>
  <c r="AC501" i="2"/>
  <c r="AD501" i="2"/>
  <c r="AE501" i="2"/>
  <c r="AA501" i="2" s="1"/>
  <c r="AF501" i="2"/>
  <c r="AG501" i="2"/>
  <c r="AH501" i="2"/>
  <c r="AI501" i="2"/>
  <c r="AJ501" i="2"/>
  <c r="AK501" i="2"/>
  <c r="AC502" i="2"/>
  <c r="AD502" i="2"/>
  <c r="AE502" i="2"/>
  <c r="AF502" i="2"/>
  <c r="AG502" i="2"/>
  <c r="AH502" i="2"/>
  <c r="AI502" i="2"/>
  <c r="AJ502" i="2"/>
  <c r="AK502" i="2"/>
  <c r="AC503" i="2"/>
  <c r="AD503" i="2"/>
  <c r="AE503" i="2"/>
  <c r="AF503" i="2"/>
  <c r="AG503" i="2"/>
  <c r="AH503" i="2"/>
  <c r="AI503" i="2"/>
  <c r="AJ503" i="2"/>
  <c r="AK503" i="2"/>
  <c r="AC504" i="2"/>
  <c r="AD504" i="2"/>
  <c r="AE504" i="2"/>
  <c r="AF504" i="2"/>
  <c r="AG504" i="2"/>
  <c r="AH504" i="2"/>
  <c r="AI504" i="2"/>
  <c r="AJ504" i="2"/>
  <c r="AK504" i="2"/>
  <c r="AC505" i="2"/>
  <c r="AD505" i="2"/>
  <c r="AE505" i="2"/>
  <c r="AF505" i="2"/>
  <c r="AA505" i="2" s="1"/>
  <c r="AG505" i="2"/>
  <c r="AH505" i="2"/>
  <c r="AI505" i="2"/>
  <c r="AJ505" i="2"/>
  <c r="AK505" i="2"/>
  <c r="AC506" i="2"/>
  <c r="AD506" i="2"/>
  <c r="AA506" i="2" s="1"/>
  <c r="AE506" i="2"/>
  <c r="AF506" i="2"/>
  <c r="AG506" i="2"/>
  <c r="AH506" i="2"/>
  <c r="AI506" i="2"/>
  <c r="AJ506" i="2"/>
  <c r="AK506" i="2"/>
  <c r="AC507" i="2"/>
  <c r="AD507" i="2"/>
  <c r="AE507" i="2"/>
  <c r="AF507" i="2"/>
  <c r="AG507" i="2"/>
  <c r="AH507" i="2"/>
  <c r="AI507" i="2"/>
  <c r="AJ507" i="2"/>
  <c r="AK507" i="2"/>
  <c r="AC508" i="2"/>
  <c r="AD508" i="2"/>
  <c r="AE508" i="2"/>
  <c r="AF508" i="2"/>
  <c r="AG508" i="2"/>
  <c r="AH508" i="2"/>
  <c r="AI508" i="2"/>
  <c r="AJ508" i="2"/>
  <c r="AK508" i="2"/>
  <c r="AC509" i="2"/>
  <c r="AD509" i="2"/>
  <c r="AE509" i="2"/>
  <c r="AF509" i="2"/>
  <c r="AA509" i="2" s="1"/>
  <c r="AG509" i="2"/>
  <c r="AH509" i="2"/>
  <c r="AI509" i="2"/>
  <c r="AJ509" i="2"/>
  <c r="AK509" i="2"/>
  <c r="AC510" i="2"/>
  <c r="AD510" i="2"/>
  <c r="AE510" i="2"/>
  <c r="AF510" i="2"/>
  <c r="AH510" i="2"/>
  <c r="AI510" i="2"/>
  <c r="AJ510" i="2"/>
  <c r="AK510" i="2"/>
  <c r="AC511" i="2"/>
  <c r="AD511" i="2"/>
  <c r="AE511" i="2"/>
  <c r="AF511" i="2"/>
  <c r="AG511" i="2"/>
  <c r="AH511" i="2"/>
  <c r="AI511" i="2"/>
  <c r="AJ511" i="2"/>
  <c r="AK511" i="2"/>
  <c r="AC512" i="2"/>
  <c r="AD512" i="2"/>
  <c r="AE512" i="2"/>
  <c r="AF512" i="2"/>
  <c r="AG512" i="2"/>
  <c r="AH512" i="2"/>
  <c r="AI512" i="2"/>
  <c r="AJ512" i="2"/>
  <c r="AK512" i="2"/>
  <c r="AC513" i="2"/>
  <c r="AD513" i="2"/>
  <c r="AE513" i="2"/>
  <c r="AF513" i="2"/>
  <c r="AA513" i="2" s="1"/>
  <c r="AG513" i="2"/>
  <c r="AH513" i="2"/>
  <c r="AI513" i="2"/>
  <c r="AJ513" i="2"/>
  <c r="AK513" i="2"/>
  <c r="AC514" i="2"/>
  <c r="AD514" i="2"/>
  <c r="AA514" i="2" s="1"/>
  <c r="AE514" i="2"/>
  <c r="AF514" i="2"/>
  <c r="AG514" i="2"/>
  <c r="AH514" i="2"/>
  <c r="AI514" i="2"/>
  <c r="AJ514" i="2"/>
  <c r="AK514" i="2"/>
  <c r="AC515" i="2"/>
  <c r="AD515" i="2"/>
  <c r="AE515" i="2"/>
  <c r="AF515" i="2"/>
  <c r="AG515" i="2"/>
  <c r="AI515" i="2"/>
  <c r="AJ515" i="2"/>
  <c r="AK515" i="2"/>
  <c r="AC516" i="2"/>
  <c r="AD516" i="2"/>
  <c r="AE516" i="2"/>
  <c r="AF516" i="2"/>
  <c r="AG516" i="2"/>
  <c r="AH516" i="2"/>
  <c r="AI516" i="2"/>
  <c r="AJ516" i="2"/>
  <c r="AK516" i="2"/>
  <c r="AC517" i="2"/>
  <c r="AD517" i="2"/>
  <c r="AE517" i="2"/>
  <c r="AF517" i="2"/>
  <c r="AA517" i="2" s="1"/>
  <c r="AG517" i="2"/>
  <c r="AH517" i="2"/>
  <c r="AI517" i="2"/>
  <c r="AJ517" i="2"/>
  <c r="AK517" i="2"/>
  <c r="AC518" i="2"/>
  <c r="AD518" i="2"/>
  <c r="AE518" i="2"/>
  <c r="AF518" i="2"/>
  <c r="AG518" i="2"/>
  <c r="AH518" i="2"/>
  <c r="AI518" i="2"/>
  <c r="AJ518" i="2"/>
  <c r="AK518" i="2"/>
  <c r="AC519" i="2"/>
  <c r="AD519" i="2"/>
  <c r="AE519" i="2"/>
  <c r="AF519" i="2"/>
  <c r="AG519" i="2"/>
  <c r="AH519" i="2"/>
  <c r="AI519" i="2"/>
  <c r="AJ519" i="2"/>
  <c r="AK519" i="2"/>
  <c r="AC520" i="2"/>
  <c r="AD520" i="2"/>
  <c r="AE520" i="2"/>
  <c r="AF520" i="2"/>
  <c r="AG520" i="2"/>
  <c r="AH520" i="2"/>
  <c r="AI520" i="2"/>
  <c r="AJ520" i="2"/>
  <c r="AK520" i="2"/>
  <c r="AC521" i="2"/>
  <c r="AD521" i="2"/>
  <c r="AE521" i="2"/>
  <c r="AF521" i="2"/>
  <c r="AG521" i="2"/>
  <c r="AI521" i="2"/>
  <c r="AJ521" i="2"/>
  <c r="AK521" i="2"/>
  <c r="AC522" i="2"/>
  <c r="AD522" i="2"/>
  <c r="AE522" i="2"/>
  <c r="AF522" i="2"/>
  <c r="AG522" i="2"/>
  <c r="AH522" i="2"/>
  <c r="AI522" i="2"/>
  <c r="AJ522" i="2"/>
  <c r="AK522" i="2"/>
  <c r="AC523" i="2"/>
  <c r="AD523" i="2"/>
  <c r="AE523" i="2"/>
  <c r="AF523" i="2"/>
  <c r="AG523" i="2"/>
  <c r="AH523" i="2"/>
  <c r="AI523" i="2"/>
  <c r="AJ523" i="2"/>
  <c r="AK523" i="2"/>
  <c r="AC524" i="2"/>
  <c r="AD524" i="2"/>
  <c r="AE524" i="2"/>
  <c r="AF524" i="2"/>
  <c r="AG524" i="2"/>
  <c r="AH524" i="2"/>
  <c r="AI524" i="2"/>
  <c r="AJ524" i="2"/>
  <c r="AK524" i="2"/>
  <c r="AC525" i="2"/>
  <c r="AD525" i="2"/>
  <c r="AE525" i="2"/>
  <c r="AF525" i="2"/>
  <c r="AA525" i="2" s="1"/>
  <c r="AG525" i="2"/>
  <c r="AH525" i="2"/>
  <c r="AI525" i="2"/>
  <c r="AJ525" i="2"/>
  <c r="AK525" i="2"/>
  <c r="AC526" i="2"/>
  <c r="AD526" i="2"/>
  <c r="AE526" i="2"/>
  <c r="AF526" i="2"/>
  <c r="AG526" i="2"/>
  <c r="AH526" i="2"/>
  <c r="AI526" i="2"/>
  <c r="AJ526" i="2"/>
  <c r="AK526" i="2"/>
  <c r="AC527" i="2"/>
  <c r="AD527" i="2"/>
  <c r="AE527" i="2"/>
  <c r="AF527" i="2"/>
  <c r="AG527" i="2"/>
  <c r="AH527" i="2"/>
  <c r="AI527" i="2"/>
  <c r="AJ527" i="2"/>
  <c r="AK527" i="2"/>
  <c r="AC528" i="2"/>
  <c r="AD528" i="2"/>
  <c r="AE528" i="2"/>
  <c r="AF528" i="2"/>
  <c r="AG528" i="2"/>
  <c r="AH528" i="2"/>
  <c r="AI528" i="2"/>
  <c r="AJ528" i="2"/>
  <c r="AK528" i="2"/>
  <c r="AC529" i="2"/>
  <c r="AD529" i="2"/>
  <c r="AE529" i="2"/>
  <c r="AF529" i="2"/>
  <c r="AA529" i="2" s="1"/>
  <c r="AG529" i="2"/>
  <c r="AH529" i="2"/>
  <c r="AI529" i="2"/>
  <c r="AJ529" i="2"/>
  <c r="AK529" i="2"/>
  <c r="AC530" i="2"/>
  <c r="AD530" i="2"/>
  <c r="AA530" i="2" s="1"/>
  <c r="AE530" i="2"/>
  <c r="AF530" i="2"/>
  <c r="AG530" i="2"/>
  <c r="AH530" i="2"/>
  <c r="AI530" i="2"/>
  <c r="AJ530" i="2"/>
  <c r="AK530" i="2"/>
  <c r="AC531" i="2"/>
  <c r="AD531" i="2"/>
  <c r="AE531" i="2"/>
  <c r="AF531" i="2"/>
  <c r="AG531" i="2"/>
  <c r="AH531" i="2"/>
  <c r="AI531" i="2"/>
  <c r="AJ531" i="2"/>
  <c r="AK531" i="2"/>
  <c r="AC532" i="2"/>
  <c r="AD532" i="2"/>
  <c r="AE532" i="2"/>
  <c r="AF532" i="2"/>
  <c r="AG532" i="2"/>
  <c r="AH532" i="2"/>
  <c r="AI532" i="2"/>
  <c r="AJ532" i="2"/>
  <c r="AK532" i="2"/>
  <c r="AC533" i="2"/>
  <c r="AD533" i="2"/>
  <c r="AE533" i="2"/>
  <c r="AF533" i="2"/>
  <c r="AA533" i="2" s="1"/>
  <c r="AG533" i="2"/>
  <c r="AH533" i="2"/>
  <c r="AI533" i="2"/>
  <c r="AJ533" i="2"/>
  <c r="AK533" i="2"/>
  <c r="AC534" i="2"/>
  <c r="AD534" i="2"/>
  <c r="AE534" i="2"/>
  <c r="AF534" i="2"/>
  <c r="AG534" i="2"/>
  <c r="AH534" i="2"/>
  <c r="AI534" i="2"/>
  <c r="AJ534" i="2"/>
  <c r="AK534" i="2"/>
  <c r="AC535" i="2"/>
  <c r="AD535" i="2"/>
  <c r="AE535" i="2"/>
  <c r="AF535" i="2"/>
  <c r="AG535" i="2"/>
  <c r="AH535" i="2"/>
  <c r="AI535" i="2"/>
  <c r="AJ535" i="2"/>
  <c r="AK535" i="2"/>
  <c r="AC536" i="2"/>
  <c r="AD536" i="2"/>
  <c r="AE536" i="2"/>
  <c r="AF536" i="2"/>
  <c r="AG536" i="2"/>
  <c r="AH536" i="2"/>
  <c r="AI536" i="2"/>
  <c r="AJ536" i="2"/>
  <c r="AK536" i="2"/>
  <c r="AC537" i="2"/>
  <c r="AD537" i="2"/>
  <c r="AE537" i="2"/>
  <c r="AF537" i="2"/>
  <c r="AA537" i="2" s="1"/>
  <c r="AG537" i="2"/>
  <c r="AH537" i="2"/>
  <c r="AI537" i="2"/>
  <c r="AJ537" i="2"/>
  <c r="AK537" i="2"/>
  <c r="AC538" i="2"/>
  <c r="AD538" i="2"/>
  <c r="AA538" i="2" s="1"/>
  <c r="AE538" i="2"/>
  <c r="AF538" i="2"/>
  <c r="AG538" i="2"/>
  <c r="AH538" i="2"/>
  <c r="AI538" i="2"/>
  <c r="AJ538" i="2"/>
  <c r="AK538" i="2"/>
  <c r="AC539" i="2"/>
  <c r="AD539" i="2"/>
  <c r="AE539" i="2"/>
  <c r="AF539" i="2"/>
  <c r="AG539" i="2"/>
  <c r="AH539" i="2"/>
  <c r="AI539" i="2"/>
  <c r="AJ539" i="2"/>
  <c r="AK539" i="2"/>
  <c r="AC540" i="2"/>
  <c r="AD540" i="2"/>
  <c r="AE540" i="2"/>
  <c r="AF540" i="2"/>
  <c r="AG540" i="2"/>
  <c r="AH540" i="2"/>
  <c r="AI540" i="2"/>
  <c r="AJ540" i="2"/>
  <c r="AK540" i="2"/>
  <c r="AC541" i="2"/>
  <c r="AD541" i="2"/>
  <c r="AE541" i="2"/>
  <c r="AF541" i="2"/>
  <c r="AA541" i="2" s="1"/>
  <c r="AG541" i="2"/>
  <c r="AH541" i="2"/>
  <c r="AI541" i="2"/>
  <c r="AJ541" i="2"/>
  <c r="AK541" i="2"/>
  <c r="AC542" i="2"/>
  <c r="AD542" i="2"/>
  <c r="AE542" i="2"/>
  <c r="AF542" i="2"/>
  <c r="AG542" i="2"/>
  <c r="AH542" i="2"/>
  <c r="AI542" i="2"/>
  <c r="AJ542" i="2"/>
  <c r="AK542" i="2"/>
  <c r="AC543" i="2"/>
  <c r="AD543" i="2"/>
  <c r="AE543" i="2"/>
  <c r="AF543" i="2"/>
  <c r="AG543" i="2"/>
  <c r="AH543" i="2"/>
  <c r="AI543" i="2"/>
  <c r="AJ543" i="2"/>
  <c r="AK543" i="2"/>
  <c r="AC544" i="2"/>
  <c r="AD544" i="2"/>
  <c r="AE544" i="2"/>
  <c r="AF544" i="2"/>
  <c r="AG544" i="2"/>
  <c r="AH544" i="2"/>
  <c r="AI544" i="2"/>
  <c r="AJ544" i="2"/>
  <c r="AK544" i="2"/>
  <c r="AC545" i="2"/>
  <c r="AD545" i="2"/>
  <c r="AE545" i="2"/>
  <c r="AF545" i="2"/>
  <c r="AG545" i="2"/>
  <c r="AI545" i="2"/>
  <c r="AJ545" i="2"/>
  <c r="AK545" i="2"/>
  <c r="AC546" i="2"/>
  <c r="AD546" i="2"/>
  <c r="AA546" i="2" s="1"/>
  <c r="AE546" i="2"/>
  <c r="AF546" i="2"/>
  <c r="AG546" i="2"/>
  <c r="AH546" i="2"/>
  <c r="AI546" i="2"/>
  <c r="AJ546" i="2"/>
  <c r="AK546" i="2"/>
  <c r="AC547" i="2"/>
  <c r="AD547" i="2"/>
  <c r="AE547" i="2"/>
  <c r="AF547" i="2"/>
  <c r="AG547" i="2"/>
  <c r="AH547" i="2"/>
  <c r="AI547" i="2"/>
  <c r="AJ547" i="2"/>
  <c r="AK547" i="2"/>
  <c r="AC548" i="2"/>
  <c r="AD548" i="2"/>
  <c r="AE548" i="2"/>
  <c r="AF548" i="2"/>
  <c r="AG548" i="2"/>
  <c r="AH548" i="2"/>
  <c r="AI548" i="2"/>
  <c r="AJ548" i="2"/>
  <c r="AK548" i="2"/>
  <c r="AC549" i="2"/>
  <c r="AD549" i="2"/>
  <c r="AE549" i="2"/>
  <c r="AF549" i="2"/>
  <c r="AA549" i="2" s="1"/>
  <c r="AG549" i="2"/>
  <c r="AH549" i="2"/>
  <c r="AI549" i="2"/>
  <c r="AJ549" i="2"/>
  <c r="AK549" i="2"/>
  <c r="AC550" i="2"/>
  <c r="AD550" i="2"/>
  <c r="AE550" i="2"/>
  <c r="AF550" i="2"/>
  <c r="AG550" i="2"/>
  <c r="AH550" i="2"/>
  <c r="AI550" i="2"/>
  <c r="AJ550" i="2"/>
  <c r="AK550" i="2"/>
  <c r="AC551" i="2"/>
  <c r="AD551" i="2"/>
  <c r="AE551" i="2"/>
  <c r="AF551" i="2"/>
  <c r="AG551" i="2"/>
  <c r="AH551" i="2"/>
  <c r="AI551" i="2"/>
  <c r="AJ551" i="2"/>
  <c r="AK551" i="2"/>
  <c r="AC552" i="2"/>
  <c r="AD552" i="2"/>
  <c r="AE552" i="2"/>
  <c r="AF552" i="2"/>
  <c r="AG552" i="2"/>
  <c r="AH552" i="2"/>
  <c r="AI552" i="2"/>
  <c r="AJ552" i="2"/>
  <c r="AK552" i="2"/>
  <c r="AC553" i="2"/>
  <c r="AD553" i="2"/>
  <c r="AE553" i="2"/>
  <c r="AF553" i="2"/>
  <c r="AA553" i="2" s="1"/>
  <c r="AG553" i="2"/>
  <c r="AH553" i="2"/>
  <c r="AI553" i="2"/>
  <c r="AJ553" i="2"/>
  <c r="AK553" i="2"/>
  <c r="AC554" i="2"/>
  <c r="AD554" i="2"/>
  <c r="AE554" i="2"/>
  <c r="AF554" i="2"/>
  <c r="AG554" i="2"/>
  <c r="AH554" i="2"/>
  <c r="AI554" i="2"/>
  <c r="AJ554" i="2"/>
  <c r="AK554" i="2"/>
  <c r="AC555" i="2"/>
  <c r="AD555" i="2"/>
  <c r="AE555" i="2"/>
  <c r="AF555" i="2"/>
  <c r="AG555" i="2"/>
  <c r="AH555" i="2"/>
  <c r="AI555" i="2"/>
  <c r="AJ555" i="2"/>
  <c r="AK555" i="2"/>
  <c r="AC556" i="2"/>
  <c r="AD556" i="2"/>
  <c r="AE556" i="2"/>
  <c r="AF556" i="2"/>
  <c r="AG556" i="2"/>
  <c r="AH556" i="2"/>
  <c r="AI556" i="2"/>
  <c r="AJ556" i="2"/>
  <c r="AK556" i="2"/>
  <c r="AC557" i="2"/>
  <c r="AD557" i="2"/>
  <c r="AE557" i="2"/>
  <c r="AF557" i="2"/>
  <c r="AA557" i="2" s="1"/>
  <c r="AG557" i="2"/>
  <c r="AH557" i="2"/>
  <c r="AI557" i="2"/>
  <c r="AJ557" i="2"/>
  <c r="AK557" i="2"/>
  <c r="AC558" i="2"/>
  <c r="AD558" i="2"/>
  <c r="AE558" i="2"/>
  <c r="AF558" i="2"/>
  <c r="AG558" i="2"/>
  <c r="AH558" i="2"/>
  <c r="AI558" i="2"/>
  <c r="AJ558" i="2"/>
  <c r="AK558" i="2"/>
  <c r="AC559" i="2"/>
  <c r="AD559" i="2"/>
  <c r="AE559" i="2"/>
  <c r="AF559" i="2"/>
  <c r="AG559" i="2"/>
  <c r="AH559" i="2"/>
  <c r="AI559" i="2"/>
  <c r="AJ559" i="2"/>
  <c r="AK559" i="2"/>
  <c r="AC560" i="2"/>
  <c r="AD560" i="2"/>
  <c r="AE560" i="2"/>
  <c r="AF560" i="2"/>
  <c r="AG560" i="2"/>
  <c r="AH560" i="2"/>
  <c r="AI560" i="2"/>
  <c r="AJ560" i="2"/>
  <c r="AK560" i="2"/>
  <c r="AC561" i="2"/>
  <c r="AD561" i="2"/>
  <c r="AE561" i="2"/>
  <c r="AF561" i="2"/>
  <c r="AG561" i="2"/>
  <c r="AI561" i="2"/>
  <c r="AJ561" i="2"/>
  <c r="AK561" i="2"/>
  <c r="AC562" i="2"/>
  <c r="AD562" i="2"/>
  <c r="AE562" i="2"/>
  <c r="AF562" i="2"/>
  <c r="AG562" i="2"/>
  <c r="AH562" i="2"/>
  <c r="AI562" i="2"/>
  <c r="AJ562" i="2"/>
  <c r="AK562" i="2"/>
  <c r="AC563" i="2"/>
  <c r="AD563" i="2"/>
  <c r="AE563" i="2"/>
  <c r="AF563" i="2"/>
  <c r="AG563" i="2"/>
  <c r="AH563" i="2"/>
  <c r="AI563" i="2"/>
  <c r="AJ563" i="2"/>
  <c r="AK563" i="2"/>
  <c r="AC564" i="2"/>
  <c r="AD564" i="2"/>
  <c r="AE564" i="2"/>
  <c r="AF564" i="2"/>
  <c r="AG564" i="2"/>
  <c r="AH564" i="2"/>
  <c r="AI564" i="2"/>
  <c r="AJ564" i="2"/>
  <c r="AK564" i="2"/>
  <c r="AC565" i="2"/>
  <c r="AD565" i="2"/>
  <c r="AE565" i="2"/>
  <c r="AF565" i="2"/>
  <c r="AA565" i="2" s="1"/>
  <c r="AG565" i="2"/>
  <c r="AH565" i="2"/>
  <c r="AI565" i="2"/>
  <c r="AJ565" i="2"/>
  <c r="AK565" i="2"/>
  <c r="AC566" i="2"/>
  <c r="AD566" i="2"/>
  <c r="AE566" i="2"/>
  <c r="AF566" i="2"/>
  <c r="AG566" i="2"/>
  <c r="AH566" i="2"/>
  <c r="AI566" i="2"/>
  <c r="AJ566" i="2"/>
  <c r="AK566" i="2"/>
  <c r="AC567" i="2"/>
  <c r="AD567" i="2"/>
  <c r="AE567" i="2"/>
  <c r="AF567" i="2"/>
  <c r="AG567" i="2"/>
  <c r="AH567" i="2"/>
  <c r="AI567" i="2"/>
  <c r="AJ567" i="2"/>
  <c r="AK567" i="2"/>
  <c r="AC568" i="2"/>
  <c r="AD568" i="2"/>
  <c r="AE568" i="2"/>
  <c r="AF568" i="2"/>
  <c r="AG568" i="2"/>
  <c r="AH568" i="2"/>
  <c r="AI568" i="2"/>
  <c r="AJ568" i="2"/>
  <c r="AK568" i="2"/>
  <c r="AC569" i="2"/>
  <c r="AD569" i="2"/>
  <c r="AE569" i="2"/>
  <c r="AF569" i="2"/>
  <c r="AA569" i="2" s="1"/>
  <c r="AG569" i="2"/>
  <c r="AH569" i="2"/>
  <c r="AI569" i="2"/>
  <c r="AJ569" i="2"/>
  <c r="AK569" i="2"/>
  <c r="AC570" i="2"/>
  <c r="AA570" i="2" s="1"/>
  <c r="AD570" i="2"/>
  <c r="AE570" i="2"/>
  <c r="AF570" i="2"/>
  <c r="AG570" i="2"/>
  <c r="AH570" i="2"/>
  <c r="AI570" i="2"/>
  <c r="AJ570" i="2"/>
  <c r="AK570" i="2"/>
  <c r="AC571" i="2"/>
  <c r="AD571" i="2"/>
  <c r="AE571" i="2"/>
  <c r="AF571" i="2"/>
  <c r="AG571" i="2"/>
  <c r="AH571" i="2"/>
  <c r="AI571" i="2"/>
  <c r="AJ571" i="2"/>
  <c r="AK571" i="2"/>
  <c r="AC572" i="2"/>
  <c r="AD572" i="2"/>
  <c r="AE572" i="2"/>
  <c r="AF572" i="2"/>
  <c r="AG572" i="2"/>
  <c r="AH572" i="2"/>
  <c r="AI572" i="2"/>
  <c r="AJ572" i="2"/>
  <c r="AK572" i="2"/>
  <c r="AC573" i="2"/>
  <c r="AD573" i="2"/>
  <c r="AE573" i="2"/>
  <c r="AF573" i="2"/>
  <c r="AA573" i="2" s="1"/>
  <c r="AG573" i="2"/>
  <c r="AH573" i="2"/>
  <c r="AI573" i="2"/>
  <c r="AJ573" i="2"/>
  <c r="AK573" i="2"/>
  <c r="AC574" i="2"/>
  <c r="AA574" i="2" s="1"/>
  <c r="AD574" i="2"/>
  <c r="AE574" i="2"/>
  <c r="AF574" i="2"/>
  <c r="AG574" i="2"/>
  <c r="AH574" i="2"/>
  <c r="AI574" i="2"/>
  <c r="AJ574" i="2"/>
  <c r="AK574" i="2"/>
  <c r="AC575" i="2"/>
  <c r="AD575" i="2"/>
  <c r="AE575" i="2"/>
  <c r="AF575" i="2"/>
  <c r="AG575" i="2"/>
  <c r="AH575" i="2"/>
  <c r="AI575" i="2"/>
  <c r="AJ575" i="2"/>
  <c r="AA575" i="2" s="1"/>
  <c r="AK575" i="2"/>
  <c r="AC576" i="2"/>
  <c r="AD576" i="2"/>
  <c r="AE576" i="2"/>
  <c r="AF576" i="2"/>
  <c r="AG576" i="2"/>
  <c r="AH576" i="2"/>
  <c r="AI576" i="2"/>
  <c r="AJ576" i="2"/>
  <c r="AK576" i="2"/>
  <c r="AC577" i="2"/>
  <c r="AD577" i="2"/>
  <c r="AE577" i="2"/>
  <c r="AF577" i="2"/>
  <c r="AG577" i="2"/>
  <c r="AI577" i="2"/>
  <c r="AJ577" i="2"/>
  <c r="AK577" i="2"/>
  <c r="AC578" i="2"/>
  <c r="AD578" i="2"/>
  <c r="AE578" i="2"/>
  <c r="AF578" i="2"/>
  <c r="AG578" i="2"/>
  <c r="AH578" i="2"/>
  <c r="AI578" i="2"/>
  <c r="AJ578" i="2"/>
  <c r="AK578" i="2"/>
  <c r="AC579" i="2"/>
  <c r="AD579" i="2"/>
  <c r="AE579" i="2"/>
  <c r="AF579" i="2"/>
  <c r="AG579" i="2"/>
  <c r="AH579" i="2"/>
  <c r="AI579" i="2"/>
  <c r="AJ579" i="2"/>
  <c r="AK579" i="2"/>
  <c r="AC580" i="2"/>
  <c r="AD580" i="2"/>
  <c r="AE580" i="2"/>
  <c r="AF580" i="2"/>
  <c r="AG580" i="2"/>
  <c r="AH580" i="2"/>
  <c r="AI580" i="2"/>
  <c r="AJ580" i="2"/>
  <c r="AK580" i="2"/>
  <c r="AC581" i="2"/>
  <c r="AD581" i="2"/>
  <c r="AE581" i="2"/>
  <c r="AF581" i="2"/>
  <c r="AA581" i="2" s="1"/>
  <c r="AG581" i="2"/>
  <c r="AH581" i="2"/>
  <c r="AI581" i="2"/>
  <c r="AJ581" i="2"/>
  <c r="AK581" i="2"/>
  <c r="AC582" i="2"/>
  <c r="AD582" i="2"/>
  <c r="AE582" i="2"/>
  <c r="AF582" i="2"/>
  <c r="AG582" i="2"/>
  <c r="AH582" i="2"/>
  <c r="AI582" i="2"/>
  <c r="AJ582" i="2"/>
  <c r="AK582" i="2"/>
  <c r="AC583" i="2"/>
  <c r="AD583" i="2"/>
  <c r="AE583" i="2"/>
  <c r="AF583" i="2"/>
  <c r="AG583" i="2"/>
  <c r="AH583" i="2"/>
  <c r="AI583" i="2"/>
  <c r="AJ583" i="2"/>
  <c r="AA583" i="2" s="1"/>
  <c r="AK583" i="2"/>
  <c r="AC584" i="2"/>
  <c r="AD584" i="2"/>
  <c r="AE584" i="2"/>
  <c r="AF584" i="2"/>
  <c r="AG584" i="2"/>
  <c r="AH584" i="2"/>
  <c r="AI584" i="2"/>
  <c r="AJ584" i="2"/>
  <c r="AK584" i="2"/>
  <c r="AC585" i="2"/>
  <c r="AD585" i="2"/>
  <c r="AE585" i="2"/>
  <c r="AF585" i="2"/>
  <c r="AG585" i="2"/>
  <c r="AH585" i="2"/>
  <c r="AI585" i="2"/>
  <c r="AJ585" i="2"/>
  <c r="AK585" i="2"/>
  <c r="AC586" i="2"/>
  <c r="AD586" i="2"/>
  <c r="AE586" i="2"/>
  <c r="AF586" i="2"/>
  <c r="AG586" i="2"/>
  <c r="AH586" i="2"/>
  <c r="AI586" i="2"/>
  <c r="AJ586" i="2"/>
  <c r="AK586" i="2"/>
  <c r="AC587" i="2"/>
  <c r="AD587" i="2"/>
  <c r="AE587" i="2"/>
  <c r="AF587" i="2"/>
  <c r="AG587" i="2"/>
  <c r="AH587" i="2"/>
  <c r="AI587" i="2"/>
  <c r="AJ587" i="2"/>
  <c r="AK587" i="2"/>
  <c r="AC588" i="2"/>
  <c r="AD588" i="2"/>
  <c r="AE588" i="2"/>
  <c r="AF588" i="2"/>
  <c r="AG588" i="2"/>
  <c r="AH588" i="2"/>
  <c r="AI588" i="2"/>
  <c r="AJ588" i="2"/>
  <c r="AK588" i="2"/>
  <c r="AC589" i="2"/>
  <c r="AD589" i="2"/>
  <c r="AE589" i="2"/>
  <c r="AF589" i="2"/>
  <c r="AA589" i="2" s="1"/>
  <c r="AG589" i="2"/>
  <c r="AH589" i="2"/>
  <c r="AI589" i="2"/>
  <c r="AJ589" i="2"/>
  <c r="AK589" i="2"/>
  <c r="AC590" i="2"/>
  <c r="AA590" i="2" s="1"/>
  <c r="AD590" i="2"/>
  <c r="AE590" i="2"/>
  <c r="AF590" i="2"/>
  <c r="AG590" i="2"/>
  <c r="AH590" i="2"/>
  <c r="AI590" i="2"/>
  <c r="AJ590" i="2"/>
  <c r="AK590" i="2"/>
  <c r="AC591" i="2"/>
  <c r="AD591" i="2"/>
  <c r="AE591" i="2"/>
  <c r="AF591" i="2"/>
  <c r="AG591" i="2"/>
  <c r="AH591" i="2"/>
  <c r="AI591" i="2"/>
  <c r="AJ591" i="2"/>
  <c r="AA591" i="2" s="1"/>
  <c r="AK591" i="2"/>
  <c r="AC592" i="2"/>
  <c r="AD592" i="2"/>
  <c r="AE592" i="2"/>
  <c r="AF592" i="2"/>
  <c r="AG592" i="2"/>
  <c r="AH592" i="2"/>
  <c r="AI592" i="2"/>
  <c r="AJ592" i="2"/>
  <c r="AK592" i="2"/>
  <c r="AC593" i="2"/>
  <c r="AD593" i="2"/>
  <c r="AE593" i="2"/>
  <c r="AF593" i="2"/>
  <c r="AG593" i="2"/>
  <c r="AI593" i="2"/>
  <c r="AJ593" i="2"/>
  <c r="AK593" i="2"/>
  <c r="AC594" i="2"/>
  <c r="AD594" i="2"/>
  <c r="AE594" i="2"/>
  <c r="AF594" i="2"/>
  <c r="AG594" i="2"/>
  <c r="AH594" i="2"/>
  <c r="AI594" i="2"/>
  <c r="AJ594" i="2"/>
  <c r="AK594" i="2"/>
  <c r="AC595" i="2"/>
  <c r="AD595" i="2"/>
  <c r="AE595" i="2"/>
  <c r="AF595" i="2"/>
  <c r="AG595" i="2"/>
  <c r="AH595" i="2"/>
  <c r="AI595" i="2"/>
  <c r="AJ595" i="2"/>
  <c r="AK595" i="2"/>
  <c r="AC596" i="2"/>
  <c r="AD596" i="2"/>
  <c r="AE596" i="2"/>
  <c r="AF596" i="2"/>
  <c r="AG596" i="2"/>
  <c r="AH596" i="2"/>
  <c r="AI596" i="2"/>
  <c r="AJ596" i="2"/>
  <c r="AK596" i="2"/>
  <c r="AC597" i="2"/>
  <c r="AD597" i="2"/>
  <c r="AE597" i="2"/>
  <c r="AF597" i="2"/>
  <c r="AA597" i="2" s="1"/>
  <c r="AG597" i="2"/>
  <c r="AH597" i="2"/>
  <c r="AI597" i="2"/>
  <c r="AJ597" i="2"/>
  <c r="AK597" i="2"/>
  <c r="AC598" i="2"/>
  <c r="AD598" i="2"/>
  <c r="AE598" i="2"/>
  <c r="AF598" i="2"/>
  <c r="AG598" i="2"/>
  <c r="AH598" i="2"/>
  <c r="AI598" i="2"/>
  <c r="AJ598" i="2"/>
  <c r="AK598" i="2"/>
  <c r="AC599" i="2"/>
  <c r="AD599" i="2"/>
  <c r="AE599" i="2"/>
  <c r="AF599" i="2"/>
  <c r="AG599" i="2"/>
  <c r="AH599" i="2"/>
  <c r="AI599" i="2"/>
  <c r="AJ599" i="2"/>
  <c r="AA599" i="2" s="1"/>
  <c r="AK599" i="2"/>
  <c r="AC600" i="2"/>
  <c r="AD600" i="2"/>
  <c r="AE600" i="2"/>
  <c r="AF600" i="2"/>
  <c r="AG600" i="2"/>
  <c r="AH600" i="2"/>
  <c r="AI600" i="2"/>
  <c r="AJ600" i="2"/>
  <c r="AK600" i="2"/>
  <c r="AC601" i="2"/>
  <c r="AD601" i="2"/>
  <c r="AE601" i="2"/>
  <c r="AF601" i="2"/>
  <c r="AG601" i="2"/>
  <c r="AH601" i="2"/>
  <c r="AI601" i="2"/>
  <c r="AJ601" i="2"/>
  <c r="AK601" i="2"/>
  <c r="AC602" i="2"/>
  <c r="AD602" i="2"/>
  <c r="AE602" i="2"/>
  <c r="AF602" i="2"/>
  <c r="AG602" i="2"/>
  <c r="AH602" i="2"/>
  <c r="AI602" i="2"/>
  <c r="AJ602" i="2"/>
  <c r="AK602" i="2"/>
  <c r="AC603" i="2"/>
  <c r="AD603" i="2"/>
  <c r="AE603" i="2"/>
  <c r="AF603" i="2"/>
  <c r="AG603" i="2"/>
  <c r="AH603" i="2"/>
  <c r="AI603" i="2"/>
  <c r="AJ603" i="2"/>
  <c r="AK603" i="2"/>
  <c r="AC604" i="2"/>
  <c r="AD604" i="2"/>
  <c r="AE604" i="2"/>
  <c r="AF604" i="2"/>
  <c r="AG604" i="2"/>
  <c r="AH604" i="2"/>
  <c r="AI604" i="2"/>
  <c r="AJ604" i="2"/>
  <c r="AK604" i="2"/>
  <c r="AC605" i="2"/>
  <c r="AD605" i="2"/>
  <c r="AE605" i="2"/>
  <c r="AF605" i="2"/>
  <c r="AA605" i="2" s="1"/>
  <c r="AG605" i="2"/>
  <c r="AH605" i="2"/>
  <c r="AI605" i="2"/>
  <c r="AJ605" i="2"/>
  <c r="AK605" i="2"/>
  <c r="AC606" i="2"/>
  <c r="AA606" i="2" s="1"/>
  <c r="AD606" i="2"/>
  <c r="AE606" i="2"/>
  <c r="AF606" i="2"/>
  <c r="AG606" i="2"/>
  <c r="AH606" i="2"/>
  <c r="AI606" i="2"/>
  <c r="AJ606" i="2"/>
  <c r="AK606" i="2"/>
  <c r="AC607" i="2"/>
  <c r="AD607" i="2"/>
  <c r="AE607" i="2"/>
  <c r="AF607" i="2"/>
  <c r="AG607" i="2"/>
  <c r="AH607" i="2"/>
  <c r="AI607" i="2"/>
  <c r="AJ607" i="2"/>
  <c r="AA607" i="2" s="1"/>
  <c r="AK607" i="2"/>
  <c r="AC608" i="2"/>
  <c r="AD608" i="2"/>
  <c r="AE608" i="2"/>
  <c r="AF608" i="2"/>
  <c r="AG608" i="2"/>
  <c r="AH608" i="2"/>
  <c r="AI608" i="2"/>
  <c r="AJ608" i="2"/>
  <c r="AK608" i="2"/>
  <c r="AC609" i="2"/>
  <c r="AD609" i="2"/>
  <c r="AE609" i="2"/>
  <c r="AF609" i="2"/>
  <c r="AG609" i="2"/>
  <c r="AI609" i="2"/>
  <c r="AJ609" i="2"/>
  <c r="AK609" i="2"/>
  <c r="AC610" i="2"/>
  <c r="AD610" i="2"/>
  <c r="AE610" i="2"/>
  <c r="AF610" i="2"/>
  <c r="AG610" i="2"/>
  <c r="AH610" i="2"/>
  <c r="AI610" i="2"/>
  <c r="AJ610" i="2"/>
  <c r="AK610" i="2"/>
  <c r="AC611" i="2"/>
  <c r="AD611" i="2"/>
  <c r="AE611" i="2"/>
  <c r="AF611" i="2"/>
  <c r="AG611" i="2"/>
  <c r="AH611" i="2"/>
  <c r="AI611" i="2"/>
  <c r="AJ611" i="2"/>
  <c r="AK611" i="2"/>
  <c r="AC612" i="2"/>
  <c r="AD612" i="2"/>
  <c r="AE612" i="2"/>
  <c r="AF612" i="2"/>
  <c r="AG612" i="2"/>
  <c r="AI612" i="2"/>
  <c r="AJ612" i="2"/>
  <c r="AK612" i="2"/>
  <c r="AC613" i="2"/>
  <c r="AD613" i="2"/>
  <c r="AE613" i="2"/>
  <c r="AF613" i="2"/>
  <c r="AA613" i="2" s="1"/>
  <c r="AG613" i="2"/>
  <c r="AH613" i="2"/>
  <c r="AI613" i="2"/>
  <c r="AJ613" i="2"/>
  <c r="AK613" i="2"/>
  <c r="AC614" i="2"/>
  <c r="AD614" i="2"/>
  <c r="AE614" i="2"/>
  <c r="AF614" i="2"/>
  <c r="AG614" i="2"/>
  <c r="AH614" i="2"/>
  <c r="AI614" i="2"/>
  <c r="AJ614" i="2"/>
  <c r="AK614" i="2"/>
  <c r="AC615" i="2"/>
  <c r="AD615" i="2"/>
  <c r="AE615" i="2"/>
  <c r="AF615" i="2"/>
  <c r="AG615" i="2"/>
  <c r="AH615" i="2"/>
  <c r="AI615" i="2"/>
  <c r="AJ615" i="2"/>
  <c r="AA615" i="2" s="1"/>
  <c r="AK615" i="2"/>
  <c r="AC616" i="2"/>
  <c r="AD616" i="2"/>
  <c r="AE616" i="2"/>
  <c r="AF616" i="2"/>
  <c r="AG616" i="2"/>
  <c r="AH616" i="2"/>
  <c r="AI616" i="2"/>
  <c r="AJ616" i="2"/>
  <c r="AK616" i="2"/>
  <c r="AC617" i="2"/>
  <c r="AD617" i="2"/>
  <c r="AE617" i="2"/>
  <c r="AF617" i="2"/>
  <c r="AG617" i="2"/>
  <c r="AH617" i="2"/>
  <c r="AI617" i="2"/>
  <c r="AJ617" i="2"/>
  <c r="AK617" i="2"/>
  <c r="AC618" i="2"/>
  <c r="AD618" i="2"/>
  <c r="AE618" i="2"/>
  <c r="AF618" i="2"/>
  <c r="AG618" i="2"/>
  <c r="AH618" i="2"/>
  <c r="AI618" i="2"/>
  <c r="AJ618" i="2"/>
  <c r="AK618" i="2"/>
  <c r="AC619" i="2"/>
  <c r="AD619" i="2"/>
  <c r="AE619" i="2"/>
  <c r="AF619" i="2"/>
  <c r="AG619" i="2"/>
  <c r="AH619" i="2"/>
  <c r="AI619" i="2"/>
  <c r="AJ619" i="2"/>
  <c r="AK619" i="2"/>
  <c r="AC620" i="2"/>
  <c r="AD620" i="2"/>
  <c r="AE620" i="2"/>
  <c r="AF620" i="2"/>
  <c r="AG620" i="2"/>
  <c r="AH620" i="2"/>
  <c r="AI620" i="2"/>
  <c r="AJ620" i="2"/>
  <c r="AK620" i="2"/>
  <c r="AC621" i="2"/>
  <c r="AD621" i="2"/>
  <c r="AE621" i="2"/>
  <c r="AF621" i="2"/>
  <c r="AA621" i="2" s="1"/>
  <c r="AG621" i="2"/>
  <c r="AH621" i="2"/>
  <c r="AI621" i="2"/>
  <c r="AJ621" i="2"/>
  <c r="AK621" i="2"/>
  <c r="AC622" i="2"/>
  <c r="AA622" i="2" s="1"/>
  <c r="AD622" i="2"/>
  <c r="AE622" i="2"/>
  <c r="AF622" i="2"/>
  <c r="AG622" i="2"/>
  <c r="AH622" i="2"/>
  <c r="AI622" i="2"/>
  <c r="AJ622" i="2"/>
  <c r="AK622" i="2"/>
  <c r="AC623" i="2"/>
  <c r="AD623" i="2"/>
  <c r="AE623" i="2"/>
  <c r="AF623" i="2"/>
  <c r="AG623" i="2"/>
  <c r="AH623" i="2"/>
  <c r="AI623" i="2"/>
  <c r="AJ623" i="2"/>
  <c r="AA623" i="2" s="1"/>
  <c r="AK623" i="2"/>
  <c r="AC624" i="2"/>
  <c r="AD624" i="2"/>
  <c r="AE624" i="2"/>
  <c r="AF624" i="2"/>
  <c r="AG624" i="2"/>
  <c r="AH624" i="2"/>
  <c r="AI624" i="2"/>
  <c r="AJ624" i="2"/>
  <c r="AK624" i="2"/>
  <c r="AC625" i="2"/>
  <c r="AD625" i="2"/>
  <c r="AE625" i="2"/>
  <c r="AF625" i="2"/>
  <c r="AG625" i="2"/>
  <c r="AI625" i="2"/>
  <c r="AJ625" i="2"/>
  <c r="AK625" i="2"/>
  <c r="AC626" i="2"/>
  <c r="AD626" i="2"/>
  <c r="AE626" i="2"/>
  <c r="AF626" i="2"/>
  <c r="AG626" i="2"/>
  <c r="AH626" i="2"/>
  <c r="AI626" i="2"/>
  <c r="AJ626" i="2"/>
  <c r="AK626" i="2"/>
  <c r="AC627" i="2"/>
  <c r="AD627" i="2"/>
  <c r="AE627" i="2"/>
  <c r="AF627" i="2"/>
  <c r="AG627" i="2"/>
  <c r="AH627" i="2"/>
  <c r="AI627" i="2"/>
  <c r="AJ627" i="2"/>
  <c r="AK627" i="2"/>
  <c r="AC628" i="2"/>
  <c r="AD628" i="2"/>
  <c r="AE628" i="2"/>
  <c r="AF628" i="2"/>
  <c r="AG628" i="2"/>
  <c r="AI628" i="2"/>
  <c r="AJ628" i="2"/>
  <c r="AK628" i="2"/>
  <c r="AC629" i="2"/>
  <c r="AD629" i="2"/>
  <c r="AE629" i="2"/>
  <c r="AF629" i="2"/>
  <c r="AA629" i="2" s="1"/>
  <c r="AG629" i="2"/>
  <c r="AH629" i="2"/>
  <c r="AI629" i="2"/>
  <c r="AJ629" i="2"/>
  <c r="AK629" i="2"/>
  <c r="AC630" i="2"/>
  <c r="AD630" i="2"/>
  <c r="AE630" i="2"/>
  <c r="AF630" i="2"/>
  <c r="AG630" i="2"/>
  <c r="AH630" i="2"/>
  <c r="AI630" i="2"/>
  <c r="AJ630" i="2"/>
  <c r="AK630" i="2"/>
  <c r="AC631" i="2"/>
  <c r="AD631" i="2"/>
  <c r="AE631" i="2"/>
  <c r="AF631" i="2"/>
  <c r="AG631" i="2"/>
  <c r="AH631" i="2"/>
  <c r="AI631" i="2"/>
  <c r="AJ631" i="2"/>
  <c r="AA631" i="2" s="1"/>
  <c r="AK631" i="2"/>
  <c r="AC632" i="2"/>
  <c r="AD632" i="2"/>
  <c r="AE632" i="2"/>
  <c r="AF632" i="2"/>
  <c r="AG632" i="2"/>
  <c r="AH632" i="2"/>
  <c r="AI632" i="2"/>
  <c r="AJ632" i="2"/>
  <c r="AK632" i="2"/>
  <c r="AC633" i="2"/>
  <c r="AD633" i="2"/>
  <c r="AE633" i="2"/>
  <c r="AF633" i="2"/>
  <c r="AG633" i="2"/>
  <c r="AH633" i="2"/>
  <c r="AI633" i="2"/>
  <c r="AJ633" i="2"/>
  <c r="AK633" i="2"/>
  <c r="AC634" i="2"/>
  <c r="AD634" i="2"/>
  <c r="AE634" i="2"/>
  <c r="AF634" i="2"/>
  <c r="AG634" i="2"/>
  <c r="AH634" i="2"/>
  <c r="AI634" i="2"/>
  <c r="AJ634" i="2"/>
  <c r="AK634" i="2"/>
  <c r="AC635" i="2"/>
  <c r="AD635" i="2"/>
  <c r="AE635" i="2"/>
  <c r="AF635" i="2"/>
  <c r="AG635" i="2"/>
  <c r="AH635" i="2"/>
  <c r="AI635" i="2"/>
  <c r="AJ635" i="2"/>
  <c r="AK635" i="2"/>
  <c r="AC636" i="2"/>
  <c r="AD636" i="2"/>
  <c r="AE636" i="2"/>
  <c r="AF636" i="2"/>
  <c r="AG636" i="2"/>
  <c r="AH636" i="2"/>
  <c r="AI636" i="2"/>
  <c r="AJ636" i="2"/>
  <c r="AK636" i="2"/>
  <c r="AC637" i="2"/>
  <c r="AD637" i="2"/>
  <c r="AE637" i="2"/>
  <c r="AF637" i="2"/>
  <c r="AA637" i="2" s="1"/>
  <c r="AG637" i="2"/>
  <c r="AH637" i="2"/>
  <c r="AI637" i="2"/>
  <c r="AJ637" i="2"/>
  <c r="AK637" i="2"/>
  <c r="AC638" i="2"/>
  <c r="AA638" i="2" s="1"/>
  <c r="AD638" i="2"/>
  <c r="AE638" i="2"/>
  <c r="AF638" i="2"/>
  <c r="AG638" i="2"/>
  <c r="AH638" i="2"/>
  <c r="AI638" i="2"/>
  <c r="AJ638" i="2"/>
  <c r="AK638" i="2"/>
  <c r="AC639" i="2"/>
  <c r="AD639" i="2"/>
  <c r="AE639" i="2"/>
  <c r="AF639" i="2"/>
  <c r="AG639" i="2"/>
  <c r="AH639" i="2"/>
  <c r="AI639" i="2"/>
  <c r="AJ639" i="2"/>
  <c r="AA639" i="2" s="1"/>
  <c r="AK639" i="2"/>
  <c r="AC640" i="2"/>
  <c r="AD640" i="2"/>
  <c r="AE640" i="2"/>
  <c r="AF640" i="2"/>
  <c r="AG640" i="2"/>
  <c r="AH640" i="2"/>
  <c r="AI640" i="2"/>
  <c r="AJ640" i="2"/>
  <c r="AK640" i="2"/>
  <c r="AC641" i="2"/>
  <c r="AD641" i="2"/>
  <c r="AE641" i="2"/>
  <c r="AF641" i="2"/>
  <c r="AG641" i="2"/>
  <c r="AI641" i="2"/>
  <c r="AJ641" i="2"/>
  <c r="AK641" i="2"/>
  <c r="AC642" i="2"/>
  <c r="AD642" i="2"/>
  <c r="AE642" i="2"/>
  <c r="AF642" i="2"/>
  <c r="AG642" i="2"/>
  <c r="AH642" i="2"/>
  <c r="AI642" i="2"/>
  <c r="AJ642" i="2"/>
  <c r="AK642" i="2"/>
  <c r="AC643" i="2"/>
  <c r="AD643" i="2"/>
  <c r="AE643" i="2"/>
  <c r="AF643" i="2"/>
  <c r="AG643" i="2"/>
  <c r="AH643" i="2"/>
  <c r="AI643" i="2"/>
  <c r="AJ643" i="2"/>
  <c r="AK643" i="2"/>
  <c r="AC644" i="2"/>
  <c r="AD644" i="2"/>
  <c r="AE644" i="2"/>
  <c r="AF644" i="2"/>
  <c r="AG644" i="2"/>
  <c r="AI644" i="2"/>
  <c r="AJ644" i="2"/>
  <c r="AK644" i="2"/>
  <c r="AC645" i="2"/>
  <c r="AD645" i="2"/>
  <c r="AE645" i="2"/>
  <c r="AF645" i="2"/>
  <c r="AA645" i="2" s="1"/>
  <c r="AG645" i="2"/>
  <c r="AH645" i="2"/>
  <c r="AI645" i="2"/>
  <c r="AJ645" i="2"/>
  <c r="AK645" i="2"/>
  <c r="AC646" i="2"/>
  <c r="AD646" i="2"/>
  <c r="AE646" i="2"/>
  <c r="AF646" i="2"/>
  <c r="AG646" i="2"/>
  <c r="AH646" i="2"/>
  <c r="AI646" i="2"/>
  <c r="AJ646" i="2"/>
  <c r="AK646" i="2"/>
  <c r="AC647" i="2"/>
  <c r="AD647" i="2"/>
  <c r="AE647" i="2"/>
  <c r="AF647" i="2"/>
  <c r="AG647" i="2"/>
  <c r="AH647" i="2"/>
  <c r="AI647" i="2"/>
  <c r="AJ647" i="2"/>
  <c r="AA647" i="2" s="1"/>
  <c r="AK647" i="2"/>
  <c r="AC648" i="2"/>
  <c r="AD648" i="2"/>
  <c r="AE648" i="2"/>
  <c r="AF648" i="2"/>
  <c r="AG648" i="2"/>
  <c r="AH648" i="2"/>
  <c r="AI648" i="2"/>
  <c r="AJ648" i="2"/>
  <c r="AK648" i="2"/>
  <c r="AC649" i="2"/>
  <c r="AD649" i="2"/>
  <c r="AE649" i="2"/>
  <c r="AF649" i="2"/>
  <c r="AG649" i="2"/>
  <c r="AH649" i="2"/>
  <c r="AI649" i="2"/>
  <c r="AJ649" i="2"/>
  <c r="AK649" i="2"/>
  <c r="AC650" i="2"/>
  <c r="AD650" i="2"/>
  <c r="AE650" i="2"/>
  <c r="AF650" i="2"/>
  <c r="AG650" i="2"/>
  <c r="AH650" i="2"/>
  <c r="AI650" i="2"/>
  <c r="AJ650" i="2"/>
  <c r="AK650" i="2"/>
  <c r="AC651" i="2"/>
  <c r="AD651" i="2"/>
  <c r="AE651" i="2"/>
  <c r="AF651" i="2"/>
  <c r="AG651" i="2"/>
  <c r="AH651" i="2"/>
  <c r="AI651" i="2"/>
  <c r="AJ651" i="2"/>
  <c r="AK651" i="2"/>
  <c r="AC652" i="2"/>
  <c r="AD652" i="2"/>
  <c r="AE652" i="2"/>
  <c r="AF652" i="2"/>
  <c r="AG652" i="2"/>
  <c r="AH652" i="2"/>
  <c r="AI652" i="2"/>
  <c r="AJ652" i="2"/>
  <c r="AK652" i="2"/>
  <c r="AC653" i="2"/>
  <c r="AD653" i="2"/>
  <c r="AE653" i="2"/>
  <c r="AF653" i="2"/>
  <c r="AA653" i="2" s="1"/>
  <c r="AG653" i="2"/>
  <c r="AH653" i="2"/>
  <c r="AI653" i="2"/>
  <c r="AJ653" i="2"/>
  <c r="AK653" i="2"/>
  <c r="AC654" i="2"/>
  <c r="AA654" i="2" s="1"/>
  <c r="AD654" i="2"/>
  <c r="AE654" i="2"/>
  <c r="AF654" i="2"/>
  <c r="AG654" i="2"/>
  <c r="AH654" i="2"/>
  <c r="AI654" i="2"/>
  <c r="AJ654" i="2"/>
  <c r="AK654" i="2"/>
  <c r="AC655" i="2"/>
  <c r="AD655" i="2"/>
  <c r="AE655" i="2"/>
  <c r="AF655" i="2"/>
  <c r="AG655" i="2"/>
  <c r="AH655" i="2"/>
  <c r="AI655" i="2"/>
  <c r="AJ655" i="2"/>
  <c r="AA655" i="2" s="1"/>
  <c r="AK655" i="2"/>
  <c r="AC656" i="2"/>
  <c r="AD656" i="2"/>
  <c r="AE656" i="2"/>
  <c r="AF656" i="2"/>
  <c r="AG656" i="2"/>
  <c r="AH656" i="2"/>
  <c r="AI656" i="2"/>
  <c r="AJ656" i="2"/>
  <c r="AK656" i="2"/>
  <c r="AC657" i="2"/>
  <c r="AD657" i="2"/>
  <c r="AE657" i="2"/>
  <c r="AF657" i="2"/>
  <c r="AG657" i="2"/>
  <c r="AI657" i="2"/>
  <c r="AJ657" i="2"/>
  <c r="AK657" i="2"/>
  <c r="AC658" i="2"/>
  <c r="AD658" i="2"/>
  <c r="AE658" i="2"/>
  <c r="AF658" i="2"/>
  <c r="AG658" i="2"/>
  <c r="AH658" i="2"/>
  <c r="AI658" i="2"/>
  <c r="AJ658" i="2"/>
  <c r="AK658" i="2"/>
  <c r="AC659" i="2"/>
  <c r="AD659" i="2"/>
  <c r="AE659" i="2"/>
  <c r="AF659" i="2"/>
  <c r="AG659" i="2"/>
  <c r="AH659" i="2"/>
  <c r="AI659" i="2"/>
  <c r="AJ659" i="2"/>
  <c r="AK659" i="2"/>
  <c r="AC660" i="2"/>
  <c r="AD660" i="2"/>
  <c r="AE660" i="2"/>
  <c r="AF660" i="2"/>
  <c r="AG660" i="2"/>
  <c r="AI660" i="2"/>
  <c r="AJ660" i="2"/>
  <c r="AK660" i="2"/>
  <c r="AC661" i="2"/>
  <c r="AD661" i="2"/>
  <c r="AE661" i="2"/>
  <c r="AF661" i="2"/>
  <c r="AG661" i="2"/>
  <c r="AH661" i="2"/>
  <c r="AI661" i="2"/>
  <c r="AJ661" i="2"/>
  <c r="AK661" i="2"/>
  <c r="AC662" i="2"/>
  <c r="AD662" i="2"/>
  <c r="AE662" i="2"/>
  <c r="AF662" i="2"/>
  <c r="AG662" i="2"/>
  <c r="AH662" i="2"/>
  <c r="AI662" i="2"/>
  <c r="AJ662" i="2"/>
  <c r="AK662" i="2"/>
  <c r="AC663" i="2"/>
  <c r="AD663" i="2"/>
  <c r="AE663" i="2"/>
  <c r="AF663" i="2"/>
  <c r="AG663" i="2"/>
  <c r="AH663" i="2"/>
  <c r="AI663" i="2"/>
  <c r="AJ663" i="2"/>
  <c r="AA663" i="2" s="1"/>
  <c r="AK663" i="2"/>
  <c r="AC664" i="2"/>
  <c r="AD664" i="2"/>
  <c r="AE664" i="2"/>
  <c r="AF664" i="2"/>
  <c r="AG664" i="2"/>
  <c r="AH664" i="2"/>
  <c r="AI664" i="2"/>
  <c r="AJ664" i="2"/>
  <c r="AK664" i="2"/>
  <c r="AC665" i="2"/>
  <c r="AD665" i="2"/>
  <c r="AE665" i="2"/>
  <c r="AF665" i="2"/>
  <c r="AG665" i="2"/>
  <c r="AH665" i="2"/>
  <c r="AI665" i="2"/>
  <c r="AJ665" i="2"/>
  <c r="AK665" i="2"/>
  <c r="AC666" i="2"/>
  <c r="AD666" i="2"/>
  <c r="AE666" i="2"/>
  <c r="AF666" i="2"/>
  <c r="AG666" i="2"/>
  <c r="AH666" i="2"/>
  <c r="AI666" i="2"/>
  <c r="AJ666" i="2"/>
  <c r="AK666" i="2"/>
  <c r="AC667" i="2"/>
  <c r="AD667" i="2"/>
  <c r="AE667" i="2"/>
  <c r="AF667" i="2"/>
  <c r="AG667" i="2"/>
  <c r="AH667" i="2"/>
  <c r="AI667" i="2"/>
  <c r="AJ667" i="2"/>
  <c r="AK667" i="2"/>
  <c r="AC668" i="2"/>
  <c r="AD668" i="2"/>
  <c r="AE668" i="2"/>
  <c r="AF668" i="2"/>
  <c r="AG668" i="2"/>
  <c r="AH668" i="2"/>
  <c r="AI668" i="2"/>
  <c r="AJ668" i="2"/>
  <c r="AK668" i="2"/>
  <c r="AC669" i="2"/>
  <c r="AD669" i="2"/>
  <c r="AE669" i="2"/>
  <c r="AF669" i="2"/>
  <c r="AA669" i="2" s="1"/>
  <c r="AG669" i="2"/>
  <c r="AH669" i="2"/>
  <c r="AI669" i="2"/>
  <c r="AJ669" i="2"/>
  <c r="AK669" i="2"/>
  <c r="AC670" i="2"/>
  <c r="AA670" i="2" s="1"/>
  <c r="AD670" i="2"/>
  <c r="AE670" i="2"/>
  <c r="AF670" i="2"/>
  <c r="AG670" i="2"/>
  <c r="AH670" i="2"/>
  <c r="AI670" i="2"/>
  <c r="AJ670" i="2"/>
  <c r="AK670" i="2"/>
  <c r="AC671" i="2"/>
  <c r="AD671" i="2"/>
  <c r="AE671" i="2"/>
  <c r="AF671" i="2"/>
  <c r="AG671" i="2"/>
  <c r="AH671" i="2"/>
  <c r="AI671" i="2"/>
  <c r="AJ671" i="2"/>
  <c r="AA671" i="2" s="1"/>
  <c r="AK671" i="2"/>
  <c r="AC672" i="2"/>
  <c r="AD672" i="2"/>
  <c r="AE672" i="2"/>
  <c r="AF672" i="2"/>
  <c r="AG672" i="2"/>
  <c r="AH672" i="2"/>
  <c r="AI672" i="2"/>
  <c r="AJ672" i="2"/>
  <c r="AK672" i="2"/>
  <c r="AC673" i="2"/>
  <c r="AD673" i="2"/>
  <c r="AE673" i="2"/>
  <c r="AF673" i="2"/>
  <c r="AG673" i="2"/>
  <c r="AI673" i="2"/>
  <c r="AJ673" i="2"/>
  <c r="AK673" i="2"/>
  <c r="AC674" i="2"/>
  <c r="AD674" i="2"/>
  <c r="AE674" i="2"/>
  <c r="AF674" i="2"/>
  <c r="AG674" i="2"/>
  <c r="AH674" i="2"/>
  <c r="AI674" i="2"/>
  <c r="AJ674" i="2"/>
  <c r="AK674" i="2"/>
  <c r="AC675" i="2"/>
  <c r="AD675" i="2"/>
  <c r="AE675" i="2"/>
  <c r="AF675" i="2"/>
  <c r="AG675" i="2"/>
  <c r="AH675" i="2"/>
  <c r="AI675" i="2"/>
  <c r="AJ675" i="2"/>
  <c r="AK675" i="2"/>
  <c r="AC676" i="2"/>
  <c r="AD676" i="2"/>
  <c r="AE676" i="2"/>
  <c r="AF676" i="2"/>
  <c r="AG676" i="2"/>
  <c r="AI676" i="2"/>
  <c r="AJ676" i="2"/>
  <c r="AK676" i="2"/>
  <c r="AC677" i="2"/>
  <c r="AD677" i="2"/>
  <c r="AE677" i="2"/>
  <c r="AF677" i="2"/>
  <c r="AA677" i="2" s="1"/>
  <c r="AG677" i="2"/>
  <c r="AH677" i="2"/>
  <c r="AI677" i="2"/>
  <c r="AJ677" i="2"/>
  <c r="AK677" i="2"/>
  <c r="AC678" i="2"/>
  <c r="AD678" i="2"/>
  <c r="AE678" i="2"/>
  <c r="AF678" i="2"/>
  <c r="AG678" i="2"/>
  <c r="AH678" i="2"/>
  <c r="AI678" i="2"/>
  <c r="AJ678" i="2"/>
  <c r="AK678" i="2"/>
  <c r="AC679" i="2"/>
  <c r="AD679" i="2"/>
  <c r="AE679" i="2"/>
  <c r="AF679" i="2"/>
  <c r="AG679" i="2"/>
  <c r="AH679" i="2"/>
  <c r="AI679" i="2"/>
  <c r="AJ679" i="2"/>
  <c r="AA679" i="2" s="1"/>
  <c r="AK679" i="2"/>
  <c r="AC680" i="2"/>
  <c r="AD680" i="2"/>
  <c r="AE680" i="2"/>
  <c r="AF680" i="2"/>
  <c r="AG680" i="2"/>
  <c r="AH680" i="2"/>
  <c r="AI680" i="2"/>
  <c r="AJ680" i="2"/>
  <c r="AK680" i="2"/>
  <c r="AC681" i="2"/>
  <c r="AD681" i="2"/>
  <c r="AE681" i="2"/>
  <c r="AF681" i="2"/>
  <c r="AG681" i="2"/>
  <c r="AH681" i="2"/>
  <c r="AI681" i="2"/>
  <c r="AJ681" i="2"/>
  <c r="AK681" i="2"/>
  <c r="AC682" i="2"/>
  <c r="AD682" i="2"/>
  <c r="AE682" i="2"/>
  <c r="AF682" i="2"/>
  <c r="AG682" i="2"/>
  <c r="AH682" i="2"/>
  <c r="AI682" i="2"/>
  <c r="AJ682" i="2"/>
  <c r="AK682" i="2"/>
  <c r="AC683" i="2"/>
  <c r="AD683" i="2"/>
  <c r="AE683" i="2"/>
  <c r="AF683" i="2"/>
  <c r="AG683" i="2"/>
  <c r="AH683" i="2"/>
  <c r="AI683" i="2"/>
  <c r="AJ683" i="2"/>
  <c r="AK683" i="2"/>
  <c r="AC684" i="2"/>
  <c r="AD684" i="2"/>
  <c r="AE684" i="2"/>
  <c r="AF684" i="2"/>
  <c r="AG684" i="2"/>
  <c r="AH684" i="2"/>
  <c r="AI684" i="2"/>
  <c r="AJ684" i="2"/>
  <c r="AK684" i="2"/>
  <c r="AC685" i="2"/>
  <c r="AD685" i="2"/>
  <c r="AE685" i="2"/>
  <c r="AF685" i="2"/>
  <c r="AG685" i="2"/>
  <c r="AH685" i="2"/>
  <c r="AI685" i="2"/>
  <c r="AJ685" i="2"/>
  <c r="AK685" i="2"/>
  <c r="AC686" i="2"/>
  <c r="AA686" i="2" s="1"/>
  <c r="AD686" i="2"/>
  <c r="AE686" i="2"/>
  <c r="AF686" i="2"/>
  <c r="AG686" i="2"/>
  <c r="AH686" i="2"/>
  <c r="AI686" i="2"/>
  <c r="AJ686" i="2"/>
  <c r="AK686" i="2"/>
  <c r="AC687" i="2"/>
  <c r="AD687" i="2"/>
  <c r="AE687" i="2"/>
  <c r="AF687" i="2"/>
  <c r="AG687" i="2"/>
  <c r="AH687" i="2"/>
  <c r="AI687" i="2"/>
  <c r="AJ687" i="2"/>
  <c r="AK687" i="2"/>
  <c r="AC688" i="2"/>
  <c r="AD688" i="2"/>
  <c r="AE688" i="2"/>
  <c r="AF688" i="2"/>
  <c r="AG688" i="2"/>
  <c r="AH688" i="2"/>
  <c r="AI688" i="2"/>
  <c r="AJ688" i="2"/>
  <c r="AK688" i="2"/>
  <c r="AC689" i="2"/>
  <c r="AD689" i="2"/>
  <c r="AE689" i="2"/>
  <c r="AF689" i="2"/>
  <c r="AG689" i="2"/>
  <c r="AI689" i="2"/>
  <c r="AJ689" i="2"/>
  <c r="AK689" i="2"/>
  <c r="AC690" i="2"/>
  <c r="AD690" i="2"/>
  <c r="AE690" i="2"/>
  <c r="AF690" i="2"/>
  <c r="AG690" i="2"/>
  <c r="AH690" i="2"/>
  <c r="AI690" i="2"/>
  <c r="AJ690" i="2"/>
  <c r="AK690" i="2"/>
  <c r="AC691" i="2"/>
  <c r="AD691" i="2"/>
  <c r="AE691" i="2"/>
  <c r="AF691" i="2"/>
  <c r="AG691" i="2"/>
  <c r="AH691" i="2"/>
  <c r="AI691" i="2"/>
  <c r="AJ691" i="2"/>
  <c r="AK691" i="2"/>
  <c r="AC692" i="2"/>
  <c r="AD692" i="2"/>
  <c r="AE692" i="2"/>
  <c r="AF692" i="2"/>
  <c r="AG692" i="2"/>
  <c r="AI692" i="2"/>
  <c r="AJ692" i="2"/>
  <c r="AK692" i="2"/>
  <c r="AC693" i="2"/>
  <c r="AD693" i="2"/>
  <c r="AE693" i="2"/>
  <c r="AF693" i="2"/>
  <c r="AG693" i="2"/>
  <c r="AH693" i="2"/>
  <c r="AI693" i="2"/>
  <c r="AJ693" i="2"/>
  <c r="AK693" i="2"/>
  <c r="AC694" i="2"/>
  <c r="AD694" i="2"/>
  <c r="AE694" i="2"/>
  <c r="AF694" i="2"/>
  <c r="AG694" i="2"/>
  <c r="AH694" i="2"/>
  <c r="AI694" i="2"/>
  <c r="AJ694" i="2"/>
  <c r="AK694" i="2"/>
  <c r="AC695" i="2"/>
  <c r="AD695" i="2"/>
  <c r="AE695" i="2"/>
  <c r="AF695" i="2"/>
  <c r="AG695" i="2"/>
  <c r="AH695" i="2"/>
  <c r="AI695" i="2"/>
  <c r="AJ695" i="2"/>
  <c r="AK695" i="2"/>
  <c r="AC696" i="2"/>
  <c r="AD696" i="2"/>
  <c r="AE696" i="2"/>
  <c r="AF696" i="2"/>
  <c r="AG696" i="2"/>
  <c r="AH696" i="2"/>
  <c r="AI696" i="2"/>
  <c r="AA696" i="2" s="1"/>
  <c r="AJ696" i="2"/>
  <c r="AK696" i="2"/>
  <c r="AC697" i="2"/>
  <c r="AD697" i="2"/>
  <c r="AE697" i="2"/>
  <c r="AF697" i="2"/>
  <c r="AG697" i="2"/>
  <c r="AH697" i="2"/>
  <c r="AI697" i="2"/>
  <c r="AJ697" i="2"/>
  <c r="AK697" i="2"/>
  <c r="AC698" i="2"/>
  <c r="AD698" i="2"/>
  <c r="AE698" i="2"/>
  <c r="AF698" i="2"/>
  <c r="AG698" i="2"/>
  <c r="AH698" i="2"/>
  <c r="AI698" i="2"/>
  <c r="AJ698" i="2"/>
  <c r="AK698" i="2"/>
  <c r="AC699" i="2"/>
  <c r="AD699" i="2"/>
  <c r="AE699" i="2"/>
  <c r="AF699" i="2"/>
  <c r="AG699" i="2"/>
  <c r="AH699" i="2"/>
  <c r="AI699" i="2"/>
  <c r="AJ699" i="2"/>
  <c r="AK699" i="2"/>
  <c r="AC700" i="2"/>
  <c r="AD700" i="2"/>
  <c r="AE700" i="2"/>
  <c r="AF700" i="2"/>
  <c r="AG700" i="2"/>
  <c r="AH700" i="2"/>
  <c r="AI700" i="2"/>
  <c r="AJ700" i="2"/>
  <c r="AK700" i="2"/>
  <c r="AC701" i="2"/>
  <c r="AD701" i="2"/>
  <c r="AE701" i="2"/>
  <c r="AF701" i="2"/>
  <c r="AG701" i="2"/>
  <c r="AH701" i="2"/>
  <c r="AI701" i="2"/>
  <c r="AJ701" i="2"/>
  <c r="AK701" i="2"/>
  <c r="AC702" i="2"/>
  <c r="AD702" i="2"/>
  <c r="AE702" i="2"/>
  <c r="AF702" i="2"/>
  <c r="AG702" i="2"/>
  <c r="AH702" i="2"/>
  <c r="AI702" i="2"/>
  <c r="AJ702" i="2"/>
  <c r="AK702" i="2"/>
  <c r="AC703" i="2"/>
  <c r="AD703" i="2"/>
  <c r="AE703" i="2"/>
  <c r="AF703" i="2"/>
  <c r="AG703" i="2"/>
  <c r="AH703" i="2"/>
  <c r="AI703" i="2"/>
  <c r="AJ703" i="2"/>
  <c r="AA703" i="2" s="1"/>
  <c r="AK703" i="2"/>
  <c r="AC704" i="2"/>
  <c r="AD704" i="2"/>
  <c r="AE704" i="2"/>
  <c r="AF704" i="2"/>
  <c r="AG704" i="2"/>
  <c r="AH704" i="2"/>
  <c r="AI704" i="2"/>
  <c r="AJ704" i="2"/>
  <c r="AK704" i="2"/>
  <c r="AC705" i="2"/>
  <c r="AD705" i="2"/>
  <c r="AE705" i="2"/>
  <c r="AF705" i="2"/>
  <c r="AG705" i="2"/>
  <c r="AI705" i="2"/>
  <c r="AJ705" i="2"/>
  <c r="AK705" i="2"/>
  <c r="AC706" i="2"/>
  <c r="AD706" i="2"/>
  <c r="AE706" i="2"/>
  <c r="AF706" i="2"/>
  <c r="AG706" i="2"/>
  <c r="AH706" i="2"/>
  <c r="AI706" i="2"/>
  <c r="AJ706" i="2"/>
  <c r="AK706" i="2"/>
  <c r="AC707" i="2"/>
  <c r="AD707" i="2"/>
  <c r="AE707" i="2"/>
  <c r="AF707" i="2"/>
  <c r="AG707" i="2"/>
  <c r="AH707" i="2"/>
  <c r="AI707" i="2"/>
  <c r="AJ707" i="2"/>
  <c r="AK707" i="2"/>
  <c r="AC708" i="2"/>
  <c r="AD708" i="2"/>
  <c r="AE708" i="2"/>
  <c r="AF708" i="2"/>
  <c r="AG708" i="2"/>
  <c r="AI708" i="2"/>
  <c r="AJ708" i="2"/>
  <c r="AK708" i="2"/>
  <c r="AC709" i="2"/>
  <c r="AD709" i="2"/>
  <c r="AE709" i="2"/>
  <c r="AF709" i="2"/>
  <c r="AG709" i="2"/>
  <c r="AH709" i="2"/>
  <c r="AI709" i="2"/>
  <c r="AJ709" i="2"/>
  <c r="AK709" i="2"/>
  <c r="AC710" i="2"/>
  <c r="AD710" i="2"/>
  <c r="AE710" i="2"/>
  <c r="AF710" i="2"/>
  <c r="AG710" i="2"/>
  <c r="AH710" i="2"/>
  <c r="AI710" i="2"/>
  <c r="AJ710" i="2"/>
  <c r="AK710" i="2"/>
  <c r="AC711" i="2"/>
  <c r="AD711" i="2"/>
  <c r="AE711" i="2"/>
  <c r="AF711" i="2"/>
  <c r="AG711" i="2"/>
  <c r="AH711" i="2"/>
  <c r="AI711" i="2"/>
  <c r="AJ711" i="2"/>
  <c r="AK711" i="2"/>
  <c r="AC712" i="2"/>
  <c r="AD712" i="2"/>
  <c r="AE712" i="2"/>
  <c r="AF712" i="2"/>
  <c r="AG712" i="2"/>
  <c r="AH712" i="2"/>
  <c r="AI712" i="2"/>
  <c r="AJ712" i="2"/>
  <c r="AK712" i="2"/>
  <c r="AC713" i="2"/>
  <c r="AD713" i="2"/>
  <c r="AE713" i="2"/>
  <c r="AF713" i="2"/>
  <c r="AG713" i="2"/>
  <c r="AH713" i="2"/>
  <c r="AI713" i="2"/>
  <c r="AJ713" i="2"/>
  <c r="AK713" i="2"/>
  <c r="AC714" i="2"/>
  <c r="AD714" i="2"/>
  <c r="AE714" i="2"/>
  <c r="AF714" i="2"/>
  <c r="AG714" i="2"/>
  <c r="AH714" i="2"/>
  <c r="AI714" i="2"/>
  <c r="AJ714" i="2"/>
  <c r="AK714" i="2"/>
  <c r="AC715" i="2"/>
  <c r="AD715" i="2"/>
  <c r="AE715" i="2"/>
  <c r="AF715" i="2"/>
  <c r="AH715" i="2"/>
  <c r="AI715" i="2"/>
  <c r="AJ715" i="2"/>
  <c r="AK715" i="2"/>
  <c r="AC716" i="2"/>
  <c r="AD716" i="2"/>
  <c r="AE716" i="2"/>
  <c r="AF716" i="2"/>
  <c r="AG716" i="2"/>
  <c r="AH716" i="2"/>
  <c r="AI716" i="2"/>
  <c r="AJ716" i="2"/>
  <c r="AK716" i="2"/>
  <c r="AC717" i="2"/>
  <c r="AD717" i="2"/>
  <c r="AE717" i="2"/>
  <c r="AF717" i="2"/>
  <c r="AG717" i="2"/>
  <c r="AH717" i="2"/>
  <c r="AI717" i="2"/>
  <c r="AJ717" i="2"/>
  <c r="AK717" i="2"/>
  <c r="AC718" i="2"/>
  <c r="AD718" i="2"/>
  <c r="AE718" i="2"/>
  <c r="AF718" i="2"/>
  <c r="AG718" i="2"/>
  <c r="AH718" i="2"/>
  <c r="AI718" i="2"/>
  <c r="AJ718" i="2"/>
  <c r="AK718" i="2"/>
  <c r="AC719" i="2"/>
  <c r="AD719" i="2"/>
  <c r="AE719" i="2"/>
  <c r="AF719" i="2"/>
  <c r="AA719" i="2" s="1"/>
  <c r="AG719" i="2"/>
  <c r="AH719" i="2"/>
  <c r="AI719" i="2"/>
  <c r="AJ719" i="2"/>
  <c r="AK719" i="2"/>
  <c r="AC720" i="2"/>
  <c r="AD720" i="2"/>
  <c r="AE720" i="2"/>
  <c r="AF720" i="2"/>
  <c r="AG720" i="2"/>
  <c r="AH720" i="2"/>
  <c r="AI720" i="2"/>
  <c r="AJ720" i="2"/>
  <c r="AK720" i="2"/>
  <c r="AC721" i="2"/>
  <c r="AD721" i="2"/>
  <c r="AE721" i="2"/>
  <c r="AF721" i="2"/>
  <c r="AG721" i="2"/>
  <c r="AH721" i="2"/>
  <c r="AI721" i="2"/>
  <c r="AJ721" i="2"/>
  <c r="AA721" i="2" s="1"/>
  <c r="AK721" i="2"/>
  <c r="AC722" i="2"/>
  <c r="AD722" i="2"/>
  <c r="AE722" i="2"/>
  <c r="AF722" i="2"/>
  <c r="AG722" i="2"/>
  <c r="AH722" i="2"/>
  <c r="AI722" i="2"/>
  <c r="AJ722" i="2"/>
  <c r="AK722" i="2"/>
  <c r="AC723" i="2"/>
  <c r="AD723" i="2"/>
  <c r="AE723" i="2"/>
  <c r="AF723" i="2"/>
  <c r="AG723" i="2"/>
  <c r="AH723" i="2"/>
  <c r="AI723" i="2"/>
  <c r="AJ723" i="2"/>
  <c r="AK723" i="2"/>
  <c r="AC724" i="2"/>
  <c r="AD724" i="2"/>
  <c r="AE724" i="2"/>
  <c r="AF724" i="2"/>
  <c r="AG724" i="2"/>
  <c r="AH724" i="2"/>
  <c r="AI724" i="2"/>
  <c r="AJ724" i="2"/>
  <c r="AK724" i="2"/>
  <c r="AC725" i="2"/>
  <c r="AD725" i="2"/>
  <c r="AE725" i="2"/>
  <c r="AF725" i="2"/>
  <c r="AG725" i="2"/>
  <c r="AH725" i="2"/>
  <c r="AI725" i="2"/>
  <c r="AJ725" i="2"/>
  <c r="AK725" i="2"/>
  <c r="AC726" i="2"/>
  <c r="AD726" i="2"/>
  <c r="AE726" i="2"/>
  <c r="AF726" i="2"/>
  <c r="AG726" i="2"/>
  <c r="AH726" i="2"/>
  <c r="AI726" i="2"/>
  <c r="AJ726" i="2"/>
  <c r="AK726" i="2"/>
  <c r="AC727" i="2"/>
  <c r="AD727" i="2"/>
  <c r="AE727" i="2"/>
  <c r="AF727" i="2"/>
  <c r="AG727" i="2"/>
  <c r="AH727" i="2"/>
  <c r="AI727" i="2"/>
  <c r="AJ727" i="2"/>
  <c r="AK727" i="2"/>
  <c r="AC728" i="2"/>
  <c r="AD728" i="2"/>
  <c r="AE728" i="2"/>
  <c r="AF728" i="2"/>
  <c r="AG728" i="2"/>
  <c r="AH728" i="2"/>
  <c r="AI728" i="2"/>
  <c r="AA728" i="2" s="1"/>
  <c r="AJ728" i="2"/>
  <c r="AK728" i="2"/>
  <c r="AC729" i="2"/>
  <c r="AD729" i="2"/>
  <c r="AE729" i="2"/>
  <c r="AF729" i="2"/>
  <c r="AG729" i="2"/>
  <c r="AH729" i="2"/>
  <c r="AI729" i="2"/>
  <c r="AJ729" i="2"/>
  <c r="AK729" i="2"/>
  <c r="AC730" i="2"/>
  <c r="AD730" i="2"/>
  <c r="AE730" i="2"/>
  <c r="AF730" i="2"/>
  <c r="AG730" i="2"/>
  <c r="AH730" i="2"/>
  <c r="AI730" i="2"/>
  <c r="AJ730" i="2"/>
  <c r="AK730" i="2"/>
  <c r="AC731" i="2"/>
  <c r="AD731" i="2"/>
  <c r="AE731" i="2"/>
  <c r="AF731" i="2"/>
  <c r="AG731" i="2"/>
  <c r="AH731" i="2"/>
  <c r="AI731" i="2"/>
  <c r="AJ731" i="2"/>
  <c r="AK731" i="2"/>
  <c r="AC732" i="2"/>
  <c r="AD732" i="2"/>
  <c r="AE732" i="2"/>
  <c r="AF732" i="2"/>
  <c r="AG732" i="2"/>
  <c r="AH732" i="2"/>
  <c r="AI732" i="2"/>
  <c r="AJ732" i="2"/>
  <c r="AK732" i="2"/>
  <c r="AC733" i="2"/>
  <c r="AD733" i="2"/>
  <c r="AE733" i="2"/>
  <c r="AF733" i="2"/>
  <c r="AG733" i="2"/>
  <c r="AH733" i="2"/>
  <c r="AI733" i="2"/>
  <c r="AJ733" i="2"/>
  <c r="AK733" i="2"/>
  <c r="AC734" i="2"/>
  <c r="AD734" i="2"/>
  <c r="AE734" i="2"/>
  <c r="AF734" i="2"/>
  <c r="AG734" i="2"/>
  <c r="AH734" i="2"/>
  <c r="AI734" i="2"/>
  <c r="AJ734" i="2"/>
  <c r="AK734" i="2"/>
  <c r="AC735" i="2"/>
  <c r="AD735" i="2"/>
  <c r="AE735" i="2"/>
  <c r="AF735" i="2"/>
  <c r="AG735" i="2"/>
  <c r="AH735" i="2"/>
  <c r="AI735" i="2"/>
  <c r="AJ735" i="2"/>
  <c r="AA735" i="2" s="1"/>
  <c r="AK735" i="2"/>
  <c r="AC736" i="2"/>
  <c r="AD736" i="2"/>
  <c r="AE736" i="2"/>
  <c r="AF736" i="2"/>
  <c r="AG736" i="2"/>
  <c r="AH736" i="2"/>
  <c r="AI736" i="2"/>
  <c r="AJ736" i="2"/>
  <c r="AK736" i="2"/>
  <c r="AC737" i="2"/>
  <c r="AD737" i="2"/>
  <c r="AE737" i="2"/>
  <c r="AF737" i="2"/>
  <c r="AG737" i="2"/>
  <c r="AH737" i="2"/>
  <c r="AI737" i="2"/>
  <c r="AJ737" i="2"/>
  <c r="AK737" i="2"/>
  <c r="AC738" i="2"/>
  <c r="AD738" i="2"/>
  <c r="AE738" i="2"/>
  <c r="AF738" i="2"/>
  <c r="AG738" i="2"/>
  <c r="AH738" i="2"/>
  <c r="AI738" i="2"/>
  <c r="AJ738" i="2"/>
  <c r="AK738" i="2"/>
  <c r="AC739" i="2"/>
  <c r="AD739" i="2"/>
  <c r="AE739" i="2"/>
  <c r="AF739" i="2"/>
  <c r="AG739" i="2"/>
  <c r="AH739" i="2"/>
  <c r="AI739" i="2"/>
  <c r="AJ739" i="2"/>
  <c r="AK739" i="2"/>
  <c r="AC740" i="2"/>
  <c r="AD740" i="2"/>
  <c r="AE740" i="2"/>
  <c r="AF740" i="2"/>
  <c r="AG740" i="2"/>
  <c r="AI740" i="2"/>
  <c r="AJ740" i="2"/>
  <c r="AK740" i="2"/>
  <c r="AC741" i="2"/>
  <c r="AD741" i="2"/>
  <c r="AE741" i="2"/>
  <c r="AF741" i="2"/>
  <c r="AG741" i="2"/>
  <c r="AH741" i="2"/>
  <c r="AI741" i="2"/>
  <c r="AJ741" i="2"/>
  <c r="AK741" i="2"/>
  <c r="AC742" i="2"/>
  <c r="AD742" i="2"/>
  <c r="AE742" i="2"/>
  <c r="AF742" i="2"/>
  <c r="AG742" i="2"/>
  <c r="AH742" i="2"/>
  <c r="AI742" i="2"/>
  <c r="AJ742" i="2"/>
  <c r="AK742" i="2"/>
  <c r="AC743" i="2"/>
  <c r="AD743" i="2"/>
  <c r="AE743" i="2"/>
  <c r="AF743" i="2"/>
  <c r="AG743" i="2"/>
  <c r="AH743" i="2"/>
  <c r="AI743" i="2"/>
  <c r="AJ743" i="2"/>
  <c r="AK743" i="2"/>
  <c r="AC744" i="2"/>
  <c r="AD744" i="2"/>
  <c r="AE744" i="2"/>
  <c r="AF744" i="2"/>
  <c r="AG744" i="2"/>
  <c r="AH744" i="2"/>
  <c r="AI744" i="2"/>
  <c r="AJ744" i="2"/>
  <c r="AK744" i="2"/>
  <c r="AC745" i="2"/>
  <c r="AD745" i="2"/>
  <c r="AE745" i="2"/>
  <c r="AF745" i="2"/>
  <c r="AG745" i="2"/>
  <c r="AH745" i="2"/>
  <c r="AI745" i="2"/>
  <c r="AJ745" i="2"/>
  <c r="AK745" i="2"/>
  <c r="AC746" i="2"/>
  <c r="AD746" i="2"/>
  <c r="AE746" i="2"/>
  <c r="AF746" i="2"/>
  <c r="AG746" i="2"/>
  <c r="AH746" i="2"/>
  <c r="AI746" i="2"/>
  <c r="AJ746" i="2"/>
  <c r="AK746" i="2"/>
  <c r="AC747" i="2"/>
  <c r="AD747" i="2"/>
  <c r="AE747" i="2"/>
  <c r="AF747" i="2"/>
  <c r="AG747" i="2"/>
  <c r="AH747" i="2"/>
  <c r="AI747" i="2"/>
  <c r="AJ747" i="2"/>
  <c r="AK747" i="2"/>
  <c r="AC748" i="2"/>
  <c r="AD748" i="2"/>
  <c r="AE748" i="2"/>
  <c r="AF748" i="2"/>
  <c r="AG748" i="2"/>
  <c r="AH748" i="2"/>
  <c r="AI748" i="2"/>
  <c r="AJ748" i="2"/>
  <c r="AK748" i="2"/>
  <c r="AC749" i="2"/>
  <c r="AD749" i="2"/>
  <c r="AE749" i="2"/>
  <c r="AF749" i="2"/>
  <c r="AG749" i="2"/>
  <c r="AH749" i="2"/>
  <c r="AI749" i="2"/>
  <c r="AJ749" i="2"/>
  <c r="AK749" i="2"/>
  <c r="AC750" i="2"/>
  <c r="AD750" i="2"/>
  <c r="AE750" i="2"/>
  <c r="AF750" i="2"/>
  <c r="AG750" i="2"/>
  <c r="AH750" i="2"/>
  <c r="AI750" i="2"/>
  <c r="AJ750" i="2"/>
  <c r="AK750" i="2"/>
  <c r="AC751" i="2"/>
  <c r="AD751" i="2"/>
  <c r="AE751" i="2"/>
  <c r="AF751" i="2"/>
  <c r="AA751" i="2" s="1"/>
  <c r="AG751" i="2"/>
  <c r="AH751" i="2"/>
  <c r="AI751" i="2"/>
  <c r="AJ751" i="2"/>
  <c r="AK751" i="2"/>
  <c r="AC752" i="2"/>
  <c r="AD752" i="2"/>
  <c r="AE752" i="2"/>
  <c r="AF752" i="2"/>
  <c r="AG752" i="2"/>
  <c r="AH752" i="2"/>
  <c r="AI752" i="2"/>
  <c r="AJ752" i="2"/>
  <c r="AK752" i="2"/>
  <c r="AC753" i="2"/>
  <c r="AD753" i="2"/>
  <c r="AE753" i="2"/>
  <c r="AF753" i="2"/>
  <c r="AG753" i="2"/>
  <c r="AH753" i="2"/>
  <c r="AI753" i="2"/>
  <c r="AJ753" i="2"/>
  <c r="AA753" i="2" s="1"/>
  <c r="AK753" i="2"/>
  <c r="AC754" i="2"/>
  <c r="AD754" i="2"/>
  <c r="AE754" i="2"/>
  <c r="AF754" i="2"/>
  <c r="AG754" i="2"/>
  <c r="AH754" i="2"/>
  <c r="AI754" i="2"/>
  <c r="AJ754" i="2"/>
  <c r="AK754" i="2"/>
  <c r="AC755" i="2"/>
  <c r="AD755" i="2"/>
  <c r="AE755" i="2"/>
  <c r="AF755" i="2"/>
  <c r="AG755" i="2"/>
  <c r="AH755" i="2"/>
  <c r="AI755" i="2"/>
  <c r="AJ755" i="2"/>
  <c r="AK755" i="2"/>
  <c r="AC756" i="2"/>
  <c r="AD756" i="2"/>
  <c r="AE756" i="2"/>
  <c r="AF756" i="2"/>
  <c r="AG756" i="2"/>
  <c r="AH756" i="2"/>
  <c r="AI756" i="2"/>
  <c r="AJ756" i="2"/>
  <c r="AK756" i="2"/>
  <c r="AC757" i="2"/>
  <c r="AD757" i="2"/>
  <c r="AE757" i="2"/>
  <c r="AF757" i="2"/>
  <c r="AG757" i="2"/>
  <c r="AH757" i="2"/>
  <c r="AI757" i="2"/>
  <c r="AJ757" i="2"/>
  <c r="AK757" i="2"/>
  <c r="AC758" i="2"/>
  <c r="AA758" i="2" s="1"/>
  <c r="AD758" i="2"/>
  <c r="AE758" i="2"/>
  <c r="AF758" i="2"/>
  <c r="AG758" i="2"/>
  <c r="AH758" i="2"/>
  <c r="AI758" i="2"/>
  <c r="AJ758" i="2"/>
  <c r="AK758" i="2"/>
  <c r="AC759" i="2"/>
  <c r="AD759" i="2"/>
  <c r="AE759" i="2"/>
  <c r="AF759" i="2"/>
  <c r="AG759" i="2"/>
  <c r="AH759" i="2"/>
  <c r="AI759" i="2"/>
  <c r="AJ759" i="2"/>
  <c r="AK759" i="2"/>
  <c r="AC760" i="2"/>
  <c r="AA760" i="2" s="1"/>
  <c r="AD760" i="2"/>
  <c r="AE760" i="2"/>
  <c r="AF760" i="2"/>
  <c r="AG760" i="2"/>
  <c r="AH760" i="2"/>
  <c r="AI760" i="2"/>
  <c r="AJ760" i="2"/>
  <c r="AK760" i="2"/>
  <c r="AC761" i="2"/>
  <c r="AD761" i="2"/>
  <c r="AE761" i="2"/>
  <c r="AF761" i="2"/>
  <c r="AG761" i="2"/>
  <c r="AH761" i="2"/>
  <c r="AI761" i="2"/>
  <c r="AJ761" i="2"/>
  <c r="AK761" i="2"/>
  <c r="AC762" i="2"/>
  <c r="AD762" i="2"/>
  <c r="AE762" i="2"/>
  <c r="AF762" i="2"/>
  <c r="AG762" i="2"/>
  <c r="AH762" i="2"/>
  <c r="AI762" i="2"/>
  <c r="AJ762" i="2"/>
  <c r="AK762" i="2"/>
  <c r="AC763" i="2"/>
  <c r="AD763" i="2"/>
  <c r="AE763" i="2"/>
  <c r="AF763" i="2"/>
  <c r="AG763" i="2"/>
  <c r="AH763" i="2"/>
  <c r="AI763" i="2"/>
  <c r="AJ763" i="2"/>
  <c r="AK763" i="2"/>
  <c r="AC764" i="2"/>
  <c r="AD764" i="2"/>
  <c r="AE764" i="2"/>
  <c r="AF764" i="2"/>
  <c r="AG764" i="2"/>
  <c r="AH764" i="2"/>
  <c r="AI764" i="2"/>
  <c r="AJ764" i="2"/>
  <c r="AK764" i="2"/>
  <c r="AC765" i="2"/>
  <c r="AD765" i="2"/>
  <c r="AE765" i="2"/>
  <c r="AF765" i="2"/>
  <c r="AG765" i="2"/>
  <c r="AH765" i="2"/>
  <c r="AI765" i="2"/>
  <c r="AJ765" i="2"/>
  <c r="AK765" i="2"/>
  <c r="AC766" i="2"/>
  <c r="AA766" i="2" s="1"/>
  <c r="AD766" i="2"/>
  <c r="AE766" i="2"/>
  <c r="AF766" i="2"/>
  <c r="AG766" i="2"/>
  <c r="AH766" i="2"/>
  <c r="AI766" i="2"/>
  <c r="AJ766" i="2"/>
  <c r="AK766" i="2"/>
  <c r="AC767" i="2"/>
  <c r="AD767" i="2"/>
  <c r="AE767" i="2"/>
  <c r="AF767" i="2"/>
  <c r="AG767" i="2"/>
  <c r="AH767" i="2"/>
  <c r="AI767" i="2"/>
  <c r="AJ767" i="2"/>
  <c r="AK767" i="2"/>
  <c r="AC768" i="2"/>
  <c r="AA768" i="2" s="1"/>
  <c r="AD768" i="2"/>
  <c r="AE768" i="2"/>
  <c r="AF768" i="2"/>
  <c r="AG768" i="2"/>
  <c r="AH768" i="2"/>
  <c r="AI768" i="2"/>
  <c r="AJ768" i="2"/>
  <c r="AK768" i="2"/>
  <c r="AC769" i="2"/>
  <c r="AD769" i="2"/>
  <c r="AE769" i="2"/>
  <c r="AF769" i="2"/>
  <c r="AG769" i="2"/>
  <c r="AH769" i="2"/>
  <c r="AI769" i="2"/>
  <c r="AJ769" i="2"/>
  <c r="AK769" i="2"/>
  <c r="AC770" i="2"/>
  <c r="AD770" i="2"/>
  <c r="AE770" i="2"/>
  <c r="AF770" i="2"/>
  <c r="AG770" i="2"/>
  <c r="AH770" i="2"/>
  <c r="AI770" i="2"/>
  <c r="AJ770" i="2"/>
  <c r="AK770" i="2"/>
  <c r="AC771" i="2"/>
  <c r="AD771" i="2"/>
  <c r="AE771" i="2"/>
  <c r="AF771" i="2"/>
  <c r="AG771" i="2"/>
  <c r="AH771" i="2"/>
  <c r="AI771" i="2"/>
  <c r="AJ771" i="2"/>
  <c r="AK771" i="2"/>
  <c r="AC772" i="2"/>
  <c r="AD772" i="2"/>
  <c r="AE772" i="2"/>
  <c r="AF772" i="2"/>
  <c r="AG772" i="2"/>
  <c r="AH772" i="2"/>
  <c r="AI772" i="2"/>
  <c r="AJ772" i="2"/>
  <c r="AK772" i="2"/>
  <c r="AC773" i="2"/>
  <c r="AD773" i="2"/>
  <c r="AE773" i="2"/>
  <c r="AF773" i="2"/>
  <c r="AG773" i="2"/>
  <c r="AH773" i="2"/>
  <c r="AI773" i="2"/>
  <c r="AJ773" i="2"/>
  <c r="AK773" i="2"/>
  <c r="AC774" i="2"/>
  <c r="AA774" i="2" s="1"/>
  <c r="AD774" i="2"/>
  <c r="AE774" i="2"/>
  <c r="AF774" i="2"/>
  <c r="AG774" i="2"/>
  <c r="AH774" i="2"/>
  <c r="AI774" i="2"/>
  <c r="AJ774" i="2"/>
  <c r="AK774" i="2"/>
  <c r="AC775" i="2"/>
  <c r="AD775" i="2"/>
  <c r="AE775" i="2"/>
  <c r="AF775" i="2"/>
  <c r="AG775" i="2"/>
  <c r="AH775" i="2"/>
  <c r="AI775" i="2"/>
  <c r="AJ775" i="2"/>
  <c r="AK775" i="2"/>
  <c r="AC776" i="2"/>
  <c r="AA776" i="2" s="1"/>
  <c r="AD776" i="2"/>
  <c r="AE776" i="2"/>
  <c r="AF776" i="2"/>
  <c r="AG776" i="2"/>
  <c r="AH776" i="2"/>
  <c r="AI776" i="2"/>
  <c r="AJ776" i="2"/>
  <c r="AK776" i="2"/>
  <c r="AC777" i="2"/>
  <c r="AD777" i="2"/>
  <c r="AE777" i="2"/>
  <c r="AF777" i="2"/>
  <c r="AG777" i="2"/>
  <c r="AH777" i="2"/>
  <c r="AI777" i="2"/>
  <c r="AJ777" i="2"/>
  <c r="AK777" i="2"/>
  <c r="AC778" i="2"/>
  <c r="AD778" i="2"/>
  <c r="AE778" i="2"/>
  <c r="AF778" i="2"/>
  <c r="AG778" i="2"/>
  <c r="AH778" i="2"/>
  <c r="AI778" i="2"/>
  <c r="AJ778" i="2"/>
  <c r="AK778" i="2"/>
  <c r="AC779" i="2"/>
  <c r="AD779" i="2"/>
  <c r="AE779" i="2"/>
  <c r="AF779" i="2"/>
  <c r="AG779" i="2"/>
  <c r="AH779" i="2"/>
  <c r="AI779" i="2"/>
  <c r="AJ779" i="2"/>
  <c r="AK779" i="2"/>
  <c r="AC780" i="2"/>
  <c r="AD780" i="2"/>
  <c r="AE780" i="2"/>
  <c r="AF780" i="2"/>
  <c r="AG780" i="2"/>
  <c r="AH780" i="2"/>
  <c r="AI780" i="2"/>
  <c r="AJ780" i="2"/>
  <c r="AK780" i="2"/>
  <c r="AC781" i="2"/>
  <c r="AD781" i="2"/>
  <c r="AE781" i="2"/>
  <c r="AF781" i="2"/>
  <c r="AG781" i="2"/>
  <c r="AH781" i="2"/>
  <c r="AI781" i="2"/>
  <c r="AJ781" i="2"/>
  <c r="AK781" i="2"/>
  <c r="AC782" i="2"/>
  <c r="AA782" i="2" s="1"/>
  <c r="AD782" i="2"/>
  <c r="AE782" i="2"/>
  <c r="AF782" i="2"/>
  <c r="AG782" i="2"/>
  <c r="AH782" i="2"/>
  <c r="AI782" i="2"/>
  <c r="AJ782" i="2"/>
  <c r="AK782" i="2"/>
  <c r="AC783" i="2"/>
  <c r="AD783" i="2"/>
  <c r="AE783" i="2"/>
  <c r="AF783" i="2"/>
  <c r="AG783" i="2"/>
  <c r="AA783" i="2" s="1"/>
  <c r="AH783" i="2"/>
  <c r="AI783" i="2"/>
  <c r="AJ783" i="2"/>
  <c r="AK783" i="2"/>
  <c r="AC784" i="2"/>
  <c r="AA784" i="2" s="1"/>
  <c r="AD784" i="2"/>
  <c r="AE784" i="2"/>
  <c r="AF784" i="2"/>
  <c r="AG784" i="2"/>
  <c r="AH784" i="2"/>
  <c r="AI784" i="2"/>
  <c r="AJ784" i="2"/>
  <c r="AK784" i="2"/>
  <c r="AC785" i="2"/>
  <c r="AD785" i="2"/>
  <c r="AE785" i="2"/>
  <c r="AF785" i="2"/>
  <c r="AG785" i="2"/>
  <c r="AH785" i="2"/>
  <c r="AI785" i="2"/>
  <c r="AJ785" i="2"/>
  <c r="AK785" i="2"/>
  <c r="AC786" i="2"/>
  <c r="AD786" i="2"/>
  <c r="AE786" i="2"/>
  <c r="AF786" i="2"/>
  <c r="AG786" i="2"/>
  <c r="AH786" i="2"/>
  <c r="AI786" i="2"/>
  <c r="AJ786" i="2"/>
  <c r="AK786" i="2"/>
  <c r="AC787" i="2"/>
  <c r="AD787" i="2"/>
  <c r="AE787" i="2"/>
  <c r="AF787" i="2"/>
  <c r="AG787" i="2"/>
  <c r="AH787" i="2"/>
  <c r="AI787" i="2"/>
  <c r="AJ787" i="2"/>
  <c r="AK787" i="2"/>
  <c r="AC788" i="2"/>
  <c r="AD788" i="2"/>
  <c r="AE788" i="2"/>
  <c r="AF788" i="2"/>
  <c r="AG788" i="2"/>
  <c r="AH788" i="2"/>
  <c r="AI788" i="2"/>
  <c r="AJ788" i="2"/>
  <c r="AK788" i="2"/>
  <c r="AC789" i="2"/>
  <c r="AD789" i="2"/>
  <c r="AE789" i="2"/>
  <c r="AF789" i="2"/>
  <c r="AG789" i="2"/>
  <c r="AH789" i="2"/>
  <c r="AI789" i="2"/>
  <c r="AJ789" i="2"/>
  <c r="AK789" i="2"/>
  <c r="AC790" i="2"/>
  <c r="AA790" i="2" s="1"/>
  <c r="AD790" i="2"/>
  <c r="AE790" i="2"/>
  <c r="AF790" i="2"/>
  <c r="AG790" i="2"/>
  <c r="AH790" i="2"/>
  <c r="AI790" i="2"/>
  <c r="AJ790" i="2"/>
  <c r="AK790" i="2"/>
  <c r="AC791" i="2"/>
  <c r="AD791" i="2"/>
  <c r="AE791" i="2"/>
  <c r="AF791" i="2"/>
  <c r="AG791" i="2"/>
  <c r="AA791" i="2" s="1"/>
  <c r="AH791" i="2"/>
  <c r="AI791" i="2"/>
  <c r="AJ791" i="2"/>
  <c r="AK791" i="2"/>
  <c r="AC792" i="2"/>
  <c r="AD792" i="2"/>
  <c r="AE792" i="2"/>
  <c r="AF792" i="2"/>
  <c r="AH792" i="2"/>
  <c r="AI792" i="2"/>
  <c r="AJ792" i="2"/>
  <c r="AK792" i="2"/>
  <c r="AC793" i="2"/>
  <c r="AD793" i="2"/>
  <c r="AE793" i="2"/>
  <c r="AF793" i="2"/>
  <c r="AG793" i="2"/>
  <c r="AH793" i="2"/>
  <c r="AI793" i="2"/>
  <c r="AJ793" i="2"/>
  <c r="AK793" i="2"/>
  <c r="AC794" i="2"/>
  <c r="AD794" i="2"/>
  <c r="AE794" i="2"/>
  <c r="AF794" i="2"/>
  <c r="AG794" i="2"/>
  <c r="AH794" i="2"/>
  <c r="AI794" i="2"/>
  <c r="AJ794" i="2"/>
  <c r="AK794" i="2"/>
  <c r="AC795" i="2"/>
  <c r="AD795" i="2"/>
  <c r="AE795" i="2"/>
  <c r="AF795" i="2"/>
  <c r="AG795" i="2"/>
  <c r="AH795" i="2"/>
  <c r="AI795" i="2"/>
  <c r="AJ795" i="2"/>
  <c r="AK795" i="2"/>
  <c r="AC796" i="2"/>
  <c r="AD796" i="2"/>
  <c r="AE796" i="2"/>
  <c r="AF796" i="2"/>
  <c r="AG796" i="2"/>
  <c r="AH796" i="2"/>
  <c r="AI796" i="2"/>
  <c r="AJ796" i="2"/>
  <c r="AK796" i="2"/>
  <c r="AC797" i="2"/>
  <c r="AD797" i="2"/>
  <c r="AE797" i="2"/>
  <c r="AF797" i="2"/>
  <c r="AG797" i="2"/>
  <c r="AH797" i="2"/>
  <c r="AI797" i="2"/>
  <c r="AJ797" i="2"/>
  <c r="AK797" i="2"/>
  <c r="AC798" i="2"/>
  <c r="AA798" i="2" s="1"/>
  <c r="AD798" i="2"/>
  <c r="AE798" i="2"/>
  <c r="AF798" i="2"/>
  <c r="AG798" i="2"/>
  <c r="AH798" i="2"/>
  <c r="AI798" i="2"/>
  <c r="AJ798" i="2"/>
  <c r="AK798" i="2"/>
  <c r="AC799" i="2"/>
  <c r="AD799" i="2"/>
  <c r="AE799" i="2"/>
  <c r="AF799" i="2"/>
  <c r="AG799" i="2"/>
  <c r="AA799" i="2" s="1"/>
  <c r="AH799" i="2"/>
  <c r="AI799" i="2"/>
  <c r="AJ799" i="2"/>
  <c r="AK799" i="2"/>
  <c r="AC800" i="2"/>
  <c r="AA800" i="2" s="1"/>
  <c r="AD800" i="2"/>
  <c r="AE800" i="2"/>
  <c r="AF800" i="2"/>
  <c r="AG800" i="2"/>
  <c r="AH800" i="2"/>
  <c r="AI800" i="2"/>
  <c r="AJ800" i="2"/>
  <c r="AK800" i="2"/>
  <c r="AC801" i="2"/>
  <c r="AD801" i="2"/>
  <c r="AE801" i="2"/>
  <c r="AF801" i="2"/>
  <c r="AG801" i="2"/>
  <c r="AH801" i="2"/>
  <c r="AI801" i="2"/>
  <c r="AJ801" i="2"/>
  <c r="AK801" i="2"/>
  <c r="AC802" i="2"/>
  <c r="AD802" i="2"/>
  <c r="AE802" i="2"/>
  <c r="AF802" i="2"/>
  <c r="AG802" i="2"/>
  <c r="AH802" i="2"/>
  <c r="AI802" i="2"/>
  <c r="AJ802" i="2"/>
  <c r="AK802" i="2"/>
  <c r="AC803" i="2"/>
  <c r="AD803" i="2"/>
  <c r="AE803" i="2"/>
  <c r="AF803" i="2"/>
  <c r="AG803" i="2"/>
  <c r="AH803" i="2"/>
  <c r="AI803" i="2"/>
  <c r="AJ803" i="2"/>
  <c r="AK803" i="2"/>
  <c r="AC804" i="2"/>
  <c r="AD804" i="2"/>
  <c r="AE804" i="2"/>
  <c r="AF804" i="2"/>
  <c r="AG804" i="2"/>
  <c r="AH804" i="2"/>
  <c r="AI804" i="2"/>
  <c r="AJ804" i="2"/>
  <c r="AK804" i="2"/>
  <c r="AC805" i="2"/>
  <c r="AD805" i="2"/>
  <c r="AE805" i="2"/>
  <c r="AF805" i="2"/>
  <c r="AG805" i="2"/>
  <c r="AH805" i="2"/>
  <c r="AI805" i="2"/>
  <c r="AJ805" i="2"/>
  <c r="AK805" i="2"/>
  <c r="AC806" i="2"/>
  <c r="AA806" i="2" s="1"/>
  <c r="AD806" i="2"/>
  <c r="AE806" i="2"/>
  <c r="AF806" i="2"/>
  <c r="AG806" i="2"/>
  <c r="AH806" i="2"/>
  <c r="AI806" i="2"/>
  <c r="AJ806" i="2"/>
  <c r="AK806" i="2"/>
  <c r="AC807" i="2"/>
  <c r="AD807" i="2"/>
  <c r="AE807" i="2"/>
  <c r="AF807" i="2"/>
  <c r="AG807" i="2"/>
  <c r="AA807" i="2" s="1"/>
  <c r="AH807" i="2"/>
  <c r="AI807" i="2"/>
  <c r="AJ807" i="2"/>
  <c r="AK807" i="2"/>
  <c r="AC808" i="2"/>
  <c r="AA808" i="2" s="1"/>
  <c r="AD808" i="2"/>
  <c r="AE808" i="2"/>
  <c r="AF808" i="2"/>
  <c r="AG808" i="2"/>
  <c r="AH808" i="2"/>
  <c r="AI808" i="2"/>
  <c r="AJ808" i="2"/>
  <c r="AK808" i="2"/>
  <c r="AC809" i="2"/>
  <c r="AD809" i="2"/>
  <c r="AE809" i="2"/>
  <c r="AF809" i="2"/>
  <c r="AG809" i="2"/>
  <c r="AH809" i="2"/>
  <c r="AI809" i="2"/>
  <c r="AJ809" i="2"/>
  <c r="AK809" i="2"/>
  <c r="AC810" i="2"/>
  <c r="AD810" i="2"/>
  <c r="AE810" i="2"/>
  <c r="AF810" i="2"/>
  <c r="AG810" i="2"/>
  <c r="AH810" i="2"/>
  <c r="AI810" i="2"/>
  <c r="AJ810" i="2"/>
  <c r="AK810" i="2"/>
  <c r="AC811" i="2"/>
  <c r="AD811" i="2"/>
  <c r="AE811" i="2"/>
  <c r="AF811" i="2"/>
  <c r="AG811" i="2"/>
  <c r="AH811" i="2"/>
  <c r="AI811" i="2"/>
  <c r="AJ811" i="2"/>
  <c r="AK811" i="2"/>
  <c r="AC812" i="2"/>
  <c r="AD812" i="2"/>
  <c r="AE812" i="2"/>
  <c r="AF812" i="2"/>
  <c r="AG812" i="2"/>
  <c r="AH812" i="2"/>
  <c r="AI812" i="2"/>
  <c r="AJ812" i="2"/>
  <c r="AK812" i="2"/>
  <c r="AC813" i="2"/>
  <c r="AD813" i="2"/>
  <c r="AE813" i="2"/>
  <c r="AF813" i="2"/>
  <c r="AG813" i="2"/>
  <c r="AH813" i="2"/>
  <c r="AI813" i="2"/>
  <c r="AJ813" i="2"/>
  <c r="AK813" i="2"/>
  <c r="AC814" i="2"/>
  <c r="AA814" i="2" s="1"/>
  <c r="AD814" i="2"/>
  <c r="AE814" i="2"/>
  <c r="AF814" i="2"/>
  <c r="AG814" i="2"/>
  <c r="AH814" i="2"/>
  <c r="AI814" i="2"/>
  <c r="AJ814" i="2"/>
  <c r="AK814" i="2"/>
  <c r="AC815" i="2"/>
  <c r="AD815" i="2"/>
  <c r="AE815" i="2"/>
  <c r="AF815" i="2"/>
  <c r="AG815" i="2"/>
  <c r="AA815" i="2" s="1"/>
  <c r="AH815" i="2"/>
  <c r="AI815" i="2"/>
  <c r="AJ815" i="2"/>
  <c r="AK815" i="2"/>
  <c r="AC816" i="2"/>
  <c r="AA816" i="2" s="1"/>
  <c r="AD816" i="2"/>
  <c r="AE816" i="2"/>
  <c r="AF816" i="2"/>
  <c r="AG816" i="2"/>
  <c r="AH816" i="2"/>
  <c r="AI816" i="2"/>
  <c r="AJ816" i="2"/>
  <c r="AK816" i="2"/>
  <c r="AC817" i="2"/>
  <c r="AD817" i="2"/>
  <c r="AE817" i="2"/>
  <c r="AF817" i="2"/>
  <c r="AG817" i="2"/>
  <c r="AH817" i="2"/>
  <c r="AI817" i="2"/>
  <c r="AJ817" i="2"/>
  <c r="AK817" i="2"/>
  <c r="AC818" i="2"/>
  <c r="AD818" i="2"/>
  <c r="AE818" i="2"/>
  <c r="AF818" i="2"/>
  <c r="AG818" i="2"/>
  <c r="AH818" i="2"/>
  <c r="AI818" i="2"/>
  <c r="AJ818" i="2"/>
  <c r="AK818" i="2"/>
  <c r="AC819" i="2"/>
  <c r="AD819" i="2"/>
  <c r="AE819" i="2"/>
  <c r="AF819" i="2"/>
  <c r="AG819" i="2"/>
  <c r="AH819" i="2"/>
  <c r="AI819" i="2"/>
  <c r="AJ819" i="2"/>
  <c r="AK819" i="2"/>
  <c r="AC820" i="2"/>
  <c r="AD820" i="2"/>
  <c r="AE820" i="2"/>
  <c r="AF820" i="2"/>
  <c r="AG820" i="2"/>
  <c r="AI820" i="2"/>
  <c r="AJ820" i="2"/>
  <c r="AK820" i="2"/>
  <c r="AC821" i="2"/>
  <c r="AD821" i="2"/>
  <c r="AE821" i="2"/>
  <c r="AF821" i="2"/>
  <c r="AG821" i="2"/>
  <c r="AH821" i="2"/>
  <c r="AI821" i="2"/>
  <c r="AJ821" i="2"/>
  <c r="AK821" i="2"/>
  <c r="AC822" i="2"/>
  <c r="AA822" i="2" s="1"/>
  <c r="AD822" i="2"/>
  <c r="AE822" i="2"/>
  <c r="AF822" i="2"/>
  <c r="AG822" i="2"/>
  <c r="AH822" i="2"/>
  <c r="AI822" i="2"/>
  <c r="AJ822" i="2"/>
  <c r="AK822" i="2"/>
  <c r="AC823" i="2"/>
  <c r="AD823" i="2"/>
  <c r="AE823" i="2"/>
  <c r="AF823" i="2"/>
  <c r="AG823" i="2"/>
  <c r="AA823" i="2" s="1"/>
  <c r="AH823" i="2"/>
  <c r="AI823" i="2"/>
  <c r="AJ823" i="2"/>
  <c r="AK823" i="2"/>
  <c r="AC824" i="2"/>
  <c r="AA824" i="2" s="1"/>
  <c r="AD824" i="2"/>
  <c r="AE824" i="2"/>
  <c r="AF824" i="2"/>
  <c r="AG824" i="2"/>
  <c r="AH824" i="2"/>
  <c r="AI824" i="2"/>
  <c r="AJ824" i="2"/>
  <c r="AK824" i="2"/>
  <c r="AC825" i="2"/>
  <c r="AD825" i="2"/>
  <c r="AE825" i="2"/>
  <c r="AF825" i="2"/>
  <c r="AG825" i="2"/>
  <c r="AH825" i="2"/>
  <c r="AI825" i="2"/>
  <c r="AJ825" i="2"/>
  <c r="AK825" i="2"/>
  <c r="AC826" i="2"/>
  <c r="AD826" i="2"/>
  <c r="AE826" i="2"/>
  <c r="AF826" i="2"/>
  <c r="AG826" i="2"/>
  <c r="AH826" i="2"/>
  <c r="AI826" i="2"/>
  <c r="AJ826" i="2"/>
  <c r="AK826" i="2"/>
  <c r="AC827" i="2"/>
  <c r="AD827" i="2"/>
  <c r="AE827" i="2"/>
  <c r="AF827" i="2"/>
  <c r="AG827" i="2"/>
  <c r="AH827" i="2"/>
  <c r="AI827" i="2"/>
  <c r="AJ827" i="2"/>
  <c r="AK827" i="2"/>
  <c r="AC828" i="2"/>
  <c r="AD828" i="2"/>
  <c r="AE828" i="2"/>
  <c r="AF828" i="2"/>
  <c r="AG828" i="2"/>
  <c r="AH828" i="2"/>
  <c r="AI828" i="2"/>
  <c r="AJ828" i="2"/>
  <c r="AK828" i="2"/>
  <c r="AC829" i="2"/>
  <c r="AD829" i="2"/>
  <c r="AE829" i="2"/>
  <c r="AF829" i="2"/>
  <c r="AG829" i="2"/>
  <c r="AH829" i="2"/>
  <c r="AI829" i="2"/>
  <c r="AJ829" i="2"/>
  <c r="AK829" i="2"/>
  <c r="AC830" i="2"/>
  <c r="AA830" i="2" s="1"/>
  <c r="AD830" i="2"/>
  <c r="AE830" i="2"/>
  <c r="AF830" i="2"/>
  <c r="AG830" i="2"/>
  <c r="AH830" i="2"/>
  <c r="AI830" i="2"/>
  <c r="AJ830" i="2"/>
  <c r="AK830" i="2"/>
  <c r="AC831" i="2"/>
  <c r="AD831" i="2"/>
  <c r="AE831" i="2"/>
  <c r="AF831" i="2"/>
  <c r="AG831" i="2"/>
  <c r="AA831" i="2" s="1"/>
  <c r="AH831" i="2"/>
  <c r="AI831" i="2"/>
  <c r="AJ831" i="2"/>
  <c r="AK831" i="2"/>
  <c r="AC832" i="2"/>
  <c r="AA832" i="2" s="1"/>
  <c r="AD832" i="2"/>
  <c r="AE832" i="2"/>
  <c r="AF832" i="2"/>
  <c r="AG832" i="2"/>
  <c r="AH832" i="2"/>
  <c r="AI832" i="2"/>
  <c r="AJ832" i="2"/>
  <c r="AK832" i="2"/>
  <c r="AC833" i="2"/>
  <c r="AD833" i="2"/>
  <c r="AE833" i="2"/>
  <c r="AF833" i="2"/>
  <c r="AG833" i="2"/>
  <c r="AH833" i="2"/>
  <c r="AI833" i="2"/>
  <c r="AJ833" i="2"/>
  <c r="AK833" i="2"/>
  <c r="AC834" i="2"/>
  <c r="AD834" i="2"/>
  <c r="AE834" i="2"/>
  <c r="AF834" i="2"/>
  <c r="AG834" i="2"/>
  <c r="AH834" i="2"/>
  <c r="AI834" i="2"/>
  <c r="AJ834" i="2"/>
  <c r="AK834" i="2"/>
  <c r="AC835" i="2"/>
  <c r="AD835" i="2"/>
  <c r="AE835" i="2"/>
  <c r="AF835" i="2"/>
  <c r="AG835" i="2"/>
  <c r="AH835" i="2"/>
  <c r="AI835" i="2"/>
  <c r="AJ835" i="2"/>
  <c r="AK835" i="2"/>
  <c r="AC836" i="2"/>
  <c r="AD836" i="2"/>
  <c r="AE836" i="2"/>
  <c r="AF836" i="2"/>
  <c r="AG836" i="2"/>
  <c r="AH836" i="2"/>
  <c r="AI836" i="2"/>
  <c r="AJ836" i="2"/>
  <c r="AK836" i="2"/>
  <c r="AC837" i="2"/>
  <c r="AD837" i="2"/>
  <c r="AE837" i="2"/>
  <c r="AF837" i="2"/>
  <c r="AG837" i="2"/>
  <c r="AH837" i="2"/>
  <c r="AI837" i="2"/>
  <c r="AJ837" i="2"/>
  <c r="AK837" i="2"/>
  <c r="AC838" i="2"/>
  <c r="AA838" i="2" s="1"/>
  <c r="AD838" i="2"/>
  <c r="AE838" i="2"/>
  <c r="AF838" i="2"/>
  <c r="AG838" i="2"/>
  <c r="AH838" i="2"/>
  <c r="AI838" i="2"/>
  <c r="AJ838" i="2"/>
  <c r="AK838" i="2"/>
  <c r="AC839" i="2"/>
  <c r="AD839" i="2"/>
  <c r="AE839" i="2"/>
  <c r="AF839" i="2"/>
  <c r="AG839" i="2"/>
  <c r="AA839" i="2" s="1"/>
  <c r="AH839" i="2"/>
  <c r="AI839" i="2"/>
  <c r="AJ839" i="2"/>
  <c r="AK839" i="2"/>
  <c r="AC840" i="2"/>
  <c r="AA840" i="2" s="1"/>
  <c r="AD840" i="2"/>
  <c r="AE840" i="2"/>
  <c r="AF840" i="2"/>
  <c r="AG840" i="2"/>
  <c r="AH840" i="2"/>
  <c r="AI840" i="2"/>
  <c r="AJ840" i="2"/>
  <c r="AK840" i="2"/>
  <c r="AC841" i="2"/>
  <c r="AD841" i="2"/>
  <c r="AE841" i="2"/>
  <c r="AF841" i="2"/>
  <c r="AG841" i="2"/>
  <c r="AH841" i="2"/>
  <c r="AI841" i="2"/>
  <c r="AJ841" i="2"/>
  <c r="AK841" i="2"/>
  <c r="AC842" i="2"/>
  <c r="AD842" i="2"/>
  <c r="AE842" i="2"/>
  <c r="AF842" i="2"/>
  <c r="AG842" i="2"/>
  <c r="AH842" i="2"/>
  <c r="AI842" i="2"/>
  <c r="AJ842" i="2"/>
  <c r="AK842" i="2"/>
  <c r="AC843" i="2"/>
  <c r="AD843" i="2"/>
  <c r="AE843" i="2"/>
  <c r="AF843" i="2"/>
  <c r="AG843" i="2"/>
  <c r="AH843" i="2"/>
  <c r="AI843" i="2"/>
  <c r="AJ843" i="2"/>
  <c r="AK843" i="2"/>
  <c r="AC844" i="2"/>
  <c r="AD844" i="2"/>
  <c r="AE844" i="2"/>
  <c r="AF844" i="2"/>
  <c r="AG844" i="2"/>
  <c r="AH844" i="2"/>
  <c r="AI844" i="2"/>
  <c r="AJ844" i="2"/>
  <c r="AK844" i="2"/>
  <c r="AC845" i="2"/>
  <c r="AD845" i="2"/>
  <c r="AE845" i="2"/>
  <c r="AF845" i="2"/>
  <c r="AG845" i="2"/>
  <c r="AH845" i="2"/>
  <c r="AI845" i="2"/>
  <c r="AJ845" i="2"/>
  <c r="AK845" i="2"/>
  <c r="AC846" i="2"/>
  <c r="AA846" i="2" s="1"/>
  <c r="AD846" i="2"/>
  <c r="AE846" i="2"/>
  <c r="AF846" i="2"/>
  <c r="AG846" i="2"/>
  <c r="AH846" i="2"/>
  <c r="AI846" i="2"/>
  <c r="AJ846" i="2"/>
  <c r="AK846" i="2"/>
  <c r="AC847" i="2"/>
  <c r="AD847" i="2"/>
  <c r="AE847" i="2"/>
  <c r="AF847" i="2"/>
  <c r="AG847" i="2"/>
  <c r="AA847" i="2" s="1"/>
  <c r="AH847" i="2"/>
  <c r="AI847" i="2"/>
  <c r="AJ847" i="2"/>
  <c r="AK847" i="2"/>
  <c r="AC848" i="2"/>
  <c r="AA848" i="2" s="1"/>
  <c r="AD848" i="2"/>
  <c r="AE848" i="2"/>
  <c r="AF848" i="2"/>
  <c r="AG848" i="2"/>
  <c r="AH848" i="2"/>
  <c r="AI848" i="2"/>
  <c r="AJ848" i="2"/>
  <c r="AK848" i="2"/>
  <c r="AC849" i="2"/>
  <c r="AD849" i="2"/>
  <c r="AE849" i="2"/>
  <c r="AF849" i="2"/>
  <c r="AG849" i="2"/>
  <c r="AH849" i="2"/>
  <c r="AI849" i="2"/>
  <c r="AJ849" i="2"/>
  <c r="AK849" i="2"/>
  <c r="AC850" i="2"/>
  <c r="AD850" i="2"/>
  <c r="AE850" i="2"/>
  <c r="AF850" i="2"/>
  <c r="AG850" i="2"/>
  <c r="AH850" i="2"/>
  <c r="AI850" i="2"/>
  <c r="AJ850" i="2"/>
  <c r="AK850" i="2"/>
  <c r="AC851" i="2"/>
  <c r="AD851" i="2"/>
  <c r="AE851" i="2"/>
  <c r="AF851" i="2"/>
  <c r="AG851" i="2"/>
  <c r="AH851" i="2"/>
  <c r="AI851" i="2"/>
  <c r="AJ851" i="2"/>
  <c r="AK851" i="2"/>
  <c r="AC852" i="2"/>
  <c r="AD852" i="2"/>
  <c r="AE852" i="2"/>
  <c r="AF852" i="2"/>
  <c r="AG852" i="2"/>
  <c r="AI852" i="2"/>
  <c r="AJ852" i="2"/>
  <c r="AK852" i="2"/>
  <c r="AC853" i="2"/>
  <c r="AD853" i="2"/>
  <c r="AE853" i="2"/>
  <c r="AF853" i="2"/>
  <c r="AG853" i="2"/>
  <c r="AH853" i="2"/>
  <c r="AI853" i="2"/>
  <c r="AJ853" i="2"/>
  <c r="AK853" i="2"/>
  <c r="AC854" i="2"/>
  <c r="AA854" i="2" s="1"/>
  <c r="AD854" i="2"/>
  <c r="AE854" i="2"/>
  <c r="AF854" i="2"/>
  <c r="AG854" i="2"/>
  <c r="AH854" i="2"/>
  <c r="AI854" i="2"/>
  <c r="AJ854" i="2"/>
  <c r="AK854" i="2"/>
  <c r="AC855" i="2"/>
  <c r="AD855" i="2"/>
  <c r="AE855" i="2"/>
  <c r="AF855" i="2"/>
  <c r="AG855" i="2"/>
  <c r="AA855" i="2" s="1"/>
  <c r="AH855" i="2"/>
  <c r="AI855" i="2"/>
  <c r="AJ855" i="2"/>
  <c r="AK855" i="2"/>
  <c r="AC856" i="2"/>
  <c r="AA856" i="2" s="1"/>
  <c r="AD856" i="2"/>
  <c r="AE856" i="2"/>
  <c r="AF856" i="2"/>
  <c r="AG856" i="2"/>
  <c r="AH856" i="2"/>
  <c r="AI856" i="2"/>
  <c r="AJ856" i="2"/>
  <c r="AK856" i="2"/>
  <c r="AC857" i="2"/>
  <c r="AD857" i="2"/>
  <c r="AE857" i="2"/>
  <c r="AF857" i="2"/>
  <c r="AG857" i="2"/>
  <c r="AH857" i="2"/>
  <c r="AI857" i="2"/>
  <c r="AJ857" i="2"/>
  <c r="AK857" i="2"/>
  <c r="AC858" i="2"/>
  <c r="AD858" i="2"/>
  <c r="AE858" i="2"/>
  <c r="AF858" i="2"/>
  <c r="AG858" i="2"/>
  <c r="AH858" i="2"/>
  <c r="AI858" i="2"/>
  <c r="AJ858" i="2"/>
  <c r="AK858" i="2"/>
  <c r="AC859" i="2"/>
  <c r="AD859" i="2"/>
  <c r="AE859" i="2"/>
  <c r="AF859" i="2"/>
  <c r="AG859" i="2"/>
  <c r="AH859" i="2"/>
  <c r="AI859" i="2"/>
  <c r="AJ859" i="2"/>
  <c r="AK859" i="2"/>
  <c r="AC860" i="2"/>
  <c r="AD860" i="2"/>
  <c r="AE860" i="2"/>
  <c r="AF860" i="2"/>
  <c r="AG860" i="2"/>
  <c r="AH860" i="2"/>
  <c r="AI860" i="2"/>
  <c r="AJ860" i="2"/>
  <c r="AK860" i="2"/>
  <c r="AC861" i="2"/>
  <c r="AD861" i="2"/>
  <c r="AE861" i="2"/>
  <c r="AF861" i="2"/>
  <c r="AG861" i="2"/>
  <c r="AH861" i="2"/>
  <c r="AI861" i="2"/>
  <c r="AJ861" i="2"/>
  <c r="AK861" i="2"/>
  <c r="AC862" i="2"/>
  <c r="AA862" i="2" s="1"/>
  <c r="AD862" i="2"/>
  <c r="AE862" i="2"/>
  <c r="AF862" i="2"/>
  <c r="AG862" i="2"/>
  <c r="AH862" i="2"/>
  <c r="AI862" i="2"/>
  <c r="AJ862" i="2"/>
  <c r="AK862" i="2"/>
  <c r="AC863" i="2"/>
  <c r="AD863" i="2"/>
  <c r="AE863" i="2"/>
  <c r="AF863" i="2"/>
  <c r="AG863" i="2"/>
  <c r="AA863" i="2" s="1"/>
  <c r="AH863" i="2"/>
  <c r="AI863" i="2"/>
  <c r="AJ863" i="2"/>
  <c r="AK863" i="2"/>
  <c r="AC864" i="2"/>
  <c r="AA864" i="2" s="1"/>
  <c r="AD864" i="2"/>
  <c r="AE864" i="2"/>
  <c r="AF864" i="2"/>
  <c r="AG864" i="2"/>
  <c r="AH864" i="2"/>
  <c r="AI864" i="2"/>
  <c r="AJ864" i="2"/>
  <c r="AK864" i="2"/>
  <c r="AC865" i="2"/>
  <c r="AD865" i="2"/>
  <c r="AE865" i="2"/>
  <c r="AF865" i="2"/>
  <c r="AG865" i="2"/>
  <c r="AH865" i="2"/>
  <c r="AI865" i="2"/>
  <c r="AJ865" i="2"/>
  <c r="AK865" i="2"/>
  <c r="AC866" i="2"/>
  <c r="AD866" i="2"/>
  <c r="AE866" i="2"/>
  <c r="AF866" i="2"/>
  <c r="AG866" i="2"/>
  <c r="AH866" i="2"/>
  <c r="AI866" i="2"/>
  <c r="AJ866" i="2"/>
  <c r="AK866" i="2"/>
  <c r="AC867" i="2"/>
  <c r="AD867" i="2"/>
  <c r="AE867" i="2"/>
  <c r="AF867" i="2"/>
  <c r="AG867" i="2"/>
  <c r="AH867" i="2"/>
  <c r="AI867" i="2"/>
  <c r="AJ867" i="2"/>
  <c r="AK867" i="2"/>
  <c r="AC868" i="2"/>
  <c r="AD868" i="2"/>
  <c r="AE868" i="2"/>
  <c r="AF868" i="2"/>
  <c r="AG868" i="2"/>
  <c r="AH868" i="2"/>
  <c r="AI868" i="2"/>
  <c r="AJ868" i="2"/>
  <c r="AK868" i="2"/>
  <c r="AC869" i="2"/>
  <c r="AD869" i="2"/>
  <c r="AE869" i="2"/>
  <c r="AF869" i="2"/>
  <c r="AG869" i="2"/>
  <c r="AH869" i="2"/>
  <c r="AI869" i="2"/>
  <c r="AJ869" i="2"/>
  <c r="AK869" i="2"/>
  <c r="AC870" i="2"/>
  <c r="AA870" i="2" s="1"/>
  <c r="AD870" i="2"/>
  <c r="AE870" i="2"/>
  <c r="AF870" i="2"/>
  <c r="AG870" i="2"/>
  <c r="AH870" i="2"/>
  <c r="AI870" i="2"/>
  <c r="AJ870" i="2"/>
  <c r="AK870" i="2"/>
  <c r="AC871" i="2"/>
  <c r="AD871" i="2"/>
  <c r="AE871" i="2"/>
  <c r="AF871" i="2"/>
  <c r="AG871" i="2"/>
  <c r="AA871" i="2" s="1"/>
  <c r="AH871" i="2"/>
  <c r="AI871" i="2"/>
  <c r="AJ871" i="2"/>
  <c r="AK871" i="2"/>
  <c r="AC872" i="2"/>
  <c r="AA872" i="2" s="1"/>
  <c r="AD872" i="2"/>
  <c r="AE872" i="2"/>
  <c r="AF872" i="2"/>
  <c r="AG872" i="2"/>
  <c r="AH872" i="2"/>
  <c r="AI872" i="2"/>
  <c r="AJ872" i="2"/>
  <c r="AK872" i="2"/>
  <c r="AC873" i="2"/>
  <c r="AD873" i="2"/>
  <c r="AE873" i="2"/>
  <c r="AF873" i="2"/>
  <c r="AG873" i="2"/>
  <c r="AH873" i="2"/>
  <c r="AI873" i="2"/>
  <c r="AJ873" i="2"/>
  <c r="AK873" i="2"/>
  <c r="AC874" i="2"/>
  <c r="AD874" i="2"/>
  <c r="AE874" i="2"/>
  <c r="AF874" i="2"/>
  <c r="AG874" i="2"/>
  <c r="AH874" i="2"/>
  <c r="AI874" i="2"/>
  <c r="AJ874" i="2"/>
  <c r="AK874" i="2"/>
  <c r="AC875" i="2"/>
  <c r="AD875" i="2"/>
  <c r="AE875" i="2"/>
  <c r="AF875" i="2"/>
  <c r="AG875" i="2"/>
  <c r="AH875" i="2"/>
  <c r="AI875" i="2"/>
  <c r="AJ875" i="2"/>
  <c r="AK875" i="2"/>
  <c r="AC876" i="2"/>
  <c r="AD876" i="2"/>
  <c r="AE876" i="2"/>
  <c r="AF876" i="2"/>
  <c r="AG876" i="2"/>
  <c r="AH876" i="2"/>
  <c r="AI876" i="2"/>
  <c r="AJ876" i="2"/>
  <c r="AK876" i="2"/>
  <c r="AC877" i="2"/>
  <c r="AD877" i="2"/>
  <c r="AE877" i="2"/>
  <c r="AF877" i="2"/>
  <c r="AG877" i="2"/>
  <c r="AH877" i="2"/>
  <c r="AI877" i="2"/>
  <c r="AJ877" i="2"/>
  <c r="AK877" i="2"/>
  <c r="AC878" i="2"/>
  <c r="AA878" i="2" s="1"/>
  <c r="AD878" i="2"/>
  <c r="AE878" i="2"/>
  <c r="AF878" i="2"/>
  <c r="AG878" i="2"/>
  <c r="AH878" i="2"/>
  <c r="AI878" i="2"/>
  <c r="AJ878" i="2"/>
  <c r="AK878" i="2"/>
  <c r="AC879" i="2"/>
  <c r="AD879" i="2"/>
  <c r="AE879" i="2"/>
  <c r="AF879" i="2"/>
  <c r="AG879" i="2"/>
  <c r="AA879" i="2" s="1"/>
  <c r="AH879" i="2"/>
  <c r="AI879" i="2"/>
  <c r="AJ879" i="2"/>
  <c r="AK879" i="2"/>
  <c r="AC880" i="2"/>
  <c r="AA880" i="2" s="1"/>
  <c r="AD880" i="2"/>
  <c r="AE880" i="2"/>
  <c r="AF880" i="2"/>
  <c r="AG880" i="2"/>
  <c r="AH880" i="2"/>
  <c r="AI880" i="2"/>
  <c r="AJ880" i="2"/>
  <c r="AK880" i="2"/>
  <c r="AC881" i="2"/>
  <c r="AD881" i="2"/>
  <c r="AE881" i="2"/>
  <c r="AF881" i="2"/>
  <c r="AG881" i="2"/>
  <c r="AH881" i="2"/>
  <c r="AI881" i="2"/>
  <c r="AJ881" i="2"/>
  <c r="AK881" i="2"/>
  <c r="AC882" i="2"/>
  <c r="AD882" i="2"/>
  <c r="AE882" i="2"/>
  <c r="AF882" i="2"/>
  <c r="AG882" i="2"/>
  <c r="AH882" i="2"/>
  <c r="AI882" i="2"/>
  <c r="AJ882" i="2"/>
  <c r="AK882" i="2"/>
  <c r="AC883" i="2"/>
  <c r="AD883" i="2"/>
  <c r="AE883" i="2"/>
  <c r="AF883" i="2"/>
  <c r="AG883" i="2"/>
  <c r="AH883" i="2"/>
  <c r="AI883" i="2"/>
  <c r="AJ883" i="2"/>
  <c r="AK883" i="2"/>
  <c r="AC884" i="2"/>
  <c r="AD884" i="2"/>
  <c r="AE884" i="2"/>
  <c r="AF884" i="2"/>
  <c r="AG884" i="2"/>
  <c r="AH884" i="2"/>
  <c r="AI884" i="2"/>
  <c r="AJ884" i="2"/>
  <c r="AK884" i="2"/>
  <c r="AC885" i="2"/>
  <c r="AD885" i="2"/>
  <c r="AE885" i="2"/>
  <c r="AF885" i="2"/>
  <c r="AG885" i="2"/>
  <c r="AH885" i="2"/>
  <c r="AI885" i="2"/>
  <c r="AJ885" i="2"/>
  <c r="AK885" i="2"/>
  <c r="AC886" i="2"/>
  <c r="AA886" i="2" s="1"/>
  <c r="AD886" i="2"/>
  <c r="AE886" i="2"/>
  <c r="AF886" i="2"/>
  <c r="AG886" i="2"/>
  <c r="AH886" i="2"/>
  <c r="AI886" i="2"/>
  <c r="AJ886" i="2"/>
  <c r="AK886" i="2"/>
  <c r="AC887" i="2"/>
  <c r="AD887" i="2"/>
  <c r="AE887" i="2"/>
  <c r="AF887" i="2"/>
  <c r="AG887" i="2"/>
  <c r="AA887" i="2" s="1"/>
  <c r="AH887" i="2"/>
  <c r="AI887" i="2"/>
  <c r="AJ887" i="2"/>
  <c r="AK887" i="2"/>
  <c r="AC888" i="2"/>
  <c r="AA888" i="2" s="1"/>
  <c r="AD888" i="2"/>
  <c r="AE888" i="2"/>
  <c r="AF888" i="2"/>
  <c r="AG888" i="2"/>
  <c r="AH888" i="2"/>
  <c r="AI888" i="2"/>
  <c r="AJ888" i="2"/>
  <c r="AK888" i="2"/>
  <c r="AC889" i="2"/>
  <c r="AD889" i="2"/>
  <c r="AE889" i="2"/>
  <c r="AF889" i="2"/>
  <c r="AG889" i="2"/>
  <c r="AH889" i="2"/>
  <c r="AI889" i="2"/>
  <c r="AJ889" i="2"/>
  <c r="AK889" i="2"/>
  <c r="AC890" i="2"/>
  <c r="AD890" i="2"/>
  <c r="AE890" i="2"/>
  <c r="AF890" i="2"/>
  <c r="AG890" i="2"/>
  <c r="AH890" i="2"/>
  <c r="AI890" i="2"/>
  <c r="AJ890" i="2"/>
  <c r="AK890" i="2"/>
  <c r="AC891" i="2"/>
  <c r="AD891" i="2"/>
  <c r="AE891" i="2"/>
  <c r="AF891" i="2"/>
  <c r="AG891" i="2"/>
  <c r="AH891" i="2"/>
  <c r="AI891" i="2"/>
  <c r="AJ891" i="2"/>
  <c r="AK891" i="2"/>
  <c r="AC892" i="2"/>
  <c r="AD892" i="2"/>
  <c r="AE892" i="2"/>
  <c r="AF892" i="2"/>
  <c r="AG892" i="2"/>
  <c r="AH892" i="2"/>
  <c r="AI892" i="2"/>
  <c r="AJ892" i="2"/>
  <c r="AK892" i="2"/>
  <c r="AC893" i="2"/>
  <c r="AD893" i="2"/>
  <c r="AE893" i="2"/>
  <c r="AF893" i="2"/>
  <c r="AG893" i="2"/>
  <c r="AH893" i="2"/>
  <c r="AI893" i="2"/>
  <c r="AJ893" i="2"/>
  <c r="AK893" i="2"/>
  <c r="AC894" i="2"/>
  <c r="AA894" i="2" s="1"/>
  <c r="AD894" i="2"/>
  <c r="AE894" i="2"/>
  <c r="AF894" i="2"/>
  <c r="AG894" i="2"/>
  <c r="AH894" i="2"/>
  <c r="AI894" i="2"/>
  <c r="AJ894" i="2"/>
  <c r="AK894" i="2"/>
  <c r="AC895" i="2"/>
  <c r="AD895" i="2"/>
  <c r="AE895" i="2"/>
  <c r="AF895" i="2"/>
  <c r="AG895" i="2"/>
  <c r="AA895" i="2" s="1"/>
  <c r="AH895" i="2"/>
  <c r="AI895" i="2"/>
  <c r="AJ895" i="2"/>
  <c r="AK895" i="2"/>
  <c r="AC896" i="2"/>
  <c r="AA896" i="2" s="1"/>
  <c r="AD896" i="2"/>
  <c r="AE896" i="2"/>
  <c r="AF896" i="2"/>
  <c r="AG896" i="2"/>
  <c r="AH896" i="2"/>
  <c r="AI896" i="2"/>
  <c r="AJ896" i="2"/>
  <c r="AK896" i="2"/>
  <c r="AC897" i="2"/>
  <c r="AD897" i="2"/>
  <c r="AE897" i="2"/>
  <c r="AF897" i="2"/>
  <c r="AG897" i="2"/>
  <c r="AH897" i="2"/>
  <c r="AI897" i="2"/>
  <c r="AJ897" i="2"/>
  <c r="AK897" i="2"/>
  <c r="AC898" i="2"/>
  <c r="AD898" i="2"/>
  <c r="AE898" i="2"/>
  <c r="AF898" i="2"/>
  <c r="AG898" i="2"/>
  <c r="AH898" i="2"/>
  <c r="AI898" i="2"/>
  <c r="AJ898" i="2"/>
  <c r="AK898" i="2"/>
  <c r="AC899" i="2"/>
  <c r="AD899" i="2"/>
  <c r="AE899" i="2"/>
  <c r="AF899" i="2"/>
  <c r="AG899" i="2"/>
  <c r="AH899" i="2"/>
  <c r="AI899" i="2"/>
  <c r="AJ899" i="2"/>
  <c r="AK899" i="2"/>
  <c r="AC900" i="2"/>
  <c r="AD900" i="2"/>
  <c r="AE900" i="2"/>
  <c r="AF900" i="2"/>
  <c r="AG900" i="2"/>
  <c r="AH900" i="2"/>
  <c r="AI900" i="2"/>
  <c r="AJ900" i="2"/>
  <c r="AK900" i="2"/>
  <c r="AC901" i="2"/>
  <c r="AD901" i="2"/>
  <c r="AE901" i="2"/>
  <c r="AF901" i="2"/>
  <c r="AG901" i="2"/>
  <c r="AH901" i="2"/>
  <c r="AI901" i="2"/>
  <c r="AJ901" i="2"/>
  <c r="AK901" i="2"/>
  <c r="AC902" i="2"/>
  <c r="AA902" i="2" s="1"/>
  <c r="AD902" i="2"/>
  <c r="AE902" i="2"/>
  <c r="AF902" i="2"/>
  <c r="AG902" i="2"/>
  <c r="AH902" i="2"/>
  <c r="AI902" i="2"/>
  <c r="AJ902" i="2"/>
  <c r="AK902" i="2"/>
  <c r="AC903" i="2"/>
  <c r="AD903" i="2"/>
  <c r="AE903" i="2"/>
  <c r="AF903" i="2"/>
  <c r="AG903" i="2"/>
  <c r="AA903" i="2" s="1"/>
  <c r="AH903" i="2"/>
  <c r="AI903" i="2"/>
  <c r="AJ903" i="2"/>
  <c r="AK903" i="2"/>
  <c r="AC904" i="2"/>
  <c r="AA904" i="2" s="1"/>
  <c r="AD904" i="2"/>
  <c r="AE904" i="2"/>
  <c r="AF904" i="2"/>
  <c r="AG904" i="2"/>
  <c r="AH904" i="2"/>
  <c r="AI904" i="2"/>
  <c r="AJ904" i="2"/>
  <c r="AK904" i="2"/>
  <c r="AC905" i="2"/>
  <c r="AD905" i="2"/>
  <c r="AE905" i="2"/>
  <c r="AF905" i="2"/>
  <c r="AG905" i="2"/>
  <c r="AH905" i="2"/>
  <c r="AI905" i="2"/>
  <c r="AJ905" i="2"/>
  <c r="AK905" i="2"/>
  <c r="AC906" i="2"/>
  <c r="AD906" i="2"/>
  <c r="AE906" i="2"/>
  <c r="AF906" i="2"/>
  <c r="AG906" i="2"/>
  <c r="AH906" i="2"/>
  <c r="AI906" i="2"/>
  <c r="AJ906" i="2"/>
  <c r="AK906" i="2"/>
  <c r="AC907" i="2"/>
  <c r="AD907" i="2"/>
  <c r="AE907" i="2"/>
  <c r="AF907" i="2"/>
  <c r="AG907" i="2"/>
  <c r="AH907" i="2"/>
  <c r="AI907" i="2"/>
  <c r="AJ907" i="2"/>
  <c r="AK907" i="2"/>
  <c r="AC908" i="2"/>
  <c r="AD908" i="2"/>
  <c r="AE908" i="2"/>
  <c r="AF908" i="2"/>
  <c r="AG908" i="2"/>
  <c r="AH908" i="2"/>
  <c r="AI908" i="2"/>
  <c r="AJ908" i="2"/>
  <c r="AK908" i="2"/>
  <c r="AC909" i="2"/>
  <c r="AD909" i="2"/>
  <c r="AE909" i="2"/>
  <c r="AF909" i="2"/>
  <c r="AG909" i="2"/>
  <c r="AH909" i="2"/>
  <c r="AI909" i="2"/>
  <c r="AJ909" i="2"/>
  <c r="AK909" i="2"/>
  <c r="AC910" i="2"/>
  <c r="AA910" i="2" s="1"/>
  <c r="AD910" i="2"/>
  <c r="AE910" i="2"/>
  <c r="AF910" i="2"/>
  <c r="AG910" i="2"/>
  <c r="AH910" i="2"/>
  <c r="AI910" i="2"/>
  <c r="AJ910" i="2"/>
  <c r="AK910" i="2"/>
  <c r="AC911" i="2"/>
  <c r="AD911" i="2"/>
  <c r="AE911" i="2"/>
  <c r="AF911" i="2"/>
  <c r="AG911" i="2"/>
  <c r="AA911" i="2" s="1"/>
  <c r="AH911" i="2"/>
  <c r="AI911" i="2"/>
  <c r="AJ911" i="2"/>
  <c r="AK911" i="2"/>
  <c r="AC912" i="2"/>
  <c r="AA912" i="2" s="1"/>
  <c r="AD912" i="2"/>
  <c r="AE912" i="2"/>
  <c r="AF912" i="2"/>
  <c r="AG912" i="2"/>
  <c r="AH912" i="2"/>
  <c r="AI912" i="2"/>
  <c r="AJ912" i="2"/>
  <c r="AK912" i="2"/>
  <c r="AC913" i="2"/>
  <c r="AD913" i="2"/>
  <c r="AE913" i="2"/>
  <c r="AF913" i="2"/>
  <c r="AG913" i="2"/>
  <c r="AH913" i="2"/>
  <c r="AI913" i="2"/>
  <c r="AJ913" i="2"/>
  <c r="AK913" i="2"/>
  <c r="AC914" i="2"/>
  <c r="AD914" i="2"/>
  <c r="AE914" i="2"/>
  <c r="AF914" i="2"/>
  <c r="AG914" i="2"/>
  <c r="AH914" i="2"/>
  <c r="AI914" i="2"/>
  <c r="AJ914" i="2"/>
  <c r="AK914" i="2"/>
  <c r="AC915" i="2"/>
  <c r="AD915" i="2"/>
  <c r="AE915" i="2"/>
  <c r="AF915" i="2"/>
  <c r="AG915" i="2"/>
  <c r="AH915" i="2"/>
  <c r="AI915" i="2"/>
  <c r="AJ915" i="2"/>
  <c r="AK915" i="2"/>
  <c r="AC916" i="2"/>
  <c r="AD916" i="2"/>
  <c r="AE916" i="2"/>
  <c r="AF916" i="2"/>
  <c r="AG916" i="2"/>
  <c r="AH916" i="2"/>
  <c r="AI916" i="2"/>
  <c r="AJ916" i="2"/>
  <c r="AK916" i="2"/>
  <c r="AC917" i="2"/>
  <c r="AD917" i="2"/>
  <c r="AE917" i="2"/>
  <c r="AF917" i="2"/>
  <c r="AG917" i="2"/>
  <c r="AH917" i="2"/>
  <c r="AI917" i="2"/>
  <c r="AJ917" i="2"/>
  <c r="AK917" i="2"/>
  <c r="AC918" i="2"/>
  <c r="AA918" i="2" s="1"/>
  <c r="AD918" i="2"/>
  <c r="AE918" i="2"/>
  <c r="AF918" i="2"/>
  <c r="AG918" i="2"/>
  <c r="AH918" i="2"/>
  <c r="AI918" i="2"/>
  <c r="AJ918" i="2"/>
  <c r="AK918" i="2"/>
  <c r="AC919" i="2"/>
  <c r="AD919" i="2"/>
  <c r="AE919" i="2"/>
  <c r="AF919" i="2"/>
  <c r="AG919" i="2"/>
  <c r="AA919" i="2" s="1"/>
  <c r="AH919" i="2"/>
  <c r="AI919" i="2"/>
  <c r="AJ919" i="2"/>
  <c r="AK919" i="2"/>
  <c r="AC920" i="2"/>
  <c r="AA920" i="2" s="1"/>
  <c r="AD920" i="2"/>
  <c r="AE920" i="2"/>
  <c r="AF920" i="2"/>
  <c r="AG920" i="2"/>
  <c r="AH920" i="2"/>
  <c r="AI920" i="2"/>
  <c r="AJ920" i="2"/>
  <c r="AK920" i="2"/>
  <c r="AC921" i="2"/>
  <c r="AD921" i="2"/>
  <c r="AE921" i="2"/>
  <c r="AF921" i="2"/>
  <c r="AG921" i="2"/>
  <c r="AH921" i="2"/>
  <c r="AI921" i="2"/>
  <c r="AJ921" i="2"/>
  <c r="AK921" i="2"/>
  <c r="AC922" i="2"/>
  <c r="AD922" i="2"/>
  <c r="AE922" i="2"/>
  <c r="AF922" i="2"/>
  <c r="AG922" i="2"/>
  <c r="AH922" i="2"/>
  <c r="AI922" i="2"/>
  <c r="AJ922" i="2"/>
  <c r="AK922" i="2"/>
  <c r="AC923" i="2"/>
  <c r="AD923" i="2"/>
  <c r="AE923" i="2"/>
  <c r="AF923" i="2"/>
  <c r="AG923" i="2"/>
  <c r="AH923" i="2"/>
  <c r="AI923" i="2"/>
  <c r="AJ923" i="2"/>
  <c r="AK923" i="2"/>
  <c r="AC924" i="2"/>
  <c r="AD924" i="2"/>
  <c r="AE924" i="2"/>
  <c r="AF924" i="2"/>
  <c r="AG924" i="2"/>
  <c r="AH924" i="2"/>
  <c r="AI924" i="2"/>
  <c r="AJ924" i="2"/>
  <c r="AK924" i="2"/>
  <c r="AC925" i="2"/>
  <c r="AD925" i="2"/>
  <c r="AE925" i="2"/>
  <c r="AF925" i="2"/>
  <c r="AG925" i="2"/>
  <c r="AH925" i="2"/>
  <c r="AI925" i="2"/>
  <c r="AJ925" i="2"/>
  <c r="AK925" i="2"/>
  <c r="AC926" i="2"/>
  <c r="AA926" i="2" s="1"/>
  <c r="AD926" i="2"/>
  <c r="AE926" i="2"/>
  <c r="AF926" i="2"/>
  <c r="AG926" i="2"/>
  <c r="AH926" i="2"/>
  <c r="AI926" i="2"/>
  <c r="AJ926" i="2"/>
  <c r="AK926" i="2"/>
  <c r="AC927" i="2"/>
  <c r="AD927" i="2"/>
  <c r="AE927" i="2"/>
  <c r="AF927" i="2"/>
  <c r="AG927" i="2"/>
  <c r="AA927" i="2" s="1"/>
  <c r="AH927" i="2"/>
  <c r="AI927" i="2"/>
  <c r="AJ927" i="2"/>
  <c r="AK927" i="2"/>
  <c r="AC928" i="2"/>
  <c r="AA928" i="2" s="1"/>
  <c r="AD928" i="2"/>
  <c r="AE928" i="2"/>
  <c r="AF928" i="2"/>
  <c r="AG928" i="2"/>
  <c r="AH928" i="2"/>
  <c r="AI928" i="2"/>
  <c r="AJ928" i="2"/>
  <c r="AK928" i="2"/>
  <c r="AC929" i="2"/>
  <c r="AD929" i="2"/>
  <c r="AE929" i="2"/>
  <c r="AF929" i="2"/>
  <c r="AG929" i="2"/>
  <c r="AH929" i="2"/>
  <c r="AI929" i="2"/>
  <c r="AJ929" i="2"/>
  <c r="AK929" i="2"/>
  <c r="AC930" i="2"/>
  <c r="AD930" i="2"/>
  <c r="AE930" i="2"/>
  <c r="AF930" i="2"/>
  <c r="AG930" i="2"/>
  <c r="AH930" i="2"/>
  <c r="AI930" i="2"/>
  <c r="AJ930" i="2"/>
  <c r="AK930" i="2"/>
  <c r="AC931" i="2"/>
  <c r="AD931" i="2"/>
  <c r="AE931" i="2"/>
  <c r="AF931" i="2"/>
  <c r="AG931" i="2"/>
  <c r="AH931" i="2"/>
  <c r="AI931" i="2"/>
  <c r="AJ931" i="2"/>
  <c r="AK931" i="2"/>
  <c r="AC932" i="2"/>
  <c r="AD932" i="2"/>
  <c r="AE932" i="2"/>
  <c r="AF932" i="2"/>
  <c r="AG932" i="2"/>
  <c r="AH932" i="2"/>
  <c r="AI932" i="2"/>
  <c r="AJ932" i="2"/>
  <c r="AK932" i="2"/>
  <c r="AC933" i="2"/>
  <c r="AD933" i="2"/>
  <c r="AE933" i="2"/>
  <c r="AF933" i="2"/>
  <c r="AG933" i="2"/>
  <c r="AH933" i="2"/>
  <c r="AI933" i="2"/>
  <c r="AJ933" i="2"/>
  <c r="AK933" i="2"/>
  <c r="AC934" i="2"/>
  <c r="AA934" i="2" s="1"/>
  <c r="AD934" i="2"/>
  <c r="AE934" i="2"/>
  <c r="AF934" i="2"/>
  <c r="AG934" i="2"/>
  <c r="AH934" i="2"/>
  <c r="AI934" i="2"/>
  <c r="AJ934" i="2"/>
  <c r="AK934" i="2"/>
  <c r="AC935" i="2"/>
  <c r="AD935" i="2"/>
  <c r="AE935" i="2"/>
  <c r="AF935" i="2"/>
  <c r="AG935" i="2"/>
  <c r="AA935" i="2" s="1"/>
  <c r="AH935" i="2"/>
  <c r="AI935" i="2"/>
  <c r="AJ935" i="2"/>
  <c r="AK935" i="2"/>
  <c r="AC936" i="2"/>
  <c r="AA936" i="2" s="1"/>
  <c r="AD936" i="2"/>
  <c r="AE936" i="2"/>
  <c r="AF936" i="2"/>
  <c r="AG936" i="2"/>
  <c r="AH936" i="2"/>
  <c r="AI936" i="2"/>
  <c r="AJ936" i="2"/>
  <c r="AK936" i="2"/>
  <c r="AC937" i="2"/>
  <c r="AD937" i="2"/>
  <c r="AE937" i="2"/>
  <c r="AF937" i="2"/>
  <c r="AG937" i="2"/>
  <c r="AH937" i="2"/>
  <c r="AI937" i="2"/>
  <c r="AJ937" i="2"/>
  <c r="AK937" i="2"/>
  <c r="AC938" i="2"/>
  <c r="AD938" i="2"/>
  <c r="AE938" i="2"/>
  <c r="AF938" i="2"/>
  <c r="AG938" i="2"/>
  <c r="AH938" i="2"/>
  <c r="AI938" i="2"/>
  <c r="AJ938" i="2"/>
  <c r="AK938" i="2"/>
  <c r="AC939" i="2"/>
  <c r="AD939" i="2"/>
  <c r="AE939" i="2"/>
  <c r="AF939" i="2"/>
  <c r="AG939" i="2"/>
  <c r="AH939" i="2"/>
  <c r="AI939" i="2"/>
  <c r="AJ939" i="2"/>
  <c r="AK939" i="2"/>
  <c r="AC940" i="2"/>
  <c r="AD940" i="2"/>
  <c r="AE940" i="2"/>
  <c r="AF940" i="2"/>
  <c r="AG940" i="2"/>
  <c r="AH940" i="2"/>
  <c r="AI940" i="2"/>
  <c r="AJ940" i="2"/>
  <c r="AK940" i="2"/>
  <c r="AC941" i="2"/>
  <c r="AD941" i="2"/>
  <c r="AE941" i="2"/>
  <c r="AF941" i="2"/>
  <c r="AG941" i="2"/>
  <c r="AH941" i="2"/>
  <c r="AI941" i="2"/>
  <c r="AJ941" i="2"/>
  <c r="AK941" i="2"/>
  <c r="AC942" i="2"/>
  <c r="AA942" i="2" s="1"/>
  <c r="AD942" i="2"/>
  <c r="AE942" i="2"/>
  <c r="AF942" i="2"/>
  <c r="AG942" i="2"/>
  <c r="AH942" i="2"/>
  <c r="AI942" i="2"/>
  <c r="AJ942" i="2"/>
  <c r="AK942" i="2"/>
  <c r="AC943" i="2"/>
  <c r="AD943" i="2"/>
  <c r="AE943" i="2"/>
  <c r="AF943" i="2"/>
  <c r="AG943" i="2"/>
  <c r="AA943" i="2" s="1"/>
  <c r="AH943" i="2"/>
  <c r="AI943" i="2"/>
  <c r="AJ943" i="2"/>
  <c r="AK943" i="2"/>
  <c r="AC944" i="2"/>
  <c r="AA944" i="2" s="1"/>
  <c r="AD944" i="2"/>
  <c r="AE944" i="2"/>
  <c r="AF944" i="2"/>
  <c r="AG944" i="2"/>
  <c r="AH944" i="2"/>
  <c r="AI944" i="2"/>
  <c r="AJ944" i="2"/>
  <c r="AK944" i="2"/>
  <c r="AC945" i="2"/>
  <c r="AD945" i="2"/>
  <c r="AE945" i="2"/>
  <c r="AF945" i="2"/>
  <c r="AG945" i="2"/>
  <c r="AH945" i="2"/>
  <c r="AI945" i="2"/>
  <c r="AJ945" i="2"/>
  <c r="AK945" i="2"/>
  <c r="AC946" i="2"/>
  <c r="AD946" i="2"/>
  <c r="AE946" i="2"/>
  <c r="AF946" i="2"/>
  <c r="AG946" i="2"/>
  <c r="AH946" i="2"/>
  <c r="AI946" i="2"/>
  <c r="AJ946" i="2"/>
  <c r="AK946" i="2"/>
  <c r="AC947" i="2"/>
  <c r="AD947" i="2"/>
  <c r="AE947" i="2"/>
  <c r="AF947" i="2"/>
  <c r="AG947" i="2"/>
  <c r="AH947" i="2"/>
  <c r="AI947" i="2"/>
  <c r="AJ947" i="2"/>
  <c r="AK947" i="2"/>
  <c r="AC948" i="2"/>
  <c r="AD948" i="2"/>
  <c r="AE948" i="2"/>
  <c r="AF948" i="2"/>
  <c r="AG948" i="2"/>
  <c r="AH948" i="2"/>
  <c r="AI948" i="2"/>
  <c r="AJ948" i="2"/>
  <c r="AK948" i="2"/>
  <c r="AC949" i="2"/>
  <c r="AD949" i="2"/>
  <c r="AE949" i="2"/>
  <c r="AF949" i="2"/>
  <c r="AG949" i="2"/>
  <c r="AH949" i="2"/>
  <c r="AI949" i="2"/>
  <c r="AJ949" i="2"/>
  <c r="AK949" i="2"/>
  <c r="AC950" i="2"/>
  <c r="AA950" i="2" s="1"/>
  <c r="AD950" i="2"/>
  <c r="AE950" i="2"/>
  <c r="AF950" i="2"/>
  <c r="AG950" i="2"/>
  <c r="AH950" i="2"/>
  <c r="AI950" i="2"/>
  <c r="AJ950" i="2"/>
  <c r="AK950" i="2"/>
  <c r="AC951" i="2"/>
  <c r="AD951" i="2"/>
  <c r="AE951" i="2"/>
  <c r="AF951" i="2"/>
  <c r="AG951" i="2"/>
  <c r="AA951" i="2" s="1"/>
  <c r="AH951" i="2"/>
  <c r="AI951" i="2"/>
  <c r="AJ951" i="2"/>
  <c r="AK951" i="2"/>
  <c r="AC952" i="2"/>
  <c r="AA952" i="2" s="1"/>
  <c r="AD952" i="2"/>
  <c r="AE952" i="2"/>
  <c r="AF952" i="2"/>
  <c r="AG952" i="2"/>
  <c r="AH952" i="2"/>
  <c r="AI952" i="2"/>
  <c r="AJ952" i="2"/>
  <c r="AK952" i="2"/>
  <c r="AC953" i="2"/>
  <c r="AD953" i="2"/>
  <c r="AE953" i="2"/>
  <c r="AF953" i="2"/>
  <c r="AG953" i="2"/>
  <c r="AH953" i="2"/>
  <c r="AI953" i="2"/>
  <c r="AJ953" i="2"/>
  <c r="AK953" i="2"/>
  <c r="AC954" i="2"/>
  <c r="AD954" i="2"/>
  <c r="AE954" i="2"/>
  <c r="AF954" i="2"/>
  <c r="AG954" i="2"/>
  <c r="AH954" i="2"/>
  <c r="AI954" i="2"/>
  <c r="AJ954" i="2"/>
  <c r="AK954" i="2"/>
  <c r="AC955" i="2"/>
  <c r="AD955" i="2"/>
  <c r="AE955" i="2"/>
  <c r="AF955" i="2"/>
  <c r="AG955" i="2"/>
  <c r="AH955" i="2"/>
  <c r="AI955" i="2"/>
  <c r="AJ955" i="2"/>
  <c r="AK955" i="2"/>
  <c r="AC956" i="2"/>
  <c r="AD956" i="2"/>
  <c r="AE956" i="2"/>
  <c r="AF956" i="2"/>
  <c r="AG956" i="2"/>
  <c r="AH956" i="2"/>
  <c r="AI956" i="2"/>
  <c r="AJ956" i="2"/>
  <c r="AK956" i="2"/>
  <c r="AC957" i="2"/>
  <c r="AD957" i="2"/>
  <c r="AE957" i="2"/>
  <c r="AF957" i="2"/>
  <c r="AG957" i="2"/>
  <c r="AH957" i="2"/>
  <c r="AI957" i="2"/>
  <c r="AJ957" i="2"/>
  <c r="AK957" i="2"/>
  <c r="AC958" i="2"/>
  <c r="AD958" i="2"/>
  <c r="AE958" i="2"/>
  <c r="AF958" i="2"/>
  <c r="AG958" i="2"/>
  <c r="AH958" i="2"/>
  <c r="AI958" i="2"/>
  <c r="AJ958" i="2"/>
  <c r="AK958" i="2"/>
  <c r="AC959" i="2"/>
  <c r="AD959" i="2"/>
  <c r="AE959" i="2"/>
  <c r="AF959" i="2"/>
  <c r="AG959" i="2"/>
  <c r="AH959" i="2"/>
  <c r="AI959" i="2"/>
  <c r="AJ959" i="2"/>
  <c r="AA959" i="2" s="1"/>
  <c r="AK959" i="2"/>
  <c r="AC960" i="2"/>
  <c r="AD960" i="2"/>
  <c r="AE960" i="2"/>
  <c r="AF960" i="2"/>
  <c r="AG960" i="2"/>
  <c r="AH960" i="2"/>
  <c r="AI960" i="2"/>
  <c r="AJ960" i="2"/>
  <c r="AK960" i="2"/>
  <c r="AC961" i="2"/>
  <c r="AD961" i="2"/>
  <c r="AE961" i="2"/>
  <c r="AF961" i="2"/>
  <c r="AG961" i="2"/>
  <c r="AH961" i="2"/>
  <c r="AI961" i="2"/>
  <c r="AJ961" i="2"/>
  <c r="AK961" i="2"/>
  <c r="AC962" i="2"/>
  <c r="AD962" i="2"/>
  <c r="AE962" i="2"/>
  <c r="AF962" i="2"/>
  <c r="AG962" i="2"/>
  <c r="AH962" i="2"/>
  <c r="AI962" i="2"/>
  <c r="AJ962" i="2"/>
  <c r="AK962" i="2"/>
  <c r="AC963" i="2"/>
  <c r="AD963" i="2"/>
  <c r="AE963" i="2"/>
  <c r="AF963" i="2"/>
  <c r="AG963" i="2"/>
  <c r="AH963" i="2"/>
  <c r="AI963" i="2"/>
  <c r="AJ963" i="2"/>
  <c r="AK963" i="2"/>
  <c r="AC964" i="2"/>
  <c r="AD964" i="2"/>
  <c r="AE964" i="2"/>
  <c r="AF964" i="2"/>
  <c r="AG964" i="2"/>
  <c r="AH964" i="2"/>
  <c r="AI964" i="2"/>
  <c r="AJ964" i="2"/>
  <c r="AK964" i="2"/>
  <c r="AC965" i="2"/>
  <c r="AD965" i="2"/>
  <c r="AE965" i="2"/>
  <c r="AF965" i="2"/>
  <c r="AG965" i="2"/>
  <c r="AH965" i="2"/>
  <c r="AI965" i="2"/>
  <c r="AJ965" i="2"/>
  <c r="AK965" i="2"/>
  <c r="AC966" i="2"/>
  <c r="AD966" i="2"/>
  <c r="AE966" i="2"/>
  <c r="AF966" i="2"/>
  <c r="AG966" i="2"/>
  <c r="AH966" i="2"/>
  <c r="AI966" i="2"/>
  <c r="AJ966" i="2"/>
  <c r="AK966" i="2"/>
  <c r="AC967" i="2"/>
  <c r="AD967" i="2"/>
  <c r="AE967" i="2"/>
  <c r="AF967" i="2"/>
  <c r="AG967" i="2"/>
  <c r="AH967" i="2"/>
  <c r="AI967" i="2"/>
  <c r="AJ967" i="2"/>
  <c r="AK967" i="2"/>
  <c r="AC968" i="2"/>
  <c r="AD968" i="2"/>
  <c r="AE968" i="2"/>
  <c r="AF968" i="2"/>
  <c r="AG968" i="2"/>
  <c r="AH968" i="2"/>
  <c r="AI968" i="2"/>
  <c r="AJ968" i="2"/>
  <c r="AK968" i="2"/>
  <c r="AC969" i="2"/>
  <c r="AD969" i="2"/>
  <c r="AE969" i="2"/>
  <c r="AF969" i="2"/>
  <c r="AG969" i="2"/>
  <c r="AH969" i="2"/>
  <c r="AI969" i="2"/>
  <c r="AJ969" i="2"/>
  <c r="AK969" i="2"/>
  <c r="AC970" i="2"/>
  <c r="AD970" i="2"/>
  <c r="AE970" i="2"/>
  <c r="AF970" i="2"/>
  <c r="AG970" i="2"/>
  <c r="AH970" i="2"/>
  <c r="AI970" i="2"/>
  <c r="AJ970" i="2"/>
  <c r="AK970" i="2"/>
  <c r="AC971" i="2"/>
  <c r="AD971" i="2"/>
  <c r="AE971" i="2"/>
  <c r="AF971" i="2"/>
  <c r="AG971" i="2"/>
  <c r="AH971" i="2"/>
  <c r="AI971" i="2"/>
  <c r="AJ971" i="2"/>
  <c r="AK971" i="2"/>
  <c r="AC972" i="2"/>
  <c r="AD972" i="2"/>
  <c r="AE972" i="2"/>
  <c r="AF972" i="2"/>
  <c r="AG972" i="2"/>
  <c r="AH972" i="2"/>
  <c r="AI972" i="2"/>
  <c r="AJ972" i="2"/>
  <c r="AK972" i="2"/>
  <c r="AC973" i="2"/>
  <c r="AD973" i="2"/>
  <c r="AE973" i="2"/>
  <c r="AF973" i="2"/>
  <c r="AG973" i="2"/>
  <c r="AH973" i="2"/>
  <c r="AI973" i="2"/>
  <c r="AJ973" i="2"/>
  <c r="AK973" i="2"/>
  <c r="AC974" i="2"/>
  <c r="AD974" i="2"/>
  <c r="AE974" i="2"/>
  <c r="AF974" i="2"/>
  <c r="AG974" i="2"/>
  <c r="AH974" i="2"/>
  <c r="AI974" i="2"/>
  <c r="AJ974" i="2"/>
  <c r="AK974" i="2"/>
  <c r="AC975" i="2"/>
  <c r="AD975" i="2"/>
  <c r="AE975" i="2"/>
  <c r="AF975" i="2"/>
  <c r="AG975" i="2"/>
  <c r="AH975" i="2"/>
  <c r="AI975" i="2"/>
  <c r="AJ975" i="2"/>
  <c r="AK975" i="2"/>
  <c r="AC976" i="2"/>
  <c r="AA976" i="2" s="1"/>
  <c r="AD976" i="2"/>
  <c r="AE976" i="2"/>
  <c r="AF976" i="2"/>
  <c r="AG976" i="2"/>
  <c r="AH976" i="2"/>
  <c r="AI976" i="2"/>
  <c r="AJ976" i="2"/>
  <c r="AK976" i="2"/>
  <c r="AC977" i="2"/>
  <c r="AD977" i="2"/>
  <c r="AE977" i="2"/>
  <c r="AF977" i="2"/>
  <c r="AG977" i="2"/>
  <c r="AH977" i="2"/>
  <c r="AI977" i="2"/>
  <c r="AJ977" i="2"/>
  <c r="AK977" i="2"/>
  <c r="AC978" i="2"/>
  <c r="AD978" i="2"/>
  <c r="AE978" i="2"/>
  <c r="AF978" i="2"/>
  <c r="AG978" i="2"/>
  <c r="AH978" i="2"/>
  <c r="AI978" i="2"/>
  <c r="AJ978" i="2"/>
  <c r="AK978" i="2"/>
  <c r="AC979" i="2"/>
  <c r="AD979" i="2"/>
  <c r="AE979" i="2"/>
  <c r="AF979" i="2"/>
  <c r="AG979" i="2"/>
  <c r="AH979" i="2"/>
  <c r="AI979" i="2"/>
  <c r="AJ979" i="2"/>
  <c r="AK979" i="2"/>
  <c r="AC980" i="2"/>
  <c r="AD980" i="2"/>
  <c r="AE980" i="2"/>
  <c r="AF980" i="2"/>
  <c r="AG980" i="2"/>
  <c r="AH980" i="2"/>
  <c r="AI980" i="2"/>
  <c r="AJ980" i="2"/>
  <c r="AK980" i="2"/>
  <c r="AC981" i="2"/>
  <c r="AD981" i="2"/>
  <c r="AE981" i="2"/>
  <c r="AF981" i="2"/>
  <c r="AG981" i="2"/>
  <c r="AH981" i="2"/>
  <c r="AI981" i="2"/>
  <c r="AJ981" i="2"/>
  <c r="AK981" i="2"/>
  <c r="AC982" i="2"/>
  <c r="AD982" i="2"/>
  <c r="AE982" i="2"/>
  <c r="AF982" i="2"/>
  <c r="AG982" i="2"/>
  <c r="AH982" i="2"/>
  <c r="AI982" i="2"/>
  <c r="AJ982" i="2"/>
  <c r="AK982" i="2"/>
  <c r="AC983" i="2"/>
  <c r="AD983" i="2"/>
  <c r="AE983" i="2"/>
  <c r="AF983" i="2"/>
  <c r="AG983" i="2"/>
  <c r="AH983" i="2"/>
  <c r="AI983" i="2"/>
  <c r="AJ983" i="2"/>
  <c r="AA983" i="2" s="1"/>
  <c r="AK983" i="2"/>
  <c r="AC984" i="2"/>
  <c r="AD984" i="2"/>
  <c r="AE984" i="2"/>
  <c r="AF984" i="2"/>
  <c r="AG984" i="2"/>
  <c r="AH984" i="2"/>
  <c r="AI984" i="2"/>
  <c r="AJ984" i="2"/>
  <c r="AK984" i="2"/>
  <c r="AC985" i="2"/>
  <c r="AD985" i="2"/>
  <c r="AE985" i="2"/>
  <c r="AF985" i="2"/>
  <c r="AG985" i="2"/>
  <c r="AH985" i="2"/>
  <c r="AI985" i="2"/>
  <c r="AJ985" i="2"/>
  <c r="AK985" i="2"/>
  <c r="AC986" i="2"/>
  <c r="AD986" i="2"/>
  <c r="AE986" i="2"/>
  <c r="AF986" i="2"/>
  <c r="AG986" i="2"/>
  <c r="AH986" i="2"/>
  <c r="AI986" i="2"/>
  <c r="AJ986" i="2"/>
  <c r="AK986" i="2"/>
  <c r="AC987" i="2"/>
  <c r="AD987" i="2"/>
  <c r="AE987" i="2"/>
  <c r="AF987" i="2"/>
  <c r="AG987" i="2"/>
  <c r="AH987" i="2"/>
  <c r="AI987" i="2"/>
  <c r="AJ987" i="2"/>
  <c r="AK987" i="2"/>
  <c r="AC988" i="2"/>
  <c r="AD988" i="2"/>
  <c r="AE988" i="2"/>
  <c r="AF988" i="2"/>
  <c r="AG988" i="2"/>
  <c r="AH988" i="2"/>
  <c r="AI988" i="2"/>
  <c r="AJ988" i="2"/>
  <c r="AK988" i="2"/>
  <c r="AC989" i="2"/>
  <c r="AD989" i="2"/>
  <c r="AE989" i="2"/>
  <c r="AF989" i="2"/>
  <c r="AG989" i="2"/>
  <c r="AH989" i="2"/>
  <c r="AI989" i="2"/>
  <c r="AJ989" i="2"/>
  <c r="AK989" i="2"/>
  <c r="AC990" i="2"/>
  <c r="AD990" i="2"/>
  <c r="AE990" i="2"/>
  <c r="AF990" i="2"/>
  <c r="AG990" i="2"/>
  <c r="AH990" i="2"/>
  <c r="AI990" i="2"/>
  <c r="AJ990" i="2"/>
  <c r="AK990" i="2"/>
  <c r="AC991" i="2"/>
  <c r="AD991" i="2"/>
  <c r="AE991" i="2"/>
  <c r="AF991" i="2"/>
  <c r="AG991" i="2"/>
  <c r="AH991" i="2"/>
  <c r="AI991" i="2"/>
  <c r="AJ991" i="2"/>
  <c r="AA991" i="2" s="1"/>
  <c r="AK991" i="2"/>
  <c r="AC992" i="2"/>
  <c r="AD992" i="2"/>
  <c r="AE992" i="2"/>
  <c r="AF992" i="2"/>
  <c r="AG992" i="2"/>
  <c r="AH992" i="2"/>
  <c r="AI992" i="2"/>
  <c r="AJ992" i="2"/>
  <c r="AK992" i="2"/>
  <c r="AC993" i="2"/>
  <c r="AD993" i="2"/>
  <c r="AE993" i="2"/>
  <c r="AF993" i="2"/>
  <c r="AG993" i="2"/>
  <c r="AH993" i="2"/>
  <c r="AI993" i="2"/>
  <c r="AJ993" i="2"/>
  <c r="AK993" i="2"/>
  <c r="AC994" i="2"/>
  <c r="AD994" i="2"/>
  <c r="AE994" i="2"/>
  <c r="AF994" i="2"/>
  <c r="AG994" i="2"/>
  <c r="AH994" i="2"/>
  <c r="AI994" i="2"/>
  <c r="AJ994" i="2"/>
  <c r="AK994" i="2"/>
  <c r="AC995" i="2"/>
  <c r="AD995" i="2"/>
  <c r="AE995" i="2"/>
  <c r="AF995" i="2"/>
  <c r="AG995" i="2"/>
  <c r="AH995" i="2"/>
  <c r="AI995" i="2"/>
  <c r="AJ995" i="2"/>
  <c r="AK995" i="2"/>
  <c r="AC996" i="2"/>
  <c r="AD996" i="2"/>
  <c r="AE996" i="2"/>
  <c r="AF996" i="2"/>
  <c r="AG996" i="2"/>
  <c r="AH996" i="2"/>
  <c r="AI996" i="2"/>
  <c r="AJ996" i="2"/>
  <c r="AK996" i="2"/>
  <c r="AC997" i="2"/>
  <c r="AD997" i="2"/>
  <c r="AA997" i="2" s="1"/>
  <c r="AE997" i="2"/>
  <c r="AF997" i="2"/>
  <c r="AG997" i="2"/>
  <c r="AH997" i="2"/>
  <c r="AI997" i="2"/>
  <c r="AJ997" i="2"/>
  <c r="AK997" i="2"/>
  <c r="AC998" i="2"/>
  <c r="AD998" i="2"/>
  <c r="AE998" i="2"/>
  <c r="AA998" i="2" s="1"/>
  <c r="AF998" i="2"/>
  <c r="AG998" i="2"/>
  <c r="AH998" i="2"/>
  <c r="AI998" i="2"/>
  <c r="AJ998" i="2"/>
  <c r="AK998" i="2"/>
  <c r="AC999" i="2"/>
  <c r="AD999" i="2"/>
  <c r="AE999" i="2"/>
  <c r="AF999" i="2"/>
  <c r="AG999" i="2"/>
  <c r="AH999" i="2"/>
  <c r="AI999" i="2"/>
  <c r="AJ999" i="2"/>
  <c r="AK999" i="2"/>
  <c r="AC1000" i="2"/>
  <c r="AA1000" i="2" s="1"/>
  <c r="AD1000" i="2"/>
  <c r="AE1000" i="2"/>
  <c r="AF1000" i="2"/>
  <c r="AG1000" i="2"/>
  <c r="AH1000" i="2"/>
  <c r="AI1000" i="2"/>
  <c r="AJ1000" i="2"/>
  <c r="AK1000" i="2"/>
  <c r="AA975" i="2" l="1"/>
  <c r="AH852" i="2"/>
  <c r="AH820" i="2"/>
  <c r="AA745" i="2"/>
  <c r="AA741" i="2"/>
  <c r="AH740" i="2"/>
  <c r="AA729" i="2"/>
  <c r="AA720" i="2"/>
  <c r="AA709" i="2"/>
  <c r="AH708" i="2"/>
  <c r="AA697" i="2"/>
  <c r="AH692" i="2"/>
  <c r="AA684" i="2"/>
  <c r="AH676" i="2"/>
  <c r="AA676" i="2" s="1"/>
  <c r="AA668" i="2"/>
  <c r="AA665" i="2"/>
  <c r="AH660" i="2"/>
  <c r="AA660" i="2" s="1"/>
  <c r="AA652" i="2"/>
  <c r="AH644" i="2"/>
  <c r="AA632" i="2"/>
  <c r="AH628" i="2"/>
  <c r="AA624" i="2"/>
  <c r="AH612" i="2"/>
  <c r="AA600" i="2"/>
  <c r="AA592" i="2"/>
  <c r="R489" i="2"/>
  <c r="AH489" i="2"/>
  <c r="AA999" i="2"/>
  <c r="AA967" i="2"/>
  <c r="AA955" i="2"/>
  <c r="AA947" i="2"/>
  <c r="AA939" i="2"/>
  <c r="AA931" i="2"/>
  <c r="AA923" i="2"/>
  <c r="AA915" i="2"/>
  <c r="AA907" i="2"/>
  <c r="AA899" i="2"/>
  <c r="AA891" i="2"/>
  <c r="AA883" i="2"/>
  <c r="AA875" i="2"/>
  <c r="AA867" i="2"/>
  <c r="AA859" i="2"/>
  <c r="AA851" i="2"/>
  <c r="AA843" i="2"/>
  <c r="AA835" i="2"/>
  <c r="AA827" i="2"/>
  <c r="AA819" i="2"/>
  <c r="AA811" i="2"/>
  <c r="AA803" i="2"/>
  <c r="AA795" i="2"/>
  <c r="AA787" i="2"/>
  <c r="AA779" i="2"/>
  <c r="AA771" i="2"/>
  <c r="AA763" i="2"/>
  <c r="AA755" i="2"/>
  <c r="AA744" i="2"/>
  <c r="AA727" i="2"/>
  <c r="AG715" i="2"/>
  <c r="AA712" i="2"/>
  <c r="AA695" i="2"/>
  <c r="AA691" i="2"/>
  <c r="AA688" i="2"/>
  <c r="AA687" i="2"/>
  <c r="AA582" i="2"/>
  <c r="AH705" i="2"/>
  <c r="AH689" i="2"/>
  <c r="AH673" i="2"/>
  <c r="AH657" i="2"/>
  <c r="AA657" i="2" s="1"/>
  <c r="AH641" i="2"/>
  <c r="AH625" i="2"/>
  <c r="AH609" i="2"/>
  <c r="AA609" i="2" s="1"/>
  <c r="AH593" i="2"/>
  <c r="AH577" i="2"/>
  <c r="R545" i="2"/>
  <c r="AH545" i="2"/>
  <c r="AA545" i="2" s="1"/>
  <c r="AG478" i="2"/>
  <c r="AA989" i="2"/>
  <c r="AA987" i="2"/>
  <c r="AA979" i="2"/>
  <c r="AA957" i="2"/>
  <c r="AA749" i="2"/>
  <c r="AA733" i="2"/>
  <c r="AA717" i="2"/>
  <c r="AA708" i="2"/>
  <c r="AA701" i="2"/>
  <c r="AA685" i="2"/>
  <c r="AA680" i="2"/>
  <c r="AA672" i="2"/>
  <c r="AA664" i="2"/>
  <c r="AA656" i="2"/>
  <c r="AA628" i="2"/>
  <c r="AA620" i="2"/>
  <c r="AA596" i="2"/>
  <c r="AA588" i="2"/>
  <c r="AH483" i="2"/>
  <c r="AA996" i="2"/>
  <c r="AA964" i="2"/>
  <c r="AG792" i="2"/>
  <c r="AA792" i="2" s="1"/>
  <c r="AA737" i="2"/>
  <c r="AA705" i="2"/>
  <c r="AA681" i="2"/>
  <c r="AA673" i="2"/>
  <c r="AA649" i="2"/>
  <c r="AA641" i="2"/>
  <c r="AA633" i="2"/>
  <c r="AA625" i="2"/>
  <c r="AA617" i="2"/>
  <c r="AA601" i="2"/>
  <c r="AA593" i="2"/>
  <c r="AA585" i="2"/>
  <c r="AA577" i="2"/>
  <c r="R561" i="2"/>
  <c r="AH561" i="2"/>
  <c r="AA561" i="2" s="1"/>
  <c r="R521" i="2"/>
  <c r="AH521" i="2"/>
  <c r="AA995" i="2"/>
  <c r="AA971" i="2"/>
  <c r="AA963" i="2"/>
  <c r="AA775" i="2"/>
  <c r="AA767" i="2"/>
  <c r="AA759" i="2"/>
  <c r="AA732" i="2"/>
  <c r="AA731" i="2"/>
  <c r="AA723" i="2"/>
  <c r="AA716" i="2"/>
  <c r="AA715" i="2"/>
  <c r="AA707" i="2"/>
  <c r="AA700" i="2"/>
  <c r="AA699" i="2"/>
  <c r="AH515" i="2"/>
  <c r="AG510" i="2"/>
  <c r="AA510" i="2" s="1"/>
  <c r="AA970" i="2"/>
  <c r="AA730" i="2"/>
  <c r="AA714" i="2"/>
  <c r="AA698" i="2"/>
  <c r="AA683" i="2"/>
  <c r="AA675" i="2"/>
  <c r="AA667" i="2"/>
  <c r="AA659" i="2"/>
  <c r="AA651" i="2"/>
  <c r="AA643" i="2"/>
  <c r="AA635" i="2"/>
  <c r="AA634" i="2"/>
  <c r="AA627" i="2"/>
  <c r="AA619" i="2"/>
  <c r="AA611" i="2"/>
  <c r="AA603" i="2"/>
  <c r="AA602" i="2"/>
  <c r="AA595" i="2"/>
  <c r="AA587" i="2"/>
  <c r="AA579" i="2"/>
  <c r="AA571" i="2"/>
  <c r="AA568" i="2"/>
  <c r="AA560" i="2"/>
  <c r="AA536" i="2"/>
  <c r="AA528" i="2"/>
  <c r="AA504" i="2"/>
  <c r="AA487" i="2"/>
  <c r="AA471" i="2"/>
  <c r="AA463" i="2"/>
  <c r="AA455" i="2"/>
  <c r="AA447" i="2"/>
  <c r="AA439" i="2"/>
  <c r="AA431" i="2"/>
  <c r="AA423" i="2"/>
  <c r="AA415" i="2"/>
  <c r="AA407" i="2"/>
  <c r="AA399" i="2"/>
  <c r="AA391" i="2"/>
  <c r="AA383" i="2"/>
  <c r="AA375" i="2"/>
  <c r="AA367" i="2"/>
  <c r="AA567" i="2"/>
  <c r="AA559" i="2"/>
  <c r="AA558" i="2"/>
  <c r="AA551" i="2"/>
  <c r="AA543" i="2"/>
  <c r="AA542" i="2"/>
  <c r="AA535" i="2"/>
  <c r="AA527" i="2"/>
  <c r="AA526" i="2"/>
  <c r="AA519" i="2"/>
  <c r="AA511" i="2"/>
  <c r="AA503" i="2"/>
  <c r="AA564" i="2"/>
  <c r="AA556" i="2"/>
  <c r="AA532" i="2"/>
  <c r="AA524" i="2"/>
  <c r="AA521" i="2"/>
  <c r="AA491" i="2"/>
  <c r="AA467" i="2"/>
  <c r="AA459" i="2"/>
  <c r="AA451" i="2"/>
  <c r="AA443" i="2"/>
  <c r="AA435" i="2"/>
  <c r="AA427" i="2"/>
  <c r="AA419" i="2"/>
  <c r="AA411" i="2"/>
  <c r="AA403" i="2"/>
  <c r="AA395" i="2"/>
  <c r="AA387" i="2"/>
  <c r="AA379" i="2"/>
  <c r="AA371" i="2"/>
  <c r="AA363" i="2"/>
  <c r="AA563" i="2"/>
  <c r="AA555" i="2"/>
  <c r="AA547" i="2"/>
  <c r="AA539" i="2"/>
  <c r="AA531" i="2"/>
  <c r="AA523" i="2"/>
  <c r="AA515" i="2"/>
  <c r="AA507" i="2"/>
  <c r="AA499" i="2"/>
  <c r="AA495" i="2"/>
  <c r="AA988" i="2"/>
  <c r="AA982" i="2"/>
  <c r="AA969" i="2"/>
  <c r="AA956" i="2"/>
  <c r="AA949" i="2"/>
  <c r="AA941" i="2"/>
  <c r="AA933" i="2"/>
  <c r="AA925" i="2"/>
  <c r="AA917" i="2"/>
  <c r="AA909" i="2"/>
  <c r="AA901" i="2"/>
  <c r="AA893" i="2"/>
  <c r="AA885" i="2"/>
  <c r="AA877" i="2"/>
  <c r="AA869" i="2"/>
  <c r="AA861" i="2"/>
  <c r="AA853" i="2"/>
  <c r="AA845" i="2"/>
  <c r="AA837" i="2"/>
  <c r="AA829" i="2"/>
  <c r="AA821" i="2"/>
  <c r="AA813" i="2"/>
  <c r="AA805" i="2"/>
  <c r="AA797" i="2"/>
  <c r="AA789" i="2"/>
  <c r="AA781" i="2"/>
  <c r="AA773" i="2"/>
  <c r="AA765" i="2"/>
  <c r="AA757" i="2"/>
  <c r="AA743" i="2"/>
  <c r="AA713" i="2"/>
  <c r="AA994" i="2"/>
  <c r="AA981" i="2"/>
  <c r="AA968" i="2"/>
  <c r="AA962" i="2"/>
  <c r="AA948" i="2"/>
  <c r="AA940" i="2"/>
  <c r="AA932" i="2"/>
  <c r="AA924" i="2"/>
  <c r="AA916" i="2"/>
  <c r="AA908" i="2"/>
  <c r="AA900" i="2"/>
  <c r="AA892" i="2"/>
  <c r="AA884" i="2"/>
  <c r="AA876" i="2"/>
  <c r="AA868" i="2"/>
  <c r="AA860" i="2"/>
  <c r="AA852" i="2"/>
  <c r="AA844" i="2"/>
  <c r="AA836" i="2"/>
  <c r="AA828" i="2"/>
  <c r="AA820" i="2"/>
  <c r="AA812" i="2"/>
  <c r="AA804" i="2"/>
  <c r="AA796" i="2"/>
  <c r="AA788" i="2"/>
  <c r="AA780" i="2"/>
  <c r="AA772" i="2"/>
  <c r="AA764" i="2"/>
  <c r="AA756" i="2"/>
  <c r="AA704" i="2"/>
  <c r="AA993" i="2"/>
  <c r="AA980" i="2"/>
  <c r="AA974" i="2"/>
  <c r="AA961" i="2"/>
  <c r="AA748" i="2"/>
  <c r="AA740" i="2"/>
  <c r="AA992" i="2"/>
  <c r="AA986" i="2"/>
  <c r="AA973" i="2"/>
  <c r="AA960" i="2"/>
  <c r="AA954" i="2"/>
  <c r="AA946" i="2"/>
  <c r="AA938" i="2"/>
  <c r="AA930" i="2"/>
  <c r="AA922" i="2"/>
  <c r="AA914" i="2"/>
  <c r="AA906" i="2"/>
  <c r="AA898" i="2"/>
  <c r="AA890" i="2"/>
  <c r="AA882" i="2"/>
  <c r="AA874" i="2"/>
  <c r="AA866" i="2"/>
  <c r="AA858" i="2"/>
  <c r="AA850" i="2"/>
  <c r="AA842" i="2"/>
  <c r="AA834" i="2"/>
  <c r="AA826" i="2"/>
  <c r="AA818" i="2"/>
  <c r="AA810" i="2"/>
  <c r="AA802" i="2"/>
  <c r="AA794" i="2"/>
  <c r="AA786" i="2"/>
  <c r="AA778" i="2"/>
  <c r="AA770" i="2"/>
  <c r="AA762" i="2"/>
  <c r="AA747" i="2"/>
  <c r="AA725" i="2"/>
  <c r="AA724" i="2"/>
  <c r="AA711" i="2"/>
  <c r="AA985" i="2"/>
  <c r="AA972" i="2"/>
  <c r="AA966" i="2"/>
  <c r="AA953" i="2"/>
  <c r="AA945" i="2"/>
  <c r="AA937" i="2"/>
  <c r="AA929" i="2"/>
  <c r="AA921" i="2"/>
  <c r="AA913" i="2"/>
  <c r="AA905" i="2"/>
  <c r="AA897" i="2"/>
  <c r="AA889" i="2"/>
  <c r="AA881" i="2"/>
  <c r="AA873" i="2"/>
  <c r="AA865" i="2"/>
  <c r="AA857" i="2"/>
  <c r="AA849" i="2"/>
  <c r="AA841" i="2"/>
  <c r="AA833" i="2"/>
  <c r="AA825" i="2"/>
  <c r="AA817" i="2"/>
  <c r="AA809" i="2"/>
  <c r="AA801" i="2"/>
  <c r="AA793" i="2"/>
  <c r="AA785" i="2"/>
  <c r="AA777" i="2"/>
  <c r="AA769" i="2"/>
  <c r="AA761" i="2"/>
  <c r="AA739" i="2"/>
  <c r="AA984" i="2"/>
  <c r="AA978" i="2"/>
  <c r="AA965" i="2"/>
  <c r="AA990" i="2"/>
  <c r="AA977" i="2"/>
  <c r="AA958" i="2"/>
  <c r="AA752" i="2"/>
  <c r="AA736" i="2"/>
  <c r="AA693" i="2"/>
  <c r="AA692" i="2"/>
  <c r="AA726" i="2"/>
  <c r="AA694" i="2"/>
  <c r="AA689" i="2"/>
  <c r="AA658" i="2"/>
  <c r="AA644" i="2"/>
  <c r="AA626" i="2"/>
  <c r="AA612" i="2"/>
  <c r="AA594" i="2"/>
  <c r="AA580" i="2"/>
  <c r="AA562" i="2"/>
  <c r="AA548" i="2"/>
  <c r="AA516" i="2"/>
  <c r="AA497" i="2"/>
  <c r="AA734" i="2"/>
  <c r="AA702" i="2"/>
  <c r="AA682" i="2"/>
  <c r="AA650" i="2"/>
  <c r="AA636" i="2"/>
  <c r="AA618" i="2"/>
  <c r="AA604" i="2"/>
  <c r="AA586" i="2"/>
  <c r="AA572" i="2"/>
  <c r="AA554" i="2"/>
  <c r="AA540" i="2"/>
  <c r="AA522" i="2"/>
  <c r="AA508" i="2"/>
  <c r="AA738" i="2"/>
  <c r="AA706" i="2"/>
  <c r="AA662" i="2"/>
  <c r="AA648" i="2"/>
  <c r="AA630" i="2"/>
  <c r="AA616" i="2"/>
  <c r="AA598" i="2"/>
  <c r="AA584" i="2"/>
  <c r="AA566" i="2"/>
  <c r="AA552" i="2"/>
  <c r="AA534" i="2"/>
  <c r="AA520" i="2"/>
  <c r="AA486" i="2"/>
  <c r="AA478" i="2"/>
  <c r="AA470" i="2"/>
  <c r="AA462" i="2"/>
  <c r="AA454" i="2"/>
  <c r="AA446" i="2"/>
  <c r="AA438" i="2"/>
  <c r="AA430" i="2"/>
  <c r="AA422" i="2"/>
  <c r="AA414" i="2"/>
  <c r="AA406" i="2"/>
  <c r="AA398" i="2"/>
  <c r="AA390" i="2"/>
  <c r="AA382" i="2"/>
  <c r="AA374" i="2"/>
  <c r="AA366" i="2"/>
  <c r="AA358" i="2"/>
  <c r="AA742" i="2"/>
  <c r="AA710" i="2"/>
  <c r="AA674" i="2"/>
  <c r="AA661" i="2"/>
  <c r="AA642" i="2"/>
  <c r="AA610" i="2"/>
  <c r="AA578" i="2"/>
  <c r="AA493" i="2"/>
  <c r="AA746" i="2"/>
  <c r="AA640" i="2"/>
  <c r="AA608" i="2"/>
  <c r="AA576" i="2"/>
  <c r="AA544" i="2"/>
  <c r="AA512" i="2"/>
  <c r="AA492" i="2"/>
  <c r="AA750" i="2"/>
  <c r="AA718" i="2"/>
  <c r="AA666" i="2"/>
  <c r="AA754" i="2"/>
  <c r="AA722" i="2"/>
  <c r="AA690" i="2"/>
  <c r="AA678" i="2"/>
  <c r="AA646" i="2"/>
  <c r="AA614" i="2"/>
  <c r="AA550" i="2"/>
  <c r="AA518" i="2"/>
  <c r="AA502" i="2"/>
  <c r="AA485" i="2"/>
  <c r="AA477" i="2"/>
  <c r="AA469" i="2"/>
  <c r="AA461" i="2"/>
  <c r="AA453" i="2"/>
  <c r="AA445" i="2"/>
  <c r="AA437" i="2"/>
  <c r="AA429" i="2"/>
  <c r="AA421" i="2"/>
  <c r="AA413" i="2"/>
  <c r="AA405" i="2"/>
  <c r="AA397" i="2"/>
  <c r="AA389" i="2"/>
  <c r="AA381" i="2"/>
  <c r="AA373" i="2"/>
  <c r="AA365" i="2"/>
  <c r="AA357" i="2"/>
  <c r="AA496" i="2"/>
  <c r="AA484" i="2"/>
  <c r="AA476" i="2"/>
  <c r="AA468" i="2"/>
  <c r="AA460" i="2"/>
  <c r="AA452" i="2"/>
  <c r="AA444" i="2"/>
  <c r="AA436" i="2"/>
  <c r="AA428" i="2"/>
  <c r="AA420" i="2"/>
  <c r="AA412" i="2"/>
  <c r="AA404" i="2"/>
  <c r="AA396" i="2"/>
  <c r="AA388" i="2"/>
  <c r="AA380" i="2"/>
  <c r="AA372" i="2"/>
  <c r="AA364" i="2"/>
  <c r="AA490" i="2"/>
  <c r="AA483" i="2"/>
  <c r="AA475" i="2"/>
  <c r="AA500" i="2"/>
  <c r="AA489" i="2"/>
  <c r="AA482" i="2"/>
  <c r="AA474" i="2"/>
  <c r="AA466" i="2"/>
  <c r="AA458" i="2"/>
  <c r="AA450" i="2"/>
  <c r="AA442" i="2"/>
  <c r="AA434" i="2"/>
  <c r="AA426" i="2"/>
  <c r="AA418" i="2"/>
  <c r="AA410" i="2"/>
  <c r="AA402" i="2"/>
  <c r="AA394" i="2"/>
  <c r="AA386" i="2"/>
  <c r="AA378" i="2"/>
  <c r="AA370" i="2"/>
  <c r="AA362" i="2"/>
  <c r="AA494" i="2"/>
  <c r="AA488" i="2"/>
  <c r="AA481" i="2"/>
  <c r="AA473" i="2"/>
  <c r="AA465" i="2"/>
  <c r="AA457" i="2"/>
  <c r="AA449" i="2"/>
  <c r="AA441" i="2"/>
  <c r="AA433" i="2"/>
  <c r="AA425" i="2"/>
  <c r="AA417" i="2"/>
  <c r="AA409" i="2"/>
  <c r="AA401" i="2"/>
  <c r="AA393" i="2"/>
  <c r="AA385" i="2"/>
  <c r="AA377" i="2"/>
  <c r="AA369" i="2"/>
  <c r="AA361" i="2"/>
  <c r="AA480" i="2"/>
  <c r="AA498" i="2"/>
  <c r="AA479" i="2"/>
  <c r="A7" i="2" l="1"/>
  <c r="B7" i="2"/>
  <c r="C7" i="2"/>
  <c r="D7" i="2"/>
  <c r="E7" i="2"/>
  <c r="F7" i="2"/>
  <c r="G7" i="2"/>
  <c r="AC7" i="2" s="1"/>
  <c r="I7" i="2"/>
  <c r="AD7" i="2" s="1"/>
  <c r="K7" i="2"/>
  <c r="M7" i="2"/>
  <c r="S7" i="2"/>
  <c r="AI7" i="2" s="1"/>
  <c r="U7" i="2"/>
  <c r="W7" i="2"/>
  <c r="AK7" i="2" s="1"/>
  <c r="A8" i="2"/>
  <c r="B8" i="2"/>
  <c r="C8" i="2"/>
  <c r="D8" i="2"/>
  <c r="E8" i="2"/>
  <c r="F8" i="2"/>
  <c r="G8" i="2"/>
  <c r="I8" i="2"/>
  <c r="AD8" i="2" s="1"/>
  <c r="K8" i="2"/>
  <c r="AE8" i="2" s="1"/>
  <c r="M8" i="2"/>
  <c r="AF8" i="2" s="1"/>
  <c r="AG8" i="2"/>
  <c r="S8" i="2"/>
  <c r="AI8" i="2" s="1"/>
  <c r="U8" i="2"/>
  <c r="W8" i="2"/>
  <c r="A9" i="2"/>
  <c r="B9" i="2"/>
  <c r="C9" i="2"/>
  <c r="D9" i="2"/>
  <c r="E9" i="2"/>
  <c r="F9" i="2"/>
  <c r="G9" i="2"/>
  <c r="AC9" i="2" s="1"/>
  <c r="I9" i="2"/>
  <c r="AD9" i="2" s="1"/>
  <c r="K9" i="2"/>
  <c r="AE9" i="2" s="1"/>
  <c r="M9" i="2"/>
  <c r="AF9" i="2" s="1"/>
  <c r="AG9" i="2"/>
  <c r="S9" i="2"/>
  <c r="AI9" i="2" s="1"/>
  <c r="U9" i="2"/>
  <c r="W9" i="2"/>
  <c r="AK9" i="2" s="1"/>
  <c r="A10" i="2"/>
  <c r="B10" i="2"/>
  <c r="C10" i="2"/>
  <c r="D10" i="2"/>
  <c r="E10" i="2"/>
  <c r="F10" i="2"/>
  <c r="G10" i="2"/>
  <c r="AC10" i="2" s="1"/>
  <c r="I10" i="2"/>
  <c r="AD10" i="2" s="1"/>
  <c r="K10" i="2"/>
  <c r="AE10" i="2" s="1"/>
  <c r="M10" i="2"/>
  <c r="AF10" i="2" s="1"/>
  <c r="AG10" i="2"/>
  <c r="S10" i="2"/>
  <c r="AI10" i="2" s="1"/>
  <c r="U10" i="2"/>
  <c r="W10" i="2"/>
  <c r="AK10" i="2" s="1"/>
  <c r="A11" i="2"/>
  <c r="B11" i="2"/>
  <c r="C11" i="2"/>
  <c r="D11" i="2"/>
  <c r="E11" i="2"/>
  <c r="F11" i="2"/>
  <c r="G11" i="2"/>
  <c r="AC11" i="2" s="1"/>
  <c r="I11" i="2"/>
  <c r="AD11" i="2" s="1"/>
  <c r="K11" i="2"/>
  <c r="AE11" i="2" s="1"/>
  <c r="M11" i="2"/>
  <c r="AF11" i="2" s="1"/>
  <c r="AH11" i="2"/>
  <c r="S11" i="2"/>
  <c r="AI11" i="2" s="1"/>
  <c r="U11" i="2"/>
  <c r="W11" i="2"/>
  <c r="AK11" i="2" s="1"/>
  <c r="A12" i="2"/>
  <c r="B12" i="2"/>
  <c r="C12" i="2"/>
  <c r="D12" i="2"/>
  <c r="E12" i="2"/>
  <c r="F12" i="2"/>
  <c r="G12" i="2"/>
  <c r="I12" i="2"/>
  <c r="AD12" i="2" s="1"/>
  <c r="K12" i="2"/>
  <c r="AE12" i="2" s="1"/>
  <c r="M12" i="2"/>
  <c r="AF12" i="2" s="1"/>
  <c r="S12" i="2"/>
  <c r="AI12" i="2" s="1"/>
  <c r="U12" i="2"/>
  <c r="W12" i="2"/>
  <c r="A13" i="2"/>
  <c r="B13" i="2"/>
  <c r="C13" i="2"/>
  <c r="D13" i="2"/>
  <c r="E13" i="2"/>
  <c r="F13" i="2"/>
  <c r="G13" i="2"/>
  <c r="AC13" i="2" s="1"/>
  <c r="I13" i="2"/>
  <c r="AD13" i="2" s="1"/>
  <c r="K13" i="2"/>
  <c r="M13" i="2"/>
  <c r="AF13" i="2" s="1"/>
  <c r="S13" i="2"/>
  <c r="AI13" i="2" s="1"/>
  <c r="U13" i="2"/>
  <c r="W13" i="2"/>
  <c r="AK13" i="2" s="1"/>
  <c r="A14" i="2"/>
  <c r="B14" i="2"/>
  <c r="C14" i="2"/>
  <c r="D14" i="2"/>
  <c r="E14" i="2"/>
  <c r="F14" i="2"/>
  <c r="G14" i="2"/>
  <c r="AC14" i="2" s="1"/>
  <c r="I14" i="2"/>
  <c r="AD14" i="2" s="1"/>
  <c r="K14" i="2"/>
  <c r="M14" i="2"/>
  <c r="AF14" i="2" s="1"/>
  <c r="S14" i="2"/>
  <c r="AI14" i="2" s="1"/>
  <c r="U14" i="2"/>
  <c r="W14" i="2"/>
  <c r="AK14" i="2" s="1"/>
  <c r="A15" i="2"/>
  <c r="B15" i="2"/>
  <c r="C15" i="2"/>
  <c r="D15" i="2"/>
  <c r="E15" i="2"/>
  <c r="F15" i="2"/>
  <c r="G15" i="2"/>
  <c r="AC15" i="2" s="1"/>
  <c r="I15" i="2"/>
  <c r="AD15" i="2" s="1"/>
  <c r="K15" i="2"/>
  <c r="AE15" i="2" s="1"/>
  <c r="M15" i="2"/>
  <c r="AF15" i="2" s="1"/>
  <c r="S15" i="2"/>
  <c r="AI15" i="2" s="1"/>
  <c r="U15" i="2"/>
  <c r="W15" i="2"/>
  <c r="AK15" i="2" s="1"/>
  <c r="A16" i="2"/>
  <c r="B16" i="2"/>
  <c r="C16" i="2"/>
  <c r="D16" i="2"/>
  <c r="E16" i="2"/>
  <c r="F16" i="2"/>
  <c r="G16" i="2"/>
  <c r="I16" i="2"/>
  <c r="AD16" i="2" s="1"/>
  <c r="K16" i="2"/>
  <c r="AE16" i="2" s="1"/>
  <c r="M16" i="2"/>
  <c r="AF16" i="2" s="1"/>
  <c r="S16" i="2"/>
  <c r="U16" i="2"/>
  <c r="W16" i="2"/>
  <c r="A17" i="2"/>
  <c r="B17" i="2"/>
  <c r="C17" i="2"/>
  <c r="D17" i="2"/>
  <c r="E17" i="2"/>
  <c r="F17" i="2"/>
  <c r="G17" i="2"/>
  <c r="AC17" i="2" s="1"/>
  <c r="I17" i="2"/>
  <c r="AD17" i="2" s="1"/>
  <c r="K17" i="2"/>
  <c r="AE17" i="2" s="1"/>
  <c r="M17" i="2"/>
  <c r="AF17" i="2" s="1"/>
  <c r="AH17" i="2"/>
  <c r="S17" i="2"/>
  <c r="AI17" i="2" s="1"/>
  <c r="U17" i="2"/>
  <c r="W17" i="2"/>
  <c r="AK17" i="2" s="1"/>
  <c r="A18" i="2"/>
  <c r="B18" i="2"/>
  <c r="C18" i="2"/>
  <c r="D18" i="2"/>
  <c r="E18" i="2"/>
  <c r="F18" i="2"/>
  <c r="G18" i="2"/>
  <c r="AC18" i="2" s="1"/>
  <c r="I18" i="2"/>
  <c r="AD18" i="2" s="1"/>
  <c r="K18" i="2"/>
  <c r="AE18" i="2" s="1"/>
  <c r="M18" i="2"/>
  <c r="AF18" i="2" s="1"/>
  <c r="S18" i="2"/>
  <c r="AI18" i="2" s="1"/>
  <c r="U18" i="2"/>
  <c r="W18" i="2"/>
  <c r="AK18" i="2" s="1"/>
  <c r="A19" i="2"/>
  <c r="B19" i="2"/>
  <c r="C19" i="2"/>
  <c r="D19" i="2"/>
  <c r="E19" i="2"/>
  <c r="F19" i="2"/>
  <c r="G19" i="2"/>
  <c r="AC19" i="2" s="1"/>
  <c r="I19" i="2"/>
  <c r="AD19" i="2" s="1"/>
  <c r="K19" i="2"/>
  <c r="AE19" i="2" s="1"/>
  <c r="M19" i="2"/>
  <c r="AF19" i="2" s="1"/>
  <c r="AH19" i="2"/>
  <c r="S19" i="2"/>
  <c r="AI19" i="2" s="1"/>
  <c r="U19" i="2"/>
  <c r="W19" i="2"/>
  <c r="AK19" i="2" s="1"/>
  <c r="A20" i="2"/>
  <c r="B20" i="2"/>
  <c r="C20" i="2"/>
  <c r="D20" i="2"/>
  <c r="E20" i="2"/>
  <c r="F20" i="2"/>
  <c r="G20" i="2"/>
  <c r="I20" i="2"/>
  <c r="AD20" i="2" s="1"/>
  <c r="K20" i="2"/>
  <c r="AE20" i="2" s="1"/>
  <c r="M20" i="2"/>
  <c r="AF20" i="2" s="1"/>
  <c r="S20" i="2"/>
  <c r="AI20" i="2" s="1"/>
  <c r="U20" i="2"/>
  <c r="W20" i="2"/>
  <c r="A21" i="2"/>
  <c r="B21" i="2"/>
  <c r="C21" i="2"/>
  <c r="D21" i="2"/>
  <c r="E21" i="2"/>
  <c r="F21" i="2"/>
  <c r="G21" i="2"/>
  <c r="AC21" i="2" s="1"/>
  <c r="I21" i="2"/>
  <c r="AD21" i="2" s="1"/>
  <c r="K21" i="2"/>
  <c r="AE21" i="2" s="1"/>
  <c r="M21" i="2"/>
  <c r="AF21" i="2" s="1"/>
  <c r="S21" i="2"/>
  <c r="AI21" i="2" s="1"/>
  <c r="U21" i="2"/>
  <c r="W21" i="2"/>
  <c r="AK21" i="2" s="1"/>
  <c r="A22" i="2"/>
  <c r="B22" i="2"/>
  <c r="C22" i="2"/>
  <c r="D22" i="2"/>
  <c r="E22" i="2"/>
  <c r="F22" i="2"/>
  <c r="G22" i="2"/>
  <c r="AC22" i="2" s="1"/>
  <c r="I22" i="2"/>
  <c r="K22" i="2"/>
  <c r="M22" i="2"/>
  <c r="AF22" i="2" s="1"/>
  <c r="S22" i="2"/>
  <c r="U22" i="2"/>
  <c r="W22" i="2"/>
  <c r="AK22" i="2" s="1"/>
  <c r="A23" i="2"/>
  <c r="B23" i="2"/>
  <c r="C23" i="2"/>
  <c r="D23" i="2"/>
  <c r="E23" i="2"/>
  <c r="F23" i="2"/>
  <c r="G23" i="2"/>
  <c r="AC23" i="2" s="1"/>
  <c r="I23" i="2"/>
  <c r="AD23" i="2" s="1"/>
  <c r="K23" i="2"/>
  <c r="AE23" i="2" s="1"/>
  <c r="M23" i="2"/>
  <c r="AF23" i="2" s="1"/>
  <c r="S23" i="2"/>
  <c r="AI23" i="2" s="1"/>
  <c r="U23" i="2"/>
  <c r="W23" i="2"/>
  <c r="AK23" i="2" s="1"/>
  <c r="A24" i="2"/>
  <c r="B24" i="2"/>
  <c r="C24" i="2"/>
  <c r="D24" i="2"/>
  <c r="E24" i="2"/>
  <c r="F24" i="2"/>
  <c r="G24" i="2"/>
  <c r="I24" i="2"/>
  <c r="AD24" i="2" s="1"/>
  <c r="K24" i="2"/>
  <c r="AE24" i="2" s="1"/>
  <c r="M24" i="2"/>
  <c r="S24" i="2"/>
  <c r="AI24" i="2" s="1"/>
  <c r="U24" i="2"/>
  <c r="W24" i="2"/>
  <c r="A25" i="2"/>
  <c r="B25" i="2"/>
  <c r="C25" i="2"/>
  <c r="D25" i="2"/>
  <c r="E25" i="2"/>
  <c r="F25" i="2"/>
  <c r="G25" i="2"/>
  <c r="AC25" i="2" s="1"/>
  <c r="I25" i="2"/>
  <c r="AD25" i="2" s="1"/>
  <c r="K25" i="2"/>
  <c r="AE25" i="2" s="1"/>
  <c r="M25" i="2"/>
  <c r="AF25" i="2" s="1"/>
  <c r="AH25" i="2"/>
  <c r="S25" i="2"/>
  <c r="AI25" i="2" s="1"/>
  <c r="U25" i="2"/>
  <c r="W25" i="2"/>
  <c r="AK25" i="2" s="1"/>
  <c r="A26" i="2"/>
  <c r="B26" i="2"/>
  <c r="C26" i="2"/>
  <c r="D26" i="2"/>
  <c r="E26" i="2"/>
  <c r="F26" i="2"/>
  <c r="G26" i="2"/>
  <c r="AC26" i="2" s="1"/>
  <c r="I26" i="2"/>
  <c r="AD26" i="2" s="1"/>
  <c r="K26" i="2"/>
  <c r="AE26" i="2" s="1"/>
  <c r="M26" i="2"/>
  <c r="AF26" i="2" s="1"/>
  <c r="S26" i="2"/>
  <c r="AI26" i="2" s="1"/>
  <c r="U26" i="2"/>
  <c r="W26" i="2"/>
  <c r="AK26" i="2" s="1"/>
  <c r="A27" i="2"/>
  <c r="B27" i="2"/>
  <c r="C27" i="2"/>
  <c r="D27" i="2"/>
  <c r="E27" i="2"/>
  <c r="F27" i="2"/>
  <c r="G27" i="2"/>
  <c r="AC27" i="2" s="1"/>
  <c r="I27" i="2"/>
  <c r="AD27" i="2" s="1"/>
  <c r="K27" i="2"/>
  <c r="AE27" i="2" s="1"/>
  <c r="M27" i="2"/>
  <c r="AF27" i="2" s="1"/>
  <c r="S27" i="2"/>
  <c r="AI27" i="2" s="1"/>
  <c r="U27" i="2"/>
  <c r="AJ27" i="2" s="1"/>
  <c r="W27" i="2"/>
  <c r="AK27" i="2" s="1"/>
  <c r="A28" i="2"/>
  <c r="B28" i="2"/>
  <c r="C28" i="2"/>
  <c r="D28" i="2"/>
  <c r="E28" i="2"/>
  <c r="F28" i="2"/>
  <c r="G28" i="2"/>
  <c r="AC28" i="2" s="1"/>
  <c r="I28" i="2"/>
  <c r="AD28" i="2" s="1"/>
  <c r="K28" i="2"/>
  <c r="AE28" i="2" s="1"/>
  <c r="M28" i="2"/>
  <c r="AF28" i="2" s="1"/>
  <c r="AH28" i="2"/>
  <c r="S28" i="2"/>
  <c r="AI28" i="2" s="1"/>
  <c r="U28" i="2"/>
  <c r="W28" i="2"/>
  <c r="AK28" i="2" s="1"/>
  <c r="A29" i="2"/>
  <c r="B29" i="2"/>
  <c r="C29" i="2"/>
  <c r="D29" i="2"/>
  <c r="E29" i="2"/>
  <c r="F29" i="2"/>
  <c r="G29" i="2"/>
  <c r="AC29" i="2" s="1"/>
  <c r="I29" i="2"/>
  <c r="AD29" i="2" s="1"/>
  <c r="K29" i="2"/>
  <c r="AE29" i="2" s="1"/>
  <c r="M29" i="2"/>
  <c r="AF29" i="2" s="1"/>
  <c r="S29" i="2"/>
  <c r="AI29" i="2" s="1"/>
  <c r="U29" i="2"/>
  <c r="W29" i="2"/>
  <c r="AK29" i="2" s="1"/>
  <c r="A30" i="2"/>
  <c r="B30" i="2"/>
  <c r="C30" i="2"/>
  <c r="D30" i="2"/>
  <c r="E30" i="2"/>
  <c r="F30" i="2"/>
  <c r="G30" i="2"/>
  <c r="AC30" i="2" s="1"/>
  <c r="I30" i="2"/>
  <c r="K30" i="2"/>
  <c r="M30" i="2"/>
  <c r="AF30" i="2" s="1"/>
  <c r="S30" i="2"/>
  <c r="U30" i="2"/>
  <c r="W30" i="2"/>
  <c r="AK30" i="2" s="1"/>
  <c r="A31" i="2"/>
  <c r="B31" i="2"/>
  <c r="C31" i="2"/>
  <c r="D31" i="2"/>
  <c r="E31" i="2"/>
  <c r="F31" i="2"/>
  <c r="G31" i="2"/>
  <c r="AC31" i="2" s="1"/>
  <c r="I31" i="2"/>
  <c r="AD31" i="2" s="1"/>
  <c r="K31" i="2"/>
  <c r="AE31" i="2" s="1"/>
  <c r="M31" i="2"/>
  <c r="AF31" i="2" s="1"/>
  <c r="S31" i="2"/>
  <c r="AI31" i="2" s="1"/>
  <c r="U31" i="2"/>
  <c r="W31" i="2"/>
  <c r="AK31" i="2" s="1"/>
  <c r="A32" i="2"/>
  <c r="B32" i="2"/>
  <c r="C32" i="2"/>
  <c r="D32" i="2"/>
  <c r="E32" i="2"/>
  <c r="F32" i="2"/>
  <c r="G32" i="2"/>
  <c r="I32" i="2"/>
  <c r="AD32" i="2" s="1"/>
  <c r="K32" i="2"/>
  <c r="AE32" i="2" s="1"/>
  <c r="M32" i="2"/>
  <c r="S32" i="2"/>
  <c r="AI32" i="2" s="1"/>
  <c r="U32" i="2"/>
  <c r="W32" i="2"/>
  <c r="A33" i="2"/>
  <c r="B33" i="2"/>
  <c r="C33" i="2"/>
  <c r="D33" i="2"/>
  <c r="E33" i="2"/>
  <c r="F33" i="2"/>
  <c r="G33" i="2"/>
  <c r="AC33" i="2" s="1"/>
  <c r="I33" i="2"/>
  <c r="AD33" i="2" s="1"/>
  <c r="K33" i="2"/>
  <c r="AE33" i="2" s="1"/>
  <c r="M33" i="2"/>
  <c r="AF33" i="2" s="1"/>
  <c r="AH33" i="2"/>
  <c r="S33" i="2"/>
  <c r="AI33" i="2" s="1"/>
  <c r="U33" i="2"/>
  <c r="W33" i="2"/>
  <c r="AK33" i="2" s="1"/>
  <c r="A34" i="2"/>
  <c r="B34" i="2"/>
  <c r="C34" i="2"/>
  <c r="D34" i="2"/>
  <c r="E34" i="2"/>
  <c r="F34" i="2"/>
  <c r="G34" i="2"/>
  <c r="AC34" i="2" s="1"/>
  <c r="I34" i="2"/>
  <c r="AD34" i="2" s="1"/>
  <c r="K34" i="2"/>
  <c r="AE34" i="2" s="1"/>
  <c r="M34" i="2"/>
  <c r="AF34" i="2" s="1"/>
  <c r="S34" i="2"/>
  <c r="AI34" i="2" s="1"/>
  <c r="U34" i="2"/>
  <c r="W34" i="2"/>
  <c r="AK34" i="2" s="1"/>
  <c r="A35" i="2"/>
  <c r="B35" i="2"/>
  <c r="C35" i="2"/>
  <c r="D35" i="2"/>
  <c r="E35" i="2"/>
  <c r="F35" i="2"/>
  <c r="G35" i="2"/>
  <c r="AC35" i="2" s="1"/>
  <c r="I35" i="2"/>
  <c r="AD35" i="2" s="1"/>
  <c r="K35" i="2"/>
  <c r="AE35" i="2" s="1"/>
  <c r="M35" i="2"/>
  <c r="AF35" i="2" s="1"/>
  <c r="S35" i="2"/>
  <c r="AI35" i="2" s="1"/>
  <c r="U35" i="2"/>
  <c r="AJ35" i="2" s="1"/>
  <c r="W35" i="2"/>
  <c r="AK35" i="2" s="1"/>
  <c r="A36" i="2"/>
  <c r="B36" i="2"/>
  <c r="C36" i="2"/>
  <c r="D36" i="2"/>
  <c r="E36" i="2"/>
  <c r="F36" i="2"/>
  <c r="G36" i="2"/>
  <c r="AC36" i="2" s="1"/>
  <c r="I36" i="2"/>
  <c r="AD36" i="2" s="1"/>
  <c r="K36" i="2"/>
  <c r="AE36" i="2" s="1"/>
  <c r="M36" i="2"/>
  <c r="AF36" i="2" s="1"/>
  <c r="AH36" i="2"/>
  <c r="S36" i="2"/>
  <c r="AI36" i="2" s="1"/>
  <c r="U36" i="2"/>
  <c r="W36" i="2"/>
  <c r="AK36" i="2" s="1"/>
  <c r="A37" i="2"/>
  <c r="B37" i="2"/>
  <c r="C37" i="2"/>
  <c r="D37" i="2"/>
  <c r="E37" i="2"/>
  <c r="F37" i="2"/>
  <c r="G37" i="2"/>
  <c r="AC37" i="2" s="1"/>
  <c r="I37" i="2"/>
  <c r="AD37" i="2" s="1"/>
  <c r="K37" i="2"/>
  <c r="AE37" i="2" s="1"/>
  <c r="M37" i="2"/>
  <c r="AF37" i="2" s="1"/>
  <c r="S37" i="2"/>
  <c r="AI37" i="2" s="1"/>
  <c r="U37" i="2"/>
  <c r="W37" i="2"/>
  <c r="AK37" i="2" s="1"/>
  <c r="A38" i="2"/>
  <c r="B38" i="2"/>
  <c r="C38" i="2"/>
  <c r="D38" i="2"/>
  <c r="E38" i="2"/>
  <c r="F38" i="2"/>
  <c r="G38" i="2"/>
  <c r="AC38" i="2" s="1"/>
  <c r="I38" i="2"/>
  <c r="K38" i="2"/>
  <c r="M38" i="2"/>
  <c r="AF38" i="2" s="1"/>
  <c r="S38" i="2"/>
  <c r="U38" i="2"/>
  <c r="W38" i="2"/>
  <c r="AK38" i="2" s="1"/>
  <c r="A39" i="2"/>
  <c r="B39" i="2"/>
  <c r="C39" i="2"/>
  <c r="D39" i="2"/>
  <c r="E39" i="2"/>
  <c r="F39" i="2"/>
  <c r="G39" i="2"/>
  <c r="AC39" i="2" s="1"/>
  <c r="I39" i="2"/>
  <c r="AD39" i="2" s="1"/>
  <c r="K39" i="2"/>
  <c r="AE39" i="2" s="1"/>
  <c r="M39" i="2"/>
  <c r="AF39" i="2" s="1"/>
  <c r="S39" i="2"/>
  <c r="AI39" i="2" s="1"/>
  <c r="U39" i="2"/>
  <c r="W39" i="2"/>
  <c r="AK39" i="2" s="1"/>
  <c r="A40" i="2"/>
  <c r="B40" i="2"/>
  <c r="C40" i="2"/>
  <c r="D40" i="2"/>
  <c r="E40" i="2"/>
  <c r="F40" i="2"/>
  <c r="G40" i="2"/>
  <c r="I40" i="2"/>
  <c r="AD40" i="2" s="1"/>
  <c r="K40" i="2"/>
  <c r="AE40" i="2" s="1"/>
  <c r="M40" i="2"/>
  <c r="S40" i="2"/>
  <c r="AI40" i="2" s="1"/>
  <c r="U40" i="2"/>
  <c r="W40" i="2"/>
  <c r="A41" i="2"/>
  <c r="B41" i="2"/>
  <c r="C41" i="2"/>
  <c r="D41" i="2"/>
  <c r="E41" i="2"/>
  <c r="F41" i="2"/>
  <c r="G41" i="2"/>
  <c r="AC41" i="2" s="1"/>
  <c r="I41" i="2"/>
  <c r="AD41" i="2" s="1"/>
  <c r="K41" i="2"/>
  <c r="AE41" i="2" s="1"/>
  <c r="M41" i="2"/>
  <c r="AF41" i="2" s="1"/>
  <c r="AG41" i="2"/>
  <c r="S41" i="2"/>
  <c r="AI41" i="2" s="1"/>
  <c r="U41" i="2"/>
  <c r="W41" i="2"/>
  <c r="AK41" i="2" s="1"/>
  <c r="A42" i="2"/>
  <c r="B42" i="2"/>
  <c r="C42" i="2"/>
  <c r="D42" i="2"/>
  <c r="E42" i="2"/>
  <c r="F42" i="2"/>
  <c r="G42" i="2"/>
  <c r="AC42" i="2" s="1"/>
  <c r="I42" i="2"/>
  <c r="AD42" i="2" s="1"/>
  <c r="K42" i="2"/>
  <c r="AE42" i="2" s="1"/>
  <c r="M42" i="2"/>
  <c r="AF42" i="2" s="1"/>
  <c r="S42" i="2"/>
  <c r="AI42" i="2" s="1"/>
  <c r="U42" i="2"/>
  <c r="W42" i="2"/>
  <c r="AK42" i="2" s="1"/>
  <c r="A43" i="2"/>
  <c r="B43" i="2"/>
  <c r="C43" i="2"/>
  <c r="D43" i="2"/>
  <c r="E43" i="2"/>
  <c r="F43" i="2"/>
  <c r="G43" i="2"/>
  <c r="I43" i="2"/>
  <c r="AD43" i="2" s="1"/>
  <c r="K43" i="2"/>
  <c r="AE43" i="2" s="1"/>
  <c r="M43" i="2"/>
  <c r="AF43" i="2" s="1"/>
  <c r="S43" i="2"/>
  <c r="U43" i="2"/>
  <c r="W43" i="2"/>
  <c r="AK43" i="2" s="1"/>
  <c r="A44" i="2"/>
  <c r="B44" i="2"/>
  <c r="C44" i="2"/>
  <c r="D44" i="2"/>
  <c r="E44" i="2"/>
  <c r="F44" i="2"/>
  <c r="G44" i="2"/>
  <c r="AC44" i="2" s="1"/>
  <c r="I44" i="2"/>
  <c r="AD44" i="2" s="1"/>
  <c r="K44" i="2"/>
  <c r="AE44" i="2" s="1"/>
  <c r="M44" i="2"/>
  <c r="AF44" i="2" s="1"/>
  <c r="S44" i="2"/>
  <c r="AI44" i="2" s="1"/>
  <c r="U44" i="2"/>
  <c r="W44" i="2"/>
  <c r="AK44" i="2" s="1"/>
  <c r="A45" i="2"/>
  <c r="B45" i="2"/>
  <c r="C45" i="2"/>
  <c r="D45" i="2"/>
  <c r="E45" i="2"/>
  <c r="F45" i="2"/>
  <c r="G45" i="2"/>
  <c r="AC45" i="2" s="1"/>
  <c r="I45" i="2"/>
  <c r="AD45" i="2" s="1"/>
  <c r="K45" i="2"/>
  <c r="AE45" i="2" s="1"/>
  <c r="M45" i="2"/>
  <c r="AF45" i="2" s="1"/>
  <c r="AG45" i="2"/>
  <c r="S45" i="2"/>
  <c r="AI45" i="2" s="1"/>
  <c r="U45" i="2"/>
  <c r="W45" i="2"/>
  <c r="AK45" i="2" s="1"/>
  <c r="A46" i="2"/>
  <c r="B46" i="2"/>
  <c r="C46" i="2"/>
  <c r="D46" i="2"/>
  <c r="E46" i="2"/>
  <c r="F46" i="2"/>
  <c r="G46" i="2"/>
  <c r="AC46" i="2" s="1"/>
  <c r="I46" i="2"/>
  <c r="AD46" i="2" s="1"/>
  <c r="K46" i="2"/>
  <c r="AE46" i="2" s="1"/>
  <c r="M46" i="2"/>
  <c r="AF46" i="2" s="1"/>
  <c r="S46" i="2"/>
  <c r="AI46" i="2" s="1"/>
  <c r="U46" i="2"/>
  <c r="AJ46" i="2" s="1"/>
  <c r="W46" i="2"/>
  <c r="AK46" i="2" s="1"/>
  <c r="A47" i="2"/>
  <c r="B47" i="2"/>
  <c r="C47" i="2"/>
  <c r="D47" i="2"/>
  <c r="E47" i="2"/>
  <c r="F47" i="2"/>
  <c r="G47" i="2"/>
  <c r="AC47" i="2" s="1"/>
  <c r="I47" i="2"/>
  <c r="AD47" i="2" s="1"/>
  <c r="K47" i="2"/>
  <c r="AE47" i="2" s="1"/>
  <c r="M47" i="2"/>
  <c r="AF47" i="2" s="1"/>
  <c r="S47" i="2"/>
  <c r="AI47" i="2" s="1"/>
  <c r="U47" i="2"/>
  <c r="W47" i="2"/>
  <c r="AK47" i="2" s="1"/>
  <c r="A48" i="2"/>
  <c r="B48" i="2"/>
  <c r="C48" i="2"/>
  <c r="D48" i="2"/>
  <c r="E48" i="2"/>
  <c r="F48" i="2"/>
  <c r="G48" i="2"/>
  <c r="AC48" i="2" s="1"/>
  <c r="I48" i="2"/>
  <c r="AD48" i="2" s="1"/>
  <c r="K48" i="2"/>
  <c r="AE48" i="2" s="1"/>
  <c r="M48" i="2"/>
  <c r="AF48" i="2" s="1"/>
  <c r="S48" i="2"/>
  <c r="AI48" i="2" s="1"/>
  <c r="U48" i="2"/>
  <c r="W48" i="2"/>
  <c r="AK48" i="2" s="1"/>
  <c r="A49" i="2"/>
  <c r="B49" i="2"/>
  <c r="C49" i="2"/>
  <c r="D49" i="2"/>
  <c r="E49" i="2"/>
  <c r="F49" i="2"/>
  <c r="G49" i="2"/>
  <c r="AC49" i="2" s="1"/>
  <c r="I49" i="2"/>
  <c r="AD49" i="2" s="1"/>
  <c r="K49" i="2"/>
  <c r="AE49" i="2" s="1"/>
  <c r="M49" i="2"/>
  <c r="AF49" i="2" s="1"/>
  <c r="AG49" i="2"/>
  <c r="S49" i="2"/>
  <c r="AI49" i="2" s="1"/>
  <c r="U49" i="2"/>
  <c r="AJ49" i="2" s="1"/>
  <c r="W49" i="2"/>
  <c r="AK49" i="2" s="1"/>
  <c r="A50" i="2"/>
  <c r="B50" i="2"/>
  <c r="C50" i="2"/>
  <c r="D50" i="2"/>
  <c r="E50" i="2"/>
  <c r="F50" i="2"/>
  <c r="G50" i="2"/>
  <c r="AC50" i="2" s="1"/>
  <c r="I50" i="2"/>
  <c r="AD50" i="2" s="1"/>
  <c r="K50" i="2"/>
  <c r="AE50" i="2" s="1"/>
  <c r="M50" i="2"/>
  <c r="AF50" i="2" s="1"/>
  <c r="AG50" i="2"/>
  <c r="S50" i="2"/>
  <c r="AI50" i="2" s="1"/>
  <c r="U50" i="2"/>
  <c r="AJ50" i="2" s="1"/>
  <c r="W50" i="2"/>
  <c r="AK50" i="2" s="1"/>
  <c r="A51" i="2"/>
  <c r="B51" i="2"/>
  <c r="C51" i="2"/>
  <c r="D51" i="2"/>
  <c r="E51" i="2"/>
  <c r="F51" i="2"/>
  <c r="G51" i="2"/>
  <c r="AC51" i="2" s="1"/>
  <c r="I51" i="2"/>
  <c r="AD51" i="2" s="1"/>
  <c r="K51" i="2"/>
  <c r="AE51" i="2" s="1"/>
  <c r="M51" i="2"/>
  <c r="AF51" i="2" s="1"/>
  <c r="AH51" i="2"/>
  <c r="S51" i="2"/>
  <c r="AI51" i="2" s="1"/>
  <c r="U51" i="2"/>
  <c r="AJ51" i="2" s="1"/>
  <c r="W51" i="2"/>
  <c r="AK51" i="2" s="1"/>
  <c r="A52" i="2"/>
  <c r="B52" i="2"/>
  <c r="C52" i="2"/>
  <c r="D52" i="2"/>
  <c r="E52" i="2"/>
  <c r="F52" i="2"/>
  <c r="G52" i="2"/>
  <c r="AC52" i="2" s="1"/>
  <c r="I52" i="2"/>
  <c r="AD52" i="2" s="1"/>
  <c r="K52" i="2"/>
  <c r="AE52" i="2" s="1"/>
  <c r="M52" i="2"/>
  <c r="AF52" i="2" s="1"/>
  <c r="AH52" i="2"/>
  <c r="S52" i="2"/>
  <c r="U52" i="2"/>
  <c r="AJ52" i="2" s="1"/>
  <c r="W52" i="2"/>
  <c r="AK52" i="2" s="1"/>
  <c r="A53" i="2"/>
  <c r="B53" i="2"/>
  <c r="C53" i="2"/>
  <c r="D53" i="2"/>
  <c r="E53" i="2"/>
  <c r="F53" i="2"/>
  <c r="G53" i="2"/>
  <c r="AC53" i="2" s="1"/>
  <c r="I53" i="2"/>
  <c r="AD53" i="2" s="1"/>
  <c r="K53" i="2"/>
  <c r="AE53" i="2" s="1"/>
  <c r="M53" i="2"/>
  <c r="AF53" i="2" s="1"/>
  <c r="S53" i="2"/>
  <c r="U53" i="2"/>
  <c r="W53" i="2"/>
  <c r="AK53" i="2" s="1"/>
  <c r="A54" i="2"/>
  <c r="B54" i="2"/>
  <c r="C54" i="2"/>
  <c r="D54" i="2"/>
  <c r="E54" i="2"/>
  <c r="F54" i="2"/>
  <c r="G54" i="2"/>
  <c r="AC54" i="2" s="1"/>
  <c r="I54" i="2"/>
  <c r="AD54" i="2" s="1"/>
  <c r="K54" i="2"/>
  <c r="AE54" i="2" s="1"/>
  <c r="M54" i="2"/>
  <c r="AF54" i="2" s="1"/>
  <c r="S54" i="2"/>
  <c r="AI54" i="2" s="1"/>
  <c r="U54" i="2"/>
  <c r="AJ54" i="2" s="1"/>
  <c r="W54" i="2"/>
  <c r="AK54" i="2" s="1"/>
  <c r="A55" i="2"/>
  <c r="B55" i="2"/>
  <c r="C55" i="2"/>
  <c r="D55" i="2"/>
  <c r="E55" i="2"/>
  <c r="F55" i="2"/>
  <c r="G55" i="2"/>
  <c r="AC55" i="2" s="1"/>
  <c r="I55" i="2"/>
  <c r="AD55" i="2" s="1"/>
  <c r="K55" i="2"/>
  <c r="AE55" i="2" s="1"/>
  <c r="M55" i="2"/>
  <c r="AF55" i="2" s="1"/>
  <c r="AG55" i="2"/>
  <c r="S55" i="2"/>
  <c r="AI55" i="2" s="1"/>
  <c r="U55" i="2"/>
  <c r="AJ55" i="2" s="1"/>
  <c r="W55" i="2"/>
  <c r="AK55" i="2" s="1"/>
  <c r="A56" i="2"/>
  <c r="B56" i="2"/>
  <c r="C56" i="2"/>
  <c r="D56" i="2"/>
  <c r="E56" i="2"/>
  <c r="F56" i="2"/>
  <c r="G56" i="2"/>
  <c r="AC56" i="2" s="1"/>
  <c r="I56" i="2"/>
  <c r="K56" i="2"/>
  <c r="M56" i="2"/>
  <c r="AF56" i="2" s="1"/>
  <c r="S56" i="2"/>
  <c r="AI56" i="2" s="1"/>
  <c r="U56" i="2"/>
  <c r="W56" i="2"/>
  <c r="AK56" i="2" s="1"/>
  <c r="A57" i="2"/>
  <c r="B57" i="2"/>
  <c r="C57" i="2"/>
  <c r="D57" i="2"/>
  <c r="E57" i="2"/>
  <c r="F57" i="2"/>
  <c r="G57" i="2"/>
  <c r="AC57" i="2" s="1"/>
  <c r="I57" i="2"/>
  <c r="AD57" i="2" s="1"/>
  <c r="K57" i="2"/>
  <c r="AE57" i="2" s="1"/>
  <c r="M57" i="2"/>
  <c r="AF57" i="2" s="1"/>
  <c r="AG57" i="2"/>
  <c r="S57" i="2"/>
  <c r="AI57" i="2" s="1"/>
  <c r="U57" i="2"/>
  <c r="W57" i="2"/>
  <c r="AK57" i="2" s="1"/>
  <c r="A58" i="2"/>
  <c r="B58" i="2"/>
  <c r="C58" i="2"/>
  <c r="D58" i="2"/>
  <c r="E58" i="2"/>
  <c r="F58" i="2"/>
  <c r="G58" i="2"/>
  <c r="AC58" i="2" s="1"/>
  <c r="I58" i="2"/>
  <c r="K58" i="2"/>
  <c r="M58" i="2"/>
  <c r="AF58" i="2" s="1"/>
  <c r="S58" i="2"/>
  <c r="U58" i="2"/>
  <c r="W58" i="2"/>
  <c r="AK58" i="2" s="1"/>
  <c r="A59" i="2"/>
  <c r="B59" i="2"/>
  <c r="C59" i="2"/>
  <c r="D59" i="2"/>
  <c r="E59" i="2"/>
  <c r="F59" i="2"/>
  <c r="G59" i="2"/>
  <c r="AC59" i="2" s="1"/>
  <c r="I59" i="2"/>
  <c r="AD59" i="2" s="1"/>
  <c r="K59" i="2"/>
  <c r="AE59" i="2" s="1"/>
  <c r="M59" i="2"/>
  <c r="AF59" i="2" s="1"/>
  <c r="AH59" i="2"/>
  <c r="S59" i="2"/>
  <c r="AI59" i="2" s="1"/>
  <c r="U59" i="2"/>
  <c r="AJ59" i="2" s="1"/>
  <c r="W59" i="2"/>
  <c r="AK59" i="2" s="1"/>
  <c r="A60" i="2"/>
  <c r="B60" i="2"/>
  <c r="C60" i="2"/>
  <c r="D60" i="2"/>
  <c r="E60" i="2"/>
  <c r="F60" i="2"/>
  <c r="G60" i="2"/>
  <c r="AC60" i="2" s="1"/>
  <c r="I60" i="2"/>
  <c r="AD60" i="2" s="1"/>
  <c r="K60" i="2"/>
  <c r="AE60" i="2" s="1"/>
  <c r="M60" i="2"/>
  <c r="AF60" i="2" s="1"/>
  <c r="S60" i="2"/>
  <c r="AI60" i="2" s="1"/>
  <c r="U60" i="2"/>
  <c r="W60" i="2"/>
  <c r="AK60" i="2" s="1"/>
  <c r="A61" i="2"/>
  <c r="B61" i="2"/>
  <c r="C61" i="2"/>
  <c r="D61" i="2"/>
  <c r="E61" i="2"/>
  <c r="F61" i="2"/>
  <c r="G61" i="2"/>
  <c r="AC61" i="2" s="1"/>
  <c r="I61" i="2"/>
  <c r="AD61" i="2" s="1"/>
  <c r="K61" i="2"/>
  <c r="AE61" i="2" s="1"/>
  <c r="M61" i="2"/>
  <c r="AF61" i="2" s="1"/>
  <c r="S61" i="2"/>
  <c r="AI61" i="2" s="1"/>
  <c r="U61" i="2"/>
  <c r="W61" i="2"/>
  <c r="AK61" i="2" s="1"/>
  <c r="A62" i="2"/>
  <c r="B62" i="2"/>
  <c r="C62" i="2"/>
  <c r="D62" i="2"/>
  <c r="E62" i="2"/>
  <c r="F62" i="2"/>
  <c r="G62" i="2"/>
  <c r="AC62" i="2" s="1"/>
  <c r="I62" i="2"/>
  <c r="AD62" i="2" s="1"/>
  <c r="K62" i="2"/>
  <c r="AE62" i="2" s="1"/>
  <c r="M62" i="2"/>
  <c r="AF62" i="2" s="1"/>
  <c r="S62" i="2"/>
  <c r="AI62" i="2" s="1"/>
  <c r="U62" i="2"/>
  <c r="W62" i="2"/>
  <c r="AK62" i="2" s="1"/>
  <c r="A63" i="2"/>
  <c r="B63" i="2"/>
  <c r="C63" i="2"/>
  <c r="D63" i="2"/>
  <c r="E63" i="2"/>
  <c r="F63" i="2"/>
  <c r="G63" i="2"/>
  <c r="AC63" i="2" s="1"/>
  <c r="I63" i="2"/>
  <c r="AD63" i="2" s="1"/>
  <c r="K63" i="2"/>
  <c r="AE63" i="2" s="1"/>
  <c r="M63" i="2"/>
  <c r="AF63" i="2" s="1"/>
  <c r="S63" i="2"/>
  <c r="U63" i="2"/>
  <c r="AJ63" i="2" s="1"/>
  <c r="W63" i="2"/>
  <c r="AK63" i="2" s="1"/>
  <c r="A64" i="2"/>
  <c r="B64" i="2"/>
  <c r="C64" i="2"/>
  <c r="D64" i="2"/>
  <c r="E64" i="2"/>
  <c r="F64" i="2"/>
  <c r="G64" i="2"/>
  <c r="AC64" i="2" s="1"/>
  <c r="I64" i="2"/>
  <c r="AD64" i="2" s="1"/>
  <c r="K64" i="2"/>
  <c r="AE64" i="2" s="1"/>
  <c r="M64" i="2"/>
  <c r="AF64" i="2" s="1"/>
  <c r="AG64" i="2"/>
  <c r="S64" i="2"/>
  <c r="AI64" i="2" s="1"/>
  <c r="U64" i="2"/>
  <c r="AJ64" i="2" s="1"/>
  <c r="W64" i="2"/>
  <c r="AK64" i="2" s="1"/>
  <c r="A65" i="2"/>
  <c r="B65" i="2"/>
  <c r="C65" i="2"/>
  <c r="D65" i="2"/>
  <c r="E65" i="2"/>
  <c r="F65" i="2"/>
  <c r="G65" i="2"/>
  <c r="AC65" i="2" s="1"/>
  <c r="I65" i="2"/>
  <c r="K65" i="2"/>
  <c r="AE65" i="2" s="1"/>
  <c r="M65" i="2"/>
  <c r="AF65" i="2" s="1"/>
  <c r="S65" i="2"/>
  <c r="AI65" i="2" s="1"/>
  <c r="U65" i="2"/>
  <c r="AJ65" i="2" s="1"/>
  <c r="W65" i="2"/>
  <c r="AK65" i="2" s="1"/>
  <c r="A66" i="2"/>
  <c r="B66" i="2"/>
  <c r="C66" i="2"/>
  <c r="D66" i="2"/>
  <c r="E66" i="2"/>
  <c r="F66" i="2"/>
  <c r="G66" i="2"/>
  <c r="AC66" i="2" s="1"/>
  <c r="I66" i="2"/>
  <c r="AD66" i="2" s="1"/>
  <c r="K66" i="2"/>
  <c r="AE66" i="2" s="1"/>
  <c r="M66" i="2"/>
  <c r="AF66" i="2" s="1"/>
  <c r="AH66" i="2"/>
  <c r="S66" i="2"/>
  <c r="AI66" i="2" s="1"/>
  <c r="U66" i="2"/>
  <c r="W66" i="2"/>
  <c r="AK66" i="2" s="1"/>
  <c r="A67" i="2"/>
  <c r="B67" i="2"/>
  <c r="C67" i="2"/>
  <c r="D67" i="2"/>
  <c r="E67" i="2"/>
  <c r="F67" i="2"/>
  <c r="G67" i="2"/>
  <c r="AC67" i="2" s="1"/>
  <c r="I67" i="2"/>
  <c r="AD67" i="2" s="1"/>
  <c r="K67" i="2"/>
  <c r="AE67" i="2" s="1"/>
  <c r="M67" i="2"/>
  <c r="AF67" i="2" s="1"/>
  <c r="S67" i="2"/>
  <c r="U67" i="2"/>
  <c r="AJ67" i="2" s="1"/>
  <c r="W67" i="2"/>
  <c r="AK67" i="2" s="1"/>
  <c r="A68" i="2"/>
  <c r="B68" i="2"/>
  <c r="C68" i="2"/>
  <c r="D68" i="2"/>
  <c r="E68" i="2"/>
  <c r="F68" i="2"/>
  <c r="G68" i="2"/>
  <c r="AC68" i="2" s="1"/>
  <c r="I68" i="2"/>
  <c r="AD68" i="2" s="1"/>
  <c r="K68" i="2"/>
  <c r="AE68" i="2" s="1"/>
  <c r="M68" i="2"/>
  <c r="AF68" i="2" s="1"/>
  <c r="S68" i="2"/>
  <c r="AI68" i="2" s="1"/>
  <c r="U68" i="2"/>
  <c r="W68" i="2"/>
  <c r="AK68" i="2" s="1"/>
  <c r="A69" i="2"/>
  <c r="B69" i="2"/>
  <c r="C69" i="2"/>
  <c r="D69" i="2"/>
  <c r="E69" i="2"/>
  <c r="F69" i="2"/>
  <c r="G69" i="2"/>
  <c r="AC69" i="2" s="1"/>
  <c r="I69" i="2"/>
  <c r="AD69" i="2" s="1"/>
  <c r="K69" i="2"/>
  <c r="AE69" i="2" s="1"/>
  <c r="M69" i="2"/>
  <c r="AF69" i="2" s="1"/>
  <c r="S69" i="2"/>
  <c r="AI69" i="2" s="1"/>
  <c r="U69" i="2"/>
  <c r="AJ69" i="2" s="1"/>
  <c r="W69" i="2"/>
  <c r="AK69" i="2" s="1"/>
  <c r="A70" i="2"/>
  <c r="B70" i="2"/>
  <c r="C70" i="2"/>
  <c r="D70" i="2"/>
  <c r="E70" i="2"/>
  <c r="F70" i="2"/>
  <c r="G70" i="2"/>
  <c r="AC70" i="2" s="1"/>
  <c r="I70" i="2"/>
  <c r="AD70" i="2" s="1"/>
  <c r="K70" i="2"/>
  <c r="AE70" i="2" s="1"/>
  <c r="M70" i="2"/>
  <c r="AG70" i="2"/>
  <c r="S70" i="2"/>
  <c r="AI70" i="2" s="1"/>
  <c r="U70" i="2"/>
  <c r="W70" i="2"/>
  <c r="AK70" i="2" s="1"/>
  <c r="A71" i="2"/>
  <c r="B71" i="2"/>
  <c r="C71" i="2"/>
  <c r="D71" i="2"/>
  <c r="E71" i="2"/>
  <c r="F71" i="2"/>
  <c r="G71" i="2"/>
  <c r="AC71" i="2" s="1"/>
  <c r="I71" i="2"/>
  <c r="K71" i="2"/>
  <c r="M71" i="2"/>
  <c r="S71" i="2"/>
  <c r="U71" i="2"/>
  <c r="W71" i="2"/>
  <c r="A72" i="2"/>
  <c r="B72" i="2"/>
  <c r="C72" i="2"/>
  <c r="D72" i="2"/>
  <c r="E72" i="2"/>
  <c r="F72" i="2"/>
  <c r="G72" i="2"/>
  <c r="AC72" i="2" s="1"/>
  <c r="I72" i="2"/>
  <c r="AD72" i="2" s="1"/>
  <c r="K72" i="2"/>
  <c r="AE72" i="2" s="1"/>
  <c r="M72" i="2"/>
  <c r="AF72" i="2" s="1"/>
  <c r="S72" i="2"/>
  <c r="AI72" i="2" s="1"/>
  <c r="U72" i="2"/>
  <c r="AJ72" i="2" s="1"/>
  <c r="W72" i="2"/>
  <c r="AK72" i="2" s="1"/>
  <c r="A73" i="2"/>
  <c r="B73" i="2"/>
  <c r="C73" i="2"/>
  <c r="D73" i="2"/>
  <c r="E73" i="2"/>
  <c r="F73" i="2"/>
  <c r="G73" i="2"/>
  <c r="AC73" i="2" s="1"/>
  <c r="I73" i="2"/>
  <c r="AD73" i="2" s="1"/>
  <c r="K73" i="2"/>
  <c r="AE73" i="2" s="1"/>
  <c r="M73" i="2"/>
  <c r="AF73" i="2" s="1"/>
  <c r="S73" i="2"/>
  <c r="AI73" i="2" s="1"/>
  <c r="U73" i="2"/>
  <c r="W73" i="2"/>
  <c r="AK73" i="2" s="1"/>
  <c r="A74" i="2"/>
  <c r="B74" i="2"/>
  <c r="C74" i="2"/>
  <c r="D74" i="2"/>
  <c r="E74" i="2"/>
  <c r="F74" i="2"/>
  <c r="G74" i="2"/>
  <c r="AC74" i="2" s="1"/>
  <c r="I74" i="2"/>
  <c r="AD74" i="2" s="1"/>
  <c r="K74" i="2"/>
  <c r="AE74" i="2" s="1"/>
  <c r="M74" i="2"/>
  <c r="AF74" i="2" s="1"/>
  <c r="AH74" i="2"/>
  <c r="S74" i="2"/>
  <c r="AI74" i="2" s="1"/>
  <c r="U74" i="2"/>
  <c r="AJ74" i="2" s="1"/>
  <c r="W74" i="2"/>
  <c r="AK74" i="2" s="1"/>
  <c r="A75" i="2"/>
  <c r="B75" i="2"/>
  <c r="C75" i="2"/>
  <c r="D75" i="2"/>
  <c r="E75" i="2"/>
  <c r="F75" i="2"/>
  <c r="G75" i="2"/>
  <c r="AC75" i="2" s="1"/>
  <c r="I75" i="2"/>
  <c r="AD75" i="2" s="1"/>
  <c r="K75" i="2"/>
  <c r="M75" i="2"/>
  <c r="AF75" i="2" s="1"/>
  <c r="S75" i="2"/>
  <c r="U75" i="2"/>
  <c r="AJ75" i="2" s="1"/>
  <c r="W75" i="2"/>
  <c r="AK75" i="2" s="1"/>
  <c r="A76" i="2"/>
  <c r="B76" i="2"/>
  <c r="C76" i="2"/>
  <c r="D76" i="2"/>
  <c r="E76" i="2"/>
  <c r="F76" i="2"/>
  <c r="G76" i="2"/>
  <c r="AC76" i="2" s="1"/>
  <c r="I76" i="2"/>
  <c r="AD76" i="2" s="1"/>
  <c r="K76" i="2"/>
  <c r="AE76" i="2" s="1"/>
  <c r="M76" i="2"/>
  <c r="AF76" i="2" s="1"/>
  <c r="AG76" i="2"/>
  <c r="S76" i="2"/>
  <c r="AI76" i="2" s="1"/>
  <c r="U76" i="2"/>
  <c r="W76" i="2"/>
  <c r="AK76" i="2" s="1"/>
  <c r="A77" i="2"/>
  <c r="B77" i="2"/>
  <c r="C77" i="2"/>
  <c r="D77" i="2"/>
  <c r="E77" i="2"/>
  <c r="F77" i="2"/>
  <c r="G77" i="2"/>
  <c r="AC77" i="2" s="1"/>
  <c r="I77" i="2"/>
  <c r="AD77" i="2" s="1"/>
  <c r="K77" i="2"/>
  <c r="AE77" i="2" s="1"/>
  <c r="M77" i="2"/>
  <c r="AF77" i="2" s="1"/>
  <c r="S77" i="2"/>
  <c r="AI77" i="2" s="1"/>
  <c r="U77" i="2"/>
  <c r="W77" i="2"/>
  <c r="AK77" i="2" s="1"/>
  <c r="A78" i="2"/>
  <c r="B78" i="2"/>
  <c r="C78" i="2"/>
  <c r="D78" i="2"/>
  <c r="E78" i="2"/>
  <c r="F78" i="2"/>
  <c r="L78" i="2" s="1"/>
  <c r="G78" i="2"/>
  <c r="AC78" i="2" s="1"/>
  <c r="I78" i="2"/>
  <c r="K78" i="2"/>
  <c r="AE78" i="2" s="1"/>
  <c r="M78" i="2"/>
  <c r="AF78" i="2" s="1"/>
  <c r="S78" i="2"/>
  <c r="AI78" i="2" s="1"/>
  <c r="U78" i="2"/>
  <c r="W78" i="2"/>
  <c r="AK78" i="2" s="1"/>
  <c r="A79" i="2"/>
  <c r="B79" i="2"/>
  <c r="C79" i="2"/>
  <c r="D79" i="2"/>
  <c r="E79" i="2"/>
  <c r="F79" i="2"/>
  <c r="G79" i="2"/>
  <c r="AC79" i="2" s="1"/>
  <c r="I79" i="2"/>
  <c r="AD79" i="2" s="1"/>
  <c r="K79" i="2"/>
  <c r="AE79" i="2" s="1"/>
  <c r="M79" i="2"/>
  <c r="AF79" i="2" s="1"/>
  <c r="S79" i="2"/>
  <c r="U79" i="2"/>
  <c r="AJ79" i="2" s="1"/>
  <c r="W79" i="2"/>
  <c r="AK79" i="2" s="1"/>
  <c r="A80" i="2"/>
  <c r="B80" i="2"/>
  <c r="C80" i="2"/>
  <c r="D80" i="2"/>
  <c r="E80" i="2"/>
  <c r="F80" i="2"/>
  <c r="G80" i="2"/>
  <c r="AC80" i="2" s="1"/>
  <c r="I80" i="2"/>
  <c r="AD80" i="2" s="1"/>
  <c r="K80" i="2"/>
  <c r="AE80" i="2" s="1"/>
  <c r="M80" i="2"/>
  <c r="AF80" i="2" s="1"/>
  <c r="S80" i="2"/>
  <c r="AI80" i="2" s="1"/>
  <c r="U80" i="2"/>
  <c r="AJ80" i="2" s="1"/>
  <c r="W80" i="2"/>
  <c r="AK80" i="2" s="1"/>
  <c r="A81" i="2"/>
  <c r="B81" i="2"/>
  <c r="C81" i="2"/>
  <c r="D81" i="2"/>
  <c r="E81" i="2"/>
  <c r="F81" i="2"/>
  <c r="G81" i="2"/>
  <c r="AC81" i="2" s="1"/>
  <c r="I81" i="2"/>
  <c r="AD81" i="2" s="1"/>
  <c r="K81" i="2"/>
  <c r="AE81" i="2" s="1"/>
  <c r="M81" i="2"/>
  <c r="AF81" i="2" s="1"/>
  <c r="S81" i="2"/>
  <c r="AI81" i="2" s="1"/>
  <c r="U81" i="2"/>
  <c r="AJ81" i="2" s="1"/>
  <c r="W81" i="2"/>
  <c r="AK81" i="2" s="1"/>
  <c r="A82" i="2"/>
  <c r="B82" i="2"/>
  <c r="C82" i="2"/>
  <c r="D82" i="2"/>
  <c r="E82" i="2"/>
  <c r="F82" i="2"/>
  <c r="G82" i="2"/>
  <c r="AC82" i="2" s="1"/>
  <c r="I82" i="2"/>
  <c r="AD82" i="2" s="1"/>
  <c r="K82" i="2"/>
  <c r="AE82" i="2" s="1"/>
  <c r="M82" i="2"/>
  <c r="AF82" i="2" s="1"/>
  <c r="AH82" i="2"/>
  <c r="S82" i="2"/>
  <c r="AI82" i="2" s="1"/>
  <c r="U82" i="2"/>
  <c r="W82" i="2"/>
  <c r="AK82" i="2" s="1"/>
  <c r="A83" i="2"/>
  <c r="B83" i="2"/>
  <c r="C83" i="2"/>
  <c r="D83" i="2"/>
  <c r="E83" i="2"/>
  <c r="F83" i="2"/>
  <c r="G83" i="2"/>
  <c r="AC83" i="2" s="1"/>
  <c r="I83" i="2"/>
  <c r="AD83" i="2" s="1"/>
  <c r="K83" i="2"/>
  <c r="AE83" i="2" s="1"/>
  <c r="M83" i="2"/>
  <c r="S83" i="2"/>
  <c r="U83" i="2"/>
  <c r="W83" i="2"/>
  <c r="AK83" i="2" s="1"/>
  <c r="A84" i="2"/>
  <c r="B84" i="2"/>
  <c r="C84" i="2"/>
  <c r="D84" i="2"/>
  <c r="E84" i="2"/>
  <c r="F84" i="2"/>
  <c r="G84" i="2"/>
  <c r="AC84" i="2" s="1"/>
  <c r="I84" i="2"/>
  <c r="AD84" i="2" s="1"/>
  <c r="K84" i="2"/>
  <c r="AE84" i="2" s="1"/>
  <c r="M84" i="2"/>
  <c r="AF84" i="2" s="1"/>
  <c r="AG84" i="2"/>
  <c r="S84" i="2"/>
  <c r="AI84" i="2" s="1"/>
  <c r="U84" i="2"/>
  <c r="W84" i="2"/>
  <c r="AK84" i="2" s="1"/>
  <c r="A85" i="2"/>
  <c r="B85" i="2"/>
  <c r="C85" i="2"/>
  <c r="D85" i="2"/>
  <c r="E85" i="2"/>
  <c r="F85" i="2"/>
  <c r="G85" i="2"/>
  <c r="AC85" i="2" s="1"/>
  <c r="I85" i="2"/>
  <c r="AD85" i="2" s="1"/>
  <c r="K85" i="2"/>
  <c r="AE85" i="2" s="1"/>
  <c r="M85" i="2"/>
  <c r="AF85" i="2" s="1"/>
  <c r="S85" i="2"/>
  <c r="AI85" i="2" s="1"/>
  <c r="U85" i="2"/>
  <c r="W85" i="2"/>
  <c r="AK85" i="2" s="1"/>
  <c r="A86" i="2"/>
  <c r="B86" i="2"/>
  <c r="C86" i="2"/>
  <c r="D86" i="2"/>
  <c r="E86" i="2"/>
  <c r="F86" i="2"/>
  <c r="G86" i="2"/>
  <c r="AC86" i="2" s="1"/>
  <c r="I86" i="2"/>
  <c r="AD86" i="2" s="1"/>
  <c r="K86" i="2"/>
  <c r="AE86" i="2" s="1"/>
  <c r="M86" i="2"/>
  <c r="AF86" i="2" s="1"/>
  <c r="S86" i="2"/>
  <c r="AI86" i="2" s="1"/>
  <c r="U86" i="2"/>
  <c r="W86" i="2"/>
  <c r="AK86" i="2" s="1"/>
  <c r="A87" i="2"/>
  <c r="B87" i="2"/>
  <c r="C87" i="2"/>
  <c r="D87" i="2"/>
  <c r="E87" i="2"/>
  <c r="F87" i="2"/>
  <c r="G87" i="2"/>
  <c r="AC87" i="2" s="1"/>
  <c r="I87" i="2"/>
  <c r="AD87" i="2" s="1"/>
  <c r="K87" i="2"/>
  <c r="AE87" i="2" s="1"/>
  <c r="M87" i="2"/>
  <c r="AF87" i="2" s="1"/>
  <c r="S87" i="2"/>
  <c r="AI87" i="2" s="1"/>
  <c r="U87" i="2"/>
  <c r="W87" i="2"/>
  <c r="AK87" i="2" s="1"/>
  <c r="A88" i="2"/>
  <c r="B88" i="2"/>
  <c r="C88" i="2"/>
  <c r="D88" i="2"/>
  <c r="E88" i="2"/>
  <c r="F88" i="2"/>
  <c r="G88" i="2"/>
  <c r="AC88" i="2" s="1"/>
  <c r="I88" i="2"/>
  <c r="AD88" i="2" s="1"/>
  <c r="K88" i="2"/>
  <c r="AE88" i="2" s="1"/>
  <c r="M88" i="2"/>
  <c r="AF88" i="2" s="1"/>
  <c r="AG88" i="2"/>
  <c r="S88" i="2"/>
  <c r="AI88" i="2" s="1"/>
  <c r="U88" i="2"/>
  <c r="AJ88" i="2" s="1"/>
  <c r="W88" i="2"/>
  <c r="AK88" i="2" s="1"/>
  <c r="A89" i="2"/>
  <c r="B89" i="2"/>
  <c r="C89" i="2"/>
  <c r="D89" i="2"/>
  <c r="E89" i="2"/>
  <c r="F89" i="2"/>
  <c r="G89" i="2"/>
  <c r="AC89" i="2" s="1"/>
  <c r="I89" i="2"/>
  <c r="AD89" i="2" s="1"/>
  <c r="K89" i="2"/>
  <c r="AE89" i="2" s="1"/>
  <c r="M89" i="2"/>
  <c r="AF89" i="2" s="1"/>
  <c r="S89" i="2"/>
  <c r="AI89" i="2" s="1"/>
  <c r="U89" i="2"/>
  <c r="AJ89" i="2" s="1"/>
  <c r="W89" i="2"/>
  <c r="A90" i="2"/>
  <c r="B90" i="2"/>
  <c r="C90" i="2"/>
  <c r="D90" i="2"/>
  <c r="E90" i="2"/>
  <c r="F90" i="2"/>
  <c r="G90" i="2"/>
  <c r="AC90" i="2" s="1"/>
  <c r="I90" i="2"/>
  <c r="AD90" i="2" s="1"/>
  <c r="K90" i="2"/>
  <c r="AE90" i="2" s="1"/>
  <c r="M90" i="2"/>
  <c r="AF90" i="2" s="1"/>
  <c r="AH90" i="2"/>
  <c r="S90" i="2"/>
  <c r="AI90" i="2" s="1"/>
  <c r="U90" i="2"/>
  <c r="W90" i="2"/>
  <c r="A91" i="2"/>
  <c r="B91" i="2"/>
  <c r="C91" i="2"/>
  <c r="D91" i="2"/>
  <c r="E91" i="2"/>
  <c r="F91" i="2"/>
  <c r="G91" i="2"/>
  <c r="AC91" i="2" s="1"/>
  <c r="I91" i="2"/>
  <c r="AD91" i="2" s="1"/>
  <c r="K91" i="2"/>
  <c r="AE91" i="2" s="1"/>
  <c r="M91" i="2"/>
  <c r="S91" i="2"/>
  <c r="AI91" i="2" s="1"/>
  <c r="U91" i="2"/>
  <c r="W91" i="2"/>
  <c r="AK91" i="2" s="1"/>
  <c r="A92" i="2"/>
  <c r="B92" i="2"/>
  <c r="C92" i="2"/>
  <c r="D92" i="2"/>
  <c r="E92" i="2"/>
  <c r="F92" i="2"/>
  <c r="G92" i="2"/>
  <c r="AC92" i="2" s="1"/>
  <c r="I92" i="2"/>
  <c r="AD92" i="2" s="1"/>
  <c r="K92" i="2"/>
  <c r="AE92" i="2" s="1"/>
  <c r="M92" i="2"/>
  <c r="AF92" i="2" s="1"/>
  <c r="AG92" i="2"/>
  <c r="S92" i="2"/>
  <c r="AI92" i="2" s="1"/>
  <c r="U92" i="2"/>
  <c r="W92" i="2"/>
  <c r="AK92" i="2" s="1"/>
  <c r="A93" i="2"/>
  <c r="B93" i="2"/>
  <c r="C93" i="2"/>
  <c r="D93" i="2"/>
  <c r="E93" i="2"/>
  <c r="F93" i="2"/>
  <c r="G93" i="2"/>
  <c r="AC93" i="2" s="1"/>
  <c r="I93" i="2"/>
  <c r="AD93" i="2" s="1"/>
  <c r="K93" i="2"/>
  <c r="AE93" i="2" s="1"/>
  <c r="M93" i="2"/>
  <c r="S93" i="2"/>
  <c r="AI93" i="2" s="1"/>
  <c r="U93" i="2"/>
  <c r="W93" i="2"/>
  <c r="A94" i="2"/>
  <c r="B94" i="2"/>
  <c r="C94" i="2"/>
  <c r="D94" i="2"/>
  <c r="E94" i="2"/>
  <c r="F94" i="2"/>
  <c r="G94" i="2"/>
  <c r="AC94" i="2" s="1"/>
  <c r="I94" i="2"/>
  <c r="K94" i="2"/>
  <c r="AE94" i="2" s="1"/>
  <c r="M94" i="2"/>
  <c r="S94" i="2"/>
  <c r="AI94" i="2" s="1"/>
  <c r="U94" i="2"/>
  <c r="W94" i="2"/>
  <c r="AK94" i="2" s="1"/>
  <c r="A95" i="2"/>
  <c r="B95" i="2"/>
  <c r="C95" i="2"/>
  <c r="D95" i="2"/>
  <c r="E95" i="2"/>
  <c r="F95" i="2"/>
  <c r="G95" i="2"/>
  <c r="AC95" i="2" s="1"/>
  <c r="I95" i="2"/>
  <c r="AD95" i="2" s="1"/>
  <c r="K95" i="2"/>
  <c r="AE95" i="2" s="1"/>
  <c r="M95" i="2"/>
  <c r="AF95" i="2" s="1"/>
  <c r="S95" i="2"/>
  <c r="AI95" i="2" s="1"/>
  <c r="U95" i="2"/>
  <c r="W95" i="2"/>
  <c r="AK95" i="2" s="1"/>
  <c r="A96" i="2"/>
  <c r="B96" i="2"/>
  <c r="C96" i="2"/>
  <c r="D96" i="2"/>
  <c r="E96" i="2"/>
  <c r="F96" i="2"/>
  <c r="G96" i="2"/>
  <c r="AC96" i="2" s="1"/>
  <c r="I96" i="2"/>
  <c r="AD96" i="2" s="1"/>
  <c r="K96" i="2"/>
  <c r="AE96" i="2" s="1"/>
  <c r="M96" i="2"/>
  <c r="AF96" i="2" s="1"/>
  <c r="AG96" i="2"/>
  <c r="S96" i="2"/>
  <c r="AI96" i="2" s="1"/>
  <c r="U96" i="2"/>
  <c r="W96" i="2"/>
  <c r="AK96" i="2" s="1"/>
  <c r="A97" i="2"/>
  <c r="B97" i="2"/>
  <c r="C97" i="2"/>
  <c r="D97" i="2"/>
  <c r="E97" i="2"/>
  <c r="F97" i="2"/>
  <c r="G97" i="2"/>
  <c r="I97" i="2"/>
  <c r="AD97" i="2" s="1"/>
  <c r="K97" i="2"/>
  <c r="AE97" i="2" s="1"/>
  <c r="M97" i="2"/>
  <c r="AF97" i="2" s="1"/>
  <c r="S97" i="2"/>
  <c r="U97" i="2"/>
  <c r="W97" i="2"/>
  <c r="AK97" i="2" s="1"/>
  <c r="A98" i="2"/>
  <c r="B98" i="2"/>
  <c r="C98" i="2"/>
  <c r="D98" i="2"/>
  <c r="E98" i="2"/>
  <c r="F98" i="2"/>
  <c r="G98" i="2"/>
  <c r="AC98" i="2" s="1"/>
  <c r="I98" i="2"/>
  <c r="AD98" i="2" s="1"/>
  <c r="K98" i="2"/>
  <c r="AE98" i="2" s="1"/>
  <c r="M98" i="2"/>
  <c r="AF98" i="2" s="1"/>
  <c r="AG98" i="2"/>
  <c r="AH98" i="2"/>
  <c r="S98" i="2"/>
  <c r="AI98" i="2" s="1"/>
  <c r="U98" i="2"/>
  <c r="W98" i="2"/>
  <c r="AK98" i="2" s="1"/>
  <c r="A99" i="2"/>
  <c r="B99" i="2"/>
  <c r="C99" i="2"/>
  <c r="D99" i="2"/>
  <c r="E99" i="2"/>
  <c r="F99" i="2"/>
  <c r="G99" i="2"/>
  <c r="AC99" i="2" s="1"/>
  <c r="I99" i="2"/>
  <c r="AD99" i="2" s="1"/>
  <c r="K99" i="2"/>
  <c r="AE99" i="2" s="1"/>
  <c r="M99" i="2"/>
  <c r="AF99" i="2" s="1"/>
  <c r="S99" i="2"/>
  <c r="AI99" i="2" s="1"/>
  <c r="U99" i="2"/>
  <c r="W99" i="2"/>
  <c r="AK99" i="2" s="1"/>
  <c r="A100" i="2"/>
  <c r="B100" i="2"/>
  <c r="C100" i="2"/>
  <c r="D100" i="2"/>
  <c r="E100" i="2"/>
  <c r="F100" i="2"/>
  <c r="G100" i="2"/>
  <c r="AC100" i="2" s="1"/>
  <c r="I100" i="2"/>
  <c r="AD100" i="2" s="1"/>
  <c r="K100" i="2"/>
  <c r="AE100" i="2" s="1"/>
  <c r="M100" i="2"/>
  <c r="AF100" i="2" s="1"/>
  <c r="AH100" i="2"/>
  <c r="S100" i="2"/>
  <c r="AI100" i="2" s="1"/>
  <c r="U100" i="2"/>
  <c r="W100" i="2"/>
  <c r="AK100" i="2" s="1"/>
  <c r="A101" i="2"/>
  <c r="B101" i="2"/>
  <c r="C101" i="2"/>
  <c r="D101" i="2"/>
  <c r="E101" i="2"/>
  <c r="F101" i="2"/>
  <c r="G101" i="2"/>
  <c r="AC101" i="2" s="1"/>
  <c r="I101" i="2"/>
  <c r="AD101" i="2" s="1"/>
  <c r="K101" i="2"/>
  <c r="AE101" i="2" s="1"/>
  <c r="M101" i="2"/>
  <c r="AF101" i="2" s="1"/>
  <c r="S101" i="2"/>
  <c r="AI101" i="2" s="1"/>
  <c r="U101" i="2"/>
  <c r="W101" i="2"/>
  <c r="AK101" i="2" s="1"/>
  <c r="A102" i="2"/>
  <c r="B102" i="2"/>
  <c r="C102" i="2"/>
  <c r="D102" i="2"/>
  <c r="E102" i="2"/>
  <c r="F102" i="2"/>
  <c r="G102" i="2"/>
  <c r="AC102" i="2" s="1"/>
  <c r="I102" i="2"/>
  <c r="AD102" i="2" s="1"/>
  <c r="K102" i="2"/>
  <c r="AE102" i="2" s="1"/>
  <c r="M102" i="2"/>
  <c r="AG102" i="2"/>
  <c r="S102" i="2"/>
  <c r="AI102" i="2" s="1"/>
  <c r="U102" i="2"/>
  <c r="W102" i="2"/>
  <c r="AK102" i="2" s="1"/>
  <c r="A103" i="2"/>
  <c r="B103" i="2"/>
  <c r="C103" i="2"/>
  <c r="D103" i="2"/>
  <c r="E103" i="2"/>
  <c r="F103" i="2"/>
  <c r="G103" i="2"/>
  <c r="AC103" i="2" s="1"/>
  <c r="I103" i="2"/>
  <c r="AD103" i="2" s="1"/>
  <c r="K103" i="2"/>
  <c r="M103" i="2"/>
  <c r="AF103" i="2" s="1"/>
  <c r="S103" i="2"/>
  <c r="AI103" i="2" s="1"/>
  <c r="U103" i="2"/>
  <c r="W103" i="2"/>
  <c r="AK103" i="2" s="1"/>
  <c r="A104" i="2"/>
  <c r="B104" i="2"/>
  <c r="C104" i="2"/>
  <c r="D104" i="2"/>
  <c r="E104" i="2"/>
  <c r="F104" i="2"/>
  <c r="G104" i="2"/>
  <c r="AC104" i="2" s="1"/>
  <c r="I104" i="2"/>
  <c r="AD104" i="2" s="1"/>
  <c r="K104" i="2"/>
  <c r="AE104" i="2" s="1"/>
  <c r="M104" i="2"/>
  <c r="AF104" i="2" s="1"/>
  <c r="S104" i="2"/>
  <c r="AI104" i="2" s="1"/>
  <c r="U104" i="2"/>
  <c r="W104" i="2"/>
  <c r="AK104" i="2" s="1"/>
  <c r="A105" i="2"/>
  <c r="B105" i="2"/>
  <c r="C105" i="2"/>
  <c r="D105" i="2"/>
  <c r="E105" i="2"/>
  <c r="F105" i="2"/>
  <c r="G105" i="2"/>
  <c r="AC105" i="2" s="1"/>
  <c r="I105" i="2"/>
  <c r="AD105" i="2" s="1"/>
  <c r="K105" i="2"/>
  <c r="AE105" i="2" s="1"/>
  <c r="M105" i="2"/>
  <c r="S105" i="2"/>
  <c r="AI105" i="2" s="1"/>
  <c r="U105" i="2"/>
  <c r="W105" i="2"/>
  <c r="AK105" i="2" s="1"/>
  <c r="A106" i="2"/>
  <c r="B106" i="2"/>
  <c r="C106" i="2"/>
  <c r="D106" i="2"/>
  <c r="E106" i="2"/>
  <c r="F106" i="2"/>
  <c r="G106" i="2"/>
  <c r="AC106" i="2" s="1"/>
  <c r="I106" i="2"/>
  <c r="AD106" i="2" s="1"/>
  <c r="K106" i="2"/>
  <c r="AE106" i="2" s="1"/>
  <c r="M106" i="2"/>
  <c r="AF106" i="2" s="1"/>
  <c r="AH106" i="2"/>
  <c r="S106" i="2"/>
  <c r="AI106" i="2" s="1"/>
  <c r="U106" i="2"/>
  <c r="AJ106" i="2" s="1"/>
  <c r="W106" i="2"/>
  <c r="AK106" i="2" s="1"/>
  <c r="A107" i="2"/>
  <c r="B107" i="2"/>
  <c r="C107" i="2"/>
  <c r="D107" i="2"/>
  <c r="E107" i="2"/>
  <c r="F107" i="2"/>
  <c r="G107" i="2"/>
  <c r="AC107" i="2" s="1"/>
  <c r="I107" i="2"/>
  <c r="AD107" i="2" s="1"/>
  <c r="K107" i="2"/>
  <c r="AE107" i="2" s="1"/>
  <c r="M107" i="2"/>
  <c r="AF107" i="2" s="1"/>
  <c r="S107" i="2"/>
  <c r="U107" i="2"/>
  <c r="W107" i="2"/>
  <c r="A108" i="2"/>
  <c r="B108" i="2"/>
  <c r="C108" i="2"/>
  <c r="D108" i="2"/>
  <c r="E108" i="2"/>
  <c r="F108" i="2"/>
  <c r="G108" i="2"/>
  <c r="AC108" i="2" s="1"/>
  <c r="I108" i="2"/>
  <c r="AD108" i="2" s="1"/>
  <c r="K108" i="2"/>
  <c r="AE108" i="2" s="1"/>
  <c r="M108" i="2"/>
  <c r="AF108" i="2" s="1"/>
  <c r="AG108" i="2"/>
  <c r="S108" i="2"/>
  <c r="AI108" i="2" s="1"/>
  <c r="U108" i="2"/>
  <c r="W108" i="2"/>
  <c r="AK108" i="2" s="1"/>
  <c r="A109" i="2"/>
  <c r="B109" i="2"/>
  <c r="C109" i="2"/>
  <c r="D109" i="2"/>
  <c r="E109" i="2"/>
  <c r="F109" i="2"/>
  <c r="G109" i="2"/>
  <c r="AC109" i="2" s="1"/>
  <c r="I109" i="2"/>
  <c r="AD109" i="2" s="1"/>
  <c r="K109" i="2"/>
  <c r="AE109" i="2" s="1"/>
  <c r="M109" i="2"/>
  <c r="AF109" i="2" s="1"/>
  <c r="S109" i="2"/>
  <c r="AI109" i="2" s="1"/>
  <c r="U109" i="2"/>
  <c r="W109" i="2"/>
  <c r="AK109" i="2" s="1"/>
  <c r="A110" i="2"/>
  <c r="B110" i="2"/>
  <c r="C110" i="2"/>
  <c r="D110" i="2"/>
  <c r="E110" i="2"/>
  <c r="F110" i="2"/>
  <c r="G110" i="2"/>
  <c r="AC110" i="2" s="1"/>
  <c r="I110" i="2"/>
  <c r="AD110" i="2" s="1"/>
  <c r="K110" i="2"/>
  <c r="AE110" i="2" s="1"/>
  <c r="M110" i="2"/>
  <c r="AF110" i="2" s="1"/>
  <c r="S110" i="2"/>
  <c r="AI110" i="2" s="1"/>
  <c r="U110" i="2"/>
  <c r="W110" i="2"/>
  <c r="AK110" i="2" s="1"/>
  <c r="A111" i="2"/>
  <c r="B111" i="2"/>
  <c r="C111" i="2"/>
  <c r="D111" i="2"/>
  <c r="E111" i="2"/>
  <c r="F111" i="2"/>
  <c r="G111" i="2"/>
  <c r="AC111" i="2" s="1"/>
  <c r="I111" i="2"/>
  <c r="AD111" i="2" s="1"/>
  <c r="K111" i="2"/>
  <c r="AE111" i="2" s="1"/>
  <c r="M111" i="2"/>
  <c r="AF111" i="2" s="1"/>
  <c r="S111" i="2"/>
  <c r="AI111" i="2" s="1"/>
  <c r="U111" i="2"/>
  <c r="W111" i="2"/>
  <c r="AK111" i="2" s="1"/>
  <c r="A112" i="2"/>
  <c r="B112" i="2"/>
  <c r="C112" i="2"/>
  <c r="D112" i="2"/>
  <c r="E112" i="2"/>
  <c r="F112" i="2"/>
  <c r="G112" i="2"/>
  <c r="AC112" i="2" s="1"/>
  <c r="I112" i="2"/>
  <c r="AD112" i="2" s="1"/>
  <c r="K112" i="2"/>
  <c r="AE112" i="2" s="1"/>
  <c r="M112" i="2"/>
  <c r="AF112" i="2" s="1"/>
  <c r="AG112" i="2"/>
  <c r="S112" i="2"/>
  <c r="AI112" i="2" s="1"/>
  <c r="U112" i="2"/>
  <c r="W112" i="2"/>
  <c r="A113" i="2"/>
  <c r="B113" i="2"/>
  <c r="C113" i="2"/>
  <c r="D113" i="2"/>
  <c r="E113" i="2"/>
  <c r="F113" i="2"/>
  <c r="G113" i="2"/>
  <c r="AC113" i="2" s="1"/>
  <c r="I113" i="2"/>
  <c r="AD113" i="2" s="1"/>
  <c r="K113" i="2"/>
  <c r="M113" i="2"/>
  <c r="AF113" i="2" s="1"/>
  <c r="S113" i="2"/>
  <c r="U113" i="2"/>
  <c r="W113" i="2"/>
  <c r="AK113" i="2" s="1"/>
  <c r="A114" i="2"/>
  <c r="B114" i="2"/>
  <c r="C114" i="2"/>
  <c r="D114" i="2"/>
  <c r="E114" i="2"/>
  <c r="F114" i="2"/>
  <c r="G114" i="2"/>
  <c r="AC114" i="2" s="1"/>
  <c r="I114" i="2"/>
  <c r="AD114" i="2" s="1"/>
  <c r="K114" i="2"/>
  <c r="AE114" i="2" s="1"/>
  <c r="M114" i="2"/>
  <c r="S114" i="2"/>
  <c r="AI114" i="2" s="1"/>
  <c r="U114" i="2"/>
  <c r="W114" i="2"/>
  <c r="AK114" i="2" s="1"/>
  <c r="A115" i="2"/>
  <c r="B115" i="2"/>
  <c r="C115" i="2"/>
  <c r="D115" i="2"/>
  <c r="E115" i="2"/>
  <c r="F115" i="2"/>
  <c r="G115" i="2"/>
  <c r="I115" i="2"/>
  <c r="AD115" i="2" s="1"/>
  <c r="K115" i="2"/>
  <c r="AE115" i="2" s="1"/>
  <c r="M115" i="2"/>
  <c r="S115" i="2"/>
  <c r="U115" i="2"/>
  <c r="W115" i="2"/>
  <c r="A116" i="2"/>
  <c r="B116" i="2"/>
  <c r="C116" i="2"/>
  <c r="D116" i="2"/>
  <c r="E116" i="2"/>
  <c r="F116" i="2"/>
  <c r="G116" i="2"/>
  <c r="AC116" i="2" s="1"/>
  <c r="I116" i="2"/>
  <c r="AD116" i="2" s="1"/>
  <c r="K116" i="2"/>
  <c r="AE116" i="2" s="1"/>
  <c r="M116" i="2"/>
  <c r="AF116" i="2" s="1"/>
  <c r="AH116" i="2"/>
  <c r="S116" i="2"/>
  <c r="AI116" i="2" s="1"/>
  <c r="U116" i="2"/>
  <c r="W116" i="2"/>
  <c r="AK116" i="2" s="1"/>
  <c r="A117" i="2"/>
  <c r="B117" i="2"/>
  <c r="C117" i="2"/>
  <c r="D117" i="2"/>
  <c r="E117" i="2"/>
  <c r="F117" i="2"/>
  <c r="G117" i="2"/>
  <c r="AC117" i="2" s="1"/>
  <c r="I117" i="2"/>
  <c r="AD117" i="2" s="1"/>
  <c r="K117" i="2"/>
  <c r="AE117" i="2" s="1"/>
  <c r="M117" i="2"/>
  <c r="AF117" i="2" s="1"/>
  <c r="S117" i="2"/>
  <c r="AI117" i="2" s="1"/>
  <c r="U117" i="2"/>
  <c r="W117" i="2"/>
  <c r="AK117" i="2" s="1"/>
  <c r="A118" i="2"/>
  <c r="B118" i="2"/>
  <c r="C118" i="2"/>
  <c r="D118" i="2"/>
  <c r="E118" i="2"/>
  <c r="F118" i="2"/>
  <c r="G118" i="2"/>
  <c r="AC118" i="2" s="1"/>
  <c r="I118" i="2"/>
  <c r="AD118" i="2" s="1"/>
  <c r="K118" i="2"/>
  <c r="AE118" i="2" s="1"/>
  <c r="M118" i="2"/>
  <c r="AF118" i="2" s="1"/>
  <c r="S118" i="2"/>
  <c r="AI118" i="2" s="1"/>
  <c r="U118" i="2"/>
  <c r="W118" i="2"/>
  <c r="AK118" i="2" s="1"/>
  <c r="A119" i="2"/>
  <c r="B119" i="2"/>
  <c r="C119" i="2"/>
  <c r="D119" i="2"/>
  <c r="E119" i="2"/>
  <c r="F119" i="2"/>
  <c r="G119" i="2"/>
  <c r="AC119" i="2" s="1"/>
  <c r="I119" i="2"/>
  <c r="AD119" i="2" s="1"/>
  <c r="K119" i="2"/>
  <c r="AE119" i="2" s="1"/>
  <c r="M119" i="2"/>
  <c r="AF119" i="2" s="1"/>
  <c r="S119" i="2"/>
  <c r="AI119" i="2" s="1"/>
  <c r="U119" i="2"/>
  <c r="W119" i="2"/>
  <c r="AK119" i="2" s="1"/>
  <c r="A120" i="2"/>
  <c r="B120" i="2"/>
  <c r="C120" i="2"/>
  <c r="D120" i="2"/>
  <c r="E120" i="2"/>
  <c r="F120" i="2"/>
  <c r="G120" i="2"/>
  <c r="AC120" i="2" s="1"/>
  <c r="I120" i="2"/>
  <c r="AD120" i="2" s="1"/>
  <c r="K120" i="2"/>
  <c r="AE120" i="2" s="1"/>
  <c r="M120" i="2"/>
  <c r="AF120" i="2" s="1"/>
  <c r="S120" i="2"/>
  <c r="AI120" i="2" s="1"/>
  <c r="U120" i="2"/>
  <c r="W120" i="2"/>
  <c r="AK120" i="2" s="1"/>
  <c r="A121" i="2"/>
  <c r="B121" i="2"/>
  <c r="C121" i="2"/>
  <c r="D121" i="2"/>
  <c r="E121" i="2"/>
  <c r="F121" i="2"/>
  <c r="G121" i="2"/>
  <c r="I121" i="2"/>
  <c r="AD121" i="2" s="1"/>
  <c r="K121" i="2"/>
  <c r="AE121" i="2" s="1"/>
  <c r="M121" i="2"/>
  <c r="AF121" i="2" s="1"/>
  <c r="S121" i="2"/>
  <c r="AI121" i="2" s="1"/>
  <c r="U121" i="2"/>
  <c r="W121" i="2"/>
  <c r="A122" i="2"/>
  <c r="B122" i="2"/>
  <c r="C122" i="2"/>
  <c r="D122" i="2"/>
  <c r="E122" i="2"/>
  <c r="F122" i="2"/>
  <c r="G122" i="2"/>
  <c r="AC122" i="2" s="1"/>
  <c r="I122" i="2"/>
  <c r="AD122" i="2" s="1"/>
  <c r="K122" i="2"/>
  <c r="AE122" i="2" s="1"/>
  <c r="M122" i="2"/>
  <c r="AF122" i="2" s="1"/>
  <c r="AG122" i="2"/>
  <c r="S122" i="2"/>
  <c r="AI122" i="2" s="1"/>
  <c r="U122" i="2"/>
  <c r="W122" i="2"/>
  <c r="AK122" i="2" s="1"/>
  <c r="A123" i="2"/>
  <c r="B123" i="2"/>
  <c r="C123" i="2"/>
  <c r="D123" i="2"/>
  <c r="E123" i="2"/>
  <c r="F123" i="2"/>
  <c r="G123" i="2"/>
  <c r="AC123" i="2" s="1"/>
  <c r="I123" i="2"/>
  <c r="AD123" i="2" s="1"/>
  <c r="K123" i="2"/>
  <c r="AE123" i="2" s="1"/>
  <c r="M123" i="2"/>
  <c r="AF123" i="2" s="1"/>
  <c r="S123" i="2"/>
  <c r="AI123" i="2" s="1"/>
  <c r="U123" i="2"/>
  <c r="W123" i="2"/>
  <c r="AK123" i="2" s="1"/>
  <c r="A124" i="2"/>
  <c r="B124" i="2"/>
  <c r="C124" i="2"/>
  <c r="D124" i="2"/>
  <c r="E124" i="2"/>
  <c r="F124" i="2"/>
  <c r="G124" i="2"/>
  <c r="AC124" i="2" s="1"/>
  <c r="I124" i="2"/>
  <c r="AD124" i="2" s="1"/>
  <c r="K124" i="2"/>
  <c r="AE124" i="2" s="1"/>
  <c r="M124" i="2"/>
  <c r="AH124" i="2"/>
  <c r="S124" i="2"/>
  <c r="AI124" i="2" s="1"/>
  <c r="U124" i="2"/>
  <c r="W124" i="2"/>
  <c r="AK124" i="2" s="1"/>
  <c r="A125" i="2"/>
  <c r="B125" i="2"/>
  <c r="C125" i="2"/>
  <c r="D125" i="2"/>
  <c r="E125" i="2"/>
  <c r="F125" i="2"/>
  <c r="G125" i="2"/>
  <c r="AC125" i="2" s="1"/>
  <c r="I125" i="2"/>
  <c r="AD125" i="2" s="1"/>
  <c r="K125" i="2"/>
  <c r="AE125" i="2" s="1"/>
  <c r="M125" i="2"/>
  <c r="AF125" i="2" s="1"/>
  <c r="AH125" i="2"/>
  <c r="S125" i="2"/>
  <c r="AI125" i="2" s="1"/>
  <c r="U125" i="2"/>
  <c r="W125" i="2"/>
  <c r="AK125" i="2" s="1"/>
  <c r="A126" i="2"/>
  <c r="B126" i="2"/>
  <c r="C126" i="2"/>
  <c r="D126" i="2"/>
  <c r="E126" i="2"/>
  <c r="F126" i="2"/>
  <c r="G126" i="2"/>
  <c r="AC126" i="2" s="1"/>
  <c r="I126" i="2"/>
  <c r="AD126" i="2" s="1"/>
  <c r="K126" i="2"/>
  <c r="AE126" i="2" s="1"/>
  <c r="M126" i="2"/>
  <c r="AF126" i="2" s="1"/>
  <c r="AG126" i="2"/>
  <c r="S126" i="2"/>
  <c r="AI126" i="2" s="1"/>
  <c r="U126" i="2"/>
  <c r="W126" i="2"/>
  <c r="AK126" i="2" s="1"/>
  <c r="A127" i="2"/>
  <c r="B127" i="2"/>
  <c r="C127" i="2"/>
  <c r="D127" i="2"/>
  <c r="E127" i="2"/>
  <c r="F127" i="2"/>
  <c r="G127" i="2"/>
  <c r="AC127" i="2" s="1"/>
  <c r="I127" i="2"/>
  <c r="AD127" i="2" s="1"/>
  <c r="K127" i="2"/>
  <c r="AE127" i="2" s="1"/>
  <c r="M127" i="2"/>
  <c r="AF127" i="2" s="1"/>
  <c r="S127" i="2"/>
  <c r="AI127" i="2" s="1"/>
  <c r="U127" i="2"/>
  <c r="W127" i="2"/>
  <c r="AK127" i="2" s="1"/>
  <c r="A128" i="2"/>
  <c r="B128" i="2"/>
  <c r="C128" i="2"/>
  <c r="D128" i="2"/>
  <c r="E128" i="2"/>
  <c r="F128" i="2"/>
  <c r="G128" i="2"/>
  <c r="AC128" i="2" s="1"/>
  <c r="I128" i="2"/>
  <c r="AD128" i="2" s="1"/>
  <c r="K128" i="2"/>
  <c r="AE128" i="2" s="1"/>
  <c r="M128" i="2"/>
  <c r="AF128" i="2" s="1"/>
  <c r="S128" i="2"/>
  <c r="AI128" i="2" s="1"/>
  <c r="U128" i="2"/>
  <c r="W128" i="2"/>
  <c r="AK128" i="2" s="1"/>
  <c r="A129" i="2"/>
  <c r="B129" i="2"/>
  <c r="C129" i="2"/>
  <c r="D129" i="2"/>
  <c r="E129" i="2"/>
  <c r="F129" i="2"/>
  <c r="G129" i="2"/>
  <c r="I129" i="2"/>
  <c r="AD129" i="2" s="1"/>
  <c r="K129" i="2"/>
  <c r="AE129" i="2" s="1"/>
  <c r="M129" i="2"/>
  <c r="AF129" i="2" s="1"/>
  <c r="S129" i="2"/>
  <c r="U129" i="2"/>
  <c r="W129" i="2"/>
  <c r="AK129" i="2" s="1"/>
  <c r="A130" i="2"/>
  <c r="B130" i="2"/>
  <c r="C130" i="2"/>
  <c r="D130" i="2"/>
  <c r="E130" i="2"/>
  <c r="F130" i="2"/>
  <c r="G130" i="2"/>
  <c r="AC130" i="2" s="1"/>
  <c r="I130" i="2"/>
  <c r="AD130" i="2" s="1"/>
  <c r="K130" i="2"/>
  <c r="AE130" i="2" s="1"/>
  <c r="M130" i="2"/>
  <c r="AF130" i="2" s="1"/>
  <c r="AH130" i="2"/>
  <c r="S130" i="2"/>
  <c r="AI130" i="2" s="1"/>
  <c r="U130" i="2"/>
  <c r="W130" i="2"/>
  <c r="AK130" i="2" s="1"/>
  <c r="A131" i="2"/>
  <c r="B131" i="2"/>
  <c r="C131" i="2"/>
  <c r="D131" i="2"/>
  <c r="E131" i="2"/>
  <c r="F131" i="2"/>
  <c r="G131" i="2"/>
  <c r="AC131" i="2" s="1"/>
  <c r="I131" i="2"/>
  <c r="K131" i="2"/>
  <c r="M131" i="2"/>
  <c r="AF131" i="2" s="1"/>
  <c r="AH131" i="2"/>
  <c r="S131" i="2"/>
  <c r="U131" i="2"/>
  <c r="W131" i="2"/>
  <c r="AK131" i="2" s="1"/>
  <c r="A132" i="2"/>
  <c r="B132" i="2"/>
  <c r="C132" i="2"/>
  <c r="D132" i="2"/>
  <c r="E132" i="2"/>
  <c r="F132" i="2"/>
  <c r="G132" i="2"/>
  <c r="AC132" i="2" s="1"/>
  <c r="I132" i="2"/>
  <c r="AD132" i="2" s="1"/>
  <c r="K132" i="2"/>
  <c r="AE132" i="2" s="1"/>
  <c r="M132" i="2"/>
  <c r="AF132" i="2" s="1"/>
  <c r="AG132" i="2"/>
  <c r="S132" i="2"/>
  <c r="AI132" i="2" s="1"/>
  <c r="U132" i="2"/>
  <c r="W132" i="2"/>
  <c r="AK132" i="2" s="1"/>
  <c r="A133" i="2"/>
  <c r="B133" i="2"/>
  <c r="C133" i="2"/>
  <c r="D133" i="2"/>
  <c r="E133" i="2"/>
  <c r="F133" i="2"/>
  <c r="G133" i="2"/>
  <c r="I133" i="2"/>
  <c r="K133" i="2"/>
  <c r="M133" i="2"/>
  <c r="S133" i="2"/>
  <c r="U133" i="2"/>
  <c r="W133" i="2"/>
  <c r="A134" i="2"/>
  <c r="B134" i="2"/>
  <c r="C134" i="2"/>
  <c r="D134" i="2"/>
  <c r="E134" i="2"/>
  <c r="F134" i="2"/>
  <c r="G134" i="2"/>
  <c r="AC134" i="2" s="1"/>
  <c r="I134" i="2"/>
  <c r="AD134" i="2" s="1"/>
  <c r="K134" i="2"/>
  <c r="AE134" i="2" s="1"/>
  <c r="M134" i="2"/>
  <c r="AF134" i="2" s="1"/>
  <c r="S134" i="2"/>
  <c r="AI134" i="2" s="1"/>
  <c r="U134" i="2"/>
  <c r="W134" i="2"/>
  <c r="AK134" i="2" s="1"/>
  <c r="A135" i="2"/>
  <c r="B135" i="2"/>
  <c r="C135" i="2"/>
  <c r="D135" i="2"/>
  <c r="E135" i="2"/>
  <c r="F135" i="2"/>
  <c r="G135" i="2"/>
  <c r="AC135" i="2" s="1"/>
  <c r="I135" i="2"/>
  <c r="AD135" i="2" s="1"/>
  <c r="K135" i="2"/>
  <c r="AE135" i="2" s="1"/>
  <c r="M135" i="2"/>
  <c r="AF135" i="2" s="1"/>
  <c r="S135" i="2"/>
  <c r="AI135" i="2" s="1"/>
  <c r="U135" i="2"/>
  <c r="W135" i="2"/>
  <c r="AK135" i="2" s="1"/>
  <c r="A136" i="2"/>
  <c r="B136" i="2"/>
  <c r="C136" i="2"/>
  <c r="D136" i="2"/>
  <c r="E136" i="2"/>
  <c r="F136" i="2"/>
  <c r="G136" i="2"/>
  <c r="AC136" i="2" s="1"/>
  <c r="I136" i="2"/>
  <c r="AD136" i="2" s="1"/>
  <c r="K136" i="2"/>
  <c r="AE136" i="2" s="1"/>
  <c r="M136" i="2"/>
  <c r="AF136" i="2" s="1"/>
  <c r="S136" i="2"/>
  <c r="AI136" i="2" s="1"/>
  <c r="U136" i="2"/>
  <c r="W136" i="2"/>
  <c r="AK136" i="2" s="1"/>
  <c r="A137" i="2"/>
  <c r="B137" i="2"/>
  <c r="C137" i="2"/>
  <c r="D137" i="2"/>
  <c r="E137" i="2"/>
  <c r="F137" i="2"/>
  <c r="G137" i="2"/>
  <c r="AC137" i="2" s="1"/>
  <c r="I137" i="2"/>
  <c r="AD137" i="2" s="1"/>
  <c r="K137" i="2"/>
  <c r="AE137" i="2" s="1"/>
  <c r="M137" i="2"/>
  <c r="AF137" i="2" s="1"/>
  <c r="S137" i="2"/>
  <c r="AI137" i="2" s="1"/>
  <c r="U137" i="2"/>
  <c r="W137" i="2"/>
  <c r="AK137" i="2" s="1"/>
  <c r="A138" i="2"/>
  <c r="B138" i="2"/>
  <c r="C138" i="2"/>
  <c r="D138" i="2"/>
  <c r="E138" i="2"/>
  <c r="F138" i="2"/>
  <c r="G138" i="2"/>
  <c r="AC138" i="2" s="1"/>
  <c r="I138" i="2"/>
  <c r="AD138" i="2" s="1"/>
  <c r="K138" i="2"/>
  <c r="AE138" i="2" s="1"/>
  <c r="M138" i="2"/>
  <c r="AF138" i="2" s="1"/>
  <c r="AH138" i="2"/>
  <c r="S138" i="2"/>
  <c r="AI138" i="2" s="1"/>
  <c r="U138" i="2"/>
  <c r="W138" i="2"/>
  <c r="AK138" i="2" s="1"/>
  <c r="A139" i="2"/>
  <c r="B139" i="2"/>
  <c r="C139" i="2"/>
  <c r="D139" i="2"/>
  <c r="E139" i="2"/>
  <c r="F139" i="2"/>
  <c r="G139" i="2"/>
  <c r="I139" i="2"/>
  <c r="K139" i="2"/>
  <c r="M139" i="2"/>
  <c r="AF139" i="2" s="1"/>
  <c r="AH139" i="2"/>
  <c r="S139" i="2"/>
  <c r="U139" i="2"/>
  <c r="W139" i="2"/>
  <c r="A140" i="2"/>
  <c r="B140" i="2"/>
  <c r="C140" i="2"/>
  <c r="D140" i="2"/>
  <c r="E140" i="2"/>
  <c r="F140" i="2"/>
  <c r="G140" i="2"/>
  <c r="AC140" i="2" s="1"/>
  <c r="I140" i="2"/>
  <c r="AD140" i="2" s="1"/>
  <c r="K140" i="2"/>
  <c r="AE140" i="2" s="1"/>
  <c r="M140" i="2"/>
  <c r="AF140" i="2" s="1"/>
  <c r="AG140" i="2"/>
  <c r="S140" i="2"/>
  <c r="AI140" i="2" s="1"/>
  <c r="U140" i="2"/>
  <c r="W140" i="2"/>
  <c r="AK140" i="2" s="1"/>
  <c r="A141" i="2"/>
  <c r="B141" i="2"/>
  <c r="C141" i="2"/>
  <c r="D141" i="2"/>
  <c r="E141" i="2"/>
  <c r="F141" i="2"/>
  <c r="G141" i="2"/>
  <c r="I141" i="2"/>
  <c r="AD141" i="2" s="1"/>
  <c r="K141" i="2"/>
  <c r="M141" i="2"/>
  <c r="S141" i="2"/>
  <c r="U141" i="2"/>
  <c r="W141" i="2"/>
  <c r="A142" i="2"/>
  <c r="B142" i="2"/>
  <c r="C142" i="2"/>
  <c r="D142" i="2"/>
  <c r="E142" i="2"/>
  <c r="F142" i="2"/>
  <c r="G142" i="2"/>
  <c r="AC142" i="2" s="1"/>
  <c r="I142" i="2"/>
  <c r="AD142" i="2" s="1"/>
  <c r="K142" i="2"/>
  <c r="AE142" i="2" s="1"/>
  <c r="M142" i="2"/>
  <c r="AF142" i="2" s="1"/>
  <c r="S142" i="2"/>
  <c r="AI142" i="2" s="1"/>
  <c r="U142" i="2"/>
  <c r="W142" i="2"/>
  <c r="AK142" i="2" s="1"/>
  <c r="A143" i="2"/>
  <c r="B143" i="2"/>
  <c r="C143" i="2"/>
  <c r="D143" i="2"/>
  <c r="E143" i="2"/>
  <c r="F143" i="2"/>
  <c r="G143" i="2"/>
  <c r="AC143" i="2" s="1"/>
  <c r="I143" i="2"/>
  <c r="AD143" i="2" s="1"/>
  <c r="K143" i="2"/>
  <c r="AE143" i="2" s="1"/>
  <c r="M143" i="2"/>
  <c r="AF143" i="2" s="1"/>
  <c r="S143" i="2"/>
  <c r="AI143" i="2" s="1"/>
  <c r="U143" i="2"/>
  <c r="W143" i="2"/>
  <c r="AK143" i="2" s="1"/>
  <c r="A144" i="2"/>
  <c r="B144" i="2"/>
  <c r="C144" i="2"/>
  <c r="D144" i="2"/>
  <c r="E144" i="2"/>
  <c r="F144" i="2"/>
  <c r="G144" i="2"/>
  <c r="AC144" i="2" s="1"/>
  <c r="I144" i="2"/>
  <c r="AD144" i="2" s="1"/>
  <c r="K144" i="2"/>
  <c r="AE144" i="2" s="1"/>
  <c r="M144" i="2"/>
  <c r="AF144" i="2" s="1"/>
  <c r="S144" i="2"/>
  <c r="AI144" i="2" s="1"/>
  <c r="U144" i="2"/>
  <c r="W144" i="2"/>
  <c r="AK144" i="2" s="1"/>
  <c r="A145" i="2"/>
  <c r="B145" i="2"/>
  <c r="C145" i="2"/>
  <c r="D145" i="2"/>
  <c r="E145" i="2"/>
  <c r="F145" i="2"/>
  <c r="G145" i="2"/>
  <c r="AC145" i="2" s="1"/>
  <c r="I145" i="2"/>
  <c r="AD145" i="2" s="1"/>
  <c r="K145" i="2"/>
  <c r="AE145" i="2" s="1"/>
  <c r="M145" i="2"/>
  <c r="AF145" i="2" s="1"/>
  <c r="AH145" i="2"/>
  <c r="S145" i="2"/>
  <c r="AI145" i="2" s="1"/>
  <c r="U145" i="2"/>
  <c r="W145" i="2"/>
  <c r="AK145" i="2" s="1"/>
  <c r="A146" i="2"/>
  <c r="B146" i="2"/>
  <c r="C146" i="2"/>
  <c r="D146" i="2"/>
  <c r="E146" i="2"/>
  <c r="F146" i="2"/>
  <c r="G146" i="2"/>
  <c r="AC146" i="2" s="1"/>
  <c r="I146" i="2"/>
  <c r="AD146" i="2" s="1"/>
  <c r="K146" i="2"/>
  <c r="AE146" i="2" s="1"/>
  <c r="M146" i="2"/>
  <c r="AF146" i="2" s="1"/>
  <c r="AH146" i="2"/>
  <c r="S146" i="2"/>
  <c r="AI146" i="2" s="1"/>
  <c r="U146" i="2"/>
  <c r="W146" i="2"/>
  <c r="AK146" i="2" s="1"/>
  <c r="A147" i="2"/>
  <c r="B147" i="2"/>
  <c r="C147" i="2"/>
  <c r="D147" i="2"/>
  <c r="E147" i="2"/>
  <c r="F147" i="2"/>
  <c r="G147" i="2"/>
  <c r="I147" i="2"/>
  <c r="K147" i="2"/>
  <c r="M147" i="2"/>
  <c r="AF147" i="2" s="1"/>
  <c r="S147" i="2"/>
  <c r="U147" i="2"/>
  <c r="W147" i="2"/>
  <c r="A148" i="2"/>
  <c r="B148" i="2"/>
  <c r="C148" i="2"/>
  <c r="D148" i="2"/>
  <c r="E148" i="2"/>
  <c r="F148" i="2"/>
  <c r="G148" i="2"/>
  <c r="AC148" i="2" s="1"/>
  <c r="I148" i="2"/>
  <c r="AD148" i="2" s="1"/>
  <c r="K148" i="2"/>
  <c r="AE148" i="2" s="1"/>
  <c r="M148" i="2"/>
  <c r="AF148" i="2" s="1"/>
  <c r="AG148" i="2"/>
  <c r="S148" i="2"/>
  <c r="AI148" i="2" s="1"/>
  <c r="U148" i="2"/>
  <c r="W148" i="2"/>
  <c r="AK148" i="2" s="1"/>
  <c r="A149" i="2"/>
  <c r="B149" i="2"/>
  <c r="C149" i="2"/>
  <c r="D149" i="2"/>
  <c r="E149" i="2"/>
  <c r="F149" i="2"/>
  <c r="G149" i="2"/>
  <c r="I149" i="2"/>
  <c r="AD149" i="2" s="1"/>
  <c r="K149" i="2"/>
  <c r="M149" i="2"/>
  <c r="AH149" i="2"/>
  <c r="S149" i="2"/>
  <c r="U149" i="2"/>
  <c r="W149" i="2"/>
  <c r="A150" i="2"/>
  <c r="B150" i="2"/>
  <c r="C150" i="2"/>
  <c r="D150" i="2"/>
  <c r="E150" i="2"/>
  <c r="F150" i="2"/>
  <c r="G150" i="2"/>
  <c r="AC150" i="2" s="1"/>
  <c r="I150" i="2"/>
  <c r="AD150" i="2" s="1"/>
  <c r="K150" i="2"/>
  <c r="AE150" i="2" s="1"/>
  <c r="M150" i="2"/>
  <c r="AF150" i="2" s="1"/>
  <c r="S150" i="2"/>
  <c r="AI150" i="2" s="1"/>
  <c r="U150" i="2"/>
  <c r="W150" i="2"/>
  <c r="AK150" i="2" s="1"/>
  <c r="A151" i="2"/>
  <c r="B151" i="2"/>
  <c r="C151" i="2"/>
  <c r="D151" i="2"/>
  <c r="E151" i="2"/>
  <c r="F151" i="2"/>
  <c r="G151" i="2"/>
  <c r="AC151" i="2" s="1"/>
  <c r="I151" i="2"/>
  <c r="AD151" i="2" s="1"/>
  <c r="K151" i="2"/>
  <c r="AE151" i="2" s="1"/>
  <c r="M151" i="2"/>
  <c r="AF151" i="2" s="1"/>
  <c r="S151" i="2"/>
  <c r="AI151" i="2" s="1"/>
  <c r="U151" i="2"/>
  <c r="W151" i="2"/>
  <c r="AK151" i="2" s="1"/>
  <c r="A152" i="2"/>
  <c r="B152" i="2"/>
  <c r="C152" i="2"/>
  <c r="D152" i="2"/>
  <c r="E152" i="2"/>
  <c r="F152" i="2"/>
  <c r="G152" i="2"/>
  <c r="AC152" i="2" s="1"/>
  <c r="I152" i="2"/>
  <c r="AD152" i="2" s="1"/>
  <c r="K152" i="2"/>
  <c r="AE152" i="2" s="1"/>
  <c r="M152" i="2"/>
  <c r="AF152" i="2" s="1"/>
  <c r="S152" i="2"/>
  <c r="AI152" i="2" s="1"/>
  <c r="U152" i="2"/>
  <c r="W152" i="2"/>
  <c r="AK152" i="2" s="1"/>
  <c r="A153" i="2"/>
  <c r="B153" i="2"/>
  <c r="C153" i="2"/>
  <c r="D153" i="2"/>
  <c r="E153" i="2"/>
  <c r="F153" i="2"/>
  <c r="G153" i="2"/>
  <c r="AC153" i="2" s="1"/>
  <c r="I153" i="2"/>
  <c r="AD153" i="2" s="1"/>
  <c r="K153" i="2"/>
  <c r="AE153" i="2" s="1"/>
  <c r="M153" i="2"/>
  <c r="AF153" i="2" s="1"/>
  <c r="AH153" i="2"/>
  <c r="S153" i="2"/>
  <c r="AI153" i="2" s="1"/>
  <c r="U153" i="2"/>
  <c r="W153" i="2"/>
  <c r="AK153" i="2" s="1"/>
  <c r="A154" i="2"/>
  <c r="B154" i="2"/>
  <c r="C154" i="2"/>
  <c r="D154" i="2"/>
  <c r="E154" i="2"/>
  <c r="F154" i="2"/>
  <c r="G154" i="2"/>
  <c r="AC154" i="2" s="1"/>
  <c r="I154" i="2"/>
  <c r="AD154" i="2" s="1"/>
  <c r="K154" i="2"/>
  <c r="AE154" i="2" s="1"/>
  <c r="M154" i="2"/>
  <c r="AF154" i="2" s="1"/>
  <c r="AH154" i="2"/>
  <c r="S154" i="2"/>
  <c r="AI154" i="2" s="1"/>
  <c r="U154" i="2"/>
  <c r="W154" i="2"/>
  <c r="AK154" i="2" s="1"/>
  <c r="A155" i="2"/>
  <c r="B155" i="2"/>
  <c r="C155" i="2"/>
  <c r="D155" i="2"/>
  <c r="E155" i="2"/>
  <c r="F155" i="2"/>
  <c r="G155" i="2"/>
  <c r="I155" i="2"/>
  <c r="K155" i="2"/>
  <c r="M155" i="2"/>
  <c r="AF155" i="2" s="1"/>
  <c r="AH155" i="2"/>
  <c r="S155" i="2"/>
  <c r="U155" i="2"/>
  <c r="W155" i="2"/>
  <c r="A156" i="2"/>
  <c r="B156" i="2"/>
  <c r="C156" i="2"/>
  <c r="D156" i="2"/>
  <c r="E156" i="2"/>
  <c r="F156" i="2"/>
  <c r="G156" i="2"/>
  <c r="AC156" i="2" s="1"/>
  <c r="I156" i="2"/>
  <c r="AD156" i="2" s="1"/>
  <c r="K156" i="2"/>
  <c r="AE156" i="2" s="1"/>
  <c r="M156" i="2"/>
  <c r="AF156" i="2" s="1"/>
  <c r="AG156" i="2"/>
  <c r="S156" i="2"/>
  <c r="AI156" i="2" s="1"/>
  <c r="U156" i="2"/>
  <c r="W156" i="2"/>
  <c r="AK156" i="2" s="1"/>
  <c r="A157" i="2"/>
  <c r="B157" i="2"/>
  <c r="C157" i="2"/>
  <c r="D157" i="2"/>
  <c r="E157" i="2"/>
  <c r="F157" i="2"/>
  <c r="G157" i="2"/>
  <c r="I157" i="2"/>
  <c r="AD157" i="2" s="1"/>
  <c r="K157" i="2"/>
  <c r="M157" i="2"/>
  <c r="S157" i="2"/>
  <c r="U157" i="2"/>
  <c r="W157" i="2"/>
  <c r="A158" i="2"/>
  <c r="B158" i="2"/>
  <c r="C158" i="2"/>
  <c r="D158" i="2"/>
  <c r="E158" i="2"/>
  <c r="F158" i="2"/>
  <c r="G158" i="2"/>
  <c r="AC158" i="2" s="1"/>
  <c r="I158" i="2"/>
  <c r="AD158" i="2" s="1"/>
  <c r="K158" i="2"/>
  <c r="AE158" i="2" s="1"/>
  <c r="M158" i="2"/>
  <c r="AF158" i="2" s="1"/>
  <c r="S158" i="2"/>
  <c r="AI158" i="2" s="1"/>
  <c r="U158" i="2"/>
  <c r="W158" i="2"/>
  <c r="AK158" i="2" s="1"/>
  <c r="A159" i="2"/>
  <c r="B159" i="2"/>
  <c r="C159" i="2"/>
  <c r="D159" i="2"/>
  <c r="E159" i="2"/>
  <c r="F159" i="2"/>
  <c r="G159" i="2"/>
  <c r="AC159" i="2" s="1"/>
  <c r="I159" i="2"/>
  <c r="AD159" i="2" s="1"/>
  <c r="K159" i="2"/>
  <c r="AE159" i="2" s="1"/>
  <c r="M159" i="2"/>
  <c r="AF159" i="2" s="1"/>
  <c r="S159" i="2"/>
  <c r="AI159" i="2" s="1"/>
  <c r="U159" i="2"/>
  <c r="AJ159" i="2" s="1"/>
  <c r="W159" i="2"/>
  <c r="AK159" i="2" s="1"/>
  <c r="A160" i="2"/>
  <c r="B160" i="2"/>
  <c r="C160" i="2"/>
  <c r="D160" i="2"/>
  <c r="E160" i="2"/>
  <c r="F160" i="2"/>
  <c r="G160" i="2"/>
  <c r="AC160" i="2" s="1"/>
  <c r="I160" i="2"/>
  <c r="AD160" i="2" s="1"/>
  <c r="K160" i="2"/>
  <c r="AE160" i="2" s="1"/>
  <c r="M160" i="2"/>
  <c r="AF160" i="2" s="1"/>
  <c r="AG160" i="2"/>
  <c r="S160" i="2"/>
  <c r="AI160" i="2" s="1"/>
  <c r="U160" i="2"/>
  <c r="W160" i="2"/>
  <c r="AK160" i="2" s="1"/>
  <c r="A161" i="2"/>
  <c r="B161" i="2"/>
  <c r="C161" i="2"/>
  <c r="D161" i="2"/>
  <c r="E161" i="2"/>
  <c r="F161" i="2"/>
  <c r="G161" i="2"/>
  <c r="AC161" i="2" s="1"/>
  <c r="I161" i="2"/>
  <c r="AD161" i="2" s="1"/>
  <c r="K161" i="2"/>
  <c r="AE161" i="2" s="1"/>
  <c r="M161" i="2"/>
  <c r="AF161" i="2" s="1"/>
  <c r="AH161" i="2"/>
  <c r="S161" i="2"/>
  <c r="AI161" i="2" s="1"/>
  <c r="U161" i="2"/>
  <c r="W161" i="2"/>
  <c r="AK161" i="2" s="1"/>
  <c r="A162" i="2"/>
  <c r="B162" i="2"/>
  <c r="C162" i="2"/>
  <c r="D162" i="2"/>
  <c r="E162" i="2"/>
  <c r="F162" i="2"/>
  <c r="G162" i="2"/>
  <c r="AC162" i="2" s="1"/>
  <c r="I162" i="2"/>
  <c r="AD162" i="2" s="1"/>
  <c r="K162" i="2"/>
  <c r="AE162" i="2" s="1"/>
  <c r="M162" i="2"/>
  <c r="AF162" i="2" s="1"/>
  <c r="AH162" i="2"/>
  <c r="S162" i="2"/>
  <c r="AI162" i="2" s="1"/>
  <c r="U162" i="2"/>
  <c r="W162" i="2"/>
  <c r="AK162" i="2" s="1"/>
  <c r="A163" i="2"/>
  <c r="B163" i="2"/>
  <c r="C163" i="2"/>
  <c r="D163" i="2"/>
  <c r="E163" i="2"/>
  <c r="F163" i="2"/>
  <c r="G163" i="2"/>
  <c r="I163" i="2"/>
  <c r="AD163" i="2" s="1"/>
  <c r="K163" i="2"/>
  <c r="AE163" i="2" s="1"/>
  <c r="M163" i="2"/>
  <c r="AF163" i="2" s="1"/>
  <c r="S163" i="2"/>
  <c r="AI163" i="2" s="1"/>
  <c r="U163" i="2"/>
  <c r="W163" i="2"/>
  <c r="A164" i="2"/>
  <c r="B164" i="2"/>
  <c r="C164" i="2"/>
  <c r="D164" i="2"/>
  <c r="E164" i="2"/>
  <c r="F164" i="2"/>
  <c r="G164" i="2"/>
  <c r="AC164" i="2" s="1"/>
  <c r="I164" i="2"/>
  <c r="AD164" i="2" s="1"/>
  <c r="K164" i="2"/>
  <c r="M164" i="2"/>
  <c r="AF164" i="2" s="1"/>
  <c r="AG164" i="2"/>
  <c r="S164" i="2"/>
  <c r="AI164" i="2" s="1"/>
  <c r="U164" i="2"/>
  <c r="W164" i="2"/>
  <c r="AK164" i="2" s="1"/>
  <c r="A165" i="2"/>
  <c r="B165" i="2"/>
  <c r="C165" i="2"/>
  <c r="D165" i="2"/>
  <c r="E165" i="2"/>
  <c r="F165" i="2"/>
  <c r="G165" i="2"/>
  <c r="AC165" i="2" s="1"/>
  <c r="I165" i="2"/>
  <c r="AD165" i="2" s="1"/>
  <c r="K165" i="2"/>
  <c r="M165" i="2"/>
  <c r="AF165" i="2" s="1"/>
  <c r="AH165" i="2"/>
  <c r="S165" i="2"/>
  <c r="AI165" i="2" s="1"/>
  <c r="U165" i="2"/>
  <c r="W165" i="2"/>
  <c r="AK165" i="2" s="1"/>
  <c r="A166" i="2"/>
  <c r="B166" i="2"/>
  <c r="C166" i="2"/>
  <c r="D166" i="2"/>
  <c r="E166" i="2"/>
  <c r="F166" i="2"/>
  <c r="G166" i="2"/>
  <c r="AC166" i="2" s="1"/>
  <c r="I166" i="2"/>
  <c r="AD166" i="2" s="1"/>
  <c r="K166" i="2"/>
  <c r="AE166" i="2" s="1"/>
  <c r="M166" i="2"/>
  <c r="AF166" i="2" s="1"/>
  <c r="S166" i="2"/>
  <c r="AI166" i="2" s="1"/>
  <c r="U166" i="2"/>
  <c r="W166" i="2"/>
  <c r="AK166" i="2" s="1"/>
  <c r="A167" i="2"/>
  <c r="B167" i="2"/>
  <c r="C167" i="2"/>
  <c r="D167" i="2"/>
  <c r="E167" i="2"/>
  <c r="F167" i="2"/>
  <c r="G167" i="2"/>
  <c r="I167" i="2"/>
  <c r="K167" i="2"/>
  <c r="M167" i="2"/>
  <c r="S167" i="2"/>
  <c r="U167" i="2"/>
  <c r="W167" i="2"/>
  <c r="A168" i="2"/>
  <c r="B168" i="2"/>
  <c r="C168" i="2"/>
  <c r="D168" i="2"/>
  <c r="E168" i="2"/>
  <c r="F168" i="2"/>
  <c r="G168" i="2"/>
  <c r="AC168" i="2" s="1"/>
  <c r="I168" i="2"/>
  <c r="AD168" i="2" s="1"/>
  <c r="K168" i="2"/>
  <c r="AE168" i="2" s="1"/>
  <c r="M168" i="2"/>
  <c r="AF168" i="2" s="1"/>
  <c r="AG168" i="2"/>
  <c r="S168" i="2"/>
  <c r="AI168" i="2" s="1"/>
  <c r="U168" i="2"/>
  <c r="AJ168" i="2" s="1"/>
  <c r="W168" i="2"/>
  <c r="AK168" i="2" s="1"/>
  <c r="A169" i="2"/>
  <c r="B169" i="2"/>
  <c r="C169" i="2"/>
  <c r="D169" i="2"/>
  <c r="E169" i="2"/>
  <c r="F169" i="2"/>
  <c r="G169" i="2"/>
  <c r="AC169" i="2" s="1"/>
  <c r="I169" i="2"/>
  <c r="AD169" i="2" s="1"/>
  <c r="K169" i="2"/>
  <c r="AE169" i="2" s="1"/>
  <c r="M169" i="2"/>
  <c r="AF169" i="2" s="1"/>
  <c r="AH169" i="2"/>
  <c r="S169" i="2"/>
  <c r="AI169" i="2" s="1"/>
  <c r="U169" i="2"/>
  <c r="AJ169" i="2" s="1"/>
  <c r="W169" i="2"/>
  <c r="AK169" i="2" s="1"/>
  <c r="A170" i="2"/>
  <c r="B170" i="2"/>
  <c r="C170" i="2"/>
  <c r="D170" i="2"/>
  <c r="E170" i="2"/>
  <c r="F170" i="2"/>
  <c r="G170" i="2"/>
  <c r="AC170" i="2" s="1"/>
  <c r="I170" i="2"/>
  <c r="AD170" i="2" s="1"/>
  <c r="K170" i="2"/>
  <c r="AE170" i="2" s="1"/>
  <c r="M170" i="2"/>
  <c r="AF170" i="2" s="1"/>
  <c r="AH170" i="2"/>
  <c r="S170" i="2"/>
  <c r="AI170" i="2" s="1"/>
  <c r="U170" i="2"/>
  <c r="W170" i="2"/>
  <c r="AK170" i="2" s="1"/>
  <c r="A171" i="2"/>
  <c r="B171" i="2"/>
  <c r="C171" i="2"/>
  <c r="D171" i="2"/>
  <c r="E171" i="2"/>
  <c r="F171" i="2"/>
  <c r="G171" i="2"/>
  <c r="AC171" i="2" s="1"/>
  <c r="I171" i="2"/>
  <c r="K171" i="2"/>
  <c r="AE171" i="2" s="1"/>
  <c r="M171" i="2"/>
  <c r="AF171" i="2" s="1"/>
  <c r="S171" i="2"/>
  <c r="U171" i="2"/>
  <c r="AJ171" i="2" s="1"/>
  <c r="W171" i="2"/>
  <c r="A172" i="2"/>
  <c r="B172" i="2"/>
  <c r="C172" i="2"/>
  <c r="D172" i="2"/>
  <c r="E172" i="2"/>
  <c r="F172" i="2"/>
  <c r="G172" i="2"/>
  <c r="AC172" i="2" s="1"/>
  <c r="I172" i="2"/>
  <c r="AD172" i="2" s="1"/>
  <c r="K172" i="2"/>
  <c r="AE172" i="2" s="1"/>
  <c r="M172" i="2"/>
  <c r="AF172" i="2" s="1"/>
  <c r="AG172" i="2"/>
  <c r="AH172" i="2"/>
  <c r="S172" i="2"/>
  <c r="AI172" i="2" s="1"/>
  <c r="U172" i="2"/>
  <c r="W172" i="2"/>
  <c r="AK172" i="2" s="1"/>
  <c r="A173" i="2"/>
  <c r="B173" i="2"/>
  <c r="C173" i="2"/>
  <c r="D173" i="2"/>
  <c r="E173" i="2"/>
  <c r="F173" i="2"/>
  <c r="G173" i="2"/>
  <c r="AC173" i="2" s="1"/>
  <c r="I173" i="2"/>
  <c r="AD173" i="2" s="1"/>
  <c r="K173" i="2"/>
  <c r="AE173" i="2" s="1"/>
  <c r="M173" i="2"/>
  <c r="AF173" i="2" s="1"/>
  <c r="S173" i="2"/>
  <c r="U173" i="2"/>
  <c r="AJ173" i="2" s="1"/>
  <c r="W173" i="2"/>
  <c r="AK173" i="2" s="1"/>
  <c r="A174" i="2"/>
  <c r="B174" i="2"/>
  <c r="C174" i="2"/>
  <c r="D174" i="2"/>
  <c r="E174" i="2"/>
  <c r="F174" i="2"/>
  <c r="G174" i="2"/>
  <c r="AC174" i="2" s="1"/>
  <c r="I174" i="2"/>
  <c r="AD174" i="2" s="1"/>
  <c r="K174" i="2"/>
  <c r="AE174" i="2" s="1"/>
  <c r="M174" i="2"/>
  <c r="AF174" i="2" s="1"/>
  <c r="S174" i="2"/>
  <c r="AI174" i="2" s="1"/>
  <c r="U174" i="2"/>
  <c r="W174" i="2"/>
  <c r="AK174" i="2" s="1"/>
  <c r="A175" i="2"/>
  <c r="B175" i="2"/>
  <c r="C175" i="2"/>
  <c r="D175" i="2"/>
  <c r="E175" i="2"/>
  <c r="F175" i="2"/>
  <c r="G175" i="2"/>
  <c r="AC175" i="2" s="1"/>
  <c r="I175" i="2"/>
  <c r="AD175" i="2" s="1"/>
  <c r="K175" i="2"/>
  <c r="AE175" i="2" s="1"/>
  <c r="M175" i="2"/>
  <c r="AF175" i="2" s="1"/>
  <c r="S175" i="2"/>
  <c r="U175" i="2"/>
  <c r="W175" i="2"/>
  <c r="AK175" i="2" s="1"/>
  <c r="A176" i="2"/>
  <c r="B176" i="2"/>
  <c r="C176" i="2"/>
  <c r="D176" i="2"/>
  <c r="E176" i="2"/>
  <c r="F176" i="2"/>
  <c r="G176" i="2"/>
  <c r="AC176" i="2" s="1"/>
  <c r="I176" i="2"/>
  <c r="AD176" i="2" s="1"/>
  <c r="K176" i="2"/>
  <c r="AE176" i="2" s="1"/>
  <c r="M176" i="2"/>
  <c r="AF176" i="2" s="1"/>
  <c r="AG176" i="2"/>
  <c r="S176" i="2"/>
  <c r="AI176" i="2" s="1"/>
  <c r="U176" i="2"/>
  <c r="W176" i="2"/>
  <c r="AK176" i="2" s="1"/>
  <c r="A177" i="2"/>
  <c r="B177" i="2"/>
  <c r="C177" i="2"/>
  <c r="D177" i="2"/>
  <c r="E177" i="2"/>
  <c r="F177" i="2"/>
  <c r="G177" i="2"/>
  <c r="AC177" i="2" s="1"/>
  <c r="I177" i="2"/>
  <c r="AD177" i="2" s="1"/>
  <c r="K177" i="2"/>
  <c r="AE177" i="2" s="1"/>
  <c r="M177" i="2"/>
  <c r="AF177" i="2" s="1"/>
  <c r="AG177" i="2"/>
  <c r="S177" i="2"/>
  <c r="AI177" i="2" s="1"/>
  <c r="U177" i="2"/>
  <c r="W177" i="2"/>
  <c r="AK177" i="2" s="1"/>
  <c r="A178" i="2"/>
  <c r="B178" i="2"/>
  <c r="C178" i="2"/>
  <c r="D178" i="2"/>
  <c r="E178" i="2"/>
  <c r="F178" i="2"/>
  <c r="G178" i="2"/>
  <c r="AC178" i="2" s="1"/>
  <c r="I178" i="2"/>
  <c r="AD178" i="2" s="1"/>
  <c r="K178" i="2"/>
  <c r="AE178" i="2" s="1"/>
  <c r="M178" i="2"/>
  <c r="AF178" i="2" s="1"/>
  <c r="AH178" i="2"/>
  <c r="S178" i="2"/>
  <c r="AI178" i="2" s="1"/>
  <c r="U178" i="2"/>
  <c r="AJ178" i="2" s="1"/>
  <c r="W178" i="2"/>
  <c r="AK178" i="2" s="1"/>
  <c r="A179" i="2"/>
  <c r="B179" i="2"/>
  <c r="C179" i="2"/>
  <c r="D179" i="2"/>
  <c r="E179" i="2"/>
  <c r="F179" i="2"/>
  <c r="G179" i="2"/>
  <c r="AC179" i="2" s="1"/>
  <c r="I179" i="2"/>
  <c r="AD179" i="2" s="1"/>
  <c r="K179" i="2"/>
  <c r="AE179" i="2" s="1"/>
  <c r="M179" i="2"/>
  <c r="AF179" i="2" s="1"/>
  <c r="S179" i="2"/>
  <c r="AI179" i="2" s="1"/>
  <c r="U179" i="2"/>
  <c r="AJ179" i="2" s="1"/>
  <c r="W179" i="2"/>
  <c r="AK179" i="2" s="1"/>
  <c r="A180" i="2"/>
  <c r="B180" i="2"/>
  <c r="C180" i="2"/>
  <c r="D180" i="2"/>
  <c r="E180" i="2"/>
  <c r="F180" i="2"/>
  <c r="G180" i="2"/>
  <c r="AC180" i="2" s="1"/>
  <c r="I180" i="2"/>
  <c r="AD180" i="2" s="1"/>
  <c r="K180" i="2"/>
  <c r="AE180" i="2" s="1"/>
  <c r="M180" i="2"/>
  <c r="AF180" i="2" s="1"/>
  <c r="AH180" i="2"/>
  <c r="S180" i="2"/>
  <c r="AI180" i="2" s="1"/>
  <c r="U180" i="2"/>
  <c r="AJ180" i="2" s="1"/>
  <c r="W180" i="2"/>
  <c r="AK180" i="2" s="1"/>
  <c r="A181" i="2"/>
  <c r="B181" i="2"/>
  <c r="C181" i="2"/>
  <c r="D181" i="2"/>
  <c r="E181" i="2"/>
  <c r="F181" i="2"/>
  <c r="G181" i="2"/>
  <c r="AC181" i="2" s="1"/>
  <c r="I181" i="2"/>
  <c r="AD181" i="2" s="1"/>
  <c r="K181" i="2"/>
  <c r="AE181" i="2" s="1"/>
  <c r="M181" i="2"/>
  <c r="AF181" i="2" s="1"/>
  <c r="S181" i="2"/>
  <c r="AI181" i="2" s="1"/>
  <c r="U181" i="2"/>
  <c r="W181" i="2"/>
  <c r="AK181" i="2" s="1"/>
  <c r="A182" i="2"/>
  <c r="B182" i="2"/>
  <c r="C182" i="2"/>
  <c r="D182" i="2"/>
  <c r="E182" i="2"/>
  <c r="F182" i="2"/>
  <c r="G182" i="2"/>
  <c r="AC182" i="2" s="1"/>
  <c r="I182" i="2"/>
  <c r="AD182" i="2" s="1"/>
  <c r="K182" i="2"/>
  <c r="AE182" i="2" s="1"/>
  <c r="M182" i="2"/>
  <c r="S182" i="2"/>
  <c r="AI182" i="2" s="1"/>
  <c r="U182" i="2"/>
  <c r="W182" i="2"/>
  <c r="AK182" i="2" s="1"/>
  <c r="A183" i="2"/>
  <c r="B183" i="2"/>
  <c r="C183" i="2"/>
  <c r="D183" i="2"/>
  <c r="E183" i="2"/>
  <c r="F183" i="2"/>
  <c r="G183" i="2"/>
  <c r="AC183" i="2" s="1"/>
  <c r="I183" i="2"/>
  <c r="AD183" i="2" s="1"/>
  <c r="K183" i="2"/>
  <c r="AE183" i="2" s="1"/>
  <c r="M183" i="2"/>
  <c r="AF183" i="2" s="1"/>
  <c r="S183" i="2"/>
  <c r="AI183" i="2" s="1"/>
  <c r="U183" i="2"/>
  <c r="AJ183" i="2" s="1"/>
  <c r="W183" i="2"/>
  <c r="AK183" i="2" s="1"/>
  <c r="A184" i="2"/>
  <c r="B184" i="2"/>
  <c r="C184" i="2"/>
  <c r="D184" i="2"/>
  <c r="E184" i="2"/>
  <c r="F184" i="2"/>
  <c r="G184" i="2"/>
  <c r="AC184" i="2" s="1"/>
  <c r="I184" i="2"/>
  <c r="AD184" i="2" s="1"/>
  <c r="K184" i="2"/>
  <c r="AE184" i="2" s="1"/>
  <c r="M184" i="2"/>
  <c r="AF184" i="2" s="1"/>
  <c r="AG184" i="2"/>
  <c r="S184" i="2"/>
  <c r="AI184" i="2" s="1"/>
  <c r="U184" i="2"/>
  <c r="AJ184" i="2" s="1"/>
  <c r="W184" i="2"/>
  <c r="AK184" i="2" s="1"/>
  <c r="A185" i="2"/>
  <c r="B185" i="2"/>
  <c r="C185" i="2"/>
  <c r="D185" i="2"/>
  <c r="E185" i="2"/>
  <c r="F185" i="2"/>
  <c r="G185" i="2"/>
  <c r="AC185" i="2" s="1"/>
  <c r="I185" i="2"/>
  <c r="AD185" i="2" s="1"/>
  <c r="K185" i="2"/>
  <c r="AE185" i="2" s="1"/>
  <c r="M185" i="2"/>
  <c r="AF185" i="2" s="1"/>
  <c r="AH185" i="2"/>
  <c r="S185" i="2"/>
  <c r="AI185" i="2" s="1"/>
  <c r="U185" i="2"/>
  <c r="AJ185" i="2" s="1"/>
  <c r="W185" i="2"/>
  <c r="AK185" i="2" s="1"/>
  <c r="A186" i="2"/>
  <c r="B186" i="2"/>
  <c r="C186" i="2"/>
  <c r="D186" i="2"/>
  <c r="E186" i="2"/>
  <c r="F186" i="2"/>
  <c r="G186" i="2"/>
  <c r="AC186" i="2" s="1"/>
  <c r="I186" i="2"/>
  <c r="AD186" i="2" s="1"/>
  <c r="K186" i="2"/>
  <c r="AE186" i="2" s="1"/>
  <c r="M186" i="2"/>
  <c r="AF186" i="2" s="1"/>
  <c r="AG186" i="2"/>
  <c r="S186" i="2"/>
  <c r="AI186" i="2" s="1"/>
  <c r="U186" i="2"/>
  <c r="W186" i="2"/>
  <c r="AK186" i="2" s="1"/>
  <c r="A187" i="2"/>
  <c r="B187" i="2"/>
  <c r="C187" i="2"/>
  <c r="D187" i="2"/>
  <c r="E187" i="2"/>
  <c r="F187" i="2"/>
  <c r="G187" i="2"/>
  <c r="AC187" i="2" s="1"/>
  <c r="I187" i="2"/>
  <c r="AD187" i="2" s="1"/>
  <c r="K187" i="2"/>
  <c r="AE187" i="2" s="1"/>
  <c r="M187" i="2"/>
  <c r="AF187" i="2" s="1"/>
  <c r="S187" i="2"/>
  <c r="AI187" i="2" s="1"/>
  <c r="U187" i="2"/>
  <c r="AJ187" i="2" s="1"/>
  <c r="W187" i="2"/>
  <c r="AK187" i="2" s="1"/>
  <c r="A188" i="2"/>
  <c r="B188" i="2"/>
  <c r="C188" i="2"/>
  <c r="D188" i="2"/>
  <c r="E188" i="2"/>
  <c r="F188" i="2"/>
  <c r="G188" i="2"/>
  <c r="AC188" i="2" s="1"/>
  <c r="I188" i="2"/>
  <c r="K188" i="2"/>
  <c r="M188" i="2"/>
  <c r="AF188" i="2" s="1"/>
  <c r="AG188" i="2"/>
  <c r="S188" i="2"/>
  <c r="AI188" i="2" s="1"/>
  <c r="U188" i="2"/>
  <c r="W188" i="2"/>
  <c r="A189" i="2"/>
  <c r="B189" i="2"/>
  <c r="C189" i="2"/>
  <c r="D189" i="2"/>
  <c r="E189" i="2"/>
  <c r="F189" i="2"/>
  <c r="G189" i="2"/>
  <c r="AC189" i="2" s="1"/>
  <c r="I189" i="2"/>
  <c r="AD189" i="2" s="1"/>
  <c r="K189" i="2"/>
  <c r="AE189" i="2" s="1"/>
  <c r="M189" i="2"/>
  <c r="AF189" i="2" s="1"/>
  <c r="AH189" i="2"/>
  <c r="S189" i="2"/>
  <c r="AI189" i="2" s="1"/>
  <c r="U189" i="2"/>
  <c r="W189" i="2"/>
  <c r="AK189" i="2" s="1"/>
  <c r="A190" i="2"/>
  <c r="B190" i="2"/>
  <c r="C190" i="2"/>
  <c r="D190" i="2"/>
  <c r="E190" i="2"/>
  <c r="F190" i="2"/>
  <c r="G190" i="2"/>
  <c r="AC190" i="2" s="1"/>
  <c r="I190" i="2"/>
  <c r="AD190" i="2" s="1"/>
  <c r="K190" i="2"/>
  <c r="AE190" i="2" s="1"/>
  <c r="M190" i="2"/>
  <c r="AF190" i="2" s="1"/>
  <c r="AH190" i="2"/>
  <c r="S190" i="2"/>
  <c r="AI190" i="2" s="1"/>
  <c r="U190" i="2"/>
  <c r="W190" i="2"/>
  <c r="AK190" i="2" s="1"/>
  <c r="A191" i="2"/>
  <c r="B191" i="2"/>
  <c r="C191" i="2"/>
  <c r="D191" i="2"/>
  <c r="E191" i="2"/>
  <c r="F191" i="2"/>
  <c r="G191" i="2"/>
  <c r="I191" i="2"/>
  <c r="AD191" i="2" s="1"/>
  <c r="K191" i="2"/>
  <c r="M191" i="2"/>
  <c r="S191" i="2"/>
  <c r="U191" i="2"/>
  <c r="W191" i="2"/>
  <c r="A192" i="2"/>
  <c r="B192" i="2"/>
  <c r="C192" i="2"/>
  <c r="D192" i="2"/>
  <c r="E192" i="2"/>
  <c r="F192" i="2"/>
  <c r="G192" i="2"/>
  <c r="AC192" i="2" s="1"/>
  <c r="I192" i="2"/>
  <c r="AD192" i="2" s="1"/>
  <c r="K192" i="2"/>
  <c r="AE192" i="2" s="1"/>
  <c r="M192" i="2"/>
  <c r="AF192" i="2" s="1"/>
  <c r="S192" i="2"/>
  <c r="AI192" i="2" s="1"/>
  <c r="U192" i="2"/>
  <c r="AJ192" i="2" s="1"/>
  <c r="W192" i="2"/>
  <c r="AK192" i="2" s="1"/>
  <c r="A193" i="2"/>
  <c r="B193" i="2"/>
  <c r="C193" i="2"/>
  <c r="D193" i="2"/>
  <c r="E193" i="2"/>
  <c r="F193" i="2"/>
  <c r="G193" i="2"/>
  <c r="AC193" i="2" s="1"/>
  <c r="I193" i="2"/>
  <c r="AD193" i="2" s="1"/>
  <c r="K193" i="2"/>
  <c r="AE193" i="2" s="1"/>
  <c r="M193" i="2"/>
  <c r="AF193" i="2" s="1"/>
  <c r="AG193" i="2"/>
  <c r="S193" i="2"/>
  <c r="AI193" i="2" s="1"/>
  <c r="U193" i="2"/>
  <c r="W193" i="2"/>
  <c r="AK193" i="2" s="1"/>
  <c r="A194" i="2"/>
  <c r="B194" i="2"/>
  <c r="C194" i="2"/>
  <c r="D194" i="2"/>
  <c r="E194" i="2"/>
  <c r="F194" i="2"/>
  <c r="G194" i="2"/>
  <c r="AC194" i="2" s="1"/>
  <c r="I194" i="2"/>
  <c r="AD194" i="2" s="1"/>
  <c r="K194" i="2"/>
  <c r="AE194" i="2" s="1"/>
  <c r="M194" i="2"/>
  <c r="AF194" i="2" s="1"/>
  <c r="AH194" i="2"/>
  <c r="S194" i="2"/>
  <c r="AI194" i="2" s="1"/>
  <c r="U194" i="2"/>
  <c r="W194" i="2"/>
  <c r="AK194" i="2" s="1"/>
  <c r="A195" i="2"/>
  <c r="B195" i="2"/>
  <c r="C195" i="2"/>
  <c r="D195" i="2"/>
  <c r="E195" i="2"/>
  <c r="F195" i="2"/>
  <c r="G195" i="2"/>
  <c r="AC195" i="2" s="1"/>
  <c r="I195" i="2"/>
  <c r="AD195" i="2" s="1"/>
  <c r="K195" i="2"/>
  <c r="AE195" i="2" s="1"/>
  <c r="M195" i="2"/>
  <c r="AF195" i="2" s="1"/>
  <c r="AH195" i="2"/>
  <c r="S195" i="2"/>
  <c r="AI195" i="2" s="1"/>
  <c r="U195" i="2"/>
  <c r="W195" i="2"/>
  <c r="AK195" i="2" s="1"/>
  <c r="A196" i="2"/>
  <c r="B196" i="2"/>
  <c r="C196" i="2"/>
  <c r="D196" i="2"/>
  <c r="E196" i="2"/>
  <c r="F196" i="2"/>
  <c r="G196" i="2"/>
  <c r="I196" i="2"/>
  <c r="K196" i="2"/>
  <c r="M196" i="2"/>
  <c r="AF196" i="2" s="1"/>
  <c r="S196" i="2"/>
  <c r="U196" i="2"/>
  <c r="W196" i="2"/>
  <c r="A197" i="2"/>
  <c r="B197" i="2"/>
  <c r="C197" i="2"/>
  <c r="D197" i="2"/>
  <c r="E197" i="2"/>
  <c r="F197" i="2"/>
  <c r="G197" i="2"/>
  <c r="AC197" i="2" s="1"/>
  <c r="I197" i="2"/>
  <c r="AD197" i="2" s="1"/>
  <c r="K197" i="2"/>
  <c r="AE197" i="2" s="1"/>
  <c r="M197" i="2"/>
  <c r="AF197" i="2" s="1"/>
  <c r="AG197" i="2"/>
  <c r="S197" i="2"/>
  <c r="AI197" i="2" s="1"/>
  <c r="U197" i="2"/>
  <c r="W197" i="2"/>
  <c r="AK197" i="2" s="1"/>
  <c r="A198" i="2"/>
  <c r="B198" i="2"/>
  <c r="C198" i="2"/>
  <c r="D198" i="2"/>
  <c r="E198" i="2"/>
  <c r="F198" i="2"/>
  <c r="G198" i="2"/>
  <c r="AC198" i="2" s="1"/>
  <c r="I198" i="2"/>
  <c r="AD198" i="2" s="1"/>
  <c r="K198" i="2"/>
  <c r="AE198" i="2" s="1"/>
  <c r="M198" i="2"/>
  <c r="AF198" i="2" s="1"/>
  <c r="AH198" i="2"/>
  <c r="S198" i="2"/>
  <c r="AI198" i="2" s="1"/>
  <c r="U198" i="2"/>
  <c r="AJ198" i="2" s="1"/>
  <c r="W198" i="2"/>
  <c r="AK198" i="2" s="1"/>
  <c r="A199" i="2"/>
  <c r="B199" i="2"/>
  <c r="C199" i="2"/>
  <c r="D199" i="2"/>
  <c r="E199" i="2"/>
  <c r="F199" i="2"/>
  <c r="G199" i="2"/>
  <c r="AC199" i="2" s="1"/>
  <c r="I199" i="2"/>
  <c r="AD199" i="2" s="1"/>
  <c r="K199" i="2"/>
  <c r="AE199" i="2" s="1"/>
  <c r="M199" i="2"/>
  <c r="AF199" i="2" s="1"/>
  <c r="S199" i="2"/>
  <c r="AI199" i="2" s="1"/>
  <c r="U199" i="2"/>
  <c r="AJ199" i="2" s="1"/>
  <c r="W199" i="2"/>
  <c r="AK199" i="2" s="1"/>
  <c r="A200" i="2"/>
  <c r="B200" i="2"/>
  <c r="C200" i="2"/>
  <c r="D200" i="2"/>
  <c r="E200" i="2"/>
  <c r="F200" i="2"/>
  <c r="G200" i="2"/>
  <c r="I200" i="2"/>
  <c r="K200" i="2"/>
  <c r="M200" i="2"/>
  <c r="AF200" i="2" s="1"/>
  <c r="S200" i="2"/>
  <c r="U200" i="2"/>
  <c r="AJ200" i="2" s="1"/>
  <c r="W200" i="2"/>
  <c r="A201" i="2"/>
  <c r="B201" i="2"/>
  <c r="C201" i="2"/>
  <c r="D201" i="2"/>
  <c r="E201" i="2"/>
  <c r="F201" i="2"/>
  <c r="G201" i="2"/>
  <c r="I201" i="2"/>
  <c r="AD201" i="2" s="1"/>
  <c r="K201" i="2"/>
  <c r="AE201" i="2" s="1"/>
  <c r="M201" i="2"/>
  <c r="AF201" i="2" s="1"/>
  <c r="S201" i="2"/>
  <c r="AI201" i="2" s="1"/>
  <c r="U201" i="2"/>
  <c r="W201" i="2"/>
  <c r="AK201" i="2" s="1"/>
  <c r="A202" i="2"/>
  <c r="B202" i="2"/>
  <c r="C202" i="2"/>
  <c r="D202" i="2"/>
  <c r="E202" i="2"/>
  <c r="F202" i="2"/>
  <c r="G202" i="2"/>
  <c r="AC202" i="2" s="1"/>
  <c r="I202" i="2"/>
  <c r="AD202" i="2" s="1"/>
  <c r="K202" i="2"/>
  <c r="AE202" i="2" s="1"/>
  <c r="M202" i="2"/>
  <c r="AF202" i="2" s="1"/>
  <c r="S202" i="2"/>
  <c r="AI202" i="2" s="1"/>
  <c r="U202" i="2"/>
  <c r="AJ202" i="2" s="1"/>
  <c r="W202" i="2"/>
  <c r="AK202" i="2" s="1"/>
  <c r="A203" i="2"/>
  <c r="B203" i="2"/>
  <c r="C203" i="2"/>
  <c r="D203" i="2"/>
  <c r="E203" i="2"/>
  <c r="F203" i="2"/>
  <c r="G203" i="2"/>
  <c r="AC203" i="2" s="1"/>
  <c r="I203" i="2"/>
  <c r="AD203" i="2" s="1"/>
  <c r="K203" i="2"/>
  <c r="AE203" i="2" s="1"/>
  <c r="M203" i="2"/>
  <c r="AF203" i="2" s="1"/>
  <c r="AH203" i="2"/>
  <c r="S203" i="2"/>
  <c r="U203" i="2"/>
  <c r="W203" i="2"/>
  <c r="A204" i="2"/>
  <c r="B204" i="2"/>
  <c r="C204" i="2"/>
  <c r="D204" i="2"/>
  <c r="E204" i="2"/>
  <c r="F204" i="2"/>
  <c r="G204" i="2"/>
  <c r="AC204" i="2" s="1"/>
  <c r="I204" i="2"/>
  <c r="AD204" i="2" s="1"/>
  <c r="K204" i="2"/>
  <c r="AE204" i="2" s="1"/>
  <c r="M204" i="2"/>
  <c r="AF204" i="2" s="1"/>
  <c r="AH204" i="2"/>
  <c r="S204" i="2"/>
  <c r="AI204" i="2" s="1"/>
  <c r="U204" i="2"/>
  <c r="AJ204" i="2" s="1"/>
  <c r="W204" i="2"/>
  <c r="AK204" i="2" s="1"/>
  <c r="A205" i="2"/>
  <c r="B205" i="2"/>
  <c r="C205" i="2"/>
  <c r="D205" i="2"/>
  <c r="E205" i="2"/>
  <c r="F205" i="2"/>
  <c r="G205" i="2"/>
  <c r="AC205" i="2" s="1"/>
  <c r="I205" i="2"/>
  <c r="K205" i="2"/>
  <c r="AE205" i="2" s="1"/>
  <c r="M205" i="2"/>
  <c r="AF205" i="2" s="1"/>
  <c r="S205" i="2"/>
  <c r="AI205" i="2" s="1"/>
  <c r="U205" i="2"/>
  <c r="AJ205" i="2" s="1"/>
  <c r="W205" i="2"/>
  <c r="A206" i="2"/>
  <c r="B206" i="2"/>
  <c r="C206" i="2"/>
  <c r="D206" i="2"/>
  <c r="E206" i="2"/>
  <c r="F206" i="2"/>
  <c r="G206" i="2"/>
  <c r="AC206" i="2" s="1"/>
  <c r="I206" i="2"/>
  <c r="K206" i="2"/>
  <c r="AE206" i="2" s="1"/>
  <c r="M206" i="2"/>
  <c r="AF206" i="2" s="1"/>
  <c r="AG206" i="2"/>
  <c r="S206" i="2"/>
  <c r="AI206" i="2" s="1"/>
  <c r="U206" i="2"/>
  <c r="AJ206" i="2" s="1"/>
  <c r="W206" i="2"/>
  <c r="AK206" i="2" s="1"/>
  <c r="A207" i="2"/>
  <c r="B207" i="2"/>
  <c r="C207" i="2"/>
  <c r="D207" i="2"/>
  <c r="E207" i="2"/>
  <c r="F207" i="2"/>
  <c r="G207" i="2"/>
  <c r="AC207" i="2" s="1"/>
  <c r="I207" i="2"/>
  <c r="AD207" i="2" s="1"/>
  <c r="K207" i="2"/>
  <c r="M207" i="2"/>
  <c r="AF207" i="2" s="1"/>
  <c r="AH207" i="2"/>
  <c r="S207" i="2"/>
  <c r="AI207" i="2" s="1"/>
  <c r="U207" i="2"/>
  <c r="AJ207" i="2" s="1"/>
  <c r="W207" i="2"/>
  <c r="AK207" i="2" s="1"/>
  <c r="A208" i="2"/>
  <c r="B208" i="2"/>
  <c r="C208" i="2"/>
  <c r="D208" i="2"/>
  <c r="E208" i="2"/>
  <c r="F208" i="2"/>
  <c r="G208" i="2"/>
  <c r="AC208" i="2" s="1"/>
  <c r="I208" i="2"/>
  <c r="AD208" i="2" s="1"/>
  <c r="K208" i="2"/>
  <c r="AE208" i="2" s="1"/>
  <c r="M208" i="2"/>
  <c r="AF208" i="2" s="1"/>
  <c r="S208" i="2"/>
  <c r="AI208" i="2" s="1"/>
  <c r="U208" i="2"/>
  <c r="W208" i="2"/>
  <c r="AK208" i="2" s="1"/>
  <c r="A209" i="2"/>
  <c r="B209" i="2"/>
  <c r="C209" i="2"/>
  <c r="D209" i="2"/>
  <c r="E209" i="2"/>
  <c r="F209" i="2"/>
  <c r="G209" i="2"/>
  <c r="AC209" i="2" s="1"/>
  <c r="I209" i="2"/>
  <c r="AD209" i="2" s="1"/>
  <c r="K209" i="2"/>
  <c r="AE209" i="2" s="1"/>
  <c r="M209" i="2"/>
  <c r="AF209" i="2" s="1"/>
  <c r="S209" i="2"/>
  <c r="AI209" i="2" s="1"/>
  <c r="U209" i="2"/>
  <c r="W209" i="2"/>
  <c r="AK209" i="2" s="1"/>
  <c r="A210" i="2"/>
  <c r="B210" i="2"/>
  <c r="C210" i="2"/>
  <c r="D210" i="2"/>
  <c r="E210" i="2"/>
  <c r="F210" i="2"/>
  <c r="G210" i="2"/>
  <c r="AC210" i="2" s="1"/>
  <c r="I210" i="2"/>
  <c r="AD210" i="2" s="1"/>
  <c r="K210" i="2"/>
  <c r="AE210" i="2" s="1"/>
  <c r="M210" i="2"/>
  <c r="AF210" i="2" s="1"/>
  <c r="AG210" i="2"/>
  <c r="S210" i="2"/>
  <c r="AI210" i="2" s="1"/>
  <c r="U210" i="2"/>
  <c r="AJ210" i="2" s="1"/>
  <c r="W210" i="2"/>
  <c r="AK210" i="2" s="1"/>
  <c r="A211" i="2"/>
  <c r="B211" i="2"/>
  <c r="C211" i="2"/>
  <c r="D211" i="2"/>
  <c r="E211" i="2"/>
  <c r="F211" i="2"/>
  <c r="G211" i="2"/>
  <c r="AC211" i="2" s="1"/>
  <c r="I211" i="2"/>
  <c r="AD211" i="2" s="1"/>
  <c r="K211" i="2"/>
  <c r="AE211" i="2" s="1"/>
  <c r="M211" i="2"/>
  <c r="AF211" i="2" s="1"/>
  <c r="AH211" i="2"/>
  <c r="S211" i="2"/>
  <c r="AI211" i="2" s="1"/>
  <c r="U211" i="2"/>
  <c r="AJ211" i="2" s="1"/>
  <c r="W211" i="2"/>
  <c r="A212" i="2"/>
  <c r="B212" i="2"/>
  <c r="C212" i="2"/>
  <c r="D212" i="2"/>
  <c r="E212" i="2"/>
  <c r="F212" i="2"/>
  <c r="L212" i="2" s="1"/>
  <c r="G212" i="2"/>
  <c r="AC212" i="2" s="1"/>
  <c r="I212" i="2"/>
  <c r="AD212" i="2" s="1"/>
  <c r="K212" i="2"/>
  <c r="AE212" i="2" s="1"/>
  <c r="M212" i="2"/>
  <c r="AF212" i="2" s="1"/>
  <c r="AG212" i="2"/>
  <c r="S212" i="2"/>
  <c r="AI212" i="2" s="1"/>
  <c r="U212" i="2"/>
  <c r="AJ212" i="2" s="1"/>
  <c r="W212" i="2"/>
  <c r="AK212" i="2" s="1"/>
  <c r="A213" i="2"/>
  <c r="B213" i="2"/>
  <c r="C213" i="2"/>
  <c r="D213" i="2"/>
  <c r="E213" i="2"/>
  <c r="F213" i="2"/>
  <c r="G213" i="2"/>
  <c r="AC213" i="2" s="1"/>
  <c r="I213" i="2"/>
  <c r="AD213" i="2" s="1"/>
  <c r="K213" i="2"/>
  <c r="AE213" i="2" s="1"/>
  <c r="M213" i="2"/>
  <c r="AF213" i="2" s="1"/>
  <c r="S213" i="2"/>
  <c r="AI213" i="2" s="1"/>
  <c r="U213" i="2"/>
  <c r="AJ213" i="2" s="1"/>
  <c r="W213" i="2"/>
  <c r="AK213" i="2" s="1"/>
  <c r="A214" i="2"/>
  <c r="B214" i="2"/>
  <c r="C214" i="2"/>
  <c r="D214" i="2"/>
  <c r="E214" i="2"/>
  <c r="F214" i="2"/>
  <c r="G214" i="2"/>
  <c r="AC214" i="2" s="1"/>
  <c r="I214" i="2"/>
  <c r="AD214" i="2" s="1"/>
  <c r="K214" i="2"/>
  <c r="AE214" i="2" s="1"/>
  <c r="M214" i="2"/>
  <c r="AF214" i="2" s="1"/>
  <c r="AG214" i="2"/>
  <c r="S214" i="2"/>
  <c r="AI214" i="2" s="1"/>
  <c r="U214" i="2"/>
  <c r="AJ214" i="2" s="1"/>
  <c r="W214" i="2"/>
  <c r="AK214" i="2" s="1"/>
  <c r="A215" i="2"/>
  <c r="B215" i="2"/>
  <c r="C215" i="2"/>
  <c r="D215" i="2"/>
  <c r="E215" i="2"/>
  <c r="F215" i="2"/>
  <c r="G215" i="2"/>
  <c r="AC215" i="2" s="1"/>
  <c r="I215" i="2"/>
  <c r="AD215" i="2" s="1"/>
  <c r="K215" i="2"/>
  <c r="AE215" i="2" s="1"/>
  <c r="M215" i="2"/>
  <c r="AF215" i="2" s="1"/>
  <c r="S215" i="2"/>
  <c r="U215" i="2"/>
  <c r="AJ215" i="2" s="1"/>
  <c r="W215" i="2"/>
  <c r="AK215" i="2" s="1"/>
  <c r="A216" i="2"/>
  <c r="B216" i="2"/>
  <c r="C216" i="2"/>
  <c r="D216" i="2"/>
  <c r="E216" i="2"/>
  <c r="F216" i="2"/>
  <c r="G216" i="2"/>
  <c r="AC216" i="2" s="1"/>
  <c r="I216" i="2"/>
  <c r="AD216" i="2" s="1"/>
  <c r="K216" i="2"/>
  <c r="AE216" i="2" s="1"/>
  <c r="M216" i="2"/>
  <c r="AF216" i="2" s="1"/>
  <c r="S216" i="2"/>
  <c r="AI216" i="2" s="1"/>
  <c r="U216" i="2"/>
  <c r="W216" i="2"/>
  <c r="AK216" i="2" s="1"/>
  <c r="A217" i="2"/>
  <c r="B217" i="2"/>
  <c r="C217" i="2"/>
  <c r="D217" i="2"/>
  <c r="E217" i="2"/>
  <c r="F217" i="2"/>
  <c r="G217" i="2"/>
  <c r="AC217" i="2" s="1"/>
  <c r="I217" i="2"/>
  <c r="K217" i="2"/>
  <c r="AE217" i="2" s="1"/>
  <c r="M217" i="2"/>
  <c r="AF217" i="2" s="1"/>
  <c r="S217" i="2"/>
  <c r="AI217" i="2" s="1"/>
  <c r="U217" i="2"/>
  <c r="W217" i="2"/>
  <c r="A218" i="2"/>
  <c r="B218" i="2"/>
  <c r="C218" i="2"/>
  <c r="D218" i="2"/>
  <c r="E218" i="2"/>
  <c r="F218" i="2"/>
  <c r="G218" i="2"/>
  <c r="AC218" i="2" s="1"/>
  <c r="I218" i="2"/>
  <c r="AD218" i="2" s="1"/>
  <c r="K218" i="2"/>
  <c r="AE218" i="2" s="1"/>
  <c r="M218" i="2"/>
  <c r="AF218" i="2" s="1"/>
  <c r="AG218" i="2"/>
  <c r="S218" i="2"/>
  <c r="AI218" i="2" s="1"/>
  <c r="U218" i="2"/>
  <c r="W218" i="2"/>
  <c r="AK218" i="2" s="1"/>
  <c r="A219" i="2"/>
  <c r="B219" i="2"/>
  <c r="C219" i="2"/>
  <c r="D219" i="2"/>
  <c r="E219" i="2"/>
  <c r="F219" i="2"/>
  <c r="G219" i="2"/>
  <c r="AC219" i="2" s="1"/>
  <c r="I219" i="2"/>
  <c r="AD219" i="2" s="1"/>
  <c r="K219" i="2"/>
  <c r="AE219" i="2" s="1"/>
  <c r="M219" i="2"/>
  <c r="AF219" i="2" s="1"/>
  <c r="AG219" i="2"/>
  <c r="S219" i="2"/>
  <c r="AI219" i="2" s="1"/>
  <c r="U219" i="2"/>
  <c r="AJ219" i="2" s="1"/>
  <c r="W219" i="2"/>
  <c r="AK219" i="2" s="1"/>
  <c r="A220" i="2"/>
  <c r="B220" i="2"/>
  <c r="C220" i="2"/>
  <c r="D220" i="2"/>
  <c r="E220" i="2"/>
  <c r="F220" i="2"/>
  <c r="G220" i="2"/>
  <c r="AC220" i="2" s="1"/>
  <c r="I220" i="2"/>
  <c r="AD220" i="2" s="1"/>
  <c r="K220" i="2"/>
  <c r="AE220" i="2" s="1"/>
  <c r="M220" i="2"/>
  <c r="AF220" i="2" s="1"/>
  <c r="AH220" i="2"/>
  <c r="S220" i="2"/>
  <c r="AI220" i="2" s="1"/>
  <c r="U220" i="2"/>
  <c r="W220" i="2"/>
  <c r="AK220" i="2" s="1"/>
  <c r="A221" i="2"/>
  <c r="B221" i="2"/>
  <c r="C221" i="2"/>
  <c r="D221" i="2"/>
  <c r="E221" i="2"/>
  <c r="F221" i="2"/>
  <c r="G221" i="2"/>
  <c r="AC221" i="2" s="1"/>
  <c r="I221" i="2"/>
  <c r="AD221" i="2" s="1"/>
  <c r="K221" i="2"/>
  <c r="AE221" i="2" s="1"/>
  <c r="M221" i="2"/>
  <c r="AF221" i="2" s="1"/>
  <c r="S221" i="2"/>
  <c r="AI221" i="2" s="1"/>
  <c r="U221" i="2"/>
  <c r="AJ221" i="2" s="1"/>
  <c r="W221" i="2"/>
  <c r="AK221" i="2" s="1"/>
  <c r="A222" i="2"/>
  <c r="B222" i="2"/>
  <c r="C222" i="2"/>
  <c r="D222" i="2"/>
  <c r="E222" i="2"/>
  <c r="F222" i="2"/>
  <c r="G222" i="2"/>
  <c r="AC222" i="2" s="1"/>
  <c r="I222" i="2"/>
  <c r="AD222" i="2" s="1"/>
  <c r="K222" i="2"/>
  <c r="AE222" i="2" s="1"/>
  <c r="M222" i="2"/>
  <c r="AF222" i="2" s="1"/>
  <c r="S222" i="2"/>
  <c r="AI222" i="2" s="1"/>
  <c r="U222" i="2"/>
  <c r="AJ222" i="2" s="1"/>
  <c r="W222" i="2"/>
  <c r="AK222" i="2" s="1"/>
  <c r="A223" i="2"/>
  <c r="B223" i="2"/>
  <c r="C223" i="2"/>
  <c r="D223" i="2"/>
  <c r="E223" i="2"/>
  <c r="F223" i="2"/>
  <c r="G223" i="2"/>
  <c r="AC223" i="2" s="1"/>
  <c r="I223" i="2"/>
  <c r="AD223" i="2" s="1"/>
  <c r="K223" i="2"/>
  <c r="AE223" i="2" s="1"/>
  <c r="M223" i="2"/>
  <c r="AF223" i="2" s="1"/>
  <c r="S223" i="2"/>
  <c r="AI223" i="2" s="1"/>
  <c r="U223" i="2"/>
  <c r="AJ223" i="2" s="1"/>
  <c r="W223" i="2"/>
  <c r="AK223" i="2" s="1"/>
  <c r="A224" i="2"/>
  <c r="B224" i="2"/>
  <c r="C224" i="2"/>
  <c r="D224" i="2"/>
  <c r="E224" i="2"/>
  <c r="F224" i="2"/>
  <c r="G224" i="2"/>
  <c r="AC224" i="2" s="1"/>
  <c r="I224" i="2"/>
  <c r="AD224" i="2" s="1"/>
  <c r="K224" i="2"/>
  <c r="AE224" i="2" s="1"/>
  <c r="M224" i="2"/>
  <c r="AF224" i="2" s="1"/>
  <c r="S224" i="2"/>
  <c r="AI224" i="2" s="1"/>
  <c r="U224" i="2"/>
  <c r="W224" i="2"/>
  <c r="AK224" i="2" s="1"/>
  <c r="A225" i="2"/>
  <c r="B225" i="2"/>
  <c r="C225" i="2"/>
  <c r="D225" i="2"/>
  <c r="E225" i="2"/>
  <c r="F225" i="2"/>
  <c r="G225" i="2"/>
  <c r="AC225" i="2" s="1"/>
  <c r="I225" i="2"/>
  <c r="AD225" i="2" s="1"/>
  <c r="K225" i="2"/>
  <c r="AE225" i="2" s="1"/>
  <c r="M225" i="2"/>
  <c r="AF225" i="2" s="1"/>
  <c r="S225" i="2"/>
  <c r="AI225" i="2" s="1"/>
  <c r="U225" i="2"/>
  <c r="AJ225" i="2" s="1"/>
  <c r="W225" i="2"/>
  <c r="A226" i="2"/>
  <c r="B226" i="2"/>
  <c r="C226" i="2"/>
  <c r="D226" i="2"/>
  <c r="E226" i="2"/>
  <c r="F226" i="2"/>
  <c r="G226" i="2"/>
  <c r="AC226" i="2" s="1"/>
  <c r="I226" i="2"/>
  <c r="AD226" i="2" s="1"/>
  <c r="K226" i="2"/>
  <c r="AE226" i="2" s="1"/>
  <c r="M226" i="2"/>
  <c r="AF226" i="2" s="1"/>
  <c r="AG226" i="2"/>
  <c r="S226" i="2"/>
  <c r="AI226" i="2" s="1"/>
  <c r="U226" i="2"/>
  <c r="AJ226" i="2" s="1"/>
  <c r="W226" i="2"/>
  <c r="AK226" i="2" s="1"/>
  <c r="A227" i="2"/>
  <c r="B227" i="2"/>
  <c r="C227" i="2"/>
  <c r="D227" i="2"/>
  <c r="E227" i="2"/>
  <c r="F227" i="2"/>
  <c r="G227" i="2"/>
  <c r="AC227" i="2" s="1"/>
  <c r="I227" i="2"/>
  <c r="AD227" i="2" s="1"/>
  <c r="K227" i="2"/>
  <c r="AE227" i="2" s="1"/>
  <c r="M227" i="2"/>
  <c r="AF227" i="2" s="1"/>
  <c r="AH227" i="2"/>
  <c r="S227" i="2"/>
  <c r="AI227" i="2" s="1"/>
  <c r="U227" i="2"/>
  <c r="W227" i="2"/>
  <c r="AK227" i="2" s="1"/>
  <c r="A228" i="2"/>
  <c r="B228" i="2"/>
  <c r="C228" i="2"/>
  <c r="D228" i="2"/>
  <c r="E228" i="2"/>
  <c r="F228" i="2"/>
  <c r="G228" i="2"/>
  <c r="AC228" i="2" s="1"/>
  <c r="I228" i="2"/>
  <c r="AD228" i="2" s="1"/>
  <c r="K228" i="2"/>
  <c r="AE228" i="2" s="1"/>
  <c r="M228" i="2"/>
  <c r="AF228" i="2" s="1"/>
  <c r="S228" i="2"/>
  <c r="U228" i="2"/>
  <c r="W228" i="2"/>
  <c r="AK228" i="2" s="1"/>
  <c r="A229" i="2"/>
  <c r="B229" i="2"/>
  <c r="C229" i="2"/>
  <c r="D229" i="2"/>
  <c r="E229" i="2"/>
  <c r="F229" i="2"/>
  <c r="G229" i="2"/>
  <c r="AC229" i="2" s="1"/>
  <c r="I229" i="2"/>
  <c r="AD229" i="2" s="1"/>
  <c r="K229" i="2"/>
  <c r="AE229" i="2" s="1"/>
  <c r="M229" i="2"/>
  <c r="AF229" i="2" s="1"/>
  <c r="S229" i="2"/>
  <c r="AI229" i="2" s="1"/>
  <c r="U229" i="2"/>
  <c r="W229" i="2"/>
  <c r="AK229" i="2" s="1"/>
  <c r="A230" i="2"/>
  <c r="B230" i="2"/>
  <c r="C230" i="2"/>
  <c r="D230" i="2"/>
  <c r="E230" i="2"/>
  <c r="F230" i="2"/>
  <c r="G230" i="2"/>
  <c r="AC230" i="2" s="1"/>
  <c r="I230" i="2"/>
  <c r="AD230" i="2" s="1"/>
  <c r="K230" i="2"/>
  <c r="AE230" i="2" s="1"/>
  <c r="M230" i="2"/>
  <c r="AF230" i="2" s="1"/>
  <c r="AG230" i="2"/>
  <c r="S230" i="2"/>
  <c r="AI230" i="2" s="1"/>
  <c r="U230" i="2"/>
  <c r="AJ230" i="2" s="1"/>
  <c r="W230" i="2"/>
  <c r="AK230" i="2" s="1"/>
  <c r="A231" i="2"/>
  <c r="B231" i="2"/>
  <c r="C231" i="2"/>
  <c r="D231" i="2"/>
  <c r="E231" i="2"/>
  <c r="F231" i="2"/>
  <c r="G231" i="2"/>
  <c r="AC231" i="2" s="1"/>
  <c r="I231" i="2"/>
  <c r="AD231" i="2" s="1"/>
  <c r="K231" i="2"/>
  <c r="AE231" i="2" s="1"/>
  <c r="M231" i="2"/>
  <c r="AF231" i="2" s="1"/>
  <c r="S231" i="2"/>
  <c r="AI231" i="2" s="1"/>
  <c r="U231" i="2"/>
  <c r="W231" i="2"/>
  <c r="AK231" i="2" s="1"/>
  <c r="A232" i="2"/>
  <c r="B232" i="2"/>
  <c r="C232" i="2"/>
  <c r="D232" i="2"/>
  <c r="E232" i="2"/>
  <c r="F232" i="2"/>
  <c r="G232" i="2"/>
  <c r="AC232" i="2" s="1"/>
  <c r="I232" i="2"/>
  <c r="AD232" i="2" s="1"/>
  <c r="K232" i="2"/>
  <c r="AE232" i="2" s="1"/>
  <c r="M232" i="2"/>
  <c r="AF232" i="2" s="1"/>
  <c r="S232" i="2"/>
  <c r="AI232" i="2" s="1"/>
  <c r="U232" i="2"/>
  <c r="W232" i="2"/>
  <c r="AK232" i="2" s="1"/>
  <c r="A233" i="2"/>
  <c r="B233" i="2"/>
  <c r="C233" i="2"/>
  <c r="D233" i="2"/>
  <c r="E233" i="2"/>
  <c r="F233" i="2"/>
  <c r="G233" i="2"/>
  <c r="AC233" i="2" s="1"/>
  <c r="I233" i="2"/>
  <c r="AD233" i="2" s="1"/>
  <c r="K233" i="2"/>
  <c r="AE233" i="2" s="1"/>
  <c r="M233" i="2"/>
  <c r="AF233" i="2" s="1"/>
  <c r="S233" i="2"/>
  <c r="U233" i="2"/>
  <c r="W233" i="2"/>
  <c r="AK233" i="2" s="1"/>
  <c r="A234" i="2"/>
  <c r="B234" i="2"/>
  <c r="C234" i="2"/>
  <c r="D234" i="2"/>
  <c r="E234" i="2"/>
  <c r="F234" i="2"/>
  <c r="G234" i="2"/>
  <c r="AC234" i="2" s="1"/>
  <c r="I234" i="2"/>
  <c r="AD234" i="2" s="1"/>
  <c r="K234" i="2"/>
  <c r="AE234" i="2" s="1"/>
  <c r="M234" i="2"/>
  <c r="AF234" i="2" s="1"/>
  <c r="S234" i="2"/>
  <c r="AI234" i="2" s="1"/>
  <c r="U234" i="2"/>
  <c r="AJ234" i="2" s="1"/>
  <c r="W234" i="2"/>
  <c r="AK234" i="2" s="1"/>
  <c r="A235" i="2"/>
  <c r="B235" i="2"/>
  <c r="C235" i="2"/>
  <c r="D235" i="2"/>
  <c r="E235" i="2"/>
  <c r="F235" i="2"/>
  <c r="G235" i="2"/>
  <c r="AC235" i="2" s="1"/>
  <c r="I235" i="2"/>
  <c r="AD235" i="2" s="1"/>
  <c r="K235" i="2"/>
  <c r="AE235" i="2" s="1"/>
  <c r="M235" i="2"/>
  <c r="AF235" i="2" s="1"/>
  <c r="AG235" i="2"/>
  <c r="S235" i="2"/>
  <c r="AI235" i="2" s="1"/>
  <c r="U235" i="2"/>
  <c r="W235" i="2"/>
  <c r="AK235" i="2" s="1"/>
  <c r="A236" i="2"/>
  <c r="B236" i="2"/>
  <c r="C236" i="2"/>
  <c r="D236" i="2"/>
  <c r="E236" i="2"/>
  <c r="F236" i="2"/>
  <c r="G236" i="2"/>
  <c r="AC236" i="2" s="1"/>
  <c r="I236" i="2"/>
  <c r="AD236" i="2" s="1"/>
  <c r="K236" i="2"/>
  <c r="AE236" i="2" s="1"/>
  <c r="M236" i="2"/>
  <c r="AF236" i="2" s="1"/>
  <c r="AH236" i="2"/>
  <c r="S236" i="2"/>
  <c r="AI236" i="2" s="1"/>
  <c r="U236" i="2"/>
  <c r="W236" i="2"/>
  <c r="AK236" i="2" s="1"/>
  <c r="A237" i="2"/>
  <c r="B237" i="2"/>
  <c r="C237" i="2"/>
  <c r="D237" i="2"/>
  <c r="E237" i="2"/>
  <c r="F237" i="2"/>
  <c r="G237" i="2"/>
  <c r="AC237" i="2" s="1"/>
  <c r="I237" i="2"/>
  <c r="AD237" i="2" s="1"/>
  <c r="K237" i="2"/>
  <c r="AE237" i="2" s="1"/>
  <c r="M237" i="2"/>
  <c r="AF237" i="2" s="1"/>
  <c r="S237" i="2"/>
  <c r="AI237" i="2" s="1"/>
  <c r="U237" i="2"/>
  <c r="W237" i="2"/>
  <c r="AK237" i="2" s="1"/>
  <c r="A238" i="2"/>
  <c r="B238" i="2"/>
  <c r="C238" i="2"/>
  <c r="D238" i="2"/>
  <c r="E238" i="2"/>
  <c r="F238" i="2"/>
  <c r="G238" i="2"/>
  <c r="AC238" i="2" s="1"/>
  <c r="I238" i="2"/>
  <c r="AD238" i="2" s="1"/>
  <c r="K238" i="2"/>
  <c r="AE238" i="2" s="1"/>
  <c r="M238" i="2"/>
  <c r="AF238" i="2" s="1"/>
  <c r="S238" i="2"/>
  <c r="AI238" i="2" s="1"/>
  <c r="U238" i="2"/>
  <c r="AJ238" i="2" s="1"/>
  <c r="W238" i="2"/>
  <c r="AK238" i="2" s="1"/>
  <c r="A239" i="2"/>
  <c r="B239" i="2"/>
  <c r="C239" i="2"/>
  <c r="D239" i="2"/>
  <c r="E239" i="2"/>
  <c r="F239" i="2"/>
  <c r="G239" i="2"/>
  <c r="AC239" i="2" s="1"/>
  <c r="I239" i="2"/>
  <c r="AD239" i="2" s="1"/>
  <c r="K239" i="2"/>
  <c r="M239" i="2"/>
  <c r="AH239" i="2"/>
  <c r="S239" i="2"/>
  <c r="U239" i="2"/>
  <c r="W239" i="2"/>
  <c r="AK239" i="2" s="1"/>
  <c r="A240" i="2"/>
  <c r="B240" i="2"/>
  <c r="C240" i="2"/>
  <c r="D240" i="2"/>
  <c r="E240" i="2"/>
  <c r="F240" i="2"/>
  <c r="G240" i="2"/>
  <c r="AC240" i="2" s="1"/>
  <c r="I240" i="2"/>
  <c r="AD240" i="2" s="1"/>
  <c r="K240" i="2"/>
  <c r="AE240" i="2" s="1"/>
  <c r="M240" i="2"/>
  <c r="AF240" i="2" s="1"/>
  <c r="S240" i="2"/>
  <c r="AI240" i="2" s="1"/>
  <c r="U240" i="2"/>
  <c r="W240" i="2"/>
  <c r="AK240" i="2" s="1"/>
  <c r="A241" i="2"/>
  <c r="B241" i="2"/>
  <c r="C241" i="2"/>
  <c r="D241" i="2"/>
  <c r="E241" i="2"/>
  <c r="F241" i="2"/>
  <c r="G241" i="2"/>
  <c r="AC241" i="2" s="1"/>
  <c r="I241" i="2"/>
  <c r="AD241" i="2" s="1"/>
  <c r="K241" i="2"/>
  <c r="AE241" i="2" s="1"/>
  <c r="M241" i="2"/>
  <c r="AF241" i="2" s="1"/>
  <c r="S241" i="2"/>
  <c r="AI241" i="2" s="1"/>
  <c r="U241" i="2"/>
  <c r="AJ241" i="2" s="1"/>
  <c r="W241" i="2"/>
  <c r="AK241" i="2" s="1"/>
  <c r="A242" i="2"/>
  <c r="B242" i="2"/>
  <c r="C242" i="2"/>
  <c r="D242" i="2"/>
  <c r="E242" i="2"/>
  <c r="F242" i="2"/>
  <c r="G242" i="2"/>
  <c r="AC242" i="2" s="1"/>
  <c r="I242" i="2"/>
  <c r="AD242" i="2" s="1"/>
  <c r="K242" i="2"/>
  <c r="AE242" i="2" s="1"/>
  <c r="M242" i="2"/>
  <c r="AF242" i="2" s="1"/>
  <c r="AG242" i="2"/>
  <c r="S242" i="2"/>
  <c r="AI242" i="2" s="1"/>
  <c r="U242" i="2"/>
  <c r="AJ242" i="2" s="1"/>
  <c r="W242" i="2"/>
  <c r="AK242" i="2" s="1"/>
  <c r="A243" i="2"/>
  <c r="B243" i="2"/>
  <c r="C243" i="2"/>
  <c r="D243" i="2"/>
  <c r="E243" i="2"/>
  <c r="F243" i="2"/>
  <c r="G243" i="2"/>
  <c r="AC243" i="2" s="1"/>
  <c r="I243" i="2"/>
  <c r="AD243" i="2" s="1"/>
  <c r="K243" i="2"/>
  <c r="AE243" i="2" s="1"/>
  <c r="M243" i="2"/>
  <c r="AF243" i="2" s="1"/>
  <c r="AG243" i="2"/>
  <c r="S243" i="2"/>
  <c r="AI243" i="2" s="1"/>
  <c r="U243" i="2"/>
  <c r="AJ243" i="2" s="1"/>
  <c r="W243" i="2"/>
  <c r="AK243" i="2" s="1"/>
  <c r="A244" i="2"/>
  <c r="B244" i="2"/>
  <c r="C244" i="2"/>
  <c r="D244" i="2"/>
  <c r="E244" i="2"/>
  <c r="F244" i="2"/>
  <c r="G244" i="2"/>
  <c r="AC244" i="2" s="1"/>
  <c r="I244" i="2"/>
  <c r="AD244" i="2" s="1"/>
  <c r="K244" i="2"/>
  <c r="AE244" i="2" s="1"/>
  <c r="M244" i="2"/>
  <c r="AF244" i="2" s="1"/>
  <c r="AH244" i="2"/>
  <c r="S244" i="2"/>
  <c r="AI244" i="2" s="1"/>
  <c r="U244" i="2"/>
  <c r="W244" i="2"/>
  <c r="AK244" i="2" s="1"/>
  <c r="A245" i="2"/>
  <c r="B245" i="2"/>
  <c r="C245" i="2"/>
  <c r="D245" i="2"/>
  <c r="E245" i="2"/>
  <c r="F245" i="2"/>
  <c r="G245" i="2"/>
  <c r="AC245" i="2" s="1"/>
  <c r="I245" i="2"/>
  <c r="AD245" i="2" s="1"/>
  <c r="K245" i="2"/>
  <c r="M245" i="2"/>
  <c r="AF245" i="2" s="1"/>
  <c r="S245" i="2"/>
  <c r="U245" i="2"/>
  <c r="AJ245" i="2" s="1"/>
  <c r="W245" i="2"/>
  <c r="AK245" i="2" s="1"/>
  <c r="A246" i="2"/>
  <c r="B246" i="2"/>
  <c r="C246" i="2"/>
  <c r="D246" i="2"/>
  <c r="E246" i="2"/>
  <c r="F246" i="2"/>
  <c r="G246" i="2"/>
  <c r="I246" i="2"/>
  <c r="AD246" i="2" s="1"/>
  <c r="K246" i="2"/>
  <c r="AE246" i="2" s="1"/>
  <c r="M246" i="2"/>
  <c r="AF246" i="2" s="1"/>
  <c r="S246" i="2"/>
  <c r="AI246" i="2" s="1"/>
  <c r="U246" i="2"/>
  <c r="AJ246" i="2" s="1"/>
  <c r="W246" i="2"/>
  <c r="AK246" i="2" s="1"/>
  <c r="A247" i="2"/>
  <c r="B247" i="2"/>
  <c r="C247" i="2"/>
  <c r="D247" i="2"/>
  <c r="E247" i="2"/>
  <c r="F247" i="2"/>
  <c r="G247" i="2"/>
  <c r="AC247" i="2" s="1"/>
  <c r="I247" i="2"/>
  <c r="AD247" i="2" s="1"/>
  <c r="K247" i="2"/>
  <c r="AE247" i="2" s="1"/>
  <c r="M247" i="2"/>
  <c r="AF247" i="2" s="1"/>
  <c r="S247" i="2"/>
  <c r="AI247" i="2" s="1"/>
  <c r="U247" i="2"/>
  <c r="W247" i="2"/>
  <c r="AK247" i="2" s="1"/>
  <c r="A248" i="2"/>
  <c r="B248" i="2"/>
  <c r="C248" i="2"/>
  <c r="D248" i="2"/>
  <c r="E248" i="2"/>
  <c r="F248" i="2"/>
  <c r="G248" i="2"/>
  <c r="AC248" i="2" s="1"/>
  <c r="I248" i="2"/>
  <c r="AD248" i="2" s="1"/>
  <c r="K248" i="2"/>
  <c r="AE248" i="2" s="1"/>
  <c r="M248" i="2"/>
  <c r="AF248" i="2" s="1"/>
  <c r="S248" i="2"/>
  <c r="AI248" i="2" s="1"/>
  <c r="U248" i="2"/>
  <c r="AJ248" i="2" s="1"/>
  <c r="W248" i="2"/>
  <c r="AK248" i="2" s="1"/>
  <c r="A249" i="2"/>
  <c r="B249" i="2"/>
  <c r="C249" i="2"/>
  <c r="D249" i="2"/>
  <c r="E249" i="2"/>
  <c r="F249" i="2"/>
  <c r="G249" i="2"/>
  <c r="AC249" i="2" s="1"/>
  <c r="I249" i="2"/>
  <c r="AD249" i="2" s="1"/>
  <c r="K249" i="2"/>
  <c r="AE249" i="2" s="1"/>
  <c r="M249" i="2"/>
  <c r="AF249" i="2" s="1"/>
  <c r="AG249" i="2"/>
  <c r="S249" i="2"/>
  <c r="AI249" i="2" s="1"/>
  <c r="U249" i="2"/>
  <c r="W249" i="2"/>
  <c r="AK249" i="2" s="1"/>
  <c r="A250" i="2"/>
  <c r="B250" i="2"/>
  <c r="C250" i="2"/>
  <c r="D250" i="2"/>
  <c r="E250" i="2"/>
  <c r="F250" i="2"/>
  <c r="G250" i="2"/>
  <c r="AC250" i="2" s="1"/>
  <c r="I250" i="2"/>
  <c r="AD250" i="2" s="1"/>
  <c r="K250" i="2"/>
  <c r="AE250" i="2" s="1"/>
  <c r="M250" i="2"/>
  <c r="AF250" i="2" s="1"/>
  <c r="S250" i="2"/>
  <c r="AI250" i="2" s="1"/>
  <c r="U250" i="2"/>
  <c r="AJ250" i="2" s="1"/>
  <c r="W250" i="2"/>
  <c r="AK250" i="2" s="1"/>
  <c r="A251" i="2"/>
  <c r="B251" i="2"/>
  <c r="C251" i="2"/>
  <c r="D251" i="2"/>
  <c r="E251" i="2"/>
  <c r="F251" i="2"/>
  <c r="G251" i="2"/>
  <c r="AC251" i="2" s="1"/>
  <c r="I251" i="2"/>
  <c r="AD251" i="2" s="1"/>
  <c r="K251" i="2"/>
  <c r="AE251" i="2" s="1"/>
  <c r="M251" i="2"/>
  <c r="AF251" i="2" s="1"/>
  <c r="AG251" i="2"/>
  <c r="S251" i="2"/>
  <c r="AI251" i="2" s="1"/>
  <c r="U251" i="2"/>
  <c r="AJ251" i="2" s="1"/>
  <c r="W251" i="2"/>
  <c r="AK251" i="2" s="1"/>
  <c r="A252" i="2"/>
  <c r="B252" i="2"/>
  <c r="C252" i="2"/>
  <c r="D252" i="2"/>
  <c r="E252" i="2"/>
  <c r="F252" i="2"/>
  <c r="G252" i="2"/>
  <c r="AC252" i="2" s="1"/>
  <c r="I252" i="2"/>
  <c r="AD252" i="2" s="1"/>
  <c r="K252" i="2"/>
  <c r="AE252" i="2" s="1"/>
  <c r="M252" i="2"/>
  <c r="AF252" i="2" s="1"/>
  <c r="AH252" i="2"/>
  <c r="S252" i="2"/>
  <c r="AI252" i="2" s="1"/>
  <c r="U252" i="2"/>
  <c r="W252" i="2"/>
  <c r="AK252" i="2" s="1"/>
  <c r="A253" i="2"/>
  <c r="B253" i="2"/>
  <c r="C253" i="2"/>
  <c r="D253" i="2"/>
  <c r="E253" i="2"/>
  <c r="F253" i="2"/>
  <c r="G253" i="2"/>
  <c r="AC253" i="2" s="1"/>
  <c r="I253" i="2"/>
  <c r="AD253" i="2" s="1"/>
  <c r="K253" i="2"/>
  <c r="AE253" i="2" s="1"/>
  <c r="M253" i="2"/>
  <c r="AF253" i="2" s="1"/>
  <c r="S253" i="2"/>
  <c r="AI253" i="2" s="1"/>
  <c r="U253" i="2"/>
  <c r="W253" i="2"/>
  <c r="AK253" i="2" s="1"/>
  <c r="A254" i="2"/>
  <c r="B254" i="2"/>
  <c r="C254" i="2"/>
  <c r="D254" i="2"/>
  <c r="E254" i="2"/>
  <c r="F254" i="2"/>
  <c r="G254" i="2"/>
  <c r="AC254" i="2" s="1"/>
  <c r="I254" i="2"/>
  <c r="AD254" i="2" s="1"/>
  <c r="K254" i="2"/>
  <c r="AE254" i="2" s="1"/>
  <c r="M254" i="2"/>
  <c r="S254" i="2"/>
  <c r="AI254" i="2" s="1"/>
  <c r="U254" i="2"/>
  <c r="W254" i="2"/>
  <c r="AK254" i="2" s="1"/>
  <c r="A255" i="2"/>
  <c r="B255" i="2"/>
  <c r="C255" i="2"/>
  <c r="D255" i="2"/>
  <c r="E255" i="2"/>
  <c r="F255" i="2"/>
  <c r="G255" i="2"/>
  <c r="AC255" i="2" s="1"/>
  <c r="I255" i="2"/>
  <c r="AD255" i="2" s="1"/>
  <c r="K255" i="2"/>
  <c r="AE255" i="2" s="1"/>
  <c r="M255" i="2"/>
  <c r="AF255" i="2" s="1"/>
  <c r="S255" i="2"/>
  <c r="AI255" i="2" s="1"/>
  <c r="U255" i="2"/>
  <c r="AJ255" i="2" s="1"/>
  <c r="W255" i="2"/>
  <c r="AK255" i="2" s="1"/>
  <c r="A256" i="2"/>
  <c r="B256" i="2"/>
  <c r="C256" i="2"/>
  <c r="D256" i="2"/>
  <c r="E256" i="2"/>
  <c r="F256" i="2"/>
  <c r="G256" i="2"/>
  <c r="AC256" i="2" s="1"/>
  <c r="I256" i="2"/>
  <c r="AD256" i="2" s="1"/>
  <c r="K256" i="2"/>
  <c r="AE256" i="2" s="1"/>
  <c r="M256" i="2"/>
  <c r="AF256" i="2" s="1"/>
  <c r="AG256" i="2"/>
  <c r="S256" i="2"/>
  <c r="AI256" i="2" s="1"/>
  <c r="U256" i="2"/>
  <c r="W256" i="2"/>
  <c r="AK256" i="2" s="1"/>
  <c r="A257" i="2"/>
  <c r="B257" i="2"/>
  <c r="C257" i="2"/>
  <c r="D257" i="2"/>
  <c r="E257" i="2"/>
  <c r="F257" i="2"/>
  <c r="G257" i="2"/>
  <c r="AC257" i="2" s="1"/>
  <c r="I257" i="2"/>
  <c r="AD257" i="2" s="1"/>
  <c r="K257" i="2"/>
  <c r="AE257" i="2" s="1"/>
  <c r="M257" i="2"/>
  <c r="AF257" i="2" s="1"/>
  <c r="AH257" i="2"/>
  <c r="S257" i="2"/>
  <c r="AI257" i="2" s="1"/>
  <c r="U257" i="2"/>
  <c r="W257" i="2"/>
  <c r="AK257" i="2" s="1"/>
  <c r="A258" i="2"/>
  <c r="B258" i="2"/>
  <c r="C258" i="2"/>
  <c r="D258" i="2"/>
  <c r="E258" i="2"/>
  <c r="F258" i="2"/>
  <c r="G258" i="2"/>
  <c r="AC258" i="2" s="1"/>
  <c r="I258" i="2"/>
  <c r="AD258" i="2" s="1"/>
  <c r="K258" i="2"/>
  <c r="AE258" i="2" s="1"/>
  <c r="M258" i="2"/>
  <c r="AF258" i="2" s="1"/>
  <c r="S258" i="2"/>
  <c r="AI258" i="2" s="1"/>
  <c r="U258" i="2"/>
  <c r="W258" i="2"/>
  <c r="AK258" i="2" s="1"/>
  <c r="A259" i="2"/>
  <c r="B259" i="2"/>
  <c r="C259" i="2"/>
  <c r="D259" i="2"/>
  <c r="E259" i="2"/>
  <c r="F259" i="2"/>
  <c r="G259" i="2"/>
  <c r="AC259" i="2" s="1"/>
  <c r="I259" i="2"/>
  <c r="AD259" i="2" s="1"/>
  <c r="K259" i="2"/>
  <c r="AE259" i="2" s="1"/>
  <c r="M259" i="2"/>
  <c r="AF259" i="2" s="1"/>
  <c r="AH259" i="2"/>
  <c r="S259" i="2"/>
  <c r="U259" i="2"/>
  <c r="W259" i="2"/>
  <c r="AK259" i="2" s="1"/>
  <c r="A260" i="2"/>
  <c r="B260" i="2"/>
  <c r="C260" i="2"/>
  <c r="D260" i="2"/>
  <c r="E260" i="2"/>
  <c r="F260" i="2"/>
  <c r="G260" i="2"/>
  <c r="AC260" i="2" s="1"/>
  <c r="I260" i="2"/>
  <c r="AD260" i="2" s="1"/>
  <c r="K260" i="2"/>
  <c r="AE260" i="2" s="1"/>
  <c r="M260" i="2"/>
  <c r="AF260" i="2" s="1"/>
  <c r="AG260" i="2"/>
  <c r="S260" i="2"/>
  <c r="AI260" i="2" s="1"/>
  <c r="U260" i="2"/>
  <c r="W260" i="2"/>
  <c r="AK260" i="2" s="1"/>
  <c r="A261" i="2"/>
  <c r="B261" i="2"/>
  <c r="C261" i="2"/>
  <c r="D261" i="2"/>
  <c r="E261" i="2"/>
  <c r="F261" i="2"/>
  <c r="G261" i="2"/>
  <c r="AC261" i="2" s="1"/>
  <c r="I261" i="2"/>
  <c r="AD261" i="2" s="1"/>
  <c r="K261" i="2"/>
  <c r="AE261" i="2" s="1"/>
  <c r="M261" i="2"/>
  <c r="AF261" i="2" s="1"/>
  <c r="S261" i="2"/>
  <c r="AI261" i="2" s="1"/>
  <c r="U261" i="2"/>
  <c r="AJ261" i="2" s="1"/>
  <c r="W261" i="2"/>
  <c r="AK261" i="2" s="1"/>
  <c r="A262" i="2"/>
  <c r="B262" i="2"/>
  <c r="C262" i="2"/>
  <c r="D262" i="2"/>
  <c r="E262" i="2"/>
  <c r="F262" i="2"/>
  <c r="G262" i="2"/>
  <c r="AC262" i="2" s="1"/>
  <c r="I262" i="2"/>
  <c r="AD262" i="2" s="1"/>
  <c r="K262" i="2"/>
  <c r="AE262" i="2" s="1"/>
  <c r="M262" i="2"/>
  <c r="AF262" i="2" s="1"/>
  <c r="S262" i="2"/>
  <c r="AI262" i="2" s="1"/>
  <c r="U262" i="2"/>
  <c r="W262" i="2"/>
  <c r="AK262" i="2" s="1"/>
  <c r="A263" i="2"/>
  <c r="B263" i="2"/>
  <c r="C263" i="2"/>
  <c r="D263" i="2"/>
  <c r="E263" i="2"/>
  <c r="F263" i="2"/>
  <c r="G263" i="2"/>
  <c r="AC263" i="2" s="1"/>
  <c r="I263" i="2"/>
  <c r="AD263" i="2" s="1"/>
  <c r="K263" i="2"/>
  <c r="AE263" i="2" s="1"/>
  <c r="M263" i="2"/>
  <c r="AF263" i="2" s="1"/>
  <c r="S263" i="2"/>
  <c r="AI263" i="2" s="1"/>
  <c r="U263" i="2"/>
  <c r="AJ263" i="2" s="1"/>
  <c r="W263" i="2"/>
  <c r="AK263" i="2" s="1"/>
  <c r="A264" i="2"/>
  <c r="B264" i="2"/>
  <c r="C264" i="2"/>
  <c r="D264" i="2"/>
  <c r="E264" i="2"/>
  <c r="F264" i="2"/>
  <c r="G264" i="2"/>
  <c r="AC264" i="2" s="1"/>
  <c r="I264" i="2"/>
  <c r="AD264" i="2" s="1"/>
  <c r="K264" i="2"/>
  <c r="AE264" i="2" s="1"/>
  <c r="M264" i="2"/>
  <c r="AF264" i="2" s="1"/>
  <c r="AG264" i="2"/>
  <c r="S264" i="2"/>
  <c r="U264" i="2"/>
  <c r="AJ264" i="2" s="1"/>
  <c r="W264" i="2"/>
  <c r="AK264" i="2" s="1"/>
  <c r="A265" i="2"/>
  <c r="B265" i="2"/>
  <c r="C265" i="2"/>
  <c r="D265" i="2"/>
  <c r="E265" i="2"/>
  <c r="F265" i="2"/>
  <c r="G265" i="2"/>
  <c r="AC265" i="2" s="1"/>
  <c r="I265" i="2"/>
  <c r="AD265" i="2" s="1"/>
  <c r="K265" i="2"/>
  <c r="AE265" i="2" s="1"/>
  <c r="M265" i="2"/>
  <c r="AF265" i="2" s="1"/>
  <c r="AH265" i="2"/>
  <c r="S265" i="2"/>
  <c r="AI265" i="2" s="1"/>
  <c r="U265" i="2"/>
  <c r="AJ265" i="2" s="1"/>
  <c r="W265" i="2"/>
  <c r="AK265" i="2" s="1"/>
  <c r="A266" i="2"/>
  <c r="B266" i="2"/>
  <c r="C266" i="2"/>
  <c r="D266" i="2"/>
  <c r="E266" i="2"/>
  <c r="F266" i="2"/>
  <c r="G266" i="2"/>
  <c r="AC266" i="2" s="1"/>
  <c r="I266" i="2"/>
  <c r="AD266" i="2" s="1"/>
  <c r="K266" i="2"/>
  <c r="AE266" i="2" s="1"/>
  <c r="M266" i="2"/>
  <c r="AF266" i="2" s="1"/>
  <c r="S266" i="2"/>
  <c r="AI266" i="2" s="1"/>
  <c r="U266" i="2"/>
  <c r="W266" i="2"/>
  <c r="AK266" i="2" s="1"/>
  <c r="A267" i="2"/>
  <c r="B267" i="2"/>
  <c r="C267" i="2"/>
  <c r="D267" i="2"/>
  <c r="E267" i="2"/>
  <c r="F267" i="2"/>
  <c r="G267" i="2"/>
  <c r="AC267" i="2" s="1"/>
  <c r="I267" i="2"/>
  <c r="AD267" i="2" s="1"/>
  <c r="K267" i="2"/>
  <c r="AE267" i="2" s="1"/>
  <c r="M267" i="2"/>
  <c r="AF267" i="2" s="1"/>
  <c r="AH267" i="2"/>
  <c r="S267" i="2"/>
  <c r="AI267" i="2" s="1"/>
  <c r="U267" i="2"/>
  <c r="W267" i="2"/>
  <c r="AK267" i="2" s="1"/>
  <c r="A268" i="2"/>
  <c r="B268" i="2"/>
  <c r="C268" i="2"/>
  <c r="D268" i="2"/>
  <c r="E268" i="2"/>
  <c r="F268" i="2"/>
  <c r="G268" i="2"/>
  <c r="AC268" i="2" s="1"/>
  <c r="I268" i="2"/>
  <c r="AD268" i="2" s="1"/>
  <c r="K268" i="2"/>
  <c r="AE268" i="2" s="1"/>
  <c r="M268" i="2"/>
  <c r="AF268" i="2" s="1"/>
  <c r="AG268" i="2"/>
  <c r="S268" i="2"/>
  <c r="AI268" i="2" s="1"/>
  <c r="U268" i="2"/>
  <c r="AJ268" i="2" s="1"/>
  <c r="W268" i="2"/>
  <c r="AK268" i="2" s="1"/>
  <c r="A269" i="2"/>
  <c r="B269" i="2"/>
  <c r="C269" i="2"/>
  <c r="D269" i="2"/>
  <c r="E269" i="2"/>
  <c r="F269" i="2"/>
  <c r="G269" i="2"/>
  <c r="AC269" i="2" s="1"/>
  <c r="I269" i="2"/>
  <c r="AD269" i="2" s="1"/>
  <c r="K269" i="2"/>
  <c r="AE269" i="2" s="1"/>
  <c r="M269" i="2"/>
  <c r="AF269" i="2" s="1"/>
  <c r="S269" i="2"/>
  <c r="AI269" i="2" s="1"/>
  <c r="U269" i="2"/>
  <c r="W269" i="2"/>
  <c r="AK269" i="2" s="1"/>
  <c r="A270" i="2"/>
  <c r="B270" i="2"/>
  <c r="C270" i="2"/>
  <c r="D270" i="2"/>
  <c r="E270" i="2"/>
  <c r="F270" i="2"/>
  <c r="G270" i="2"/>
  <c r="AC270" i="2" s="1"/>
  <c r="I270" i="2"/>
  <c r="AD270" i="2" s="1"/>
  <c r="K270" i="2"/>
  <c r="AE270" i="2" s="1"/>
  <c r="M270" i="2"/>
  <c r="AF270" i="2" s="1"/>
  <c r="S270" i="2"/>
  <c r="AI270" i="2" s="1"/>
  <c r="U270" i="2"/>
  <c r="W270" i="2"/>
  <c r="AK270" i="2" s="1"/>
  <c r="A271" i="2"/>
  <c r="B271" i="2"/>
  <c r="C271" i="2"/>
  <c r="D271" i="2"/>
  <c r="E271" i="2"/>
  <c r="F271" i="2"/>
  <c r="G271" i="2"/>
  <c r="I271" i="2"/>
  <c r="AD271" i="2" s="1"/>
  <c r="K271" i="2"/>
  <c r="AE271" i="2" s="1"/>
  <c r="M271" i="2"/>
  <c r="AF271" i="2" s="1"/>
  <c r="S271" i="2"/>
  <c r="U271" i="2"/>
  <c r="W271" i="2"/>
  <c r="AK271" i="2" s="1"/>
  <c r="A272" i="2"/>
  <c r="B272" i="2"/>
  <c r="C272" i="2"/>
  <c r="D272" i="2"/>
  <c r="E272" i="2"/>
  <c r="F272" i="2"/>
  <c r="G272" i="2"/>
  <c r="AC272" i="2" s="1"/>
  <c r="I272" i="2"/>
  <c r="AD272" i="2" s="1"/>
  <c r="K272" i="2"/>
  <c r="AE272" i="2" s="1"/>
  <c r="M272" i="2"/>
  <c r="AF272" i="2" s="1"/>
  <c r="S272" i="2"/>
  <c r="AI272" i="2" s="1"/>
  <c r="U272" i="2"/>
  <c r="W272" i="2"/>
  <c r="AK272" i="2" s="1"/>
  <c r="A273" i="2"/>
  <c r="B273" i="2"/>
  <c r="C273" i="2"/>
  <c r="D273" i="2"/>
  <c r="E273" i="2"/>
  <c r="F273" i="2"/>
  <c r="G273" i="2"/>
  <c r="AC273" i="2" s="1"/>
  <c r="I273" i="2"/>
  <c r="AD273" i="2" s="1"/>
  <c r="K273" i="2"/>
  <c r="AE273" i="2" s="1"/>
  <c r="M273" i="2"/>
  <c r="AF273" i="2" s="1"/>
  <c r="AG273" i="2"/>
  <c r="S273" i="2"/>
  <c r="AI273" i="2" s="1"/>
  <c r="U273" i="2"/>
  <c r="W273" i="2"/>
  <c r="AK273" i="2" s="1"/>
  <c r="A274" i="2"/>
  <c r="B274" i="2"/>
  <c r="C274" i="2"/>
  <c r="D274" i="2"/>
  <c r="E274" i="2"/>
  <c r="F274" i="2"/>
  <c r="G274" i="2"/>
  <c r="AC274" i="2" s="1"/>
  <c r="I274" i="2"/>
  <c r="K274" i="2"/>
  <c r="AE274" i="2" s="1"/>
  <c r="M274" i="2"/>
  <c r="AF274" i="2" s="1"/>
  <c r="AH274" i="2"/>
  <c r="S274" i="2"/>
  <c r="AI274" i="2" s="1"/>
  <c r="U274" i="2"/>
  <c r="AJ274" i="2" s="1"/>
  <c r="W274" i="2"/>
  <c r="AK274" i="2" s="1"/>
  <c r="A275" i="2"/>
  <c r="B275" i="2"/>
  <c r="C275" i="2"/>
  <c r="D275" i="2"/>
  <c r="E275" i="2"/>
  <c r="F275" i="2"/>
  <c r="G275" i="2"/>
  <c r="AC275" i="2" s="1"/>
  <c r="I275" i="2"/>
  <c r="AD275" i="2" s="1"/>
  <c r="K275" i="2"/>
  <c r="AE275" i="2" s="1"/>
  <c r="M275" i="2"/>
  <c r="AF275" i="2" s="1"/>
  <c r="AG275" i="2"/>
  <c r="S275" i="2"/>
  <c r="AI275" i="2" s="1"/>
  <c r="U275" i="2"/>
  <c r="AJ275" i="2" s="1"/>
  <c r="W275" i="2"/>
  <c r="A276" i="2"/>
  <c r="B276" i="2"/>
  <c r="C276" i="2"/>
  <c r="D276" i="2"/>
  <c r="E276" i="2"/>
  <c r="F276" i="2"/>
  <c r="G276" i="2"/>
  <c r="AC276" i="2" s="1"/>
  <c r="I276" i="2"/>
  <c r="K276" i="2"/>
  <c r="M276" i="2"/>
  <c r="AF276" i="2" s="1"/>
  <c r="AG276" i="2"/>
  <c r="S276" i="2"/>
  <c r="AI276" i="2" s="1"/>
  <c r="U276" i="2"/>
  <c r="W276" i="2"/>
  <c r="AK276" i="2" s="1"/>
  <c r="A277" i="2"/>
  <c r="B277" i="2"/>
  <c r="C277" i="2"/>
  <c r="D277" i="2"/>
  <c r="E277" i="2"/>
  <c r="F277" i="2"/>
  <c r="G277" i="2"/>
  <c r="AC277" i="2" s="1"/>
  <c r="I277" i="2"/>
  <c r="AD277" i="2" s="1"/>
  <c r="K277" i="2"/>
  <c r="M277" i="2"/>
  <c r="AF277" i="2" s="1"/>
  <c r="AH277" i="2"/>
  <c r="S277" i="2"/>
  <c r="AI277" i="2" s="1"/>
  <c r="U277" i="2"/>
  <c r="AJ277" i="2" s="1"/>
  <c r="W277" i="2"/>
  <c r="AK277" i="2" s="1"/>
  <c r="A278" i="2"/>
  <c r="B278" i="2"/>
  <c r="C278" i="2"/>
  <c r="D278" i="2"/>
  <c r="E278" i="2"/>
  <c r="F278" i="2"/>
  <c r="G278" i="2"/>
  <c r="AC278" i="2" s="1"/>
  <c r="I278" i="2"/>
  <c r="AD278" i="2" s="1"/>
  <c r="K278" i="2"/>
  <c r="AE278" i="2" s="1"/>
  <c r="M278" i="2"/>
  <c r="AF278" i="2" s="1"/>
  <c r="S278" i="2"/>
  <c r="AI278" i="2" s="1"/>
  <c r="U278" i="2"/>
  <c r="AJ278" i="2" s="1"/>
  <c r="W278" i="2"/>
  <c r="AK278" i="2" s="1"/>
  <c r="A279" i="2"/>
  <c r="B279" i="2"/>
  <c r="C279" i="2"/>
  <c r="D279" i="2"/>
  <c r="E279" i="2"/>
  <c r="F279" i="2"/>
  <c r="G279" i="2"/>
  <c r="AC279" i="2" s="1"/>
  <c r="I279" i="2"/>
  <c r="AD279" i="2" s="1"/>
  <c r="K279" i="2"/>
  <c r="AE279" i="2" s="1"/>
  <c r="M279" i="2"/>
  <c r="AF279" i="2" s="1"/>
  <c r="S279" i="2"/>
  <c r="AI279" i="2" s="1"/>
  <c r="U279" i="2"/>
  <c r="W279" i="2"/>
  <c r="AK279" i="2" s="1"/>
  <c r="A280" i="2"/>
  <c r="B280" i="2"/>
  <c r="C280" i="2"/>
  <c r="D280" i="2"/>
  <c r="E280" i="2"/>
  <c r="F280" i="2"/>
  <c r="G280" i="2"/>
  <c r="AC280" i="2" s="1"/>
  <c r="I280" i="2"/>
  <c r="AD280" i="2" s="1"/>
  <c r="K280" i="2"/>
  <c r="AE280" i="2" s="1"/>
  <c r="M280" i="2"/>
  <c r="AF280" i="2" s="1"/>
  <c r="S280" i="2"/>
  <c r="U280" i="2"/>
  <c r="W280" i="2"/>
  <c r="AK280" i="2" s="1"/>
  <c r="A281" i="2"/>
  <c r="B281" i="2"/>
  <c r="C281" i="2"/>
  <c r="D281" i="2"/>
  <c r="E281" i="2"/>
  <c r="F281" i="2"/>
  <c r="G281" i="2"/>
  <c r="AC281" i="2" s="1"/>
  <c r="I281" i="2"/>
  <c r="AD281" i="2" s="1"/>
  <c r="K281" i="2"/>
  <c r="AE281" i="2" s="1"/>
  <c r="M281" i="2"/>
  <c r="AF281" i="2" s="1"/>
  <c r="S281" i="2"/>
  <c r="AI281" i="2" s="1"/>
  <c r="U281" i="2"/>
  <c r="W281" i="2"/>
  <c r="AK281" i="2" s="1"/>
  <c r="A282" i="2"/>
  <c r="B282" i="2"/>
  <c r="C282" i="2"/>
  <c r="D282" i="2"/>
  <c r="E282" i="2"/>
  <c r="F282" i="2"/>
  <c r="G282" i="2"/>
  <c r="AC282" i="2" s="1"/>
  <c r="I282" i="2"/>
  <c r="AD282" i="2" s="1"/>
  <c r="K282" i="2"/>
  <c r="AE282" i="2" s="1"/>
  <c r="M282" i="2"/>
  <c r="AF282" i="2" s="1"/>
  <c r="AH282" i="2"/>
  <c r="S282" i="2"/>
  <c r="AI282" i="2" s="1"/>
  <c r="U282" i="2"/>
  <c r="AJ282" i="2" s="1"/>
  <c r="W282" i="2"/>
  <c r="AK282" i="2" s="1"/>
  <c r="A283" i="2"/>
  <c r="B283" i="2"/>
  <c r="C283" i="2"/>
  <c r="D283" i="2"/>
  <c r="E283" i="2"/>
  <c r="F283" i="2"/>
  <c r="G283" i="2"/>
  <c r="I283" i="2"/>
  <c r="AD283" i="2" s="1"/>
  <c r="K283" i="2"/>
  <c r="AE283" i="2" s="1"/>
  <c r="M283" i="2"/>
  <c r="AF283" i="2" s="1"/>
  <c r="S283" i="2"/>
  <c r="AI283" i="2" s="1"/>
  <c r="U283" i="2"/>
  <c r="AJ283" i="2" s="1"/>
  <c r="W283" i="2"/>
  <c r="AK283" i="2" s="1"/>
  <c r="A284" i="2"/>
  <c r="B284" i="2"/>
  <c r="C284" i="2"/>
  <c r="D284" i="2"/>
  <c r="E284" i="2"/>
  <c r="F284" i="2"/>
  <c r="G284" i="2"/>
  <c r="AC284" i="2" s="1"/>
  <c r="I284" i="2"/>
  <c r="AD284" i="2" s="1"/>
  <c r="K284" i="2"/>
  <c r="AE284" i="2" s="1"/>
  <c r="M284" i="2"/>
  <c r="AF284" i="2" s="1"/>
  <c r="AH284" i="2"/>
  <c r="S284" i="2"/>
  <c r="U284" i="2"/>
  <c r="AJ284" i="2" s="1"/>
  <c r="W284" i="2"/>
  <c r="AK284" i="2" s="1"/>
  <c r="A285" i="2"/>
  <c r="B285" i="2"/>
  <c r="C285" i="2"/>
  <c r="D285" i="2"/>
  <c r="E285" i="2"/>
  <c r="F285" i="2"/>
  <c r="G285" i="2"/>
  <c r="AC285" i="2" s="1"/>
  <c r="I285" i="2"/>
  <c r="AD285" i="2" s="1"/>
  <c r="K285" i="2"/>
  <c r="AE285" i="2" s="1"/>
  <c r="M285" i="2"/>
  <c r="AF285" i="2" s="1"/>
  <c r="AH285" i="2"/>
  <c r="S285" i="2"/>
  <c r="AI285" i="2" s="1"/>
  <c r="U285" i="2"/>
  <c r="AJ285" i="2" s="1"/>
  <c r="W285" i="2"/>
  <c r="AK285" i="2" s="1"/>
  <c r="A286" i="2"/>
  <c r="B286" i="2"/>
  <c r="C286" i="2"/>
  <c r="D286" i="2"/>
  <c r="E286" i="2"/>
  <c r="F286" i="2"/>
  <c r="G286" i="2"/>
  <c r="AC286" i="2" s="1"/>
  <c r="I286" i="2"/>
  <c r="AD286" i="2" s="1"/>
  <c r="K286" i="2"/>
  <c r="AE286" i="2" s="1"/>
  <c r="M286" i="2"/>
  <c r="AF286" i="2" s="1"/>
  <c r="S286" i="2"/>
  <c r="AI286" i="2" s="1"/>
  <c r="U286" i="2"/>
  <c r="W286" i="2"/>
  <c r="AK286" i="2" s="1"/>
  <c r="A287" i="2"/>
  <c r="B287" i="2"/>
  <c r="C287" i="2"/>
  <c r="D287" i="2"/>
  <c r="E287" i="2"/>
  <c r="F287" i="2"/>
  <c r="G287" i="2"/>
  <c r="AC287" i="2" s="1"/>
  <c r="I287" i="2"/>
  <c r="AD287" i="2" s="1"/>
  <c r="K287" i="2"/>
  <c r="AE287" i="2" s="1"/>
  <c r="M287" i="2"/>
  <c r="AF287" i="2" s="1"/>
  <c r="S287" i="2"/>
  <c r="AI287" i="2" s="1"/>
  <c r="U287" i="2"/>
  <c r="AJ287" i="2" s="1"/>
  <c r="W287" i="2"/>
  <c r="AK287" i="2" s="1"/>
  <c r="A288" i="2"/>
  <c r="B288" i="2"/>
  <c r="C288" i="2"/>
  <c r="D288" i="2"/>
  <c r="E288" i="2"/>
  <c r="F288" i="2"/>
  <c r="G288" i="2"/>
  <c r="AC288" i="2" s="1"/>
  <c r="I288" i="2"/>
  <c r="AD288" i="2" s="1"/>
  <c r="K288" i="2"/>
  <c r="AE288" i="2" s="1"/>
  <c r="M288" i="2"/>
  <c r="AF288" i="2" s="1"/>
  <c r="S288" i="2"/>
  <c r="AI288" i="2" s="1"/>
  <c r="U288" i="2"/>
  <c r="AJ288" i="2" s="1"/>
  <c r="W288" i="2"/>
  <c r="AK288" i="2" s="1"/>
  <c r="A289" i="2"/>
  <c r="B289" i="2"/>
  <c r="C289" i="2"/>
  <c r="D289" i="2"/>
  <c r="E289" i="2"/>
  <c r="F289" i="2"/>
  <c r="G289" i="2"/>
  <c r="AC289" i="2" s="1"/>
  <c r="I289" i="2"/>
  <c r="AD289" i="2" s="1"/>
  <c r="K289" i="2"/>
  <c r="AE289" i="2" s="1"/>
  <c r="M289" i="2"/>
  <c r="AF289" i="2" s="1"/>
  <c r="AG289" i="2"/>
  <c r="S289" i="2"/>
  <c r="U289" i="2"/>
  <c r="W289" i="2"/>
  <c r="AK289" i="2" s="1"/>
  <c r="A290" i="2"/>
  <c r="B290" i="2"/>
  <c r="C290" i="2"/>
  <c r="D290" i="2"/>
  <c r="E290" i="2"/>
  <c r="F290" i="2"/>
  <c r="X290" i="2" s="1"/>
  <c r="G290" i="2"/>
  <c r="AC290" i="2" s="1"/>
  <c r="I290" i="2"/>
  <c r="AD290" i="2" s="1"/>
  <c r="K290" i="2"/>
  <c r="AE290" i="2" s="1"/>
  <c r="M290" i="2"/>
  <c r="AF290" i="2" s="1"/>
  <c r="AG290" i="2"/>
  <c r="S290" i="2"/>
  <c r="AI290" i="2" s="1"/>
  <c r="U290" i="2"/>
  <c r="W290" i="2"/>
  <c r="AK290" i="2" s="1"/>
  <c r="A291" i="2"/>
  <c r="B291" i="2"/>
  <c r="C291" i="2"/>
  <c r="D291" i="2"/>
  <c r="E291" i="2"/>
  <c r="F291" i="2"/>
  <c r="G291" i="2"/>
  <c r="AC291" i="2" s="1"/>
  <c r="I291" i="2"/>
  <c r="AD291" i="2" s="1"/>
  <c r="K291" i="2"/>
  <c r="AE291" i="2" s="1"/>
  <c r="M291" i="2"/>
  <c r="AF291" i="2" s="1"/>
  <c r="AG291" i="2"/>
  <c r="S291" i="2"/>
  <c r="AI291" i="2" s="1"/>
  <c r="U291" i="2"/>
  <c r="AJ291" i="2" s="1"/>
  <c r="W291" i="2"/>
  <c r="AK291" i="2" s="1"/>
  <c r="A292" i="2"/>
  <c r="B292" i="2"/>
  <c r="C292" i="2"/>
  <c r="D292" i="2"/>
  <c r="E292" i="2"/>
  <c r="F292" i="2"/>
  <c r="G292" i="2"/>
  <c r="AC292" i="2" s="1"/>
  <c r="I292" i="2"/>
  <c r="AD292" i="2" s="1"/>
  <c r="K292" i="2"/>
  <c r="AE292" i="2" s="1"/>
  <c r="M292" i="2"/>
  <c r="AF292" i="2" s="1"/>
  <c r="AH292" i="2"/>
  <c r="S292" i="2"/>
  <c r="AI292" i="2" s="1"/>
  <c r="U292" i="2"/>
  <c r="AJ292" i="2" s="1"/>
  <c r="W292" i="2"/>
  <c r="AK292" i="2" s="1"/>
  <c r="A293" i="2"/>
  <c r="B293" i="2"/>
  <c r="C293" i="2"/>
  <c r="D293" i="2"/>
  <c r="E293" i="2"/>
  <c r="F293" i="2"/>
  <c r="G293" i="2"/>
  <c r="AC293" i="2" s="1"/>
  <c r="I293" i="2"/>
  <c r="AD293" i="2" s="1"/>
  <c r="K293" i="2"/>
  <c r="AE293" i="2" s="1"/>
  <c r="M293" i="2"/>
  <c r="AF293" i="2" s="1"/>
  <c r="AG293" i="2"/>
  <c r="S293" i="2"/>
  <c r="AI293" i="2" s="1"/>
  <c r="U293" i="2"/>
  <c r="AJ293" i="2" s="1"/>
  <c r="W293" i="2"/>
  <c r="AK293" i="2" s="1"/>
  <c r="A294" i="2"/>
  <c r="B294" i="2"/>
  <c r="C294" i="2"/>
  <c r="D294" i="2"/>
  <c r="E294" i="2"/>
  <c r="F294" i="2"/>
  <c r="G294" i="2"/>
  <c r="AC294" i="2" s="1"/>
  <c r="I294" i="2"/>
  <c r="AD294" i="2" s="1"/>
  <c r="K294" i="2"/>
  <c r="AE294" i="2" s="1"/>
  <c r="M294" i="2"/>
  <c r="AF294" i="2" s="1"/>
  <c r="S294" i="2"/>
  <c r="AI294" i="2" s="1"/>
  <c r="U294" i="2"/>
  <c r="W294" i="2"/>
  <c r="AK294" i="2" s="1"/>
  <c r="A295" i="2"/>
  <c r="B295" i="2"/>
  <c r="C295" i="2"/>
  <c r="D295" i="2"/>
  <c r="E295" i="2"/>
  <c r="F295" i="2"/>
  <c r="G295" i="2"/>
  <c r="AC295" i="2" s="1"/>
  <c r="I295" i="2"/>
  <c r="AD295" i="2" s="1"/>
  <c r="K295" i="2"/>
  <c r="M295" i="2"/>
  <c r="AF295" i="2" s="1"/>
  <c r="S295" i="2"/>
  <c r="AI295" i="2" s="1"/>
  <c r="U295" i="2"/>
  <c r="W295" i="2"/>
  <c r="AK295" i="2" s="1"/>
  <c r="A296" i="2"/>
  <c r="B296" i="2"/>
  <c r="C296" i="2"/>
  <c r="D296" i="2"/>
  <c r="E296" i="2"/>
  <c r="F296" i="2"/>
  <c r="G296" i="2"/>
  <c r="AC296" i="2" s="1"/>
  <c r="I296" i="2"/>
  <c r="AD296" i="2" s="1"/>
  <c r="K296" i="2"/>
  <c r="AE296" i="2" s="1"/>
  <c r="M296" i="2"/>
  <c r="AF296" i="2" s="1"/>
  <c r="S296" i="2"/>
  <c r="AI296" i="2" s="1"/>
  <c r="U296" i="2"/>
  <c r="W296" i="2"/>
  <c r="AK296" i="2" s="1"/>
  <c r="A297" i="2"/>
  <c r="B297" i="2"/>
  <c r="C297" i="2"/>
  <c r="D297" i="2"/>
  <c r="E297" i="2"/>
  <c r="F297" i="2"/>
  <c r="G297" i="2"/>
  <c r="AC297" i="2" s="1"/>
  <c r="I297" i="2"/>
  <c r="AD297" i="2" s="1"/>
  <c r="K297" i="2"/>
  <c r="AE297" i="2" s="1"/>
  <c r="M297" i="2"/>
  <c r="S297" i="2"/>
  <c r="U297" i="2"/>
  <c r="AJ297" i="2" s="1"/>
  <c r="W297" i="2"/>
  <c r="AK297" i="2" s="1"/>
  <c r="A298" i="2"/>
  <c r="B298" i="2"/>
  <c r="C298" i="2"/>
  <c r="D298" i="2"/>
  <c r="E298" i="2"/>
  <c r="F298" i="2"/>
  <c r="G298" i="2"/>
  <c r="AC298" i="2" s="1"/>
  <c r="I298" i="2"/>
  <c r="AD298" i="2" s="1"/>
  <c r="K298" i="2"/>
  <c r="AE298" i="2" s="1"/>
  <c r="M298" i="2"/>
  <c r="AF298" i="2" s="1"/>
  <c r="AG298" i="2"/>
  <c r="S298" i="2"/>
  <c r="AI298" i="2" s="1"/>
  <c r="U298" i="2"/>
  <c r="AJ298" i="2" s="1"/>
  <c r="W298" i="2"/>
  <c r="AK298" i="2" s="1"/>
  <c r="A299" i="2"/>
  <c r="B299" i="2"/>
  <c r="C299" i="2"/>
  <c r="D299" i="2"/>
  <c r="E299" i="2"/>
  <c r="F299" i="2"/>
  <c r="G299" i="2"/>
  <c r="AC299" i="2" s="1"/>
  <c r="I299" i="2"/>
  <c r="AD299" i="2" s="1"/>
  <c r="K299" i="2"/>
  <c r="AE299" i="2" s="1"/>
  <c r="M299" i="2"/>
  <c r="AF299" i="2" s="1"/>
  <c r="AG299" i="2"/>
  <c r="S299" i="2"/>
  <c r="AI299" i="2" s="1"/>
  <c r="U299" i="2"/>
  <c r="AJ299" i="2" s="1"/>
  <c r="W299" i="2"/>
  <c r="AK299" i="2" s="1"/>
  <c r="A300" i="2"/>
  <c r="B300" i="2"/>
  <c r="C300" i="2"/>
  <c r="D300" i="2"/>
  <c r="E300" i="2"/>
  <c r="F300" i="2"/>
  <c r="G300" i="2"/>
  <c r="AC300" i="2" s="1"/>
  <c r="I300" i="2"/>
  <c r="AD300" i="2" s="1"/>
  <c r="K300" i="2"/>
  <c r="AE300" i="2" s="1"/>
  <c r="M300" i="2"/>
  <c r="AF300" i="2" s="1"/>
  <c r="AH300" i="2"/>
  <c r="S300" i="2"/>
  <c r="AI300" i="2" s="1"/>
  <c r="U300" i="2"/>
  <c r="AJ300" i="2" s="1"/>
  <c r="W300" i="2"/>
  <c r="AK300" i="2" s="1"/>
  <c r="A301" i="2"/>
  <c r="B301" i="2"/>
  <c r="C301" i="2"/>
  <c r="D301" i="2"/>
  <c r="E301" i="2"/>
  <c r="F301" i="2"/>
  <c r="G301" i="2"/>
  <c r="AC301" i="2" s="1"/>
  <c r="I301" i="2"/>
  <c r="AD301" i="2" s="1"/>
  <c r="K301" i="2"/>
  <c r="AE301" i="2" s="1"/>
  <c r="M301" i="2"/>
  <c r="AF301" i="2" s="1"/>
  <c r="AH301" i="2"/>
  <c r="S301" i="2"/>
  <c r="AI301" i="2" s="1"/>
  <c r="U301" i="2"/>
  <c r="AJ301" i="2" s="1"/>
  <c r="W301" i="2"/>
  <c r="AK301" i="2" s="1"/>
  <c r="A302" i="2"/>
  <c r="B302" i="2"/>
  <c r="C302" i="2"/>
  <c r="D302" i="2"/>
  <c r="E302" i="2"/>
  <c r="F302" i="2"/>
  <c r="G302" i="2"/>
  <c r="AC302" i="2" s="1"/>
  <c r="I302" i="2"/>
  <c r="AD302" i="2" s="1"/>
  <c r="K302" i="2"/>
  <c r="AE302" i="2" s="1"/>
  <c r="M302" i="2"/>
  <c r="AF302" i="2" s="1"/>
  <c r="AH302" i="2"/>
  <c r="S302" i="2"/>
  <c r="AI302" i="2" s="1"/>
  <c r="U302" i="2"/>
  <c r="W302" i="2"/>
  <c r="AK302" i="2" s="1"/>
  <c r="A303" i="2"/>
  <c r="B303" i="2"/>
  <c r="C303" i="2"/>
  <c r="D303" i="2"/>
  <c r="E303" i="2"/>
  <c r="F303" i="2"/>
  <c r="G303" i="2"/>
  <c r="AC303" i="2" s="1"/>
  <c r="I303" i="2"/>
  <c r="AD303" i="2" s="1"/>
  <c r="K303" i="2"/>
  <c r="AE303" i="2" s="1"/>
  <c r="M303" i="2"/>
  <c r="AF303" i="2" s="1"/>
  <c r="S303" i="2"/>
  <c r="AI303" i="2" s="1"/>
  <c r="U303" i="2"/>
  <c r="AJ303" i="2" s="1"/>
  <c r="W303" i="2"/>
  <c r="AK303" i="2" s="1"/>
  <c r="A304" i="2"/>
  <c r="B304" i="2"/>
  <c r="C304" i="2"/>
  <c r="D304" i="2"/>
  <c r="E304" i="2"/>
  <c r="F304" i="2"/>
  <c r="G304" i="2"/>
  <c r="AC304" i="2" s="1"/>
  <c r="I304" i="2"/>
  <c r="AD304" i="2" s="1"/>
  <c r="K304" i="2"/>
  <c r="AE304" i="2" s="1"/>
  <c r="M304" i="2"/>
  <c r="AF304" i="2" s="1"/>
  <c r="S304" i="2"/>
  <c r="AI304" i="2" s="1"/>
  <c r="U304" i="2"/>
  <c r="AJ304" i="2" s="1"/>
  <c r="W304" i="2"/>
  <c r="AK304" i="2" s="1"/>
  <c r="A305" i="2"/>
  <c r="B305" i="2"/>
  <c r="C305" i="2"/>
  <c r="D305" i="2"/>
  <c r="E305" i="2"/>
  <c r="F305" i="2"/>
  <c r="G305" i="2"/>
  <c r="AC305" i="2" s="1"/>
  <c r="I305" i="2"/>
  <c r="AD305" i="2" s="1"/>
  <c r="K305" i="2"/>
  <c r="AE305" i="2" s="1"/>
  <c r="M305" i="2"/>
  <c r="AF305" i="2" s="1"/>
  <c r="S305" i="2"/>
  <c r="U305" i="2"/>
  <c r="AJ305" i="2" s="1"/>
  <c r="W305" i="2"/>
  <c r="AK305" i="2" s="1"/>
  <c r="A306" i="2"/>
  <c r="B306" i="2"/>
  <c r="C306" i="2"/>
  <c r="D306" i="2"/>
  <c r="E306" i="2"/>
  <c r="F306" i="2"/>
  <c r="L306" i="2" s="1"/>
  <c r="G306" i="2"/>
  <c r="AC306" i="2" s="1"/>
  <c r="I306" i="2"/>
  <c r="AD306" i="2" s="1"/>
  <c r="K306" i="2"/>
  <c r="AE306" i="2" s="1"/>
  <c r="M306" i="2"/>
  <c r="AF306" i="2" s="1"/>
  <c r="AH306" i="2"/>
  <c r="S306" i="2"/>
  <c r="AI306" i="2" s="1"/>
  <c r="U306" i="2"/>
  <c r="AJ306" i="2" s="1"/>
  <c r="W306" i="2"/>
  <c r="AK306" i="2" s="1"/>
  <c r="A307" i="2"/>
  <c r="B307" i="2"/>
  <c r="C307" i="2"/>
  <c r="D307" i="2"/>
  <c r="E307" i="2"/>
  <c r="F307" i="2"/>
  <c r="G307" i="2"/>
  <c r="AC307" i="2" s="1"/>
  <c r="I307" i="2"/>
  <c r="AD307" i="2" s="1"/>
  <c r="K307" i="2"/>
  <c r="AE307" i="2" s="1"/>
  <c r="M307" i="2"/>
  <c r="AF307" i="2" s="1"/>
  <c r="AG307" i="2"/>
  <c r="S307" i="2"/>
  <c r="AI307" i="2" s="1"/>
  <c r="U307" i="2"/>
  <c r="AJ307" i="2" s="1"/>
  <c r="W307" i="2"/>
  <c r="AK307" i="2" s="1"/>
  <c r="A308" i="2"/>
  <c r="B308" i="2"/>
  <c r="C308" i="2"/>
  <c r="D308" i="2"/>
  <c r="E308" i="2"/>
  <c r="F308" i="2"/>
  <c r="G308" i="2"/>
  <c r="AC308" i="2" s="1"/>
  <c r="I308" i="2"/>
  <c r="AD308" i="2" s="1"/>
  <c r="K308" i="2"/>
  <c r="M308" i="2"/>
  <c r="AF308" i="2" s="1"/>
  <c r="AH308" i="2"/>
  <c r="S308" i="2"/>
  <c r="AI308" i="2" s="1"/>
  <c r="U308" i="2"/>
  <c r="AJ308" i="2" s="1"/>
  <c r="W308" i="2"/>
  <c r="AK308" i="2" s="1"/>
  <c r="A309" i="2"/>
  <c r="B309" i="2"/>
  <c r="C309" i="2"/>
  <c r="D309" i="2"/>
  <c r="E309" i="2"/>
  <c r="F309" i="2"/>
  <c r="G309" i="2"/>
  <c r="AC309" i="2" s="1"/>
  <c r="I309" i="2"/>
  <c r="AD309" i="2" s="1"/>
  <c r="K309" i="2"/>
  <c r="AE309" i="2" s="1"/>
  <c r="M309" i="2"/>
  <c r="AF309" i="2" s="1"/>
  <c r="AG309" i="2"/>
  <c r="S309" i="2"/>
  <c r="AI309" i="2" s="1"/>
  <c r="U309" i="2"/>
  <c r="AJ309" i="2" s="1"/>
  <c r="W309" i="2"/>
  <c r="AK309" i="2" s="1"/>
  <c r="A310" i="2"/>
  <c r="B310" i="2"/>
  <c r="C310" i="2"/>
  <c r="D310" i="2"/>
  <c r="E310" i="2"/>
  <c r="F310" i="2"/>
  <c r="G310" i="2"/>
  <c r="AC310" i="2" s="1"/>
  <c r="I310" i="2"/>
  <c r="AD310" i="2" s="1"/>
  <c r="K310" i="2"/>
  <c r="AE310" i="2" s="1"/>
  <c r="M310" i="2"/>
  <c r="AF310" i="2" s="1"/>
  <c r="AH310" i="2"/>
  <c r="S310" i="2"/>
  <c r="AI310" i="2" s="1"/>
  <c r="U310" i="2"/>
  <c r="AJ310" i="2" s="1"/>
  <c r="W310" i="2"/>
  <c r="AK310" i="2" s="1"/>
  <c r="A311" i="2"/>
  <c r="B311" i="2"/>
  <c r="C311" i="2"/>
  <c r="D311" i="2"/>
  <c r="E311" i="2"/>
  <c r="F311" i="2"/>
  <c r="G311" i="2"/>
  <c r="AC311" i="2" s="1"/>
  <c r="I311" i="2"/>
  <c r="AD311" i="2" s="1"/>
  <c r="K311" i="2"/>
  <c r="AE311" i="2" s="1"/>
  <c r="M311" i="2"/>
  <c r="AF311" i="2" s="1"/>
  <c r="S311" i="2"/>
  <c r="AI311" i="2" s="1"/>
  <c r="U311" i="2"/>
  <c r="AJ311" i="2" s="1"/>
  <c r="W311" i="2"/>
  <c r="AK311" i="2" s="1"/>
  <c r="A312" i="2"/>
  <c r="B312" i="2"/>
  <c r="C312" i="2"/>
  <c r="D312" i="2"/>
  <c r="E312" i="2"/>
  <c r="F312" i="2"/>
  <c r="G312" i="2"/>
  <c r="I312" i="2"/>
  <c r="AD312" i="2" s="1"/>
  <c r="K312" i="2"/>
  <c r="M312" i="2"/>
  <c r="AF312" i="2" s="1"/>
  <c r="S312" i="2"/>
  <c r="U312" i="2"/>
  <c r="W312" i="2"/>
  <c r="AK312" i="2" s="1"/>
  <c r="A313" i="2"/>
  <c r="B313" i="2"/>
  <c r="C313" i="2"/>
  <c r="D313" i="2"/>
  <c r="E313" i="2"/>
  <c r="F313" i="2"/>
  <c r="G313" i="2"/>
  <c r="I313" i="2"/>
  <c r="AD313" i="2" s="1"/>
  <c r="K313" i="2"/>
  <c r="AE313" i="2" s="1"/>
  <c r="M313" i="2"/>
  <c r="S313" i="2"/>
  <c r="U313" i="2"/>
  <c r="W313" i="2"/>
  <c r="AK313" i="2" s="1"/>
  <c r="A314" i="2"/>
  <c r="B314" i="2"/>
  <c r="C314" i="2"/>
  <c r="D314" i="2"/>
  <c r="E314" i="2"/>
  <c r="F314" i="2"/>
  <c r="G314" i="2"/>
  <c r="I314" i="2"/>
  <c r="AD314" i="2" s="1"/>
  <c r="K314" i="2"/>
  <c r="M314" i="2"/>
  <c r="AF314" i="2" s="1"/>
  <c r="S314" i="2"/>
  <c r="AI314" i="2" s="1"/>
  <c r="U314" i="2"/>
  <c r="W314" i="2"/>
  <c r="AK314" i="2" s="1"/>
  <c r="A315" i="2"/>
  <c r="B315" i="2"/>
  <c r="C315" i="2"/>
  <c r="D315" i="2"/>
  <c r="E315" i="2"/>
  <c r="F315" i="2"/>
  <c r="G315" i="2"/>
  <c r="AC315" i="2" s="1"/>
  <c r="I315" i="2"/>
  <c r="AD315" i="2" s="1"/>
  <c r="K315" i="2"/>
  <c r="AE315" i="2" s="1"/>
  <c r="M315" i="2"/>
  <c r="AF315" i="2" s="1"/>
  <c r="S315" i="2"/>
  <c r="AI315" i="2" s="1"/>
  <c r="U315" i="2"/>
  <c r="AJ315" i="2" s="1"/>
  <c r="W315" i="2"/>
  <c r="AK315" i="2" s="1"/>
  <c r="A316" i="2"/>
  <c r="B316" i="2"/>
  <c r="C316" i="2"/>
  <c r="D316" i="2"/>
  <c r="E316" i="2"/>
  <c r="F316" i="2"/>
  <c r="G316" i="2"/>
  <c r="AC316" i="2" s="1"/>
  <c r="I316" i="2"/>
  <c r="AD316" i="2" s="1"/>
  <c r="K316" i="2"/>
  <c r="AE316" i="2" s="1"/>
  <c r="M316" i="2"/>
  <c r="AF316" i="2" s="1"/>
  <c r="S316" i="2"/>
  <c r="AI316" i="2" s="1"/>
  <c r="U316" i="2"/>
  <c r="W316" i="2"/>
  <c r="AK316" i="2" s="1"/>
  <c r="A317" i="2"/>
  <c r="B317" i="2"/>
  <c r="C317" i="2"/>
  <c r="D317" i="2"/>
  <c r="E317" i="2"/>
  <c r="F317" i="2"/>
  <c r="G317" i="2"/>
  <c r="AC317" i="2" s="1"/>
  <c r="I317" i="2"/>
  <c r="AD317" i="2" s="1"/>
  <c r="K317" i="2"/>
  <c r="AE317" i="2" s="1"/>
  <c r="M317" i="2"/>
  <c r="AF317" i="2" s="1"/>
  <c r="S317" i="2"/>
  <c r="U317" i="2"/>
  <c r="AJ317" i="2" s="1"/>
  <c r="W317" i="2"/>
  <c r="A318" i="2"/>
  <c r="B318" i="2"/>
  <c r="C318" i="2"/>
  <c r="D318" i="2"/>
  <c r="E318" i="2"/>
  <c r="F318" i="2"/>
  <c r="G318" i="2"/>
  <c r="AC318" i="2" s="1"/>
  <c r="I318" i="2"/>
  <c r="AD318" i="2" s="1"/>
  <c r="K318" i="2"/>
  <c r="AE318" i="2" s="1"/>
  <c r="M318" i="2"/>
  <c r="AF318" i="2" s="1"/>
  <c r="AG318" i="2"/>
  <c r="S318" i="2"/>
  <c r="AI318" i="2" s="1"/>
  <c r="U318" i="2"/>
  <c r="AJ318" i="2" s="1"/>
  <c r="W318" i="2"/>
  <c r="AK318" i="2" s="1"/>
  <c r="A319" i="2"/>
  <c r="B319" i="2"/>
  <c r="C319" i="2"/>
  <c r="D319" i="2"/>
  <c r="E319" i="2"/>
  <c r="F319" i="2"/>
  <c r="G319" i="2"/>
  <c r="AC319" i="2" s="1"/>
  <c r="I319" i="2"/>
  <c r="AD319" i="2" s="1"/>
  <c r="K319" i="2"/>
  <c r="AE319" i="2" s="1"/>
  <c r="M319" i="2"/>
  <c r="AF319" i="2" s="1"/>
  <c r="AH319" i="2"/>
  <c r="S319" i="2"/>
  <c r="AI319" i="2" s="1"/>
  <c r="U319" i="2"/>
  <c r="AJ319" i="2" s="1"/>
  <c r="W319" i="2"/>
  <c r="AK319" i="2" s="1"/>
  <c r="A320" i="2"/>
  <c r="B320" i="2"/>
  <c r="C320" i="2"/>
  <c r="D320" i="2"/>
  <c r="E320" i="2"/>
  <c r="F320" i="2"/>
  <c r="G320" i="2"/>
  <c r="AC320" i="2" s="1"/>
  <c r="I320" i="2"/>
  <c r="AD320" i="2" s="1"/>
  <c r="K320" i="2"/>
  <c r="AE320" i="2" s="1"/>
  <c r="M320" i="2"/>
  <c r="AF320" i="2" s="1"/>
  <c r="AH320" i="2"/>
  <c r="S320" i="2"/>
  <c r="AI320" i="2" s="1"/>
  <c r="U320" i="2"/>
  <c r="AJ320" i="2" s="1"/>
  <c r="W320" i="2"/>
  <c r="AK320" i="2" s="1"/>
  <c r="A321" i="2"/>
  <c r="B321" i="2"/>
  <c r="C321" i="2"/>
  <c r="D321" i="2"/>
  <c r="E321" i="2"/>
  <c r="F321" i="2"/>
  <c r="G321" i="2"/>
  <c r="AC321" i="2" s="1"/>
  <c r="I321" i="2"/>
  <c r="AD321" i="2" s="1"/>
  <c r="K321" i="2"/>
  <c r="AE321" i="2" s="1"/>
  <c r="M321" i="2"/>
  <c r="AF321" i="2" s="1"/>
  <c r="S321" i="2"/>
  <c r="AI321" i="2" s="1"/>
  <c r="U321" i="2"/>
  <c r="W321" i="2"/>
  <c r="AK321" i="2" s="1"/>
  <c r="A322" i="2"/>
  <c r="B322" i="2"/>
  <c r="C322" i="2"/>
  <c r="D322" i="2"/>
  <c r="E322" i="2"/>
  <c r="F322" i="2"/>
  <c r="G322" i="2"/>
  <c r="AC322" i="2" s="1"/>
  <c r="I322" i="2"/>
  <c r="AD322" i="2" s="1"/>
  <c r="K322" i="2"/>
  <c r="AE322" i="2" s="1"/>
  <c r="M322" i="2"/>
  <c r="AF322" i="2" s="1"/>
  <c r="S322" i="2"/>
  <c r="AI322" i="2" s="1"/>
  <c r="U322" i="2"/>
  <c r="AJ322" i="2" s="1"/>
  <c r="W322" i="2"/>
  <c r="AK322" i="2" s="1"/>
  <c r="A323" i="2"/>
  <c r="B323" i="2"/>
  <c r="C323" i="2"/>
  <c r="D323" i="2"/>
  <c r="E323" i="2"/>
  <c r="F323" i="2"/>
  <c r="G323" i="2"/>
  <c r="I323" i="2"/>
  <c r="AD323" i="2" s="1"/>
  <c r="K323" i="2"/>
  <c r="M323" i="2"/>
  <c r="AF323" i="2" s="1"/>
  <c r="S323" i="2"/>
  <c r="U323" i="2"/>
  <c r="AJ323" i="2" s="1"/>
  <c r="W323" i="2"/>
  <c r="A324" i="2"/>
  <c r="B324" i="2"/>
  <c r="C324" i="2"/>
  <c r="D324" i="2"/>
  <c r="E324" i="2"/>
  <c r="F324" i="2"/>
  <c r="G324" i="2"/>
  <c r="AC324" i="2" s="1"/>
  <c r="I324" i="2"/>
  <c r="AD324" i="2" s="1"/>
  <c r="K324" i="2"/>
  <c r="AE324" i="2" s="1"/>
  <c r="M324" i="2"/>
  <c r="AF324" i="2" s="1"/>
  <c r="S324" i="2"/>
  <c r="AI324" i="2" s="1"/>
  <c r="U324" i="2"/>
  <c r="AJ324" i="2" s="1"/>
  <c r="W324" i="2"/>
  <c r="AK324" i="2" s="1"/>
  <c r="A325" i="2"/>
  <c r="B325" i="2"/>
  <c r="C325" i="2"/>
  <c r="D325" i="2"/>
  <c r="E325" i="2"/>
  <c r="F325" i="2"/>
  <c r="G325" i="2"/>
  <c r="AC325" i="2" s="1"/>
  <c r="I325" i="2"/>
  <c r="AD325" i="2" s="1"/>
  <c r="K325" i="2"/>
  <c r="AE325" i="2" s="1"/>
  <c r="M325" i="2"/>
  <c r="AF325" i="2" s="1"/>
  <c r="S325" i="2"/>
  <c r="U325" i="2"/>
  <c r="AJ325" i="2" s="1"/>
  <c r="W325" i="2"/>
  <c r="AK325" i="2" s="1"/>
  <c r="A326" i="2"/>
  <c r="B326" i="2"/>
  <c r="C326" i="2"/>
  <c r="D326" i="2"/>
  <c r="E326" i="2"/>
  <c r="F326" i="2"/>
  <c r="G326" i="2"/>
  <c r="AC326" i="2" s="1"/>
  <c r="I326" i="2"/>
  <c r="AD326" i="2" s="1"/>
  <c r="K326" i="2"/>
  <c r="AE326" i="2" s="1"/>
  <c r="M326" i="2"/>
  <c r="AF326" i="2" s="1"/>
  <c r="S326" i="2"/>
  <c r="AI326" i="2" s="1"/>
  <c r="U326" i="2"/>
  <c r="W326" i="2"/>
  <c r="AK326" i="2" s="1"/>
  <c r="A327" i="2"/>
  <c r="B327" i="2"/>
  <c r="C327" i="2"/>
  <c r="D327" i="2"/>
  <c r="E327" i="2"/>
  <c r="F327" i="2"/>
  <c r="G327" i="2"/>
  <c r="AC327" i="2" s="1"/>
  <c r="I327" i="2"/>
  <c r="AD327" i="2" s="1"/>
  <c r="K327" i="2"/>
  <c r="AE327" i="2" s="1"/>
  <c r="M327" i="2"/>
  <c r="AF327" i="2" s="1"/>
  <c r="AG327" i="2"/>
  <c r="S327" i="2"/>
  <c r="AI327" i="2" s="1"/>
  <c r="U327" i="2"/>
  <c r="AJ327" i="2" s="1"/>
  <c r="W327" i="2"/>
  <c r="AK327" i="2" s="1"/>
  <c r="A328" i="2"/>
  <c r="B328" i="2"/>
  <c r="C328" i="2"/>
  <c r="D328" i="2"/>
  <c r="E328" i="2"/>
  <c r="F328" i="2"/>
  <c r="G328" i="2"/>
  <c r="AC328" i="2" s="1"/>
  <c r="I328" i="2"/>
  <c r="AD328" i="2" s="1"/>
  <c r="K328" i="2"/>
  <c r="AE328" i="2" s="1"/>
  <c r="M328" i="2"/>
  <c r="AF328" i="2" s="1"/>
  <c r="S328" i="2"/>
  <c r="AI328" i="2" s="1"/>
  <c r="U328" i="2"/>
  <c r="AJ328" i="2" s="1"/>
  <c r="W328" i="2"/>
  <c r="AK328" i="2" s="1"/>
  <c r="A329" i="2"/>
  <c r="B329" i="2"/>
  <c r="C329" i="2"/>
  <c r="D329" i="2"/>
  <c r="E329" i="2"/>
  <c r="F329" i="2"/>
  <c r="G329" i="2"/>
  <c r="AC329" i="2" s="1"/>
  <c r="I329" i="2"/>
  <c r="AD329" i="2" s="1"/>
  <c r="K329" i="2"/>
  <c r="M329" i="2"/>
  <c r="AF329" i="2" s="1"/>
  <c r="S329" i="2"/>
  <c r="AI329" i="2" s="1"/>
  <c r="U329" i="2"/>
  <c r="AJ329" i="2" s="1"/>
  <c r="W329" i="2"/>
  <c r="AK329" i="2" s="1"/>
  <c r="A330" i="2"/>
  <c r="B330" i="2"/>
  <c r="C330" i="2"/>
  <c r="D330" i="2"/>
  <c r="E330" i="2"/>
  <c r="F330" i="2"/>
  <c r="G330" i="2"/>
  <c r="AC330" i="2" s="1"/>
  <c r="I330" i="2"/>
  <c r="AD330" i="2" s="1"/>
  <c r="K330" i="2"/>
  <c r="M330" i="2"/>
  <c r="AF330" i="2" s="1"/>
  <c r="AG330" i="2"/>
  <c r="S330" i="2"/>
  <c r="AI330" i="2" s="1"/>
  <c r="U330" i="2"/>
  <c r="AJ330" i="2" s="1"/>
  <c r="W330" i="2"/>
  <c r="AK330" i="2" s="1"/>
  <c r="A331" i="2"/>
  <c r="B331" i="2"/>
  <c r="C331" i="2"/>
  <c r="D331" i="2"/>
  <c r="E331" i="2"/>
  <c r="F331" i="2"/>
  <c r="G331" i="2"/>
  <c r="AC331" i="2" s="1"/>
  <c r="I331" i="2"/>
  <c r="AD331" i="2" s="1"/>
  <c r="K331" i="2"/>
  <c r="AE331" i="2" s="1"/>
  <c r="M331" i="2"/>
  <c r="AF331" i="2" s="1"/>
  <c r="AH331" i="2"/>
  <c r="S331" i="2"/>
  <c r="U331" i="2"/>
  <c r="AJ331" i="2" s="1"/>
  <c r="W331" i="2"/>
  <c r="AK331" i="2" s="1"/>
  <c r="A332" i="2"/>
  <c r="B332" i="2"/>
  <c r="C332" i="2"/>
  <c r="D332" i="2"/>
  <c r="E332" i="2"/>
  <c r="F332" i="2"/>
  <c r="G332" i="2"/>
  <c r="AC332" i="2" s="1"/>
  <c r="I332" i="2"/>
  <c r="AD332" i="2" s="1"/>
  <c r="K332" i="2"/>
  <c r="AE332" i="2" s="1"/>
  <c r="M332" i="2"/>
  <c r="AF332" i="2" s="1"/>
  <c r="AH332" i="2"/>
  <c r="S332" i="2"/>
  <c r="AI332" i="2" s="1"/>
  <c r="U332" i="2"/>
  <c r="W332" i="2"/>
  <c r="AK332" i="2" s="1"/>
  <c r="A333" i="2"/>
  <c r="B333" i="2"/>
  <c r="C333" i="2"/>
  <c r="D333" i="2"/>
  <c r="E333" i="2"/>
  <c r="F333" i="2"/>
  <c r="G333" i="2"/>
  <c r="AC333" i="2" s="1"/>
  <c r="I333" i="2"/>
  <c r="AD333" i="2" s="1"/>
  <c r="K333" i="2"/>
  <c r="AE333" i="2" s="1"/>
  <c r="M333" i="2"/>
  <c r="S333" i="2"/>
  <c r="U333" i="2"/>
  <c r="AJ333" i="2" s="1"/>
  <c r="W333" i="2"/>
  <c r="AK333" i="2" s="1"/>
  <c r="A334" i="2"/>
  <c r="B334" i="2"/>
  <c r="C334" i="2"/>
  <c r="D334" i="2"/>
  <c r="E334" i="2"/>
  <c r="F334" i="2"/>
  <c r="G334" i="2"/>
  <c r="AC334" i="2" s="1"/>
  <c r="I334" i="2"/>
  <c r="AD334" i="2" s="1"/>
  <c r="K334" i="2"/>
  <c r="AE334" i="2" s="1"/>
  <c r="M334" i="2"/>
  <c r="AF334" i="2" s="1"/>
  <c r="S334" i="2"/>
  <c r="AI334" i="2" s="1"/>
  <c r="U334" i="2"/>
  <c r="AJ334" i="2" s="1"/>
  <c r="W334" i="2"/>
  <c r="AK334" i="2" s="1"/>
  <c r="A335" i="2"/>
  <c r="B335" i="2"/>
  <c r="C335" i="2"/>
  <c r="D335" i="2"/>
  <c r="E335" i="2"/>
  <c r="F335" i="2"/>
  <c r="G335" i="2"/>
  <c r="AC335" i="2" s="1"/>
  <c r="I335" i="2"/>
  <c r="AD335" i="2" s="1"/>
  <c r="K335" i="2"/>
  <c r="AE335" i="2" s="1"/>
  <c r="M335" i="2"/>
  <c r="AF335" i="2" s="1"/>
  <c r="S335" i="2"/>
  <c r="AI335" i="2" s="1"/>
  <c r="U335" i="2"/>
  <c r="W335" i="2"/>
  <c r="AK335" i="2" s="1"/>
  <c r="A336" i="2"/>
  <c r="B336" i="2"/>
  <c r="C336" i="2"/>
  <c r="D336" i="2"/>
  <c r="E336" i="2"/>
  <c r="F336" i="2"/>
  <c r="G336" i="2"/>
  <c r="AC336" i="2" s="1"/>
  <c r="I336" i="2"/>
  <c r="AD336" i="2" s="1"/>
  <c r="K336" i="2"/>
  <c r="AE336" i="2" s="1"/>
  <c r="M336" i="2"/>
  <c r="AF336" i="2" s="1"/>
  <c r="AH336" i="2"/>
  <c r="S336" i="2"/>
  <c r="AI336" i="2" s="1"/>
  <c r="U336" i="2"/>
  <c r="AJ336" i="2" s="1"/>
  <c r="W336" i="2"/>
  <c r="AK336" i="2" s="1"/>
  <c r="A337" i="2"/>
  <c r="B337" i="2"/>
  <c r="C337" i="2"/>
  <c r="D337" i="2"/>
  <c r="E337" i="2"/>
  <c r="F337" i="2"/>
  <c r="G337" i="2"/>
  <c r="AC337" i="2" s="1"/>
  <c r="I337" i="2"/>
  <c r="AD337" i="2" s="1"/>
  <c r="K337" i="2"/>
  <c r="AE337" i="2" s="1"/>
  <c r="M337" i="2"/>
  <c r="AF337" i="2" s="1"/>
  <c r="AG337" i="2"/>
  <c r="S337" i="2"/>
  <c r="AI337" i="2" s="1"/>
  <c r="U337" i="2"/>
  <c r="AJ337" i="2" s="1"/>
  <c r="W337" i="2"/>
  <c r="AK337" i="2" s="1"/>
  <c r="A338" i="2"/>
  <c r="B338" i="2"/>
  <c r="C338" i="2"/>
  <c r="D338" i="2"/>
  <c r="E338" i="2"/>
  <c r="F338" i="2"/>
  <c r="G338" i="2"/>
  <c r="AC338" i="2" s="1"/>
  <c r="I338" i="2"/>
  <c r="AD338" i="2" s="1"/>
  <c r="K338" i="2"/>
  <c r="AE338" i="2" s="1"/>
  <c r="M338" i="2"/>
  <c r="AF338" i="2" s="1"/>
  <c r="S338" i="2"/>
  <c r="AI338" i="2" s="1"/>
  <c r="U338" i="2"/>
  <c r="AJ338" i="2" s="1"/>
  <c r="W338" i="2"/>
  <c r="AK338" i="2" s="1"/>
  <c r="A339" i="2"/>
  <c r="B339" i="2"/>
  <c r="C339" i="2"/>
  <c r="D339" i="2"/>
  <c r="E339" i="2"/>
  <c r="F339" i="2"/>
  <c r="G339" i="2"/>
  <c r="AC339" i="2" s="1"/>
  <c r="I339" i="2"/>
  <c r="AD339" i="2" s="1"/>
  <c r="K339" i="2"/>
  <c r="AE339" i="2" s="1"/>
  <c r="M339" i="2"/>
  <c r="AF339" i="2" s="1"/>
  <c r="AH339" i="2"/>
  <c r="S339" i="2"/>
  <c r="AI339" i="2" s="1"/>
  <c r="U339" i="2"/>
  <c r="AJ339" i="2" s="1"/>
  <c r="W339" i="2"/>
  <c r="AK339" i="2" s="1"/>
  <c r="A340" i="2"/>
  <c r="B340" i="2"/>
  <c r="C340" i="2"/>
  <c r="D340" i="2"/>
  <c r="E340" i="2"/>
  <c r="F340" i="2"/>
  <c r="G340" i="2"/>
  <c r="AC340" i="2" s="1"/>
  <c r="I340" i="2"/>
  <c r="AD340" i="2" s="1"/>
  <c r="K340" i="2"/>
  <c r="AE340" i="2" s="1"/>
  <c r="M340" i="2"/>
  <c r="AF340" i="2" s="1"/>
  <c r="AH340" i="2"/>
  <c r="S340" i="2"/>
  <c r="AI340" i="2" s="1"/>
  <c r="U340" i="2"/>
  <c r="AJ340" i="2" s="1"/>
  <c r="W340" i="2"/>
  <c r="AK340" i="2" s="1"/>
  <c r="A341" i="2"/>
  <c r="B341" i="2"/>
  <c r="C341" i="2"/>
  <c r="D341" i="2"/>
  <c r="E341" i="2"/>
  <c r="F341" i="2"/>
  <c r="G341" i="2"/>
  <c r="AC341" i="2" s="1"/>
  <c r="I341" i="2"/>
  <c r="AD341" i="2" s="1"/>
  <c r="K341" i="2"/>
  <c r="AE341" i="2" s="1"/>
  <c r="M341" i="2"/>
  <c r="S341" i="2"/>
  <c r="AI341" i="2" s="1"/>
  <c r="U341" i="2"/>
  <c r="AJ341" i="2" s="1"/>
  <c r="W341" i="2"/>
  <c r="AK341" i="2" s="1"/>
  <c r="A342" i="2"/>
  <c r="B342" i="2"/>
  <c r="C342" i="2"/>
  <c r="D342" i="2"/>
  <c r="E342" i="2"/>
  <c r="F342" i="2"/>
  <c r="G342" i="2"/>
  <c r="AC342" i="2" s="1"/>
  <c r="I342" i="2"/>
  <c r="AD342" i="2" s="1"/>
  <c r="K342" i="2"/>
  <c r="AE342" i="2" s="1"/>
  <c r="M342" i="2"/>
  <c r="AF342" i="2" s="1"/>
  <c r="S342" i="2"/>
  <c r="AI342" i="2" s="1"/>
  <c r="U342" i="2"/>
  <c r="W342" i="2"/>
  <c r="AK342" i="2" s="1"/>
  <c r="A343" i="2"/>
  <c r="B343" i="2"/>
  <c r="C343" i="2"/>
  <c r="D343" i="2"/>
  <c r="E343" i="2"/>
  <c r="F343" i="2"/>
  <c r="G343" i="2"/>
  <c r="AC343" i="2" s="1"/>
  <c r="I343" i="2"/>
  <c r="AD343" i="2" s="1"/>
  <c r="K343" i="2"/>
  <c r="AE343" i="2" s="1"/>
  <c r="M343" i="2"/>
  <c r="AF343" i="2" s="1"/>
  <c r="S343" i="2"/>
  <c r="AI343" i="2" s="1"/>
  <c r="U343" i="2"/>
  <c r="W343" i="2"/>
  <c r="AK343" i="2" s="1"/>
  <c r="A344" i="2"/>
  <c r="B344" i="2"/>
  <c r="C344" i="2"/>
  <c r="D344" i="2"/>
  <c r="E344" i="2"/>
  <c r="F344" i="2"/>
  <c r="G344" i="2"/>
  <c r="AC344" i="2" s="1"/>
  <c r="I344" i="2"/>
  <c r="AD344" i="2" s="1"/>
  <c r="K344" i="2"/>
  <c r="AE344" i="2" s="1"/>
  <c r="M344" i="2"/>
  <c r="AF344" i="2" s="1"/>
  <c r="AH344" i="2"/>
  <c r="S344" i="2"/>
  <c r="AI344" i="2" s="1"/>
  <c r="U344" i="2"/>
  <c r="W344" i="2"/>
  <c r="AK344" i="2" s="1"/>
  <c r="A345" i="2"/>
  <c r="B345" i="2"/>
  <c r="C345" i="2"/>
  <c r="D345" i="2"/>
  <c r="E345" i="2"/>
  <c r="F345" i="2"/>
  <c r="G345" i="2"/>
  <c r="AC345" i="2" s="1"/>
  <c r="I345" i="2"/>
  <c r="AD345" i="2" s="1"/>
  <c r="K345" i="2"/>
  <c r="AE345" i="2" s="1"/>
  <c r="M345" i="2"/>
  <c r="AF345" i="2" s="1"/>
  <c r="AG345" i="2"/>
  <c r="AH345" i="2"/>
  <c r="S345" i="2"/>
  <c r="AI345" i="2" s="1"/>
  <c r="U345" i="2"/>
  <c r="AJ345" i="2" s="1"/>
  <c r="W345" i="2"/>
  <c r="AK345" i="2" s="1"/>
  <c r="A346" i="2"/>
  <c r="B346" i="2"/>
  <c r="C346" i="2"/>
  <c r="D346" i="2"/>
  <c r="E346" i="2"/>
  <c r="F346" i="2"/>
  <c r="G346" i="2"/>
  <c r="AC346" i="2" s="1"/>
  <c r="I346" i="2"/>
  <c r="AD346" i="2" s="1"/>
  <c r="K346" i="2"/>
  <c r="AE346" i="2" s="1"/>
  <c r="M346" i="2"/>
  <c r="AF346" i="2" s="1"/>
  <c r="S346" i="2"/>
  <c r="AI346" i="2" s="1"/>
  <c r="U346" i="2"/>
  <c r="W346" i="2"/>
  <c r="AK346" i="2" s="1"/>
  <c r="A347" i="2"/>
  <c r="B347" i="2"/>
  <c r="C347" i="2"/>
  <c r="D347" i="2"/>
  <c r="E347" i="2"/>
  <c r="F347" i="2"/>
  <c r="G347" i="2"/>
  <c r="AC347" i="2" s="1"/>
  <c r="I347" i="2"/>
  <c r="AD347" i="2" s="1"/>
  <c r="K347" i="2"/>
  <c r="AE347" i="2" s="1"/>
  <c r="M347" i="2"/>
  <c r="AF347" i="2" s="1"/>
  <c r="S347" i="2"/>
  <c r="AI347" i="2" s="1"/>
  <c r="U347" i="2"/>
  <c r="W347" i="2"/>
  <c r="AK347" i="2" s="1"/>
  <c r="A348" i="2"/>
  <c r="B348" i="2"/>
  <c r="C348" i="2"/>
  <c r="D348" i="2"/>
  <c r="E348" i="2"/>
  <c r="F348" i="2"/>
  <c r="G348" i="2"/>
  <c r="AC348" i="2" s="1"/>
  <c r="I348" i="2"/>
  <c r="AD348" i="2" s="1"/>
  <c r="K348" i="2"/>
  <c r="AE348" i="2" s="1"/>
  <c r="M348" i="2"/>
  <c r="AF348" i="2" s="1"/>
  <c r="AH348" i="2"/>
  <c r="S348" i="2"/>
  <c r="AI348" i="2" s="1"/>
  <c r="U348" i="2"/>
  <c r="AJ348" i="2" s="1"/>
  <c r="W348" i="2"/>
  <c r="AK348" i="2" s="1"/>
  <c r="A349" i="2"/>
  <c r="B349" i="2"/>
  <c r="C349" i="2"/>
  <c r="D349" i="2"/>
  <c r="E349" i="2"/>
  <c r="F349" i="2"/>
  <c r="G349" i="2"/>
  <c r="I349" i="2"/>
  <c r="K349" i="2"/>
  <c r="M349" i="2"/>
  <c r="AH349" i="2"/>
  <c r="S349" i="2"/>
  <c r="U349" i="2"/>
  <c r="W349" i="2"/>
  <c r="A350" i="2"/>
  <c r="B350" i="2"/>
  <c r="C350" i="2"/>
  <c r="D350" i="2"/>
  <c r="E350" i="2"/>
  <c r="F350" i="2"/>
  <c r="G350" i="2"/>
  <c r="AC350" i="2" s="1"/>
  <c r="I350" i="2"/>
  <c r="AD350" i="2" s="1"/>
  <c r="K350" i="2"/>
  <c r="AE350" i="2" s="1"/>
  <c r="M350" i="2"/>
  <c r="AF350" i="2" s="1"/>
  <c r="S350" i="2"/>
  <c r="AI350" i="2" s="1"/>
  <c r="U350" i="2"/>
  <c r="W350" i="2"/>
  <c r="AK350" i="2" s="1"/>
  <c r="A351" i="2"/>
  <c r="B351" i="2"/>
  <c r="C351" i="2"/>
  <c r="D351" i="2"/>
  <c r="E351" i="2"/>
  <c r="F351" i="2"/>
  <c r="G351" i="2"/>
  <c r="AC351" i="2" s="1"/>
  <c r="I351" i="2"/>
  <c r="AD351" i="2" s="1"/>
  <c r="K351" i="2"/>
  <c r="AE351" i="2" s="1"/>
  <c r="M351" i="2"/>
  <c r="AF351" i="2" s="1"/>
  <c r="S351" i="2"/>
  <c r="AI351" i="2" s="1"/>
  <c r="U351" i="2"/>
  <c r="W351" i="2"/>
  <c r="AK351" i="2" s="1"/>
  <c r="A352" i="2"/>
  <c r="B352" i="2"/>
  <c r="C352" i="2"/>
  <c r="D352" i="2"/>
  <c r="E352" i="2"/>
  <c r="F352" i="2"/>
  <c r="G352" i="2"/>
  <c r="AC352" i="2" s="1"/>
  <c r="I352" i="2"/>
  <c r="AD352" i="2" s="1"/>
  <c r="K352" i="2"/>
  <c r="AE352" i="2" s="1"/>
  <c r="M352" i="2"/>
  <c r="AF352" i="2" s="1"/>
  <c r="S352" i="2"/>
  <c r="AI352" i="2" s="1"/>
  <c r="U352" i="2"/>
  <c r="W352" i="2"/>
  <c r="AK352" i="2" s="1"/>
  <c r="A353" i="2"/>
  <c r="B353" i="2"/>
  <c r="C353" i="2"/>
  <c r="D353" i="2"/>
  <c r="E353" i="2"/>
  <c r="F353" i="2"/>
  <c r="G353" i="2"/>
  <c r="AC353" i="2" s="1"/>
  <c r="I353" i="2"/>
  <c r="AD353" i="2" s="1"/>
  <c r="K353" i="2"/>
  <c r="AE353" i="2" s="1"/>
  <c r="M353" i="2"/>
  <c r="AF353" i="2" s="1"/>
  <c r="AH353" i="2"/>
  <c r="S353" i="2"/>
  <c r="AI353" i="2" s="1"/>
  <c r="U353" i="2"/>
  <c r="W353" i="2"/>
  <c r="AK353" i="2" s="1"/>
  <c r="A354" i="2"/>
  <c r="B354" i="2"/>
  <c r="C354" i="2"/>
  <c r="D354" i="2"/>
  <c r="E354" i="2"/>
  <c r="F354" i="2"/>
  <c r="G354" i="2"/>
  <c r="AC354" i="2" s="1"/>
  <c r="I354" i="2"/>
  <c r="AD354" i="2" s="1"/>
  <c r="K354" i="2"/>
  <c r="AE354" i="2" s="1"/>
  <c r="M354" i="2"/>
  <c r="AF354" i="2" s="1"/>
  <c r="S354" i="2"/>
  <c r="AI354" i="2" s="1"/>
  <c r="U354" i="2"/>
  <c r="W354" i="2"/>
  <c r="AK354" i="2" s="1"/>
  <c r="A355" i="2"/>
  <c r="B355" i="2"/>
  <c r="C355" i="2"/>
  <c r="D355" i="2"/>
  <c r="E355" i="2"/>
  <c r="F355" i="2"/>
  <c r="G355" i="2"/>
  <c r="AC355" i="2" s="1"/>
  <c r="I355" i="2"/>
  <c r="AD355" i="2" s="1"/>
  <c r="K355" i="2"/>
  <c r="AE355" i="2" s="1"/>
  <c r="M355" i="2"/>
  <c r="AF355" i="2" s="1"/>
  <c r="S355" i="2"/>
  <c r="AI355" i="2" s="1"/>
  <c r="U355" i="2"/>
  <c r="W355" i="2"/>
  <c r="AK355" i="2" s="1"/>
  <c r="A356" i="2"/>
  <c r="B356" i="2"/>
  <c r="C356" i="2"/>
  <c r="D356" i="2"/>
  <c r="E356" i="2"/>
  <c r="F356" i="2"/>
  <c r="G356" i="2"/>
  <c r="AC356" i="2" s="1"/>
  <c r="I356" i="2"/>
  <c r="AD356" i="2" s="1"/>
  <c r="K356" i="2"/>
  <c r="AE356" i="2" s="1"/>
  <c r="M356" i="2"/>
  <c r="AF356" i="2" s="1"/>
  <c r="AH356" i="2"/>
  <c r="S356" i="2"/>
  <c r="AI356" i="2" s="1"/>
  <c r="U356" i="2"/>
  <c r="W356" i="2"/>
  <c r="AK356" i="2" s="1"/>
  <c r="A357" i="2"/>
  <c r="B357" i="2"/>
  <c r="C357" i="2"/>
  <c r="D357" i="2"/>
  <c r="E357" i="2"/>
  <c r="F357" i="2"/>
  <c r="G357" i="2"/>
  <c r="H357" i="2" s="1"/>
  <c r="I357" i="2"/>
  <c r="J357" i="2" s="1"/>
  <c r="K357" i="2"/>
  <c r="L357" i="2" s="1"/>
  <c r="M357" i="2"/>
  <c r="N357" i="2" s="1"/>
  <c r="S357" i="2"/>
  <c r="T357" i="2" s="1"/>
  <c r="U357" i="2"/>
  <c r="V357" i="2" s="1"/>
  <c r="W357" i="2"/>
  <c r="X357" i="2" s="1"/>
  <c r="A358" i="2"/>
  <c r="B358" i="2"/>
  <c r="C358" i="2"/>
  <c r="D358" i="2"/>
  <c r="E358" i="2"/>
  <c r="F358" i="2"/>
  <c r="G358" i="2"/>
  <c r="H358" i="2" s="1"/>
  <c r="I358" i="2"/>
  <c r="J358" i="2" s="1"/>
  <c r="K358" i="2"/>
  <c r="L358" i="2" s="1"/>
  <c r="M358" i="2"/>
  <c r="N358" i="2" s="1"/>
  <c r="S358" i="2"/>
  <c r="T358" i="2" s="1"/>
  <c r="U358" i="2"/>
  <c r="V358" i="2" s="1"/>
  <c r="W358" i="2"/>
  <c r="X358" i="2" s="1"/>
  <c r="A359" i="2"/>
  <c r="B359" i="2"/>
  <c r="C359" i="2"/>
  <c r="D359" i="2"/>
  <c r="E359" i="2"/>
  <c r="F359" i="2"/>
  <c r="G359" i="2"/>
  <c r="H359" i="2" s="1"/>
  <c r="I359" i="2"/>
  <c r="J359" i="2" s="1"/>
  <c r="K359" i="2"/>
  <c r="L359" i="2" s="1"/>
  <c r="M359" i="2"/>
  <c r="N359" i="2" s="1"/>
  <c r="S359" i="2"/>
  <c r="T359" i="2" s="1"/>
  <c r="U359" i="2"/>
  <c r="V359" i="2" s="1"/>
  <c r="W359" i="2"/>
  <c r="X359" i="2" s="1"/>
  <c r="A360" i="2"/>
  <c r="B360" i="2"/>
  <c r="C360" i="2"/>
  <c r="D360" i="2"/>
  <c r="E360" i="2"/>
  <c r="F360" i="2"/>
  <c r="G360" i="2"/>
  <c r="H360" i="2" s="1"/>
  <c r="I360" i="2"/>
  <c r="J360" i="2" s="1"/>
  <c r="K360" i="2"/>
  <c r="L360" i="2" s="1"/>
  <c r="M360" i="2"/>
  <c r="N360" i="2" s="1"/>
  <c r="S360" i="2"/>
  <c r="T360" i="2" s="1"/>
  <c r="U360" i="2"/>
  <c r="V360" i="2" s="1"/>
  <c r="W360" i="2"/>
  <c r="X360" i="2" s="1"/>
  <c r="A361" i="2"/>
  <c r="B361" i="2"/>
  <c r="C361" i="2"/>
  <c r="D361" i="2"/>
  <c r="E361" i="2"/>
  <c r="F361" i="2"/>
  <c r="G361" i="2"/>
  <c r="H361" i="2" s="1"/>
  <c r="I361" i="2"/>
  <c r="J361" i="2" s="1"/>
  <c r="K361" i="2"/>
  <c r="L361" i="2" s="1"/>
  <c r="M361" i="2"/>
  <c r="N361" i="2"/>
  <c r="S361" i="2"/>
  <c r="T361" i="2" s="1"/>
  <c r="U361" i="2"/>
  <c r="V361" i="2" s="1"/>
  <c r="W361" i="2"/>
  <c r="X361" i="2" s="1"/>
  <c r="A362" i="2"/>
  <c r="B362" i="2"/>
  <c r="C362" i="2"/>
  <c r="D362" i="2"/>
  <c r="E362" i="2"/>
  <c r="F362" i="2"/>
  <c r="G362" i="2"/>
  <c r="H362" i="2" s="1"/>
  <c r="I362" i="2"/>
  <c r="J362" i="2" s="1"/>
  <c r="K362" i="2"/>
  <c r="L362" i="2" s="1"/>
  <c r="M362" i="2"/>
  <c r="N362" i="2" s="1"/>
  <c r="S362" i="2"/>
  <c r="T362" i="2" s="1"/>
  <c r="U362" i="2"/>
  <c r="V362" i="2" s="1"/>
  <c r="W362" i="2"/>
  <c r="X362" i="2" s="1"/>
  <c r="A363" i="2"/>
  <c r="B363" i="2"/>
  <c r="C363" i="2"/>
  <c r="D363" i="2"/>
  <c r="E363" i="2"/>
  <c r="F363" i="2"/>
  <c r="G363" i="2"/>
  <c r="H363" i="2" s="1"/>
  <c r="I363" i="2"/>
  <c r="J363" i="2" s="1"/>
  <c r="K363" i="2"/>
  <c r="L363" i="2" s="1"/>
  <c r="M363" i="2"/>
  <c r="N363" i="2" s="1"/>
  <c r="S363" i="2"/>
  <c r="T363" i="2" s="1"/>
  <c r="U363" i="2"/>
  <c r="V363" i="2" s="1"/>
  <c r="W363" i="2"/>
  <c r="X363" i="2" s="1"/>
  <c r="A364" i="2"/>
  <c r="B364" i="2"/>
  <c r="C364" i="2"/>
  <c r="D364" i="2"/>
  <c r="E364" i="2"/>
  <c r="F364" i="2"/>
  <c r="G364" i="2"/>
  <c r="H364" i="2" s="1"/>
  <c r="I364" i="2"/>
  <c r="J364" i="2" s="1"/>
  <c r="K364" i="2"/>
  <c r="L364" i="2" s="1"/>
  <c r="M364" i="2"/>
  <c r="N364" i="2" s="1"/>
  <c r="S364" i="2"/>
  <c r="T364" i="2" s="1"/>
  <c r="U364" i="2"/>
  <c r="V364" i="2" s="1"/>
  <c r="W364" i="2"/>
  <c r="X364" i="2" s="1"/>
  <c r="A365" i="2"/>
  <c r="B365" i="2"/>
  <c r="C365" i="2"/>
  <c r="D365" i="2"/>
  <c r="E365" i="2"/>
  <c r="F365" i="2"/>
  <c r="G365" i="2"/>
  <c r="H365" i="2" s="1"/>
  <c r="I365" i="2"/>
  <c r="J365" i="2" s="1"/>
  <c r="K365" i="2"/>
  <c r="L365" i="2" s="1"/>
  <c r="M365" i="2"/>
  <c r="N365" i="2" s="1"/>
  <c r="S365" i="2"/>
  <c r="T365" i="2" s="1"/>
  <c r="U365" i="2"/>
  <c r="V365" i="2" s="1"/>
  <c r="W365" i="2"/>
  <c r="X365" i="2" s="1"/>
  <c r="A366" i="2"/>
  <c r="B366" i="2"/>
  <c r="C366" i="2"/>
  <c r="D366" i="2"/>
  <c r="E366" i="2"/>
  <c r="F366" i="2"/>
  <c r="G366" i="2"/>
  <c r="H366" i="2" s="1"/>
  <c r="I366" i="2"/>
  <c r="J366" i="2" s="1"/>
  <c r="K366" i="2"/>
  <c r="L366" i="2" s="1"/>
  <c r="M366" i="2"/>
  <c r="N366" i="2" s="1"/>
  <c r="S366" i="2"/>
  <c r="T366" i="2" s="1"/>
  <c r="U366" i="2"/>
  <c r="V366" i="2" s="1"/>
  <c r="W366" i="2"/>
  <c r="X366" i="2" s="1"/>
  <c r="A367" i="2"/>
  <c r="B367" i="2"/>
  <c r="C367" i="2"/>
  <c r="D367" i="2"/>
  <c r="E367" i="2"/>
  <c r="F367" i="2"/>
  <c r="G367" i="2"/>
  <c r="H367" i="2" s="1"/>
  <c r="I367" i="2"/>
  <c r="J367" i="2" s="1"/>
  <c r="K367" i="2"/>
  <c r="L367" i="2" s="1"/>
  <c r="M367" i="2"/>
  <c r="N367" i="2" s="1"/>
  <c r="S367" i="2"/>
  <c r="T367" i="2" s="1"/>
  <c r="U367" i="2"/>
  <c r="V367" i="2" s="1"/>
  <c r="W367" i="2"/>
  <c r="X367" i="2" s="1"/>
  <c r="A368" i="2"/>
  <c r="B368" i="2"/>
  <c r="C368" i="2"/>
  <c r="D368" i="2"/>
  <c r="E368" i="2"/>
  <c r="F368" i="2"/>
  <c r="G368" i="2"/>
  <c r="H368" i="2" s="1"/>
  <c r="I368" i="2"/>
  <c r="J368" i="2" s="1"/>
  <c r="K368" i="2"/>
  <c r="L368" i="2" s="1"/>
  <c r="M368" i="2"/>
  <c r="N368" i="2" s="1"/>
  <c r="S368" i="2"/>
  <c r="T368" i="2" s="1"/>
  <c r="U368" i="2"/>
  <c r="V368" i="2" s="1"/>
  <c r="W368" i="2"/>
  <c r="X368" i="2" s="1"/>
  <c r="A369" i="2"/>
  <c r="B369" i="2"/>
  <c r="C369" i="2"/>
  <c r="D369" i="2"/>
  <c r="E369" i="2"/>
  <c r="F369" i="2"/>
  <c r="G369" i="2"/>
  <c r="H369" i="2" s="1"/>
  <c r="I369" i="2"/>
  <c r="J369" i="2" s="1"/>
  <c r="K369" i="2"/>
  <c r="L369" i="2" s="1"/>
  <c r="M369" i="2"/>
  <c r="N369" i="2" s="1"/>
  <c r="S369" i="2"/>
  <c r="T369" i="2" s="1"/>
  <c r="U369" i="2"/>
  <c r="V369" i="2" s="1"/>
  <c r="W369" i="2"/>
  <c r="X369" i="2" s="1"/>
  <c r="A370" i="2"/>
  <c r="B370" i="2"/>
  <c r="C370" i="2"/>
  <c r="D370" i="2"/>
  <c r="E370" i="2"/>
  <c r="F370" i="2"/>
  <c r="G370" i="2"/>
  <c r="H370" i="2" s="1"/>
  <c r="I370" i="2"/>
  <c r="J370" i="2" s="1"/>
  <c r="K370" i="2"/>
  <c r="L370" i="2" s="1"/>
  <c r="M370" i="2"/>
  <c r="N370" i="2" s="1"/>
  <c r="S370" i="2"/>
  <c r="T370" i="2" s="1"/>
  <c r="U370" i="2"/>
  <c r="V370" i="2" s="1"/>
  <c r="W370" i="2"/>
  <c r="X370" i="2" s="1"/>
  <c r="A371" i="2"/>
  <c r="B371" i="2"/>
  <c r="C371" i="2"/>
  <c r="D371" i="2"/>
  <c r="E371" i="2"/>
  <c r="F371" i="2"/>
  <c r="G371" i="2"/>
  <c r="H371" i="2" s="1"/>
  <c r="I371" i="2"/>
  <c r="J371" i="2" s="1"/>
  <c r="K371" i="2"/>
  <c r="L371" i="2" s="1"/>
  <c r="M371" i="2"/>
  <c r="N371" i="2" s="1"/>
  <c r="S371" i="2"/>
  <c r="T371" i="2" s="1"/>
  <c r="U371" i="2"/>
  <c r="V371" i="2" s="1"/>
  <c r="W371" i="2"/>
  <c r="X371" i="2" s="1"/>
  <c r="A372" i="2"/>
  <c r="B372" i="2"/>
  <c r="C372" i="2"/>
  <c r="D372" i="2"/>
  <c r="E372" i="2"/>
  <c r="F372" i="2"/>
  <c r="G372" i="2"/>
  <c r="H372" i="2" s="1"/>
  <c r="I372" i="2"/>
  <c r="J372" i="2" s="1"/>
  <c r="K372" i="2"/>
  <c r="L372" i="2" s="1"/>
  <c r="M372" i="2"/>
  <c r="N372" i="2" s="1"/>
  <c r="S372" i="2"/>
  <c r="T372" i="2" s="1"/>
  <c r="U372" i="2"/>
  <c r="V372" i="2" s="1"/>
  <c r="W372" i="2"/>
  <c r="X372" i="2" s="1"/>
  <c r="A373" i="2"/>
  <c r="B373" i="2"/>
  <c r="C373" i="2"/>
  <c r="D373" i="2"/>
  <c r="E373" i="2"/>
  <c r="F373" i="2"/>
  <c r="G373" i="2"/>
  <c r="H373" i="2" s="1"/>
  <c r="I373" i="2"/>
  <c r="J373" i="2" s="1"/>
  <c r="K373" i="2"/>
  <c r="L373" i="2" s="1"/>
  <c r="M373" i="2"/>
  <c r="N373" i="2" s="1"/>
  <c r="S373" i="2"/>
  <c r="T373" i="2" s="1"/>
  <c r="U373" i="2"/>
  <c r="V373" i="2" s="1"/>
  <c r="W373" i="2"/>
  <c r="X373" i="2" s="1"/>
  <c r="A374" i="2"/>
  <c r="B374" i="2"/>
  <c r="C374" i="2"/>
  <c r="D374" i="2"/>
  <c r="E374" i="2"/>
  <c r="F374" i="2"/>
  <c r="G374" i="2"/>
  <c r="H374" i="2" s="1"/>
  <c r="I374" i="2"/>
  <c r="J374" i="2" s="1"/>
  <c r="K374" i="2"/>
  <c r="L374" i="2" s="1"/>
  <c r="M374" i="2"/>
  <c r="N374" i="2" s="1"/>
  <c r="S374" i="2"/>
  <c r="T374" i="2" s="1"/>
  <c r="U374" i="2"/>
  <c r="V374" i="2" s="1"/>
  <c r="W374" i="2"/>
  <c r="X374" i="2" s="1"/>
  <c r="A375" i="2"/>
  <c r="B375" i="2"/>
  <c r="C375" i="2"/>
  <c r="D375" i="2"/>
  <c r="E375" i="2"/>
  <c r="F375" i="2"/>
  <c r="G375" i="2"/>
  <c r="H375" i="2" s="1"/>
  <c r="I375" i="2"/>
  <c r="J375" i="2" s="1"/>
  <c r="K375" i="2"/>
  <c r="L375" i="2" s="1"/>
  <c r="M375" i="2"/>
  <c r="N375" i="2" s="1"/>
  <c r="S375" i="2"/>
  <c r="T375" i="2" s="1"/>
  <c r="U375" i="2"/>
  <c r="V375" i="2" s="1"/>
  <c r="W375" i="2"/>
  <c r="X375" i="2" s="1"/>
  <c r="A376" i="2"/>
  <c r="B376" i="2"/>
  <c r="C376" i="2"/>
  <c r="D376" i="2"/>
  <c r="E376" i="2"/>
  <c r="F376" i="2"/>
  <c r="G376" i="2"/>
  <c r="H376" i="2" s="1"/>
  <c r="I376" i="2"/>
  <c r="J376" i="2" s="1"/>
  <c r="K376" i="2"/>
  <c r="L376" i="2" s="1"/>
  <c r="M376" i="2"/>
  <c r="N376" i="2" s="1"/>
  <c r="S376" i="2"/>
  <c r="T376" i="2" s="1"/>
  <c r="U376" i="2"/>
  <c r="V376" i="2" s="1"/>
  <c r="W376" i="2"/>
  <c r="X376" i="2" s="1"/>
  <c r="A377" i="2"/>
  <c r="B377" i="2"/>
  <c r="C377" i="2"/>
  <c r="D377" i="2"/>
  <c r="E377" i="2"/>
  <c r="F377" i="2"/>
  <c r="G377" i="2"/>
  <c r="H377" i="2" s="1"/>
  <c r="I377" i="2"/>
  <c r="J377" i="2" s="1"/>
  <c r="K377" i="2"/>
  <c r="L377" i="2" s="1"/>
  <c r="M377" i="2"/>
  <c r="N377" i="2" s="1"/>
  <c r="S377" i="2"/>
  <c r="T377" i="2" s="1"/>
  <c r="U377" i="2"/>
  <c r="V377" i="2" s="1"/>
  <c r="W377" i="2"/>
  <c r="X377" i="2" s="1"/>
  <c r="A378" i="2"/>
  <c r="B378" i="2"/>
  <c r="C378" i="2"/>
  <c r="D378" i="2"/>
  <c r="E378" i="2"/>
  <c r="F378" i="2"/>
  <c r="G378" i="2"/>
  <c r="H378" i="2" s="1"/>
  <c r="I378" i="2"/>
  <c r="J378" i="2" s="1"/>
  <c r="K378" i="2"/>
  <c r="L378" i="2" s="1"/>
  <c r="M378" i="2"/>
  <c r="N378" i="2" s="1"/>
  <c r="S378" i="2"/>
  <c r="T378" i="2" s="1"/>
  <c r="U378" i="2"/>
  <c r="V378" i="2" s="1"/>
  <c r="W378" i="2"/>
  <c r="X378" i="2" s="1"/>
  <c r="A379" i="2"/>
  <c r="B379" i="2"/>
  <c r="C379" i="2"/>
  <c r="D379" i="2"/>
  <c r="E379" i="2"/>
  <c r="F379" i="2"/>
  <c r="G379" i="2"/>
  <c r="H379" i="2" s="1"/>
  <c r="I379" i="2"/>
  <c r="J379" i="2" s="1"/>
  <c r="K379" i="2"/>
  <c r="L379" i="2" s="1"/>
  <c r="M379" i="2"/>
  <c r="N379" i="2" s="1"/>
  <c r="S379" i="2"/>
  <c r="T379" i="2" s="1"/>
  <c r="U379" i="2"/>
  <c r="V379" i="2" s="1"/>
  <c r="W379" i="2"/>
  <c r="X379" i="2" s="1"/>
  <c r="A380" i="2"/>
  <c r="B380" i="2"/>
  <c r="C380" i="2"/>
  <c r="D380" i="2"/>
  <c r="E380" i="2"/>
  <c r="F380" i="2"/>
  <c r="G380" i="2"/>
  <c r="H380" i="2" s="1"/>
  <c r="I380" i="2"/>
  <c r="J380" i="2" s="1"/>
  <c r="K380" i="2"/>
  <c r="L380" i="2" s="1"/>
  <c r="M380" i="2"/>
  <c r="N380" i="2" s="1"/>
  <c r="S380" i="2"/>
  <c r="T380" i="2" s="1"/>
  <c r="U380" i="2"/>
  <c r="V380" i="2"/>
  <c r="W380" i="2"/>
  <c r="X380" i="2" s="1"/>
  <c r="A381" i="2"/>
  <c r="B381" i="2"/>
  <c r="C381" i="2"/>
  <c r="D381" i="2"/>
  <c r="E381" i="2"/>
  <c r="F381" i="2"/>
  <c r="G381" i="2"/>
  <c r="H381" i="2" s="1"/>
  <c r="I381" i="2"/>
  <c r="J381" i="2" s="1"/>
  <c r="K381" i="2"/>
  <c r="L381" i="2" s="1"/>
  <c r="M381" i="2"/>
  <c r="N381" i="2" s="1"/>
  <c r="S381" i="2"/>
  <c r="T381" i="2" s="1"/>
  <c r="U381" i="2"/>
  <c r="V381" i="2" s="1"/>
  <c r="W381" i="2"/>
  <c r="X381" i="2" s="1"/>
  <c r="A382" i="2"/>
  <c r="B382" i="2"/>
  <c r="C382" i="2"/>
  <c r="D382" i="2"/>
  <c r="E382" i="2"/>
  <c r="F382" i="2"/>
  <c r="G382" i="2"/>
  <c r="H382" i="2" s="1"/>
  <c r="I382" i="2"/>
  <c r="J382" i="2" s="1"/>
  <c r="K382" i="2"/>
  <c r="L382" i="2" s="1"/>
  <c r="M382" i="2"/>
  <c r="N382" i="2" s="1"/>
  <c r="S382" i="2"/>
  <c r="T382" i="2" s="1"/>
  <c r="U382" i="2"/>
  <c r="V382" i="2" s="1"/>
  <c r="W382" i="2"/>
  <c r="X382" i="2" s="1"/>
  <c r="A383" i="2"/>
  <c r="B383" i="2"/>
  <c r="C383" i="2"/>
  <c r="D383" i="2"/>
  <c r="E383" i="2"/>
  <c r="F383" i="2"/>
  <c r="G383" i="2"/>
  <c r="H383" i="2" s="1"/>
  <c r="I383" i="2"/>
  <c r="J383" i="2" s="1"/>
  <c r="K383" i="2"/>
  <c r="L383" i="2" s="1"/>
  <c r="M383" i="2"/>
  <c r="N383" i="2" s="1"/>
  <c r="S383" i="2"/>
  <c r="T383" i="2" s="1"/>
  <c r="U383" i="2"/>
  <c r="V383" i="2" s="1"/>
  <c r="W383" i="2"/>
  <c r="X383" i="2" s="1"/>
  <c r="A384" i="2"/>
  <c r="B384" i="2"/>
  <c r="C384" i="2"/>
  <c r="D384" i="2"/>
  <c r="E384" i="2"/>
  <c r="F384" i="2"/>
  <c r="G384" i="2"/>
  <c r="H384" i="2" s="1"/>
  <c r="I384" i="2"/>
  <c r="J384" i="2" s="1"/>
  <c r="K384" i="2"/>
  <c r="L384" i="2" s="1"/>
  <c r="M384" i="2"/>
  <c r="N384" i="2" s="1"/>
  <c r="S384" i="2"/>
  <c r="T384" i="2" s="1"/>
  <c r="U384" i="2"/>
  <c r="V384" i="2" s="1"/>
  <c r="W384" i="2"/>
  <c r="X384" i="2" s="1"/>
  <c r="A385" i="2"/>
  <c r="B385" i="2"/>
  <c r="C385" i="2"/>
  <c r="D385" i="2"/>
  <c r="E385" i="2"/>
  <c r="F385" i="2"/>
  <c r="G385" i="2"/>
  <c r="H385" i="2" s="1"/>
  <c r="I385" i="2"/>
  <c r="J385" i="2"/>
  <c r="K385" i="2"/>
  <c r="L385" i="2" s="1"/>
  <c r="M385" i="2"/>
  <c r="N385" i="2" s="1"/>
  <c r="S385" i="2"/>
  <c r="T385" i="2" s="1"/>
  <c r="U385" i="2"/>
  <c r="V385" i="2" s="1"/>
  <c r="W385" i="2"/>
  <c r="X385" i="2" s="1"/>
  <c r="A386" i="2"/>
  <c r="B386" i="2"/>
  <c r="C386" i="2"/>
  <c r="D386" i="2"/>
  <c r="E386" i="2"/>
  <c r="F386" i="2"/>
  <c r="G386" i="2"/>
  <c r="H386" i="2" s="1"/>
  <c r="I386" i="2"/>
  <c r="J386" i="2" s="1"/>
  <c r="K386" i="2"/>
  <c r="L386" i="2" s="1"/>
  <c r="M386" i="2"/>
  <c r="N386" i="2" s="1"/>
  <c r="S386" i="2"/>
  <c r="T386" i="2" s="1"/>
  <c r="U386" i="2"/>
  <c r="V386" i="2" s="1"/>
  <c r="W386" i="2"/>
  <c r="X386" i="2" s="1"/>
  <c r="A387" i="2"/>
  <c r="B387" i="2"/>
  <c r="C387" i="2"/>
  <c r="D387" i="2"/>
  <c r="E387" i="2"/>
  <c r="F387" i="2"/>
  <c r="G387" i="2"/>
  <c r="H387" i="2" s="1"/>
  <c r="I387" i="2"/>
  <c r="J387" i="2" s="1"/>
  <c r="K387" i="2"/>
  <c r="L387" i="2" s="1"/>
  <c r="M387" i="2"/>
  <c r="N387" i="2" s="1"/>
  <c r="S387" i="2"/>
  <c r="T387" i="2" s="1"/>
  <c r="U387" i="2"/>
  <c r="V387" i="2" s="1"/>
  <c r="W387" i="2"/>
  <c r="X387" i="2" s="1"/>
  <c r="A388" i="2"/>
  <c r="B388" i="2"/>
  <c r="C388" i="2"/>
  <c r="D388" i="2"/>
  <c r="E388" i="2"/>
  <c r="F388" i="2"/>
  <c r="G388" i="2"/>
  <c r="H388" i="2" s="1"/>
  <c r="I388" i="2"/>
  <c r="J388" i="2" s="1"/>
  <c r="K388" i="2"/>
  <c r="L388" i="2" s="1"/>
  <c r="M388" i="2"/>
  <c r="N388" i="2" s="1"/>
  <c r="S388" i="2"/>
  <c r="T388" i="2" s="1"/>
  <c r="U388" i="2"/>
  <c r="V388" i="2" s="1"/>
  <c r="W388" i="2"/>
  <c r="X388" i="2" s="1"/>
  <c r="A389" i="2"/>
  <c r="B389" i="2"/>
  <c r="C389" i="2"/>
  <c r="D389" i="2"/>
  <c r="E389" i="2"/>
  <c r="F389" i="2"/>
  <c r="G389" i="2"/>
  <c r="H389" i="2" s="1"/>
  <c r="I389" i="2"/>
  <c r="J389" i="2" s="1"/>
  <c r="K389" i="2"/>
  <c r="L389" i="2" s="1"/>
  <c r="M389" i="2"/>
  <c r="N389" i="2" s="1"/>
  <c r="S389" i="2"/>
  <c r="T389" i="2" s="1"/>
  <c r="U389" i="2"/>
  <c r="V389" i="2" s="1"/>
  <c r="W389" i="2"/>
  <c r="X389" i="2" s="1"/>
  <c r="A390" i="2"/>
  <c r="B390" i="2"/>
  <c r="C390" i="2"/>
  <c r="D390" i="2"/>
  <c r="E390" i="2"/>
  <c r="F390" i="2"/>
  <c r="G390" i="2"/>
  <c r="H390" i="2" s="1"/>
  <c r="I390" i="2"/>
  <c r="J390" i="2" s="1"/>
  <c r="K390" i="2"/>
  <c r="L390" i="2" s="1"/>
  <c r="M390" i="2"/>
  <c r="N390" i="2" s="1"/>
  <c r="S390" i="2"/>
  <c r="T390" i="2" s="1"/>
  <c r="U390" i="2"/>
  <c r="V390" i="2" s="1"/>
  <c r="W390" i="2"/>
  <c r="X390" i="2" s="1"/>
  <c r="A391" i="2"/>
  <c r="B391" i="2"/>
  <c r="C391" i="2"/>
  <c r="D391" i="2"/>
  <c r="E391" i="2"/>
  <c r="F391" i="2"/>
  <c r="G391" i="2"/>
  <c r="H391" i="2" s="1"/>
  <c r="I391" i="2"/>
  <c r="J391" i="2" s="1"/>
  <c r="K391" i="2"/>
  <c r="L391" i="2"/>
  <c r="M391" i="2"/>
  <c r="N391" i="2" s="1"/>
  <c r="S391" i="2"/>
  <c r="T391" i="2" s="1"/>
  <c r="U391" i="2"/>
  <c r="V391" i="2" s="1"/>
  <c r="W391" i="2"/>
  <c r="X391" i="2" s="1"/>
  <c r="A392" i="2"/>
  <c r="B392" i="2"/>
  <c r="C392" i="2"/>
  <c r="D392" i="2"/>
  <c r="E392" i="2"/>
  <c r="F392" i="2"/>
  <c r="G392" i="2"/>
  <c r="H392" i="2" s="1"/>
  <c r="I392" i="2"/>
  <c r="J392" i="2" s="1"/>
  <c r="K392" i="2"/>
  <c r="L392" i="2" s="1"/>
  <c r="M392" i="2"/>
  <c r="N392" i="2" s="1"/>
  <c r="S392" i="2"/>
  <c r="T392" i="2" s="1"/>
  <c r="U392" i="2"/>
  <c r="V392" i="2" s="1"/>
  <c r="W392" i="2"/>
  <c r="X392" i="2" s="1"/>
  <c r="A393" i="2"/>
  <c r="B393" i="2"/>
  <c r="C393" i="2"/>
  <c r="D393" i="2"/>
  <c r="E393" i="2"/>
  <c r="F393" i="2"/>
  <c r="G393" i="2"/>
  <c r="H393" i="2" s="1"/>
  <c r="I393" i="2"/>
  <c r="J393" i="2" s="1"/>
  <c r="K393" i="2"/>
  <c r="L393" i="2" s="1"/>
  <c r="M393" i="2"/>
  <c r="N393" i="2" s="1"/>
  <c r="S393" i="2"/>
  <c r="T393" i="2" s="1"/>
  <c r="U393" i="2"/>
  <c r="V393" i="2" s="1"/>
  <c r="W393" i="2"/>
  <c r="X393" i="2" s="1"/>
  <c r="A394" i="2"/>
  <c r="B394" i="2"/>
  <c r="C394" i="2"/>
  <c r="D394" i="2"/>
  <c r="E394" i="2"/>
  <c r="F394" i="2"/>
  <c r="G394" i="2"/>
  <c r="H394" i="2" s="1"/>
  <c r="I394" i="2"/>
  <c r="J394" i="2" s="1"/>
  <c r="K394" i="2"/>
  <c r="L394" i="2" s="1"/>
  <c r="M394" i="2"/>
  <c r="N394" i="2" s="1"/>
  <c r="S394" i="2"/>
  <c r="T394" i="2" s="1"/>
  <c r="U394" i="2"/>
  <c r="V394" i="2" s="1"/>
  <c r="W394" i="2"/>
  <c r="X394" i="2" s="1"/>
  <c r="A395" i="2"/>
  <c r="B395" i="2"/>
  <c r="C395" i="2"/>
  <c r="D395" i="2"/>
  <c r="E395" i="2"/>
  <c r="F395" i="2"/>
  <c r="G395" i="2"/>
  <c r="H395" i="2" s="1"/>
  <c r="I395" i="2"/>
  <c r="J395" i="2" s="1"/>
  <c r="K395" i="2"/>
  <c r="L395" i="2" s="1"/>
  <c r="M395" i="2"/>
  <c r="N395" i="2" s="1"/>
  <c r="S395" i="2"/>
  <c r="T395" i="2" s="1"/>
  <c r="U395" i="2"/>
  <c r="V395" i="2" s="1"/>
  <c r="W395" i="2"/>
  <c r="X395" i="2" s="1"/>
  <c r="A396" i="2"/>
  <c r="B396" i="2"/>
  <c r="C396" i="2"/>
  <c r="D396" i="2"/>
  <c r="E396" i="2"/>
  <c r="F396" i="2"/>
  <c r="G396" i="2"/>
  <c r="H396" i="2" s="1"/>
  <c r="I396" i="2"/>
  <c r="J396" i="2" s="1"/>
  <c r="K396" i="2"/>
  <c r="L396" i="2" s="1"/>
  <c r="M396" i="2"/>
  <c r="N396" i="2" s="1"/>
  <c r="S396" i="2"/>
  <c r="T396" i="2" s="1"/>
  <c r="U396" i="2"/>
  <c r="V396" i="2" s="1"/>
  <c r="W396" i="2"/>
  <c r="X396" i="2" s="1"/>
  <c r="A397" i="2"/>
  <c r="B397" i="2"/>
  <c r="C397" i="2"/>
  <c r="D397" i="2"/>
  <c r="E397" i="2"/>
  <c r="F397" i="2"/>
  <c r="G397" i="2"/>
  <c r="H397" i="2" s="1"/>
  <c r="I397" i="2"/>
  <c r="J397" i="2" s="1"/>
  <c r="K397" i="2"/>
  <c r="L397" i="2" s="1"/>
  <c r="M397" i="2"/>
  <c r="N397" i="2" s="1"/>
  <c r="S397" i="2"/>
  <c r="T397" i="2" s="1"/>
  <c r="U397" i="2"/>
  <c r="V397" i="2" s="1"/>
  <c r="W397" i="2"/>
  <c r="X397" i="2" s="1"/>
  <c r="A398" i="2"/>
  <c r="B398" i="2"/>
  <c r="C398" i="2"/>
  <c r="D398" i="2"/>
  <c r="E398" i="2"/>
  <c r="F398" i="2"/>
  <c r="G398" i="2"/>
  <c r="H398" i="2" s="1"/>
  <c r="I398" i="2"/>
  <c r="J398" i="2" s="1"/>
  <c r="K398" i="2"/>
  <c r="L398" i="2" s="1"/>
  <c r="M398" i="2"/>
  <c r="N398" i="2" s="1"/>
  <c r="S398" i="2"/>
  <c r="T398" i="2" s="1"/>
  <c r="U398" i="2"/>
  <c r="V398" i="2" s="1"/>
  <c r="W398" i="2"/>
  <c r="X398" i="2" s="1"/>
  <c r="A399" i="2"/>
  <c r="B399" i="2"/>
  <c r="C399" i="2"/>
  <c r="D399" i="2"/>
  <c r="E399" i="2"/>
  <c r="F399" i="2"/>
  <c r="G399" i="2"/>
  <c r="H399" i="2" s="1"/>
  <c r="I399" i="2"/>
  <c r="J399" i="2" s="1"/>
  <c r="K399" i="2"/>
  <c r="L399" i="2" s="1"/>
  <c r="M399" i="2"/>
  <c r="N399" i="2" s="1"/>
  <c r="S399" i="2"/>
  <c r="T399" i="2" s="1"/>
  <c r="U399" i="2"/>
  <c r="V399" i="2" s="1"/>
  <c r="W399" i="2"/>
  <c r="X399" i="2" s="1"/>
  <c r="A400" i="2"/>
  <c r="B400" i="2"/>
  <c r="C400" i="2"/>
  <c r="D400" i="2"/>
  <c r="E400" i="2"/>
  <c r="F400" i="2"/>
  <c r="G400" i="2"/>
  <c r="H400" i="2" s="1"/>
  <c r="I400" i="2"/>
  <c r="J400" i="2" s="1"/>
  <c r="K400" i="2"/>
  <c r="L400" i="2" s="1"/>
  <c r="M400" i="2"/>
  <c r="N400" i="2" s="1"/>
  <c r="S400" i="2"/>
  <c r="T400" i="2" s="1"/>
  <c r="U400" i="2"/>
  <c r="V400" i="2" s="1"/>
  <c r="W400" i="2"/>
  <c r="X400" i="2" s="1"/>
  <c r="A401" i="2"/>
  <c r="B401" i="2"/>
  <c r="C401" i="2"/>
  <c r="D401" i="2"/>
  <c r="E401" i="2"/>
  <c r="F401" i="2"/>
  <c r="G401" i="2"/>
  <c r="H401" i="2" s="1"/>
  <c r="I401" i="2"/>
  <c r="J401" i="2" s="1"/>
  <c r="K401" i="2"/>
  <c r="L401" i="2" s="1"/>
  <c r="M401" i="2"/>
  <c r="N401" i="2" s="1"/>
  <c r="S401" i="2"/>
  <c r="T401" i="2" s="1"/>
  <c r="U401" i="2"/>
  <c r="V401" i="2" s="1"/>
  <c r="W401" i="2"/>
  <c r="X401" i="2" s="1"/>
  <c r="A402" i="2"/>
  <c r="B402" i="2"/>
  <c r="C402" i="2"/>
  <c r="D402" i="2"/>
  <c r="E402" i="2"/>
  <c r="F402" i="2"/>
  <c r="G402" i="2"/>
  <c r="H402" i="2" s="1"/>
  <c r="I402" i="2"/>
  <c r="J402" i="2" s="1"/>
  <c r="K402" i="2"/>
  <c r="L402" i="2" s="1"/>
  <c r="M402" i="2"/>
  <c r="N402" i="2" s="1"/>
  <c r="S402" i="2"/>
  <c r="T402" i="2" s="1"/>
  <c r="U402" i="2"/>
  <c r="V402" i="2" s="1"/>
  <c r="W402" i="2"/>
  <c r="X402" i="2" s="1"/>
  <c r="A403" i="2"/>
  <c r="B403" i="2"/>
  <c r="C403" i="2"/>
  <c r="D403" i="2"/>
  <c r="E403" i="2"/>
  <c r="F403" i="2"/>
  <c r="G403" i="2"/>
  <c r="H403" i="2" s="1"/>
  <c r="I403" i="2"/>
  <c r="J403" i="2" s="1"/>
  <c r="K403" i="2"/>
  <c r="L403" i="2" s="1"/>
  <c r="M403" i="2"/>
  <c r="N403" i="2" s="1"/>
  <c r="S403" i="2"/>
  <c r="T403" i="2" s="1"/>
  <c r="U403" i="2"/>
  <c r="V403" i="2" s="1"/>
  <c r="W403" i="2"/>
  <c r="X403" i="2" s="1"/>
  <c r="A404" i="2"/>
  <c r="B404" i="2"/>
  <c r="C404" i="2"/>
  <c r="D404" i="2"/>
  <c r="E404" i="2"/>
  <c r="F404" i="2"/>
  <c r="G404" i="2"/>
  <c r="H404" i="2" s="1"/>
  <c r="I404" i="2"/>
  <c r="J404" i="2" s="1"/>
  <c r="K404" i="2"/>
  <c r="L404" i="2" s="1"/>
  <c r="M404" i="2"/>
  <c r="N404" i="2" s="1"/>
  <c r="S404" i="2"/>
  <c r="T404" i="2" s="1"/>
  <c r="U404" i="2"/>
  <c r="V404" i="2" s="1"/>
  <c r="W404" i="2"/>
  <c r="X404" i="2" s="1"/>
  <c r="A405" i="2"/>
  <c r="B405" i="2"/>
  <c r="C405" i="2"/>
  <c r="D405" i="2"/>
  <c r="E405" i="2"/>
  <c r="F405" i="2"/>
  <c r="G405" i="2"/>
  <c r="H405" i="2" s="1"/>
  <c r="I405" i="2"/>
  <c r="J405" i="2" s="1"/>
  <c r="K405" i="2"/>
  <c r="L405" i="2" s="1"/>
  <c r="M405" i="2"/>
  <c r="N405" i="2" s="1"/>
  <c r="S405" i="2"/>
  <c r="T405" i="2" s="1"/>
  <c r="U405" i="2"/>
  <c r="V405" i="2" s="1"/>
  <c r="W405" i="2"/>
  <c r="X405" i="2" s="1"/>
  <c r="A406" i="2"/>
  <c r="B406" i="2"/>
  <c r="C406" i="2"/>
  <c r="D406" i="2"/>
  <c r="E406" i="2"/>
  <c r="F406" i="2"/>
  <c r="G406" i="2"/>
  <c r="H406" i="2" s="1"/>
  <c r="I406" i="2"/>
  <c r="J406" i="2" s="1"/>
  <c r="K406" i="2"/>
  <c r="L406" i="2" s="1"/>
  <c r="M406" i="2"/>
  <c r="N406" i="2" s="1"/>
  <c r="S406" i="2"/>
  <c r="T406" i="2" s="1"/>
  <c r="U406" i="2"/>
  <c r="V406" i="2" s="1"/>
  <c r="W406" i="2"/>
  <c r="X406" i="2" s="1"/>
  <c r="A407" i="2"/>
  <c r="B407" i="2"/>
  <c r="C407" i="2"/>
  <c r="D407" i="2"/>
  <c r="E407" i="2"/>
  <c r="F407" i="2"/>
  <c r="G407" i="2"/>
  <c r="H407" i="2" s="1"/>
  <c r="I407" i="2"/>
  <c r="J407" i="2" s="1"/>
  <c r="K407" i="2"/>
  <c r="L407" i="2" s="1"/>
  <c r="M407" i="2"/>
  <c r="N407" i="2" s="1"/>
  <c r="S407" i="2"/>
  <c r="T407" i="2" s="1"/>
  <c r="U407" i="2"/>
  <c r="V407" i="2" s="1"/>
  <c r="W407" i="2"/>
  <c r="X407" i="2" s="1"/>
  <c r="A408" i="2"/>
  <c r="B408" i="2"/>
  <c r="C408" i="2"/>
  <c r="D408" i="2"/>
  <c r="E408" i="2"/>
  <c r="F408" i="2"/>
  <c r="G408" i="2"/>
  <c r="H408" i="2" s="1"/>
  <c r="I408" i="2"/>
  <c r="J408" i="2" s="1"/>
  <c r="K408" i="2"/>
  <c r="L408" i="2" s="1"/>
  <c r="M408" i="2"/>
  <c r="N408" i="2" s="1"/>
  <c r="S408" i="2"/>
  <c r="T408" i="2" s="1"/>
  <c r="U408" i="2"/>
  <c r="V408" i="2" s="1"/>
  <c r="W408" i="2"/>
  <c r="X408" i="2" s="1"/>
  <c r="A409" i="2"/>
  <c r="B409" i="2"/>
  <c r="C409" i="2"/>
  <c r="D409" i="2"/>
  <c r="E409" i="2"/>
  <c r="F409" i="2"/>
  <c r="G409" i="2"/>
  <c r="H409" i="2" s="1"/>
  <c r="I409" i="2"/>
  <c r="J409" i="2" s="1"/>
  <c r="K409" i="2"/>
  <c r="L409" i="2" s="1"/>
  <c r="M409" i="2"/>
  <c r="N409" i="2" s="1"/>
  <c r="S409" i="2"/>
  <c r="T409" i="2" s="1"/>
  <c r="U409" i="2"/>
  <c r="V409" i="2" s="1"/>
  <c r="W409" i="2"/>
  <c r="X409" i="2" s="1"/>
  <c r="A410" i="2"/>
  <c r="B410" i="2"/>
  <c r="C410" i="2"/>
  <c r="D410" i="2"/>
  <c r="E410" i="2"/>
  <c r="F410" i="2"/>
  <c r="G410" i="2"/>
  <c r="H410" i="2" s="1"/>
  <c r="I410" i="2"/>
  <c r="J410" i="2" s="1"/>
  <c r="K410" i="2"/>
  <c r="L410" i="2" s="1"/>
  <c r="M410" i="2"/>
  <c r="N410" i="2" s="1"/>
  <c r="S410" i="2"/>
  <c r="T410" i="2" s="1"/>
  <c r="U410" i="2"/>
  <c r="V410" i="2" s="1"/>
  <c r="W410" i="2"/>
  <c r="X410" i="2" s="1"/>
  <c r="A411" i="2"/>
  <c r="B411" i="2"/>
  <c r="C411" i="2"/>
  <c r="D411" i="2"/>
  <c r="E411" i="2"/>
  <c r="F411" i="2"/>
  <c r="G411" i="2"/>
  <c r="H411" i="2" s="1"/>
  <c r="I411" i="2"/>
  <c r="J411" i="2" s="1"/>
  <c r="K411" i="2"/>
  <c r="L411" i="2" s="1"/>
  <c r="M411" i="2"/>
  <c r="N411" i="2" s="1"/>
  <c r="S411" i="2"/>
  <c r="T411" i="2" s="1"/>
  <c r="U411" i="2"/>
  <c r="V411" i="2" s="1"/>
  <c r="W411" i="2"/>
  <c r="X411" i="2" s="1"/>
  <c r="A412" i="2"/>
  <c r="B412" i="2"/>
  <c r="C412" i="2"/>
  <c r="D412" i="2"/>
  <c r="E412" i="2"/>
  <c r="F412" i="2"/>
  <c r="G412" i="2"/>
  <c r="H412" i="2" s="1"/>
  <c r="I412" i="2"/>
  <c r="J412" i="2" s="1"/>
  <c r="K412" i="2"/>
  <c r="L412" i="2" s="1"/>
  <c r="M412" i="2"/>
  <c r="N412" i="2" s="1"/>
  <c r="S412" i="2"/>
  <c r="T412" i="2"/>
  <c r="U412" i="2"/>
  <c r="V412" i="2" s="1"/>
  <c r="W412" i="2"/>
  <c r="X412" i="2" s="1"/>
  <c r="A413" i="2"/>
  <c r="B413" i="2"/>
  <c r="C413" i="2"/>
  <c r="D413" i="2"/>
  <c r="E413" i="2"/>
  <c r="F413" i="2"/>
  <c r="G413" i="2"/>
  <c r="H413" i="2" s="1"/>
  <c r="I413" i="2"/>
  <c r="J413" i="2" s="1"/>
  <c r="K413" i="2"/>
  <c r="L413" i="2" s="1"/>
  <c r="M413" i="2"/>
  <c r="N413" i="2" s="1"/>
  <c r="S413" i="2"/>
  <c r="T413" i="2" s="1"/>
  <c r="U413" i="2"/>
  <c r="V413" i="2" s="1"/>
  <c r="W413" i="2"/>
  <c r="X413" i="2" s="1"/>
  <c r="A414" i="2"/>
  <c r="B414" i="2"/>
  <c r="C414" i="2"/>
  <c r="D414" i="2"/>
  <c r="E414" i="2"/>
  <c r="F414" i="2"/>
  <c r="G414" i="2"/>
  <c r="H414" i="2" s="1"/>
  <c r="I414" i="2"/>
  <c r="J414" i="2" s="1"/>
  <c r="K414" i="2"/>
  <c r="L414" i="2" s="1"/>
  <c r="M414" i="2"/>
  <c r="N414" i="2" s="1"/>
  <c r="S414" i="2"/>
  <c r="T414" i="2" s="1"/>
  <c r="U414" i="2"/>
  <c r="V414" i="2"/>
  <c r="W414" i="2"/>
  <c r="X414" i="2" s="1"/>
  <c r="A415" i="2"/>
  <c r="B415" i="2"/>
  <c r="C415" i="2"/>
  <c r="D415" i="2"/>
  <c r="E415" i="2"/>
  <c r="F415" i="2"/>
  <c r="G415" i="2"/>
  <c r="H415" i="2" s="1"/>
  <c r="I415" i="2"/>
  <c r="J415" i="2" s="1"/>
  <c r="K415" i="2"/>
  <c r="L415" i="2" s="1"/>
  <c r="M415" i="2"/>
  <c r="N415" i="2" s="1"/>
  <c r="S415" i="2"/>
  <c r="T415" i="2" s="1"/>
  <c r="U415" i="2"/>
  <c r="V415" i="2" s="1"/>
  <c r="W415" i="2"/>
  <c r="X415" i="2" s="1"/>
  <c r="A416" i="2"/>
  <c r="B416" i="2"/>
  <c r="C416" i="2"/>
  <c r="D416" i="2"/>
  <c r="E416" i="2"/>
  <c r="F416" i="2"/>
  <c r="G416" i="2"/>
  <c r="H416" i="2" s="1"/>
  <c r="I416" i="2"/>
  <c r="J416" i="2" s="1"/>
  <c r="K416" i="2"/>
  <c r="L416" i="2" s="1"/>
  <c r="M416" i="2"/>
  <c r="N416" i="2" s="1"/>
  <c r="S416" i="2"/>
  <c r="T416" i="2" s="1"/>
  <c r="U416" i="2"/>
  <c r="V416" i="2" s="1"/>
  <c r="W416" i="2"/>
  <c r="X416" i="2" s="1"/>
  <c r="A417" i="2"/>
  <c r="B417" i="2"/>
  <c r="C417" i="2"/>
  <c r="D417" i="2"/>
  <c r="E417" i="2"/>
  <c r="F417" i="2"/>
  <c r="G417" i="2"/>
  <c r="H417" i="2" s="1"/>
  <c r="I417" i="2"/>
  <c r="J417" i="2" s="1"/>
  <c r="K417" i="2"/>
  <c r="L417" i="2" s="1"/>
  <c r="M417" i="2"/>
  <c r="N417" i="2" s="1"/>
  <c r="S417" i="2"/>
  <c r="T417" i="2" s="1"/>
  <c r="U417" i="2"/>
  <c r="V417" i="2" s="1"/>
  <c r="W417" i="2"/>
  <c r="X417" i="2" s="1"/>
  <c r="A418" i="2"/>
  <c r="B418" i="2"/>
  <c r="C418" i="2"/>
  <c r="D418" i="2"/>
  <c r="E418" i="2"/>
  <c r="F418" i="2"/>
  <c r="G418" i="2"/>
  <c r="H418" i="2" s="1"/>
  <c r="I418" i="2"/>
  <c r="J418" i="2" s="1"/>
  <c r="K418" i="2"/>
  <c r="L418" i="2" s="1"/>
  <c r="M418" i="2"/>
  <c r="N418" i="2" s="1"/>
  <c r="S418" i="2"/>
  <c r="T418" i="2" s="1"/>
  <c r="U418" i="2"/>
  <c r="V418" i="2" s="1"/>
  <c r="W418" i="2"/>
  <c r="X418" i="2" s="1"/>
  <c r="A419" i="2"/>
  <c r="B419" i="2"/>
  <c r="C419" i="2"/>
  <c r="D419" i="2"/>
  <c r="E419" i="2"/>
  <c r="F419" i="2"/>
  <c r="G419" i="2"/>
  <c r="H419" i="2" s="1"/>
  <c r="I419" i="2"/>
  <c r="J419" i="2" s="1"/>
  <c r="K419" i="2"/>
  <c r="L419" i="2" s="1"/>
  <c r="M419" i="2"/>
  <c r="N419" i="2" s="1"/>
  <c r="S419" i="2"/>
  <c r="T419" i="2" s="1"/>
  <c r="U419" i="2"/>
  <c r="V419" i="2" s="1"/>
  <c r="W419" i="2"/>
  <c r="X419" i="2" s="1"/>
  <c r="A420" i="2"/>
  <c r="B420" i="2"/>
  <c r="C420" i="2"/>
  <c r="D420" i="2"/>
  <c r="E420" i="2"/>
  <c r="F420" i="2"/>
  <c r="G420" i="2"/>
  <c r="H420" i="2" s="1"/>
  <c r="I420" i="2"/>
  <c r="J420" i="2" s="1"/>
  <c r="K420" i="2"/>
  <c r="L420" i="2" s="1"/>
  <c r="M420" i="2"/>
  <c r="N420" i="2" s="1"/>
  <c r="S420" i="2"/>
  <c r="T420" i="2" s="1"/>
  <c r="U420" i="2"/>
  <c r="V420" i="2" s="1"/>
  <c r="W420" i="2"/>
  <c r="X420" i="2" s="1"/>
  <c r="A421" i="2"/>
  <c r="B421" i="2"/>
  <c r="C421" i="2"/>
  <c r="D421" i="2"/>
  <c r="E421" i="2"/>
  <c r="F421" i="2"/>
  <c r="G421" i="2"/>
  <c r="H421" i="2" s="1"/>
  <c r="I421" i="2"/>
  <c r="J421" i="2" s="1"/>
  <c r="K421" i="2"/>
  <c r="L421" i="2" s="1"/>
  <c r="M421" i="2"/>
  <c r="N421" i="2" s="1"/>
  <c r="S421" i="2"/>
  <c r="T421" i="2" s="1"/>
  <c r="U421" i="2"/>
  <c r="V421" i="2" s="1"/>
  <c r="W421" i="2"/>
  <c r="X421" i="2" s="1"/>
  <c r="A422" i="2"/>
  <c r="B422" i="2"/>
  <c r="C422" i="2"/>
  <c r="D422" i="2"/>
  <c r="E422" i="2"/>
  <c r="F422" i="2"/>
  <c r="G422" i="2"/>
  <c r="H422" i="2" s="1"/>
  <c r="I422" i="2"/>
  <c r="J422" i="2" s="1"/>
  <c r="K422" i="2"/>
  <c r="L422" i="2" s="1"/>
  <c r="M422" i="2"/>
  <c r="N422" i="2" s="1"/>
  <c r="S422" i="2"/>
  <c r="T422" i="2" s="1"/>
  <c r="U422" i="2"/>
  <c r="V422" i="2" s="1"/>
  <c r="W422" i="2"/>
  <c r="X422" i="2"/>
  <c r="A423" i="2"/>
  <c r="B423" i="2"/>
  <c r="C423" i="2"/>
  <c r="D423" i="2"/>
  <c r="E423" i="2"/>
  <c r="F423" i="2"/>
  <c r="G423" i="2"/>
  <c r="H423" i="2" s="1"/>
  <c r="I423" i="2"/>
  <c r="J423" i="2" s="1"/>
  <c r="K423" i="2"/>
  <c r="L423" i="2"/>
  <c r="M423" i="2"/>
  <c r="N423" i="2" s="1"/>
  <c r="S423" i="2"/>
  <c r="T423" i="2" s="1"/>
  <c r="U423" i="2"/>
  <c r="V423" i="2" s="1"/>
  <c r="W423" i="2"/>
  <c r="X423" i="2" s="1"/>
  <c r="A424" i="2"/>
  <c r="B424" i="2"/>
  <c r="C424" i="2"/>
  <c r="D424" i="2"/>
  <c r="E424" i="2"/>
  <c r="F424" i="2"/>
  <c r="G424" i="2"/>
  <c r="H424" i="2" s="1"/>
  <c r="I424" i="2"/>
  <c r="J424" i="2" s="1"/>
  <c r="K424" i="2"/>
  <c r="L424" i="2" s="1"/>
  <c r="M424" i="2"/>
  <c r="N424" i="2" s="1"/>
  <c r="S424" i="2"/>
  <c r="T424" i="2" s="1"/>
  <c r="U424" i="2"/>
  <c r="V424" i="2" s="1"/>
  <c r="W424" i="2"/>
  <c r="X424" i="2" s="1"/>
  <c r="A425" i="2"/>
  <c r="B425" i="2"/>
  <c r="C425" i="2"/>
  <c r="D425" i="2"/>
  <c r="E425" i="2"/>
  <c r="F425" i="2"/>
  <c r="G425" i="2"/>
  <c r="H425" i="2" s="1"/>
  <c r="I425" i="2"/>
  <c r="J425" i="2"/>
  <c r="K425" i="2"/>
  <c r="L425" i="2" s="1"/>
  <c r="M425" i="2"/>
  <c r="N425" i="2" s="1"/>
  <c r="S425" i="2"/>
  <c r="T425" i="2" s="1"/>
  <c r="U425" i="2"/>
  <c r="V425" i="2" s="1"/>
  <c r="W425" i="2"/>
  <c r="X425" i="2"/>
  <c r="A426" i="2"/>
  <c r="B426" i="2"/>
  <c r="C426" i="2"/>
  <c r="D426" i="2"/>
  <c r="E426" i="2"/>
  <c r="F426" i="2"/>
  <c r="G426" i="2"/>
  <c r="H426" i="2"/>
  <c r="I426" i="2"/>
  <c r="J426" i="2" s="1"/>
  <c r="K426" i="2"/>
  <c r="L426" i="2" s="1"/>
  <c r="M426" i="2"/>
  <c r="N426" i="2" s="1"/>
  <c r="S426" i="2"/>
  <c r="T426" i="2" s="1"/>
  <c r="U426" i="2"/>
  <c r="V426" i="2" s="1"/>
  <c r="W426" i="2"/>
  <c r="X426" i="2" s="1"/>
  <c r="A427" i="2"/>
  <c r="B427" i="2"/>
  <c r="C427" i="2"/>
  <c r="D427" i="2"/>
  <c r="E427" i="2"/>
  <c r="F427" i="2"/>
  <c r="G427" i="2"/>
  <c r="H427" i="2" s="1"/>
  <c r="I427" i="2"/>
  <c r="J427" i="2" s="1"/>
  <c r="K427" i="2"/>
  <c r="L427" i="2" s="1"/>
  <c r="M427" i="2"/>
  <c r="N427" i="2" s="1"/>
  <c r="S427" i="2"/>
  <c r="T427" i="2" s="1"/>
  <c r="U427" i="2"/>
  <c r="V427" i="2" s="1"/>
  <c r="W427" i="2"/>
  <c r="X427" i="2"/>
  <c r="A428" i="2"/>
  <c r="B428" i="2"/>
  <c r="C428" i="2"/>
  <c r="D428" i="2"/>
  <c r="E428" i="2"/>
  <c r="F428" i="2"/>
  <c r="G428" i="2"/>
  <c r="H428" i="2" s="1"/>
  <c r="I428" i="2"/>
  <c r="J428" i="2" s="1"/>
  <c r="K428" i="2"/>
  <c r="L428" i="2" s="1"/>
  <c r="M428" i="2"/>
  <c r="N428" i="2" s="1"/>
  <c r="S428" i="2"/>
  <c r="T428" i="2" s="1"/>
  <c r="U428" i="2"/>
  <c r="V428" i="2" s="1"/>
  <c r="W428" i="2"/>
  <c r="X428" i="2" s="1"/>
  <c r="A429" i="2"/>
  <c r="B429" i="2"/>
  <c r="C429" i="2"/>
  <c r="D429" i="2"/>
  <c r="E429" i="2"/>
  <c r="F429" i="2"/>
  <c r="G429" i="2"/>
  <c r="H429" i="2" s="1"/>
  <c r="I429" i="2"/>
  <c r="J429" i="2" s="1"/>
  <c r="K429" i="2"/>
  <c r="L429" i="2" s="1"/>
  <c r="M429" i="2"/>
  <c r="N429" i="2" s="1"/>
  <c r="S429" i="2"/>
  <c r="T429" i="2" s="1"/>
  <c r="U429" i="2"/>
  <c r="V429" i="2" s="1"/>
  <c r="W429" i="2"/>
  <c r="X429" i="2" s="1"/>
  <c r="A430" i="2"/>
  <c r="B430" i="2"/>
  <c r="C430" i="2"/>
  <c r="D430" i="2"/>
  <c r="E430" i="2"/>
  <c r="F430" i="2"/>
  <c r="G430" i="2"/>
  <c r="H430" i="2" s="1"/>
  <c r="I430" i="2"/>
  <c r="J430" i="2" s="1"/>
  <c r="K430" i="2"/>
  <c r="L430" i="2" s="1"/>
  <c r="M430" i="2"/>
  <c r="N430" i="2" s="1"/>
  <c r="S430" i="2"/>
  <c r="T430" i="2" s="1"/>
  <c r="U430" i="2"/>
  <c r="V430" i="2" s="1"/>
  <c r="W430" i="2"/>
  <c r="X430" i="2" s="1"/>
  <c r="A431" i="2"/>
  <c r="B431" i="2"/>
  <c r="C431" i="2"/>
  <c r="D431" i="2"/>
  <c r="E431" i="2"/>
  <c r="F431" i="2"/>
  <c r="G431" i="2"/>
  <c r="H431" i="2" s="1"/>
  <c r="I431" i="2"/>
  <c r="J431" i="2" s="1"/>
  <c r="K431" i="2"/>
  <c r="L431" i="2" s="1"/>
  <c r="M431" i="2"/>
  <c r="N431" i="2" s="1"/>
  <c r="S431" i="2"/>
  <c r="T431" i="2" s="1"/>
  <c r="U431" i="2"/>
  <c r="V431" i="2" s="1"/>
  <c r="W431" i="2"/>
  <c r="X431" i="2" s="1"/>
  <c r="A432" i="2"/>
  <c r="B432" i="2"/>
  <c r="C432" i="2"/>
  <c r="D432" i="2"/>
  <c r="E432" i="2"/>
  <c r="F432" i="2"/>
  <c r="G432" i="2"/>
  <c r="H432" i="2" s="1"/>
  <c r="I432" i="2"/>
  <c r="J432" i="2" s="1"/>
  <c r="K432" i="2"/>
  <c r="L432" i="2" s="1"/>
  <c r="M432" i="2"/>
  <c r="N432" i="2" s="1"/>
  <c r="S432" i="2"/>
  <c r="T432" i="2" s="1"/>
  <c r="U432" i="2"/>
  <c r="V432" i="2" s="1"/>
  <c r="W432" i="2"/>
  <c r="X432" i="2" s="1"/>
  <c r="A433" i="2"/>
  <c r="B433" i="2"/>
  <c r="C433" i="2"/>
  <c r="D433" i="2"/>
  <c r="E433" i="2"/>
  <c r="F433" i="2"/>
  <c r="G433" i="2"/>
  <c r="H433" i="2" s="1"/>
  <c r="I433" i="2"/>
  <c r="J433" i="2" s="1"/>
  <c r="K433" i="2"/>
  <c r="L433" i="2" s="1"/>
  <c r="M433" i="2"/>
  <c r="N433" i="2" s="1"/>
  <c r="S433" i="2"/>
  <c r="T433" i="2" s="1"/>
  <c r="U433" i="2"/>
  <c r="V433" i="2" s="1"/>
  <c r="W433" i="2"/>
  <c r="X433" i="2" s="1"/>
  <c r="A434" i="2"/>
  <c r="B434" i="2"/>
  <c r="C434" i="2"/>
  <c r="D434" i="2"/>
  <c r="E434" i="2"/>
  <c r="F434" i="2"/>
  <c r="G434" i="2"/>
  <c r="H434" i="2" s="1"/>
  <c r="I434" i="2"/>
  <c r="J434" i="2" s="1"/>
  <c r="K434" i="2"/>
  <c r="L434" i="2" s="1"/>
  <c r="M434" i="2"/>
  <c r="N434" i="2" s="1"/>
  <c r="S434" i="2"/>
  <c r="T434" i="2" s="1"/>
  <c r="U434" i="2"/>
  <c r="V434" i="2" s="1"/>
  <c r="W434" i="2"/>
  <c r="X434" i="2" s="1"/>
  <c r="A435" i="2"/>
  <c r="B435" i="2"/>
  <c r="C435" i="2"/>
  <c r="D435" i="2"/>
  <c r="E435" i="2"/>
  <c r="F435" i="2"/>
  <c r="G435" i="2"/>
  <c r="H435" i="2" s="1"/>
  <c r="I435" i="2"/>
  <c r="J435" i="2" s="1"/>
  <c r="K435" i="2"/>
  <c r="L435" i="2" s="1"/>
  <c r="M435" i="2"/>
  <c r="N435" i="2" s="1"/>
  <c r="S435" i="2"/>
  <c r="T435" i="2" s="1"/>
  <c r="U435" i="2"/>
  <c r="V435" i="2" s="1"/>
  <c r="W435" i="2"/>
  <c r="X435" i="2" s="1"/>
  <c r="A436" i="2"/>
  <c r="B436" i="2"/>
  <c r="C436" i="2"/>
  <c r="D436" i="2"/>
  <c r="E436" i="2"/>
  <c r="F436" i="2"/>
  <c r="G436" i="2"/>
  <c r="H436" i="2" s="1"/>
  <c r="I436" i="2"/>
  <c r="J436" i="2" s="1"/>
  <c r="K436" i="2"/>
  <c r="L436" i="2" s="1"/>
  <c r="M436" i="2"/>
  <c r="N436" i="2" s="1"/>
  <c r="S436" i="2"/>
  <c r="T436" i="2" s="1"/>
  <c r="U436" i="2"/>
  <c r="V436" i="2" s="1"/>
  <c r="W436" i="2"/>
  <c r="X436" i="2" s="1"/>
  <c r="A437" i="2"/>
  <c r="B437" i="2"/>
  <c r="C437" i="2"/>
  <c r="D437" i="2"/>
  <c r="E437" i="2"/>
  <c r="F437" i="2"/>
  <c r="G437" i="2"/>
  <c r="H437" i="2" s="1"/>
  <c r="I437" i="2"/>
  <c r="J437" i="2" s="1"/>
  <c r="K437" i="2"/>
  <c r="L437" i="2" s="1"/>
  <c r="M437" i="2"/>
  <c r="N437" i="2" s="1"/>
  <c r="S437" i="2"/>
  <c r="T437" i="2" s="1"/>
  <c r="U437" i="2"/>
  <c r="V437" i="2"/>
  <c r="W437" i="2"/>
  <c r="X437" i="2" s="1"/>
  <c r="A438" i="2"/>
  <c r="B438" i="2"/>
  <c r="C438" i="2"/>
  <c r="D438" i="2"/>
  <c r="E438" i="2"/>
  <c r="F438" i="2"/>
  <c r="G438" i="2"/>
  <c r="H438" i="2" s="1"/>
  <c r="I438" i="2"/>
  <c r="J438" i="2"/>
  <c r="K438" i="2"/>
  <c r="L438" i="2" s="1"/>
  <c r="M438" i="2"/>
  <c r="N438" i="2" s="1"/>
  <c r="S438" i="2"/>
  <c r="T438" i="2" s="1"/>
  <c r="U438" i="2"/>
  <c r="V438" i="2" s="1"/>
  <c r="W438" i="2"/>
  <c r="X438" i="2"/>
  <c r="A439" i="2"/>
  <c r="B439" i="2"/>
  <c r="C439" i="2"/>
  <c r="D439" i="2"/>
  <c r="E439" i="2"/>
  <c r="F439" i="2"/>
  <c r="G439" i="2"/>
  <c r="H439" i="2"/>
  <c r="I439" i="2"/>
  <c r="J439" i="2" s="1"/>
  <c r="K439" i="2"/>
  <c r="L439" i="2" s="1"/>
  <c r="M439" i="2"/>
  <c r="N439" i="2" s="1"/>
  <c r="S439" i="2"/>
  <c r="T439" i="2" s="1"/>
  <c r="U439" i="2"/>
  <c r="V439" i="2" s="1"/>
  <c r="W439" i="2"/>
  <c r="X439" i="2" s="1"/>
  <c r="A440" i="2"/>
  <c r="B440" i="2"/>
  <c r="C440" i="2"/>
  <c r="D440" i="2"/>
  <c r="E440" i="2"/>
  <c r="F440" i="2"/>
  <c r="G440" i="2"/>
  <c r="H440" i="2" s="1"/>
  <c r="I440" i="2"/>
  <c r="J440" i="2" s="1"/>
  <c r="K440" i="2"/>
  <c r="L440" i="2" s="1"/>
  <c r="M440" i="2"/>
  <c r="N440" i="2" s="1"/>
  <c r="S440" i="2"/>
  <c r="T440" i="2" s="1"/>
  <c r="U440" i="2"/>
  <c r="V440" i="2" s="1"/>
  <c r="W440" i="2"/>
  <c r="X440" i="2"/>
  <c r="A441" i="2"/>
  <c r="B441" i="2"/>
  <c r="C441" i="2"/>
  <c r="D441" i="2"/>
  <c r="E441" i="2"/>
  <c r="F441" i="2"/>
  <c r="G441" i="2"/>
  <c r="H441" i="2"/>
  <c r="I441" i="2"/>
  <c r="J441" i="2" s="1"/>
  <c r="K441" i="2"/>
  <c r="L441" i="2" s="1"/>
  <c r="M441" i="2"/>
  <c r="N441" i="2" s="1"/>
  <c r="S441" i="2"/>
  <c r="T441" i="2" s="1"/>
  <c r="U441" i="2"/>
  <c r="V441" i="2" s="1"/>
  <c r="W441" i="2"/>
  <c r="X441" i="2" s="1"/>
  <c r="A442" i="2"/>
  <c r="B442" i="2"/>
  <c r="C442" i="2"/>
  <c r="D442" i="2"/>
  <c r="E442" i="2"/>
  <c r="F442" i="2"/>
  <c r="G442" i="2"/>
  <c r="H442" i="2" s="1"/>
  <c r="I442" i="2"/>
  <c r="J442" i="2" s="1"/>
  <c r="K442" i="2"/>
  <c r="L442" i="2" s="1"/>
  <c r="M442" i="2"/>
  <c r="N442" i="2" s="1"/>
  <c r="S442" i="2"/>
  <c r="T442" i="2" s="1"/>
  <c r="U442" i="2"/>
  <c r="V442" i="2" s="1"/>
  <c r="W442" i="2"/>
  <c r="X442" i="2" s="1"/>
  <c r="A443" i="2"/>
  <c r="B443" i="2"/>
  <c r="C443" i="2"/>
  <c r="D443" i="2"/>
  <c r="E443" i="2"/>
  <c r="F443" i="2"/>
  <c r="G443" i="2"/>
  <c r="H443" i="2" s="1"/>
  <c r="I443" i="2"/>
  <c r="J443" i="2" s="1"/>
  <c r="K443" i="2"/>
  <c r="L443" i="2" s="1"/>
  <c r="M443" i="2"/>
  <c r="N443" i="2" s="1"/>
  <c r="S443" i="2"/>
  <c r="T443" i="2" s="1"/>
  <c r="U443" i="2"/>
  <c r="V443" i="2" s="1"/>
  <c r="W443" i="2"/>
  <c r="X443" i="2" s="1"/>
  <c r="A444" i="2"/>
  <c r="B444" i="2"/>
  <c r="C444" i="2"/>
  <c r="D444" i="2"/>
  <c r="E444" i="2"/>
  <c r="F444" i="2"/>
  <c r="G444" i="2"/>
  <c r="H444" i="2" s="1"/>
  <c r="I444" i="2"/>
  <c r="J444" i="2" s="1"/>
  <c r="K444" i="2"/>
  <c r="L444" i="2" s="1"/>
  <c r="M444" i="2"/>
  <c r="N444" i="2" s="1"/>
  <c r="S444" i="2"/>
  <c r="T444" i="2" s="1"/>
  <c r="U444" i="2"/>
  <c r="V444" i="2" s="1"/>
  <c r="W444" i="2"/>
  <c r="X444" i="2" s="1"/>
  <c r="A445" i="2"/>
  <c r="B445" i="2"/>
  <c r="C445" i="2"/>
  <c r="D445" i="2"/>
  <c r="E445" i="2"/>
  <c r="F445" i="2"/>
  <c r="G445" i="2"/>
  <c r="H445" i="2" s="1"/>
  <c r="I445" i="2"/>
  <c r="J445" i="2" s="1"/>
  <c r="K445" i="2"/>
  <c r="L445" i="2" s="1"/>
  <c r="M445" i="2"/>
  <c r="N445" i="2" s="1"/>
  <c r="S445" i="2"/>
  <c r="T445" i="2" s="1"/>
  <c r="U445" i="2"/>
  <c r="V445" i="2" s="1"/>
  <c r="W445" i="2"/>
  <c r="X445" i="2" s="1"/>
  <c r="A446" i="2"/>
  <c r="B446" i="2"/>
  <c r="C446" i="2"/>
  <c r="D446" i="2"/>
  <c r="E446" i="2"/>
  <c r="F446" i="2"/>
  <c r="G446" i="2"/>
  <c r="H446" i="2" s="1"/>
  <c r="I446" i="2"/>
  <c r="J446" i="2" s="1"/>
  <c r="K446" i="2"/>
  <c r="L446" i="2" s="1"/>
  <c r="M446" i="2"/>
  <c r="N446" i="2" s="1"/>
  <c r="S446" i="2"/>
  <c r="T446" i="2" s="1"/>
  <c r="U446" i="2"/>
  <c r="V446" i="2" s="1"/>
  <c r="W446" i="2"/>
  <c r="X446" i="2" s="1"/>
  <c r="A447" i="2"/>
  <c r="B447" i="2"/>
  <c r="C447" i="2"/>
  <c r="D447" i="2"/>
  <c r="E447" i="2"/>
  <c r="F447" i="2"/>
  <c r="G447" i="2"/>
  <c r="H447" i="2" s="1"/>
  <c r="I447" i="2"/>
  <c r="J447" i="2" s="1"/>
  <c r="K447" i="2"/>
  <c r="L447" i="2" s="1"/>
  <c r="M447" i="2"/>
  <c r="N447" i="2" s="1"/>
  <c r="S447" i="2"/>
  <c r="T447" i="2" s="1"/>
  <c r="U447" i="2"/>
  <c r="V447" i="2" s="1"/>
  <c r="W447" i="2"/>
  <c r="X447" i="2" s="1"/>
  <c r="A448" i="2"/>
  <c r="B448" i="2"/>
  <c r="C448" i="2"/>
  <c r="D448" i="2"/>
  <c r="E448" i="2"/>
  <c r="F448" i="2"/>
  <c r="G448" i="2"/>
  <c r="H448" i="2" s="1"/>
  <c r="I448" i="2"/>
  <c r="J448" i="2" s="1"/>
  <c r="K448" i="2"/>
  <c r="L448" i="2" s="1"/>
  <c r="M448" i="2"/>
  <c r="N448" i="2" s="1"/>
  <c r="S448" i="2"/>
  <c r="T448" i="2" s="1"/>
  <c r="U448" i="2"/>
  <c r="V448" i="2" s="1"/>
  <c r="W448" i="2"/>
  <c r="X448" i="2" s="1"/>
  <c r="A449" i="2"/>
  <c r="B449" i="2"/>
  <c r="C449" i="2"/>
  <c r="D449" i="2"/>
  <c r="E449" i="2"/>
  <c r="F449" i="2"/>
  <c r="G449" i="2"/>
  <c r="H449" i="2" s="1"/>
  <c r="I449" i="2"/>
  <c r="J449" i="2" s="1"/>
  <c r="K449" i="2"/>
  <c r="L449" i="2" s="1"/>
  <c r="M449" i="2"/>
  <c r="N449" i="2" s="1"/>
  <c r="S449" i="2"/>
  <c r="T449" i="2" s="1"/>
  <c r="U449" i="2"/>
  <c r="V449" i="2" s="1"/>
  <c r="W449" i="2"/>
  <c r="X449" i="2" s="1"/>
  <c r="A450" i="2"/>
  <c r="B450" i="2"/>
  <c r="C450" i="2"/>
  <c r="D450" i="2"/>
  <c r="E450" i="2"/>
  <c r="F450" i="2"/>
  <c r="G450" i="2"/>
  <c r="H450" i="2" s="1"/>
  <c r="I450" i="2"/>
  <c r="J450" i="2" s="1"/>
  <c r="K450" i="2"/>
  <c r="L450" i="2" s="1"/>
  <c r="M450" i="2"/>
  <c r="N450" i="2" s="1"/>
  <c r="S450" i="2"/>
  <c r="T450" i="2" s="1"/>
  <c r="U450" i="2"/>
  <c r="V450" i="2" s="1"/>
  <c r="W450" i="2"/>
  <c r="X450" i="2" s="1"/>
  <c r="A451" i="2"/>
  <c r="B451" i="2"/>
  <c r="C451" i="2"/>
  <c r="D451" i="2"/>
  <c r="E451" i="2"/>
  <c r="F451" i="2"/>
  <c r="G451" i="2"/>
  <c r="H451" i="2" s="1"/>
  <c r="I451" i="2"/>
  <c r="J451" i="2" s="1"/>
  <c r="K451" i="2"/>
  <c r="L451" i="2" s="1"/>
  <c r="M451" i="2"/>
  <c r="N451" i="2" s="1"/>
  <c r="S451" i="2"/>
  <c r="T451" i="2" s="1"/>
  <c r="U451" i="2"/>
  <c r="V451" i="2" s="1"/>
  <c r="W451" i="2"/>
  <c r="X451" i="2" s="1"/>
  <c r="A452" i="2"/>
  <c r="B452" i="2"/>
  <c r="C452" i="2"/>
  <c r="D452" i="2"/>
  <c r="E452" i="2"/>
  <c r="F452" i="2"/>
  <c r="G452" i="2"/>
  <c r="H452" i="2" s="1"/>
  <c r="I452" i="2"/>
  <c r="J452" i="2" s="1"/>
  <c r="K452" i="2"/>
  <c r="L452" i="2" s="1"/>
  <c r="M452" i="2"/>
  <c r="N452" i="2" s="1"/>
  <c r="S452" i="2"/>
  <c r="T452" i="2" s="1"/>
  <c r="U452" i="2"/>
  <c r="V452" i="2" s="1"/>
  <c r="W452" i="2"/>
  <c r="X452" i="2" s="1"/>
  <c r="A453" i="2"/>
  <c r="B453" i="2"/>
  <c r="C453" i="2"/>
  <c r="D453" i="2"/>
  <c r="E453" i="2"/>
  <c r="F453" i="2"/>
  <c r="G453" i="2"/>
  <c r="H453" i="2" s="1"/>
  <c r="I453" i="2"/>
  <c r="J453" i="2" s="1"/>
  <c r="K453" i="2"/>
  <c r="L453" i="2" s="1"/>
  <c r="M453" i="2"/>
  <c r="N453" i="2" s="1"/>
  <c r="S453" i="2"/>
  <c r="T453" i="2" s="1"/>
  <c r="U453" i="2"/>
  <c r="V453" i="2" s="1"/>
  <c r="W453" i="2"/>
  <c r="X453" i="2" s="1"/>
  <c r="A454" i="2"/>
  <c r="B454" i="2"/>
  <c r="C454" i="2"/>
  <c r="D454" i="2"/>
  <c r="E454" i="2"/>
  <c r="F454" i="2"/>
  <c r="G454" i="2"/>
  <c r="H454" i="2" s="1"/>
  <c r="I454" i="2"/>
  <c r="J454" i="2" s="1"/>
  <c r="K454" i="2"/>
  <c r="L454" i="2" s="1"/>
  <c r="M454" i="2"/>
  <c r="N454" i="2" s="1"/>
  <c r="S454" i="2"/>
  <c r="T454" i="2" s="1"/>
  <c r="U454" i="2"/>
  <c r="V454" i="2" s="1"/>
  <c r="W454" i="2"/>
  <c r="X454" i="2" s="1"/>
  <c r="A455" i="2"/>
  <c r="B455" i="2"/>
  <c r="C455" i="2"/>
  <c r="D455" i="2"/>
  <c r="E455" i="2"/>
  <c r="F455" i="2"/>
  <c r="G455" i="2"/>
  <c r="H455" i="2" s="1"/>
  <c r="I455" i="2"/>
  <c r="J455" i="2" s="1"/>
  <c r="K455" i="2"/>
  <c r="L455" i="2"/>
  <c r="M455" i="2"/>
  <c r="N455" i="2" s="1"/>
  <c r="S455" i="2"/>
  <c r="T455" i="2" s="1"/>
  <c r="U455" i="2"/>
  <c r="V455" i="2" s="1"/>
  <c r="W455" i="2"/>
  <c r="X455" i="2" s="1"/>
  <c r="A456" i="2"/>
  <c r="B456" i="2"/>
  <c r="C456" i="2"/>
  <c r="D456" i="2"/>
  <c r="E456" i="2"/>
  <c r="F456" i="2"/>
  <c r="G456" i="2"/>
  <c r="H456" i="2" s="1"/>
  <c r="I456" i="2"/>
  <c r="J456" i="2" s="1"/>
  <c r="K456" i="2"/>
  <c r="L456" i="2" s="1"/>
  <c r="M456" i="2"/>
  <c r="N456" i="2" s="1"/>
  <c r="S456" i="2"/>
  <c r="T456" i="2" s="1"/>
  <c r="U456" i="2"/>
  <c r="V456" i="2" s="1"/>
  <c r="W456" i="2"/>
  <c r="X456" i="2" s="1"/>
  <c r="A457" i="2"/>
  <c r="B457" i="2"/>
  <c r="C457" i="2"/>
  <c r="D457" i="2"/>
  <c r="E457" i="2"/>
  <c r="F457" i="2"/>
  <c r="G457" i="2"/>
  <c r="H457" i="2" s="1"/>
  <c r="I457" i="2"/>
  <c r="J457" i="2" s="1"/>
  <c r="K457" i="2"/>
  <c r="L457" i="2" s="1"/>
  <c r="M457" i="2"/>
  <c r="N457" i="2" s="1"/>
  <c r="S457" i="2"/>
  <c r="T457" i="2" s="1"/>
  <c r="U457" i="2"/>
  <c r="V457" i="2"/>
  <c r="W457" i="2"/>
  <c r="X457" i="2" s="1"/>
  <c r="A458" i="2"/>
  <c r="B458" i="2"/>
  <c r="C458" i="2"/>
  <c r="D458" i="2"/>
  <c r="E458" i="2"/>
  <c r="F458" i="2"/>
  <c r="G458" i="2"/>
  <c r="H458" i="2" s="1"/>
  <c r="I458" i="2"/>
  <c r="J458" i="2" s="1"/>
  <c r="K458" i="2"/>
  <c r="L458" i="2" s="1"/>
  <c r="M458" i="2"/>
  <c r="N458" i="2" s="1"/>
  <c r="S458" i="2"/>
  <c r="T458" i="2" s="1"/>
  <c r="U458" i="2"/>
  <c r="V458" i="2" s="1"/>
  <c r="W458" i="2"/>
  <c r="X458" i="2" s="1"/>
  <c r="A459" i="2"/>
  <c r="B459" i="2"/>
  <c r="C459" i="2"/>
  <c r="D459" i="2"/>
  <c r="E459" i="2"/>
  <c r="F459" i="2"/>
  <c r="G459" i="2"/>
  <c r="H459" i="2" s="1"/>
  <c r="I459" i="2"/>
  <c r="J459" i="2" s="1"/>
  <c r="K459" i="2"/>
  <c r="L459" i="2" s="1"/>
  <c r="M459" i="2"/>
  <c r="N459" i="2" s="1"/>
  <c r="S459" i="2"/>
  <c r="T459" i="2" s="1"/>
  <c r="U459" i="2"/>
  <c r="V459" i="2" s="1"/>
  <c r="W459" i="2"/>
  <c r="X459" i="2" s="1"/>
  <c r="A460" i="2"/>
  <c r="B460" i="2"/>
  <c r="C460" i="2"/>
  <c r="D460" i="2"/>
  <c r="E460" i="2"/>
  <c r="F460" i="2"/>
  <c r="G460" i="2"/>
  <c r="H460" i="2" s="1"/>
  <c r="I460" i="2"/>
  <c r="J460" i="2" s="1"/>
  <c r="K460" i="2"/>
  <c r="L460" i="2" s="1"/>
  <c r="M460" i="2"/>
  <c r="N460" i="2" s="1"/>
  <c r="S460" i="2"/>
  <c r="T460" i="2" s="1"/>
  <c r="U460" i="2"/>
  <c r="V460" i="2" s="1"/>
  <c r="W460" i="2"/>
  <c r="X460" i="2" s="1"/>
  <c r="A461" i="2"/>
  <c r="B461" i="2"/>
  <c r="C461" i="2"/>
  <c r="D461" i="2"/>
  <c r="E461" i="2"/>
  <c r="F461" i="2"/>
  <c r="G461" i="2"/>
  <c r="H461" i="2" s="1"/>
  <c r="I461" i="2"/>
  <c r="J461" i="2" s="1"/>
  <c r="K461" i="2"/>
  <c r="L461" i="2" s="1"/>
  <c r="M461" i="2"/>
  <c r="N461" i="2" s="1"/>
  <c r="S461" i="2"/>
  <c r="T461" i="2"/>
  <c r="U461" i="2"/>
  <c r="V461" i="2" s="1"/>
  <c r="W461" i="2"/>
  <c r="X461" i="2" s="1"/>
  <c r="A462" i="2"/>
  <c r="B462" i="2"/>
  <c r="C462" i="2"/>
  <c r="D462" i="2"/>
  <c r="E462" i="2"/>
  <c r="F462" i="2"/>
  <c r="G462" i="2"/>
  <c r="H462" i="2" s="1"/>
  <c r="I462" i="2"/>
  <c r="J462" i="2" s="1"/>
  <c r="K462" i="2"/>
  <c r="L462" i="2" s="1"/>
  <c r="M462" i="2"/>
  <c r="N462" i="2" s="1"/>
  <c r="S462" i="2"/>
  <c r="T462" i="2" s="1"/>
  <c r="U462" i="2"/>
  <c r="V462" i="2" s="1"/>
  <c r="W462" i="2"/>
  <c r="X462" i="2" s="1"/>
  <c r="A463" i="2"/>
  <c r="B463" i="2"/>
  <c r="C463" i="2"/>
  <c r="D463" i="2"/>
  <c r="E463" i="2"/>
  <c r="F463" i="2"/>
  <c r="G463" i="2"/>
  <c r="H463" i="2" s="1"/>
  <c r="I463" i="2"/>
  <c r="J463" i="2" s="1"/>
  <c r="K463" i="2"/>
  <c r="L463" i="2" s="1"/>
  <c r="M463" i="2"/>
  <c r="N463" i="2" s="1"/>
  <c r="S463" i="2"/>
  <c r="T463" i="2" s="1"/>
  <c r="U463" i="2"/>
  <c r="V463" i="2" s="1"/>
  <c r="W463" i="2"/>
  <c r="X463" i="2" s="1"/>
  <c r="A464" i="2"/>
  <c r="B464" i="2"/>
  <c r="C464" i="2"/>
  <c r="D464" i="2"/>
  <c r="E464" i="2"/>
  <c r="F464" i="2"/>
  <c r="G464" i="2"/>
  <c r="H464" i="2" s="1"/>
  <c r="I464" i="2"/>
  <c r="J464" i="2" s="1"/>
  <c r="K464" i="2"/>
  <c r="L464" i="2" s="1"/>
  <c r="M464" i="2"/>
  <c r="N464" i="2" s="1"/>
  <c r="S464" i="2"/>
  <c r="T464" i="2" s="1"/>
  <c r="U464" i="2"/>
  <c r="V464" i="2" s="1"/>
  <c r="W464" i="2"/>
  <c r="X464" i="2" s="1"/>
  <c r="A465" i="2"/>
  <c r="B465" i="2"/>
  <c r="C465" i="2"/>
  <c r="D465" i="2"/>
  <c r="E465" i="2"/>
  <c r="F465" i="2"/>
  <c r="G465" i="2"/>
  <c r="H465" i="2" s="1"/>
  <c r="I465" i="2"/>
  <c r="J465" i="2" s="1"/>
  <c r="K465" i="2"/>
  <c r="L465" i="2" s="1"/>
  <c r="M465" i="2"/>
  <c r="N465" i="2" s="1"/>
  <c r="S465" i="2"/>
  <c r="T465" i="2" s="1"/>
  <c r="U465" i="2"/>
  <c r="V465" i="2" s="1"/>
  <c r="W465" i="2"/>
  <c r="X465" i="2" s="1"/>
  <c r="A466" i="2"/>
  <c r="B466" i="2"/>
  <c r="C466" i="2"/>
  <c r="D466" i="2"/>
  <c r="E466" i="2"/>
  <c r="F466" i="2"/>
  <c r="G466" i="2"/>
  <c r="H466" i="2" s="1"/>
  <c r="I466" i="2"/>
  <c r="J466" i="2" s="1"/>
  <c r="K466" i="2"/>
  <c r="L466" i="2" s="1"/>
  <c r="M466" i="2"/>
  <c r="N466" i="2" s="1"/>
  <c r="S466" i="2"/>
  <c r="T466" i="2" s="1"/>
  <c r="U466" i="2"/>
  <c r="V466" i="2" s="1"/>
  <c r="W466" i="2"/>
  <c r="X466" i="2" s="1"/>
  <c r="A467" i="2"/>
  <c r="B467" i="2"/>
  <c r="C467" i="2"/>
  <c r="D467" i="2"/>
  <c r="E467" i="2"/>
  <c r="F467" i="2"/>
  <c r="G467" i="2"/>
  <c r="H467" i="2" s="1"/>
  <c r="I467" i="2"/>
  <c r="J467" i="2" s="1"/>
  <c r="K467" i="2"/>
  <c r="L467" i="2" s="1"/>
  <c r="M467" i="2"/>
  <c r="N467" i="2" s="1"/>
  <c r="S467" i="2"/>
  <c r="T467" i="2" s="1"/>
  <c r="U467" i="2"/>
  <c r="V467" i="2" s="1"/>
  <c r="W467" i="2"/>
  <c r="X467" i="2" s="1"/>
  <c r="A468" i="2"/>
  <c r="B468" i="2"/>
  <c r="C468" i="2"/>
  <c r="D468" i="2"/>
  <c r="E468" i="2"/>
  <c r="F468" i="2"/>
  <c r="G468" i="2"/>
  <c r="H468" i="2" s="1"/>
  <c r="I468" i="2"/>
  <c r="J468" i="2" s="1"/>
  <c r="K468" i="2"/>
  <c r="L468" i="2" s="1"/>
  <c r="M468" i="2"/>
  <c r="N468" i="2" s="1"/>
  <c r="S468" i="2"/>
  <c r="T468" i="2" s="1"/>
  <c r="U468" i="2"/>
  <c r="V468" i="2" s="1"/>
  <c r="W468" i="2"/>
  <c r="X468" i="2" s="1"/>
  <c r="A469" i="2"/>
  <c r="B469" i="2"/>
  <c r="C469" i="2"/>
  <c r="D469" i="2"/>
  <c r="E469" i="2"/>
  <c r="F469" i="2"/>
  <c r="G469" i="2"/>
  <c r="H469" i="2" s="1"/>
  <c r="I469" i="2"/>
  <c r="J469" i="2" s="1"/>
  <c r="K469" i="2"/>
  <c r="L469" i="2" s="1"/>
  <c r="M469" i="2"/>
  <c r="N469" i="2" s="1"/>
  <c r="S469" i="2"/>
  <c r="T469" i="2" s="1"/>
  <c r="U469" i="2"/>
  <c r="V469" i="2" s="1"/>
  <c r="W469" i="2"/>
  <c r="X469" i="2" s="1"/>
  <c r="A470" i="2"/>
  <c r="B470" i="2"/>
  <c r="C470" i="2"/>
  <c r="D470" i="2"/>
  <c r="E470" i="2"/>
  <c r="F470" i="2"/>
  <c r="G470" i="2"/>
  <c r="H470" i="2" s="1"/>
  <c r="I470" i="2"/>
  <c r="J470" i="2" s="1"/>
  <c r="K470" i="2"/>
  <c r="L470" i="2" s="1"/>
  <c r="M470" i="2"/>
  <c r="N470" i="2" s="1"/>
  <c r="S470" i="2"/>
  <c r="T470" i="2" s="1"/>
  <c r="U470" i="2"/>
  <c r="V470" i="2" s="1"/>
  <c r="W470" i="2"/>
  <c r="X470" i="2" s="1"/>
  <c r="A471" i="2"/>
  <c r="B471" i="2"/>
  <c r="C471" i="2"/>
  <c r="D471" i="2"/>
  <c r="E471" i="2"/>
  <c r="F471" i="2"/>
  <c r="G471" i="2"/>
  <c r="H471" i="2" s="1"/>
  <c r="I471" i="2"/>
  <c r="J471" i="2" s="1"/>
  <c r="K471" i="2"/>
  <c r="L471" i="2" s="1"/>
  <c r="M471" i="2"/>
  <c r="N471" i="2" s="1"/>
  <c r="S471" i="2"/>
  <c r="T471" i="2" s="1"/>
  <c r="U471" i="2"/>
  <c r="V471" i="2" s="1"/>
  <c r="W471" i="2"/>
  <c r="X471" i="2" s="1"/>
  <c r="A472" i="2"/>
  <c r="B472" i="2"/>
  <c r="C472" i="2"/>
  <c r="D472" i="2"/>
  <c r="E472" i="2"/>
  <c r="F472" i="2"/>
  <c r="G472" i="2"/>
  <c r="H472" i="2" s="1"/>
  <c r="I472" i="2"/>
  <c r="J472" i="2" s="1"/>
  <c r="K472" i="2"/>
  <c r="L472" i="2" s="1"/>
  <c r="M472" i="2"/>
  <c r="N472" i="2" s="1"/>
  <c r="S472" i="2"/>
  <c r="T472" i="2" s="1"/>
  <c r="U472" i="2"/>
  <c r="V472" i="2" s="1"/>
  <c r="W472" i="2"/>
  <c r="X472" i="2" s="1"/>
  <c r="A473" i="2"/>
  <c r="B473" i="2"/>
  <c r="C473" i="2"/>
  <c r="D473" i="2"/>
  <c r="E473" i="2"/>
  <c r="F473" i="2"/>
  <c r="G473" i="2"/>
  <c r="H473" i="2" s="1"/>
  <c r="I473" i="2"/>
  <c r="J473" i="2" s="1"/>
  <c r="K473" i="2"/>
  <c r="L473" i="2" s="1"/>
  <c r="M473" i="2"/>
  <c r="N473" i="2" s="1"/>
  <c r="S473" i="2"/>
  <c r="T473" i="2" s="1"/>
  <c r="U473" i="2"/>
  <c r="V473" i="2" s="1"/>
  <c r="W473" i="2"/>
  <c r="X473" i="2" s="1"/>
  <c r="A474" i="2"/>
  <c r="B474" i="2"/>
  <c r="C474" i="2"/>
  <c r="D474" i="2"/>
  <c r="E474" i="2"/>
  <c r="F474" i="2"/>
  <c r="G474" i="2"/>
  <c r="H474" i="2" s="1"/>
  <c r="I474" i="2"/>
  <c r="J474" i="2" s="1"/>
  <c r="K474" i="2"/>
  <c r="L474" i="2" s="1"/>
  <c r="M474" i="2"/>
  <c r="N474" i="2" s="1"/>
  <c r="S474" i="2"/>
  <c r="T474" i="2" s="1"/>
  <c r="U474" i="2"/>
  <c r="V474" i="2" s="1"/>
  <c r="W474" i="2"/>
  <c r="X474" i="2" s="1"/>
  <c r="A475" i="2"/>
  <c r="B475" i="2"/>
  <c r="C475" i="2"/>
  <c r="D475" i="2"/>
  <c r="E475" i="2"/>
  <c r="F475" i="2"/>
  <c r="G475" i="2"/>
  <c r="H475" i="2" s="1"/>
  <c r="I475" i="2"/>
  <c r="J475" i="2" s="1"/>
  <c r="K475" i="2"/>
  <c r="L475" i="2" s="1"/>
  <c r="M475" i="2"/>
  <c r="N475" i="2" s="1"/>
  <c r="S475" i="2"/>
  <c r="T475" i="2" s="1"/>
  <c r="U475" i="2"/>
  <c r="V475" i="2" s="1"/>
  <c r="W475" i="2"/>
  <c r="X475" i="2" s="1"/>
  <c r="A476" i="2"/>
  <c r="B476" i="2"/>
  <c r="C476" i="2"/>
  <c r="D476" i="2"/>
  <c r="E476" i="2"/>
  <c r="F476" i="2"/>
  <c r="G476" i="2"/>
  <c r="H476" i="2" s="1"/>
  <c r="I476" i="2"/>
  <c r="J476" i="2" s="1"/>
  <c r="K476" i="2"/>
  <c r="L476" i="2" s="1"/>
  <c r="M476" i="2"/>
  <c r="N476" i="2"/>
  <c r="S476" i="2"/>
  <c r="T476" i="2" s="1"/>
  <c r="U476" i="2"/>
  <c r="V476" i="2" s="1"/>
  <c r="W476" i="2"/>
  <c r="X476" i="2" s="1"/>
  <c r="A477" i="2"/>
  <c r="B477" i="2"/>
  <c r="C477" i="2"/>
  <c r="D477" i="2"/>
  <c r="E477" i="2"/>
  <c r="F477" i="2"/>
  <c r="G477" i="2"/>
  <c r="H477" i="2" s="1"/>
  <c r="I477" i="2"/>
  <c r="J477" i="2" s="1"/>
  <c r="K477" i="2"/>
  <c r="L477" i="2" s="1"/>
  <c r="M477" i="2"/>
  <c r="N477" i="2" s="1"/>
  <c r="S477" i="2"/>
  <c r="T477" i="2" s="1"/>
  <c r="U477" i="2"/>
  <c r="V477" i="2" s="1"/>
  <c r="W477" i="2"/>
  <c r="X477" i="2" s="1"/>
  <c r="A478" i="2"/>
  <c r="B478" i="2"/>
  <c r="C478" i="2"/>
  <c r="D478" i="2"/>
  <c r="E478" i="2"/>
  <c r="F478" i="2"/>
  <c r="G478" i="2"/>
  <c r="H478" i="2" s="1"/>
  <c r="I478" i="2"/>
  <c r="J478" i="2" s="1"/>
  <c r="K478" i="2"/>
  <c r="L478" i="2"/>
  <c r="M478" i="2"/>
  <c r="N478" i="2" s="1"/>
  <c r="S478" i="2"/>
  <c r="T478" i="2" s="1"/>
  <c r="U478" i="2"/>
  <c r="V478" i="2" s="1"/>
  <c r="W478" i="2"/>
  <c r="X478" i="2" s="1"/>
  <c r="A479" i="2"/>
  <c r="B479" i="2"/>
  <c r="C479" i="2"/>
  <c r="D479" i="2"/>
  <c r="E479" i="2"/>
  <c r="F479" i="2"/>
  <c r="G479" i="2"/>
  <c r="H479" i="2" s="1"/>
  <c r="I479" i="2"/>
  <c r="J479" i="2" s="1"/>
  <c r="K479" i="2"/>
  <c r="L479" i="2" s="1"/>
  <c r="M479" i="2"/>
  <c r="N479" i="2" s="1"/>
  <c r="S479" i="2"/>
  <c r="T479" i="2" s="1"/>
  <c r="U479" i="2"/>
  <c r="V479" i="2" s="1"/>
  <c r="W479" i="2"/>
  <c r="X479" i="2" s="1"/>
  <c r="A480" i="2"/>
  <c r="B480" i="2"/>
  <c r="C480" i="2"/>
  <c r="D480" i="2"/>
  <c r="E480" i="2"/>
  <c r="F480" i="2"/>
  <c r="G480" i="2"/>
  <c r="H480" i="2" s="1"/>
  <c r="I480" i="2"/>
  <c r="J480" i="2" s="1"/>
  <c r="K480" i="2"/>
  <c r="L480" i="2" s="1"/>
  <c r="M480" i="2"/>
  <c r="N480" i="2" s="1"/>
  <c r="S480" i="2"/>
  <c r="T480" i="2" s="1"/>
  <c r="U480" i="2"/>
  <c r="V480" i="2" s="1"/>
  <c r="W480" i="2"/>
  <c r="X480" i="2" s="1"/>
  <c r="A481" i="2"/>
  <c r="B481" i="2"/>
  <c r="C481" i="2"/>
  <c r="D481" i="2"/>
  <c r="E481" i="2"/>
  <c r="F481" i="2"/>
  <c r="G481" i="2"/>
  <c r="H481" i="2" s="1"/>
  <c r="I481" i="2"/>
  <c r="J481" i="2" s="1"/>
  <c r="K481" i="2"/>
  <c r="L481" i="2" s="1"/>
  <c r="M481" i="2"/>
  <c r="N481" i="2" s="1"/>
  <c r="S481" i="2"/>
  <c r="T481" i="2" s="1"/>
  <c r="U481" i="2"/>
  <c r="V481" i="2" s="1"/>
  <c r="W481" i="2"/>
  <c r="X481" i="2" s="1"/>
  <c r="A482" i="2"/>
  <c r="B482" i="2"/>
  <c r="C482" i="2"/>
  <c r="D482" i="2"/>
  <c r="E482" i="2"/>
  <c r="F482" i="2"/>
  <c r="G482" i="2"/>
  <c r="H482" i="2" s="1"/>
  <c r="I482" i="2"/>
  <c r="J482" i="2" s="1"/>
  <c r="K482" i="2"/>
  <c r="L482" i="2" s="1"/>
  <c r="M482" i="2"/>
  <c r="N482" i="2" s="1"/>
  <c r="S482" i="2"/>
  <c r="T482" i="2" s="1"/>
  <c r="U482" i="2"/>
  <c r="V482" i="2" s="1"/>
  <c r="W482" i="2"/>
  <c r="X482" i="2" s="1"/>
  <c r="A483" i="2"/>
  <c r="B483" i="2"/>
  <c r="C483" i="2"/>
  <c r="D483" i="2"/>
  <c r="E483" i="2"/>
  <c r="F483" i="2"/>
  <c r="G483" i="2"/>
  <c r="H483" i="2" s="1"/>
  <c r="I483" i="2"/>
  <c r="J483" i="2" s="1"/>
  <c r="K483" i="2"/>
  <c r="L483" i="2" s="1"/>
  <c r="M483" i="2"/>
  <c r="N483" i="2" s="1"/>
  <c r="S483" i="2"/>
  <c r="T483" i="2" s="1"/>
  <c r="U483" i="2"/>
  <c r="V483" i="2" s="1"/>
  <c r="W483" i="2"/>
  <c r="X483" i="2" s="1"/>
  <c r="A484" i="2"/>
  <c r="B484" i="2"/>
  <c r="C484" i="2"/>
  <c r="D484" i="2"/>
  <c r="E484" i="2"/>
  <c r="F484" i="2"/>
  <c r="G484" i="2"/>
  <c r="H484" i="2" s="1"/>
  <c r="I484" i="2"/>
  <c r="J484" i="2" s="1"/>
  <c r="K484" i="2"/>
  <c r="L484" i="2" s="1"/>
  <c r="M484" i="2"/>
  <c r="N484" i="2" s="1"/>
  <c r="S484" i="2"/>
  <c r="T484" i="2" s="1"/>
  <c r="U484" i="2"/>
  <c r="V484" i="2" s="1"/>
  <c r="W484" i="2"/>
  <c r="X484" i="2" s="1"/>
  <c r="A485" i="2"/>
  <c r="B485" i="2"/>
  <c r="C485" i="2"/>
  <c r="D485" i="2"/>
  <c r="E485" i="2"/>
  <c r="F485" i="2"/>
  <c r="G485" i="2"/>
  <c r="H485" i="2" s="1"/>
  <c r="I485" i="2"/>
  <c r="J485" i="2" s="1"/>
  <c r="K485" i="2"/>
  <c r="L485" i="2" s="1"/>
  <c r="M485" i="2"/>
  <c r="N485" i="2" s="1"/>
  <c r="S485" i="2"/>
  <c r="T485" i="2" s="1"/>
  <c r="U485" i="2"/>
  <c r="V485" i="2" s="1"/>
  <c r="W485" i="2"/>
  <c r="X485" i="2" s="1"/>
  <c r="A486" i="2"/>
  <c r="B486" i="2"/>
  <c r="C486" i="2"/>
  <c r="D486" i="2"/>
  <c r="E486" i="2"/>
  <c r="F486" i="2"/>
  <c r="G486" i="2"/>
  <c r="H486" i="2" s="1"/>
  <c r="I486" i="2"/>
  <c r="J486" i="2" s="1"/>
  <c r="K486" i="2"/>
  <c r="L486" i="2" s="1"/>
  <c r="M486" i="2"/>
  <c r="N486" i="2" s="1"/>
  <c r="S486" i="2"/>
  <c r="T486" i="2" s="1"/>
  <c r="U486" i="2"/>
  <c r="V486" i="2" s="1"/>
  <c r="W486" i="2"/>
  <c r="X486" i="2" s="1"/>
  <c r="A487" i="2"/>
  <c r="B487" i="2"/>
  <c r="C487" i="2"/>
  <c r="D487" i="2"/>
  <c r="E487" i="2"/>
  <c r="F487" i="2"/>
  <c r="G487" i="2"/>
  <c r="H487" i="2" s="1"/>
  <c r="I487" i="2"/>
  <c r="J487" i="2" s="1"/>
  <c r="K487" i="2"/>
  <c r="L487" i="2" s="1"/>
  <c r="M487" i="2"/>
  <c r="N487" i="2" s="1"/>
  <c r="S487" i="2"/>
  <c r="T487" i="2" s="1"/>
  <c r="U487" i="2"/>
  <c r="V487" i="2" s="1"/>
  <c r="W487" i="2"/>
  <c r="X487" i="2" s="1"/>
  <c r="A488" i="2"/>
  <c r="B488" i="2"/>
  <c r="C488" i="2"/>
  <c r="D488" i="2"/>
  <c r="E488" i="2"/>
  <c r="F488" i="2"/>
  <c r="G488" i="2"/>
  <c r="H488" i="2" s="1"/>
  <c r="I488" i="2"/>
  <c r="J488" i="2" s="1"/>
  <c r="K488" i="2"/>
  <c r="L488" i="2" s="1"/>
  <c r="M488" i="2"/>
  <c r="N488" i="2" s="1"/>
  <c r="S488" i="2"/>
  <c r="T488" i="2" s="1"/>
  <c r="U488" i="2"/>
  <c r="V488" i="2" s="1"/>
  <c r="W488" i="2"/>
  <c r="X488" i="2" s="1"/>
  <c r="A489" i="2"/>
  <c r="B489" i="2"/>
  <c r="C489" i="2"/>
  <c r="D489" i="2"/>
  <c r="E489" i="2"/>
  <c r="F489" i="2"/>
  <c r="G489" i="2"/>
  <c r="H489" i="2" s="1"/>
  <c r="I489" i="2"/>
  <c r="J489" i="2" s="1"/>
  <c r="K489" i="2"/>
  <c r="L489" i="2" s="1"/>
  <c r="M489" i="2"/>
  <c r="N489" i="2" s="1"/>
  <c r="S489" i="2"/>
  <c r="T489" i="2" s="1"/>
  <c r="U489" i="2"/>
  <c r="V489" i="2" s="1"/>
  <c r="W489" i="2"/>
  <c r="X489" i="2" s="1"/>
  <c r="A490" i="2"/>
  <c r="B490" i="2"/>
  <c r="C490" i="2"/>
  <c r="D490" i="2"/>
  <c r="E490" i="2"/>
  <c r="F490" i="2"/>
  <c r="G490" i="2"/>
  <c r="H490" i="2" s="1"/>
  <c r="I490" i="2"/>
  <c r="J490" i="2" s="1"/>
  <c r="K490" i="2"/>
  <c r="L490" i="2" s="1"/>
  <c r="M490" i="2"/>
  <c r="N490" i="2" s="1"/>
  <c r="S490" i="2"/>
  <c r="T490" i="2" s="1"/>
  <c r="U490" i="2"/>
  <c r="V490" i="2" s="1"/>
  <c r="W490" i="2"/>
  <c r="X490" i="2" s="1"/>
  <c r="A491" i="2"/>
  <c r="B491" i="2"/>
  <c r="C491" i="2"/>
  <c r="D491" i="2"/>
  <c r="E491" i="2"/>
  <c r="F491" i="2"/>
  <c r="G491" i="2"/>
  <c r="H491" i="2" s="1"/>
  <c r="I491" i="2"/>
  <c r="J491" i="2" s="1"/>
  <c r="K491" i="2"/>
  <c r="L491" i="2" s="1"/>
  <c r="M491" i="2"/>
  <c r="N491" i="2" s="1"/>
  <c r="S491" i="2"/>
  <c r="T491" i="2" s="1"/>
  <c r="U491" i="2"/>
  <c r="V491" i="2" s="1"/>
  <c r="W491" i="2"/>
  <c r="X491" i="2" s="1"/>
  <c r="A492" i="2"/>
  <c r="B492" i="2"/>
  <c r="C492" i="2"/>
  <c r="D492" i="2"/>
  <c r="E492" i="2"/>
  <c r="F492" i="2"/>
  <c r="G492" i="2"/>
  <c r="H492" i="2" s="1"/>
  <c r="I492" i="2"/>
  <c r="J492" i="2" s="1"/>
  <c r="K492" i="2"/>
  <c r="L492" i="2" s="1"/>
  <c r="M492" i="2"/>
  <c r="N492" i="2" s="1"/>
  <c r="S492" i="2"/>
  <c r="T492" i="2" s="1"/>
  <c r="U492" i="2"/>
  <c r="V492" i="2" s="1"/>
  <c r="W492" i="2"/>
  <c r="X492" i="2" s="1"/>
  <c r="A493" i="2"/>
  <c r="B493" i="2"/>
  <c r="C493" i="2"/>
  <c r="D493" i="2"/>
  <c r="E493" i="2"/>
  <c r="F493" i="2"/>
  <c r="G493" i="2"/>
  <c r="H493" i="2" s="1"/>
  <c r="I493" i="2"/>
  <c r="J493" i="2" s="1"/>
  <c r="K493" i="2"/>
  <c r="L493" i="2" s="1"/>
  <c r="M493" i="2"/>
  <c r="N493" i="2" s="1"/>
  <c r="S493" i="2"/>
  <c r="T493" i="2" s="1"/>
  <c r="U493" i="2"/>
  <c r="V493" i="2" s="1"/>
  <c r="W493" i="2"/>
  <c r="X493" i="2" s="1"/>
  <c r="A494" i="2"/>
  <c r="B494" i="2"/>
  <c r="C494" i="2"/>
  <c r="D494" i="2"/>
  <c r="E494" i="2"/>
  <c r="F494" i="2"/>
  <c r="G494" i="2"/>
  <c r="H494" i="2" s="1"/>
  <c r="I494" i="2"/>
  <c r="J494" i="2" s="1"/>
  <c r="K494" i="2"/>
  <c r="L494" i="2" s="1"/>
  <c r="M494" i="2"/>
  <c r="N494" i="2" s="1"/>
  <c r="S494" i="2"/>
  <c r="T494" i="2" s="1"/>
  <c r="U494" i="2"/>
  <c r="V494" i="2" s="1"/>
  <c r="W494" i="2"/>
  <c r="X494" i="2" s="1"/>
  <c r="A495" i="2"/>
  <c r="B495" i="2"/>
  <c r="C495" i="2"/>
  <c r="D495" i="2"/>
  <c r="E495" i="2"/>
  <c r="F495" i="2"/>
  <c r="G495" i="2"/>
  <c r="H495" i="2" s="1"/>
  <c r="I495" i="2"/>
  <c r="J495" i="2" s="1"/>
  <c r="K495" i="2"/>
  <c r="L495" i="2" s="1"/>
  <c r="M495" i="2"/>
  <c r="N495" i="2" s="1"/>
  <c r="S495" i="2"/>
  <c r="T495" i="2" s="1"/>
  <c r="U495" i="2"/>
  <c r="V495" i="2" s="1"/>
  <c r="W495" i="2"/>
  <c r="X495" i="2" s="1"/>
  <c r="A496" i="2"/>
  <c r="B496" i="2"/>
  <c r="C496" i="2"/>
  <c r="D496" i="2"/>
  <c r="E496" i="2"/>
  <c r="F496" i="2"/>
  <c r="G496" i="2"/>
  <c r="H496" i="2" s="1"/>
  <c r="I496" i="2"/>
  <c r="J496" i="2" s="1"/>
  <c r="K496" i="2"/>
  <c r="L496" i="2" s="1"/>
  <c r="M496" i="2"/>
  <c r="N496" i="2" s="1"/>
  <c r="S496" i="2"/>
  <c r="T496" i="2" s="1"/>
  <c r="U496" i="2"/>
  <c r="V496" i="2" s="1"/>
  <c r="W496" i="2"/>
  <c r="X496" i="2" s="1"/>
  <c r="A497" i="2"/>
  <c r="B497" i="2"/>
  <c r="C497" i="2"/>
  <c r="D497" i="2"/>
  <c r="E497" i="2"/>
  <c r="F497" i="2"/>
  <c r="G497" i="2"/>
  <c r="H497" i="2" s="1"/>
  <c r="I497" i="2"/>
  <c r="J497" i="2" s="1"/>
  <c r="K497" i="2"/>
  <c r="L497" i="2" s="1"/>
  <c r="M497" i="2"/>
  <c r="N497" i="2" s="1"/>
  <c r="S497" i="2"/>
  <c r="T497" i="2" s="1"/>
  <c r="U497" i="2"/>
  <c r="V497" i="2" s="1"/>
  <c r="W497" i="2"/>
  <c r="X497" i="2" s="1"/>
  <c r="A498" i="2"/>
  <c r="B498" i="2"/>
  <c r="C498" i="2"/>
  <c r="D498" i="2"/>
  <c r="E498" i="2"/>
  <c r="F498" i="2"/>
  <c r="G498" i="2"/>
  <c r="H498" i="2" s="1"/>
  <c r="I498" i="2"/>
  <c r="J498" i="2" s="1"/>
  <c r="K498" i="2"/>
  <c r="L498" i="2" s="1"/>
  <c r="M498" i="2"/>
  <c r="N498" i="2" s="1"/>
  <c r="S498" i="2"/>
  <c r="T498" i="2"/>
  <c r="U498" i="2"/>
  <c r="V498" i="2" s="1"/>
  <c r="W498" i="2"/>
  <c r="X498" i="2" s="1"/>
  <c r="A499" i="2"/>
  <c r="B499" i="2"/>
  <c r="C499" i="2"/>
  <c r="D499" i="2"/>
  <c r="E499" i="2"/>
  <c r="F499" i="2"/>
  <c r="G499" i="2"/>
  <c r="H499" i="2" s="1"/>
  <c r="I499" i="2"/>
  <c r="J499" i="2" s="1"/>
  <c r="K499" i="2"/>
  <c r="L499" i="2" s="1"/>
  <c r="M499" i="2"/>
  <c r="N499" i="2" s="1"/>
  <c r="S499" i="2"/>
  <c r="T499" i="2" s="1"/>
  <c r="U499" i="2"/>
  <c r="V499" i="2" s="1"/>
  <c r="W499" i="2"/>
  <c r="X499" i="2" s="1"/>
  <c r="A500" i="2"/>
  <c r="B500" i="2"/>
  <c r="C500" i="2"/>
  <c r="D500" i="2"/>
  <c r="E500" i="2"/>
  <c r="F500" i="2"/>
  <c r="G500" i="2"/>
  <c r="H500" i="2" s="1"/>
  <c r="I500" i="2"/>
  <c r="J500" i="2" s="1"/>
  <c r="K500" i="2"/>
  <c r="L500" i="2" s="1"/>
  <c r="M500" i="2"/>
  <c r="N500" i="2" s="1"/>
  <c r="S500" i="2"/>
  <c r="T500" i="2" s="1"/>
  <c r="U500" i="2"/>
  <c r="V500" i="2" s="1"/>
  <c r="W500" i="2"/>
  <c r="X500" i="2" s="1"/>
  <c r="A501" i="2"/>
  <c r="B501" i="2"/>
  <c r="C501" i="2"/>
  <c r="D501" i="2"/>
  <c r="E501" i="2"/>
  <c r="F501" i="2"/>
  <c r="G501" i="2"/>
  <c r="H501" i="2" s="1"/>
  <c r="I501" i="2"/>
  <c r="J501" i="2" s="1"/>
  <c r="K501" i="2"/>
  <c r="L501" i="2" s="1"/>
  <c r="M501" i="2"/>
  <c r="N501" i="2" s="1"/>
  <c r="S501" i="2"/>
  <c r="T501" i="2" s="1"/>
  <c r="U501" i="2"/>
  <c r="V501" i="2" s="1"/>
  <c r="W501" i="2"/>
  <c r="X501" i="2" s="1"/>
  <c r="A502" i="2"/>
  <c r="B502" i="2"/>
  <c r="C502" i="2"/>
  <c r="D502" i="2"/>
  <c r="E502" i="2"/>
  <c r="F502" i="2"/>
  <c r="G502" i="2"/>
  <c r="H502" i="2" s="1"/>
  <c r="I502" i="2"/>
  <c r="J502" i="2" s="1"/>
  <c r="K502" i="2"/>
  <c r="L502" i="2" s="1"/>
  <c r="M502" i="2"/>
  <c r="N502" i="2" s="1"/>
  <c r="S502" i="2"/>
  <c r="T502" i="2" s="1"/>
  <c r="U502" i="2"/>
  <c r="V502" i="2" s="1"/>
  <c r="W502" i="2"/>
  <c r="X502" i="2" s="1"/>
  <c r="A503" i="2"/>
  <c r="B503" i="2"/>
  <c r="C503" i="2"/>
  <c r="D503" i="2"/>
  <c r="E503" i="2"/>
  <c r="F503" i="2"/>
  <c r="G503" i="2"/>
  <c r="H503" i="2" s="1"/>
  <c r="I503" i="2"/>
  <c r="J503" i="2" s="1"/>
  <c r="K503" i="2"/>
  <c r="L503" i="2" s="1"/>
  <c r="M503" i="2"/>
  <c r="N503" i="2" s="1"/>
  <c r="S503" i="2"/>
  <c r="T503" i="2" s="1"/>
  <c r="U503" i="2"/>
  <c r="V503" i="2" s="1"/>
  <c r="W503" i="2"/>
  <c r="X503" i="2" s="1"/>
  <c r="A504" i="2"/>
  <c r="B504" i="2"/>
  <c r="C504" i="2"/>
  <c r="D504" i="2"/>
  <c r="E504" i="2"/>
  <c r="F504" i="2"/>
  <c r="G504" i="2"/>
  <c r="H504" i="2" s="1"/>
  <c r="I504" i="2"/>
  <c r="J504" i="2" s="1"/>
  <c r="K504" i="2"/>
  <c r="L504" i="2" s="1"/>
  <c r="M504" i="2"/>
  <c r="N504" i="2" s="1"/>
  <c r="S504" i="2"/>
  <c r="T504" i="2" s="1"/>
  <c r="U504" i="2"/>
  <c r="V504" i="2" s="1"/>
  <c r="W504" i="2"/>
  <c r="X504" i="2" s="1"/>
  <c r="A505" i="2"/>
  <c r="B505" i="2"/>
  <c r="C505" i="2"/>
  <c r="D505" i="2"/>
  <c r="E505" i="2"/>
  <c r="F505" i="2"/>
  <c r="G505" i="2"/>
  <c r="H505" i="2" s="1"/>
  <c r="I505" i="2"/>
  <c r="J505" i="2"/>
  <c r="K505" i="2"/>
  <c r="L505" i="2" s="1"/>
  <c r="M505" i="2"/>
  <c r="N505" i="2" s="1"/>
  <c r="S505" i="2"/>
  <c r="T505" i="2" s="1"/>
  <c r="U505" i="2"/>
  <c r="V505" i="2" s="1"/>
  <c r="W505" i="2"/>
  <c r="X505" i="2" s="1"/>
  <c r="A506" i="2"/>
  <c r="B506" i="2"/>
  <c r="C506" i="2"/>
  <c r="D506" i="2"/>
  <c r="E506" i="2"/>
  <c r="F506" i="2"/>
  <c r="G506" i="2"/>
  <c r="H506" i="2" s="1"/>
  <c r="I506" i="2"/>
  <c r="J506" i="2"/>
  <c r="K506" i="2"/>
  <c r="L506" i="2" s="1"/>
  <c r="M506" i="2"/>
  <c r="N506" i="2" s="1"/>
  <c r="S506" i="2"/>
  <c r="T506" i="2" s="1"/>
  <c r="U506" i="2"/>
  <c r="V506" i="2" s="1"/>
  <c r="W506" i="2"/>
  <c r="X506" i="2" s="1"/>
  <c r="A507" i="2"/>
  <c r="B507" i="2"/>
  <c r="C507" i="2"/>
  <c r="D507" i="2"/>
  <c r="E507" i="2"/>
  <c r="F507" i="2"/>
  <c r="G507" i="2"/>
  <c r="H507" i="2" s="1"/>
  <c r="I507" i="2"/>
  <c r="J507" i="2"/>
  <c r="K507" i="2"/>
  <c r="L507" i="2" s="1"/>
  <c r="M507" i="2"/>
  <c r="N507" i="2" s="1"/>
  <c r="S507" i="2"/>
  <c r="T507" i="2" s="1"/>
  <c r="U507" i="2"/>
  <c r="V507" i="2" s="1"/>
  <c r="W507" i="2"/>
  <c r="X507" i="2" s="1"/>
  <c r="A508" i="2"/>
  <c r="B508" i="2"/>
  <c r="C508" i="2"/>
  <c r="D508" i="2"/>
  <c r="E508" i="2"/>
  <c r="F508" i="2"/>
  <c r="G508" i="2"/>
  <c r="H508" i="2" s="1"/>
  <c r="I508" i="2"/>
  <c r="J508" i="2" s="1"/>
  <c r="K508" i="2"/>
  <c r="L508" i="2" s="1"/>
  <c r="M508" i="2"/>
  <c r="N508" i="2" s="1"/>
  <c r="S508" i="2"/>
  <c r="T508" i="2" s="1"/>
  <c r="U508" i="2"/>
  <c r="V508" i="2" s="1"/>
  <c r="W508" i="2"/>
  <c r="X508" i="2" s="1"/>
  <c r="A509" i="2"/>
  <c r="B509" i="2"/>
  <c r="C509" i="2"/>
  <c r="D509" i="2"/>
  <c r="E509" i="2"/>
  <c r="F509" i="2"/>
  <c r="G509" i="2"/>
  <c r="H509" i="2" s="1"/>
  <c r="I509" i="2"/>
  <c r="J509" i="2" s="1"/>
  <c r="K509" i="2"/>
  <c r="L509" i="2" s="1"/>
  <c r="M509" i="2"/>
  <c r="N509" i="2" s="1"/>
  <c r="S509" i="2"/>
  <c r="T509" i="2" s="1"/>
  <c r="U509" i="2"/>
  <c r="V509" i="2" s="1"/>
  <c r="W509" i="2"/>
  <c r="X509" i="2"/>
  <c r="A510" i="2"/>
  <c r="B510" i="2"/>
  <c r="C510" i="2"/>
  <c r="D510" i="2"/>
  <c r="E510" i="2"/>
  <c r="F510" i="2"/>
  <c r="G510" i="2"/>
  <c r="H510" i="2"/>
  <c r="I510" i="2"/>
  <c r="J510" i="2" s="1"/>
  <c r="K510" i="2"/>
  <c r="L510" i="2" s="1"/>
  <c r="M510" i="2"/>
  <c r="N510" i="2" s="1"/>
  <c r="S510" i="2"/>
  <c r="T510" i="2" s="1"/>
  <c r="U510" i="2"/>
  <c r="V510" i="2" s="1"/>
  <c r="W510" i="2"/>
  <c r="X510" i="2" s="1"/>
  <c r="A511" i="2"/>
  <c r="B511" i="2"/>
  <c r="C511" i="2"/>
  <c r="D511" i="2"/>
  <c r="E511" i="2"/>
  <c r="F511" i="2"/>
  <c r="G511" i="2"/>
  <c r="H511" i="2" s="1"/>
  <c r="I511" i="2"/>
  <c r="J511" i="2" s="1"/>
  <c r="K511" i="2"/>
  <c r="L511" i="2" s="1"/>
  <c r="M511" i="2"/>
  <c r="N511" i="2" s="1"/>
  <c r="S511" i="2"/>
  <c r="T511" i="2" s="1"/>
  <c r="U511" i="2"/>
  <c r="V511" i="2" s="1"/>
  <c r="W511" i="2"/>
  <c r="X511" i="2" s="1"/>
  <c r="A512" i="2"/>
  <c r="B512" i="2"/>
  <c r="C512" i="2"/>
  <c r="D512" i="2"/>
  <c r="E512" i="2"/>
  <c r="F512" i="2"/>
  <c r="G512" i="2"/>
  <c r="H512" i="2" s="1"/>
  <c r="I512" i="2"/>
  <c r="J512" i="2" s="1"/>
  <c r="K512" i="2"/>
  <c r="L512" i="2" s="1"/>
  <c r="M512" i="2"/>
  <c r="N512" i="2" s="1"/>
  <c r="S512" i="2"/>
  <c r="T512" i="2" s="1"/>
  <c r="U512" i="2"/>
  <c r="V512" i="2" s="1"/>
  <c r="W512" i="2"/>
  <c r="X512" i="2" s="1"/>
  <c r="A513" i="2"/>
  <c r="B513" i="2"/>
  <c r="C513" i="2"/>
  <c r="D513" i="2"/>
  <c r="E513" i="2"/>
  <c r="F513" i="2"/>
  <c r="G513" i="2"/>
  <c r="H513" i="2" s="1"/>
  <c r="I513" i="2"/>
  <c r="J513" i="2" s="1"/>
  <c r="K513" i="2"/>
  <c r="L513" i="2" s="1"/>
  <c r="M513" i="2"/>
  <c r="N513" i="2" s="1"/>
  <c r="S513" i="2"/>
  <c r="T513" i="2" s="1"/>
  <c r="U513" i="2"/>
  <c r="V513" i="2" s="1"/>
  <c r="W513" i="2"/>
  <c r="X513" i="2"/>
  <c r="A514" i="2"/>
  <c r="B514" i="2"/>
  <c r="C514" i="2"/>
  <c r="D514" i="2"/>
  <c r="E514" i="2"/>
  <c r="F514" i="2"/>
  <c r="G514" i="2"/>
  <c r="H514" i="2" s="1"/>
  <c r="I514" i="2"/>
  <c r="J514" i="2" s="1"/>
  <c r="K514" i="2"/>
  <c r="L514" i="2" s="1"/>
  <c r="M514" i="2"/>
  <c r="N514" i="2" s="1"/>
  <c r="S514" i="2"/>
  <c r="T514" i="2" s="1"/>
  <c r="U514" i="2"/>
  <c r="V514" i="2" s="1"/>
  <c r="W514" i="2"/>
  <c r="X514" i="2" s="1"/>
  <c r="A515" i="2"/>
  <c r="B515" i="2"/>
  <c r="C515" i="2"/>
  <c r="D515" i="2"/>
  <c r="E515" i="2"/>
  <c r="F515" i="2"/>
  <c r="G515" i="2"/>
  <c r="H515" i="2" s="1"/>
  <c r="I515" i="2"/>
  <c r="J515" i="2" s="1"/>
  <c r="K515" i="2"/>
  <c r="L515" i="2" s="1"/>
  <c r="M515" i="2"/>
  <c r="N515" i="2" s="1"/>
  <c r="S515" i="2"/>
  <c r="T515" i="2" s="1"/>
  <c r="U515" i="2"/>
  <c r="V515" i="2" s="1"/>
  <c r="W515" i="2"/>
  <c r="X515" i="2" s="1"/>
  <c r="A516" i="2"/>
  <c r="B516" i="2"/>
  <c r="C516" i="2"/>
  <c r="D516" i="2"/>
  <c r="E516" i="2"/>
  <c r="F516" i="2"/>
  <c r="G516" i="2"/>
  <c r="H516" i="2" s="1"/>
  <c r="I516" i="2"/>
  <c r="J516" i="2" s="1"/>
  <c r="K516" i="2"/>
  <c r="L516" i="2" s="1"/>
  <c r="M516" i="2"/>
  <c r="N516" i="2" s="1"/>
  <c r="S516" i="2"/>
  <c r="T516" i="2" s="1"/>
  <c r="U516" i="2"/>
  <c r="V516" i="2" s="1"/>
  <c r="W516" i="2"/>
  <c r="X516" i="2" s="1"/>
  <c r="A517" i="2"/>
  <c r="B517" i="2"/>
  <c r="C517" i="2"/>
  <c r="D517" i="2"/>
  <c r="E517" i="2"/>
  <c r="F517" i="2"/>
  <c r="G517" i="2"/>
  <c r="H517" i="2" s="1"/>
  <c r="I517" i="2"/>
  <c r="J517" i="2" s="1"/>
  <c r="K517" i="2"/>
  <c r="L517" i="2" s="1"/>
  <c r="M517" i="2"/>
  <c r="N517" i="2" s="1"/>
  <c r="S517" i="2"/>
  <c r="T517" i="2" s="1"/>
  <c r="U517" i="2"/>
  <c r="V517" i="2" s="1"/>
  <c r="W517" i="2"/>
  <c r="X517" i="2" s="1"/>
  <c r="A518" i="2"/>
  <c r="B518" i="2"/>
  <c r="C518" i="2"/>
  <c r="D518" i="2"/>
  <c r="E518" i="2"/>
  <c r="F518" i="2"/>
  <c r="G518" i="2"/>
  <c r="H518" i="2" s="1"/>
  <c r="I518" i="2"/>
  <c r="J518" i="2" s="1"/>
  <c r="K518" i="2"/>
  <c r="L518" i="2" s="1"/>
  <c r="M518" i="2"/>
  <c r="N518" i="2" s="1"/>
  <c r="S518" i="2"/>
  <c r="T518" i="2" s="1"/>
  <c r="U518" i="2"/>
  <c r="V518" i="2" s="1"/>
  <c r="W518" i="2"/>
  <c r="X518" i="2" s="1"/>
  <c r="A519" i="2"/>
  <c r="B519" i="2"/>
  <c r="C519" i="2"/>
  <c r="D519" i="2"/>
  <c r="E519" i="2"/>
  <c r="F519" i="2"/>
  <c r="G519" i="2"/>
  <c r="H519" i="2" s="1"/>
  <c r="I519" i="2"/>
  <c r="J519" i="2" s="1"/>
  <c r="K519" i="2"/>
  <c r="L519" i="2" s="1"/>
  <c r="M519" i="2"/>
  <c r="N519" i="2" s="1"/>
  <c r="S519" i="2"/>
  <c r="T519" i="2" s="1"/>
  <c r="U519" i="2"/>
  <c r="V519" i="2" s="1"/>
  <c r="W519" i="2"/>
  <c r="X519" i="2" s="1"/>
  <c r="A520" i="2"/>
  <c r="B520" i="2"/>
  <c r="C520" i="2"/>
  <c r="D520" i="2"/>
  <c r="E520" i="2"/>
  <c r="F520" i="2"/>
  <c r="G520" i="2"/>
  <c r="H520" i="2" s="1"/>
  <c r="I520" i="2"/>
  <c r="J520" i="2" s="1"/>
  <c r="K520" i="2"/>
  <c r="L520" i="2" s="1"/>
  <c r="M520" i="2"/>
  <c r="N520" i="2" s="1"/>
  <c r="S520" i="2"/>
  <c r="T520" i="2" s="1"/>
  <c r="U520" i="2"/>
  <c r="V520" i="2" s="1"/>
  <c r="W520" i="2"/>
  <c r="X520" i="2" s="1"/>
  <c r="A521" i="2"/>
  <c r="B521" i="2"/>
  <c r="C521" i="2"/>
  <c r="D521" i="2"/>
  <c r="E521" i="2"/>
  <c r="F521" i="2"/>
  <c r="G521" i="2"/>
  <c r="H521" i="2" s="1"/>
  <c r="I521" i="2"/>
  <c r="J521" i="2" s="1"/>
  <c r="K521" i="2"/>
  <c r="L521" i="2" s="1"/>
  <c r="M521" i="2"/>
  <c r="N521" i="2" s="1"/>
  <c r="S521" i="2"/>
  <c r="T521" i="2" s="1"/>
  <c r="U521" i="2"/>
  <c r="V521" i="2" s="1"/>
  <c r="W521" i="2"/>
  <c r="X521" i="2" s="1"/>
  <c r="A522" i="2"/>
  <c r="B522" i="2"/>
  <c r="C522" i="2"/>
  <c r="D522" i="2"/>
  <c r="E522" i="2"/>
  <c r="F522" i="2"/>
  <c r="G522" i="2"/>
  <c r="H522" i="2" s="1"/>
  <c r="I522" i="2"/>
  <c r="J522" i="2" s="1"/>
  <c r="K522" i="2"/>
  <c r="L522" i="2" s="1"/>
  <c r="M522" i="2"/>
  <c r="N522" i="2" s="1"/>
  <c r="S522" i="2"/>
  <c r="T522" i="2" s="1"/>
  <c r="U522" i="2"/>
  <c r="V522" i="2" s="1"/>
  <c r="W522" i="2"/>
  <c r="X522" i="2" s="1"/>
  <c r="A523" i="2"/>
  <c r="B523" i="2"/>
  <c r="C523" i="2"/>
  <c r="D523" i="2"/>
  <c r="E523" i="2"/>
  <c r="F523" i="2"/>
  <c r="G523" i="2"/>
  <c r="H523" i="2" s="1"/>
  <c r="I523" i="2"/>
  <c r="J523" i="2" s="1"/>
  <c r="K523" i="2"/>
  <c r="L523" i="2" s="1"/>
  <c r="M523" i="2"/>
  <c r="N523" i="2" s="1"/>
  <c r="S523" i="2"/>
  <c r="T523" i="2" s="1"/>
  <c r="U523" i="2"/>
  <c r="V523" i="2" s="1"/>
  <c r="W523" i="2"/>
  <c r="X523" i="2" s="1"/>
  <c r="A524" i="2"/>
  <c r="B524" i="2"/>
  <c r="C524" i="2"/>
  <c r="D524" i="2"/>
  <c r="E524" i="2"/>
  <c r="F524" i="2"/>
  <c r="G524" i="2"/>
  <c r="H524" i="2" s="1"/>
  <c r="I524" i="2"/>
  <c r="J524" i="2" s="1"/>
  <c r="K524" i="2"/>
  <c r="L524" i="2" s="1"/>
  <c r="M524" i="2"/>
  <c r="N524" i="2" s="1"/>
  <c r="S524" i="2"/>
  <c r="T524" i="2" s="1"/>
  <c r="U524" i="2"/>
  <c r="V524" i="2" s="1"/>
  <c r="W524" i="2"/>
  <c r="X524" i="2" s="1"/>
  <c r="A525" i="2"/>
  <c r="B525" i="2"/>
  <c r="C525" i="2"/>
  <c r="D525" i="2"/>
  <c r="E525" i="2"/>
  <c r="F525" i="2"/>
  <c r="G525" i="2"/>
  <c r="H525" i="2" s="1"/>
  <c r="I525" i="2"/>
  <c r="J525" i="2" s="1"/>
  <c r="K525" i="2"/>
  <c r="L525" i="2" s="1"/>
  <c r="M525" i="2"/>
  <c r="N525" i="2" s="1"/>
  <c r="S525" i="2"/>
  <c r="T525" i="2" s="1"/>
  <c r="U525" i="2"/>
  <c r="V525" i="2" s="1"/>
  <c r="W525" i="2"/>
  <c r="X525" i="2"/>
  <c r="A526" i="2"/>
  <c r="B526" i="2"/>
  <c r="C526" i="2"/>
  <c r="D526" i="2"/>
  <c r="E526" i="2"/>
  <c r="F526" i="2"/>
  <c r="G526" i="2"/>
  <c r="H526" i="2"/>
  <c r="I526" i="2"/>
  <c r="J526" i="2" s="1"/>
  <c r="K526" i="2"/>
  <c r="L526" i="2" s="1"/>
  <c r="M526" i="2"/>
  <c r="N526" i="2" s="1"/>
  <c r="S526" i="2"/>
  <c r="T526" i="2" s="1"/>
  <c r="U526" i="2"/>
  <c r="V526" i="2" s="1"/>
  <c r="W526" i="2"/>
  <c r="X526" i="2" s="1"/>
  <c r="A527" i="2"/>
  <c r="B527" i="2"/>
  <c r="C527" i="2"/>
  <c r="D527" i="2"/>
  <c r="E527" i="2"/>
  <c r="F527" i="2"/>
  <c r="G527" i="2"/>
  <c r="H527" i="2" s="1"/>
  <c r="I527" i="2"/>
  <c r="J527" i="2" s="1"/>
  <c r="K527" i="2"/>
  <c r="L527" i="2" s="1"/>
  <c r="M527" i="2"/>
  <c r="N527" i="2" s="1"/>
  <c r="S527" i="2"/>
  <c r="T527" i="2" s="1"/>
  <c r="U527" i="2"/>
  <c r="V527" i="2" s="1"/>
  <c r="W527" i="2"/>
  <c r="X527" i="2" s="1"/>
  <c r="A528" i="2"/>
  <c r="B528" i="2"/>
  <c r="C528" i="2"/>
  <c r="D528" i="2"/>
  <c r="E528" i="2"/>
  <c r="F528" i="2"/>
  <c r="G528" i="2"/>
  <c r="H528" i="2" s="1"/>
  <c r="I528" i="2"/>
  <c r="J528" i="2" s="1"/>
  <c r="K528" i="2"/>
  <c r="L528" i="2" s="1"/>
  <c r="M528" i="2"/>
  <c r="N528" i="2" s="1"/>
  <c r="S528" i="2"/>
  <c r="T528" i="2" s="1"/>
  <c r="U528" i="2"/>
  <c r="V528" i="2" s="1"/>
  <c r="W528" i="2"/>
  <c r="X528" i="2" s="1"/>
  <c r="A529" i="2"/>
  <c r="B529" i="2"/>
  <c r="C529" i="2"/>
  <c r="D529" i="2"/>
  <c r="E529" i="2"/>
  <c r="F529" i="2"/>
  <c r="G529" i="2"/>
  <c r="H529" i="2" s="1"/>
  <c r="I529" i="2"/>
  <c r="J529" i="2" s="1"/>
  <c r="K529" i="2"/>
  <c r="L529" i="2" s="1"/>
  <c r="M529" i="2"/>
  <c r="N529" i="2" s="1"/>
  <c r="S529" i="2"/>
  <c r="T529" i="2" s="1"/>
  <c r="U529" i="2"/>
  <c r="V529" i="2" s="1"/>
  <c r="W529" i="2"/>
  <c r="X529" i="2" s="1"/>
  <c r="A530" i="2"/>
  <c r="B530" i="2"/>
  <c r="C530" i="2"/>
  <c r="D530" i="2"/>
  <c r="E530" i="2"/>
  <c r="F530" i="2"/>
  <c r="G530" i="2"/>
  <c r="H530" i="2" s="1"/>
  <c r="I530" i="2"/>
  <c r="J530" i="2" s="1"/>
  <c r="K530" i="2"/>
  <c r="L530" i="2" s="1"/>
  <c r="M530" i="2"/>
  <c r="N530" i="2" s="1"/>
  <c r="S530" i="2"/>
  <c r="T530" i="2" s="1"/>
  <c r="U530" i="2"/>
  <c r="V530" i="2" s="1"/>
  <c r="W530" i="2"/>
  <c r="X530" i="2" s="1"/>
  <c r="A531" i="2"/>
  <c r="B531" i="2"/>
  <c r="C531" i="2"/>
  <c r="D531" i="2"/>
  <c r="E531" i="2"/>
  <c r="F531" i="2"/>
  <c r="G531" i="2"/>
  <c r="H531" i="2" s="1"/>
  <c r="I531" i="2"/>
  <c r="J531" i="2" s="1"/>
  <c r="K531" i="2"/>
  <c r="L531" i="2" s="1"/>
  <c r="M531" i="2"/>
  <c r="N531" i="2" s="1"/>
  <c r="S531" i="2"/>
  <c r="T531" i="2" s="1"/>
  <c r="U531" i="2"/>
  <c r="V531" i="2" s="1"/>
  <c r="W531" i="2"/>
  <c r="X531" i="2" s="1"/>
  <c r="A532" i="2"/>
  <c r="B532" i="2"/>
  <c r="C532" i="2"/>
  <c r="D532" i="2"/>
  <c r="E532" i="2"/>
  <c r="F532" i="2"/>
  <c r="G532" i="2"/>
  <c r="H532" i="2" s="1"/>
  <c r="I532" i="2"/>
  <c r="J532" i="2" s="1"/>
  <c r="K532" i="2"/>
  <c r="L532" i="2" s="1"/>
  <c r="M532" i="2"/>
  <c r="N532" i="2" s="1"/>
  <c r="S532" i="2"/>
  <c r="T532" i="2" s="1"/>
  <c r="U532" i="2"/>
  <c r="V532" i="2" s="1"/>
  <c r="W532" i="2"/>
  <c r="X532" i="2" s="1"/>
  <c r="A533" i="2"/>
  <c r="B533" i="2"/>
  <c r="C533" i="2"/>
  <c r="D533" i="2"/>
  <c r="E533" i="2"/>
  <c r="F533" i="2"/>
  <c r="G533" i="2"/>
  <c r="H533" i="2" s="1"/>
  <c r="I533" i="2"/>
  <c r="J533" i="2" s="1"/>
  <c r="K533" i="2"/>
  <c r="L533" i="2" s="1"/>
  <c r="M533" i="2"/>
  <c r="N533" i="2" s="1"/>
  <c r="S533" i="2"/>
  <c r="T533" i="2" s="1"/>
  <c r="U533" i="2"/>
  <c r="V533" i="2" s="1"/>
  <c r="W533" i="2"/>
  <c r="X533" i="2" s="1"/>
  <c r="A534" i="2"/>
  <c r="B534" i="2"/>
  <c r="C534" i="2"/>
  <c r="D534" i="2"/>
  <c r="E534" i="2"/>
  <c r="F534" i="2"/>
  <c r="G534" i="2"/>
  <c r="H534" i="2" s="1"/>
  <c r="I534" i="2"/>
  <c r="J534" i="2" s="1"/>
  <c r="K534" i="2"/>
  <c r="L534" i="2" s="1"/>
  <c r="M534" i="2"/>
  <c r="N534" i="2" s="1"/>
  <c r="S534" i="2"/>
  <c r="T534" i="2" s="1"/>
  <c r="U534" i="2"/>
  <c r="V534" i="2" s="1"/>
  <c r="W534" i="2"/>
  <c r="X534" i="2" s="1"/>
  <c r="A535" i="2"/>
  <c r="B535" i="2"/>
  <c r="C535" i="2"/>
  <c r="D535" i="2"/>
  <c r="E535" i="2"/>
  <c r="F535" i="2"/>
  <c r="G535" i="2"/>
  <c r="H535" i="2" s="1"/>
  <c r="I535" i="2"/>
  <c r="J535" i="2" s="1"/>
  <c r="K535" i="2"/>
  <c r="L535" i="2" s="1"/>
  <c r="M535" i="2"/>
  <c r="N535" i="2" s="1"/>
  <c r="S535" i="2"/>
  <c r="T535" i="2" s="1"/>
  <c r="U535" i="2"/>
  <c r="V535" i="2" s="1"/>
  <c r="W535" i="2"/>
  <c r="X535" i="2" s="1"/>
  <c r="A536" i="2"/>
  <c r="B536" i="2"/>
  <c r="C536" i="2"/>
  <c r="D536" i="2"/>
  <c r="E536" i="2"/>
  <c r="F536" i="2"/>
  <c r="G536" i="2"/>
  <c r="H536" i="2" s="1"/>
  <c r="I536" i="2"/>
  <c r="J536" i="2" s="1"/>
  <c r="K536" i="2"/>
  <c r="L536" i="2" s="1"/>
  <c r="M536" i="2"/>
  <c r="N536" i="2" s="1"/>
  <c r="S536" i="2"/>
  <c r="T536" i="2" s="1"/>
  <c r="U536" i="2"/>
  <c r="V536" i="2" s="1"/>
  <c r="W536" i="2"/>
  <c r="X536" i="2" s="1"/>
  <c r="A537" i="2"/>
  <c r="B537" i="2"/>
  <c r="C537" i="2"/>
  <c r="D537" i="2"/>
  <c r="E537" i="2"/>
  <c r="F537" i="2"/>
  <c r="G537" i="2"/>
  <c r="H537" i="2" s="1"/>
  <c r="I537" i="2"/>
  <c r="J537" i="2" s="1"/>
  <c r="K537" i="2"/>
  <c r="L537" i="2" s="1"/>
  <c r="M537" i="2"/>
  <c r="N537" i="2" s="1"/>
  <c r="S537" i="2"/>
  <c r="T537" i="2" s="1"/>
  <c r="U537" i="2"/>
  <c r="V537" i="2" s="1"/>
  <c r="W537" i="2"/>
  <c r="X537" i="2" s="1"/>
  <c r="A538" i="2"/>
  <c r="B538" i="2"/>
  <c r="C538" i="2"/>
  <c r="D538" i="2"/>
  <c r="E538" i="2"/>
  <c r="F538" i="2"/>
  <c r="G538" i="2"/>
  <c r="H538" i="2" s="1"/>
  <c r="I538" i="2"/>
  <c r="J538" i="2" s="1"/>
  <c r="K538" i="2"/>
  <c r="L538" i="2" s="1"/>
  <c r="M538" i="2"/>
  <c r="N538" i="2" s="1"/>
  <c r="S538" i="2"/>
  <c r="T538" i="2" s="1"/>
  <c r="U538" i="2"/>
  <c r="V538" i="2" s="1"/>
  <c r="W538" i="2"/>
  <c r="X538" i="2" s="1"/>
  <c r="A539" i="2"/>
  <c r="B539" i="2"/>
  <c r="C539" i="2"/>
  <c r="D539" i="2"/>
  <c r="E539" i="2"/>
  <c r="F539" i="2"/>
  <c r="G539" i="2"/>
  <c r="H539" i="2" s="1"/>
  <c r="I539" i="2"/>
  <c r="J539" i="2" s="1"/>
  <c r="K539" i="2"/>
  <c r="L539" i="2" s="1"/>
  <c r="M539" i="2"/>
  <c r="N539" i="2" s="1"/>
  <c r="S539" i="2"/>
  <c r="T539" i="2" s="1"/>
  <c r="U539" i="2"/>
  <c r="V539" i="2" s="1"/>
  <c r="W539" i="2"/>
  <c r="X539" i="2" s="1"/>
  <c r="A540" i="2"/>
  <c r="B540" i="2"/>
  <c r="C540" i="2"/>
  <c r="D540" i="2"/>
  <c r="E540" i="2"/>
  <c r="F540" i="2"/>
  <c r="G540" i="2"/>
  <c r="H540" i="2" s="1"/>
  <c r="I540" i="2"/>
  <c r="J540" i="2" s="1"/>
  <c r="K540" i="2"/>
  <c r="L540" i="2" s="1"/>
  <c r="M540" i="2"/>
  <c r="N540" i="2" s="1"/>
  <c r="S540" i="2"/>
  <c r="T540" i="2" s="1"/>
  <c r="U540" i="2"/>
  <c r="V540" i="2" s="1"/>
  <c r="W540" i="2"/>
  <c r="X540" i="2" s="1"/>
  <c r="A541" i="2"/>
  <c r="B541" i="2"/>
  <c r="C541" i="2"/>
  <c r="D541" i="2"/>
  <c r="E541" i="2"/>
  <c r="F541" i="2"/>
  <c r="G541" i="2"/>
  <c r="H541" i="2" s="1"/>
  <c r="I541" i="2"/>
  <c r="J541" i="2" s="1"/>
  <c r="K541" i="2"/>
  <c r="L541" i="2" s="1"/>
  <c r="M541" i="2"/>
  <c r="N541" i="2" s="1"/>
  <c r="S541" i="2"/>
  <c r="T541" i="2" s="1"/>
  <c r="U541" i="2"/>
  <c r="V541" i="2" s="1"/>
  <c r="W541" i="2"/>
  <c r="X541" i="2" s="1"/>
  <c r="A542" i="2"/>
  <c r="B542" i="2"/>
  <c r="C542" i="2"/>
  <c r="D542" i="2"/>
  <c r="E542" i="2"/>
  <c r="F542" i="2"/>
  <c r="G542" i="2"/>
  <c r="H542" i="2" s="1"/>
  <c r="I542" i="2"/>
  <c r="J542" i="2" s="1"/>
  <c r="K542" i="2"/>
  <c r="L542" i="2" s="1"/>
  <c r="M542" i="2"/>
  <c r="N542" i="2" s="1"/>
  <c r="S542" i="2"/>
  <c r="T542" i="2" s="1"/>
  <c r="U542" i="2"/>
  <c r="V542" i="2" s="1"/>
  <c r="W542" i="2"/>
  <c r="X542" i="2" s="1"/>
  <c r="A543" i="2"/>
  <c r="B543" i="2"/>
  <c r="C543" i="2"/>
  <c r="D543" i="2"/>
  <c r="E543" i="2"/>
  <c r="F543" i="2"/>
  <c r="G543" i="2"/>
  <c r="H543" i="2" s="1"/>
  <c r="I543" i="2"/>
  <c r="J543" i="2" s="1"/>
  <c r="K543" i="2"/>
  <c r="L543" i="2" s="1"/>
  <c r="M543" i="2"/>
  <c r="N543" i="2" s="1"/>
  <c r="S543" i="2"/>
  <c r="T543" i="2" s="1"/>
  <c r="U543" i="2"/>
  <c r="V543" i="2" s="1"/>
  <c r="W543" i="2"/>
  <c r="X543" i="2" s="1"/>
  <c r="A544" i="2"/>
  <c r="B544" i="2"/>
  <c r="C544" i="2"/>
  <c r="D544" i="2"/>
  <c r="E544" i="2"/>
  <c r="F544" i="2"/>
  <c r="G544" i="2"/>
  <c r="H544" i="2" s="1"/>
  <c r="I544" i="2"/>
  <c r="J544" i="2" s="1"/>
  <c r="K544" i="2"/>
  <c r="L544" i="2" s="1"/>
  <c r="M544" i="2"/>
  <c r="N544" i="2" s="1"/>
  <c r="S544" i="2"/>
  <c r="T544" i="2" s="1"/>
  <c r="U544" i="2"/>
  <c r="V544" i="2" s="1"/>
  <c r="W544" i="2"/>
  <c r="X544" i="2" s="1"/>
  <c r="A545" i="2"/>
  <c r="B545" i="2"/>
  <c r="C545" i="2"/>
  <c r="D545" i="2"/>
  <c r="E545" i="2"/>
  <c r="F545" i="2"/>
  <c r="G545" i="2"/>
  <c r="H545" i="2" s="1"/>
  <c r="I545" i="2"/>
  <c r="J545" i="2" s="1"/>
  <c r="K545" i="2"/>
  <c r="L545" i="2" s="1"/>
  <c r="M545" i="2"/>
  <c r="N545" i="2" s="1"/>
  <c r="S545" i="2"/>
  <c r="T545" i="2" s="1"/>
  <c r="U545" i="2"/>
  <c r="V545" i="2" s="1"/>
  <c r="W545" i="2"/>
  <c r="X545" i="2" s="1"/>
  <c r="A546" i="2"/>
  <c r="B546" i="2"/>
  <c r="C546" i="2"/>
  <c r="D546" i="2"/>
  <c r="E546" i="2"/>
  <c r="F546" i="2"/>
  <c r="G546" i="2"/>
  <c r="H546" i="2" s="1"/>
  <c r="I546" i="2"/>
  <c r="J546" i="2" s="1"/>
  <c r="K546" i="2"/>
  <c r="L546" i="2" s="1"/>
  <c r="M546" i="2"/>
  <c r="N546" i="2" s="1"/>
  <c r="S546" i="2"/>
  <c r="T546" i="2" s="1"/>
  <c r="U546" i="2"/>
  <c r="V546" i="2" s="1"/>
  <c r="W546" i="2"/>
  <c r="X546" i="2" s="1"/>
  <c r="A547" i="2"/>
  <c r="B547" i="2"/>
  <c r="C547" i="2"/>
  <c r="D547" i="2"/>
  <c r="E547" i="2"/>
  <c r="F547" i="2"/>
  <c r="G547" i="2"/>
  <c r="H547" i="2" s="1"/>
  <c r="I547" i="2"/>
  <c r="J547" i="2" s="1"/>
  <c r="K547" i="2"/>
  <c r="L547" i="2" s="1"/>
  <c r="M547" i="2"/>
  <c r="N547" i="2" s="1"/>
  <c r="S547" i="2"/>
  <c r="T547" i="2" s="1"/>
  <c r="U547" i="2"/>
  <c r="V547" i="2" s="1"/>
  <c r="W547" i="2"/>
  <c r="X547" i="2" s="1"/>
  <c r="A548" i="2"/>
  <c r="B548" i="2"/>
  <c r="C548" i="2"/>
  <c r="D548" i="2"/>
  <c r="E548" i="2"/>
  <c r="F548" i="2"/>
  <c r="G548" i="2"/>
  <c r="H548" i="2" s="1"/>
  <c r="I548" i="2"/>
  <c r="J548" i="2" s="1"/>
  <c r="K548" i="2"/>
  <c r="L548" i="2" s="1"/>
  <c r="M548" i="2"/>
  <c r="N548" i="2" s="1"/>
  <c r="S548" i="2"/>
  <c r="T548" i="2" s="1"/>
  <c r="U548" i="2"/>
  <c r="V548" i="2" s="1"/>
  <c r="W548" i="2"/>
  <c r="X548" i="2" s="1"/>
  <c r="A549" i="2"/>
  <c r="B549" i="2"/>
  <c r="C549" i="2"/>
  <c r="D549" i="2"/>
  <c r="E549" i="2"/>
  <c r="F549" i="2"/>
  <c r="G549" i="2"/>
  <c r="H549" i="2" s="1"/>
  <c r="I549" i="2"/>
  <c r="J549" i="2" s="1"/>
  <c r="K549" i="2"/>
  <c r="L549" i="2" s="1"/>
  <c r="M549" i="2"/>
  <c r="N549" i="2" s="1"/>
  <c r="S549" i="2"/>
  <c r="T549" i="2" s="1"/>
  <c r="U549" i="2"/>
  <c r="V549" i="2" s="1"/>
  <c r="W549" i="2"/>
  <c r="X549" i="2" s="1"/>
  <c r="A550" i="2"/>
  <c r="B550" i="2"/>
  <c r="C550" i="2"/>
  <c r="D550" i="2"/>
  <c r="E550" i="2"/>
  <c r="F550" i="2"/>
  <c r="G550" i="2"/>
  <c r="H550" i="2" s="1"/>
  <c r="I550" i="2"/>
  <c r="J550" i="2" s="1"/>
  <c r="K550" i="2"/>
  <c r="L550" i="2" s="1"/>
  <c r="M550" i="2"/>
  <c r="N550" i="2" s="1"/>
  <c r="S550" i="2"/>
  <c r="T550" i="2" s="1"/>
  <c r="U550" i="2"/>
  <c r="V550" i="2" s="1"/>
  <c r="W550" i="2"/>
  <c r="X550" i="2" s="1"/>
  <c r="A551" i="2"/>
  <c r="B551" i="2"/>
  <c r="C551" i="2"/>
  <c r="D551" i="2"/>
  <c r="E551" i="2"/>
  <c r="F551" i="2"/>
  <c r="G551" i="2"/>
  <c r="H551" i="2" s="1"/>
  <c r="I551" i="2"/>
  <c r="J551" i="2" s="1"/>
  <c r="K551" i="2"/>
  <c r="L551" i="2" s="1"/>
  <c r="M551" i="2"/>
  <c r="N551" i="2" s="1"/>
  <c r="S551" i="2"/>
  <c r="T551" i="2" s="1"/>
  <c r="U551" i="2"/>
  <c r="V551" i="2" s="1"/>
  <c r="W551" i="2"/>
  <c r="X551" i="2" s="1"/>
  <c r="A552" i="2"/>
  <c r="B552" i="2"/>
  <c r="C552" i="2"/>
  <c r="D552" i="2"/>
  <c r="E552" i="2"/>
  <c r="F552" i="2"/>
  <c r="G552" i="2"/>
  <c r="H552" i="2" s="1"/>
  <c r="I552" i="2"/>
  <c r="J552" i="2" s="1"/>
  <c r="K552" i="2"/>
  <c r="L552" i="2" s="1"/>
  <c r="M552" i="2"/>
  <c r="N552" i="2" s="1"/>
  <c r="S552" i="2"/>
  <c r="T552" i="2" s="1"/>
  <c r="U552" i="2"/>
  <c r="V552" i="2" s="1"/>
  <c r="W552" i="2"/>
  <c r="X552" i="2" s="1"/>
  <c r="A553" i="2"/>
  <c r="B553" i="2"/>
  <c r="C553" i="2"/>
  <c r="D553" i="2"/>
  <c r="E553" i="2"/>
  <c r="F553" i="2"/>
  <c r="G553" i="2"/>
  <c r="H553" i="2" s="1"/>
  <c r="I553" i="2"/>
  <c r="J553" i="2" s="1"/>
  <c r="K553" i="2"/>
  <c r="L553" i="2" s="1"/>
  <c r="M553" i="2"/>
  <c r="N553" i="2" s="1"/>
  <c r="S553" i="2"/>
  <c r="T553" i="2" s="1"/>
  <c r="U553" i="2"/>
  <c r="V553" i="2" s="1"/>
  <c r="W553" i="2"/>
  <c r="X553" i="2" s="1"/>
  <c r="A554" i="2"/>
  <c r="B554" i="2"/>
  <c r="C554" i="2"/>
  <c r="D554" i="2"/>
  <c r="E554" i="2"/>
  <c r="F554" i="2"/>
  <c r="G554" i="2"/>
  <c r="H554" i="2" s="1"/>
  <c r="I554" i="2"/>
  <c r="J554" i="2" s="1"/>
  <c r="K554" i="2"/>
  <c r="L554" i="2" s="1"/>
  <c r="M554" i="2"/>
  <c r="N554" i="2" s="1"/>
  <c r="S554" i="2"/>
  <c r="T554" i="2" s="1"/>
  <c r="U554" i="2"/>
  <c r="V554" i="2" s="1"/>
  <c r="W554" i="2"/>
  <c r="X554" i="2" s="1"/>
  <c r="A555" i="2"/>
  <c r="B555" i="2"/>
  <c r="C555" i="2"/>
  <c r="D555" i="2"/>
  <c r="E555" i="2"/>
  <c r="F555" i="2"/>
  <c r="G555" i="2"/>
  <c r="H555" i="2" s="1"/>
  <c r="I555" i="2"/>
  <c r="J555" i="2" s="1"/>
  <c r="K555" i="2"/>
  <c r="L555" i="2" s="1"/>
  <c r="M555" i="2"/>
  <c r="N555" i="2" s="1"/>
  <c r="S555" i="2"/>
  <c r="T555" i="2" s="1"/>
  <c r="U555" i="2"/>
  <c r="V555" i="2" s="1"/>
  <c r="W555" i="2"/>
  <c r="X555" i="2" s="1"/>
  <c r="A556" i="2"/>
  <c r="B556" i="2"/>
  <c r="C556" i="2"/>
  <c r="D556" i="2"/>
  <c r="E556" i="2"/>
  <c r="F556" i="2"/>
  <c r="G556" i="2"/>
  <c r="H556" i="2" s="1"/>
  <c r="I556" i="2"/>
  <c r="J556" i="2" s="1"/>
  <c r="K556" i="2"/>
  <c r="L556" i="2" s="1"/>
  <c r="M556" i="2"/>
  <c r="N556" i="2" s="1"/>
  <c r="S556" i="2"/>
  <c r="T556" i="2" s="1"/>
  <c r="U556" i="2"/>
  <c r="V556" i="2" s="1"/>
  <c r="W556" i="2"/>
  <c r="X556" i="2" s="1"/>
  <c r="A557" i="2"/>
  <c r="B557" i="2"/>
  <c r="C557" i="2"/>
  <c r="D557" i="2"/>
  <c r="E557" i="2"/>
  <c r="F557" i="2"/>
  <c r="G557" i="2"/>
  <c r="H557" i="2" s="1"/>
  <c r="I557" i="2"/>
  <c r="J557" i="2" s="1"/>
  <c r="K557" i="2"/>
  <c r="L557" i="2" s="1"/>
  <c r="M557" i="2"/>
  <c r="N557" i="2" s="1"/>
  <c r="S557" i="2"/>
  <c r="T557" i="2" s="1"/>
  <c r="U557" i="2"/>
  <c r="V557" i="2" s="1"/>
  <c r="W557" i="2"/>
  <c r="X557" i="2" s="1"/>
  <c r="A558" i="2"/>
  <c r="B558" i="2"/>
  <c r="C558" i="2"/>
  <c r="D558" i="2"/>
  <c r="E558" i="2"/>
  <c r="F558" i="2"/>
  <c r="G558" i="2"/>
  <c r="H558" i="2" s="1"/>
  <c r="I558" i="2"/>
  <c r="J558" i="2" s="1"/>
  <c r="K558" i="2"/>
  <c r="L558" i="2" s="1"/>
  <c r="M558" i="2"/>
  <c r="N558" i="2" s="1"/>
  <c r="S558" i="2"/>
  <c r="T558" i="2" s="1"/>
  <c r="U558" i="2"/>
  <c r="V558" i="2" s="1"/>
  <c r="W558" i="2"/>
  <c r="X558" i="2" s="1"/>
  <c r="A559" i="2"/>
  <c r="B559" i="2"/>
  <c r="C559" i="2"/>
  <c r="D559" i="2"/>
  <c r="E559" i="2"/>
  <c r="F559" i="2"/>
  <c r="G559" i="2"/>
  <c r="H559" i="2" s="1"/>
  <c r="I559" i="2"/>
  <c r="J559" i="2" s="1"/>
  <c r="K559" i="2"/>
  <c r="L559" i="2" s="1"/>
  <c r="M559" i="2"/>
  <c r="N559" i="2" s="1"/>
  <c r="S559" i="2"/>
  <c r="T559" i="2" s="1"/>
  <c r="U559" i="2"/>
  <c r="V559" i="2" s="1"/>
  <c r="W559" i="2"/>
  <c r="X559" i="2" s="1"/>
  <c r="A560" i="2"/>
  <c r="B560" i="2"/>
  <c r="C560" i="2"/>
  <c r="D560" i="2"/>
  <c r="E560" i="2"/>
  <c r="F560" i="2"/>
  <c r="G560" i="2"/>
  <c r="H560" i="2" s="1"/>
  <c r="I560" i="2"/>
  <c r="J560" i="2" s="1"/>
  <c r="K560" i="2"/>
  <c r="L560" i="2" s="1"/>
  <c r="M560" i="2"/>
  <c r="N560" i="2" s="1"/>
  <c r="S560" i="2"/>
  <c r="T560" i="2" s="1"/>
  <c r="U560" i="2"/>
  <c r="V560" i="2" s="1"/>
  <c r="W560" i="2"/>
  <c r="X560" i="2" s="1"/>
  <c r="A561" i="2"/>
  <c r="B561" i="2"/>
  <c r="C561" i="2"/>
  <c r="D561" i="2"/>
  <c r="E561" i="2"/>
  <c r="F561" i="2"/>
  <c r="G561" i="2"/>
  <c r="H561" i="2" s="1"/>
  <c r="I561" i="2"/>
  <c r="J561" i="2" s="1"/>
  <c r="K561" i="2"/>
  <c r="L561" i="2" s="1"/>
  <c r="M561" i="2"/>
  <c r="N561" i="2" s="1"/>
  <c r="S561" i="2"/>
  <c r="T561" i="2" s="1"/>
  <c r="U561" i="2"/>
  <c r="V561" i="2" s="1"/>
  <c r="W561" i="2"/>
  <c r="X561" i="2" s="1"/>
  <c r="A562" i="2"/>
  <c r="B562" i="2"/>
  <c r="C562" i="2"/>
  <c r="D562" i="2"/>
  <c r="E562" i="2"/>
  <c r="F562" i="2"/>
  <c r="G562" i="2"/>
  <c r="H562" i="2" s="1"/>
  <c r="I562" i="2"/>
  <c r="J562" i="2" s="1"/>
  <c r="K562" i="2"/>
  <c r="L562" i="2" s="1"/>
  <c r="M562" i="2"/>
  <c r="N562" i="2" s="1"/>
  <c r="S562" i="2"/>
  <c r="T562" i="2" s="1"/>
  <c r="U562" i="2"/>
  <c r="V562" i="2" s="1"/>
  <c r="W562" i="2"/>
  <c r="X562" i="2" s="1"/>
  <c r="A563" i="2"/>
  <c r="B563" i="2"/>
  <c r="C563" i="2"/>
  <c r="D563" i="2"/>
  <c r="E563" i="2"/>
  <c r="F563" i="2"/>
  <c r="G563" i="2"/>
  <c r="H563" i="2" s="1"/>
  <c r="I563" i="2"/>
  <c r="J563" i="2" s="1"/>
  <c r="K563" i="2"/>
  <c r="L563" i="2" s="1"/>
  <c r="M563" i="2"/>
  <c r="N563" i="2" s="1"/>
  <c r="S563" i="2"/>
  <c r="T563" i="2" s="1"/>
  <c r="U563" i="2"/>
  <c r="V563" i="2" s="1"/>
  <c r="W563" i="2"/>
  <c r="X563" i="2" s="1"/>
  <c r="A564" i="2"/>
  <c r="B564" i="2"/>
  <c r="C564" i="2"/>
  <c r="D564" i="2"/>
  <c r="E564" i="2"/>
  <c r="F564" i="2"/>
  <c r="G564" i="2"/>
  <c r="H564" i="2" s="1"/>
  <c r="I564" i="2"/>
  <c r="J564" i="2" s="1"/>
  <c r="K564" i="2"/>
  <c r="L564" i="2" s="1"/>
  <c r="M564" i="2"/>
  <c r="N564" i="2" s="1"/>
  <c r="S564" i="2"/>
  <c r="T564" i="2" s="1"/>
  <c r="U564" i="2"/>
  <c r="V564" i="2" s="1"/>
  <c r="W564" i="2"/>
  <c r="X564" i="2" s="1"/>
  <c r="A565" i="2"/>
  <c r="B565" i="2"/>
  <c r="C565" i="2"/>
  <c r="D565" i="2"/>
  <c r="E565" i="2"/>
  <c r="F565" i="2"/>
  <c r="G565" i="2"/>
  <c r="H565" i="2" s="1"/>
  <c r="I565" i="2"/>
  <c r="J565" i="2" s="1"/>
  <c r="K565" i="2"/>
  <c r="L565" i="2" s="1"/>
  <c r="M565" i="2"/>
  <c r="N565" i="2" s="1"/>
  <c r="S565" i="2"/>
  <c r="T565" i="2" s="1"/>
  <c r="U565" i="2"/>
  <c r="V565" i="2" s="1"/>
  <c r="W565" i="2"/>
  <c r="X565" i="2" s="1"/>
  <c r="A566" i="2"/>
  <c r="B566" i="2"/>
  <c r="C566" i="2"/>
  <c r="D566" i="2"/>
  <c r="E566" i="2"/>
  <c r="F566" i="2"/>
  <c r="G566" i="2"/>
  <c r="H566" i="2" s="1"/>
  <c r="I566" i="2"/>
  <c r="J566" i="2" s="1"/>
  <c r="K566" i="2"/>
  <c r="L566" i="2" s="1"/>
  <c r="M566" i="2"/>
  <c r="N566" i="2" s="1"/>
  <c r="S566" i="2"/>
  <c r="T566" i="2" s="1"/>
  <c r="U566" i="2"/>
  <c r="V566" i="2" s="1"/>
  <c r="W566" i="2"/>
  <c r="X566" i="2" s="1"/>
  <c r="A567" i="2"/>
  <c r="B567" i="2"/>
  <c r="C567" i="2"/>
  <c r="D567" i="2"/>
  <c r="E567" i="2"/>
  <c r="F567" i="2"/>
  <c r="G567" i="2"/>
  <c r="H567" i="2" s="1"/>
  <c r="I567" i="2"/>
  <c r="J567" i="2" s="1"/>
  <c r="K567" i="2"/>
  <c r="L567" i="2" s="1"/>
  <c r="M567" i="2"/>
  <c r="N567" i="2" s="1"/>
  <c r="S567" i="2"/>
  <c r="T567" i="2" s="1"/>
  <c r="U567" i="2"/>
  <c r="V567" i="2" s="1"/>
  <c r="W567" i="2"/>
  <c r="X567" i="2" s="1"/>
  <c r="A568" i="2"/>
  <c r="B568" i="2"/>
  <c r="C568" i="2"/>
  <c r="D568" i="2"/>
  <c r="E568" i="2"/>
  <c r="F568" i="2"/>
  <c r="G568" i="2"/>
  <c r="H568" i="2" s="1"/>
  <c r="I568" i="2"/>
  <c r="J568" i="2" s="1"/>
  <c r="K568" i="2"/>
  <c r="L568" i="2" s="1"/>
  <c r="M568" i="2"/>
  <c r="N568" i="2" s="1"/>
  <c r="S568" i="2"/>
  <c r="T568" i="2" s="1"/>
  <c r="U568" i="2"/>
  <c r="V568" i="2" s="1"/>
  <c r="W568" i="2"/>
  <c r="X568" i="2" s="1"/>
  <c r="A569" i="2"/>
  <c r="B569" i="2"/>
  <c r="C569" i="2"/>
  <c r="D569" i="2"/>
  <c r="E569" i="2"/>
  <c r="F569" i="2"/>
  <c r="G569" i="2"/>
  <c r="H569" i="2" s="1"/>
  <c r="I569" i="2"/>
  <c r="J569" i="2" s="1"/>
  <c r="K569" i="2"/>
  <c r="L569" i="2" s="1"/>
  <c r="M569" i="2"/>
  <c r="N569" i="2" s="1"/>
  <c r="S569" i="2"/>
  <c r="T569" i="2" s="1"/>
  <c r="U569" i="2"/>
  <c r="V569" i="2" s="1"/>
  <c r="W569" i="2"/>
  <c r="X569" i="2" s="1"/>
  <c r="A570" i="2"/>
  <c r="B570" i="2"/>
  <c r="C570" i="2"/>
  <c r="D570" i="2"/>
  <c r="E570" i="2"/>
  <c r="F570" i="2"/>
  <c r="G570" i="2"/>
  <c r="H570" i="2" s="1"/>
  <c r="I570" i="2"/>
  <c r="J570" i="2" s="1"/>
  <c r="K570" i="2"/>
  <c r="L570" i="2" s="1"/>
  <c r="M570" i="2"/>
  <c r="N570" i="2" s="1"/>
  <c r="S570" i="2"/>
  <c r="T570" i="2" s="1"/>
  <c r="U570" i="2"/>
  <c r="V570" i="2" s="1"/>
  <c r="W570" i="2"/>
  <c r="X570" i="2" s="1"/>
  <c r="A571" i="2"/>
  <c r="B571" i="2"/>
  <c r="C571" i="2"/>
  <c r="D571" i="2"/>
  <c r="E571" i="2"/>
  <c r="F571" i="2"/>
  <c r="G571" i="2"/>
  <c r="H571" i="2" s="1"/>
  <c r="I571" i="2"/>
  <c r="J571" i="2" s="1"/>
  <c r="K571" i="2"/>
  <c r="L571" i="2" s="1"/>
  <c r="M571" i="2"/>
  <c r="N571" i="2" s="1"/>
  <c r="S571" i="2"/>
  <c r="T571" i="2" s="1"/>
  <c r="U571" i="2"/>
  <c r="V571" i="2" s="1"/>
  <c r="W571" i="2"/>
  <c r="X571" i="2" s="1"/>
  <c r="A572" i="2"/>
  <c r="B572" i="2"/>
  <c r="C572" i="2"/>
  <c r="D572" i="2"/>
  <c r="E572" i="2"/>
  <c r="F572" i="2"/>
  <c r="G572" i="2"/>
  <c r="H572" i="2" s="1"/>
  <c r="I572" i="2"/>
  <c r="J572" i="2" s="1"/>
  <c r="K572" i="2"/>
  <c r="L572" i="2" s="1"/>
  <c r="M572" i="2"/>
  <c r="N572" i="2" s="1"/>
  <c r="S572" i="2"/>
  <c r="T572" i="2" s="1"/>
  <c r="U572" i="2"/>
  <c r="V572" i="2" s="1"/>
  <c r="W572" i="2"/>
  <c r="X572" i="2" s="1"/>
  <c r="A573" i="2"/>
  <c r="B573" i="2"/>
  <c r="C573" i="2"/>
  <c r="D573" i="2"/>
  <c r="E573" i="2"/>
  <c r="F573" i="2"/>
  <c r="G573" i="2"/>
  <c r="H573" i="2" s="1"/>
  <c r="I573" i="2"/>
  <c r="J573" i="2" s="1"/>
  <c r="K573" i="2"/>
  <c r="L573" i="2" s="1"/>
  <c r="M573" i="2"/>
  <c r="N573" i="2" s="1"/>
  <c r="S573" i="2"/>
  <c r="T573" i="2" s="1"/>
  <c r="U573" i="2"/>
  <c r="V573" i="2" s="1"/>
  <c r="W573" i="2"/>
  <c r="X573" i="2" s="1"/>
  <c r="A574" i="2"/>
  <c r="B574" i="2"/>
  <c r="C574" i="2"/>
  <c r="D574" i="2"/>
  <c r="E574" i="2"/>
  <c r="F574" i="2"/>
  <c r="G574" i="2"/>
  <c r="H574" i="2" s="1"/>
  <c r="I574" i="2"/>
  <c r="J574" i="2" s="1"/>
  <c r="K574" i="2"/>
  <c r="L574" i="2" s="1"/>
  <c r="M574" i="2"/>
  <c r="N574" i="2" s="1"/>
  <c r="S574" i="2"/>
  <c r="T574" i="2" s="1"/>
  <c r="U574" i="2"/>
  <c r="V574" i="2" s="1"/>
  <c r="W574" i="2"/>
  <c r="X574" i="2" s="1"/>
  <c r="A575" i="2"/>
  <c r="B575" i="2"/>
  <c r="C575" i="2"/>
  <c r="D575" i="2"/>
  <c r="E575" i="2"/>
  <c r="F575" i="2"/>
  <c r="G575" i="2"/>
  <c r="H575" i="2" s="1"/>
  <c r="I575" i="2"/>
  <c r="J575" i="2" s="1"/>
  <c r="K575" i="2"/>
  <c r="L575" i="2" s="1"/>
  <c r="M575" i="2"/>
  <c r="N575" i="2" s="1"/>
  <c r="S575" i="2"/>
  <c r="T575" i="2" s="1"/>
  <c r="U575" i="2"/>
  <c r="V575" i="2" s="1"/>
  <c r="W575" i="2"/>
  <c r="X575" i="2" s="1"/>
  <c r="A576" i="2"/>
  <c r="B576" i="2"/>
  <c r="C576" i="2"/>
  <c r="D576" i="2"/>
  <c r="E576" i="2"/>
  <c r="F576" i="2"/>
  <c r="G576" i="2"/>
  <c r="H576" i="2" s="1"/>
  <c r="I576" i="2"/>
  <c r="J576" i="2" s="1"/>
  <c r="K576" i="2"/>
  <c r="L576" i="2" s="1"/>
  <c r="M576" i="2"/>
  <c r="N576" i="2" s="1"/>
  <c r="S576" i="2"/>
  <c r="T576" i="2" s="1"/>
  <c r="U576" i="2"/>
  <c r="V576" i="2" s="1"/>
  <c r="W576" i="2"/>
  <c r="X576" i="2" s="1"/>
  <c r="A577" i="2"/>
  <c r="B577" i="2"/>
  <c r="C577" i="2"/>
  <c r="D577" i="2"/>
  <c r="E577" i="2"/>
  <c r="F577" i="2"/>
  <c r="G577" i="2"/>
  <c r="H577" i="2" s="1"/>
  <c r="I577" i="2"/>
  <c r="J577" i="2" s="1"/>
  <c r="K577" i="2"/>
  <c r="L577" i="2" s="1"/>
  <c r="M577" i="2"/>
  <c r="N577" i="2" s="1"/>
  <c r="S577" i="2"/>
  <c r="T577" i="2" s="1"/>
  <c r="U577" i="2"/>
  <c r="V577" i="2" s="1"/>
  <c r="W577" i="2"/>
  <c r="X577" i="2" s="1"/>
  <c r="A578" i="2"/>
  <c r="B578" i="2"/>
  <c r="C578" i="2"/>
  <c r="D578" i="2"/>
  <c r="E578" i="2"/>
  <c r="F578" i="2"/>
  <c r="G578" i="2"/>
  <c r="H578" i="2" s="1"/>
  <c r="I578" i="2"/>
  <c r="J578" i="2" s="1"/>
  <c r="K578" i="2"/>
  <c r="L578" i="2" s="1"/>
  <c r="M578" i="2"/>
  <c r="N578" i="2" s="1"/>
  <c r="S578" i="2"/>
  <c r="T578" i="2" s="1"/>
  <c r="U578" i="2"/>
  <c r="V578" i="2" s="1"/>
  <c r="W578" i="2"/>
  <c r="X578" i="2" s="1"/>
  <c r="A579" i="2"/>
  <c r="B579" i="2"/>
  <c r="C579" i="2"/>
  <c r="D579" i="2"/>
  <c r="E579" i="2"/>
  <c r="F579" i="2"/>
  <c r="G579" i="2"/>
  <c r="H579" i="2" s="1"/>
  <c r="I579" i="2"/>
  <c r="J579" i="2" s="1"/>
  <c r="K579" i="2"/>
  <c r="L579" i="2" s="1"/>
  <c r="M579" i="2"/>
  <c r="N579" i="2" s="1"/>
  <c r="S579" i="2"/>
  <c r="T579" i="2" s="1"/>
  <c r="U579" i="2"/>
  <c r="V579" i="2" s="1"/>
  <c r="W579" i="2"/>
  <c r="X579" i="2" s="1"/>
  <c r="A580" i="2"/>
  <c r="B580" i="2"/>
  <c r="C580" i="2"/>
  <c r="D580" i="2"/>
  <c r="E580" i="2"/>
  <c r="F580" i="2"/>
  <c r="G580" i="2"/>
  <c r="H580" i="2" s="1"/>
  <c r="I580" i="2"/>
  <c r="J580" i="2" s="1"/>
  <c r="K580" i="2"/>
  <c r="L580" i="2" s="1"/>
  <c r="M580" i="2"/>
  <c r="N580" i="2" s="1"/>
  <c r="S580" i="2"/>
  <c r="T580" i="2" s="1"/>
  <c r="U580" i="2"/>
  <c r="V580" i="2" s="1"/>
  <c r="W580" i="2"/>
  <c r="X580" i="2" s="1"/>
  <c r="A581" i="2"/>
  <c r="B581" i="2"/>
  <c r="C581" i="2"/>
  <c r="D581" i="2"/>
  <c r="E581" i="2"/>
  <c r="F581" i="2"/>
  <c r="G581" i="2"/>
  <c r="H581" i="2" s="1"/>
  <c r="I581" i="2"/>
  <c r="J581" i="2" s="1"/>
  <c r="K581" i="2"/>
  <c r="L581" i="2" s="1"/>
  <c r="M581" i="2"/>
  <c r="N581" i="2" s="1"/>
  <c r="S581" i="2"/>
  <c r="T581" i="2" s="1"/>
  <c r="U581" i="2"/>
  <c r="V581" i="2" s="1"/>
  <c r="W581" i="2"/>
  <c r="X581" i="2" s="1"/>
  <c r="A582" i="2"/>
  <c r="B582" i="2"/>
  <c r="C582" i="2"/>
  <c r="D582" i="2"/>
  <c r="E582" i="2"/>
  <c r="F582" i="2"/>
  <c r="G582" i="2"/>
  <c r="H582" i="2" s="1"/>
  <c r="I582" i="2"/>
  <c r="J582" i="2" s="1"/>
  <c r="K582" i="2"/>
  <c r="L582" i="2" s="1"/>
  <c r="M582" i="2"/>
  <c r="N582" i="2" s="1"/>
  <c r="S582" i="2"/>
  <c r="T582" i="2" s="1"/>
  <c r="U582" i="2"/>
  <c r="V582" i="2" s="1"/>
  <c r="W582" i="2"/>
  <c r="X582" i="2" s="1"/>
  <c r="A583" i="2"/>
  <c r="B583" i="2"/>
  <c r="C583" i="2"/>
  <c r="D583" i="2"/>
  <c r="E583" i="2"/>
  <c r="F583" i="2"/>
  <c r="G583" i="2"/>
  <c r="H583" i="2" s="1"/>
  <c r="I583" i="2"/>
  <c r="J583" i="2" s="1"/>
  <c r="K583" i="2"/>
  <c r="L583" i="2" s="1"/>
  <c r="M583" i="2"/>
  <c r="N583" i="2" s="1"/>
  <c r="S583" i="2"/>
  <c r="T583" i="2" s="1"/>
  <c r="U583" i="2"/>
  <c r="V583" i="2" s="1"/>
  <c r="W583" i="2"/>
  <c r="X583" i="2" s="1"/>
  <c r="A584" i="2"/>
  <c r="B584" i="2"/>
  <c r="C584" i="2"/>
  <c r="D584" i="2"/>
  <c r="E584" i="2"/>
  <c r="F584" i="2"/>
  <c r="G584" i="2"/>
  <c r="H584" i="2" s="1"/>
  <c r="I584" i="2"/>
  <c r="J584" i="2" s="1"/>
  <c r="K584" i="2"/>
  <c r="L584" i="2" s="1"/>
  <c r="M584" i="2"/>
  <c r="N584" i="2" s="1"/>
  <c r="S584" i="2"/>
  <c r="T584" i="2" s="1"/>
  <c r="U584" i="2"/>
  <c r="V584" i="2" s="1"/>
  <c r="W584" i="2"/>
  <c r="X584" i="2" s="1"/>
  <c r="A585" i="2"/>
  <c r="B585" i="2"/>
  <c r="C585" i="2"/>
  <c r="D585" i="2"/>
  <c r="E585" i="2"/>
  <c r="F585" i="2"/>
  <c r="G585" i="2"/>
  <c r="H585" i="2" s="1"/>
  <c r="I585" i="2"/>
  <c r="J585" i="2" s="1"/>
  <c r="K585" i="2"/>
  <c r="L585" i="2" s="1"/>
  <c r="M585" i="2"/>
  <c r="N585" i="2" s="1"/>
  <c r="S585" i="2"/>
  <c r="T585" i="2" s="1"/>
  <c r="U585" i="2"/>
  <c r="V585" i="2" s="1"/>
  <c r="W585" i="2"/>
  <c r="X585" i="2" s="1"/>
  <c r="A586" i="2"/>
  <c r="B586" i="2"/>
  <c r="C586" i="2"/>
  <c r="D586" i="2"/>
  <c r="E586" i="2"/>
  <c r="F586" i="2"/>
  <c r="G586" i="2"/>
  <c r="H586" i="2" s="1"/>
  <c r="I586" i="2"/>
  <c r="J586" i="2" s="1"/>
  <c r="K586" i="2"/>
  <c r="L586" i="2" s="1"/>
  <c r="M586" i="2"/>
  <c r="N586" i="2" s="1"/>
  <c r="S586" i="2"/>
  <c r="T586" i="2" s="1"/>
  <c r="U586" i="2"/>
  <c r="V586" i="2"/>
  <c r="W586" i="2"/>
  <c r="X586" i="2" s="1"/>
  <c r="A587" i="2"/>
  <c r="B587" i="2"/>
  <c r="C587" i="2"/>
  <c r="D587" i="2"/>
  <c r="E587" i="2"/>
  <c r="F587" i="2"/>
  <c r="G587" i="2"/>
  <c r="H587" i="2" s="1"/>
  <c r="I587" i="2"/>
  <c r="J587" i="2" s="1"/>
  <c r="K587" i="2"/>
  <c r="L587" i="2" s="1"/>
  <c r="M587" i="2"/>
  <c r="N587" i="2" s="1"/>
  <c r="S587" i="2"/>
  <c r="T587" i="2" s="1"/>
  <c r="U587" i="2"/>
  <c r="V587" i="2" s="1"/>
  <c r="W587" i="2"/>
  <c r="X587" i="2" s="1"/>
  <c r="A588" i="2"/>
  <c r="B588" i="2"/>
  <c r="C588" i="2"/>
  <c r="D588" i="2"/>
  <c r="E588" i="2"/>
  <c r="F588" i="2"/>
  <c r="G588" i="2"/>
  <c r="H588" i="2" s="1"/>
  <c r="I588" i="2"/>
  <c r="J588" i="2" s="1"/>
  <c r="K588" i="2"/>
  <c r="L588" i="2" s="1"/>
  <c r="M588" i="2"/>
  <c r="N588" i="2" s="1"/>
  <c r="S588" i="2"/>
  <c r="T588" i="2" s="1"/>
  <c r="U588" i="2"/>
  <c r="V588" i="2" s="1"/>
  <c r="W588" i="2"/>
  <c r="X588" i="2" s="1"/>
  <c r="A589" i="2"/>
  <c r="B589" i="2"/>
  <c r="C589" i="2"/>
  <c r="D589" i="2"/>
  <c r="E589" i="2"/>
  <c r="F589" i="2"/>
  <c r="G589" i="2"/>
  <c r="H589" i="2" s="1"/>
  <c r="I589" i="2"/>
  <c r="J589" i="2" s="1"/>
  <c r="K589" i="2"/>
  <c r="L589" i="2" s="1"/>
  <c r="M589" i="2"/>
  <c r="N589" i="2" s="1"/>
  <c r="S589" i="2"/>
  <c r="T589" i="2" s="1"/>
  <c r="U589" i="2"/>
  <c r="V589" i="2" s="1"/>
  <c r="W589" i="2"/>
  <c r="X589" i="2" s="1"/>
  <c r="A590" i="2"/>
  <c r="B590" i="2"/>
  <c r="C590" i="2"/>
  <c r="D590" i="2"/>
  <c r="E590" i="2"/>
  <c r="F590" i="2"/>
  <c r="G590" i="2"/>
  <c r="H590" i="2" s="1"/>
  <c r="I590" i="2"/>
  <c r="J590" i="2" s="1"/>
  <c r="K590" i="2"/>
  <c r="L590" i="2" s="1"/>
  <c r="M590" i="2"/>
  <c r="N590" i="2" s="1"/>
  <c r="S590" i="2"/>
  <c r="T590" i="2" s="1"/>
  <c r="U590" i="2"/>
  <c r="V590" i="2" s="1"/>
  <c r="W590" i="2"/>
  <c r="X590" i="2" s="1"/>
  <c r="A591" i="2"/>
  <c r="B591" i="2"/>
  <c r="C591" i="2"/>
  <c r="D591" i="2"/>
  <c r="E591" i="2"/>
  <c r="F591" i="2"/>
  <c r="G591" i="2"/>
  <c r="H591" i="2" s="1"/>
  <c r="I591" i="2"/>
  <c r="J591" i="2" s="1"/>
  <c r="K591" i="2"/>
  <c r="L591" i="2" s="1"/>
  <c r="M591" i="2"/>
  <c r="N591" i="2" s="1"/>
  <c r="S591" i="2"/>
  <c r="T591" i="2" s="1"/>
  <c r="U591" i="2"/>
  <c r="V591" i="2" s="1"/>
  <c r="W591" i="2"/>
  <c r="X591" i="2" s="1"/>
  <c r="A592" i="2"/>
  <c r="B592" i="2"/>
  <c r="C592" i="2"/>
  <c r="D592" i="2"/>
  <c r="E592" i="2"/>
  <c r="F592" i="2"/>
  <c r="G592" i="2"/>
  <c r="H592" i="2" s="1"/>
  <c r="I592" i="2"/>
  <c r="J592" i="2" s="1"/>
  <c r="K592" i="2"/>
  <c r="L592" i="2" s="1"/>
  <c r="M592" i="2"/>
  <c r="N592" i="2" s="1"/>
  <c r="S592" i="2"/>
  <c r="T592" i="2" s="1"/>
  <c r="U592" i="2"/>
  <c r="V592" i="2" s="1"/>
  <c r="W592" i="2"/>
  <c r="X592" i="2" s="1"/>
  <c r="A593" i="2"/>
  <c r="B593" i="2"/>
  <c r="C593" i="2"/>
  <c r="D593" i="2"/>
  <c r="E593" i="2"/>
  <c r="F593" i="2"/>
  <c r="G593" i="2"/>
  <c r="H593" i="2" s="1"/>
  <c r="I593" i="2"/>
  <c r="J593" i="2" s="1"/>
  <c r="K593" i="2"/>
  <c r="L593" i="2" s="1"/>
  <c r="M593" i="2"/>
  <c r="N593" i="2" s="1"/>
  <c r="S593" i="2"/>
  <c r="T593" i="2" s="1"/>
  <c r="U593" i="2"/>
  <c r="V593" i="2" s="1"/>
  <c r="W593" i="2"/>
  <c r="X593" i="2" s="1"/>
  <c r="A594" i="2"/>
  <c r="B594" i="2"/>
  <c r="C594" i="2"/>
  <c r="D594" i="2"/>
  <c r="E594" i="2"/>
  <c r="F594" i="2"/>
  <c r="G594" i="2"/>
  <c r="H594" i="2" s="1"/>
  <c r="I594" i="2"/>
  <c r="J594" i="2" s="1"/>
  <c r="K594" i="2"/>
  <c r="L594" i="2" s="1"/>
  <c r="M594" i="2"/>
  <c r="N594" i="2" s="1"/>
  <c r="S594" i="2"/>
  <c r="T594" i="2" s="1"/>
  <c r="U594" i="2"/>
  <c r="V594" i="2" s="1"/>
  <c r="W594" i="2"/>
  <c r="X594" i="2" s="1"/>
  <c r="A595" i="2"/>
  <c r="B595" i="2"/>
  <c r="C595" i="2"/>
  <c r="D595" i="2"/>
  <c r="E595" i="2"/>
  <c r="F595" i="2"/>
  <c r="G595" i="2"/>
  <c r="H595" i="2" s="1"/>
  <c r="I595" i="2"/>
  <c r="J595" i="2" s="1"/>
  <c r="K595" i="2"/>
  <c r="L595" i="2" s="1"/>
  <c r="M595" i="2"/>
  <c r="N595" i="2" s="1"/>
  <c r="S595" i="2"/>
  <c r="T595" i="2" s="1"/>
  <c r="U595" i="2"/>
  <c r="V595" i="2" s="1"/>
  <c r="W595" i="2"/>
  <c r="X595" i="2" s="1"/>
  <c r="A596" i="2"/>
  <c r="B596" i="2"/>
  <c r="C596" i="2"/>
  <c r="D596" i="2"/>
  <c r="E596" i="2"/>
  <c r="F596" i="2"/>
  <c r="G596" i="2"/>
  <c r="H596" i="2" s="1"/>
  <c r="I596" i="2"/>
  <c r="J596" i="2" s="1"/>
  <c r="K596" i="2"/>
  <c r="L596" i="2" s="1"/>
  <c r="M596" i="2"/>
  <c r="N596" i="2" s="1"/>
  <c r="S596" i="2"/>
  <c r="T596" i="2" s="1"/>
  <c r="U596" i="2"/>
  <c r="V596" i="2" s="1"/>
  <c r="W596" i="2"/>
  <c r="X596" i="2" s="1"/>
  <c r="A597" i="2"/>
  <c r="B597" i="2"/>
  <c r="C597" i="2"/>
  <c r="D597" i="2"/>
  <c r="E597" i="2"/>
  <c r="F597" i="2"/>
  <c r="G597" i="2"/>
  <c r="H597" i="2" s="1"/>
  <c r="I597" i="2"/>
  <c r="J597" i="2" s="1"/>
  <c r="K597" i="2"/>
  <c r="L597" i="2" s="1"/>
  <c r="M597" i="2"/>
  <c r="N597" i="2" s="1"/>
  <c r="S597" i="2"/>
  <c r="T597" i="2" s="1"/>
  <c r="U597" i="2"/>
  <c r="V597" i="2" s="1"/>
  <c r="W597" i="2"/>
  <c r="X597" i="2" s="1"/>
  <c r="A598" i="2"/>
  <c r="B598" i="2"/>
  <c r="C598" i="2"/>
  <c r="D598" i="2"/>
  <c r="E598" i="2"/>
  <c r="F598" i="2"/>
  <c r="G598" i="2"/>
  <c r="H598" i="2" s="1"/>
  <c r="I598" i="2"/>
  <c r="J598" i="2" s="1"/>
  <c r="K598" i="2"/>
  <c r="L598" i="2" s="1"/>
  <c r="M598" i="2"/>
  <c r="N598" i="2" s="1"/>
  <c r="S598" i="2"/>
  <c r="T598" i="2" s="1"/>
  <c r="U598" i="2"/>
  <c r="V598" i="2" s="1"/>
  <c r="W598" i="2"/>
  <c r="X598" i="2" s="1"/>
  <c r="A599" i="2"/>
  <c r="B599" i="2"/>
  <c r="C599" i="2"/>
  <c r="D599" i="2"/>
  <c r="E599" i="2"/>
  <c r="F599" i="2"/>
  <c r="G599" i="2"/>
  <c r="H599" i="2" s="1"/>
  <c r="I599" i="2"/>
  <c r="J599" i="2" s="1"/>
  <c r="K599" i="2"/>
  <c r="L599" i="2" s="1"/>
  <c r="M599" i="2"/>
  <c r="N599" i="2" s="1"/>
  <c r="S599" i="2"/>
  <c r="T599" i="2" s="1"/>
  <c r="U599" i="2"/>
  <c r="V599" i="2" s="1"/>
  <c r="W599" i="2"/>
  <c r="X599" i="2" s="1"/>
  <c r="A600" i="2"/>
  <c r="B600" i="2"/>
  <c r="C600" i="2"/>
  <c r="D600" i="2"/>
  <c r="E600" i="2"/>
  <c r="F600" i="2"/>
  <c r="G600" i="2"/>
  <c r="H600" i="2" s="1"/>
  <c r="I600" i="2"/>
  <c r="J600" i="2"/>
  <c r="K600" i="2"/>
  <c r="L600" i="2" s="1"/>
  <c r="M600" i="2"/>
  <c r="N600" i="2" s="1"/>
  <c r="S600" i="2"/>
  <c r="T600" i="2"/>
  <c r="U600" i="2"/>
  <c r="V600" i="2" s="1"/>
  <c r="W600" i="2"/>
  <c r="X600" i="2" s="1"/>
  <c r="A601" i="2"/>
  <c r="B601" i="2"/>
  <c r="C601" i="2"/>
  <c r="D601" i="2"/>
  <c r="E601" i="2"/>
  <c r="F601" i="2"/>
  <c r="G601" i="2"/>
  <c r="H601" i="2" s="1"/>
  <c r="I601" i="2"/>
  <c r="J601" i="2" s="1"/>
  <c r="K601" i="2"/>
  <c r="L601" i="2" s="1"/>
  <c r="M601" i="2"/>
  <c r="N601" i="2" s="1"/>
  <c r="S601" i="2"/>
  <c r="T601" i="2" s="1"/>
  <c r="U601" i="2"/>
  <c r="V601" i="2" s="1"/>
  <c r="W601" i="2"/>
  <c r="X601" i="2" s="1"/>
  <c r="A602" i="2"/>
  <c r="B602" i="2"/>
  <c r="C602" i="2"/>
  <c r="D602" i="2"/>
  <c r="E602" i="2"/>
  <c r="F602" i="2"/>
  <c r="G602" i="2"/>
  <c r="H602" i="2" s="1"/>
  <c r="I602" i="2"/>
  <c r="J602" i="2" s="1"/>
  <c r="K602" i="2"/>
  <c r="L602" i="2" s="1"/>
  <c r="M602" i="2"/>
  <c r="N602" i="2" s="1"/>
  <c r="S602" i="2"/>
  <c r="T602" i="2" s="1"/>
  <c r="U602" i="2"/>
  <c r="V602" i="2" s="1"/>
  <c r="W602" i="2"/>
  <c r="X602" i="2" s="1"/>
  <c r="A603" i="2"/>
  <c r="B603" i="2"/>
  <c r="C603" i="2"/>
  <c r="D603" i="2"/>
  <c r="E603" i="2"/>
  <c r="F603" i="2"/>
  <c r="G603" i="2"/>
  <c r="H603" i="2" s="1"/>
  <c r="I603" i="2"/>
  <c r="J603" i="2" s="1"/>
  <c r="K603" i="2"/>
  <c r="L603" i="2"/>
  <c r="M603" i="2"/>
  <c r="N603" i="2" s="1"/>
  <c r="S603" i="2"/>
  <c r="T603" i="2" s="1"/>
  <c r="U603" i="2"/>
  <c r="V603" i="2" s="1"/>
  <c r="W603" i="2"/>
  <c r="X603" i="2" s="1"/>
  <c r="A604" i="2"/>
  <c r="B604" i="2"/>
  <c r="C604" i="2"/>
  <c r="D604" i="2"/>
  <c r="E604" i="2"/>
  <c r="F604" i="2"/>
  <c r="G604" i="2"/>
  <c r="H604" i="2" s="1"/>
  <c r="I604" i="2"/>
  <c r="J604" i="2" s="1"/>
  <c r="K604" i="2"/>
  <c r="L604" i="2" s="1"/>
  <c r="M604" i="2"/>
  <c r="N604" i="2" s="1"/>
  <c r="S604" i="2"/>
  <c r="T604" i="2" s="1"/>
  <c r="U604" i="2"/>
  <c r="V604" i="2" s="1"/>
  <c r="W604" i="2"/>
  <c r="X604" i="2" s="1"/>
  <c r="A605" i="2"/>
  <c r="B605" i="2"/>
  <c r="C605" i="2"/>
  <c r="D605" i="2"/>
  <c r="E605" i="2"/>
  <c r="F605" i="2"/>
  <c r="G605" i="2"/>
  <c r="H605" i="2" s="1"/>
  <c r="I605" i="2"/>
  <c r="J605" i="2" s="1"/>
  <c r="K605" i="2"/>
  <c r="L605" i="2" s="1"/>
  <c r="M605" i="2"/>
  <c r="N605" i="2" s="1"/>
  <c r="S605" i="2"/>
  <c r="T605" i="2" s="1"/>
  <c r="U605" i="2"/>
  <c r="V605" i="2" s="1"/>
  <c r="W605" i="2"/>
  <c r="X605" i="2" s="1"/>
  <c r="A606" i="2"/>
  <c r="B606" i="2"/>
  <c r="C606" i="2"/>
  <c r="D606" i="2"/>
  <c r="E606" i="2"/>
  <c r="F606" i="2"/>
  <c r="G606" i="2"/>
  <c r="H606" i="2" s="1"/>
  <c r="I606" i="2"/>
  <c r="J606" i="2" s="1"/>
  <c r="K606" i="2"/>
  <c r="L606" i="2" s="1"/>
  <c r="M606" i="2"/>
  <c r="N606" i="2" s="1"/>
  <c r="S606" i="2"/>
  <c r="T606" i="2" s="1"/>
  <c r="U606" i="2"/>
  <c r="V606" i="2" s="1"/>
  <c r="W606" i="2"/>
  <c r="X606" i="2" s="1"/>
  <c r="A607" i="2"/>
  <c r="B607" i="2"/>
  <c r="C607" i="2"/>
  <c r="D607" i="2"/>
  <c r="E607" i="2"/>
  <c r="F607" i="2"/>
  <c r="G607" i="2"/>
  <c r="H607" i="2" s="1"/>
  <c r="I607" i="2"/>
  <c r="J607" i="2" s="1"/>
  <c r="K607" i="2"/>
  <c r="L607" i="2" s="1"/>
  <c r="M607" i="2"/>
  <c r="N607" i="2" s="1"/>
  <c r="S607" i="2"/>
  <c r="T607" i="2" s="1"/>
  <c r="U607" i="2"/>
  <c r="V607" i="2" s="1"/>
  <c r="W607" i="2"/>
  <c r="X607" i="2" s="1"/>
  <c r="A608" i="2"/>
  <c r="B608" i="2"/>
  <c r="C608" i="2"/>
  <c r="D608" i="2"/>
  <c r="E608" i="2"/>
  <c r="F608" i="2"/>
  <c r="G608" i="2"/>
  <c r="H608" i="2" s="1"/>
  <c r="I608" i="2"/>
  <c r="J608" i="2" s="1"/>
  <c r="K608" i="2"/>
  <c r="L608" i="2" s="1"/>
  <c r="M608" i="2"/>
  <c r="N608" i="2" s="1"/>
  <c r="S608" i="2"/>
  <c r="T608" i="2" s="1"/>
  <c r="U608" i="2"/>
  <c r="V608" i="2" s="1"/>
  <c r="W608" i="2"/>
  <c r="X608" i="2" s="1"/>
  <c r="A609" i="2"/>
  <c r="B609" i="2"/>
  <c r="C609" i="2"/>
  <c r="D609" i="2"/>
  <c r="E609" i="2"/>
  <c r="F609" i="2"/>
  <c r="G609" i="2"/>
  <c r="H609" i="2" s="1"/>
  <c r="I609" i="2"/>
  <c r="J609" i="2" s="1"/>
  <c r="K609" i="2"/>
  <c r="L609" i="2" s="1"/>
  <c r="M609" i="2"/>
  <c r="N609" i="2" s="1"/>
  <c r="S609" i="2"/>
  <c r="T609" i="2" s="1"/>
  <c r="U609" i="2"/>
  <c r="V609" i="2" s="1"/>
  <c r="W609" i="2"/>
  <c r="X609" i="2" s="1"/>
  <c r="A610" i="2"/>
  <c r="B610" i="2"/>
  <c r="C610" i="2"/>
  <c r="D610" i="2"/>
  <c r="E610" i="2"/>
  <c r="F610" i="2"/>
  <c r="G610" i="2"/>
  <c r="H610" i="2" s="1"/>
  <c r="I610" i="2"/>
  <c r="J610" i="2" s="1"/>
  <c r="K610" i="2"/>
  <c r="L610" i="2" s="1"/>
  <c r="M610" i="2"/>
  <c r="N610" i="2" s="1"/>
  <c r="S610" i="2"/>
  <c r="T610" i="2" s="1"/>
  <c r="U610" i="2"/>
  <c r="V610" i="2" s="1"/>
  <c r="W610" i="2"/>
  <c r="X610" i="2" s="1"/>
  <c r="A611" i="2"/>
  <c r="B611" i="2"/>
  <c r="C611" i="2"/>
  <c r="D611" i="2"/>
  <c r="E611" i="2"/>
  <c r="F611" i="2"/>
  <c r="G611" i="2"/>
  <c r="H611" i="2" s="1"/>
  <c r="I611" i="2"/>
  <c r="J611" i="2" s="1"/>
  <c r="K611" i="2"/>
  <c r="L611" i="2" s="1"/>
  <c r="M611" i="2"/>
  <c r="N611" i="2" s="1"/>
  <c r="S611" i="2"/>
  <c r="T611" i="2" s="1"/>
  <c r="U611" i="2"/>
  <c r="V611" i="2" s="1"/>
  <c r="W611" i="2"/>
  <c r="X611" i="2" s="1"/>
  <c r="A612" i="2"/>
  <c r="B612" i="2"/>
  <c r="C612" i="2"/>
  <c r="D612" i="2"/>
  <c r="E612" i="2"/>
  <c r="F612" i="2"/>
  <c r="G612" i="2"/>
  <c r="H612" i="2" s="1"/>
  <c r="I612" i="2"/>
  <c r="J612" i="2" s="1"/>
  <c r="K612" i="2"/>
  <c r="L612" i="2" s="1"/>
  <c r="M612" i="2"/>
  <c r="N612" i="2" s="1"/>
  <c r="S612" i="2"/>
  <c r="T612" i="2" s="1"/>
  <c r="U612" i="2"/>
  <c r="V612" i="2" s="1"/>
  <c r="W612" i="2"/>
  <c r="X612" i="2" s="1"/>
  <c r="A613" i="2"/>
  <c r="B613" i="2"/>
  <c r="C613" i="2"/>
  <c r="D613" i="2"/>
  <c r="E613" i="2"/>
  <c r="F613" i="2"/>
  <c r="G613" i="2"/>
  <c r="H613" i="2" s="1"/>
  <c r="I613" i="2"/>
  <c r="J613" i="2" s="1"/>
  <c r="K613" i="2"/>
  <c r="L613" i="2" s="1"/>
  <c r="M613" i="2"/>
  <c r="N613" i="2" s="1"/>
  <c r="S613" i="2"/>
  <c r="T613" i="2" s="1"/>
  <c r="U613" i="2"/>
  <c r="V613" i="2" s="1"/>
  <c r="W613" i="2"/>
  <c r="X613" i="2" s="1"/>
  <c r="A614" i="2"/>
  <c r="B614" i="2"/>
  <c r="C614" i="2"/>
  <c r="D614" i="2"/>
  <c r="E614" i="2"/>
  <c r="F614" i="2"/>
  <c r="G614" i="2"/>
  <c r="H614" i="2" s="1"/>
  <c r="I614" i="2"/>
  <c r="J614" i="2" s="1"/>
  <c r="K614" i="2"/>
  <c r="L614" i="2" s="1"/>
  <c r="M614" i="2"/>
  <c r="N614" i="2" s="1"/>
  <c r="S614" i="2"/>
  <c r="T614" i="2" s="1"/>
  <c r="U614" i="2"/>
  <c r="V614" i="2" s="1"/>
  <c r="W614" i="2"/>
  <c r="X614" i="2" s="1"/>
  <c r="A615" i="2"/>
  <c r="B615" i="2"/>
  <c r="C615" i="2"/>
  <c r="D615" i="2"/>
  <c r="E615" i="2"/>
  <c r="F615" i="2"/>
  <c r="G615" i="2"/>
  <c r="H615" i="2" s="1"/>
  <c r="I615" i="2"/>
  <c r="J615" i="2" s="1"/>
  <c r="K615" i="2"/>
  <c r="L615" i="2" s="1"/>
  <c r="M615" i="2"/>
  <c r="N615" i="2" s="1"/>
  <c r="S615" i="2"/>
  <c r="T615" i="2" s="1"/>
  <c r="U615" i="2"/>
  <c r="V615" i="2" s="1"/>
  <c r="W615" i="2"/>
  <c r="X615" i="2" s="1"/>
  <c r="A616" i="2"/>
  <c r="B616" i="2"/>
  <c r="C616" i="2"/>
  <c r="D616" i="2"/>
  <c r="E616" i="2"/>
  <c r="F616" i="2"/>
  <c r="G616" i="2"/>
  <c r="H616" i="2" s="1"/>
  <c r="I616" i="2"/>
  <c r="J616" i="2" s="1"/>
  <c r="K616" i="2"/>
  <c r="L616" i="2" s="1"/>
  <c r="M616" i="2"/>
  <c r="N616" i="2" s="1"/>
  <c r="S616" i="2"/>
  <c r="T616" i="2" s="1"/>
  <c r="U616" i="2"/>
  <c r="V616" i="2" s="1"/>
  <c r="W616" i="2"/>
  <c r="X616" i="2" s="1"/>
  <c r="A617" i="2"/>
  <c r="B617" i="2"/>
  <c r="C617" i="2"/>
  <c r="D617" i="2"/>
  <c r="E617" i="2"/>
  <c r="F617" i="2"/>
  <c r="G617" i="2"/>
  <c r="H617" i="2" s="1"/>
  <c r="I617" i="2"/>
  <c r="J617" i="2" s="1"/>
  <c r="K617" i="2"/>
  <c r="L617" i="2" s="1"/>
  <c r="M617" i="2"/>
  <c r="N617" i="2" s="1"/>
  <c r="S617" i="2"/>
  <c r="T617" i="2" s="1"/>
  <c r="U617" i="2"/>
  <c r="V617" i="2" s="1"/>
  <c r="W617" i="2"/>
  <c r="X617" i="2" s="1"/>
  <c r="A618" i="2"/>
  <c r="B618" i="2"/>
  <c r="C618" i="2"/>
  <c r="D618" i="2"/>
  <c r="E618" i="2"/>
  <c r="F618" i="2"/>
  <c r="G618" i="2"/>
  <c r="H618" i="2" s="1"/>
  <c r="I618" i="2"/>
  <c r="J618" i="2" s="1"/>
  <c r="K618" i="2"/>
  <c r="L618" i="2" s="1"/>
  <c r="M618" i="2"/>
  <c r="N618" i="2" s="1"/>
  <c r="S618" i="2"/>
  <c r="T618" i="2" s="1"/>
  <c r="U618" i="2"/>
  <c r="V618" i="2" s="1"/>
  <c r="W618" i="2"/>
  <c r="X618" i="2" s="1"/>
  <c r="A619" i="2"/>
  <c r="B619" i="2"/>
  <c r="C619" i="2"/>
  <c r="D619" i="2"/>
  <c r="E619" i="2"/>
  <c r="F619" i="2"/>
  <c r="G619" i="2"/>
  <c r="H619" i="2" s="1"/>
  <c r="I619" i="2"/>
  <c r="J619" i="2" s="1"/>
  <c r="K619" i="2"/>
  <c r="L619" i="2" s="1"/>
  <c r="M619" i="2"/>
  <c r="N619" i="2" s="1"/>
  <c r="S619" i="2"/>
  <c r="T619" i="2" s="1"/>
  <c r="U619" i="2"/>
  <c r="V619" i="2" s="1"/>
  <c r="W619" i="2"/>
  <c r="X619" i="2" s="1"/>
  <c r="A620" i="2"/>
  <c r="B620" i="2"/>
  <c r="C620" i="2"/>
  <c r="D620" i="2"/>
  <c r="E620" i="2"/>
  <c r="F620" i="2"/>
  <c r="G620" i="2"/>
  <c r="H620" i="2" s="1"/>
  <c r="I620" i="2"/>
  <c r="J620" i="2" s="1"/>
  <c r="K620" i="2"/>
  <c r="L620" i="2" s="1"/>
  <c r="M620" i="2"/>
  <c r="N620" i="2" s="1"/>
  <c r="S620" i="2"/>
  <c r="T620" i="2" s="1"/>
  <c r="U620" i="2"/>
  <c r="V620" i="2" s="1"/>
  <c r="W620" i="2"/>
  <c r="X620" i="2" s="1"/>
  <c r="A621" i="2"/>
  <c r="B621" i="2"/>
  <c r="C621" i="2"/>
  <c r="D621" i="2"/>
  <c r="E621" i="2"/>
  <c r="F621" i="2"/>
  <c r="G621" i="2"/>
  <c r="H621" i="2" s="1"/>
  <c r="I621" i="2"/>
  <c r="J621" i="2" s="1"/>
  <c r="K621" i="2"/>
  <c r="L621" i="2" s="1"/>
  <c r="M621" i="2"/>
  <c r="N621" i="2" s="1"/>
  <c r="S621" i="2"/>
  <c r="T621" i="2" s="1"/>
  <c r="U621" i="2"/>
  <c r="V621" i="2" s="1"/>
  <c r="W621" i="2"/>
  <c r="X621" i="2" s="1"/>
  <c r="A622" i="2"/>
  <c r="B622" i="2"/>
  <c r="C622" i="2"/>
  <c r="D622" i="2"/>
  <c r="E622" i="2"/>
  <c r="F622" i="2"/>
  <c r="G622" i="2"/>
  <c r="H622" i="2" s="1"/>
  <c r="I622" i="2"/>
  <c r="J622" i="2" s="1"/>
  <c r="K622" i="2"/>
  <c r="L622" i="2" s="1"/>
  <c r="M622" i="2"/>
  <c r="N622" i="2" s="1"/>
  <c r="S622" i="2"/>
  <c r="T622" i="2" s="1"/>
  <c r="U622" i="2"/>
  <c r="V622" i="2" s="1"/>
  <c r="W622" i="2"/>
  <c r="X622" i="2" s="1"/>
  <c r="A623" i="2"/>
  <c r="B623" i="2"/>
  <c r="C623" i="2"/>
  <c r="D623" i="2"/>
  <c r="E623" i="2"/>
  <c r="F623" i="2"/>
  <c r="G623" i="2"/>
  <c r="H623" i="2" s="1"/>
  <c r="I623" i="2"/>
  <c r="J623" i="2" s="1"/>
  <c r="K623" i="2"/>
  <c r="L623" i="2" s="1"/>
  <c r="M623" i="2"/>
  <c r="N623" i="2" s="1"/>
  <c r="S623" i="2"/>
  <c r="T623" i="2" s="1"/>
  <c r="U623" i="2"/>
  <c r="V623" i="2" s="1"/>
  <c r="W623" i="2"/>
  <c r="X623" i="2" s="1"/>
  <c r="A624" i="2"/>
  <c r="B624" i="2"/>
  <c r="C624" i="2"/>
  <c r="D624" i="2"/>
  <c r="E624" i="2"/>
  <c r="F624" i="2"/>
  <c r="G624" i="2"/>
  <c r="H624" i="2" s="1"/>
  <c r="I624" i="2"/>
  <c r="J624" i="2" s="1"/>
  <c r="K624" i="2"/>
  <c r="L624" i="2" s="1"/>
  <c r="M624" i="2"/>
  <c r="N624" i="2" s="1"/>
  <c r="S624" i="2"/>
  <c r="T624" i="2" s="1"/>
  <c r="U624" i="2"/>
  <c r="V624" i="2" s="1"/>
  <c r="W624" i="2"/>
  <c r="X624" i="2" s="1"/>
  <c r="A625" i="2"/>
  <c r="B625" i="2"/>
  <c r="C625" i="2"/>
  <c r="D625" i="2"/>
  <c r="E625" i="2"/>
  <c r="F625" i="2"/>
  <c r="G625" i="2"/>
  <c r="H625" i="2" s="1"/>
  <c r="I625" i="2"/>
  <c r="J625" i="2" s="1"/>
  <c r="K625" i="2"/>
  <c r="L625" i="2" s="1"/>
  <c r="M625" i="2"/>
  <c r="N625" i="2" s="1"/>
  <c r="S625" i="2"/>
  <c r="T625" i="2" s="1"/>
  <c r="U625" i="2"/>
  <c r="V625" i="2" s="1"/>
  <c r="W625" i="2"/>
  <c r="X625" i="2" s="1"/>
  <c r="A626" i="2"/>
  <c r="B626" i="2"/>
  <c r="C626" i="2"/>
  <c r="D626" i="2"/>
  <c r="E626" i="2"/>
  <c r="F626" i="2"/>
  <c r="G626" i="2"/>
  <c r="H626" i="2" s="1"/>
  <c r="I626" i="2"/>
  <c r="J626" i="2" s="1"/>
  <c r="K626" i="2"/>
  <c r="L626" i="2" s="1"/>
  <c r="M626" i="2"/>
  <c r="N626" i="2" s="1"/>
  <c r="S626" i="2"/>
  <c r="T626" i="2" s="1"/>
  <c r="U626" i="2"/>
  <c r="V626" i="2" s="1"/>
  <c r="W626" i="2"/>
  <c r="X626" i="2" s="1"/>
  <c r="A627" i="2"/>
  <c r="B627" i="2"/>
  <c r="C627" i="2"/>
  <c r="D627" i="2"/>
  <c r="E627" i="2"/>
  <c r="F627" i="2"/>
  <c r="G627" i="2"/>
  <c r="H627" i="2" s="1"/>
  <c r="I627" i="2"/>
  <c r="J627" i="2" s="1"/>
  <c r="K627" i="2"/>
  <c r="L627" i="2" s="1"/>
  <c r="M627" i="2"/>
  <c r="N627" i="2"/>
  <c r="S627" i="2"/>
  <c r="T627" i="2" s="1"/>
  <c r="U627" i="2"/>
  <c r="V627" i="2" s="1"/>
  <c r="W627" i="2"/>
  <c r="X627" i="2" s="1"/>
  <c r="A628" i="2"/>
  <c r="B628" i="2"/>
  <c r="C628" i="2"/>
  <c r="D628" i="2"/>
  <c r="E628" i="2"/>
  <c r="F628" i="2"/>
  <c r="G628" i="2"/>
  <c r="H628" i="2" s="1"/>
  <c r="I628" i="2"/>
  <c r="J628" i="2" s="1"/>
  <c r="K628" i="2"/>
  <c r="L628" i="2"/>
  <c r="M628" i="2"/>
  <c r="N628" i="2" s="1"/>
  <c r="S628" i="2"/>
  <c r="T628" i="2" s="1"/>
  <c r="U628" i="2"/>
  <c r="V628" i="2" s="1"/>
  <c r="W628" i="2"/>
  <c r="X628" i="2" s="1"/>
  <c r="A629" i="2"/>
  <c r="B629" i="2"/>
  <c r="C629" i="2"/>
  <c r="D629" i="2"/>
  <c r="E629" i="2"/>
  <c r="F629" i="2"/>
  <c r="G629" i="2"/>
  <c r="H629" i="2" s="1"/>
  <c r="I629" i="2"/>
  <c r="J629" i="2" s="1"/>
  <c r="K629" i="2"/>
  <c r="L629" i="2" s="1"/>
  <c r="M629" i="2"/>
  <c r="N629" i="2" s="1"/>
  <c r="S629" i="2"/>
  <c r="T629" i="2" s="1"/>
  <c r="U629" i="2"/>
  <c r="V629" i="2" s="1"/>
  <c r="W629" i="2"/>
  <c r="X629" i="2" s="1"/>
  <c r="A630" i="2"/>
  <c r="B630" i="2"/>
  <c r="C630" i="2"/>
  <c r="D630" i="2"/>
  <c r="E630" i="2"/>
  <c r="F630" i="2"/>
  <c r="G630" i="2"/>
  <c r="H630" i="2" s="1"/>
  <c r="I630" i="2"/>
  <c r="J630" i="2" s="1"/>
  <c r="K630" i="2"/>
  <c r="L630" i="2" s="1"/>
  <c r="M630" i="2"/>
  <c r="N630" i="2" s="1"/>
  <c r="S630" i="2"/>
  <c r="T630" i="2" s="1"/>
  <c r="U630" i="2"/>
  <c r="V630" i="2" s="1"/>
  <c r="W630" i="2"/>
  <c r="X630" i="2" s="1"/>
  <c r="A631" i="2"/>
  <c r="B631" i="2"/>
  <c r="C631" i="2"/>
  <c r="D631" i="2"/>
  <c r="E631" i="2"/>
  <c r="F631" i="2"/>
  <c r="G631" i="2"/>
  <c r="H631" i="2" s="1"/>
  <c r="I631" i="2"/>
  <c r="J631" i="2" s="1"/>
  <c r="K631" i="2"/>
  <c r="L631" i="2" s="1"/>
  <c r="M631" i="2"/>
  <c r="N631" i="2" s="1"/>
  <c r="S631" i="2"/>
  <c r="T631" i="2" s="1"/>
  <c r="U631" i="2"/>
  <c r="V631" i="2" s="1"/>
  <c r="W631" i="2"/>
  <c r="X631" i="2" s="1"/>
  <c r="A632" i="2"/>
  <c r="B632" i="2"/>
  <c r="C632" i="2"/>
  <c r="D632" i="2"/>
  <c r="E632" i="2"/>
  <c r="F632" i="2"/>
  <c r="G632" i="2"/>
  <c r="H632" i="2" s="1"/>
  <c r="I632" i="2"/>
  <c r="J632" i="2" s="1"/>
  <c r="K632" i="2"/>
  <c r="L632" i="2" s="1"/>
  <c r="M632" i="2"/>
  <c r="N632" i="2" s="1"/>
  <c r="S632" i="2"/>
  <c r="T632" i="2" s="1"/>
  <c r="U632" i="2"/>
  <c r="V632" i="2" s="1"/>
  <c r="W632" i="2"/>
  <c r="X632" i="2" s="1"/>
  <c r="A633" i="2"/>
  <c r="B633" i="2"/>
  <c r="C633" i="2"/>
  <c r="D633" i="2"/>
  <c r="E633" i="2"/>
  <c r="F633" i="2"/>
  <c r="G633" i="2"/>
  <c r="H633" i="2" s="1"/>
  <c r="I633" i="2"/>
  <c r="J633" i="2" s="1"/>
  <c r="K633" i="2"/>
  <c r="L633" i="2" s="1"/>
  <c r="M633" i="2"/>
  <c r="N633" i="2" s="1"/>
  <c r="S633" i="2"/>
  <c r="T633" i="2" s="1"/>
  <c r="U633" i="2"/>
  <c r="V633" i="2" s="1"/>
  <c r="W633" i="2"/>
  <c r="X633" i="2" s="1"/>
  <c r="A634" i="2"/>
  <c r="B634" i="2"/>
  <c r="C634" i="2"/>
  <c r="D634" i="2"/>
  <c r="E634" i="2"/>
  <c r="F634" i="2"/>
  <c r="G634" i="2"/>
  <c r="H634" i="2" s="1"/>
  <c r="I634" i="2"/>
  <c r="J634" i="2" s="1"/>
  <c r="K634" i="2"/>
  <c r="L634" i="2" s="1"/>
  <c r="M634" i="2"/>
  <c r="N634" i="2" s="1"/>
  <c r="S634" i="2"/>
  <c r="T634" i="2" s="1"/>
  <c r="U634" i="2"/>
  <c r="V634" i="2" s="1"/>
  <c r="W634" i="2"/>
  <c r="X634" i="2" s="1"/>
  <c r="A635" i="2"/>
  <c r="B635" i="2"/>
  <c r="C635" i="2"/>
  <c r="D635" i="2"/>
  <c r="E635" i="2"/>
  <c r="F635" i="2"/>
  <c r="G635" i="2"/>
  <c r="H635" i="2" s="1"/>
  <c r="I635" i="2"/>
  <c r="J635" i="2" s="1"/>
  <c r="K635" i="2"/>
  <c r="L635" i="2" s="1"/>
  <c r="M635" i="2"/>
  <c r="N635" i="2" s="1"/>
  <c r="S635" i="2"/>
  <c r="T635" i="2" s="1"/>
  <c r="U635" i="2"/>
  <c r="V635" i="2" s="1"/>
  <c r="W635" i="2"/>
  <c r="X635" i="2" s="1"/>
  <c r="A636" i="2"/>
  <c r="B636" i="2"/>
  <c r="C636" i="2"/>
  <c r="D636" i="2"/>
  <c r="E636" i="2"/>
  <c r="F636" i="2"/>
  <c r="G636" i="2"/>
  <c r="H636" i="2" s="1"/>
  <c r="I636" i="2"/>
  <c r="J636" i="2" s="1"/>
  <c r="K636" i="2"/>
  <c r="L636" i="2" s="1"/>
  <c r="M636" i="2"/>
  <c r="N636" i="2" s="1"/>
  <c r="S636" i="2"/>
  <c r="T636" i="2" s="1"/>
  <c r="U636" i="2"/>
  <c r="V636" i="2" s="1"/>
  <c r="W636" i="2"/>
  <c r="X636" i="2" s="1"/>
  <c r="A637" i="2"/>
  <c r="B637" i="2"/>
  <c r="C637" i="2"/>
  <c r="D637" i="2"/>
  <c r="E637" i="2"/>
  <c r="F637" i="2"/>
  <c r="G637" i="2"/>
  <c r="H637" i="2" s="1"/>
  <c r="I637" i="2"/>
  <c r="J637" i="2" s="1"/>
  <c r="K637" i="2"/>
  <c r="L637" i="2" s="1"/>
  <c r="M637" i="2"/>
  <c r="N637" i="2" s="1"/>
  <c r="S637" i="2"/>
  <c r="T637" i="2" s="1"/>
  <c r="U637" i="2"/>
  <c r="V637" i="2" s="1"/>
  <c r="W637" i="2"/>
  <c r="X637" i="2" s="1"/>
  <c r="A638" i="2"/>
  <c r="B638" i="2"/>
  <c r="C638" i="2"/>
  <c r="D638" i="2"/>
  <c r="E638" i="2"/>
  <c r="F638" i="2"/>
  <c r="G638" i="2"/>
  <c r="H638" i="2" s="1"/>
  <c r="I638" i="2"/>
  <c r="J638" i="2" s="1"/>
  <c r="K638" i="2"/>
  <c r="L638" i="2" s="1"/>
  <c r="M638" i="2"/>
  <c r="N638" i="2" s="1"/>
  <c r="S638" i="2"/>
  <c r="T638" i="2" s="1"/>
  <c r="U638" i="2"/>
  <c r="V638" i="2" s="1"/>
  <c r="W638" i="2"/>
  <c r="X638" i="2" s="1"/>
  <c r="A639" i="2"/>
  <c r="B639" i="2"/>
  <c r="C639" i="2"/>
  <c r="D639" i="2"/>
  <c r="E639" i="2"/>
  <c r="F639" i="2"/>
  <c r="G639" i="2"/>
  <c r="H639" i="2" s="1"/>
  <c r="I639" i="2"/>
  <c r="J639" i="2" s="1"/>
  <c r="K639" i="2"/>
  <c r="L639" i="2" s="1"/>
  <c r="M639" i="2"/>
  <c r="N639" i="2" s="1"/>
  <c r="S639" i="2"/>
  <c r="T639" i="2" s="1"/>
  <c r="U639" i="2"/>
  <c r="V639" i="2" s="1"/>
  <c r="W639" i="2"/>
  <c r="X639" i="2" s="1"/>
  <c r="A640" i="2"/>
  <c r="B640" i="2"/>
  <c r="C640" i="2"/>
  <c r="D640" i="2"/>
  <c r="E640" i="2"/>
  <c r="F640" i="2"/>
  <c r="G640" i="2"/>
  <c r="H640" i="2" s="1"/>
  <c r="I640" i="2"/>
  <c r="J640" i="2" s="1"/>
  <c r="K640" i="2"/>
  <c r="L640" i="2" s="1"/>
  <c r="M640" i="2"/>
  <c r="N640" i="2" s="1"/>
  <c r="S640" i="2"/>
  <c r="T640" i="2" s="1"/>
  <c r="U640" i="2"/>
  <c r="V640" i="2" s="1"/>
  <c r="W640" i="2"/>
  <c r="X640" i="2" s="1"/>
  <c r="A641" i="2"/>
  <c r="B641" i="2"/>
  <c r="C641" i="2"/>
  <c r="D641" i="2"/>
  <c r="E641" i="2"/>
  <c r="F641" i="2"/>
  <c r="G641" i="2"/>
  <c r="H641" i="2" s="1"/>
  <c r="I641" i="2"/>
  <c r="J641" i="2" s="1"/>
  <c r="K641" i="2"/>
  <c r="L641" i="2" s="1"/>
  <c r="M641" i="2"/>
  <c r="N641" i="2" s="1"/>
  <c r="S641" i="2"/>
  <c r="T641" i="2" s="1"/>
  <c r="U641" i="2"/>
  <c r="V641" i="2" s="1"/>
  <c r="W641" i="2"/>
  <c r="X641" i="2" s="1"/>
  <c r="A642" i="2"/>
  <c r="B642" i="2"/>
  <c r="C642" i="2"/>
  <c r="D642" i="2"/>
  <c r="E642" i="2"/>
  <c r="F642" i="2"/>
  <c r="G642" i="2"/>
  <c r="H642" i="2" s="1"/>
  <c r="I642" i="2"/>
  <c r="J642" i="2" s="1"/>
  <c r="K642" i="2"/>
  <c r="L642" i="2" s="1"/>
  <c r="M642" i="2"/>
  <c r="N642" i="2" s="1"/>
  <c r="S642" i="2"/>
  <c r="T642" i="2" s="1"/>
  <c r="U642" i="2"/>
  <c r="V642" i="2" s="1"/>
  <c r="W642" i="2"/>
  <c r="X642" i="2" s="1"/>
  <c r="A643" i="2"/>
  <c r="B643" i="2"/>
  <c r="C643" i="2"/>
  <c r="D643" i="2"/>
  <c r="E643" i="2"/>
  <c r="F643" i="2"/>
  <c r="G643" i="2"/>
  <c r="H643" i="2" s="1"/>
  <c r="I643" i="2"/>
  <c r="J643" i="2" s="1"/>
  <c r="K643" i="2"/>
  <c r="L643" i="2" s="1"/>
  <c r="M643" i="2"/>
  <c r="N643" i="2" s="1"/>
  <c r="S643" i="2"/>
  <c r="T643" i="2" s="1"/>
  <c r="U643" i="2"/>
  <c r="V643" i="2" s="1"/>
  <c r="W643" i="2"/>
  <c r="X643" i="2" s="1"/>
  <c r="A644" i="2"/>
  <c r="B644" i="2"/>
  <c r="C644" i="2"/>
  <c r="D644" i="2"/>
  <c r="E644" i="2"/>
  <c r="F644" i="2"/>
  <c r="G644" i="2"/>
  <c r="H644" i="2" s="1"/>
  <c r="I644" i="2"/>
  <c r="J644" i="2" s="1"/>
  <c r="K644" i="2"/>
  <c r="L644" i="2" s="1"/>
  <c r="M644" i="2"/>
  <c r="N644" i="2" s="1"/>
  <c r="S644" i="2"/>
  <c r="T644" i="2" s="1"/>
  <c r="U644" i="2"/>
  <c r="V644" i="2" s="1"/>
  <c r="W644" i="2"/>
  <c r="X644" i="2" s="1"/>
  <c r="A645" i="2"/>
  <c r="B645" i="2"/>
  <c r="C645" i="2"/>
  <c r="D645" i="2"/>
  <c r="E645" i="2"/>
  <c r="F645" i="2"/>
  <c r="G645" i="2"/>
  <c r="H645" i="2" s="1"/>
  <c r="I645" i="2"/>
  <c r="J645" i="2" s="1"/>
  <c r="K645" i="2"/>
  <c r="L645" i="2" s="1"/>
  <c r="M645" i="2"/>
  <c r="N645" i="2" s="1"/>
  <c r="S645" i="2"/>
  <c r="T645" i="2" s="1"/>
  <c r="U645" i="2"/>
  <c r="V645" i="2" s="1"/>
  <c r="W645" i="2"/>
  <c r="X645" i="2" s="1"/>
  <c r="A646" i="2"/>
  <c r="B646" i="2"/>
  <c r="C646" i="2"/>
  <c r="D646" i="2"/>
  <c r="E646" i="2"/>
  <c r="F646" i="2"/>
  <c r="G646" i="2"/>
  <c r="H646" i="2" s="1"/>
  <c r="I646" i="2"/>
  <c r="J646" i="2" s="1"/>
  <c r="K646" i="2"/>
  <c r="L646" i="2" s="1"/>
  <c r="M646" i="2"/>
  <c r="N646" i="2" s="1"/>
  <c r="S646" i="2"/>
  <c r="T646" i="2" s="1"/>
  <c r="U646" i="2"/>
  <c r="V646" i="2" s="1"/>
  <c r="W646" i="2"/>
  <c r="X646" i="2" s="1"/>
  <c r="A647" i="2"/>
  <c r="B647" i="2"/>
  <c r="C647" i="2"/>
  <c r="D647" i="2"/>
  <c r="E647" i="2"/>
  <c r="F647" i="2"/>
  <c r="G647" i="2"/>
  <c r="H647" i="2" s="1"/>
  <c r="I647" i="2"/>
  <c r="J647" i="2" s="1"/>
  <c r="K647" i="2"/>
  <c r="L647" i="2" s="1"/>
  <c r="M647" i="2"/>
  <c r="N647" i="2" s="1"/>
  <c r="S647" i="2"/>
  <c r="T647" i="2" s="1"/>
  <c r="U647" i="2"/>
  <c r="V647" i="2" s="1"/>
  <c r="W647" i="2"/>
  <c r="X647" i="2" s="1"/>
  <c r="A648" i="2"/>
  <c r="B648" i="2"/>
  <c r="C648" i="2"/>
  <c r="D648" i="2"/>
  <c r="E648" i="2"/>
  <c r="F648" i="2"/>
  <c r="G648" i="2"/>
  <c r="H648" i="2" s="1"/>
  <c r="I648" i="2"/>
  <c r="J648" i="2" s="1"/>
  <c r="K648" i="2"/>
  <c r="L648" i="2" s="1"/>
  <c r="M648" i="2"/>
  <c r="N648" i="2" s="1"/>
  <c r="S648" i="2"/>
  <c r="T648" i="2" s="1"/>
  <c r="U648" i="2"/>
  <c r="V648" i="2" s="1"/>
  <c r="W648" i="2"/>
  <c r="X648" i="2" s="1"/>
  <c r="A649" i="2"/>
  <c r="B649" i="2"/>
  <c r="C649" i="2"/>
  <c r="D649" i="2"/>
  <c r="E649" i="2"/>
  <c r="F649" i="2"/>
  <c r="G649" i="2"/>
  <c r="H649" i="2" s="1"/>
  <c r="I649" i="2"/>
  <c r="J649" i="2" s="1"/>
  <c r="K649" i="2"/>
  <c r="L649" i="2" s="1"/>
  <c r="M649" i="2"/>
  <c r="N649" i="2" s="1"/>
  <c r="S649" i="2"/>
  <c r="T649" i="2" s="1"/>
  <c r="U649" i="2"/>
  <c r="V649" i="2" s="1"/>
  <c r="W649" i="2"/>
  <c r="X649" i="2" s="1"/>
  <c r="A650" i="2"/>
  <c r="B650" i="2"/>
  <c r="C650" i="2"/>
  <c r="D650" i="2"/>
  <c r="E650" i="2"/>
  <c r="F650" i="2"/>
  <c r="G650" i="2"/>
  <c r="H650" i="2" s="1"/>
  <c r="I650" i="2"/>
  <c r="J650" i="2" s="1"/>
  <c r="K650" i="2"/>
  <c r="L650" i="2" s="1"/>
  <c r="M650" i="2"/>
  <c r="N650" i="2" s="1"/>
  <c r="S650" i="2"/>
  <c r="T650" i="2" s="1"/>
  <c r="U650" i="2"/>
  <c r="V650" i="2" s="1"/>
  <c r="W650" i="2"/>
  <c r="X650" i="2" s="1"/>
  <c r="A651" i="2"/>
  <c r="B651" i="2"/>
  <c r="C651" i="2"/>
  <c r="D651" i="2"/>
  <c r="E651" i="2"/>
  <c r="F651" i="2"/>
  <c r="G651" i="2"/>
  <c r="H651" i="2" s="1"/>
  <c r="I651" i="2"/>
  <c r="J651" i="2" s="1"/>
  <c r="K651" i="2"/>
  <c r="L651" i="2" s="1"/>
  <c r="M651" i="2"/>
  <c r="N651" i="2" s="1"/>
  <c r="S651" i="2"/>
  <c r="T651" i="2" s="1"/>
  <c r="U651" i="2"/>
  <c r="V651" i="2" s="1"/>
  <c r="W651" i="2"/>
  <c r="X651" i="2" s="1"/>
  <c r="A652" i="2"/>
  <c r="B652" i="2"/>
  <c r="C652" i="2"/>
  <c r="D652" i="2"/>
  <c r="E652" i="2"/>
  <c r="F652" i="2"/>
  <c r="G652" i="2"/>
  <c r="H652" i="2" s="1"/>
  <c r="I652" i="2"/>
  <c r="J652" i="2" s="1"/>
  <c r="K652" i="2"/>
  <c r="L652" i="2" s="1"/>
  <c r="M652" i="2"/>
  <c r="N652" i="2" s="1"/>
  <c r="S652" i="2"/>
  <c r="T652" i="2" s="1"/>
  <c r="U652" i="2"/>
  <c r="V652" i="2" s="1"/>
  <c r="W652" i="2"/>
  <c r="X652" i="2" s="1"/>
  <c r="A653" i="2"/>
  <c r="B653" i="2"/>
  <c r="C653" i="2"/>
  <c r="D653" i="2"/>
  <c r="E653" i="2"/>
  <c r="F653" i="2"/>
  <c r="G653" i="2"/>
  <c r="H653" i="2" s="1"/>
  <c r="I653" i="2"/>
  <c r="J653" i="2" s="1"/>
  <c r="K653" i="2"/>
  <c r="L653" i="2" s="1"/>
  <c r="M653" i="2"/>
  <c r="N653" i="2" s="1"/>
  <c r="S653" i="2"/>
  <c r="T653" i="2" s="1"/>
  <c r="U653" i="2"/>
  <c r="V653" i="2" s="1"/>
  <c r="W653" i="2"/>
  <c r="X653" i="2" s="1"/>
  <c r="A654" i="2"/>
  <c r="B654" i="2"/>
  <c r="C654" i="2"/>
  <c r="D654" i="2"/>
  <c r="E654" i="2"/>
  <c r="F654" i="2"/>
  <c r="G654" i="2"/>
  <c r="H654" i="2" s="1"/>
  <c r="I654" i="2"/>
  <c r="J654" i="2" s="1"/>
  <c r="K654" i="2"/>
  <c r="L654" i="2" s="1"/>
  <c r="M654" i="2"/>
  <c r="N654" i="2" s="1"/>
  <c r="S654" i="2"/>
  <c r="T654" i="2" s="1"/>
  <c r="U654" i="2"/>
  <c r="V654" i="2" s="1"/>
  <c r="W654" i="2"/>
  <c r="X654" i="2" s="1"/>
  <c r="A655" i="2"/>
  <c r="B655" i="2"/>
  <c r="C655" i="2"/>
  <c r="D655" i="2"/>
  <c r="E655" i="2"/>
  <c r="F655" i="2"/>
  <c r="G655" i="2"/>
  <c r="H655" i="2" s="1"/>
  <c r="I655" i="2"/>
  <c r="J655" i="2" s="1"/>
  <c r="K655" i="2"/>
  <c r="L655" i="2" s="1"/>
  <c r="M655" i="2"/>
  <c r="N655" i="2" s="1"/>
  <c r="S655" i="2"/>
  <c r="T655" i="2" s="1"/>
  <c r="U655" i="2"/>
  <c r="V655" i="2" s="1"/>
  <c r="W655" i="2"/>
  <c r="X655" i="2" s="1"/>
  <c r="A656" i="2"/>
  <c r="B656" i="2"/>
  <c r="C656" i="2"/>
  <c r="D656" i="2"/>
  <c r="E656" i="2"/>
  <c r="F656" i="2"/>
  <c r="G656" i="2"/>
  <c r="H656" i="2" s="1"/>
  <c r="I656" i="2"/>
  <c r="J656" i="2" s="1"/>
  <c r="K656" i="2"/>
  <c r="L656" i="2" s="1"/>
  <c r="M656" i="2"/>
  <c r="N656" i="2" s="1"/>
  <c r="S656" i="2"/>
  <c r="T656" i="2" s="1"/>
  <c r="U656" i="2"/>
  <c r="V656" i="2" s="1"/>
  <c r="W656" i="2"/>
  <c r="X656" i="2" s="1"/>
  <c r="A657" i="2"/>
  <c r="B657" i="2"/>
  <c r="C657" i="2"/>
  <c r="D657" i="2"/>
  <c r="E657" i="2"/>
  <c r="F657" i="2"/>
  <c r="G657" i="2"/>
  <c r="H657" i="2" s="1"/>
  <c r="I657" i="2"/>
  <c r="J657" i="2" s="1"/>
  <c r="K657" i="2"/>
  <c r="L657" i="2" s="1"/>
  <c r="M657" i="2"/>
  <c r="N657" i="2" s="1"/>
  <c r="S657" i="2"/>
  <c r="T657" i="2" s="1"/>
  <c r="U657" i="2"/>
  <c r="V657" i="2" s="1"/>
  <c r="W657" i="2"/>
  <c r="X657" i="2" s="1"/>
  <c r="A658" i="2"/>
  <c r="B658" i="2"/>
  <c r="C658" i="2"/>
  <c r="D658" i="2"/>
  <c r="E658" i="2"/>
  <c r="F658" i="2"/>
  <c r="G658" i="2"/>
  <c r="H658" i="2" s="1"/>
  <c r="I658" i="2"/>
  <c r="J658" i="2" s="1"/>
  <c r="K658" i="2"/>
  <c r="L658" i="2" s="1"/>
  <c r="M658" i="2"/>
  <c r="N658" i="2" s="1"/>
  <c r="S658" i="2"/>
  <c r="T658" i="2" s="1"/>
  <c r="U658" i="2"/>
  <c r="V658" i="2" s="1"/>
  <c r="W658" i="2"/>
  <c r="X658" i="2" s="1"/>
  <c r="A659" i="2"/>
  <c r="B659" i="2"/>
  <c r="C659" i="2"/>
  <c r="D659" i="2"/>
  <c r="E659" i="2"/>
  <c r="F659" i="2"/>
  <c r="G659" i="2"/>
  <c r="H659" i="2" s="1"/>
  <c r="I659" i="2"/>
  <c r="J659" i="2" s="1"/>
  <c r="K659" i="2"/>
  <c r="L659" i="2" s="1"/>
  <c r="M659" i="2"/>
  <c r="N659" i="2" s="1"/>
  <c r="S659" i="2"/>
  <c r="T659" i="2" s="1"/>
  <c r="U659" i="2"/>
  <c r="V659" i="2" s="1"/>
  <c r="W659" i="2"/>
  <c r="X659" i="2" s="1"/>
  <c r="A660" i="2"/>
  <c r="B660" i="2"/>
  <c r="C660" i="2"/>
  <c r="D660" i="2"/>
  <c r="E660" i="2"/>
  <c r="F660" i="2"/>
  <c r="G660" i="2"/>
  <c r="H660" i="2" s="1"/>
  <c r="I660" i="2"/>
  <c r="J660" i="2" s="1"/>
  <c r="K660" i="2"/>
  <c r="L660" i="2" s="1"/>
  <c r="M660" i="2"/>
  <c r="N660" i="2" s="1"/>
  <c r="S660" i="2"/>
  <c r="T660" i="2" s="1"/>
  <c r="U660" i="2"/>
  <c r="V660" i="2" s="1"/>
  <c r="W660" i="2"/>
  <c r="X660" i="2" s="1"/>
  <c r="A661" i="2"/>
  <c r="B661" i="2"/>
  <c r="C661" i="2"/>
  <c r="D661" i="2"/>
  <c r="E661" i="2"/>
  <c r="F661" i="2"/>
  <c r="G661" i="2"/>
  <c r="H661" i="2" s="1"/>
  <c r="I661" i="2"/>
  <c r="J661" i="2" s="1"/>
  <c r="K661" i="2"/>
  <c r="L661" i="2" s="1"/>
  <c r="M661" i="2"/>
  <c r="N661" i="2" s="1"/>
  <c r="S661" i="2"/>
  <c r="T661" i="2" s="1"/>
  <c r="U661" i="2"/>
  <c r="V661" i="2" s="1"/>
  <c r="W661" i="2"/>
  <c r="X661" i="2" s="1"/>
  <c r="A662" i="2"/>
  <c r="B662" i="2"/>
  <c r="C662" i="2"/>
  <c r="D662" i="2"/>
  <c r="E662" i="2"/>
  <c r="F662" i="2"/>
  <c r="G662" i="2"/>
  <c r="H662" i="2" s="1"/>
  <c r="I662" i="2"/>
  <c r="J662" i="2" s="1"/>
  <c r="K662" i="2"/>
  <c r="L662" i="2" s="1"/>
  <c r="M662" i="2"/>
  <c r="N662" i="2" s="1"/>
  <c r="S662" i="2"/>
  <c r="T662" i="2" s="1"/>
  <c r="U662" i="2"/>
  <c r="V662" i="2" s="1"/>
  <c r="W662" i="2"/>
  <c r="X662" i="2" s="1"/>
  <c r="A663" i="2"/>
  <c r="B663" i="2"/>
  <c r="C663" i="2"/>
  <c r="D663" i="2"/>
  <c r="E663" i="2"/>
  <c r="F663" i="2"/>
  <c r="G663" i="2"/>
  <c r="H663" i="2" s="1"/>
  <c r="I663" i="2"/>
  <c r="J663" i="2" s="1"/>
  <c r="K663" i="2"/>
  <c r="L663" i="2" s="1"/>
  <c r="M663" i="2"/>
  <c r="N663" i="2" s="1"/>
  <c r="S663" i="2"/>
  <c r="T663" i="2" s="1"/>
  <c r="U663" i="2"/>
  <c r="V663" i="2" s="1"/>
  <c r="W663" i="2"/>
  <c r="X663" i="2" s="1"/>
  <c r="A664" i="2"/>
  <c r="B664" i="2"/>
  <c r="C664" i="2"/>
  <c r="D664" i="2"/>
  <c r="E664" i="2"/>
  <c r="F664" i="2"/>
  <c r="G664" i="2"/>
  <c r="H664" i="2" s="1"/>
  <c r="I664" i="2"/>
  <c r="J664" i="2" s="1"/>
  <c r="K664" i="2"/>
  <c r="L664" i="2" s="1"/>
  <c r="M664" i="2"/>
  <c r="N664" i="2" s="1"/>
  <c r="S664" i="2"/>
  <c r="T664" i="2" s="1"/>
  <c r="U664" i="2"/>
  <c r="V664" i="2" s="1"/>
  <c r="W664" i="2"/>
  <c r="X664" i="2" s="1"/>
  <c r="A665" i="2"/>
  <c r="B665" i="2"/>
  <c r="C665" i="2"/>
  <c r="D665" i="2"/>
  <c r="E665" i="2"/>
  <c r="F665" i="2"/>
  <c r="G665" i="2"/>
  <c r="H665" i="2" s="1"/>
  <c r="I665" i="2"/>
  <c r="J665" i="2"/>
  <c r="K665" i="2"/>
  <c r="L665" i="2" s="1"/>
  <c r="M665" i="2"/>
  <c r="N665" i="2" s="1"/>
  <c r="S665" i="2"/>
  <c r="T665" i="2" s="1"/>
  <c r="U665" i="2"/>
  <c r="V665" i="2" s="1"/>
  <c r="W665" i="2"/>
  <c r="X665" i="2"/>
  <c r="A666" i="2"/>
  <c r="B666" i="2"/>
  <c r="C666" i="2"/>
  <c r="D666" i="2"/>
  <c r="E666" i="2"/>
  <c r="F666" i="2"/>
  <c r="G666" i="2"/>
  <c r="H666" i="2"/>
  <c r="I666" i="2"/>
  <c r="J666" i="2" s="1"/>
  <c r="K666" i="2"/>
  <c r="L666" i="2" s="1"/>
  <c r="M666" i="2"/>
  <c r="N666" i="2" s="1"/>
  <c r="S666" i="2"/>
  <c r="T666" i="2" s="1"/>
  <c r="U666" i="2"/>
  <c r="V666" i="2" s="1"/>
  <c r="W666" i="2"/>
  <c r="X666" i="2" s="1"/>
  <c r="A667" i="2"/>
  <c r="B667" i="2"/>
  <c r="C667" i="2"/>
  <c r="D667" i="2"/>
  <c r="E667" i="2"/>
  <c r="F667" i="2"/>
  <c r="G667" i="2"/>
  <c r="H667" i="2" s="1"/>
  <c r="I667" i="2"/>
  <c r="J667" i="2" s="1"/>
  <c r="K667" i="2"/>
  <c r="L667" i="2" s="1"/>
  <c r="M667" i="2"/>
  <c r="N667" i="2" s="1"/>
  <c r="S667" i="2"/>
  <c r="T667" i="2" s="1"/>
  <c r="U667" i="2"/>
  <c r="V667" i="2" s="1"/>
  <c r="W667" i="2"/>
  <c r="X667" i="2" s="1"/>
  <c r="A668" i="2"/>
  <c r="B668" i="2"/>
  <c r="C668" i="2"/>
  <c r="D668" i="2"/>
  <c r="E668" i="2"/>
  <c r="F668" i="2"/>
  <c r="G668" i="2"/>
  <c r="H668" i="2" s="1"/>
  <c r="I668" i="2"/>
  <c r="J668" i="2" s="1"/>
  <c r="K668" i="2"/>
  <c r="L668" i="2" s="1"/>
  <c r="M668" i="2"/>
  <c r="N668" i="2" s="1"/>
  <c r="S668" i="2"/>
  <c r="T668" i="2" s="1"/>
  <c r="U668" i="2"/>
  <c r="V668" i="2" s="1"/>
  <c r="W668" i="2"/>
  <c r="X668" i="2" s="1"/>
  <c r="A669" i="2"/>
  <c r="B669" i="2"/>
  <c r="C669" i="2"/>
  <c r="D669" i="2"/>
  <c r="E669" i="2"/>
  <c r="F669" i="2"/>
  <c r="G669" i="2"/>
  <c r="H669" i="2" s="1"/>
  <c r="I669" i="2"/>
  <c r="J669" i="2" s="1"/>
  <c r="K669" i="2"/>
  <c r="L669" i="2" s="1"/>
  <c r="M669" i="2"/>
  <c r="N669" i="2" s="1"/>
  <c r="S669" i="2"/>
  <c r="T669" i="2" s="1"/>
  <c r="U669" i="2"/>
  <c r="V669" i="2" s="1"/>
  <c r="W669" i="2"/>
  <c r="X669" i="2" s="1"/>
  <c r="A670" i="2"/>
  <c r="B670" i="2"/>
  <c r="C670" i="2"/>
  <c r="D670" i="2"/>
  <c r="E670" i="2"/>
  <c r="F670" i="2"/>
  <c r="G670" i="2"/>
  <c r="H670" i="2" s="1"/>
  <c r="I670" i="2"/>
  <c r="J670" i="2" s="1"/>
  <c r="K670" i="2"/>
  <c r="L670" i="2" s="1"/>
  <c r="M670" i="2"/>
  <c r="N670" i="2" s="1"/>
  <c r="S670" i="2"/>
  <c r="T670" i="2" s="1"/>
  <c r="U670" i="2"/>
  <c r="V670" i="2" s="1"/>
  <c r="W670" i="2"/>
  <c r="X670" i="2" s="1"/>
  <c r="A671" i="2"/>
  <c r="B671" i="2"/>
  <c r="C671" i="2"/>
  <c r="D671" i="2"/>
  <c r="E671" i="2"/>
  <c r="F671" i="2"/>
  <c r="G671" i="2"/>
  <c r="H671" i="2" s="1"/>
  <c r="I671" i="2"/>
  <c r="J671" i="2" s="1"/>
  <c r="K671" i="2"/>
  <c r="L671" i="2" s="1"/>
  <c r="M671" i="2"/>
  <c r="N671" i="2" s="1"/>
  <c r="S671" i="2"/>
  <c r="T671" i="2" s="1"/>
  <c r="U671" i="2"/>
  <c r="V671" i="2" s="1"/>
  <c r="W671" i="2"/>
  <c r="X671" i="2" s="1"/>
  <c r="A672" i="2"/>
  <c r="B672" i="2"/>
  <c r="C672" i="2"/>
  <c r="D672" i="2"/>
  <c r="E672" i="2"/>
  <c r="F672" i="2"/>
  <c r="G672" i="2"/>
  <c r="H672" i="2" s="1"/>
  <c r="I672" i="2"/>
  <c r="J672" i="2" s="1"/>
  <c r="K672" i="2"/>
  <c r="L672" i="2" s="1"/>
  <c r="M672" i="2"/>
  <c r="N672" i="2" s="1"/>
  <c r="S672" i="2"/>
  <c r="T672" i="2" s="1"/>
  <c r="U672" i="2"/>
  <c r="V672" i="2" s="1"/>
  <c r="W672" i="2"/>
  <c r="X672" i="2" s="1"/>
  <c r="A673" i="2"/>
  <c r="B673" i="2"/>
  <c r="C673" i="2"/>
  <c r="D673" i="2"/>
  <c r="E673" i="2"/>
  <c r="F673" i="2"/>
  <c r="G673" i="2"/>
  <c r="H673" i="2" s="1"/>
  <c r="I673" i="2"/>
  <c r="J673" i="2" s="1"/>
  <c r="K673" i="2"/>
  <c r="L673" i="2" s="1"/>
  <c r="M673" i="2"/>
  <c r="N673" i="2" s="1"/>
  <c r="S673" i="2"/>
  <c r="T673" i="2" s="1"/>
  <c r="U673" i="2"/>
  <c r="V673" i="2" s="1"/>
  <c r="W673" i="2"/>
  <c r="X673" i="2" s="1"/>
  <c r="A674" i="2"/>
  <c r="B674" i="2"/>
  <c r="C674" i="2"/>
  <c r="D674" i="2"/>
  <c r="E674" i="2"/>
  <c r="F674" i="2"/>
  <c r="G674" i="2"/>
  <c r="H674" i="2" s="1"/>
  <c r="I674" i="2"/>
  <c r="J674" i="2" s="1"/>
  <c r="K674" i="2"/>
  <c r="L674" i="2" s="1"/>
  <c r="M674" i="2"/>
  <c r="N674" i="2" s="1"/>
  <c r="S674" i="2"/>
  <c r="T674" i="2" s="1"/>
  <c r="U674" i="2"/>
  <c r="V674" i="2" s="1"/>
  <c r="W674" i="2"/>
  <c r="X674" i="2" s="1"/>
  <c r="A675" i="2"/>
  <c r="B675" i="2"/>
  <c r="C675" i="2"/>
  <c r="D675" i="2"/>
  <c r="E675" i="2"/>
  <c r="F675" i="2"/>
  <c r="G675" i="2"/>
  <c r="H675" i="2" s="1"/>
  <c r="I675" i="2"/>
  <c r="J675" i="2" s="1"/>
  <c r="K675" i="2"/>
  <c r="L675" i="2" s="1"/>
  <c r="M675" i="2"/>
  <c r="N675" i="2" s="1"/>
  <c r="S675" i="2"/>
  <c r="T675" i="2" s="1"/>
  <c r="U675" i="2"/>
  <c r="V675" i="2" s="1"/>
  <c r="W675" i="2"/>
  <c r="X675" i="2" s="1"/>
  <c r="A676" i="2"/>
  <c r="B676" i="2"/>
  <c r="C676" i="2"/>
  <c r="D676" i="2"/>
  <c r="E676" i="2"/>
  <c r="F676" i="2"/>
  <c r="G676" i="2"/>
  <c r="H676" i="2" s="1"/>
  <c r="I676" i="2"/>
  <c r="J676" i="2" s="1"/>
  <c r="K676" i="2"/>
  <c r="L676" i="2" s="1"/>
  <c r="M676" i="2"/>
  <c r="N676" i="2" s="1"/>
  <c r="S676" i="2"/>
  <c r="T676" i="2" s="1"/>
  <c r="U676" i="2"/>
  <c r="V676" i="2" s="1"/>
  <c r="W676" i="2"/>
  <c r="X676" i="2" s="1"/>
  <c r="A677" i="2"/>
  <c r="B677" i="2"/>
  <c r="C677" i="2"/>
  <c r="D677" i="2"/>
  <c r="E677" i="2"/>
  <c r="F677" i="2"/>
  <c r="G677" i="2"/>
  <c r="H677" i="2" s="1"/>
  <c r="I677" i="2"/>
  <c r="J677" i="2" s="1"/>
  <c r="K677" i="2"/>
  <c r="L677" i="2" s="1"/>
  <c r="M677" i="2"/>
  <c r="N677" i="2" s="1"/>
  <c r="S677" i="2"/>
  <c r="T677" i="2" s="1"/>
  <c r="U677" i="2"/>
  <c r="V677" i="2" s="1"/>
  <c r="W677" i="2"/>
  <c r="X677" i="2" s="1"/>
  <c r="A678" i="2"/>
  <c r="B678" i="2"/>
  <c r="C678" i="2"/>
  <c r="D678" i="2"/>
  <c r="E678" i="2"/>
  <c r="F678" i="2"/>
  <c r="G678" i="2"/>
  <c r="H678" i="2" s="1"/>
  <c r="I678" i="2"/>
  <c r="J678" i="2" s="1"/>
  <c r="K678" i="2"/>
  <c r="L678" i="2" s="1"/>
  <c r="M678" i="2"/>
  <c r="N678" i="2" s="1"/>
  <c r="S678" i="2"/>
  <c r="T678" i="2" s="1"/>
  <c r="U678" i="2"/>
  <c r="V678" i="2" s="1"/>
  <c r="W678" i="2"/>
  <c r="X678" i="2" s="1"/>
  <c r="A679" i="2"/>
  <c r="B679" i="2"/>
  <c r="C679" i="2"/>
  <c r="D679" i="2"/>
  <c r="E679" i="2"/>
  <c r="F679" i="2"/>
  <c r="G679" i="2"/>
  <c r="H679" i="2" s="1"/>
  <c r="I679" i="2"/>
  <c r="J679" i="2" s="1"/>
  <c r="K679" i="2"/>
  <c r="L679" i="2" s="1"/>
  <c r="M679" i="2"/>
  <c r="N679" i="2" s="1"/>
  <c r="S679" i="2"/>
  <c r="T679" i="2" s="1"/>
  <c r="U679" i="2"/>
  <c r="V679" i="2" s="1"/>
  <c r="W679" i="2"/>
  <c r="X679" i="2" s="1"/>
  <c r="A680" i="2"/>
  <c r="B680" i="2"/>
  <c r="C680" i="2"/>
  <c r="D680" i="2"/>
  <c r="E680" i="2"/>
  <c r="F680" i="2"/>
  <c r="G680" i="2"/>
  <c r="H680" i="2" s="1"/>
  <c r="I680" i="2"/>
  <c r="J680" i="2" s="1"/>
  <c r="K680" i="2"/>
  <c r="L680" i="2" s="1"/>
  <c r="M680" i="2"/>
  <c r="N680" i="2" s="1"/>
  <c r="S680" i="2"/>
  <c r="T680" i="2" s="1"/>
  <c r="U680" i="2"/>
  <c r="V680" i="2" s="1"/>
  <c r="W680" i="2"/>
  <c r="X680" i="2" s="1"/>
  <c r="A681" i="2"/>
  <c r="B681" i="2"/>
  <c r="C681" i="2"/>
  <c r="D681" i="2"/>
  <c r="E681" i="2"/>
  <c r="F681" i="2"/>
  <c r="G681" i="2"/>
  <c r="H681" i="2" s="1"/>
  <c r="I681" i="2"/>
  <c r="J681" i="2" s="1"/>
  <c r="K681" i="2"/>
  <c r="L681" i="2" s="1"/>
  <c r="M681" i="2"/>
  <c r="N681" i="2" s="1"/>
  <c r="S681" i="2"/>
  <c r="T681" i="2" s="1"/>
  <c r="U681" i="2"/>
  <c r="V681" i="2" s="1"/>
  <c r="W681" i="2"/>
  <c r="X681" i="2" s="1"/>
  <c r="A682" i="2"/>
  <c r="B682" i="2"/>
  <c r="C682" i="2"/>
  <c r="D682" i="2"/>
  <c r="E682" i="2"/>
  <c r="F682" i="2"/>
  <c r="G682" i="2"/>
  <c r="H682" i="2" s="1"/>
  <c r="I682" i="2"/>
  <c r="J682" i="2" s="1"/>
  <c r="K682" i="2"/>
  <c r="L682" i="2" s="1"/>
  <c r="M682" i="2"/>
  <c r="N682" i="2" s="1"/>
  <c r="S682" i="2"/>
  <c r="T682" i="2" s="1"/>
  <c r="U682" i="2"/>
  <c r="V682" i="2" s="1"/>
  <c r="W682" i="2"/>
  <c r="X682" i="2" s="1"/>
  <c r="A683" i="2"/>
  <c r="B683" i="2"/>
  <c r="C683" i="2"/>
  <c r="D683" i="2"/>
  <c r="E683" i="2"/>
  <c r="F683" i="2"/>
  <c r="G683" i="2"/>
  <c r="H683" i="2" s="1"/>
  <c r="I683" i="2"/>
  <c r="J683" i="2" s="1"/>
  <c r="K683" i="2"/>
  <c r="L683" i="2" s="1"/>
  <c r="M683" i="2"/>
  <c r="N683" i="2" s="1"/>
  <c r="S683" i="2"/>
  <c r="T683" i="2" s="1"/>
  <c r="U683" i="2"/>
  <c r="V683" i="2" s="1"/>
  <c r="W683" i="2"/>
  <c r="X683" i="2" s="1"/>
  <c r="A684" i="2"/>
  <c r="B684" i="2"/>
  <c r="C684" i="2"/>
  <c r="D684" i="2"/>
  <c r="E684" i="2"/>
  <c r="F684" i="2"/>
  <c r="G684" i="2"/>
  <c r="H684" i="2" s="1"/>
  <c r="I684" i="2"/>
  <c r="J684" i="2" s="1"/>
  <c r="K684" i="2"/>
  <c r="L684" i="2" s="1"/>
  <c r="M684" i="2"/>
  <c r="N684" i="2" s="1"/>
  <c r="S684" i="2"/>
  <c r="T684" i="2" s="1"/>
  <c r="U684" i="2"/>
  <c r="V684" i="2" s="1"/>
  <c r="W684" i="2"/>
  <c r="X684" i="2" s="1"/>
  <c r="A685" i="2"/>
  <c r="B685" i="2"/>
  <c r="C685" i="2"/>
  <c r="D685" i="2"/>
  <c r="E685" i="2"/>
  <c r="F685" i="2"/>
  <c r="G685" i="2"/>
  <c r="H685" i="2" s="1"/>
  <c r="I685" i="2"/>
  <c r="J685" i="2" s="1"/>
  <c r="K685" i="2"/>
  <c r="L685" i="2"/>
  <c r="M685" i="2"/>
  <c r="N685" i="2" s="1"/>
  <c r="S685" i="2"/>
  <c r="T685" i="2" s="1"/>
  <c r="U685" i="2"/>
  <c r="V685" i="2" s="1"/>
  <c r="W685" i="2"/>
  <c r="X685" i="2" s="1"/>
  <c r="A686" i="2"/>
  <c r="B686" i="2"/>
  <c r="C686" i="2"/>
  <c r="D686" i="2"/>
  <c r="E686" i="2"/>
  <c r="F686" i="2"/>
  <c r="G686" i="2"/>
  <c r="H686" i="2" s="1"/>
  <c r="I686" i="2"/>
  <c r="J686" i="2" s="1"/>
  <c r="K686" i="2"/>
  <c r="L686" i="2" s="1"/>
  <c r="M686" i="2"/>
  <c r="N686" i="2" s="1"/>
  <c r="S686" i="2"/>
  <c r="T686" i="2" s="1"/>
  <c r="U686" i="2"/>
  <c r="V686" i="2" s="1"/>
  <c r="W686" i="2"/>
  <c r="X686" i="2" s="1"/>
  <c r="A687" i="2"/>
  <c r="B687" i="2"/>
  <c r="C687" i="2"/>
  <c r="D687" i="2"/>
  <c r="E687" i="2"/>
  <c r="F687" i="2"/>
  <c r="G687" i="2"/>
  <c r="H687" i="2" s="1"/>
  <c r="I687" i="2"/>
  <c r="J687" i="2" s="1"/>
  <c r="K687" i="2"/>
  <c r="L687" i="2" s="1"/>
  <c r="M687" i="2"/>
  <c r="N687" i="2"/>
  <c r="S687" i="2"/>
  <c r="T687" i="2" s="1"/>
  <c r="U687" i="2"/>
  <c r="V687" i="2" s="1"/>
  <c r="W687" i="2"/>
  <c r="X687" i="2"/>
  <c r="A688" i="2"/>
  <c r="B688" i="2"/>
  <c r="C688" i="2"/>
  <c r="D688" i="2"/>
  <c r="E688" i="2"/>
  <c r="F688" i="2"/>
  <c r="G688" i="2"/>
  <c r="H688" i="2"/>
  <c r="I688" i="2"/>
  <c r="J688" i="2" s="1"/>
  <c r="K688" i="2"/>
  <c r="L688" i="2" s="1"/>
  <c r="M688" i="2"/>
  <c r="N688" i="2" s="1"/>
  <c r="S688" i="2"/>
  <c r="T688" i="2"/>
  <c r="U688" i="2"/>
  <c r="V688" i="2" s="1"/>
  <c r="W688" i="2"/>
  <c r="X688" i="2" s="1"/>
  <c r="A689" i="2"/>
  <c r="B689" i="2"/>
  <c r="C689" i="2"/>
  <c r="D689" i="2"/>
  <c r="E689" i="2"/>
  <c r="F689" i="2"/>
  <c r="G689" i="2"/>
  <c r="H689" i="2" s="1"/>
  <c r="I689" i="2"/>
  <c r="J689" i="2"/>
  <c r="K689" i="2"/>
  <c r="L689" i="2" s="1"/>
  <c r="M689" i="2"/>
  <c r="N689" i="2"/>
  <c r="S689" i="2"/>
  <c r="T689" i="2" s="1"/>
  <c r="U689" i="2"/>
  <c r="V689" i="2"/>
  <c r="W689" i="2"/>
  <c r="X689" i="2" s="1"/>
  <c r="A690" i="2"/>
  <c r="B690" i="2"/>
  <c r="C690" i="2"/>
  <c r="D690" i="2"/>
  <c r="E690" i="2"/>
  <c r="F690" i="2"/>
  <c r="G690" i="2"/>
  <c r="H690" i="2" s="1"/>
  <c r="I690" i="2"/>
  <c r="J690" i="2" s="1"/>
  <c r="K690" i="2"/>
  <c r="L690" i="2" s="1"/>
  <c r="M690" i="2"/>
  <c r="N690" i="2" s="1"/>
  <c r="S690" i="2"/>
  <c r="T690" i="2" s="1"/>
  <c r="U690" i="2"/>
  <c r="V690" i="2" s="1"/>
  <c r="W690" i="2"/>
  <c r="X690" i="2" s="1"/>
  <c r="A691" i="2"/>
  <c r="B691" i="2"/>
  <c r="C691" i="2"/>
  <c r="D691" i="2"/>
  <c r="E691" i="2"/>
  <c r="F691" i="2"/>
  <c r="G691" i="2"/>
  <c r="H691" i="2" s="1"/>
  <c r="I691" i="2"/>
  <c r="J691" i="2" s="1"/>
  <c r="K691" i="2"/>
  <c r="L691" i="2" s="1"/>
  <c r="M691" i="2"/>
  <c r="N691" i="2" s="1"/>
  <c r="S691" i="2"/>
  <c r="T691" i="2" s="1"/>
  <c r="U691" i="2"/>
  <c r="V691" i="2" s="1"/>
  <c r="W691" i="2"/>
  <c r="X691" i="2" s="1"/>
  <c r="A692" i="2"/>
  <c r="B692" i="2"/>
  <c r="C692" i="2"/>
  <c r="D692" i="2"/>
  <c r="E692" i="2"/>
  <c r="F692" i="2"/>
  <c r="G692" i="2"/>
  <c r="H692" i="2" s="1"/>
  <c r="I692" i="2"/>
  <c r="J692" i="2" s="1"/>
  <c r="K692" i="2"/>
  <c r="L692" i="2" s="1"/>
  <c r="M692" i="2"/>
  <c r="N692" i="2" s="1"/>
  <c r="S692" i="2"/>
  <c r="T692" i="2" s="1"/>
  <c r="U692" i="2"/>
  <c r="V692" i="2" s="1"/>
  <c r="W692" i="2"/>
  <c r="X692" i="2" s="1"/>
  <c r="A693" i="2"/>
  <c r="B693" i="2"/>
  <c r="C693" i="2"/>
  <c r="D693" i="2"/>
  <c r="E693" i="2"/>
  <c r="F693" i="2"/>
  <c r="G693" i="2"/>
  <c r="H693" i="2" s="1"/>
  <c r="I693" i="2"/>
  <c r="J693" i="2" s="1"/>
  <c r="K693" i="2"/>
  <c r="L693" i="2" s="1"/>
  <c r="M693" i="2"/>
  <c r="N693" i="2" s="1"/>
  <c r="S693" i="2"/>
  <c r="T693" i="2" s="1"/>
  <c r="U693" i="2"/>
  <c r="V693" i="2" s="1"/>
  <c r="W693" i="2"/>
  <c r="X693" i="2" s="1"/>
  <c r="A694" i="2"/>
  <c r="B694" i="2"/>
  <c r="C694" i="2"/>
  <c r="D694" i="2"/>
  <c r="E694" i="2"/>
  <c r="F694" i="2"/>
  <c r="G694" i="2"/>
  <c r="H694" i="2" s="1"/>
  <c r="I694" i="2"/>
  <c r="J694" i="2" s="1"/>
  <c r="K694" i="2"/>
  <c r="L694" i="2" s="1"/>
  <c r="M694" i="2"/>
  <c r="N694" i="2" s="1"/>
  <c r="S694" i="2"/>
  <c r="T694" i="2" s="1"/>
  <c r="U694" i="2"/>
  <c r="V694" i="2" s="1"/>
  <c r="W694" i="2"/>
  <c r="X694" i="2" s="1"/>
  <c r="A695" i="2"/>
  <c r="B695" i="2"/>
  <c r="C695" i="2"/>
  <c r="D695" i="2"/>
  <c r="E695" i="2"/>
  <c r="F695" i="2"/>
  <c r="G695" i="2"/>
  <c r="H695" i="2" s="1"/>
  <c r="I695" i="2"/>
  <c r="J695" i="2" s="1"/>
  <c r="K695" i="2"/>
  <c r="L695" i="2" s="1"/>
  <c r="M695" i="2"/>
  <c r="N695" i="2" s="1"/>
  <c r="S695" i="2"/>
  <c r="T695" i="2" s="1"/>
  <c r="U695" i="2"/>
  <c r="V695" i="2" s="1"/>
  <c r="W695" i="2"/>
  <c r="X695" i="2" s="1"/>
  <c r="A696" i="2"/>
  <c r="B696" i="2"/>
  <c r="C696" i="2"/>
  <c r="D696" i="2"/>
  <c r="E696" i="2"/>
  <c r="F696" i="2"/>
  <c r="G696" i="2"/>
  <c r="H696" i="2" s="1"/>
  <c r="I696" i="2"/>
  <c r="J696" i="2" s="1"/>
  <c r="K696" i="2"/>
  <c r="L696" i="2" s="1"/>
  <c r="M696" i="2"/>
  <c r="N696" i="2" s="1"/>
  <c r="S696" i="2"/>
  <c r="T696" i="2" s="1"/>
  <c r="U696" i="2"/>
  <c r="V696" i="2" s="1"/>
  <c r="W696" i="2"/>
  <c r="X696" i="2" s="1"/>
  <c r="A697" i="2"/>
  <c r="B697" i="2"/>
  <c r="C697" i="2"/>
  <c r="D697" i="2"/>
  <c r="E697" i="2"/>
  <c r="F697" i="2"/>
  <c r="G697" i="2"/>
  <c r="H697" i="2" s="1"/>
  <c r="I697" i="2"/>
  <c r="J697" i="2" s="1"/>
  <c r="K697" i="2"/>
  <c r="L697" i="2" s="1"/>
  <c r="M697" i="2"/>
  <c r="N697" i="2" s="1"/>
  <c r="S697" i="2"/>
  <c r="T697" i="2" s="1"/>
  <c r="U697" i="2"/>
  <c r="V697" i="2"/>
  <c r="W697" i="2"/>
  <c r="X697" i="2" s="1"/>
  <c r="A698" i="2"/>
  <c r="B698" i="2"/>
  <c r="C698" i="2"/>
  <c r="D698" i="2"/>
  <c r="E698" i="2"/>
  <c r="F698" i="2"/>
  <c r="G698" i="2"/>
  <c r="H698" i="2" s="1"/>
  <c r="I698" i="2"/>
  <c r="J698" i="2" s="1"/>
  <c r="K698" i="2"/>
  <c r="L698" i="2" s="1"/>
  <c r="M698" i="2"/>
  <c r="N698" i="2" s="1"/>
  <c r="S698" i="2"/>
  <c r="T698" i="2" s="1"/>
  <c r="U698" i="2"/>
  <c r="V698" i="2" s="1"/>
  <c r="W698" i="2"/>
  <c r="X698" i="2" s="1"/>
  <c r="A699" i="2"/>
  <c r="B699" i="2"/>
  <c r="C699" i="2"/>
  <c r="D699" i="2"/>
  <c r="E699" i="2"/>
  <c r="F699" i="2"/>
  <c r="G699" i="2"/>
  <c r="H699" i="2" s="1"/>
  <c r="I699" i="2"/>
  <c r="J699" i="2" s="1"/>
  <c r="K699" i="2"/>
  <c r="L699" i="2" s="1"/>
  <c r="M699" i="2"/>
  <c r="N699" i="2" s="1"/>
  <c r="S699" i="2"/>
  <c r="T699" i="2" s="1"/>
  <c r="U699" i="2"/>
  <c r="V699" i="2" s="1"/>
  <c r="W699" i="2"/>
  <c r="X699" i="2" s="1"/>
  <c r="A700" i="2"/>
  <c r="B700" i="2"/>
  <c r="C700" i="2"/>
  <c r="D700" i="2"/>
  <c r="E700" i="2"/>
  <c r="F700" i="2"/>
  <c r="G700" i="2"/>
  <c r="H700" i="2" s="1"/>
  <c r="I700" i="2"/>
  <c r="J700" i="2" s="1"/>
  <c r="K700" i="2"/>
  <c r="L700" i="2"/>
  <c r="M700" i="2"/>
  <c r="N700" i="2" s="1"/>
  <c r="S700" i="2"/>
  <c r="T700" i="2" s="1"/>
  <c r="U700" i="2"/>
  <c r="V700" i="2" s="1"/>
  <c r="W700" i="2"/>
  <c r="X700" i="2" s="1"/>
  <c r="A701" i="2"/>
  <c r="B701" i="2"/>
  <c r="C701" i="2"/>
  <c r="D701" i="2"/>
  <c r="E701" i="2"/>
  <c r="F701" i="2"/>
  <c r="G701" i="2"/>
  <c r="H701" i="2" s="1"/>
  <c r="I701" i="2"/>
  <c r="J701" i="2" s="1"/>
  <c r="K701" i="2"/>
  <c r="L701" i="2" s="1"/>
  <c r="M701" i="2"/>
  <c r="N701" i="2" s="1"/>
  <c r="S701" i="2"/>
  <c r="T701" i="2" s="1"/>
  <c r="U701" i="2"/>
  <c r="V701" i="2" s="1"/>
  <c r="W701" i="2"/>
  <c r="X701" i="2" s="1"/>
  <c r="A702" i="2"/>
  <c r="B702" i="2"/>
  <c r="C702" i="2"/>
  <c r="D702" i="2"/>
  <c r="E702" i="2"/>
  <c r="F702" i="2"/>
  <c r="G702" i="2"/>
  <c r="H702" i="2" s="1"/>
  <c r="I702" i="2"/>
  <c r="J702" i="2" s="1"/>
  <c r="K702" i="2"/>
  <c r="L702" i="2" s="1"/>
  <c r="M702" i="2"/>
  <c r="N702" i="2" s="1"/>
  <c r="S702" i="2"/>
  <c r="T702" i="2" s="1"/>
  <c r="U702" i="2"/>
  <c r="V702" i="2" s="1"/>
  <c r="W702" i="2"/>
  <c r="X702" i="2" s="1"/>
  <c r="A703" i="2"/>
  <c r="B703" i="2"/>
  <c r="C703" i="2"/>
  <c r="D703" i="2"/>
  <c r="E703" i="2"/>
  <c r="F703" i="2"/>
  <c r="G703" i="2"/>
  <c r="H703" i="2" s="1"/>
  <c r="I703" i="2"/>
  <c r="J703" i="2" s="1"/>
  <c r="K703" i="2"/>
  <c r="L703" i="2" s="1"/>
  <c r="M703" i="2"/>
  <c r="N703" i="2" s="1"/>
  <c r="S703" i="2"/>
  <c r="T703" i="2" s="1"/>
  <c r="U703" i="2"/>
  <c r="V703" i="2" s="1"/>
  <c r="W703" i="2"/>
  <c r="X703" i="2" s="1"/>
  <c r="A704" i="2"/>
  <c r="B704" i="2"/>
  <c r="C704" i="2"/>
  <c r="D704" i="2"/>
  <c r="E704" i="2"/>
  <c r="F704" i="2"/>
  <c r="G704" i="2"/>
  <c r="H704" i="2" s="1"/>
  <c r="I704" i="2"/>
  <c r="J704" i="2" s="1"/>
  <c r="K704" i="2"/>
  <c r="L704" i="2" s="1"/>
  <c r="M704" i="2"/>
  <c r="N704" i="2" s="1"/>
  <c r="S704" i="2"/>
  <c r="T704" i="2" s="1"/>
  <c r="U704" i="2"/>
  <c r="V704" i="2" s="1"/>
  <c r="W704" i="2"/>
  <c r="X704" i="2" s="1"/>
  <c r="A705" i="2"/>
  <c r="B705" i="2"/>
  <c r="C705" i="2"/>
  <c r="D705" i="2"/>
  <c r="E705" i="2"/>
  <c r="F705" i="2"/>
  <c r="G705" i="2"/>
  <c r="H705" i="2" s="1"/>
  <c r="I705" i="2"/>
  <c r="J705" i="2" s="1"/>
  <c r="K705" i="2"/>
  <c r="L705" i="2" s="1"/>
  <c r="M705" i="2"/>
  <c r="N705" i="2" s="1"/>
  <c r="S705" i="2"/>
  <c r="T705" i="2" s="1"/>
  <c r="U705" i="2"/>
  <c r="V705" i="2" s="1"/>
  <c r="W705" i="2"/>
  <c r="X705" i="2" s="1"/>
  <c r="A706" i="2"/>
  <c r="B706" i="2"/>
  <c r="C706" i="2"/>
  <c r="D706" i="2"/>
  <c r="E706" i="2"/>
  <c r="F706" i="2"/>
  <c r="G706" i="2"/>
  <c r="H706" i="2" s="1"/>
  <c r="I706" i="2"/>
  <c r="J706" i="2" s="1"/>
  <c r="K706" i="2"/>
  <c r="L706" i="2" s="1"/>
  <c r="M706" i="2"/>
  <c r="N706" i="2" s="1"/>
  <c r="S706" i="2"/>
  <c r="T706" i="2" s="1"/>
  <c r="U706" i="2"/>
  <c r="V706" i="2" s="1"/>
  <c r="W706" i="2"/>
  <c r="X706" i="2" s="1"/>
  <c r="A707" i="2"/>
  <c r="B707" i="2"/>
  <c r="C707" i="2"/>
  <c r="D707" i="2"/>
  <c r="E707" i="2"/>
  <c r="F707" i="2"/>
  <c r="G707" i="2"/>
  <c r="H707" i="2" s="1"/>
  <c r="I707" i="2"/>
  <c r="J707" i="2" s="1"/>
  <c r="K707" i="2"/>
  <c r="L707" i="2" s="1"/>
  <c r="M707" i="2"/>
  <c r="N707" i="2" s="1"/>
  <c r="S707" i="2"/>
  <c r="T707" i="2" s="1"/>
  <c r="U707" i="2"/>
  <c r="V707" i="2" s="1"/>
  <c r="W707" i="2"/>
  <c r="X707" i="2" s="1"/>
  <c r="A708" i="2"/>
  <c r="B708" i="2"/>
  <c r="C708" i="2"/>
  <c r="D708" i="2"/>
  <c r="E708" i="2"/>
  <c r="F708" i="2"/>
  <c r="G708" i="2"/>
  <c r="H708" i="2" s="1"/>
  <c r="I708" i="2"/>
  <c r="J708" i="2" s="1"/>
  <c r="K708" i="2"/>
  <c r="L708" i="2" s="1"/>
  <c r="M708" i="2"/>
  <c r="N708" i="2" s="1"/>
  <c r="S708" i="2"/>
  <c r="T708" i="2" s="1"/>
  <c r="U708" i="2"/>
  <c r="V708" i="2" s="1"/>
  <c r="W708" i="2"/>
  <c r="X708" i="2" s="1"/>
  <c r="A709" i="2"/>
  <c r="B709" i="2"/>
  <c r="C709" i="2"/>
  <c r="D709" i="2"/>
  <c r="E709" i="2"/>
  <c r="F709" i="2"/>
  <c r="G709" i="2"/>
  <c r="H709" i="2" s="1"/>
  <c r="I709" i="2"/>
  <c r="J709" i="2" s="1"/>
  <c r="K709" i="2"/>
  <c r="L709" i="2" s="1"/>
  <c r="M709" i="2"/>
  <c r="N709" i="2" s="1"/>
  <c r="S709" i="2"/>
  <c r="T709" i="2" s="1"/>
  <c r="U709" i="2"/>
  <c r="V709" i="2" s="1"/>
  <c r="W709" i="2"/>
  <c r="X709" i="2" s="1"/>
  <c r="A710" i="2"/>
  <c r="B710" i="2"/>
  <c r="C710" i="2"/>
  <c r="D710" i="2"/>
  <c r="E710" i="2"/>
  <c r="F710" i="2"/>
  <c r="G710" i="2"/>
  <c r="H710" i="2" s="1"/>
  <c r="I710" i="2"/>
  <c r="J710" i="2" s="1"/>
  <c r="K710" i="2"/>
  <c r="L710" i="2" s="1"/>
  <c r="M710" i="2"/>
  <c r="N710" i="2" s="1"/>
  <c r="S710" i="2"/>
  <c r="T710" i="2" s="1"/>
  <c r="U710" i="2"/>
  <c r="V710" i="2" s="1"/>
  <c r="W710" i="2"/>
  <c r="X710" i="2" s="1"/>
  <c r="A711" i="2"/>
  <c r="B711" i="2"/>
  <c r="C711" i="2"/>
  <c r="D711" i="2"/>
  <c r="E711" i="2"/>
  <c r="F711" i="2"/>
  <c r="G711" i="2"/>
  <c r="H711" i="2" s="1"/>
  <c r="I711" i="2"/>
  <c r="J711" i="2" s="1"/>
  <c r="K711" i="2"/>
  <c r="L711" i="2" s="1"/>
  <c r="M711" i="2"/>
  <c r="N711" i="2" s="1"/>
  <c r="S711" i="2"/>
  <c r="T711" i="2" s="1"/>
  <c r="U711" i="2"/>
  <c r="V711" i="2" s="1"/>
  <c r="W711" i="2"/>
  <c r="X711" i="2" s="1"/>
  <c r="A712" i="2"/>
  <c r="B712" i="2"/>
  <c r="C712" i="2"/>
  <c r="D712" i="2"/>
  <c r="E712" i="2"/>
  <c r="F712" i="2"/>
  <c r="G712" i="2"/>
  <c r="H712" i="2" s="1"/>
  <c r="I712" i="2"/>
  <c r="J712" i="2" s="1"/>
  <c r="K712" i="2"/>
  <c r="L712" i="2" s="1"/>
  <c r="M712" i="2"/>
  <c r="N712" i="2" s="1"/>
  <c r="S712" i="2"/>
  <c r="T712" i="2" s="1"/>
  <c r="U712" i="2"/>
  <c r="V712" i="2" s="1"/>
  <c r="W712" i="2"/>
  <c r="X712" i="2" s="1"/>
  <c r="A713" i="2"/>
  <c r="B713" i="2"/>
  <c r="C713" i="2"/>
  <c r="D713" i="2"/>
  <c r="E713" i="2"/>
  <c r="F713" i="2"/>
  <c r="G713" i="2"/>
  <c r="H713" i="2" s="1"/>
  <c r="I713" i="2"/>
  <c r="J713" i="2" s="1"/>
  <c r="K713" i="2"/>
  <c r="L713" i="2" s="1"/>
  <c r="M713" i="2"/>
  <c r="N713" i="2" s="1"/>
  <c r="S713" i="2"/>
  <c r="T713" i="2" s="1"/>
  <c r="U713" i="2"/>
  <c r="V713" i="2" s="1"/>
  <c r="W713" i="2"/>
  <c r="X713" i="2" s="1"/>
  <c r="A714" i="2"/>
  <c r="B714" i="2"/>
  <c r="C714" i="2"/>
  <c r="D714" i="2"/>
  <c r="E714" i="2"/>
  <c r="F714" i="2"/>
  <c r="G714" i="2"/>
  <c r="H714" i="2" s="1"/>
  <c r="I714" i="2"/>
  <c r="J714" i="2" s="1"/>
  <c r="K714" i="2"/>
  <c r="L714" i="2" s="1"/>
  <c r="M714" i="2"/>
  <c r="N714" i="2" s="1"/>
  <c r="S714" i="2"/>
  <c r="T714" i="2" s="1"/>
  <c r="U714" i="2"/>
  <c r="V714" i="2" s="1"/>
  <c r="W714" i="2"/>
  <c r="X714" i="2" s="1"/>
  <c r="A715" i="2"/>
  <c r="B715" i="2"/>
  <c r="C715" i="2"/>
  <c r="D715" i="2"/>
  <c r="E715" i="2"/>
  <c r="F715" i="2"/>
  <c r="G715" i="2"/>
  <c r="H715" i="2" s="1"/>
  <c r="I715" i="2"/>
  <c r="J715" i="2" s="1"/>
  <c r="K715" i="2"/>
  <c r="L715" i="2" s="1"/>
  <c r="M715" i="2"/>
  <c r="N715" i="2" s="1"/>
  <c r="S715" i="2"/>
  <c r="T715" i="2" s="1"/>
  <c r="U715" i="2"/>
  <c r="V715" i="2" s="1"/>
  <c r="W715" i="2"/>
  <c r="X715" i="2" s="1"/>
  <c r="A716" i="2"/>
  <c r="B716" i="2"/>
  <c r="C716" i="2"/>
  <c r="D716" i="2"/>
  <c r="E716" i="2"/>
  <c r="F716" i="2"/>
  <c r="G716" i="2"/>
  <c r="H716" i="2" s="1"/>
  <c r="I716" i="2"/>
  <c r="J716" i="2" s="1"/>
  <c r="K716" i="2"/>
  <c r="L716" i="2" s="1"/>
  <c r="M716" i="2"/>
  <c r="N716" i="2" s="1"/>
  <c r="S716" i="2"/>
  <c r="T716" i="2" s="1"/>
  <c r="U716" i="2"/>
  <c r="V716" i="2" s="1"/>
  <c r="W716" i="2"/>
  <c r="X716" i="2" s="1"/>
  <c r="A717" i="2"/>
  <c r="B717" i="2"/>
  <c r="C717" i="2"/>
  <c r="D717" i="2"/>
  <c r="E717" i="2"/>
  <c r="F717" i="2"/>
  <c r="G717" i="2"/>
  <c r="H717" i="2" s="1"/>
  <c r="I717" i="2"/>
  <c r="J717" i="2" s="1"/>
  <c r="K717" i="2"/>
  <c r="L717" i="2" s="1"/>
  <c r="M717" i="2"/>
  <c r="N717" i="2" s="1"/>
  <c r="S717" i="2"/>
  <c r="T717" i="2" s="1"/>
  <c r="U717" i="2"/>
  <c r="V717" i="2" s="1"/>
  <c r="W717" i="2"/>
  <c r="X717" i="2" s="1"/>
  <c r="A718" i="2"/>
  <c r="B718" i="2"/>
  <c r="C718" i="2"/>
  <c r="D718" i="2"/>
  <c r="E718" i="2"/>
  <c r="F718" i="2"/>
  <c r="G718" i="2"/>
  <c r="H718" i="2" s="1"/>
  <c r="I718" i="2"/>
  <c r="J718" i="2" s="1"/>
  <c r="K718" i="2"/>
  <c r="L718" i="2" s="1"/>
  <c r="M718" i="2"/>
  <c r="N718" i="2" s="1"/>
  <c r="S718" i="2"/>
  <c r="T718" i="2" s="1"/>
  <c r="U718" i="2"/>
  <c r="V718" i="2" s="1"/>
  <c r="W718" i="2"/>
  <c r="X718" i="2" s="1"/>
  <c r="A719" i="2"/>
  <c r="B719" i="2"/>
  <c r="C719" i="2"/>
  <c r="D719" i="2"/>
  <c r="E719" i="2"/>
  <c r="F719" i="2"/>
  <c r="G719" i="2"/>
  <c r="H719" i="2" s="1"/>
  <c r="I719" i="2"/>
  <c r="J719" i="2" s="1"/>
  <c r="K719" i="2"/>
  <c r="L719" i="2" s="1"/>
  <c r="M719" i="2"/>
  <c r="N719" i="2" s="1"/>
  <c r="S719" i="2"/>
  <c r="T719" i="2" s="1"/>
  <c r="U719" i="2"/>
  <c r="V719" i="2"/>
  <c r="W719" i="2"/>
  <c r="X719" i="2" s="1"/>
  <c r="A720" i="2"/>
  <c r="B720" i="2"/>
  <c r="C720" i="2"/>
  <c r="D720" i="2"/>
  <c r="E720" i="2"/>
  <c r="F720" i="2"/>
  <c r="G720" i="2"/>
  <c r="H720" i="2" s="1"/>
  <c r="I720" i="2"/>
  <c r="J720" i="2" s="1"/>
  <c r="K720" i="2"/>
  <c r="L720" i="2" s="1"/>
  <c r="M720" i="2"/>
  <c r="N720" i="2" s="1"/>
  <c r="S720" i="2"/>
  <c r="T720" i="2" s="1"/>
  <c r="U720" i="2"/>
  <c r="V720" i="2" s="1"/>
  <c r="W720" i="2"/>
  <c r="X720" i="2" s="1"/>
  <c r="A721" i="2"/>
  <c r="B721" i="2"/>
  <c r="C721" i="2"/>
  <c r="D721" i="2"/>
  <c r="E721" i="2"/>
  <c r="F721" i="2"/>
  <c r="G721" i="2"/>
  <c r="H721" i="2" s="1"/>
  <c r="I721" i="2"/>
  <c r="J721" i="2" s="1"/>
  <c r="K721" i="2"/>
  <c r="L721" i="2" s="1"/>
  <c r="M721" i="2"/>
  <c r="N721" i="2" s="1"/>
  <c r="S721" i="2"/>
  <c r="T721" i="2" s="1"/>
  <c r="U721" i="2"/>
  <c r="V721" i="2" s="1"/>
  <c r="W721" i="2"/>
  <c r="X721" i="2" s="1"/>
  <c r="A722" i="2"/>
  <c r="B722" i="2"/>
  <c r="C722" i="2"/>
  <c r="D722" i="2"/>
  <c r="E722" i="2"/>
  <c r="F722" i="2"/>
  <c r="G722" i="2"/>
  <c r="H722" i="2" s="1"/>
  <c r="I722" i="2"/>
  <c r="J722" i="2" s="1"/>
  <c r="K722" i="2"/>
  <c r="L722" i="2" s="1"/>
  <c r="M722" i="2"/>
  <c r="N722" i="2" s="1"/>
  <c r="S722" i="2"/>
  <c r="T722" i="2" s="1"/>
  <c r="U722" i="2"/>
  <c r="V722" i="2" s="1"/>
  <c r="W722" i="2"/>
  <c r="X722" i="2" s="1"/>
  <c r="A723" i="2"/>
  <c r="B723" i="2"/>
  <c r="C723" i="2"/>
  <c r="D723" i="2"/>
  <c r="E723" i="2"/>
  <c r="F723" i="2"/>
  <c r="G723" i="2"/>
  <c r="H723" i="2" s="1"/>
  <c r="I723" i="2"/>
  <c r="J723" i="2" s="1"/>
  <c r="K723" i="2"/>
  <c r="L723" i="2" s="1"/>
  <c r="M723" i="2"/>
  <c r="N723" i="2" s="1"/>
  <c r="S723" i="2"/>
  <c r="T723" i="2" s="1"/>
  <c r="U723" i="2"/>
  <c r="V723" i="2" s="1"/>
  <c r="W723" i="2"/>
  <c r="X723" i="2" s="1"/>
  <c r="A724" i="2"/>
  <c r="B724" i="2"/>
  <c r="C724" i="2"/>
  <c r="D724" i="2"/>
  <c r="E724" i="2"/>
  <c r="F724" i="2"/>
  <c r="G724" i="2"/>
  <c r="H724" i="2" s="1"/>
  <c r="I724" i="2"/>
  <c r="J724" i="2" s="1"/>
  <c r="K724" i="2"/>
  <c r="L724" i="2" s="1"/>
  <c r="M724" i="2"/>
  <c r="N724" i="2" s="1"/>
  <c r="S724" i="2"/>
  <c r="T724" i="2" s="1"/>
  <c r="U724" i="2"/>
  <c r="V724" i="2" s="1"/>
  <c r="W724" i="2"/>
  <c r="X724" i="2" s="1"/>
  <c r="A725" i="2"/>
  <c r="B725" i="2"/>
  <c r="C725" i="2"/>
  <c r="D725" i="2"/>
  <c r="E725" i="2"/>
  <c r="F725" i="2"/>
  <c r="G725" i="2"/>
  <c r="H725" i="2" s="1"/>
  <c r="I725" i="2"/>
  <c r="J725" i="2" s="1"/>
  <c r="K725" i="2"/>
  <c r="L725" i="2" s="1"/>
  <c r="M725" i="2"/>
  <c r="N725" i="2" s="1"/>
  <c r="S725" i="2"/>
  <c r="T725" i="2" s="1"/>
  <c r="U725" i="2"/>
  <c r="V725" i="2" s="1"/>
  <c r="W725" i="2"/>
  <c r="X725" i="2" s="1"/>
  <c r="A726" i="2"/>
  <c r="B726" i="2"/>
  <c r="C726" i="2"/>
  <c r="D726" i="2"/>
  <c r="E726" i="2"/>
  <c r="F726" i="2"/>
  <c r="G726" i="2"/>
  <c r="H726" i="2" s="1"/>
  <c r="I726" i="2"/>
  <c r="J726" i="2" s="1"/>
  <c r="K726" i="2"/>
  <c r="L726" i="2" s="1"/>
  <c r="M726" i="2"/>
  <c r="N726" i="2" s="1"/>
  <c r="S726" i="2"/>
  <c r="T726" i="2" s="1"/>
  <c r="U726" i="2"/>
  <c r="V726" i="2" s="1"/>
  <c r="W726" i="2"/>
  <c r="X726" i="2" s="1"/>
  <c r="A727" i="2"/>
  <c r="B727" i="2"/>
  <c r="C727" i="2"/>
  <c r="D727" i="2"/>
  <c r="E727" i="2"/>
  <c r="F727" i="2"/>
  <c r="G727" i="2"/>
  <c r="H727" i="2" s="1"/>
  <c r="I727" i="2"/>
  <c r="J727" i="2" s="1"/>
  <c r="K727" i="2"/>
  <c r="L727" i="2" s="1"/>
  <c r="M727" i="2"/>
  <c r="N727" i="2" s="1"/>
  <c r="S727" i="2"/>
  <c r="T727" i="2" s="1"/>
  <c r="U727" i="2"/>
  <c r="V727" i="2" s="1"/>
  <c r="W727" i="2"/>
  <c r="X727" i="2" s="1"/>
  <c r="A728" i="2"/>
  <c r="B728" i="2"/>
  <c r="C728" i="2"/>
  <c r="D728" i="2"/>
  <c r="E728" i="2"/>
  <c r="F728" i="2"/>
  <c r="G728" i="2"/>
  <c r="H728" i="2" s="1"/>
  <c r="I728" i="2"/>
  <c r="J728" i="2" s="1"/>
  <c r="K728" i="2"/>
  <c r="L728" i="2" s="1"/>
  <c r="M728" i="2"/>
  <c r="N728" i="2" s="1"/>
  <c r="S728" i="2"/>
  <c r="T728" i="2" s="1"/>
  <c r="U728" i="2"/>
  <c r="V728" i="2" s="1"/>
  <c r="W728" i="2"/>
  <c r="X728" i="2" s="1"/>
  <c r="A729" i="2"/>
  <c r="B729" i="2"/>
  <c r="C729" i="2"/>
  <c r="D729" i="2"/>
  <c r="E729" i="2"/>
  <c r="F729" i="2"/>
  <c r="G729" i="2"/>
  <c r="H729" i="2" s="1"/>
  <c r="I729" i="2"/>
  <c r="J729" i="2" s="1"/>
  <c r="K729" i="2"/>
  <c r="L729" i="2" s="1"/>
  <c r="M729" i="2"/>
  <c r="N729" i="2" s="1"/>
  <c r="S729" i="2"/>
  <c r="T729" i="2" s="1"/>
  <c r="U729" i="2"/>
  <c r="V729" i="2" s="1"/>
  <c r="W729" i="2"/>
  <c r="X729" i="2" s="1"/>
  <c r="A730" i="2"/>
  <c r="B730" i="2"/>
  <c r="C730" i="2"/>
  <c r="D730" i="2"/>
  <c r="E730" i="2"/>
  <c r="F730" i="2"/>
  <c r="G730" i="2"/>
  <c r="H730" i="2" s="1"/>
  <c r="I730" i="2"/>
  <c r="J730" i="2" s="1"/>
  <c r="K730" i="2"/>
  <c r="L730" i="2" s="1"/>
  <c r="M730" i="2"/>
  <c r="N730" i="2" s="1"/>
  <c r="S730" i="2"/>
  <c r="T730" i="2" s="1"/>
  <c r="U730" i="2"/>
  <c r="V730" i="2" s="1"/>
  <c r="W730" i="2"/>
  <c r="X730" i="2" s="1"/>
  <c r="A731" i="2"/>
  <c r="B731" i="2"/>
  <c r="C731" i="2"/>
  <c r="D731" i="2"/>
  <c r="E731" i="2"/>
  <c r="F731" i="2"/>
  <c r="G731" i="2"/>
  <c r="H731" i="2" s="1"/>
  <c r="I731" i="2"/>
  <c r="J731" i="2" s="1"/>
  <c r="K731" i="2"/>
  <c r="L731" i="2" s="1"/>
  <c r="M731" i="2"/>
  <c r="N731" i="2" s="1"/>
  <c r="S731" i="2"/>
  <c r="T731" i="2" s="1"/>
  <c r="U731" i="2"/>
  <c r="V731" i="2" s="1"/>
  <c r="W731" i="2"/>
  <c r="X731" i="2" s="1"/>
  <c r="A732" i="2"/>
  <c r="B732" i="2"/>
  <c r="C732" i="2"/>
  <c r="D732" i="2"/>
  <c r="E732" i="2"/>
  <c r="F732" i="2"/>
  <c r="G732" i="2"/>
  <c r="H732" i="2" s="1"/>
  <c r="I732" i="2"/>
  <c r="J732" i="2" s="1"/>
  <c r="K732" i="2"/>
  <c r="L732" i="2" s="1"/>
  <c r="M732" i="2"/>
  <c r="N732" i="2" s="1"/>
  <c r="S732" i="2"/>
  <c r="T732" i="2" s="1"/>
  <c r="U732" i="2"/>
  <c r="V732" i="2" s="1"/>
  <c r="W732" i="2"/>
  <c r="X732" i="2" s="1"/>
  <c r="A733" i="2"/>
  <c r="B733" i="2"/>
  <c r="C733" i="2"/>
  <c r="D733" i="2"/>
  <c r="E733" i="2"/>
  <c r="F733" i="2"/>
  <c r="G733" i="2"/>
  <c r="H733" i="2" s="1"/>
  <c r="I733" i="2"/>
  <c r="J733" i="2"/>
  <c r="K733" i="2"/>
  <c r="L733" i="2" s="1"/>
  <c r="M733" i="2"/>
  <c r="N733" i="2" s="1"/>
  <c r="S733" i="2"/>
  <c r="T733" i="2" s="1"/>
  <c r="U733" i="2"/>
  <c r="V733" i="2" s="1"/>
  <c r="W733" i="2"/>
  <c r="X733" i="2" s="1"/>
  <c r="A734" i="2"/>
  <c r="B734" i="2"/>
  <c r="C734" i="2"/>
  <c r="D734" i="2"/>
  <c r="E734" i="2"/>
  <c r="F734" i="2"/>
  <c r="G734" i="2"/>
  <c r="H734" i="2" s="1"/>
  <c r="I734" i="2"/>
  <c r="J734" i="2"/>
  <c r="K734" i="2"/>
  <c r="L734" i="2" s="1"/>
  <c r="M734" i="2"/>
  <c r="N734" i="2" s="1"/>
  <c r="S734" i="2"/>
  <c r="T734" i="2" s="1"/>
  <c r="U734" i="2"/>
  <c r="V734" i="2" s="1"/>
  <c r="W734" i="2"/>
  <c r="X734" i="2" s="1"/>
  <c r="A735" i="2"/>
  <c r="B735" i="2"/>
  <c r="C735" i="2"/>
  <c r="D735" i="2"/>
  <c r="E735" i="2"/>
  <c r="F735" i="2"/>
  <c r="G735" i="2"/>
  <c r="H735" i="2" s="1"/>
  <c r="I735" i="2"/>
  <c r="J735" i="2" s="1"/>
  <c r="K735" i="2"/>
  <c r="L735" i="2" s="1"/>
  <c r="M735" i="2"/>
  <c r="N735" i="2" s="1"/>
  <c r="S735" i="2"/>
  <c r="T735" i="2" s="1"/>
  <c r="U735" i="2"/>
  <c r="V735" i="2" s="1"/>
  <c r="W735" i="2"/>
  <c r="X735" i="2" s="1"/>
  <c r="A736" i="2"/>
  <c r="B736" i="2"/>
  <c r="C736" i="2"/>
  <c r="D736" i="2"/>
  <c r="E736" i="2"/>
  <c r="F736" i="2"/>
  <c r="G736" i="2"/>
  <c r="H736" i="2" s="1"/>
  <c r="I736" i="2"/>
  <c r="J736" i="2" s="1"/>
  <c r="K736" i="2"/>
  <c r="L736" i="2" s="1"/>
  <c r="M736" i="2"/>
  <c r="N736" i="2" s="1"/>
  <c r="S736" i="2"/>
  <c r="T736" i="2" s="1"/>
  <c r="U736" i="2"/>
  <c r="V736" i="2" s="1"/>
  <c r="W736" i="2"/>
  <c r="X736" i="2" s="1"/>
  <c r="A737" i="2"/>
  <c r="B737" i="2"/>
  <c r="C737" i="2"/>
  <c r="D737" i="2"/>
  <c r="E737" i="2"/>
  <c r="F737" i="2"/>
  <c r="G737" i="2"/>
  <c r="H737" i="2" s="1"/>
  <c r="I737" i="2"/>
  <c r="J737" i="2" s="1"/>
  <c r="K737" i="2"/>
  <c r="L737" i="2" s="1"/>
  <c r="M737" i="2"/>
  <c r="N737" i="2" s="1"/>
  <c r="S737" i="2"/>
  <c r="T737" i="2" s="1"/>
  <c r="U737" i="2"/>
  <c r="V737" i="2" s="1"/>
  <c r="W737" i="2"/>
  <c r="X737" i="2" s="1"/>
  <c r="A738" i="2"/>
  <c r="B738" i="2"/>
  <c r="C738" i="2"/>
  <c r="D738" i="2"/>
  <c r="E738" i="2"/>
  <c r="F738" i="2"/>
  <c r="G738" i="2"/>
  <c r="H738" i="2" s="1"/>
  <c r="I738" i="2"/>
  <c r="J738" i="2" s="1"/>
  <c r="K738" i="2"/>
  <c r="L738" i="2" s="1"/>
  <c r="M738" i="2"/>
  <c r="N738" i="2" s="1"/>
  <c r="S738" i="2"/>
  <c r="T738" i="2" s="1"/>
  <c r="U738" i="2"/>
  <c r="V738" i="2" s="1"/>
  <c r="W738" i="2"/>
  <c r="X738" i="2" s="1"/>
  <c r="A739" i="2"/>
  <c r="B739" i="2"/>
  <c r="C739" i="2"/>
  <c r="D739" i="2"/>
  <c r="E739" i="2"/>
  <c r="F739" i="2"/>
  <c r="G739" i="2"/>
  <c r="H739" i="2" s="1"/>
  <c r="I739" i="2"/>
  <c r="J739" i="2" s="1"/>
  <c r="K739" i="2"/>
  <c r="L739" i="2" s="1"/>
  <c r="M739" i="2"/>
  <c r="N739" i="2" s="1"/>
  <c r="S739" i="2"/>
  <c r="T739" i="2" s="1"/>
  <c r="U739" i="2"/>
  <c r="V739" i="2" s="1"/>
  <c r="W739" i="2"/>
  <c r="X739" i="2" s="1"/>
  <c r="A740" i="2"/>
  <c r="B740" i="2"/>
  <c r="C740" i="2"/>
  <c r="D740" i="2"/>
  <c r="E740" i="2"/>
  <c r="F740" i="2"/>
  <c r="G740" i="2"/>
  <c r="H740" i="2" s="1"/>
  <c r="I740" i="2"/>
  <c r="J740" i="2" s="1"/>
  <c r="K740" i="2"/>
  <c r="L740" i="2" s="1"/>
  <c r="M740" i="2"/>
  <c r="N740" i="2" s="1"/>
  <c r="S740" i="2"/>
  <c r="T740" i="2" s="1"/>
  <c r="U740" i="2"/>
  <c r="V740" i="2" s="1"/>
  <c r="W740" i="2"/>
  <c r="X740" i="2" s="1"/>
  <c r="A741" i="2"/>
  <c r="B741" i="2"/>
  <c r="C741" i="2"/>
  <c r="D741" i="2"/>
  <c r="E741" i="2"/>
  <c r="F741" i="2"/>
  <c r="G741" i="2"/>
  <c r="H741" i="2" s="1"/>
  <c r="I741" i="2"/>
  <c r="J741" i="2" s="1"/>
  <c r="K741" i="2"/>
  <c r="L741" i="2" s="1"/>
  <c r="M741" i="2"/>
  <c r="N741" i="2" s="1"/>
  <c r="S741" i="2"/>
  <c r="T741" i="2" s="1"/>
  <c r="U741" i="2"/>
  <c r="V741" i="2" s="1"/>
  <c r="W741" i="2"/>
  <c r="X741" i="2" s="1"/>
  <c r="A742" i="2"/>
  <c r="B742" i="2"/>
  <c r="C742" i="2"/>
  <c r="D742" i="2"/>
  <c r="E742" i="2"/>
  <c r="F742" i="2"/>
  <c r="G742" i="2"/>
  <c r="H742" i="2" s="1"/>
  <c r="I742" i="2"/>
  <c r="J742" i="2" s="1"/>
  <c r="K742" i="2"/>
  <c r="L742" i="2" s="1"/>
  <c r="M742" i="2"/>
  <c r="N742" i="2" s="1"/>
  <c r="S742" i="2"/>
  <c r="T742" i="2" s="1"/>
  <c r="U742" i="2"/>
  <c r="V742" i="2" s="1"/>
  <c r="W742" i="2"/>
  <c r="X742" i="2" s="1"/>
  <c r="A743" i="2"/>
  <c r="B743" i="2"/>
  <c r="C743" i="2"/>
  <c r="D743" i="2"/>
  <c r="E743" i="2"/>
  <c r="F743" i="2"/>
  <c r="G743" i="2"/>
  <c r="H743" i="2" s="1"/>
  <c r="I743" i="2"/>
  <c r="J743" i="2" s="1"/>
  <c r="K743" i="2"/>
  <c r="L743" i="2" s="1"/>
  <c r="M743" i="2"/>
  <c r="N743" i="2" s="1"/>
  <c r="S743" i="2"/>
  <c r="T743" i="2" s="1"/>
  <c r="U743" i="2"/>
  <c r="V743" i="2" s="1"/>
  <c r="W743" i="2"/>
  <c r="X743" i="2" s="1"/>
  <c r="A744" i="2"/>
  <c r="B744" i="2"/>
  <c r="C744" i="2"/>
  <c r="D744" i="2"/>
  <c r="E744" i="2"/>
  <c r="F744" i="2"/>
  <c r="G744" i="2"/>
  <c r="H744" i="2" s="1"/>
  <c r="I744" i="2"/>
  <c r="J744" i="2" s="1"/>
  <c r="K744" i="2"/>
  <c r="L744" i="2" s="1"/>
  <c r="M744" i="2"/>
  <c r="N744" i="2" s="1"/>
  <c r="S744" i="2"/>
  <c r="T744" i="2" s="1"/>
  <c r="U744" i="2"/>
  <c r="V744" i="2" s="1"/>
  <c r="W744" i="2"/>
  <c r="X744" i="2"/>
  <c r="A745" i="2"/>
  <c r="B745" i="2"/>
  <c r="C745" i="2"/>
  <c r="D745" i="2"/>
  <c r="E745" i="2"/>
  <c r="F745" i="2"/>
  <c r="G745" i="2"/>
  <c r="H745" i="2" s="1"/>
  <c r="I745" i="2"/>
  <c r="J745" i="2" s="1"/>
  <c r="K745" i="2"/>
  <c r="L745" i="2" s="1"/>
  <c r="M745" i="2"/>
  <c r="N745" i="2" s="1"/>
  <c r="S745" i="2"/>
  <c r="T745" i="2" s="1"/>
  <c r="U745" i="2"/>
  <c r="V745" i="2" s="1"/>
  <c r="W745" i="2"/>
  <c r="X745" i="2" s="1"/>
  <c r="A746" i="2"/>
  <c r="B746" i="2"/>
  <c r="C746" i="2"/>
  <c r="D746" i="2"/>
  <c r="E746" i="2"/>
  <c r="F746" i="2"/>
  <c r="G746" i="2"/>
  <c r="H746" i="2" s="1"/>
  <c r="I746" i="2"/>
  <c r="J746" i="2" s="1"/>
  <c r="K746" i="2"/>
  <c r="L746" i="2" s="1"/>
  <c r="M746" i="2"/>
  <c r="N746" i="2" s="1"/>
  <c r="S746" i="2"/>
  <c r="T746" i="2" s="1"/>
  <c r="U746" i="2"/>
  <c r="V746" i="2" s="1"/>
  <c r="W746" i="2"/>
  <c r="X746" i="2" s="1"/>
  <c r="A747" i="2"/>
  <c r="B747" i="2"/>
  <c r="C747" i="2"/>
  <c r="D747" i="2"/>
  <c r="E747" i="2"/>
  <c r="F747" i="2"/>
  <c r="G747" i="2"/>
  <c r="H747" i="2" s="1"/>
  <c r="I747" i="2"/>
  <c r="J747" i="2" s="1"/>
  <c r="K747" i="2"/>
  <c r="L747" i="2" s="1"/>
  <c r="M747" i="2"/>
  <c r="N747" i="2" s="1"/>
  <c r="S747" i="2"/>
  <c r="T747" i="2" s="1"/>
  <c r="U747" i="2"/>
  <c r="V747" i="2" s="1"/>
  <c r="W747" i="2"/>
  <c r="X747" i="2" s="1"/>
  <c r="A748" i="2"/>
  <c r="B748" i="2"/>
  <c r="C748" i="2"/>
  <c r="D748" i="2"/>
  <c r="E748" i="2"/>
  <c r="F748" i="2"/>
  <c r="G748" i="2"/>
  <c r="H748" i="2" s="1"/>
  <c r="I748" i="2"/>
  <c r="J748" i="2" s="1"/>
  <c r="K748" i="2"/>
  <c r="L748" i="2" s="1"/>
  <c r="M748" i="2"/>
  <c r="N748" i="2" s="1"/>
  <c r="S748" i="2"/>
  <c r="T748" i="2" s="1"/>
  <c r="U748" i="2"/>
  <c r="V748" i="2" s="1"/>
  <c r="W748" i="2"/>
  <c r="X748" i="2" s="1"/>
  <c r="A749" i="2"/>
  <c r="B749" i="2"/>
  <c r="C749" i="2"/>
  <c r="D749" i="2"/>
  <c r="E749" i="2"/>
  <c r="F749" i="2"/>
  <c r="G749" i="2"/>
  <c r="H749" i="2" s="1"/>
  <c r="I749" i="2"/>
  <c r="J749" i="2" s="1"/>
  <c r="K749" i="2"/>
  <c r="L749" i="2" s="1"/>
  <c r="M749" i="2"/>
  <c r="N749" i="2" s="1"/>
  <c r="S749" i="2"/>
  <c r="T749" i="2" s="1"/>
  <c r="U749" i="2"/>
  <c r="V749" i="2" s="1"/>
  <c r="W749" i="2"/>
  <c r="X749" i="2" s="1"/>
  <c r="A750" i="2"/>
  <c r="B750" i="2"/>
  <c r="C750" i="2"/>
  <c r="D750" i="2"/>
  <c r="E750" i="2"/>
  <c r="F750" i="2"/>
  <c r="G750" i="2"/>
  <c r="H750" i="2" s="1"/>
  <c r="I750" i="2"/>
  <c r="J750" i="2" s="1"/>
  <c r="K750" i="2"/>
  <c r="L750" i="2" s="1"/>
  <c r="M750" i="2"/>
  <c r="N750" i="2" s="1"/>
  <c r="S750" i="2"/>
  <c r="T750" i="2" s="1"/>
  <c r="U750" i="2"/>
  <c r="V750" i="2" s="1"/>
  <c r="W750" i="2"/>
  <c r="X750" i="2" s="1"/>
  <c r="A751" i="2"/>
  <c r="B751" i="2"/>
  <c r="C751" i="2"/>
  <c r="D751" i="2"/>
  <c r="E751" i="2"/>
  <c r="F751" i="2"/>
  <c r="G751" i="2"/>
  <c r="H751" i="2" s="1"/>
  <c r="I751" i="2"/>
  <c r="J751" i="2" s="1"/>
  <c r="K751" i="2"/>
  <c r="L751" i="2" s="1"/>
  <c r="M751" i="2"/>
  <c r="N751" i="2" s="1"/>
  <c r="S751" i="2"/>
  <c r="T751" i="2" s="1"/>
  <c r="U751" i="2"/>
  <c r="V751" i="2" s="1"/>
  <c r="W751" i="2"/>
  <c r="X751" i="2" s="1"/>
  <c r="A752" i="2"/>
  <c r="B752" i="2"/>
  <c r="C752" i="2"/>
  <c r="D752" i="2"/>
  <c r="E752" i="2"/>
  <c r="F752" i="2"/>
  <c r="G752" i="2"/>
  <c r="H752" i="2" s="1"/>
  <c r="I752" i="2"/>
  <c r="J752" i="2" s="1"/>
  <c r="K752" i="2"/>
  <c r="L752" i="2" s="1"/>
  <c r="M752" i="2"/>
  <c r="N752" i="2" s="1"/>
  <c r="S752" i="2"/>
  <c r="T752" i="2" s="1"/>
  <c r="U752" i="2"/>
  <c r="V752" i="2" s="1"/>
  <c r="W752" i="2"/>
  <c r="X752" i="2" s="1"/>
  <c r="A753" i="2"/>
  <c r="B753" i="2"/>
  <c r="C753" i="2"/>
  <c r="D753" i="2"/>
  <c r="E753" i="2"/>
  <c r="F753" i="2"/>
  <c r="G753" i="2"/>
  <c r="H753" i="2" s="1"/>
  <c r="I753" i="2"/>
  <c r="J753" i="2" s="1"/>
  <c r="K753" i="2"/>
  <c r="L753" i="2" s="1"/>
  <c r="M753" i="2"/>
  <c r="N753" i="2" s="1"/>
  <c r="S753" i="2"/>
  <c r="T753" i="2" s="1"/>
  <c r="U753" i="2"/>
  <c r="V753" i="2" s="1"/>
  <c r="W753" i="2"/>
  <c r="X753" i="2" s="1"/>
  <c r="A754" i="2"/>
  <c r="B754" i="2"/>
  <c r="C754" i="2"/>
  <c r="D754" i="2"/>
  <c r="E754" i="2"/>
  <c r="F754" i="2"/>
  <c r="G754" i="2"/>
  <c r="H754" i="2" s="1"/>
  <c r="I754" i="2"/>
  <c r="J754" i="2" s="1"/>
  <c r="K754" i="2"/>
  <c r="L754" i="2" s="1"/>
  <c r="M754" i="2"/>
  <c r="N754" i="2" s="1"/>
  <c r="S754" i="2"/>
  <c r="T754" i="2" s="1"/>
  <c r="U754" i="2"/>
  <c r="V754" i="2" s="1"/>
  <c r="W754" i="2"/>
  <c r="X754" i="2" s="1"/>
  <c r="A755" i="2"/>
  <c r="B755" i="2"/>
  <c r="C755" i="2"/>
  <c r="D755" i="2"/>
  <c r="E755" i="2"/>
  <c r="F755" i="2"/>
  <c r="G755" i="2"/>
  <c r="H755" i="2" s="1"/>
  <c r="I755" i="2"/>
  <c r="J755" i="2" s="1"/>
  <c r="K755" i="2"/>
  <c r="L755" i="2" s="1"/>
  <c r="M755" i="2"/>
  <c r="N755" i="2" s="1"/>
  <c r="S755" i="2"/>
  <c r="T755" i="2" s="1"/>
  <c r="U755" i="2"/>
  <c r="V755" i="2" s="1"/>
  <c r="W755" i="2"/>
  <c r="X755" i="2" s="1"/>
  <c r="A756" i="2"/>
  <c r="B756" i="2"/>
  <c r="C756" i="2"/>
  <c r="D756" i="2"/>
  <c r="E756" i="2"/>
  <c r="F756" i="2"/>
  <c r="G756" i="2"/>
  <c r="H756" i="2" s="1"/>
  <c r="I756" i="2"/>
  <c r="J756" i="2" s="1"/>
  <c r="K756" i="2"/>
  <c r="L756" i="2" s="1"/>
  <c r="M756" i="2"/>
  <c r="N756" i="2" s="1"/>
  <c r="S756" i="2"/>
  <c r="T756" i="2" s="1"/>
  <c r="U756" i="2"/>
  <c r="V756" i="2" s="1"/>
  <c r="W756" i="2"/>
  <c r="X756" i="2" s="1"/>
  <c r="A757" i="2"/>
  <c r="B757" i="2"/>
  <c r="C757" i="2"/>
  <c r="D757" i="2"/>
  <c r="E757" i="2"/>
  <c r="F757" i="2"/>
  <c r="G757" i="2"/>
  <c r="H757" i="2" s="1"/>
  <c r="I757" i="2"/>
  <c r="J757" i="2" s="1"/>
  <c r="K757" i="2"/>
  <c r="L757" i="2" s="1"/>
  <c r="M757" i="2"/>
  <c r="N757" i="2" s="1"/>
  <c r="S757" i="2"/>
  <c r="T757" i="2" s="1"/>
  <c r="U757" i="2"/>
  <c r="V757" i="2" s="1"/>
  <c r="W757" i="2"/>
  <c r="X757" i="2" s="1"/>
  <c r="A758" i="2"/>
  <c r="B758" i="2"/>
  <c r="C758" i="2"/>
  <c r="D758" i="2"/>
  <c r="E758" i="2"/>
  <c r="F758" i="2"/>
  <c r="G758" i="2"/>
  <c r="H758" i="2" s="1"/>
  <c r="I758" i="2"/>
  <c r="J758" i="2" s="1"/>
  <c r="K758" i="2"/>
  <c r="L758" i="2" s="1"/>
  <c r="M758" i="2"/>
  <c r="N758" i="2" s="1"/>
  <c r="S758" i="2"/>
  <c r="T758" i="2" s="1"/>
  <c r="U758" i="2"/>
  <c r="V758" i="2" s="1"/>
  <c r="W758" i="2"/>
  <c r="X758" i="2" s="1"/>
  <c r="A759" i="2"/>
  <c r="B759" i="2"/>
  <c r="C759" i="2"/>
  <c r="D759" i="2"/>
  <c r="E759" i="2"/>
  <c r="F759" i="2"/>
  <c r="G759" i="2"/>
  <c r="H759" i="2" s="1"/>
  <c r="I759" i="2"/>
  <c r="J759" i="2" s="1"/>
  <c r="K759" i="2"/>
  <c r="L759" i="2" s="1"/>
  <c r="M759" i="2"/>
  <c r="N759" i="2" s="1"/>
  <c r="S759" i="2"/>
  <c r="T759" i="2" s="1"/>
  <c r="U759" i="2"/>
  <c r="V759" i="2" s="1"/>
  <c r="W759" i="2"/>
  <c r="X759" i="2" s="1"/>
  <c r="A760" i="2"/>
  <c r="B760" i="2"/>
  <c r="C760" i="2"/>
  <c r="D760" i="2"/>
  <c r="E760" i="2"/>
  <c r="F760" i="2"/>
  <c r="G760" i="2"/>
  <c r="H760" i="2" s="1"/>
  <c r="I760" i="2"/>
  <c r="J760" i="2" s="1"/>
  <c r="K760" i="2"/>
  <c r="L760" i="2" s="1"/>
  <c r="M760" i="2"/>
  <c r="N760" i="2" s="1"/>
  <c r="S760" i="2"/>
  <c r="T760" i="2" s="1"/>
  <c r="U760" i="2"/>
  <c r="V760" i="2" s="1"/>
  <c r="W760" i="2"/>
  <c r="X760" i="2" s="1"/>
  <c r="A761" i="2"/>
  <c r="B761" i="2"/>
  <c r="C761" i="2"/>
  <c r="D761" i="2"/>
  <c r="E761" i="2"/>
  <c r="F761" i="2"/>
  <c r="G761" i="2"/>
  <c r="H761" i="2" s="1"/>
  <c r="I761" i="2"/>
  <c r="J761" i="2" s="1"/>
  <c r="K761" i="2"/>
  <c r="L761" i="2" s="1"/>
  <c r="M761" i="2"/>
  <c r="N761" i="2" s="1"/>
  <c r="S761" i="2"/>
  <c r="T761" i="2" s="1"/>
  <c r="U761" i="2"/>
  <c r="V761" i="2" s="1"/>
  <c r="W761" i="2"/>
  <c r="X761" i="2" s="1"/>
  <c r="A762" i="2"/>
  <c r="B762" i="2"/>
  <c r="C762" i="2"/>
  <c r="D762" i="2"/>
  <c r="E762" i="2"/>
  <c r="F762" i="2"/>
  <c r="G762" i="2"/>
  <c r="H762" i="2" s="1"/>
  <c r="I762" i="2"/>
  <c r="J762" i="2" s="1"/>
  <c r="K762" i="2"/>
  <c r="L762" i="2" s="1"/>
  <c r="M762" i="2"/>
  <c r="N762" i="2" s="1"/>
  <c r="S762" i="2"/>
  <c r="T762" i="2" s="1"/>
  <c r="U762" i="2"/>
  <c r="V762" i="2" s="1"/>
  <c r="W762" i="2"/>
  <c r="X762" i="2" s="1"/>
  <c r="A763" i="2"/>
  <c r="B763" i="2"/>
  <c r="C763" i="2"/>
  <c r="D763" i="2"/>
  <c r="E763" i="2"/>
  <c r="F763" i="2"/>
  <c r="G763" i="2"/>
  <c r="H763" i="2" s="1"/>
  <c r="I763" i="2"/>
  <c r="J763" i="2" s="1"/>
  <c r="K763" i="2"/>
  <c r="L763" i="2" s="1"/>
  <c r="M763" i="2"/>
  <c r="N763" i="2" s="1"/>
  <c r="S763" i="2"/>
  <c r="T763" i="2" s="1"/>
  <c r="U763" i="2"/>
  <c r="V763" i="2" s="1"/>
  <c r="W763" i="2"/>
  <c r="X763" i="2" s="1"/>
  <c r="A764" i="2"/>
  <c r="B764" i="2"/>
  <c r="C764" i="2"/>
  <c r="D764" i="2"/>
  <c r="E764" i="2"/>
  <c r="F764" i="2"/>
  <c r="G764" i="2"/>
  <c r="H764" i="2" s="1"/>
  <c r="I764" i="2"/>
  <c r="J764" i="2" s="1"/>
  <c r="K764" i="2"/>
  <c r="L764" i="2" s="1"/>
  <c r="M764" i="2"/>
  <c r="N764" i="2" s="1"/>
  <c r="S764" i="2"/>
  <c r="T764" i="2" s="1"/>
  <c r="U764" i="2"/>
  <c r="V764" i="2" s="1"/>
  <c r="W764" i="2"/>
  <c r="X764" i="2" s="1"/>
  <c r="A765" i="2"/>
  <c r="B765" i="2"/>
  <c r="C765" i="2"/>
  <c r="D765" i="2"/>
  <c r="E765" i="2"/>
  <c r="F765" i="2"/>
  <c r="G765" i="2"/>
  <c r="H765" i="2" s="1"/>
  <c r="I765" i="2"/>
  <c r="J765" i="2" s="1"/>
  <c r="K765" i="2"/>
  <c r="L765" i="2" s="1"/>
  <c r="M765" i="2"/>
  <c r="N765" i="2" s="1"/>
  <c r="S765" i="2"/>
  <c r="T765" i="2" s="1"/>
  <c r="U765" i="2"/>
  <c r="V765" i="2" s="1"/>
  <c r="W765" i="2"/>
  <c r="X765" i="2" s="1"/>
  <c r="A766" i="2"/>
  <c r="B766" i="2"/>
  <c r="C766" i="2"/>
  <c r="D766" i="2"/>
  <c r="E766" i="2"/>
  <c r="F766" i="2"/>
  <c r="G766" i="2"/>
  <c r="H766" i="2" s="1"/>
  <c r="I766" i="2"/>
  <c r="J766" i="2" s="1"/>
  <c r="K766" i="2"/>
  <c r="L766" i="2" s="1"/>
  <c r="M766" i="2"/>
  <c r="N766" i="2" s="1"/>
  <c r="S766" i="2"/>
  <c r="T766" i="2" s="1"/>
  <c r="U766" i="2"/>
  <c r="V766" i="2" s="1"/>
  <c r="W766" i="2"/>
  <c r="X766" i="2" s="1"/>
  <c r="A767" i="2"/>
  <c r="B767" i="2"/>
  <c r="C767" i="2"/>
  <c r="D767" i="2"/>
  <c r="E767" i="2"/>
  <c r="F767" i="2"/>
  <c r="G767" i="2"/>
  <c r="H767" i="2" s="1"/>
  <c r="I767" i="2"/>
  <c r="J767" i="2" s="1"/>
  <c r="K767" i="2"/>
  <c r="L767" i="2" s="1"/>
  <c r="M767" i="2"/>
  <c r="N767" i="2" s="1"/>
  <c r="S767" i="2"/>
  <c r="T767" i="2" s="1"/>
  <c r="U767" i="2"/>
  <c r="V767" i="2" s="1"/>
  <c r="W767" i="2"/>
  <c r="X767" i="2" s="1"/>
  <c r="A768" i="2"/>
  <c r="B768" i="2"/>
  <c r="C768" i="2"/>
  <c r="D768" i="2"/>
  <c r="E768" i="2"/>
  <c r="F768" i="2"/>
  <c r="G768" i="2"/>
  <c r="H768" i="2" s="1"/>
  <c r="I768" i="2"/>
  <c r="J768" i="2" s="1"/>
  <c r="K768" i="2"/>
  <c r="L768" i="2" s="1"/>
  <c r="M768" i="2"/>
  <c r="N768" i="2" s="1"/>
  <c r="S768" i="2"/>
  <c r="T768" i="2" s="1"/>
  <c r="U768" i="2"/>
  <c r="V768" i="2" s="1"/>
  <c r="W768" i="2"/>
  <c r="X768" i="2" s="1"/>
  <c r="A769" i="2"/>
  <c r="B769" i="2"/>
  <c r="C769" i="2"/>
  <c r="D769" i="2"/>
  <c r="E769" i="2"/>
  <c r="F769" i="2"/>
  <c r="G769" i="2"/>
  <c r="H769" i="2" s="1"/>
  <c r="I769" i="2"/>
  <c r="J769" i="2" s="1"/>
  <c r="K769" i="2"/>
  <c r="L769" i="2" s="1"/>
  <c r="M769" i="2"/>
  <c r="N769" i="2" s="1"/>
  <c r="S769" i="2"/>
  <c r="T769" i="2" s="1"/>
  <c r="U769" i="2"/>
  <c r="V769" i="2" s="1"/>
  <c r="W769" i="2"/>
  <c r="X769" i="2" s="1"/>
  <c r="A770" i="2"/>
  <c r="B770" i="2"/>
  <c r="C770" i="2"/>
  <c r="D770" i="2"/>
  <c r="E770" i="2"/>
  <c r="F770" i="2"/>
  <c r="G770" i="2"/>
  <c r="H770" i="2" s="1"/>
  <c r="I770" i="2"/>
  <c r="J770" i="2" s="1"/>
  <c r="K770" i="2"/>
  <c r="L770" i="2" s="1"/>
  <c r="M770" i="2"/>
  <c r="N770" i="2" s="1"/>
  <c r="S770" i="2"/>
  <c r="T770" i="2" s="1"/>
  <c r="U770" i="2"/>
  <c r="V770" i="2" s="1"/>
  <c r="W770" i="2"/>
  <c r="X770" i="2" s="1"/>
  <c r="A771" i="2"/>
  <c r="B771" i="2"/>
  <c r="C771" i="2"/>
  <c r="D771" i="2"/>
  <c r="E771" i="2"/>
  <c r="F771" i="2"/>
  <c r="G771" i="2"/>
  <c r="H771" i="2" s="1"/>
  <c r="I771" i="2"/>
  <c r="J771" i="2" s="1"/>
  <c r="K771" i="2"/>
  <c r="L771" i="2" s="1"/>
  <c r="M771" i="2"/>
  <c r="N771" i="2" s="1"/>
  <c r="S771" i="2"/>
  <c r="T771" i="2" s="1"/>
  <c r="U771" i="2"/>
  <c r="V771" i="2" s="1"/>
  <c r="W771" i="2"/>
  <c r="X771" i="2" s="1"/>
  <c r="A772" i="2"/>
  <c r="B772" i="2"/>
  <c r="C772" i="2"/>
  <c r="D772" i="2"/>
  <c r="E772" i="2"/>
  <c r="F772" i="2"/>
  <c r="G772" i="2"/>
  <c r="H772" i="2" s="1"/>
  <c r="I772" i="2"/>
  <c r="J772" i="2" s="1"/>
  <c r="K772" i="2"/>
  <c r="L772" i="2" s="1"/>
  <c r="M772" i="2"/>
  <c r="N772" i="2" s="1"/>
  <c r="S772" i="2"/>
  <c r="T772" i="2" s="1"/>
  <c r="U772" i="2"/>
  <c r="V772" i="2" s="1"/>
  <c r="W772" i="2"/>
  <c r="X772" i="2" s="1"/>
  <c r="A773" i="2"/>
  <c r="B773" i="2"/>
  <c r="C773" i="2"/>
  <c r="D773" i="2"/>
  <c r="E773" i="2"/>
  <c r="F773" i="2"/>
  <c r="G773" i="2"/>
  <c r="H773" i="2" s="1"/>
  <c r="I773" i="2"/>
  <c r="J773" i="2" s="1"/>
  <c r="K773" i="2"/>
  <c r="L773" i="2" s="1"/>
  <c r="M773" i="2"/>
  <c r="N773" i="2" s="1"/>
  <c r="S773" i="2"/>
  <c r="T773" i="2" s="1"/>
  <c r="U773" i="2"/>
  <c r="V773" i="2" s="1"/>
  <c r="W773" i="2"/>
  <c r="X773" i="2" s="1"/>
  <c r="A774" i="2"/>
  <c r="B774" i="2"/>
  <c r="C774" i="2"/>
  <c r="D774" i="2"/>
  <c r="E774" i="2"/>
  <c r="F774" i="2"/>
  <c r="G774" i="2"/>
  <c r="H774" i="2" s="1"/>
  <c r="I774" i="2"/>
  <c r="J774" i="2" s="1"/>
  <c r="K774" i="2"/>
  <c r="L774" i="2" s="1"/>
  <c r="M774" i="2"/>
  <c r="N774" i="2" s="1"/>
  <c r="S774" i="2"/>
  <c r="T774" i="2" s="1"/>
  <c r="U774" i="2"/>
  <c r="V774" i="2" s="1"/>
  <c r="W774" i="2"/>
  <c r="X774" i="2" s="1"/>
  <c r="A775" i="2"/>
  <c r="B775" i="2"/>
  <c r="C775" i="2"/>
  <c r="D775" i="2"/>
  <c r="E775" i="2"/>
  <c r="F775" i="2"/>
  <c r="G775" i="2"/>
  <c r="H775" i="2" s="1"/>
  <c r="I775" i="2"/>
  <c r="J775" i="2" s="1"/>
  <c r="K775" i="2"/>
  <c r="L775" i="2" s="1"/>
  <c r="M775" i="2"/>
  <c r="N775" i="2" s="1"/>
  <c r="S775" i="2"/>
  <c r="T775" i="2" s="1"/>
  <c r="U775" i="2"/>
  <c r="V775" i="2" s="1"/>
  <c r="W775" i="2"/>
  <c r="X775" i="2" s="1"/>
  <c r="A776" i="2"/>
  <c r="B776" i="2"/>
  <c r="C776" i="2"/>
  <c r="D776" i="2"/>
  <c r="E776" i="2"/>
  <c r="F776" i="2"/>
  <c r="G776" i="2"/>
  <c r="H776" i="2" s="1"/>
  <c r="I776" i="2"/>
  <c r="J776" i="2" s="1"/>
  <c r="K776" i="2"/>
  <c r="L776" i="2" s="1"/>
  <c r="M776" i="2"/>
  <c r="N776" i="2" s="1"/>
  <c r="S776" i="2"/>
  <c r="T776" i="2" s="1"/>
  <c r="U776" i="2"/>
  <c r="V776" i="2" s="1"/>
  <c r="W776" i="2"/>
  <c r="X776" i="2" s="1"/>
  <c r="A777" i="2"/>
  <c r="B777" i="2"/>
  <c r="C777" i="2"/>
  <c r="D777" i="2"/>
  <c r="E777" i="2"/>
  <c r="F777" i="2"/>
  <c r="G777" i="2"/>
  <c r="H777" i="2" s="1"/>
  <c r="I777" i="2"/>
  <c r="J777" i="2" s="1"/>
  <c r="K777" i="2"/>
  <c r="L777" i="2" s="1"/>
  <c r="M777" i="2"/>
  <c r="N777" i="2" s="1"/>
  <c r="S777" i="2"/>
  <c r="T777" i="2"/>
  <c r="U777" i="2"/>
  <c r="V777" i="2" s="1"/>
  <c r="W777" i="2"/>
  <c r="X777" i="2" s="1"/>
  <c r="A778" i="2"/>
  <c r="B778" i="2"/>
  <c r="C778" i="2"/>
  <c r="D778" i="2"/>
  <c r="E778" i="2"/>
  <c r="F778" i="2"/>
  <c r="G778" i="2"/>
  <c r="H778" i="2" s="1"/>
  <c r="I778" i="2"/>
  <c r="J778" i="2" s="1"/>
  <c r="K778" i="2"/>
  <c r="L778" i="2" s="1"/>
  <c r="M778" i="2"/>
  <c r="N778" i="2" s="1"/>
  <c r="S778" i="2"/>
  <c r="T778" i="2" s="1"/>
  <c r="U778" i="2"/>
  <c r="V778" i="2" s="1"/>
  <c r="W778" i="2"/>
  <c r="X778" i="2" s="1"/>
  <c r="A779" i="2"/>
  <c r="B779" i="2"/>
  <c r="C779" i="2"/>
  <c r="D779" i="2"/>
  <c r="E779" i="2"/>
  <c r="F779" i="2"/>
  <c r="G779" i="2"/>
  <c r="H779" i="2" s="1"/>
  <c r="I779" i="2"/>
  <c r="J779" i="2" s="1"/>
  <c r="K779" i="2"/>
  <c r="L779" i="2" s="1"/>
  <c r="M779" i="2"/>
  <c r="N779" i="2" s="1"/>
  <c r="S779" i="2"/>
  <c r="T779" i="2" s="1"/>
  <c r="U779" i="2"/>
  <c r="V779" i="2" s="1"/>
  <c r="W779" i="2"/>
  <c r="X779" i="2" s="1"/>
  <c r="A780" i="2"/>
  <c r="B780" i="2"/>
  <c r="C780" i="2"/>
  <c r="D780" i="2"/>
  <c r="E780" i="2"/>
  <c r="F780" i="2"/>
  <c r="G780" i="2"/>
  <c r="H780" i="2" s="1"/>
  <c r="I780" i="2"/>
  <c r="J780" i="2" s="1"/>
  <c r="K780" i="2"/>
  <c r="L780" i="2" s="1"/>
  <c r="M780" i="2"/>
  <c r="N780" i="2" s="1"/>
  <c r="S780" i="2"/>
  <c r="T780" i="2" s="1"/>
  <c r="U780" i="2"/>
  <c r="V780" i="2" s="1"/>
  <c r="W780" i="2"/>
  <c r="X780" i="2" s="1"/>
  <c r="A781" i="2"/>
  <c r="B781" i="2"/>
  <c r="C781" i="2"/>
  <c r="D781" i="2"/>
  <c r="E781" i="2"/>
  <c r="F781" i="2"/>
  <c r="G781" i="2"/>
  <c r="H781" i="2" s="1"/>
  <c r="I781" i="2"/>
  <c r="J781" i="2" s="1"/>
  <c r="K781" i="2"/>
  <c r="L781" i="2" s="1"/>
  <c r="M781" i="2"/>
  <c r="N781" i="2" s="1"/>
  <c r="S781" i="2"/>
  <c r="T781" i="2" s="1"/>
  <c r="U781" i="2"/>
  <c r="V781" i="2" s="1"/>
  <c r="W781" i="2"/>
  <c r="X781" i="2" s="1"/>
  <c r="A782" i="2"/>
  <c r="B782" i="2"/>
  <c r="C782" i="2"/>
  <c r="D782" i="2"/>
  <c r="E782" i="2"/>
  <c r="F782" i="2"/>
  <c r="G782" i="2"/>
  <c r="H782" i="2" s="1"/>
  <c r="I782" i="2"/>
  <c r="J782" i="2" s="1"/>
  <c r="K782" i="2"/>
  <c r="L782" i="2" s="1"/>
  <c r="M782" i="2"/>
  <c r="N782" i="2" s="1"/>
  <c r="S782" i="2"/>
  <c r="T782" i="2" s="1"/>
  <c r="U782" i="2"/>
  <c r="V782" i="2" s="1"/>
  <c r="W782" i="2"/>
  <c r="X782" i="2" s="1"/>
  <c r="A783" i="2"/>
  <c r="B783" i="2"/>
  <c r="C783" i="2"/>
  <c r="D783" i="2"/>
  <c r="E783" i="2"/>
  <c r="F783" i="2"/>
  <c r="G783" i="2"/>
  <c r="H783" i="2" s="1"/>
  <c r="I783" i="2"/>
  <c r="J783" i="2" s="1"/>
  <c r="K783" i="2"/>
  <c r="L783" i="2" s="1"/>
  <c r="M783" i="2"/>
  <c r="N783" i="2" s="1"/>
  <c r="S783" i="2"/>
  <c r="T783" i="2" s="1"/>
  <c r="U783" i="2"/>
  <c r="V783" i="2" s="1"/>
  <c r="W783" i="2"/>
  <c r="X783" i="2" s="1"/>
  <c r="A784" i="2"/>
  <c r="B784" i="2"/>
  <c r="C784" i="2"/>
  <c r="D784" i="2"/>
  <c r="E784" i="2"/>
  <c r="F784" i="2"/>
  <c r="G784" i="2"/>
  <c r="H784" i="2" s="1"/>
  <c r="I784" i="2"/>
  <c r="J784" i="2" s="1"/>
  <c r="K784" i="2"/>
  <c r="L784" i="2" s="1"/>
  <c r="M784" i="2"/>
  <c r="N784" i="2" s="1"/>
  <c r="S784" i="2"/>
  <c r="T784" i="2" s="1"/>
  <c r="U784" i="2"/>
  <c r="V784" i="2" s="1"/>
  <c r="W784" i="2"/>
  <c r="X784" i="2" s="1"/>
  <c r="A785" i="2"/>
  <c r="B785" i="2"/>
  <c r="C785" i="2"/>
  <c r="D785" i="2"/>
  <c r="E785" i="2"/>
  <c r="F785" i="2"/>
  <c r="G785" i="2"/>
  <c r="H785" i="2" s="1"/>
  <c r="I785" i="2"/>
  <c r="J785" i="2" s="1"/>
  <c r="K785" i="2"/>
  <c r="L785" i="2" s="1"/>
  <c r="M785" i="2"/>
  <c r="N785" i="2" s="1"/>
  <c r="S785" i="2"/>
  <c r="T785" i="2" s="1"/>
  <c r="U785" i="2"/>
  <c r="V785" i="2" s="1"/>
  <c r="W785" i="2"/>
  <c r="X785" i="2" s="1"/>
  <c r="A786" i="2"/>
  <c r="B786" i="2"/>
  <c r="C786" i="2"/>
  <c r="D786" i="2"/>
  <c r="E786" i="2"/>
  <c r="F786" i="2"/>
  <c r="G786" i="2"/>
  <c r="H786" i="2" s="1"/>
  <c r="I786" i="2"/>
  <c r="J786" i="2" s="1"/>
  <c r="K786" i="2"/>
  <c r="L786" i="2" s="1"/>
  <c r="M786" i="2"/>
  <c r="N786" i="2" s="1"/>
  <c r="S786" i="2"/>
  <c r="T786" i="2" s="1"/>
  <c r="U786" i="2"/>
  <c r="V786" i="2" s="1"/>
  <c r="W786" i="2"/>
  <c r="X786" i="2" s="1"/>
  <c r="A787" i="2"/>
  <c r="B787" i="2"/>
  <c r="C787" i="2"/>
  <c r="D787" i="2"/>
  <c r="E787" i="2"/>
  <c r="F787" i="2"/>
  <c r="G787" i="2"/>
  <c r="H787" i="2" s="1"/>
  <c r="I787" i="2"/>
  <c r="J787" i="2" s="1"/>
  <c r="K787" i="2"/>
  <c r="L787" i="2" s="1"/>
  <c r="M787" i="2"/>
  <c r="N787" i="2" s="1"/>
  <c r="S787" i="2"/>
  <c r="T787" i="2" s="1"/>
  <c r="U787" i="2"/>
  <c r="V787" i="2" s="1"/>
  <c r="W787" i="2"/>
  <c r="X787" i="2" s="1"/>
  <c r="A788" i="2"/>
  <c r="B788" i="2"/>
  <c r="C788" i="2"/>
  <c r="D788" i="2"/>
  <c r="E788" i="2"/>
  <c r="F788" i="2"/>
  <c r="G788" i="2"/>
  <c r="H788" i="2" s="1"/>
  <c r="I788" i="2"/>
  <c r="J788" i="2" s="1"/>
  <c r="K788" i="2"/>
  <c r="L788" i="2" s="1"/>
  <c r="M788" i="2"/>
  <c r="N788" i="2" s="1"/>
  <c r="S788" i="2"/>
  <c r="T788" i="2" s="1"/>
  <c r="U788" i="2"/>
  <c r="V788" i="2" s="1"/>
  <c r="W788" i="2"/>
  <c r="X788" i="2" s="1"/>
  <c r="A789" i="2"/>
  <c r="B789" i="2"/>
  <c r="C789" i="2"/>
  <c r="D789" i="2"/>
  <c r="E789" i="2"/>
  <c r="F789" i="2"/>
  <c r="G789" i="2"/>
  <c r="H789" i="2"/>
  <c r="I789" i="2"/>
  <c r="J789" i="2" s="1"/>
  <c r="K789" i="2"/>
  <c r="L789" i="2" s="1"/>
  <c r="M789" i="2"/>
  <c r="N789" i="2" s="1"/>
  <c r="S789" i="2"/>
  <c r="T789" i="2" s="1"/>
  <c r="U789" i="2"/>
  <c r="V789" i="2" s="1"/>
  <c r="W789" i="2"/>
  <c r="X789" i="2" s="1"/>
  <c r="A790" i="2"/>
  <c r="B790" i="2"/>
  <c r="C790" i="2"/>
  <c r="D790" i="2"/>
  <c r="E790" i="2"/>
  <c r="F790" i="2"/>
  <c r="G790" i="2"/>
  <c r="H790" i="2" s="1"/>
  <c r="I790" i="2"/>
  <c r="J790" i="2" s="1"/>
  <c r="K790" i="2"/>
  <c r="L790" i="2" s="1"/>
  <c r="M790" i="2"/>
  <c r="N790" i="2" s="1"/>
  <c r="S790" i="2"/>
  <c r="T790" i="2" s="1"/>
  <c r="U790" i="2"/>
  <c r="V790" i="2" s="1"/>
  <c r="W790" i="2"/>
  <c r="X790" i="2" s="1"/>
  <c r="A791" i="2"/>
  <c r="B791" i="2"/>
  <c r="C791" i="2"/>
  <c r="D791" i="2"/>
  <c r="E791" i="2"/>
  <c r="F791" i="2"/>
  <c r="G791" i="2"/>
  <c r="H791" i="2" s="1"/>
  <c r="I791" i="2"/>
  <c r="J791" i="2" s="1"/>
  <c r="K791" i="2"/>
  <c r="L791" i="2" s="1"/>
  <c r="M791" i="2"/>
  <c r="N791" i="2" s="1"/>
  <c r="S791" i="2"/>
  <c r="T791" i="2" s="1"/>
  <c r="U791" i="2"/>
  <c r="V791" i="2" s="1"/>
  <c r="W791" i="2"/>
  <c r="X791" i="2" s="1"/>
  <c r="A792" i="2"/>
  <c r="B792" i="2"/>
  <c r="C792" i="2"/>
  <c r="D792" i="2"/>
  <c r="E792" i="2"/>
  <c r="F792" i="2"/>
  <c r="G792" i="2"/>
  <c r="H792" i="2" s="1"/>
  <c r="I792" i="2"/>
  <c r="J792" i="2" s="1"/>
  <c r="K792" i="2"/>
  <c r="L792" i="2" s="1"/>
  <c r="M792" i="2"/>
  <c r="N792" i="2" s="1"/>
  <c r="S792" i="2"/>
  <c r="T792" i="2" s="1"/>
  <c r="U792" i="2"/>
  <c r="V792" i="2" s="1"/>
  <c r="W792" i="2"/>
  <c r="X792" i="2" s="1"/>
  <c r="A793" i="2"/>
  <c r="B793" i="2"/>
  <c r="C793" i="2"/>
  <c r="D793" i="2"/>
  <c r="E793" i="2"/>
  <c r="F793" i="2"/>
  <c r="G793" i="2"/>
  <c r="H793" i="2" s="1"/>
  <c r="I793" i="2"/>
  <c r="J793" i="2" s="1"/>
  <c r="K793" i="2"/>
  <c r="L793" i="2" s="1"/>
  <c r="M793" i="2"/>
  <c r="N793" i="2" s="1"/>
  <c r="S793" i="2"/>
  <c r="T793" i="2" s="1"/>
  <c r="U793" i="2"/>
  <c r="V793" i="2" s="1"/>
  <c r="W793" i="2"/>
  <c r="X793" i="2" s="1"/>
  <c r="A794" i="2"/>
  <c r="B794" i="2"/>
  <c r="C794" i="2"/>
  <c r="D794" i="2"/>
  <c r="E794" i="2"/>
  <c r="F794" i="2"/>
  <c r="G794" i="2"/>
  <c r="H794" i="2" s="1"/>
  <c r="I794" i="2"/>
  <c r="J794" i="2" s="1"/>
  <c r="K794" i="2"/>
  <c r="L794" i="2" s="1"/>
  <c r="M794" i="2"/>
  <c r="N794" i="2" s="1"/>
  <c r="S794" i="2"/>
  <c r="T794" i="2" s="1"/>
  <c r="U794" i="2"/>
  <c r="V794" i="2" s="1"/>
  <c r="W794" i="2"/>
  <c r="X794" i="2" s="1"/>
  <c r="A795" i="2"/>
  <c r="B795" i="2"/>
  <c r="C795" i="2"/>
  <c r="D795" i="2"/>
  <c r="E795" i="2"/>
  <c r="F795" i="2"/>
  <c r="G795" i="2"/>
  <c r="H795" i="2" s="1"/>
  <c r="I795" i="2"/>
  <c r="J795" i="2" s="1"/>
  <c r="K795" i="2"/>
  <c r="L795" i="2" s="1"/>
  <c r="M795" i="2"/>
  <c r="N795" i="2" s="1"/>
  <c r="S795" i="2"/>
  <c r="T795" i="2" s="1"/>
  <c r="U795" i="2"/>
  <c r="V795" i="2" s="1"/>
  <c r="W795" i="2"/>
  <c r="X795" i="2" s="1"/>
  <c r="A796" i="2"/>
  <c r="B796" i="2"/>
  <c r="C796" i="2"/>
  <c r="D796" i="2"/>
  <c r="E796" i="2"/>
  <c r="F796" i="2"/>
  <c r="G796" i="2"/>
  <c r="H796" i="2" s="1"/>
  <c r="I796" i="2"/>
  <c r="J796" i="2" s="1"/>
  <c r="K796" i="2"/>
  <c r="L796" i="2" s="1"/>
  <c r="M796" i="2"/>
  <c r="N796" i="2" s="1"/>
  <c r="S796" i="2"/>
  <c r="T796" i="2" s="1"/>
  <c r="U796" i="2"/>
  <c r="V796" i="2" s="1"/>
  <c r="W796" i="2"/>
  <c r="X796" i="2" s="1"/>
  <c r="A797" i="2"/>
  <c r="B797" i="2"/>
  <c r="C797" i="2"/>
  <c r="D797" i="2"/>
  <c r="E797" i="2"/>
  <c r="F797" i="2"/>
  <c r="G797" i="2"/>
  <c r="H797" i="2" s="1"/>
  <c r="I797" i="2"/>
  <c r="J797" i="2" s="1"/>
  <c r="K797" i="2"/>
  <c r="L797" i="2" s="1"/>
  <c r="M797" i="2"/>
  <c r="N797" i="2" s="1"/>
  <c r="S797" i="2"/>
  <c r="T797" i="2" s="1"/>
  <c r="U797" i="2"/>
  <c r="V797" i="2" s="1"/>
  <c r="W797" i="2"/>
  <c r="X797" i="2" s="1"/>
  <c r="A798" i="2"/>
  <c r="B798" i="2"/>
  <c r="C798" i="2"/>
  <c r="D798" i="2"/>
  <c r="E798" i="2"/>
  <c r="F798" i="2"/>
  <c r="G798" i="2"/>
  <c r="H798" i="2" s="1"/>
  <c r="I798" i="2"/>
  <c r="J798" i="2" s="1"/>
  <c r="K798" i="2"/>
  <c r="L798" i="2" s="1"/>
  <c r="M798" i="2"/>
  <c r="N798" i="2" s="1"/>
  <c r="S798" i="2"/>
  <c r="T798" i="2" s="1"/>
  <c r="U798" i="2"/>
  <c r="V798" i="2" s="1"/>
  <c r="W798" i="2"/>
  <c r="X798" i="2" s="1"/>
  <c r="A799" i="2"/>
  <c r="B799" i="2"/>
  <c r="C799" i="2"/>
  <c r="D799" i="2"/>
  <c r="E799" i="2"/>
  <c r="F799" i="2"/>
  <c r="G799" i="2"/>
  <c r="H799" i="2" s="1"/>
  <c r="I799" i="2"/>
  <c r="J799" i="2" s="1"/>
  <c r="K799" i="2"/>
  <c r="L799" i="2" s="1"/>
  <c r="M799" i="2"/>
  <c r="N799" i="2" s="1"/>
  <c r="S799" i="2"/>
  <c r="T799" i="2" s="1"/>
  <c r="U799" i="2"/>
  <c r="V799" i="2" s="1"/>
  <c r="W799" i="2"/>
  <c r="X799" i="2" s="1"/>
  <c r="A800" i="2"/>
  <c r="B800" i="2"/>
  <c r="C800" i="2"/>
  <c r="D800" i="2"/>
  <c r="E800" i="2"/>
  <c r="F800" i="2"/>
  <c r="G800" i="2"/>
  <c r="H800" i="2" s="1"/>
  <c r="I800" i="2"/>
  <c r="J800" i="2" s="1"/>
  <c r="K800" i="2"/>
  <c r="L800" i="2" s="1"/>
  <c r="M800" i="2"/>
  <c r="N800" i="2" s="1"/>
  <c r="S800" i="2"/>
  <c r="T800" i="2" s="1"/>
  <c r="U800" i="2"/>
  <c r="V800" i="2" s="1"/>
  <c r="W800" i="2"/>
  <c r="X800" i="2" s="1"/>
  <c r="A801" i="2"/>
  <c r="B801" i="2"/>
  <c r="C801" i="2"/>
  <c r="D801" i="2"/>
  <c r="E801" i="2"/>
  <c r="F801" i="2"/>
  <c r="G801" i="2"/>
  <c r="H801" i="2"/>
  <c r="I801" i="2"/>
  <c r="J801" i="2" s="1"/>
  <c r="K801" i="2"/>
  <c r="L801" i="2" s="1"/>
  <c r="M801" i="2"/>
  <c r="N801" i="2" s="1"/>
  <c r="S801" i="2"/>
  <c r="T801" i="2" s="1"/>
  <c r="U801" i="2"/>
  <c r="V801" i="2" s="1"/>
  <c r="W801" i="2"/>
  <c r="X801" i="2" s="1"/>
  <c r="A802" i="2"/>
  <c r="B802" i="2"/>
  <c r="C802" i="2"/>
  <c r="D802" i="2"/>
  <c r="E802" i="2"/>
  <c r="F802" i="2"/>
  <c r="G802" i="2"/>
  <c r="H802" i="2" s="1"/>
  <c r="I802" i="2"/>
  <c r="J802" i="2" s="1"/>
  <c r="K802" i="2"/>
  <c r="L802" i="2" s="1"/>
  <c r="M802" i="2"/>
  <c r="N802" i="2" s="1"/>
  <c r="S802" i="2"/>
  <c r="T802" i="2" s="1"/>
  <c r="U802" i="2"/>
  <c r="V802" i="2" s="1"/>
  <c r="W802" i="2"/>
  <c r="X802" i="2" s="1"/>
  <c r="A803" i="2"/>
  <c r="B803" i="2"/>
  <c r="C803" i="2"/>
  <c r="D803" i="2"/>
  <c r="E803" i="2"/>
  <c r="F803" i="2"/>
  <c r="G803" i="2"/>
  <c r="H803" i="2" s="1"/>
  <c r="I803" i="2"/>
  <c r="J803" i="2" s="1"/>
  <c r="K803" i="2"/>
  <c r="L803" i="2" s="1"/>
  <c r="M803" i="2"/>
  <c r="N803" i="2" s="1"/>
  <c r="S803" i="2"/>
  <c r="T803" i="2" s="1"/>
  <c r="U803" i="2"/>
  <c r="V803" i="2" s="1"/>
  <c r="W803" i="2"/>
  <c r="X803" i="2" s="1"/>
  <c r="A804" i="2"/>
  <c r="B804" i="2"/>
  <c r="C804" i="2"/>
  <c r="D804" i="2"/>
  <c r="E804" i="2"/>
  <c r="F804" i="2"/>
  <c r="G804" i="2"/>
  <c r="H804" i="2" s="1"/>
  <c r="I804" i="2"/>
  <c r="J804" i="2" s="1"/>
  <c r="K804" i="2"/>
  <c r="L804" i="2" s="1"/>
  <c r="M804" i="2"/>
  <c r="N804" i="2" s="1"/>
  <c r="S804" i="2"/>
  <c r="T804" i="2" s="1"/>
  <c r="U804" i="2"/>
  <c r="V804" i="2" s="1"/>
  <c r="W804" i="2"/>
  <c r="X804" i="2" s="1"/>
  <c r="A805" i="2"/>
  <c r="B805" i="2"/>
  <c r="C805" i="2"/>
  <c r="D805" i="2"/>
  <c r="E805" i="2"/>
  <c r="F805" i="2"/>
  <c r="G805" i="2"/>
  <c r="H805" i="2" s="1"/>
  <c r="I805" i="2"/>
  <c r="J805" i="2" s="1"/>
  <c r="K805" i="2"/>
  <c r="L805" i="2" s="1"/>
  <c r="M805" i="2"/>
  <c r="N805" i="2" s="1"/>
  <c r="S805" i="2"/>
  <c r="T805" i="2" s="1"/>
  <c r="U805" i="2"/>
  <c r="V805" i="2" s="1"/>
  <c r="W805" i="2"/>
  <c r="X805" i="2" s="1"/>
  <c r="A806" i="2"/>
  <c r="B806" i="2"/>
  <c r="C806" i="2"/>
  <c r="D806" i="2"/>
  <c r="E806" i="2"/>
  <c r="F806" i="2"/>
  <c r="G806" i="2"/>
  <c r="H806" i="2" s="1"/>
  <c r="I806" i="2"/>
  <c r="J806" i="2" s="1"/>
  <c r="K806" i="2"/>
  <c r="L806" i="2" s="1"/>
  <c r="M806" i="2"/>
  <c r="N806" i="2" s="1"/>
  <c r="S806" i="2"/>
  <c r="T806" i="2" s="1"/>
  <c r="U806" i="2"/>
  <c r="V806" i="2" s="1"/>
  <c r="W806" i="2"/>
  <c r="X806" i="2" s="1"/>
  <c r="A807" i="2"/>
  <c r="B807" i="2"/>
  <c r="C807" i="2"/>
  <c r="D807" i="2"/>
  <c r="E807" i="2"/>
  <c r="F807" i="2"/>
  <c r="G807" i="2"/>
  <c r="H807" i="2" s="1"/>
  <c r="I807" i="2"/>
  <c r="J807" i="2" s="1"/>
  <c r="K807" i="2"/>
  <c r="L807" i="2" s="1"/>
  <c r="M807" i="2"/>
  <c r="N807" i="2" s="1"/>
  <c r="S807" i="2"/>
  <c r="T807" i="2" s="1"/>
  <c r="U807" i="2"/>
  <c r="V807" i="2" s="1"/>
  <c r="W807" i="2"/>
  <c r="X807" i="2" s="1"/>
  <c r="A808" i="2"/>
  <c r="B808" i="2"/>
  <c r="C808" i="2"/>
  <c r="D808" i="2"/>
  <c r="E808" i="2"/>
  <c r="F808" i="2"/>
  <c r="G808" i="2"/>
  <c r="H808" i="2" s="1"/>
  <c r="I808" i="2"/>
  <c r="J808" i="2" s="1"/>
  <c r="K808" i="2"/>
  <c r="L808" i="2" s="1"/>
  <c r="M808" i="2"/>
  <c r="N808" i="2" s="1"/>
  <c r="S808" i="2"/>
  <c r="T808" i="2" s="1"/>
  <c r="U808" i="2"/>
  <c r="V808" i="2" s="1"/>
  <c r="W808" i="2"/>
  <c r="X808" i="2" s="1"/>
  <c r="A809" i="2"/>
  <c r="B809" i="2"/>
  <c r="C809" i="2"/>
  <c r="D809" i="2"/>
  <c r="E809" i="2"/>
  <c r="F809" i="2"/>
  <c r="G809" i="2"/>
  <c r="H809" i="2" s="1"/>
  <c r="I809" i="2"/>
  <c r="J809" i="2" s="1"/>
  <c r="K809" i="2"/>
  <c r="L809" i="2" s="1"/>
  <c r="M809" i="2"/>
  <c r="N809" i="2" s="1"/>
  <c r="S809" i="2"/>
  <c r="T809" i="2" s="1"/>
  <c r="U809" i="2"/>
  <c r="V809" i="2" s="1"/>
  <c r="W809" i="2"/>
  <c r="X809" i="2" s="1"/>
  <c r="A810" i="2"/>
  <c r="B810" i="2"/>
  <c r="C810" i="2"/>
  <c r="D810" i="2"/>
  <c r="E810" i="2"/>
  <c r="F810" i="2"/>
  <c r="G810" i="2"/>
  <c r="H810" i="2" s="1"/>
  <c r="I810" i="2"/>
  <c r="J810" i="2" s="1"/>
  <c r="K810" i="2"/>
  <c r="L810" i="2" s="1"/>
  <c r="M810" i="2"/>
  <c r="N810" i="2" s="1"/>
  <c r="S810" i="2"/>
  <c r="T810" i="2" s="1"/>
  <c r="U810" i="2"/>
  <c r="V810" i="2"/>
  <c r="W810" i="2"/>
  <c r="X810" i="2" s="1"/>
  <c r="A811" i="2"/>
  <c r="B811" i="2"/>
  <c r="C811" i="2"/>
  <c r="D811" i="2"/>
  <c r="E811" i="2"/>
  <c r="F811" i="2"/>
  <c r="G811" i="2"/>
  <c r="H811" i="2" s="1"/>
  <c r="I811" i="2"/>
  <c r="J811" i="2" s="1"/>
  <c r="K811" i="2"/>
  <c r="L811" i="2" s="1"/>
  <c r="M811" i="2"/>
  <c r="N811" i="2" s="1"/>
  <c r="S811" i="2"/>
  <c r="T811" i="2" s="1"/>
  <c r="U811" i="2"/>
  <c r="V811" i="2" s="1"/>
  <c r="W811" i="2"/>
  <c r="X811" i="2" s="1"/>
  <c r="A812" i="2"/>
  <c r="B812" i="2"/>
  <c r="C812" i="2"/>
  <c r="D812" i="2"/>
  <c r="E812" i="2"/>
  <c r="F812" i="2"/>
  <c r="G812" i="2"/>
  <c r="H812" i="2" s="1"/>
  <c r="I812" i="2"/>
  <c r="J812" i="2" s="1"/>
  <c r="K812" i="2"/>
  <c r="L812" i="2" s="1"/>
  <c r="M812" i="2"/>
  <c r="N812" i="2" s="1"/>
  <c r="S812" i="2"/>
  <c r="T812" i="2" s="1"/>
  <c r="U812" i="2"/>
  <c r="V812" i="2" s="1"/>
  <c r="W812" i="2"/>
  <c r="X812" i="2" s="1"/>
  <c r="A813" i="2"/>
  <c r="B813" i="2"/>
  <c r="C813" i="2"/>
  <c r="D813" i="2"/>
  <c r="E813" i="2"/>
  <c r="F813" i="2"/>
  <c r="G813" i="2"/>
  <c r="H813" i="2" s="1"/>
  <c r="I813" i="2"/>
  <c r="J813" i="2" s="1"/>
  <c r="K813" i="2"/>
  <c r="L813" i="2" s="1"/>
  <c r="M813" i="2"/>
  <c r="N813" i="2" s="1"/>
  <c r="S813" i="2"/>
  <c r="T813" i="2" s="1"/>
  <c r="U813" i="2"/>
  <c r="V813" i="2" s="1"/>
  <c r="W813" i="2"/>
  <c r="X813" i="2" s="1"/>
  <c r="A814" i="2"/>
  <c r="B814" i="2"/>
  <c r="C814" i="2"/>
  <c r="D814" i="2"/>
  <c r="E814" i="2"/>
  <c r="F814" i="2"/>
  <c r="G814" i="2"/>
  <c r="H814" i="2" s="1"/>
  <c r="I814" i="2"/>
  <c r="J814" i="2" s="1"/>
  <c r="K814" i="2"/>
  <c r="L814" i="2" s="1"/>
  <c r="M814" i="2"/>
  <c r="N814" i="2" s="1"/>
  <c r="S814" i="2"/>
  <c r="T814" i="2" s="1"/>
  <c r="U814" i="2"/>
  <c r="V814" i="2" s="1"/>
  <c r="W814" i="2"/>
  <c r="X814" i="2" s="1"/>
  <c r="A815" i="2"/>
  <c r="B815" i="2"/>
  <c r="C815" i="2"/>
  <c r="D815" i="2"/>
  <c r="E815" i="2"/>
  <c r="F815" i="2"/>
  <c r="G815" i="2"/>
  <c r="H815" i="2" s="1"/>
  <c r="I815" i="2"/>
  <c r="J815" i="2" s="1"/>
  <c r="K815" i="2"/>
  <c r="L815" i="2" s="1"/>
  <c r="M815" i="2"/>
  <c r="N815" i="2" s="1"/>
  <c r="S815" i="2"/>
  <c r="T815" i="2" s="1"/>
  <c r="U815" i="2"/>
  <c r="V815" i="2" s="1"/>
  <c r="W815" i="2"/>
  <c r="X815" i="2" s="1"/>
  <c r="A816" i="2"/>
  <c r="B816" i="2"/>
  <c r="C816" i="2"/>
  <c r="D816" i="2"/>
  <c r="E816" i="2"/>
  <c r="F816" i="2"/>
  <c r="G816" i="2"/>
  <c r="H816" i="2" s="1"/>
  <c r="I816" i="2"/>
  <c r="J816" i="2" s="1"/>
  <c r="K816" i="2"/>
  <c r="L816" i="2" s="1"/>
  <c r="M816" i="2"/>
  <c r="N816" i="2" s="1"/>
  <c r="S816" i="2"/>
  <c r="T816" i="2" s="1"/>
  <c r="U816" i="2"/>
  <c r="V816" i="2" s="1"/>
  <c r="W816" i="2"/>
  <c r="X816" i="2" s="1"/>
  <c r="A817" i="2"/>
  <c r="B817" i="2"/>
  <c r="C817" i="2"/>
  <c r="D817" i="2"/>
  <c r="E817" i="2"/>
  <c r="F817" i="2"/>
  <c r="G817" i="2"/>
  <c r="H817" i="2" s="1"/>
  <c r="I817" i="2"/>
  <c r="J817" i="2" s="1"/>
  <c r="K817" i="2"/>
  <c r="L817" i="2" s="1"/>
  <c r="M817" i="2"/>
  <c r="N817" i="2" s="1"/>
  <c r="S817" i="2"/>
  <c r="T817" i="2" s="1"/>
  <c r="U817" i="2"/>
  <c r="V817" i="2" s="1"/>
  <c r="W817" i="2"/>
  <c r="X817" i="2" s="1"/>
  <c r="A818" i="2"/>
  <c r="B818" i="2"/>
  <c r="C818" i="2"/>
  <c r="D818" i="2"/>
  <c r="E818" i="2"/>
  <c r="F818" i="2"/>
  <c r="G818" i="2"/>
  <c r="H818" i="2" s="1"/>
  <c r="I818" i="2"/>
  <c r="J818" i="2" s="1"/>
  <c r="K818" i="2"/>
  <c r="L818" i="2" s="1"/>
  <c r="M818" i="2"/>
  <c r="N818" i="2" s="1"/>
  <c r="S818" i="2"/>
  <c r="T818" i="2" s="1"/>
  <c r="U818" i="2"/>
  <c r="V818" i="2" s="1"/>
  <c r="W818" i="2"/>
  <c r="X818" i="2" s="1"/>
  <c r="A819" i="2"/>
  <c r="B819" i="2"/>
  <c r="C819" i="2"/>
  <c r="D819" i="2"/>
  <c r="E819" i="2"/>
  <c r="F819" i="2"/>
  <c r="G819" i="2"/>
  <c r="H819" i="2" s="1"/>
  <c r="I819" i="2"/>
  <c r="J819" i="2" s="1"/>
  <c r="K819" i="2"/>
  <c r="L819" i="2" s="1"/>
  <c r="M819" i="2"/>
  <c r="N819" i="2" s="1"/>
  <c r="S819" i="2"/>
  <c r="T819" i="2" s="1"/>
  <c r="U819" i="2"/>
  <c r="V819" i="2" s="1"/>
  <c r="W819" i="2"/>
  <c r="X819" i="2" s="1"/>
  <c r="A820" i="2"/>
  <c r="B820" i="2"/>
  <c r="C820" i="2"/>
  <c r="D820" i="2"/>
  <c r="E820" i="2"/>
  <c r="F820" i="2"/>
  <c r="G820" i="2"/>
  <c r="H820" i="2" s="1"/>
  <c r="I820" i="2"/>
  <c r="J820" i="2" s="1"/>
  <c r="K820" i="2"/>
  <c r="L820" i="2" s="1"/>
  <c r="M820" i="2"/>
  <c r="N820" i="2" s="1"/>
  <c r="S820" i="2"/>
  <c r="T820" i="2" s="1"/>
  <c r="U820" i="2"/>
  <c r="V820" i="2" s="1"/>
  <c r="W820" i="2"/>
  <c r="X820" i="2" s="1"/>
  <c r="A821" i="2"/>
  <c r="B821" i="2"/>
  <c r="C821" i="2"/>
  <c r="D821" i="2"/>
  <c r="E821" i="2"/>
  <c r="F821" i="2"/>
  <c r="G821" i="2"/>
  <c r="H821" i="2" s="1"/>
  <c r="I821" i="2"/>
  <c r="J821" i="2" s="1"/>
  <c r="K821" i="2"/>
  <c r="L821" i="2" s="1"/>
  <c r="M821" i="2"/>
  <c r="N821" i="2" s="1"/>
  <c r="S821" i="2"/>
  <c r="T821" i="2" s="1"/>
  <c r="U821" i="2"/>
  <c r="V821" i="2"/>
  <c r="W821" i="2"/>
  <c r="X821" i="2" s="1"/>
  <c r="A822" i="2"/>
  <c r="B822" i="2"/>
  <c r="C822" i="2"/>
  <c r="D822" i="2"/>
  <c r="E822" i="2"/>
  <c r="F822" i="2"/>
  <c r="G822" i="2"/>
  <c r="H822" i="2" s="1"/>
  <c r="I822" i="2"/>
  <c r="J822" i="2" s="1"/>
  <c r="K822" i="2"/>
  <c r="L822" i="2" s="1"/>
  <c r="M822" i="2"/>
  <c r="N822" i="2" s="1"/>
  <c r="S822" i="2"/>
  <c r="T822" i="2" s="1"/>
  <c r="U822" i="2"/>
  <c r="V822" i="2" s="1"/>
  <c r="W822" i="2"/>
  <c r="X822" i="2" s="1"/>
  <c r="A823" i="2"/>
  <c r="B823" i="2"/>
  <c r="C823" i="2"/>
  <c r="D823" i="2"/>
  <c r="E823" i="2"/>
  <c r="F823" i="2"/>
  <c r="G823" i="2"/>
  <c r="H823" i="2" s="1"/>
  <c r="I823" i="2"/>
  <c r="J823" i="2" s="1"/>
  <c r="K823" i="2"/>
  <c r="L823" i="2" s="1"/>
  <c r="M823" i="2"/>
  <c r="N823" i="2" s="1"/>
  <c r="S823" i="2"/>
  <c r="T823" i="2" s="1"/>
  <c r="U823" i="2"/>
  <c r="V823" i="2" s="1"/>
  <c r="W823" i="2"/>
  <c r="X823" i="2"/>
  <c r="A824" i="2"/>
  <c r="B824" i="2"/>
  <c r="C824" i="2"/>
  <c r="D824" i="2"/>
  <c r="E824" i="2"/>
  <c r="F824" i="2"/>
  <c r="G824" i="2"/>
  <c r="H824" i="2"/>
  <c r="I824" i="2"/>
  <c r="J824" i="2" s="1"/>
  <c r="K824" i="2"/>
  <c r="L824" i="2" s="1"/>
  <c r="M824" i="2"/>
  <c r="N824" i="2" s="1"/>
  <c r="S824" i="2"/>
  <c r="T824" i="2" s="1"/>
  <c r="U824" i="2"/>
  <c r="V824" i="2" s="1"/>
  <c r="W824" i="2"/>
  <c r="X824" i="2" s="1"/>
  <c r="A825" i="2"/>
  <c r="B825" i="2"/>
  <c r="C825" i="2"/>
  <c r="D825" i="2"/>
  <c r="E825" i="2"/>
  <c r="F825" i="2"/>
  <c r="G825" i="2"/>
  <c r="H825" i="2" s="1"/>
  <c r="I825" i="2"/>
  <c r="J825" i="2" s="1"/>
  <c r="K825" i="2"/>
  <c r="L825" i="2" s="1"/>
  <c r="M825" i="2"/>
  <c r="N825" i="2" s="1"/>
  <c r="S825" i="2"/>
  <c r="T825" i="2" s="1"/>
  <c r="U825" i="2"/>
  <c r="V825" i="2" s="1"/>
  <c r="W825" i="2"/>
  <c r="X825" i="2" s="1"/>
  <c r="A826" i="2"/>
  <c r="B826" i="2"/>
  <c r="C826" i="2"/>
  <c r="D826" i="2"/>
  <c r="E826" i="2"/>
  <c r="F826" i="2"/>
  <c r="G826" i="2"/>
  <c r="H826" i="2" s="1"/>
  <c r="I826" i="2"/>
  <c r="J826" i="2" s="1"/>
  <c r="K826" i="2"/>
  <c r="L826" i="2" s="1"/>
  <c r="M826" i="2"/>
  <c r="N826" i="2" s="1"/>
  <c r="S826" i="2"/>
  <c r="T826" i="2" s="1"/>
  <c r="U826" i="2"/>
  <c r="V826" i="2" s="1"/>
  <c r="W826" i="2"/>
  <c r="X826" i="2" s="1"/>
  <c r="A827" i="2"/>
  <c r="B827" i="2"/>
  <c r="C827" i="2"/>
  <c r="D827" i="2"/>
  <c r="E827" i="2"/>
  <c r="F827" i="2"/>
  <c r="G827" i="2"/>
  <c r="H827" i="2" s="1"/>
  <c r="I827" i="2"/>
  <c r="J827" i="2"/>
  <c r="K827" i="2"/>
  <c r="L827" i="2" s="1"/>
  <c r="M827" i="2"/>
  <c r="N827" i="2" s="1"/>
  <c r="S827" i="2"/>
  <c r="T827" i="2" s="1"/>
  <c r="U827" i="2"/>
  <c r="V827" i="2" s="1"/>
  <c r="W827" i="2"/>
  <c r="X827" i="2" s="1"/>
  <c r="A828" i="2"/>
  <c r="B828" i="2"/>
  <c r="C828" i="2"/>
  <c r="D828" i="2"/>
  <c r="E828" i="2"/>
  <c r="F828" i="2"/>
  <c r="G828" i="2"/>
  <c r="H828" i="2" s="1"/>
  <c r="I828" i="2"/>
  <c r="J828" i="2" s="1"/>
  <c r="K828" i="2"/>
  <c r="L828" i="2" s="1"/>
  <c r="M828" i="2"/>
  <c r="N828" i="2" s="1"/>
  <c r="S828" i="2"/>
  <c r="T828" i="2" s="1"/>
  <c r="U828" i="2"/>
  <c r="V828" i="2" s="1"/>
  <c r="W828" i="2"/>
  <c r="X828" i="2" s="1"/>
  <c r="A829" i="2"/>
  <c r="B829" i="2"/>
  <c r="C829" i="2"/>
  <c r="D829" i="2"/>
  <c r="E829" i="2"/>
  <c r="F829" i="2"/>
  <c r="G829" i="2"/>
  <c r="H829" i="2" s="1"/>
  <c r="I829" i="2"/>
  <c r="J829" i="2" s="1"/>
  <c r="K829" i="2"/>
  <c r="L829" i="2" s="1"/>
  <c r="M829" i="2"/>
  <c r="N829" i="2" s="1"/>
  <c r="S829" i="2"/>
  <c r="T829" i="2" s="1"/>
  <c r="U829" i="2"/>
  <c r="V829" i="2" s="1"/>
  <c r="W829" i="2"/>
  <c r="X829" i="2" s="1"/>
  <c r="A830" i="2"/>
  <c r="B830" i="2"/>
  <c r="C830" i="2"/>
  <c r="D830" i="2"/>
  <c r="E830" i="2"/>
  <c r="F830" i="2"/>
  <c r="G830" i="2"/>
  <c r="H830" i="2" s="1"/>
  <c r="I830" i="2"/>
  <c r="J830" i="2" s="1"/>
  <c r="K830" i="2"/>
  <c r="L830" i="2" s="1"/>
  <c r="M830" i="2"/>
  <c r="N830" i="2" s="1"/>
  <c r="S830" i="2"/>
  <c r="T830" i="2" s="1"/>
  <c r="U830" i="2"/>
  <c r="V830" i="2" s="1"/>
  <c r="W830" i="2"/>
  <c r="X830" i="2" s="1"/>
  <c r="A831" i="2"/>
  <c r="B831" i="2"/>
  <c r="C831" i="2"/>
  <c r="D831" i="2"/>
  <c r="E831" i="2"/>
  <c r="F831" i="2"/>
  <c r="G831" i="2"/>
  <c r="H831" i="2" s="1"/>
  <c r="I831" i="2"/>
  <c r="J831" i="2" s="1"/>
  <c r="K831" i="2"/>
  <c r="L831" i="2" s="1"/>
  <c r="M831" i="2"/>
  <c r="N831" i="2" s="1"/>
  <c r="S831" i="2"/>
  <c r="T831" i="2" s="1"/>
  <c r="U831" i="2"/>
  <c r="V831" i="2" s="1"/>
  <c r="W831" i="2"/>
  <c r="X831" i="2" s="1"/>
  <c r="A832" i="2"/>
  <c r="B832" i="2"/>
  <c r="C832" i="2"/>
  <c r="D832" i="2"/>
  <c r="E832" i="2"/>
  <c r="F832" i="2"/>
  <c r="G832" i="2"/>
  <c r="H832" i="2" s="1"/>
  <c r="I832" i="2"/>
  <c r="J832" i="2" s="1"/>
  <c r="K832" i="2"/>
  <c r="L832" i="2" s="1"/>
  <c r="M832" i="2"/>
  <c r="N832" i="2" s="1"/>
  <c r="S832" i="2"/>
  <c r="T832" i="2" s="1"/>
  <c r="U832" i="2"/>
  <c r="V832" i="2" s="1"/>
  <c r="W832" i="2"/>
  <c r="X832" i="2" s="1"/>
  <c r="A833" i="2"/>
  <c r="B833" i="2"/>
  <c r="C833" i="2"/>
  <c r="D833" i="2"/>
  <c r="E833" i="2"/>
  <c r="F833" i="2"/>
  <c r="G833" i="2"/>
  <c r="H833" i="2" s="1"/>
  <c r="I833" i="2"/>
  <c r="J833" i="2" s="1"/>
  <c r="K833" i="2"/>
  <c r="L833" i="2" s="1"/>
  <c r="M833" i="2"/>
  <c r="N833" i="2" s="1"/>
  <c r="S833" i="2"/>
  <c r="T833" i="2" s="1"/>
  <c r="U833" i="2"/>
  <c r="V833" i="2" s="1"/>
  <c r="W833" i="2"/>
  <c r="X833" i="2" s="1"/>
  <c r="A834" i="2"/>
  <c r="B834" i="2"/>
  <c r="C834" i="2"/>
  <c r="D834" i="2"/>
  <c r="E834" i="2"/>
  <c r="F834" i="2"/>
  <c r="G834" i="2"/>
  <c r="H834" i="2" s="1"/>
  <c r="I834" i="2"/>
  <c r="J834" i="2" s="1"/>
  <c r="K834" i="2"/>
  <c r="L834" i="2" s="1"/>
  <c r="M834" i="2"/>
  <c r="N834" i="2" s="1"/>
  <c r="S834" i="2"/>
  <c r="T834" i="2" s="1"/>
  <c r="U834" i="2"/>
  <c r="V834" i="2" s="1"/>
  <c r="W834" i="2"/>
  <c r="X834" i="2" s="1"/>
  <c r="A835" i="2"/>
  <c r="B835" i="2"/>
  <c r="C835" i="2"/>
  <c r="D835" i="2"/>
  <c r="E835" i="2"/>
  <c r="F835" i="2"/>
  <c r="G835" i="2"/>
  <c r="H835" i="2" s="1"/>
  <c r="I835" i="2"/>
  <c r="J835" i="2" s="1"/>
  <c r="K835" i="2"/>
  <c r="L835" i="2" s="1"/>
  <c r="M835" i="2"/>
  <c r="N835" i="2" s="1"/>
  <c r="S835" i="2"/>
  <c r="T835" i="2" s="1"/>
  <c r="U835" i="2"/>
  <c r="V835" i="2" s="1"/>
  <c r="W835" i="2"/>
  <c r="X835" i="2" s="1"/>
  <c r="A836" i="2"/>
  <c r="B836" i="2"/>
  <c r="C836" i="2"/>
  <c r="D836" i="2"/>
  <c r="E836" i="2"/>
  <c r="F836" i="2"/>
  <c r="G836" i="2"/>
  <c r="H836" i="2" s="1"/>
  <c r="I836" i="2"/>
  <c r="J836" i="2" s="1"/>
  <c r="K836" i="2"/>
  <c r="L836" i="2"/>
  <c r="M836" i="2"/>
  <c r="N836" i="2" s="1"/>
  <c r="S836" i="2"/>
  <c r="T836" i="2" s="1"/>
  <c r="U836" i="2"/>
  <c r="V836" i="2" s="1"/>
  <c r="W836" i="2"/>
  <c r="X836" i="2" s="1"/>
  <c r="A837" i="2"/>
  <c r="B837" i="2"/>
  <c r="C837" i="2"/>
  <c r="D837" i="2"/>
  <c r="E837" i="2"/>
  <c r="F837" i="2"/>
  <c r="G837" i="2"/>
  <c r="H837" i="2" s="1"/>
  <c r="I837" i="2"/>
  <c r="J837" i="2" s="1"/>
  <c r="K837" i="2"/>
  <c r="L837" i="2" s="1"/>
  <c r="M837" i="2"/>
  <c r="N837" i="2" s="1"/>
  <c r="S837" i="2"/>
  <c r="T837" i="2" s="1"/>
  <c r="U837" i="2"/>
  <c r="V837" i="2" s="1"/>
  <c r="W837" i="2"/>
  <c r="X837" i="2" s="1"/>
  <c r="A838" i="2"/>
  <c r="B838" i="2"/>
  <c r="C838" i="2"/>
  <c r="D838" i="2"/>
  <c r="E838" i="2"/>
  <c r="F838" i="2"/>
  <c r="G838" i="2"/>
  <c r="H838" i="2"/>
  <c r="I838" i="2"/>
  <c r="J838" i="2" s="1"/>
  <c r="K838" i="2"/>
  <c r="L838" i="2" s="1"/>
  <c r="M838" i="2"/>
  <c r="N838" i="2" s="1"/>
  <c r="S838" i="2"/>
  <c r="T838" i="2" s="1"/>
  <c r="U838" i="2"/>
  <c r="V838" i="2" s="1"/>
  <c r="W838" i="2"/>
  <c r="X838" i="2" s="1"/>
  <c r="A839" i="2"/>
  <c r="B839" i="2"/>
  <c r="C839" i="2"/>
  <c r="D839" i="2"/>
  <c r="E839" i="2"/>
  <c r="F839" i="2"/>
  <c r="G839" i="2"/>
  <c r="H839" i="2" s="1"/>
  <c r="I839" i="2"/>
  <c r="J839" i="2" s="1"/>
  <c r="K839" i="2"/>
  <c r="L839" i="2" s="1"/>
  <c r="M839" i="2"/>
  <c r="N839" i="2" s="1"/>
  <c r="S839" i="2"/>
  <c r="T839" i="2" s="1"/>
  <c r="U839" i="2"/>
  <c r="V839" i="2" s="1"/>
  <c r="W839" i="2"/>
  <c r="X839" i="2" s="1"/>
  <c r="A840" i="2"/>
  <c r="B840" i="2"/>
  <c r="C840" i="2"/>
  <c r="D840" i="2"/>
  <c r="E840" i="2"/>
  <c r="F840" i="2"/>
  <c r="G840" i="2"/>
  <c r="H840" i="2" s="1"/>
  <c r="I840" i="2"/>
  <c r="J840" i="2" s="1"/>
  <c r="K840" i="2"/>
  <c r="L840" i="2" s="1"/>
  <c r="M840" i="2"/>
  <c r="N840" i="2" s="1"/>
  <c r="S840" i="2"/>
  <c r="T840" i="2"/>
  <c r="U840" i="2"/>
  <c r="V840" i="2" s="1"/>
  <c r="W840" i="2"/>
  <c r="X840" i="2"/>
  <c r="A841" i="2"/>
  <c r="B841" i="2"/>
  <c r="C841" i="2"/>
  <c r="D841" i="2"/>
  <c r="E841" i="2"/>
  <c r="F841" i="2"/>
  <c r="G841" i="2"/>
  <c r="H841" i="2" s="1"/>
  <c r="I841" i="2"/>
  <c r="J841" i="2" s="1"/>
  <c r="K841" i="2"/>
  <c r="L841" i="2" s="1"/>
  <c r="M841" i="2"/>
  <c r="N841" i="2" s="1"/>
  <c r="S841" i="2"/>
  <c r="T841" i="2" s="1"/>
  <c r="U841" i="2"/>
  <c r="V841" i="2" s="1"/>
  <c r="W841" i="2"/>
  <c r="X841" i="2" s="1"/>
  <c r="A842" i="2"/>
  <c r="B842" i="2"/>
  <c r="C842" i="2"/>
  <c r="D842" i="2"/>
  <c r="E842" i="2"/>
  <c r="F842" i="2"/>
  <c r="G842" i="2"/>
  <c r="H842" i="2" s="1"/>
  <c r="I842" i="2"/>
  <c r="J842" i="2" s="1"/>
  <c r="K842" i="2"/>
  <c r="L842" i="2" s="1"/>
  <c r="M842" i="2"/>
  <c r="N842" i="2" s="1"/>
  <c r="S842" i="2"/>
  <c r="T842" i="2" s="1"/>
  <c r="U842" i="2"/>
  <c r="V842" i="2" s="1"/>
  <c r="W842" i="2"/>
  <c r="X842" i="2" s="1"/>
  <c r="A843" i="2"/>
  <c r="B843" i="2"/>
  <c r="C843" i="2"/>
  <c r="D843" i="2"/>
  <c r="E843" i="2"/>
  <c r="F843" i="2"/>
  <c r="G843" i="2"/>
  <c r="H843" i="2" s="1"/>
  <c r="I843" i="2"/>
  <c r="J843" i="2" s="1"/>
  <c r="K843" i="2"/>
  <c r="L843" i="2" s="1"/>
  <c r="M843" i="2"/>
  <c r="N843" i="2" s="1"/>
  <c r="S843" i="2"/>
  <c r="T843" i="2" s="1"/>
  <c r="U843" i="2"/>
  <c r="V843" i="2" s="1"/>
  <c r="W843" i="2"/>
  <c r="X843" i="2" s="1"/>
  <c r="A844" i="2"/>
  <c r="B844" i="2"/>
  <c r="C844" i="2"/>
  <c r="D844" i="2"/>
  <c r="E844" i="2"/>
  <c r="F844" i="2"/>
  <c r="G844" i="2"/>
  <c r="H844" i="2" s="1"/>
  <c r="I844" i="2"/>
  <c r="J844" i="2" s="1"/>
  <c r="K844" i="2"/>
  <c r="L844" i="2" s="1"/>
  <c r="M844" i="2"/>
  <c r="N844" i="2" s="1"/>
  <c r="S844" i="2"/>
  <c r="T844" i="2" s="1"/>
  <c r="U844" i="2"/>
  <c r="V844" i="2" s="1"/>
  <c r="W844" i="2"/>
  <c r="X844" i="2" s="1"/>
  <c r="A845" i="2"/>
  <c r="B845" i="2"/>
  <c r="C845" i="2"/>
  <c r="D845" i="2"/>
  <c r="E845" i="2"/>
  <c r="F845" i="2"/>
  <c r="G845" i="2"/>
  <c r="H845" i="2" s="1"/>
  <c r="I845" i="2"/>
  <c r="J845" i="2"/>
  <c r="K845" i="2"/>
  <c r="L845" i="2" s="1"/>
  <c r="M845" i="2"/>
  <c r="N845" i="2" s="1"/>
  <c r="S845" i="2"/>
  <c r="T845" i="2" s="1"/>
  <c r="U845" i="2"/>
  <c r="V845" i="2" s="1"/>
  <c r="W845" i="2"/>
  <c r="X845" i="2" s="1"/>
  <c r="A846" i="2"/>
  <c r="B846" i="2"/>
  <c r="C846" i="2"/>
  <c r="D846" i="2"/>
  <c r="E846" i="2"/>
  <c r="F846" i="2"/>
  <c r="G846" i="2"/>
  <c r="H846" i="2"/>
  <c r="I846" i="2"/>
  <c r="J846" i="2" s="1"/>
  <c r="K846" i="2"/>
  <c r="L846" i="2" s="1"/>
  <c r="M846" i="2"/>
  <c r="N846" i="2" s="1"/>
  <c r="S846" i="2"/>
  <c r="T846" i="2" s="1"/>
  <c r="U846" i="2"/>
  <c r="V846" i="2" s="1"/>
  <c r="W846" i="2"/>
  <c r="X846" i="2" s="1"/>
  <c r="A847" i="2"/>
  <c r="B847" i="2"/>
  <c r="C847" i="2"/>
  <c r="D847" i="2"/>
  <c r="E847" i="2"/>
  <c r="F847" i="2"/>
  <c r="G847" i="2"/>
  <c r="H847" i="2" s="1"/>
  <c r="I847" i="2"/>
  <c r="J847" i="2" s="1"/>
  <c r="K847" i="2"/>
  <c r="L847" i="2" s="1"/>
  <c r="M847" i="2"/>
  <c r="N847" i="2" s="1"/>
  <c r="S847" i="2"/>
  <c r="T847" i="2" s="1"/>
  <c r="U847" i="2"/>
  <c r="V847" i="2" s="1"/>
  <c r="W847" i="2"/>
  <c r="X847" i="2" s="1"/>
  <c r="A848" i="2"/>
  <c r="B848" i="2"/>
  <c r="C848" i="2"/>
  <c r="D848" i="2"/>
  <c r="E848" i="2"/>
  <c r="F848" i="2"/>
  <c r="G848" i="2"/>
  <c r="H848" i="2" s="1"/>
  <c r="I848" i="2"/>
  <c r="J848" i="2" s="1"/>
  <c r="K848" i="2"/>
  <c r="L848" i="2" s="1"/>
  <c r="M848" i="2"/>
  <c r="N848" i="2" s="1"/>
  <c r="S848" i="2"/>
  <c r="T848" i="2" s="1"/>
  <c r="U848" i="2"/>
  <c r="V848" i="2" s="1"/>
  <c r="W848" i="2"/>
  <c r="X848" i="2" s="1"/>
  <c r="A849" i="2"/>
  <c r="B849" i="2"/>
  <c r="C849" i="2"/>
  <c r="D849" i="2"/>
  <c r="E849" i="2"/>
  <c r="F849" i="2"/>
  <c r="G849" i="2"/>
  <c r="H849" i="2" s="1"/>
  <c r="I849" i="2"/>
  <c r="J849" i="2" s="1"/>
  <c r="K849" i="2"/>
  <c r="L849" i="2" s="1"/>
  <c r="M849" i="2"/>
  <c r="N849" i="2" s="1"/>
  <c r="S849" i="2"/>
  <c r="T849" i="2" s="1"/>
  <c r="U849" i="2"/>
  <c r="V849" i="2" s="1"/>
  <c r="W849" i="2"/>
  <c r="X849" i="2" s="1"/>
  <c r="A850" i="2"/>
  <c r="B850" i="2"/>
  <c r="C850" i="2"/>
  <c r="D850" i="2"/>
  <c r="E850" i="2"/>
  <c r="F850" i="2"/>
  <c r="G850" i="2"/>
  <c r="H850" i="2" s="1"/>
  <c r="I850" i="2"/>
  <c r="J850" i="2" s="1"/>
  <c r="K850" i="2"/>
  <c r="L850" i="2" s="1"/>
  <c r="M850" i="2"/>
  <c r="N850" i="2" s="1"/>
  <c r="S850" i="2"/>
  <c r="T850" i="2" s="1"/>
  <c r="U850" i="2"/>
  <c r="V850" i="2" s="1"/>
  <c r="W850" i="2"/>
  <c r="X850" i="2" s="1"/>
  <c r="A851" i="2"/>
  <c r="B851" i="2"/>
  <c r="C851" i="2"/>
  <c r="D851" i="2"/>
  <c r="E851" i="2"/>
  <c r="F851" i="2"/>
  <c r="G851" i="2"/>
  <c r="H851" i="2" s="1"/>
  <c r="I851" i="2"/>
  <c r="J851" i="2" s="1"/>
  <c r="K851" i="2"/>
  <c r="L851" i="2" s="1"/>
  <c r="M851" i="2"/>
  <c r="N851" i="2" s="1"/>
  <c r="S851" i="2"/>
  <c r="T851" i="2" s="1"/>
  <c r="U851" i="2"/>
  <c r="V851" i="2" s="1"/>
  <c r="W851" i="2"/>
  <c r="X851" i="2" s="1"/>
  <c r="A852" i="2"/>
  <c r="B852" i="2"/>
  <c r="C852" i="2"/>
  <c r="D852" i="2"/>
  <c r="E852" i="2"/>
  <c r="F852" i="2"/>
  <c r="G852" i="2"/>
  <c r="H852" i="2" s="1"/>
  <c r="I852" i="2"/>
  <c r="J852" i="2" s="1"/>
  <c r="K852" i="2"/>
  <c r="L852" i="2" s="1"/>
  <c r="M852" i="2"/>
  <c r="N852" i="2" s="1"/>
  <c r="S852" i="2"/>
  <c r="T852" i="2" s="1"/>
  <c r="U852" i="2"/>
  <c r="V852" i="2" s="1"/>
  <c r="W852" i="2"/>
  <c r="X852" i="2" s="1"/>
  <c r="A853" i="2"/>
  <c r="B853" i="2"/>
  <c r="C853" i="2"/>
  <c r="D853" i="2"/>
  <c r="E853" i="2"/>
  <c r="F853" i="2"/>
  <c r="G853" i="2"/>
  <c r="H853" i="2" s="1"/>
  <c r="I853" i="2"/>
  <c r="J853" i="2" s="1"/>
  <c r="K853" i="2"/>
  <c r="L853" i="2" s="1"/>
  <c r="M853" i="2"/>
  <c r="N853" i="2" s="1"/>
  <c r="S853" i="2"/>
  <c r="T853" i="2" s="1"/>
  <c r="U853" i="2"/>
  <c r="V853" i="2" s="1"/>
  <c r="W853" i="2"/>
  <c r="X853" i="2" s="1"/>
  <c r="A854" i="2"/>
  <c r="B854" i="2"/>
  <c r="C854" i="2"/>
  <c r="D854" i="2"/>
  <c r="E854" i="2"/>
  <c r="F854" i="2"/>
  <c r="G854" i="2"/>
  <c r="H854" i="2" s="1"/>
  <c r="I854" i="2"/>
  <c r="J854" i="2" s="1"/>
  <c r="K854" i="2"/>
  <c r="L854" i="2" s="1"/>
  <c r="M854" i="2"/>
  <c r="N854" i="2" s="1"/>
  <c r="S854" i="2"/>
  <c r="T854" i="2" s="1"/>
  <c r="U854" i="2"/>
  <c r="V854" i="2" s="1"/>
  <c r="W854" i="2"/>
  <c r="X854" i="2"/>
  <c r="A855" i="2"/>
  <c r="B855" i="2"/>
  <c r="C855" i="2"/>
  <c r="D855" i="2"/>
  <c r="E855" i="2"/>
  <c r="F855" i="2"/>
  <c r="G855" i="2"/>
  <c r="H855" i="2"/>
  <c r="I855" i="2"/>
  <c r="J855" i="2" s="1"/>
  <c r="K855" i="2"/>
  <c r="L855" i="2" s="1"/>
  <c r="M855" i="2"/>
  <c r="N855" i="2" s="1"/>
  <c r="S855" i="2"/>
  <c r="T855" i="2" s="1"/>
  <c r="U855" i="2"/>
  <c r="V855" i="2"/>
  <c r="W855" i="2"/>
  <c r="X855" i="2" s="1"/>
  <c r="A856" i="2"/>
  <c r="B856" i="2"/>
  <c r="C856" i="2"/>
  <c r="D856" i="2"/>
  <c r="E856" i="2"/>
  <c r="F856" i="2"/>
  <c r="G856" i="2"/>
  <c r="H856" i="2" s="1"/>
  <c r="I856" i="2"/>
  <c r="J856" i="2" s="1"/>
  <c r="K856" i="2"/>
  <c r="L856" i="2" s="1"/>
  <c r="M856" i="2"/>
  <c r="N856" i="2" s="1"/>
  <c r="S856" i="2"/>
  <c r="T856" i="2" s="1"/>
  <c r="U856" i="2"/>
  <c r="V856" i="2" s="1"/>
  <c r="W856" i="2"/>
  <c r="X856" i="2" s="1"/>
  <c r="A857" i="2"/>
  <c r="B857" i="2"/>
  <c r="C857" i="2"/>
  <c r="D857" i="2"/>
  <c r="E857" i="2"/>
  <c r="F857" i="2"/>
  <c r="G857" i="2"/>
  <c r="H857" i="2" s="1"/>
  <c r="I857" i="2"/>
  <c r="J857" i="2" s="1"/>
  <c r="K857" i="2"/>
  <c r="L857" i="2" s="1"/>
  <c r="M857" i="2"/>
  <c r="N857" i="2" s="1"/>
  <c r="S857" i="2"/>
  <c r="T857" i="2"/>
  <c r="U857" i="2"/>
  <c r="V857" i="2" s="1"/>
  <c r="W857" i="2"/>
  <c r="X857" i="2" s="1"/>
  <c r="A858" i="2"/>
  <c r="B858" i="2"/>
  <c r="C858" i="2"/>
  <c r="D858" i="2"/>
  <c r="E858" i="2"/>
  <c r="F858" i="2"/>
  <c r="G858" i="2"/>
  <c r="H858" i="2" s="1"/>
  <c r="I858" i="2"/>
  <c r="J858" i="2" s="1"/>
  <c r="K858" i="2"/>
  <c r="L858" i="2" s="1"/>
  <c r="M858" i="2"/>
  <c r="N858" i="2" s="1"/>
  <c r="S858" i="2"/>
  <c r="T858" i="2" s="1"/>
  <c r="U858" i="2"/>
  <c r="V858" i="2" s="1"/>
  <c r="W858" i="2"/>
  <c r="X858" i="2" s="1"/>
  <c r="A859" i="2"/>
  <c r="B859" i="2"/>
  <c r="C859" i="2"/>
  <c r="D859" i="2"/>
  <c r="E859" i="2"/>
  <c r="F859" i="2"/>
  <c r="G859" i="2"/>
  <c r="H859" i="2" s="1"/>
  <c r="I859" i="2"/>
  <c r="J859" i="2" s="1"/>
  <c r="K859" i="2"/>
  <c r="L859" i="2" s="1"/>
  <c r="M859" i="2"/>
  <c r="N859" i="2" s="1"/>
  <c r="S859" i="2"/>
  <c r="T859" i="2" s="1"/>
  <c r="U859" i="2"/>
  <c r="V859" i="2" s="1"/>
  <c r="W859" i="2"/>
  <c r="X859" i="2" s="1"/>
  <c r="A860" i="2"/>
  <c r="B860" i="2"/>
  <c r="C860" i="2"/>
  <c r="D860" i="2"/>
  <c r="E860" i="2"/>
  <c r="F860" i="2"/>
  <c r="G860" i="2"/>
  <c r="H860" i="2" s="1"/>
  <c r="I860" i="2"/>
  <c r="J860" i="2" s="1"/>
  <c r="K860" i="2"/>
  <c r="L860" i="2"/>
  <c r="M860" i="2"/>
  <c r="N860" i="2" s="1"/>
  <c r="S860" i="2"/>
  <c r="T860" i="2" s="1"/>
  <c r="U860" i="2"/>
  <c r="V860" i="2" s="1"/>
  <c r="W860" i="2"/>
  <c r="X860" i="2"/>
  <c r="A861" i="2"/>
  <c r="B861" i="2"/>
  <c r="C861" i="2"/>
  <c r="D861" i="2"/>
  <c r="E861" i="2"/>
  <c r="F861" i="2"/>
  <c r="G861" i="2"/>
  <c r="H861" i="2" s="1"/>
  <c r="I861" i="2"/>
  <c r="J861" i="2" s="1"/>
  <c r="K861" i="2"/>
  <c r="L861" i="2" s="1"/>
  <c r="M861" i="2"/>
  <c r="N861" i="2" s="1"/>
  <c r="S861" i="2"/>
  <c r="T861" i="2" s="1"/>
  <c r="U861" i="2"/>
  <c r="V861" i="2" s="1"/>
  <c r="W861" i="2"/>
  <c r="X861" i="2" s="1"/>
  <c r="A862" i="2"/>
  <c r="B862" i="2"/>
  <c r="C862" i="2"/>
  <c r="D862" i="2"/>
  <c r="E862" i="2"/>
  <c r="F862" i="2"/>
  <c r="G862" i="2"/>
  <c r="H862" i="2" s="1"/>
  <c r="I862" i="2"/>
  <c r="J862" i="2" s="1"/>
  <c r="K862" i="2"/>
  <c r="L862" i="2" s="1"/>
  <c r="M862" i="2"/>
  <c r="N862" i="2" s="1"/>
  <c r="S862" i="2"/>
  <c r="T862" i="2" s="1"/>
  <c r="U862" i="2"/>
  <c r="V862" i="2" s="1"/>
  <c r="W862" i="2"/>
  <c r="X862" i="2" s="1"/>
  <c r="A863" i="2"/>
  <c r="B863" i="2"/>
  <c r="C863" i="2"/>
  <c r="D863" i="2"/>
  <c r="E863" i="2"/>
  <c r="F863" i="2"/>
  <c r="G863" i="2"/>
  <c r="H863" i="2" s="1"/>
  <c r="I863" i="2"/>
  <c r="J863" i="2" s="1"/>
  <c r="K863" i="2"/>
  <c r="L863" i="2" s="1"/>
  <c r="M863" i="2"/>
  <c r="N863" i="2" s="1"/>
  <c r="S863" i="2"/>
  <c r="T863" i="2" s="1"/>
  <c r="U863" i="2"/>
  <c r="V863" i="2" s="1"/>
  <c r="W863" i="2"/>
  <c r="X863" i="2" s="1"/>
  <c r="A864" i="2"/>
  <c r="B864" i="2"/>
  <c r="C864" i="2"/>
  <c r="D864" i="2"/>
  <c r="E864" i="2"/>
  <c r="F864" i="2"/>
  <c r="G864" i="2"/>
  <c r="H864" i="2" s="1"/>
  <c r="I864" i="2"/>
  <c r="J864" i="2" s="1"/>
  <c r="K864" i="2"/>
  <c r="L864" i="2" s="1"/>
  <c r="M864" i="2"/>
  <c r="N864" i="2" s="1"/>
  <c r="S864" i="2"/>
  <c r="T864" i="2" s="1"/>
  <c r="U864" i="2"/>
  <c r="V864" i="2" s="1"/>
  <c r="W864" i="2"/>
  <c r="X864" i="2" s="1"/>
  <c r="A865" i="2"/>
  <c r="B865" i="2"/>
  <c r="C865" i="2"/>
  <c r="D865" i="2"/>
  <c r="E865" i="2"/>
  <c r="F865" i="2"/>
  <c r="G865" i="2"/>
  <c r="H865" i="2" s="1"/>
  <c r="I865" i="2"/>
  <c r="J865" i="2" s="1"/>
  <c r="K865" i="2"/>
  <c r="L865" i="2" s="1"/>
  <c r="M865" i="2"/>
  <c r="N865" i="2" s="1"/>
  <c r="S865" i="2"/>
  <c r="T865" i="2" s="1"/>
  <c r="U865" i="2"/>
  <c r="V865" i="2" s="1"/>
  <c r="W865" i="2"/>
  <c r="X865" i="2" s="1"/>
  <c r="A866" i="2"/>
  <c r="B866" i="2"/>
  <c r="C866" i="2"/>
  <c r="D866" i="2"/>
  <c r="E866" i="2"/>
  <c r="F866" i="2"/>
  <c r="G866" i="2"/>
  <c r="H866" i="2" s="1"/>
  <c r="I866" i="2"/>
  <c r="J866" i="2" s="1"/>
  <c r="K866" i="2"/>
  <c r="L866" i="2" s="1"/>
  <c r="M866" i="2"/>
  <c r="N866" i="2" s="1"/>
  <c r="S866" i="2"/>
  <c r="T866" i="2" s="1"/>
  <c r="U866" i="2"/>
  <c r="V866" i="2" s="1"/>
  <c r="W866" i="2"/>
  <c r="X866" i="2" s="1"/>
  <c r="A867" i="2"/>
  <c r="B867" i="2"/>
  <c r="C867" i="2"/>
  <c r="D867" i="2"/>
  <c r="E867" i="2"/>
  <c r="F867" i="2"/>
  <c r="G867" i="2"/>
  <c r="H867" i="2" s="1"/>
  <c r="I867" i="2"/>
  <c r="J867" i="2" s="1"/>
  <c r="K867" i="2"/>
  <c r="L867" i="2" s="1"/>
  <c r="M867" i="2"/>
  <c r="N867" i="2" s="1"/>
  <c r="S867" i="2"/>
  <c r="T867" i="2" s="1"/>
  <c r="U867" i="2"/>
  <c r="V867" i="2" s="1"/>
  <c r="W867" i="2"/>
  <c r="X867" i="2" s="1"/>
  <c r="A868" i="2"/>
  <c r="B868" i="2"/>
  <c r="C868" i="2"/>
  <c r="D868" i="2"/>
  <c r="E868" i="2"/>
  <c r="F868" i="2"/>
  <c r="G868" i="2"/>
  <c r="H868" i="2" s="1"/>
  <c r="I868" i="2"/>
  <c r="J868" i="2" s="1"/>
  <c r="K868" i="2"/>
  <c r="L868" i="2" s="1"/>
  <c r="M868" i="2"/>
  <c r="N868" i="2" s="1"/>
  <c r="S868" i="2"/>
  <c r="T868" i="2" s="1"/>
  <c r="U868" i="2"/>
  <c r="V868" i="2" s="1"/>
  <c r="W868" i="2"/>
  <c r="X868" i="2" s="1"/>
  <c r="A869" i="2"/>
  <c r="B869" i="2"/>
  <c r="C869" i="2"/>
  <c r="D869" i="2"/>
  <c r="E869" i="2"/>
  <c r="F869" i="2"/>
  <c r="G869" i="2"/>
  <c r="H869" i="2" s="1"/>
  <c r="I869" i="2"/>
  <c r="J869" i="2" s="1"/>
  <c r="K869" i="2"/>
  <c r="L869" i="2" s="1"/>
  <c r="M869" i="2"/>
  <c r="N869" i="2" s="1"/>
  <c r="S869" i="2"/>
  <c r="T869" i="2" s="1"/>
  <c r="U869" i="2"/>
  <c r="V869" i="2" s="1"/>
  <c r="W869" i="2"/>
  <c r="X869" i="2" s="1"/>
  <c r="A870" i="2"/>
  <c r="B870" i="2"/>
  <c r="C870" i="2"/>
  <c r="D870" i="2"/>
  <c r="E870" i="2"/>
  <c r="F870" i="2"/>
  <c r="G870" i="2"/>
  <c r="H870" i="2" s="1"/>
  <c r="I870" i="2"/>
  <c r="J870" i="2" s="1"/>
  <c r="K870" i="2"/>
  <c r="L870" i="2" s="1"/>
  <c r="M870" i="2"/>
  <c r="N870" i="2" s="1"/>
  <c r="S870" i="2"/>
  <c r="T870" i="2" s="1"/>
  <c r="U870" i="2"/>
  <c r="V870" i="2" s="1"/>
  <c r="W870" i="2"/>
  <c r="X870" i="2" s="1"/>
  <c r="A871" i="2"/>
  <c r="B871" i="2"/>
  <c r="C871" i="2"/>
  <c r="D871" i="2"/>
  <c r="E871" i="2"/>
  <c r="F871" i="2"/>
  <c r="G871" i="2"/>
  <c r="H871" i="2" s="1"/>
  <c r="I871" i="2"/>
  <c r="J871" i="2" s="1"/>
  <c r="K871" i="2"/>
  <c r="L871" i="2" s="1"/>
  <c r="M871" i="2"/>
  <c r="N871" i="2" s="1"/>
  <c r="S871" i="2"/>
  <c r="T871" i="2" s="1"/>
  <c r="U871" i="2"/>
  <c r="V871" i="2" s="1"/>
  <c r="W871" i="2"/>
  <c r="X871" i="2" s="1"/>
  <c r="A872" i="2"/>
  <c r="B872" i="2"/>
  <c r="C872" i="2"/>
  <c r="D872" i="2"/>
  <c r="E872" i="2"/>
  <c r="F872" i="2"/>
  <c r="G872" i="2"/>
  <c r="H872" i="2" s="1"/>
  <c r="I872" i="2"/>
  <c r="J872" i="2" s="1"/>
  <c r="K872" i="2"/>
  <c r="L872" i="2" s="1"/>
  <c r="M872" i="2"/>
  <c r="N872" i="2" s="1"/>
  <c r="S872" i="2"/>
  <c r="T872" i="2" s="1"/>
  <c r="U872" i="2"/>
  <c r="V872" i="2" s="1"/>
  <c r="W872" i="2"/>
  <c r="X872" i="2" s="1"/>
  <c r="A873" i="2"/>
  <c r="B873" i="2"/>
  <c r="C873" i="2"/>
  <c r="D873" i="2"/>
  <c r="E873" i="2"/>
  <c r="F873" i="2"/>
  <c r="G873" i="2"/>
  <c r="H873" i="2" s="1"/>
  <c r="I873" i="2"/>
  <c r="J873" i="2" s="1"/>
  <c r="K873" i="2"/>
  <c r="L873" i="2" s="1"/>
  <c r="M873" i="2"/>
  <c r="N873" i="2" s="1"/>
  <c r="S873" i="2"/>
  <c r="T873" i="2" s="1"/>
  <c r="U873" i="2"/>
  <c r="V873" i="2" s="1"/>
  <c r="W873" i="2"/>
  <c r="X873" i="2" s="1"/>
  <c r="A874" i="2"/>
  <c r="B874" i="2"/>
  <c r="C874" i="2"/>
  <c r="D874" i="2"/>
  <c r="E874" i="2"/>
  <c r="F874" i="2"/>
  <c r="G874" i="2"/>
  <c r="H874" i="2" s="1"/>
  <c r="I874" i="2"/>
  <c r="J874" i="2" s="1"/>
  <c r="K874" i="2"/>
  <c r="L874" i="2" s="1"/>
  <c r="M874" i="2"/>
  <c r="N874" i="2" s="1"/>
  <c r="S874" i="2"/>
  <c r="T874" i="2" s="1"/>
  <c r="U874" i="2"/>
  <c r="V874" i="2" s="1"/>
  <c r="W874" i="2"/>
  <c r="X874" i="2" s="1"/>
  <c r="A875" i="2"/>
  <c r="B875" i="2"/>
  <c r="C875" i="2"/>
  <c r="D875" i="2"/>
  <c r="E875" i="2"/>
  <c r="F875" i="2"/>
  <c r="G875" i="2"/>
  <c r="H875" i="2" s="1"/>
  <c r="I875" i="2"/>
  <c r="J875" i="2" s="1"/>
  <c r="K875" i="2"/>
  <c r="L875" i="2" s="1"/>
  <c r="M875" i="2"/>
  <c r="N875" i="2" s="1"/>
  <c r="S875" i="2"/>
  <c r="T875" i="2" s="1"/>
  <c r="U875" i="2"/>
  <c r="V875" i="2" s="1"/>
  <c r="W875" i="2"/>
  <c r="X875" i="2" s="1"/>
  <c r="A876" i="2"/>
  <c r="B876" i="2"/>
  <c r="C876" i="2"/>
  <c r="D876" i="2"/>
  <c r="E876" i="2"/>
  <c r="F876" i="2"/>
  <c r="G876" i="2"/>
  <c r="H876" i="2" s="1"/>
  <c r="I876" i="2"/>
  <c r="J876" i="2" s="1"/>
  <c r="K876" i="2"/>
  <c r="L876" i="2" s="1"/>
  <c r="M876" i="2"/>
  <c r="N876" i="2" s="1"/>
  <c r="S876" i="2"/>
  <c r="T876" i="2" s="1"/>
  <c r="U876" i="2"/>
  <c r="V876" i="2" s="1"/>
  <c r="W876" i="2"/>
  <c r="X876" i="2" s="1"/>
  <c r="A877" i="2"/>
  <c r="B877" i="2"/>
  <c r="C877" i="2"/>
  <c r="D877" i="2"/>
  <c r="E877" i="2"/>
  <c r="F877" i="2"/>
  <c r="G877" i="2"/>
  <c r="H877" i="2" s="1"/>
  <c r="I877" i="2"/>
  <c r="J877" i="2" s="1"/>
  <c r="K877" i="2"/>
  <c r="L877" i="2" s="1"/>
  <c r="M877" i="2"/>
  <c r="N877" i="2" s="1"/>
  <c r="S877" i="2"/>
  <c r="T877" i="2" s="1"/>
  <c r="U877" i="2"/>
  <c r="V877" i="2" s="1"/>
  <c r="W877" i="2"/>
  <c r="X877" i="2" s="1"/>
  <c r="A878" i="2"/>
  <c r="B878" i="2"/>
  <c r="C878" i="2"/>
  <c r="D878" i="2"/>
  <c r="E878" i="2"/>
  <c r="F878" i="2"/>
  <c r="G878" i="2"/>
  <c r="H878" i="2"/>
  <c r="I878" i="2"/>
  <c r="J878" i="2" s="1"/>
  <c r="K878" i="2"/>
  <c r="L878" i="2" s="1"/>
  <c r="M878" i="2"/>
  <c r="N878" i="2" s="1"/>
  <c r="S878" i="2"/>
  <c r="T878" i="2" s="1"/>
  <c r="U878" i="2"/>
  <c r="V878" i="2" s="1"/>
  <c r="W878" i="2"/>
  <c r="X878" i="2" s="1"/>
  <c r="A879" i="2"/>
  <c r="B879" i="2"/>
  <c r="C879" i="2"/>
  <c r="D879" i="2"/>
  <c r="E879" i="2"/>
  <c r="F879" i="2"/>
  <c r="G879" i="2"/>
  <c r="H879" i="2" s="1"/>
  <c r="I879" i="2"/>
  <c r="J879" i="2" s="1"/>
  <c r="K879" i="2"/>
  <c r="L879" i="2" s="1"/>
  <c r="M879" i="2"/>
  <c r="N879" i="2" s="1"/>
  <c r="S879" i="2"/>
  <c r="T879" i="2" s="1"/>
  <c r="U879" i="2"/>
  <c r="V879" i="2" s="1"/>
  <c r="W879" i="2"/>
  <c r="X879" i="2" s="1"/>
  <c r="A880" i="2"/>
  <c r="B880" i="2"/>
  <c r="C880" i="2"/>
  <c r="D880" i="2"/>
  <c r="E880" i="2"/>
  <c r="F880" i="2"/>
  <c r="G880" i="2"/>
  <c r="H880" i="2" s="1"/>
  <c r="I880" i="2"/>
  <c r="J880" i="2" s="1"/>
  <c r="K880" i="2"/>
  <c r="L880" i="2" s="1"/>
  <c r="M880" i="2"/>
  <c r="N880" i="2" s="1"/>
  <c r="S880" i="2"/>
  <c r="T880" i="2" s="1"/>
  <c r="U880" i="2"/>
  <c r="V880" i="2" s="1"/>
  <c r="W880" i="2"/>
  <c r="X880" i="2" s="1"/>
  <c r="A881" i="2"/>
  <c r="B881" i="2"/>
  <c r="C881" i="2"/>
  <c r="D881" i="2"/>
  <c r="E881" i="2"/>
  <c r="F881" i="2"/>
  <c r="G881" i="2"/>
  <c r="H881" i="2" s="1"/>
  <c r="I881" i="2"/>
  <c r="J881" i="2" s="1"/>
  <c r="K881" i="2"/>
  <c r="L881" i="2" s="1"/>
  <c r="M881" i="2"/>
  <c r="N881" i="2" s="1"/>
  <c r="S881" i="2"/>
  <c r="T881" i="2" s="1"/>
  <c r="U881" i="2"/>
  <c r="V881" i="2" s="1"/>
  <c r="W881" i="2"/>
  <c r="X881" i="2" s="1"/>
  <c r="A882" i="2"/>
  <c r="B882" i="2"/>
  <c r="C882" i="2"/>
  <c r="D882" i="2"/>
  <c r="E882" i="2"/>
  <c r="F882" i="2"/>
  <c r="G882" i="2"/>
  <c r="H882" i="2" s="1"/>
  <c r="I882" i="2"/>
  <c r="J882" i="2" s="1"/>
  <c r="K882" i="2"/>
  <c r="L882" i="2" s="1"/>
  <c r="M882" i="2"/>
  <c r="N882" i="2" s="1"/>
  <c r="S882" i="2"/>
  <c r="T882" i="2" s="1"/>
  <c r="U882" i="2"/>
  <c r="V882" i="2" s="1"/>
  <c r="W882" i="2"/>
  <c r="X882" i="2" s="1"/>
  <c r="A883" i="2"/>
  <c r="B883" i="2"/>
  <c r="C883" i="2"/>
  <c r="D883" i="2"/>
  <c r="E883" i="2"/>
  <c r="F883" i="2"/>
  <c r="G883" i="2"/>
  <c r="H883" i="2" s="1"/>
  <c r="I883" i="2"/>
  <c r="J883" i="2" s="1"/>
  <c r="K883" i="2"/>
  <c r="L883" i="2" s="1"/>
  <c r="M883" i="2"/>
  <c r="N883" i="2" s="1"/>
  <c r="S883" i="2"/>
  <c r="T883" i="2" s="1"/>
  <c r="U883" i="2"/>
  <c r="V883" i="2" s="1"/>
  <c r="W883" i="2"/>
  <c r="X883" i="2" s="1"/>
  <c r="A884" i="2"/>
  <c r="B884" i="2"/>
  <c r="C884" i="2"/>
  <c r="D884" i="2"/>
  <c r="E884" i="2"/>
  <c r="F884" i="2"/>
  <c r="G884" i="2"/>
  <c r="H884" i="2" s="1"/>
  <c r="I884" i="2"/>
  <c r="J884" i="2" s="1"/>
  <c r="K884" i="2"/>
  <c r="L884" i="2" s="1"/>
  <c r="M884" i="2"/>
  <c r="N884" i="2" s="1"/>
  <c r="S884" i="2"/>
  <c r="T884" i="2" s="1"/>
  <c r="U884" i="2"/>
  <c r="V884" i="2" s="1"/>
  <c r="W884" i="2"/>
  <c r="X884" i="2" s="1"/>
  <c r="A885" i="2"/>
  <c r="B885" i="2"/>
  <c r="C885" i="2"/>
  <c r="D885" i="2"/>
  <c r="E885" i="2"/>
  <c r="F885" i="2"/>
  <c r="G885" i="2"/>
  <c r="H885" i="2" s="1"/>
  <c r="I885" i="2"/>
  <c r="J885" i="2" s="1"/>
  <c r="K885" i="2"/>
  <c r="L885" i="2" s="1"/>
  <c r="M885" i="2"/>
  <c r="N885" i="2" s="1"/>
  <c r="S885" i="2"/>
  <c r="T885" i="2" s="1"/>
  <c r="U885" i="2"/>
  <c r="V885" i="2" s="1"/>
  <c r="W885" i="2"/>
  <c r="X885" i="2" s="1"/>
  <c r="A886" i="2"/>
  <c r="B886" i="2"/>
  <c r="C886" i="2"/>
  <c r="D886" i="2"/>
  <c r="E886" i="2"/>
  <c r="F886" i="2"/>
  <c r="G886" i="2"/>
  <c r="H886" i="2" s="1"/>
  <c r="I886" i="2"/>
  <c r="J886" i="2" s="1"/>
  <c r="K886" i="2"/>
  <c r="L886" i="2" s="1"/>
  <c r="M886" i="2"/>
  <c r="N886" i="2" s="1"/>
  <c r="S886" i="2"/>
  <c r="T886" i="2" s="1"/>
  <c r="U886" i="2"/>
  <c r="V886" i="2" s="1"/>
  <c r="W886" i="2"/>
  <c r="X886" i="2"/>
  <c r="A887" i="2"/>
  <c r="B887" i="2"/>
  <c r="C887" i="2"/>
  <c r="D887" i="2"/>
  <c r="E887" i="2"/>
  <c r="F887" i="2"/>
  <c r="G887" i="2"/>
  <c r="H887" i="2"/>
  <c r="I887" i="2"/>
  <c r="J887" i="2" s="1"/>
  <c r="K887" i="2"/>
  <c r="L887" i="2" s="1"/>
  <c r="M887" i="2"/>
  <c r="N887" i="2" s="1"/>
  <c r="S887" i="2"/>
  <c r="T887" i="2" s="1"/>
  <c r="U887" i="2"/>
  <c r="V887" i="2"/>
  <c r="W887" i="2"/>
  <c r="X887" i="2" s="1"/>
  <c r="A888" i="2"/>
  <c r="B888" i="2"/>
  <c r="C888" i="2"/>
  <c r="D888" i="2"/>
  <c r="E888" i="2"/>
  <c r="F888" i="2"/>
  <c r="G888" i="2"/>
  <c r="H888" i="2" s="1"/>
  <c r="I888" i="2"/>
  <c r="J888" i="2" s="1"/>
  <c r="K888" i="2"/>
  <c r="L888" i="2" s="1"/>
  <c r="M888" i="2"/>
  <c r="N888" i="2"/>
  <c r="S888" i="2"/>
  <c r="T888" i="2" s="1"/>
  <c r="U888" i="2"/>
  <c r="V888" i="2" s="1"/>
  <c r="W888" i="2"/>
  <c r="X888" i="2" s="1"/>
  <c r="A889" i="2"/>
  <c r="B889" i="2"/>
  <c r="C889" i="2"/>
  <c r="D889" i="2"/>
  <c r="E889" i="2"/>
  <c r="F889" i="2"/>
  <c r="G889" i="2"/>
  <c r="H889" i="2" s="1"/>
  <c r="I889" i="2"/>
  <c r="J889" i="2" s="1"/>
  <c r="K889" i="2"/>
  <c r="L889" i="2" s="1"/>
  <c r="M889" i="2"/>
  <c r="N889" i="2" s="1"/>
  <c r="S889" i="2"/>
  <c r="T889" i="2" s="1"/>
  <c r="U889" i="2"/>
  <c r="V889" i="2"/>
  <c r="W889" i="2"/>
  <c r="X889" i="2" s="1"/>
  <c r="A890" i="2"/>
  <c r="B890" i="2"/>
  <c r="C890" i="2"/>
  <c r="D890" i="2"/>
  <c r="E890" i="2"/>
  <c r="F890" i="2"/>
  <c r="G890" i="2"/>
  <c r="H890" i="2" s="1"/>
  <c r="I890" i="2"/>
  <c r="J890" i="2"/>
  <c r="K890" i="2"/>
  <c r="L890" i="2" s="1"/>
  <c r="M890" i="2"/>
  <c r="N890" i="2" s="1"/>
  <c r="S890" i="2"/>
  <c r="T890" i="2"/>
  <c r="U890" i="2"/>
  <c r="V890" i="2" s="1"/>
  <c r="W890" i="2"/>
  <c r="X890" i="2" s="1"/>
  <c r="A891" i="2"/>
  <c r="B891" i="2"/>
  <c r="C891" i="2"/>
  <c r="D891" i="2"/>
  <c r="E891" i="2"/>
  <c r="F891" i="2"/>
  <c r="G891" i="2"/>
  <c r="H891" i="2" s="1"/>
  <c r="I891" i="2"/>
  <c r="J891" i="2" s="1"/>
  <c r="K891" i="2"/>
  <c r="L891" i="2" s="1"/>
  <c r="M891" i="2"/>
  <c r="N891" i="2" s="1"/>
  <c r="S891" i="2"/>
  <c r="T891" i="2" s="1"/>
  <c r="U891" i="2"/>
  <c r="V891" i="2" s="1"/>
  <c r="W891" i="2"/>
  <c r="X891" i="2" s="1"/>
  <c r="A892" i="2"/>
  <c r="B892" i="2"/>
  <c r="C892" i="2"/>
  <c r="D892" i="2"/>
  <c r="E892" i="2"/>
  <c r="F892" i="2"/>
  <c r="G892" i="2"/>
  <c r="H892" i="2" s="1"/>
  <c r="I892" i="2"/>
  <c r="J892" i="2" s="1"/>
  <c r="K892" i="2"/>
  <c r="L892" i="2" s="1"/>
  <c r="M892" i="2"/>
  <c r="N892" i="2" s="1"/>
  <c r="S892" i="2"/>
  <c r="T892" i="2" s="1"/>
  <c r="U892" i="2"/>
  <c r="V892" i="2" s="1"/>
  <c r="W892" i="2"/>
  <c r="X892" i="2" s="1"/>
  <c r="A893" i="2"/>
  <c r="B893" i="2"/>
  <c r="C893" i="2"/>
  <c r="D893" i="2"/>
  <c r="E893" i="2"/>
  <c r="F893" i="2"/>
  <c r="G893" i="2"/>
  <c r="H893" i="2" s="1"/>
  <c r="I893" i="2"/>
  <c r="J893" i="2" s="1"/>
  <c r="K893" i="2"/>
  <c r="L893" i="2" s="1"/>
  <c r="M893" i="2"/>
  <c r="N893" i="2" s="1"/>
  <c r="S893" i="2"/>
  <c r="T893" i="2" s="1"/>
  <c r="U893" i="2"/>
  <c r="V893" i="2" s="1"/>
  <c r="W893" i="2"/>
  <c r="X893" i="2" s="1"/>
  <c r="A894" i="2"/>
  <c r="B894" i="2"/>
  <c r="C894" i="2"/>
  <c r="D894" i="2"/>
  <c r="E894" i="2"/>
  <c r="F894" i="2"/>
  <c r="G894" i="2"/>
  <c r="H894" i="2" s="1"/>
  <c r="I894" i="2"/>
  <c r="J894" i="2" s="1"/>
  <c r="K894" i="2"/>
  <c r="L894" i="2" s="1"/>
  <c r="M894" i="2"/>
  <c r="N894" i="2" s="1"/>
  <c r="S894" i="2"/>
  <c r="T894" i="2" s="1"/>
  <c r="U894" i="2"/>
  <c r="V894" i="2" s="1"/>
  <c r="W894" i="2"/>
  <c r="X894" i="2" s="1"/>
  <c r="A895" i="2"/>
  <c r="B895" i="2"/>
  <c r="C895" i="2"/>
  <c r="D895" i="2"/>
  <c r="E895" i="2"/>
  <c r="F895" i="2"/>
  <c r="G895" i="2"/>
  <c r="H895" i="2" s="1"/>
  <c r="I895" i="2"/>
  <c r="J895" i="2" s="1"/>
  <c r="K895" i="2"/>
  <c r="L895" i="2" s="1"/>
  <c r="M895" i="2"/>
  <c r="N895" i="2" s="1"/>
  <c r="S895" i="2"/>
  <c r="T895" i="2" s="1"/>
  <c r="U895" i="2"/>
  <c r="V895" i="2" s="1"/>
  <c r="W895" i="2"/>
  <c r="X895" i="2" s="1"/>
  <c r="A896" i="2"/>
  <c r="B896" i="2"/>
  <c r="C896" i="2"/>
  <c r="D896" i="2"/>
  <c r="E896" i="2"/>
  <c r="F896" i="2"/>
  <c r="G896" i="2"/>
  <c r="H896" i="2" s="1"/>
  <c r="I896" i="2"/>
  <c r="J896" i="2" s="1"/>
  <c r="K896" i="2"/>
  <c r="L896" i="2" s="1"/>
  <c r="M896" i="2"/>
  <c r="N896" i="2" s="1"/>
  <c r="S896" i="2"/>
  <c r="T896" i="2" s="1"/>
  <c r="U896" i="2"/>
  <c r="V896" i="2"/>
  <c r="W896" i="2"/>
  <c r="X896" i="2" s="1"/>
  <c r="A897" i="2"/>
  <c r="B897" i="2"/>
  <c r="C897" i="2"/>
  <c r="D897" i="2"/>
  <c r="E897" i="2"/>
  <c r="F897" i="2"/>
  <c r="G897" i="2"/>
  <c r="H897" i="2" s="1"/>
  <c r="I897" i="2"/>
  <c r="J897" i="2" s="1"/>
  <c r="K897" i="2"/>
  <c r="L897" i="2" s="1"/>
  <c r="M897" i="2"/>
  <c r="N897" i="2" s="1"/>
  <c r="S897" i="2"/>
  <c r="T897" i="2" s="1"/>
  <c r="U897" i="2"/>
  <c r="V897" i="2" s="1"/>
  <c r="W897" i="2"/>
  <c r="X897" i="2" s="1"/>
  <c r="A898" i="2"/>
  <c r="B898" i="2"/>
  <c r="C898" i="2"/>
  <c r="D898" i="2"/>
  <c r="E898" i="2"/>
  <c r="F898" i="2"/>
  <c r="G898" i="2"/>
  <c r="H898" i="2" s="1"/>
  <c r="I898" i="2"/>
  <c r="J898" i="2" s="1"/>
  <c r="K898" i="2"/>
  <c r="L898" i="2" s="1"/>
  <c r="M898" i="2"/>
  <c r="N898" i="2" s="1"/>
  <c r="S898" i="2"/>
  <c r="T898" i="2" s="1"/>
  <c r="U898" i="2"/>
  <c r="V898" i="2" s="1"/>
  <c r="W898" i="2"/>
  <c r="X898" i="2" s="1"/>
  <c r="A899" i="2"/>
  <c r="B899" i="2"/>
  <c r="C899" i="2"/>
  <c r="D899" i="2"/>
  <c r="E899" i="2"/>
  <c r="F899" i="2"/>
  <c r="G899" i="2"/>
  <c r="H899" i="2" s="1"/>
  <c r="I899" i="2"/>
  <c r="J899" i="2" s="1"/>
  <c r="K899" i="2"/>
  <c r="L899" i="2" s="1"/>
  <c r="M899" i="2"/>
  <c r="N899" i="2" s="1"/>
  <c r="S899" i="2"/>
  <c r="T899" i="2" s="1"/>
  <c r="U899" i="2"/>
  <c r="V899" i="2" s="1"/>
  <c r="W899" i="2"/>
  <c r="X899" i="2" s="1"/>
  <c r="A900" i="2"/>
  <c r="B900" i="2"/>
  <c r="C900" i="2"/>
  <c r="D900" i="2"/>
  <c r="E900" i="2"/>
  <c r="F900" i="2"/>
  <c r="G900" i="2"/>
  <c r="H900" i="2" s="1"/>
  <c r="I900" i="2"/>
  <c r="J900" i="2" s="1"/>
  <c r="K900" i="2"/>
  <c r="L900" i="2"/>
  <c r="M900" i="2"/>
  <c r="N900" i="2" s="1"/>
  <c r="S900" i="2"/>
  <c r="T900" i="2" s="1"/>
  <c r="U900" i="2"/>
  <c r="V900" i="2" s="1"/>
  <c r="W900" i="2"/>
  <c r="X900" i="2" s="1"/>
  <c r="A901" i="2"/>
  <c r="B901" i="2"/>
  <c r="C901" i="2"/>
  <c r="D901" i="2"/>
  <c r="E901" i="2"/>
  <c r="F901" i="2"/>
  <c r="G901" i="2"/>
  <c r="H901" i="2" s="1"/>
  <c r="I901" i="2"/>
  <c r="J901" i="2" s="1"/>
  <c r="K901" i="2"/>
  <c r="L901" i="2" s="1"/>
  <c r="M901" i="2"/>
  <c r="N901" i="2" s="1"/>
  <c r="S901" i="2"/>
  <c r="T901" i="2" s="1"/>
  <c r="U901" i="2"/>
  <c r="V901" i="2" s="1"/>
  <c r="W901" i="2"/>
  <c r="X901" i="2" s="1"/>
  <c r="A902" i="2"/>
  <c r="B902" i="2"/>
  <c r="C902" i="2"/>
  <c r="D902" i="2"/>
  <c r="E902" i="2"/>
  <c r="F902" i="2"/>
  <c r="G902" i="2"/>
  <c r="H902" i="2" s="1"/>
  <c r="I902" i="2"/>
  <c r="J902" i="2" s="1"/>
  <c r="K902" i="2"/>
  <c r="L902" i="2" s="1"/>
  <c r="M902" i="2"/>
  <c r="N902" i="2" s="1"/>
  <c r="S902" i="2"/>
  <c r="T902" i="2" s="1"/>
  <c r="U902" i="2"/>
  <c r="V902" i="2" s="1"/>
  <c r="W902" i="2"/>
  <c r="X902" i="2" s="1"/>
  <c r="A903" i="2"/>
  <c r="B903" i="2"/>
  <c r="C903" i="2"/>
  <c r="D903" i="2"/>
  <c r="E903" i="2"/>
  <c r="F903" i="2"/>
  <c r="G903" i="2"/>
  <c r="H903" i="2" s="1"/>
  <c r="I903" i="2"/>
  <c r="J903" i="2" s="1"/>
  <c r="K903" i="2"/>
  <c r="L903" i="2" s="1"/>
  <c r="M903" i="2"/>
  <c r="N903" i="2" s="1"/>
  <c r="S903" i="2"/>
  <c r="T903" i="2" s="1"/>
  <c r="U903" i="2"/>
  <c r="V903" i="2" s="1"/>
  <c r="W903" i="2"/>
  <c r="X903" i="2" s="1"/>
  <c r="A904" i="2"/>
  <c r="B904" i="2"/>
  <c r="C904" i="2"/>
  <c r="D904" i="2"/>
  <c r="E904" i="2"/>
  <c r="F904" i="2"/>
  <c r="G904" i="2"/>
  <c r="H904" i="2" s="1"/>
  <c r="I904" i="2"/>
  <c r="J904" i="2" s="1"/>
  <c r="K904" i="2"/>
  <c r="L904" i="2" s="1"/>
  <c r="M904" i="2"/>
  <c r="N904" i="2" s="1"/>
  <c r="S904" i="2"/>
  <c r="T904" i="2" s="1"/>
  <c r="U904" i="2"/>
  <c r="V904" i="2" s="1"/>
  <c r="W904" i="2"/>
  <c r="X904" i="2" s="1"/>
  <c r="A905" i="2"/>
  <c r="B905" i="2"/>
  <c r="C905" i="2"/>
  <c r="D905" i="2"/>
  <c r="E905" i="2"/>
  <c r="F905" i="2"/>
  <c r="G905" i="2"/>
  <c r="H905" i="2" s="1"/>
  <c r="I905" i="2"/>
  <c r="J905" i="2" s="1"/>
  <c r="K905" i="2"/>
  <c r="L905" i="2" s="1"/>
  <c r="M905" i="2"/>
  <c r="N905" i="2" s="1"/>
  <c r="S905" i="2"/>
  <c r="T905" i="2" s="1"/>
  <c r="U905" i="2"/>
  <c r="V905" i="2" s="1"/>
  <c r="W905" i="2"/>
  <c r="X905" i="2" s="1"/>
  <c r="A906" i="2"/>
  <c r="B906" i="2"/>
  <c r="C906" i="2"/>
  <c r="D906" i="2"/>
  <c r="E906" i="2"/>
  <c r="F906" i="2"/>
  <c r="G906" i="2"/>
  <c r="H906" i="2" s="1"/>
  <c r="I906" i="2"/>
  <c r="J906" i="2" s="1"/>
  <c r="K906" i="2"/>
  <c r="L906" i="2" s="1"/>
  <c r="M906" i="2"/>
  <c r="N906" i="2" s="1"/>
  <c r="S906" i="2"/>
  <c r="T906" i="2" s="1"/>
  <c r="U906" i="2"/>
  <c r="V906" i="2" s="1"/>
  <c r="W906" i="2"/>
  <c r="X906" i="2" s="1"/>
  <c r="A907" i="2"/>
  <c r="B907" i="2"/>
  <c r="C907" i="2"/>
  <c r="D907" i="2"/>
  <c r="E907" i="2"/>
  <c r="F907" i="2"/>
  <c r="G907" i="2"/>
  <c r="H907" i="2" s="1"/>
  <c r="I907" i="2"/>
  <c r="J907" i="2" s="1"/>
  <c r="K907" i="2"/>
  <c r="L907" i="2" s="1"/>
  <c r="M907" i="2"/>
  <c r="N907" i="2" s="1"/>
  <c r="S907" i="2"/>
  <c r="T907" i="2" s="1"/>
  <c r="U907" i="2"/>
  <c r="V907" i="2" s="1"/>
  <c r="W907" i="2"/>
  <c r="X907" i="2" s="1"/>
  <c r="A908" i="2"/>
  <c r="B908" i="2"/>
  <c r="C908" i="2"/>
  <c r="D908" i="2"/>
  <c r="E908" i="2"/>
  <c r="F908" i="2"/>
  <c r="G908" i="2"/>
  <c r="H908" i="2" s="1"/>
  <c r="I908" i="2"/>
  <c r="J908" i="2" s="1"/>
  <c r="K908" i="2"/>
  <c r="L908" i="2" s="1"/>
  <c r="M908" i="2"/>
  <c r="N908" i="2"/>
  <c r="S908" i="2"/>
  <c r="T908" i="2" s="1"/>
  <c r="U908" i="2"/>
  <c r="V908" i="2" s="1"/>
  <c r="W908" i="2"/>
  <c r="X908" i="2" s="1"/>
  <c r="A909" i="2"/>
  <c r="B909" i="2"/>
  <c r="C909" i="2"/>
  <c r="D909" i="2"/>
  <c r="E909" i="2"/>
  <c r="F909" i="2"/>
  <c r="G909" i="2"/>
  <c r="H909" i="2" s="1"/>
  <c r="I909" i="2"/>
  <c r="J909" i="2" s="1"/>
  <c r="K909" i="2"/>
  <c r="L909" i="2" s="1"/>
  <c r="M909" i="2"/>
  <c r="N909" i="2" s="1"/>
  <c r="S909" i="2"/>
  <c r="T909" i="2" s="1"/>
  <c r="U909" i="2"/>
  <c r="V909" i="2" s="1"/>
  <c r="W909" i="2"/>
  <c r="X909" i="2" s="1"/>
  <c r="A910" i="2"/>
  <c r="B910" i="2"/>
  <c r="C910" i="2"/>
  <c r="D910" i="2"/>
  <c r="E910" i="2"/>
  <c r="F910" i="2"/>
  <c r="G910" i="2"/>
  <c r="H910" i="2" s="1"/>
  <c r="I910" i="2"/>
  <c r="J910" i="2" s="1"/>
  <c r="K910" i="2"/>
  <c r="L910" i="2" s="1"/>
  <c r="M910" i="2"/>
  <c r="N910" i="2" s="1"/>
  <c r="S910" i="2"/>
  <c r="T910" i="2" s="1"/>
  <c r="U910" i="2"/>
  <c r="V910" i="2" s="1"/>
  <c r="W910" i="2"/>
  <c r="X910" i="2" s="1"/>
  <c r="A911" i="2"/>
  <c r="B911" i="2"/>
  <c r="C911" i="2"/>
  <c r="D911" i="2"/>
  <c r="E911" i="2"/>
  <c r="F911" i="2"/>
  <c r="G911" i="2"/>
  <c r="H911" i="2" s="1"/>
  <c r="I911" i="2"/>
  <c r="J911" i="2" s="1"/>
  <c r="K911" i="2"/>
  <c r="L911" i="2" s="1"/>
  <c r="M911" i="2"/>
  <c r="N911" i="2" s="1"/>
  <c r="S911" i="2"/>
  <c r="T911" i="2" s="1"/>
  <c r="U911" i="2"/>
  <c r="V911" i="2" s="1"/>
  <c r="W911" i="2"/>
  <c r="X911" i="2" s="1"/>
  <c r="A912" i="2"/>
  <c r="B912" i="2"/>
  <c r="C912" i="2"/>
  <c r="D912" i="2"/>
  <c r="E912" i="2"/>
  <c r="F912" i="2"/>
  <c r="G912" i="2"/>
  <c r="H912" i="2" s="1"/>
  <c r="I912" i="2"/>
  <c r="J912" i="2" s="1"/>
  <c r="K912" i="2"/>
  <c r="L912" i="2"/>
  <c r="M912" i="2"/>
  <c r="N912" i="2" s="1"/>
  <c r="S912" i="2"/>
  <c r="T912" i="2" s="1"/>
  <c r="U912" i="2"/>
  <c r="V912" i="2" s="1"/>
  <c r="W912" i="2"/>
  <c r="X912" i="2"/>
  <c r="A913" i="2"/>
  <c r="B913" i="2"/>
  <c r="C913" i="2"/>
  <c r="D913" i="2"/>
  <c r="E913" i="2"/>
  <c r="F913" i="2"/>
  <c r="G913" i="2"/>
  <c r="H913" i="2" s="1"/>
  <c r="I913" i="2"/>
  <c r="J913" i="2" s="1"/>
  <c r="K913" i="2"/>
  <c r="L913" i="2" s="1"/>
  <c r="M913" i="2"/>
  <c r="N913" i="2" s="1"/>
  <c r="S913" i="2"/>
  <c r="T913" i="2" s="1"/>
  <c r="U913" i="2"/>
  <c r="V913" i="2" s="1"/>
  <c r="W913" i="2"/>
  <c r="X913" i="2" s="1"/>
  <c r="A914" i="2"/>
  <c r="B914" i="2"/>
  <c r="C914" i="2"/>
  <c r="D914" i="2"/>
  <c r="E914" i="2"/>
  <c r="F914" i="2"/>
  <c r="G914" i="2"/>
  <c r="H914" i="2" s="1"/>
  <c r="I914" i="2"/>
  <c r="J914" i="2" s="1"/>
  <c r="K914" i="2"/>
  <c r="L914" i="2" s="1"/>
  <c r="M914" i="2"/>
  <c r="N914" i="2" s="1"/>
  <c r="S914" i="2"/>
  <c r="T914" i="2" s="1"/>
  <c r="U914" i="2"/>
  <c r="V914" i="2" s="1"/>
  <c r="W914" i="2"/>
  <c r="X914" i="2"/>
  <c r="A915" i="2"/>
  <c r="B915" i="2"/>
  <c r="C915" i="2"/>
  <c r="D915" i="2"/>
  <c r="E915" i="2"/>
  <c r="F915" i="2"/>
  <c r="G915" i="2"/>
  <c r="H915" i="2"/>
  <c r="I915" i="2"/>
  <c r="J915" i="2" s="1"/>
  <c r="K915" i="2"/>
  <c r="L915" i="2" s="1"/>
  <c r="M915" i="2"/>
  <c r="N915" i="2" s="1"/>
  <c r="S915" i="2"/>
  <c r="T915" i="2" s="1"/>
  <c r="U915" i="2"/>
  <c r="V915" i="2" s="1"/>
  <c r="W915" i="2"/>
  <c r="X915" i="2" s="1"/>
  <c r="A916" i="2"/>
  <c r="B916" i="2"/>
  <c r="C916" i="2"/>
  <c r="D916" i="2"/>
  <c r="E916" i="2"/>
  <c r="F916" i="2"/>
  <c r="G916" i="2"/>
  <c r="H916" i="2" s="1"/>
  <c r="I916" i="2"/>
  <c r="J916" i="2" s="1"/>
  <c r="K916" i="2"/>
  <c r="L916" i="2" s="1"/>
  <c r="M916" i="2"/>
  <c r="N916" i="2" s="1"/>
  <c r="S916" i="2"/>
  <c r="T916" i="2" s="1"/>
  <c r="U916" i="2"/>
  <c r="V916" i="2" s="1"/>
  <c r="W916" i="2"/>
  <c r="X916" i="2" s="1"/>
  <c r="A917" i="2"/>
  <c r="B917" i="2"/>
  <c r="C917" i="2"/>
  <c r="D917" i="2"/>
  <c r="E917" i="2"/>
  <c r="F917" i="2"/>
  <c r="G917" i="2"/>
  <c r="H917" i="2" s="1"/>
  <c r="I917" i="2"/>
  <c r="J917" i="2" s="1"/>
  <c r="K917" i="2"/>
  <c r="L917" i="2" s="1"/>
  <c r="M917" i="2"/>
  <c r="N917" i="2" s="1"/>
  <c r="S917" i="2"/>
  <c r="T917" i="2" s="1"/>
  <c r="U917" i="2"/>
  <c r="V917" i="2" s="1"/>
  <c r="W917" i="2"/>
  <c r="X917" i="2" s="1"/>
  <c r="A918" i="2"/>
  <c r="B918" i="2"/>
  <c r="C918" i="2"/>
  <c r="D918" i="2"/>
  <c r="E918" i="2"/>
  <c r="F918" i="2"/>
  <c r="G918" i="2"/>
  <c r="H918" i="2" s="1"/>
  <c r="I918" i="2"/>
  <c r="J918" i="2" s="1"/>
  <c r="K918" i="2"/>
  <c r="L918" i="2" s="1"/>
  <c r="M918" i="2"/>
  <c r="N918" i="2" s="1"/>
  <c r="S918" i="2"/>
  <c r="T918" i="2" s="1"/>
  <c r="U918" i="2"/>
  <c r="V918" i="2" s="1"/>
  <c r="W918" i="2"/>
  <c r="X918" i="2" s="1"/>
  <c r="A919" i="2"/>
  <c r="B919" i="2"/>
  <c r="C919" i="2"/>
  <c r="D919" i="2"/>
  <c r="E919" i="2"/>
  <c r="F919" i="2"/>
  <c r="G919" i="2"/>
  <c r="H919" i="2" s="1"/>
  <c r="I919" i="2"/>
  <c r="J919" i="2" s="1"/>
  <c r="K919" i="2"/>
  <c r="L919" i="2" s="1"/>
  <c r="M919" i="2"/>
  <c r="N919" i="2" s="1"/>
  <c r="S919" i="2"/>
  <c r="T919" i="2" s="1"/>
  <c r="U919" i="2"/>
  <c r="V919" i="2" s="1"/>
  <c r="W919" i="2"/>
  <c r="X919" i="2" s="1"/>
  <c r="A920" i="2"/>
  <c r="B920" i="2"/>
  <c r="C920" i="2"/>
  <c r="D920" i="2"/>
  <c r="E920" i="2"/>
  <c r="F920" i="2"/>
  <c r="G920" i="2"/>
  <c r="H920" i="2" s="1"/>
  <c r="I920" i="2"/>
  <c r="J920" i="2" s="1"/>
  <c r="K920" i="2"/>
  <c r="L920" i="2" s="1"/>
  <c r="M920" i="2"/>
  <c r="N920" i="2" s="1"/>
  <c r="S920" i="2"/>
  <c r="T920" i="2" s="1"/>
  <c r="U920" i="2"/>
  <c r="V920" i="2" s="1"/>
  <c r="W920" i="2"/>
  <c r="X920" i="2" s="1"/>
  <c r="A921" i="2"/>
  <c r="B921" i="2"/>
  <c r="C921" i="2"/>
  <c r="D921" i="2"/>
  <c r="E921" i="2"/>
  <c r="F921" i="2"/>
  <c r="G921" i="2"/>
  <c r="H921" i="2" s="1"/>
  <c r="I921" i="2"/>
  <c r="J921" i="2" s="1"/>
  <c r="K921" i="2"/>
  <c r="L921" i="2" s="1"/>
  <c r="M921" i="2"/>
  <c r="N921" i="2" s="1"/>
  <c r="S921" i="2"/>
  <c r="T921" i="2" s="1"/>
  <c r="U921" i="2"/>
  <c r="V921" i="2" s="1"/>
  <c r="W921" i="2"/>
  <c r="X921" i="2" s="1"/>
  <c r="A922" i="2"/>
  <c r="B922" i="2"/>
  <c r="C922" i="2"/>
  <c r="D922" i="2"/>
  <c r="E922" i="2"/>
  <c r="F922" i="2"/>
  <c r="G922" i="2"/>
  <c r="H922" i="2" s="1"/>
  <c r="I922" i="2"/>
  <c r="J922" i="2" s="1"/>
  <c r="K922" i="2"/>
  <c r="L922" i="2" s="1"/>
  <c r="M922" i="2"/>
  <c r="N922" i="2" s="1"/>
  <c r="S922" i="2"/>
  <c r="T922" i="2" s="1"/>
  <c r="U922" i="2"/>
  <c r="V922" i="2" s="1"/>
  <c r="W922" i="2"/>
  <c r="X922" i="2" s="1"/>
  <c r="A923" i="2"/>
  <c r="B923" i="2"/>
  <c r="C923" i="2"/>
  <c r="D923" i="2"/>
  <c r="E923" i="2"/>
  <c r="F923" i="2"/>
  <c r="G923" i="2"/>
  <c r="H923" i="2" s="1"/>
  <c r="I923" i="2"/>
  <c r="J923" i="2" s="1"/>
  <c r="K923" i="2"/>
  <c r="L923" i="2" s="1"/>
  <c r="M923" i="2"/>
  <c r="N923" i="2" s="1"/>
  <c r="S923" i="2"/>
  <c r="T923" i="2" s="1"/>
  <c r="U923" i="2"/>
  <c r="V923" i="2" s="1"/>
  <c r="W923" i="2"/>
  <c r="X923" i="2" s="1"/>
  <c r="A924" i="2"/>
  <c r="B924" i="2"/>
  <c r="C924" i="2"/>
  <c r="D924" i="2"/>
  <c r="E924" i="2"/>
  <c r="F924" i="2"/>
  <c r="G924" i="2"/>
  <c r="H924" i="2" s="1"/>
  <c r="I924" i="2"/>
  <c r="J924" i="2" s="1"/>
  <c r="K924" i="2"/>
  <c r="L924" i="2" s="1"/>
  <c r="M924" i="2"/>
  <c r="N924" i="2" s="1"/>
  <c r="S924" i="2"/>
  <c r="T924" i="2" s="1"/>
  <c r="U924" i="2"/>
  <c r="V924" i="2" s="1"/>
  <c r="W924" i="2"/>
  <c r="X924" i="2" s="1"/>
  <c r="A925" i="2"/>
  <c r="B925" i="2"/>
  <c r="C925" i="2"/>
  <c r="D925" i="2"/>
  <c r="E925" i="2"/>
  <c r="F925" i="2"/>
  <c r="G925" i="2"/>
  <c r="H925" i="2" s="1"/>
  <c r="I925" i="2"/>
  <c r="J925" i="2" s="1"/>
  <c r="K925" i="2"/>
  <c r="L925" i="2" s="1"/>
  <c r="M925" i="2"/>
  <c r="N925" i="2" s="1"/>
  <c r="S925" i="2"/>
  <c r="T925" i="2" s="1"/>
  <c r="U925" i="2"/>
  <c r="V925" i="2" s="1"/>
  <c r="W925" i="2"/>
  <c r="X925" i="2" s="1"/>
  <c r="A926" i="2"/>
  <c r="B926" i="2"/>
  <c r="C926" i="2"/>
  <c r="D926" i="2"/>
  <c r="E926" i="2"/>
  <c r="F926" i="2"/>
  <c r="G926" i="2"/>
  <c r="H926" i="2"/>
  <c r="I926" i="2"/>
  <c r="J926" i="2" s="1"/>
  <c r="K926" i="2"/>
  <c r="L926" i="2" s="1"/>
  <c r="M926" i="2"/>
  <c r="N926" i="2" s="1"/>
  <c r="S926" i="2"/>
  <c r="T926" i="2" s="1"/>
  <c r="U926" i="2"/>
  <c r="V926" i="2" s="1"/>
  <c r="W926" i="2"/>
  <c r="X926" i="2" s="1"/>
  <c r="A927" i="2"/>
  <c r="B927" i="2"/>
  <c r="C927" i="2"/>
  <c r="D927" i="2"/>
  <c r="E927" i="2"/>
  <c r="F927" i="2"/>
  <c r="G927" i="2"/>
  <c r="H927" i="2" s="1"/>
  <c r="I927" i="2"/>
  <c r="J927" i="2" s="1"/>
  <c r="K927" i="2"/>
  <c r="L927" i="2" s="1"/>
  <c r="M927" i="2"/>
  <c r="N927" i="2"/>
  <c r="S927" i="2"/>
  <c r="T927" i="2" s="1"/>
  <c r="U927" i="2"/>
  <c r="V927" i="2" s="1"/>
  <c r="W927" i="2"/>
  <c r="X927" i="2" s="1"/>
  <c r="A928" i="2"/>
  <c r="B928" i="2"/>
  <c r="C928" i="2"/>
  <c r="D928" i="2"/>
  <c r="E928" i="2"/>
  <c r="F928" i="2"/>
  <c r="G928" i="2"/>
  <c r="H928" i="2" s="1"/>
  <c r="I928" i="2"/>
  <c r="J928" i="2" s="1"/>
  <c r="K928" i="2"/>
  <c r="L928" i="2" s="1"/>
  <c r="M928" i="2"/>
  <c r="N928" i="2" s="1"/>
  <c r="S928" i="2"/>
  <c r="T928" i="2" s="1"/>
  <c r="U928" i="2"/>
  <c r="V928" i="2" s="1"/>
  <c r="W928" i="2"/>
  <c r="X928" i="2" s="1"/>
  <c r="A929" i="2"/>
  <c r="B929" i="2"/>
  <c r="C929" i="2"/>
  <c r="D929" i="2"/>
  <c r="E929" i="2"/>
  <c r="F929" i="2"/>
  <c r="G929" i="2"/>
  <c r="H929" i="2" s="1"/>
  <c r="I929" i="2"/>
  <c r="J929" i="2" s="1"/>
  <c r="K929" i="2"/>
  <c r="L929" i="2" s="1"/>
  <c r="M929" i="2"/>
  <c r="N929" i="2" s="1"/>
  <c r="S929" i="2"/>
  <c r="T929" i="2" s="1"/>
  <c r="U929" i="2"/>
  <c r="V929" i="2" s="1"/>
  <c r="W929" i="2"/>
  <c r="X929" i="2" s="1"/>
  <c r="A930" i="2"/>
  <c r="B930" i="2"/>
  <c r="C930" i="2"/>
  <c r="D930" i="2"/>
  <c r="E930" i="2"/>
  <c r="F930" i="2"/>
  <c r="G930" i="2"/>
  <c r="H930" i="2" s="1"/>
  <c r="I930" i="2"/>
  <c r="J930" i="2" s="1"/>
  <c r="K930" i="2"/>
  <c r="L930" i="2" s="1"/>
  <c r="M930" i="2"/>
  <c r="N930" i="2" s="1"/>
  <c r="S930" i="2"/>
  <c r="T930" i="2"/>
  <c r="U930" i="2"/>
  <c r="V930" i="2" s="1"/>
  <c r="W930" i="2"/>
  <c r="X930" i="2" s="1"/>
  <c r="A931" i="2"/>
  <c r="B931" i="2"/>
  <c r="C931" i="2"/>
  <c r="D931" i="2"/>
  <c r="E931" i="2"/>
  <c r="F931" i="2"/>
  <c r="G931" i="2"/>
  <c r="H931" i="2" s="1"/>
  <c r="I931" i="2"/>
  <c r="J931" i="2"/>
  <c r="K931" i="2"/>
  <c r="L931" i="2" s="1"/>
  <c r="M931" i="2"/>
  <c r="N931" i="2" s="1"/>
  <c r="S931" i="2"/>
  <c r="T931" i="2" s="1"/>
  <c r="U931" i="2"/>
  <c r="V931" i="2" s="1"/>
  <c r="W931" i="2"/>
  <c r="X931" i="2" s="1"/>
  <c r="A932" i="2"/>
  <c r="B932" i="2"/>
  <c r="C932" i="2"/>
  <c r="D932" i="2"/>
  <c r="E932" i="2"/>
  <c r="F932" i="2"/>
  <c r="G932" i="2"/>
  <c r="H932" i="2" s="1"/>
  <c r="I932" i="2"/>
  <c r="J932" i="2" s="1"/>
  <c r="K932" i="2"/>
  <c r="L932" i="2" s="1"/>
  <c r="M932" i="2"/>
  <c r="N932" i="2" s="1"/>
  <c r="S932" i="2"/>
  <c r="T932" i="2" s="1"/>
  <c r="U932" i="2"/>
  <c r="V932" i="2" s="1"/>
  <c r="W932" i="2"/>
  <c r="X932" i="2" s="1"/>
  <c r="A933" i="2"/>
  <c r="B933" i="2"/>
  <c r="C933" i="2"/>
  <c r="D933" i="2"/>
  <c r="E933" i="2"/>
  <c r="F933" i="2"/>
  <c r="G933" i="2"/>
  <c r="H933" i="2" s="1"/>
  <c r="I933" i="2"/>
  <c r="J933" i="2" s="1"/>
  <c r="K933" i="2"/>
  <c r="L933" i="2" s="1"/>
  <c r="M933" i="2"/>
  <c r="N933" i="2" s="1"/>
  <c r="S933" i="2"/>
  <c r="T933" i="2" s="1"/>
  <c r="U933" i="2"/>
  <c r="V933" i="2" s="1"/>
  <c r="W933" i="2"/>
  <c r="X933" i="2" s="1"/>
  <c r="A934" i="2"/>
  <c r="B934" i="2"/>
  <c r="C934" i="2"/>
  <c r="D934" i="2"/>
  <c r="E934" i="2"/>
  <c r="F934" i="2"/>
  <c r="G934" i="2"/>
  <c r="H934" i="2" s="1"/>
  <c r="I934" i="2"/>
  <c r="J934" i="2" s="1"/>
  <c r="K934" i="2"/>
  <c r="L934" i="2" s="1"/>
  <c r="M934" i="2"/>
  <c r="N934" i="2" s="1"/>
  <c r="S934" i="2"/>
  <c r="T934" i="2" s="1"/>
  <c r="U934" i="2"/>
  <c r="V934" i="2" s="1"/>
  <c r="W934" i="2"/>
  <c r="X934" i="2" s="1"/>
  <c r="A935" i="2"/>
  <c r="B935" i="2"/>
  <c r="C935" i="2"/>
  <c r="D935" i="2"/>
  <c r="E935" i="2"/>
  <c r="F935" i="2"/>
  <c r="G935" i="2"/>
  <c r="H935" i="2" s="1"/>
  <c r="I935" i="2"/>
  <c r="J935" i="2" s="1"/>
  <c r="K935" i="2"/>
  <c r="L935" i="2" s="1"/>
  <c r="M935" i="2"/>
  <c r="N935" i="2" s="1"/>
  <c r="S935" i="2"/>
  <c r="T935" i="2" s="1"/>
  <c r="U935" i="2"/>
  <c r="V935" i="2"/>
  <c r="W935" i="2"/>
  <c r="X935" i="2" s="1"/>
  <c r="A936" i="2"/>
  <c r="B936" i="2"/>
  <c r="C936" i="2"/>
  <c r="D936" i="2"/>
  <c r="E936" i="2"/>
  <c r="F936" i="2"/>
  <c r="G936" i="2"/>
  <c r="H936" i="2" s="1"/>
  <c r="I936" i="2"/>
  <c r="J936" i="2" s="1"/>
  <c r="K936" i="2"/>
  <c r="L936" i="2" s="1"/>
  <c r="M936" i="2"/>
  <c r="N936" i="2" s="1"/>
  <c r="S936" i="2"/>
  <c r="T936" i="2" s="1"/>
  <c r="U936" i="2"/>
  <c r="V936" i="2" s="1"/>
  <c r="W936" i="2"/>
  <c r="X936" i="2" s="1"/>
  <c r="A937" i="2"/>
  <c r="B937" i="2"/>
  <c r="C937" i="2"/>
  <c r="D937" i="2"/>
  <c r="E937" i="2"/>
  <c r="F937" i="2"/>
  <c r="G937" i="2"/>
  <c r="H937" i="2" s="1"/>
  <c r="I937" i="2"/>
  <c r="J937" i="2" s="1"/>
  <c r="K937" i="2"/>
  <c r="L937" i="2" s="1"/>
  <c r="M937" i="2"/>
  <c r="N937" i="2" s="1"/>
  <c r="S937" i="2"/>
  <c r="T937" i="2" s="1"/>
  <c r="U937" i="2"/>
  <c r="V937" i="2" s="1"/>
  <c r="W937" i="2"/>
  <c r="X937" i="2" s="1"/>
  <c r="A938" i="2"/>
  <c r="B938" i="2"/>
  <c r="C938" i="2"/>
  <c r="D938" i="2"/>
  <c r="E938" i="2"/>
  <c r="F938" i="2"/>
  <c r="G938" i="2"/>
  <c r="H938" i="2" s="1"/>
  <c r="I938" i="2"/>
  <c r="J938" i="2"/>
  <c r="K938" i="2"/>
  <c r="L938" i="2" s="1"/>
  <c r="M938" i="2"/>
  <c r="N938" i="2" s="1"/>
  <c r="S938" i="2"/>
  <c r="T938" i="2" s="1"/>
  <c r="U938" i="2"/>
  <c r="V938" i="2" s="1"/>
  <c r="W938" i="2"/>
  <c r="X938" i="2"/>
  <c r="A939" i="2"/>
  <c r="B939" i="2"/>
  <c r="C939" i="2"/>
  <c r="D939" i="2"/>
  <c r="E939" i="2"/>
  <c r="F939" i="2"/>
  <c r="G939" i="2"/>
  <c r="H939" i="2"/>
  <c r="I939" i="2"/>
  <c r="J939" i="2" s="1"/>
  <c r="K939" i="2"/>
  <c r="L939" i="2" s="1"/>
  <c r="M939" i="2"/>
  <c r="N939" i="2" s="1"/>
  <c r="S939" i="2"/>
  <c r="T939" i="2" s="1"/>
  <c r="U939" i="2"/>
  <c r="V939" i="2" s="1"/>
  <c r="W939" i="2"/>
  <c r="X939" i="2" s="1"/>
  <c r="A940" i="2"/>
  <c r="B940" i="2"/>
  <c r="C940" i="2"/>
  <c r="D940" i="2"/>
  <c r="E940" i="2"/>
  <c r="F940" i="2"/>
  <c r="G940" i="2"/>
  <c r="H940" i="2" s="1"/>
  <c r="I940" i="2"/>
  <c r="J940" i="2" s="1"/>
  <c r="K940" i="2"/>
  <c r="L940" i="2" s="1"/>
  <c r="M940" i="2"/>
  <c r="N940" i="2" s="1"/>
  <c r="S940" i="2"/>
  <c r="T940" i="2" s="1"/>
  <c r="U940" i="2"/>
  <c r="V940" i="2" s="1"/>
  <c r="W940" i="2"/>
  <c r="X940" i="2" s="1"/>
  <c r="A941" i="2"/>
  <c r="B941" i="2"/>
  <c r="C941" i="2"/>
  <c r="D941" i="2"/>
  <c r="E941" i="2"/>
  <c r="F941" i="2"/>
  <c r="G941" i="2"/>
  <c r="H941" i="2" s="1"/>
  <c r="I941" i="2"/>
  <c r="J941" i="2" s="1"/>
  <c r="K941" i="2"/>
  <c r="L941" i="2" s="1"/>
  <c r="M941" i="2"/>
  <c r="N941" i="2" s="1"/>
  <c r="S941" i="2"/>
  <c r="T941" i="2" s="1"/>
  <c r="U941" i="2"/>
  <c r="V941" i="2" s="1"/>
  <c r="W941" i="2"/>
  <c r="X941" i="2" s="1"/>
  <c r="A942" i="2"/>
  <c r="B942" i="2"/>
  <c r="C942" i="2"/>
  <c r="D942" i="2"/>
  <c r="E942" i="2"/>
  <c r="F942" i="2"/>
  <c r="G942" i="2"/>
  <c r="H942" i="2"/>
  <c r="I942" i="2"/>
  <c r="J942" i="2" s="1"/>
  <c r="K942" i="2"/>
  <c r="L942" i="2" s="1"/>
  <c r="M942" i="2"/>
  <c r="N942" i="2" s="1"/>
  <c r="S942" i="2"/>
  <c r="T942" i="2" s="1"/>
  <c r="U942" i="2"/>
  <c r="V942" i="2" s="1"/>
  <c r="W942" i="2"/>
  <c r="X942" i="2" s="1"/>
  <c r="A943" i="2"/>
  <c r="B943" i="2"/>
  <c r="C943" i="2"/>
  <c r="D943" i="2"/>
  <c r="E943" i="2"/>
  <c r="F943" i="2"/>
  <c r="G943" i="2"/>
  <c r="H943" i="2" s="1"/>
  <c r="I943" i="2"/>
  <c r="J943" i="2" s="1"/>
  <c r="K943" i="2"/>
  <c r="L943" i="2" s="1"/>
  <c r="M943" i="2"/>
  <c r="N943" i="2" s="1"/>
  <c r="S943" i="2"/>
  <c r="T943" i="2" s="1"/>
  <c r="U943" i="2"/>
  <c r="V943" i="2" s="1"/>
  <c r="W943" i="2"/>
  <c r="X943" i="2" s="1"/>
  <c r="A944" i="2"/>
  <c r="B944" i="2"/>
  <c r="C944" i="2"/>
  <c r="D944" i="2"/>
  <c r="E944" i="2"/>
  <c r="F944" i="2"/>
  <c r="G944" i="2"/>
  <c r="H944" i="2" s="1"/>
  <c r="I944" i="2"/>
  <c r="J944" i="2" s="1"/>
  <c r="K944" i="2"/>
  <c r="L944" i="2" s="1"/>
  <c r="M944" i="2"/>
  <c r="N944" i="2" s="1"/>
  <c r="S944" i="2"/>
  <c r="T944" i="2" s="1"/>
  <c r="U944" i="2"/>
  <c r="V944" i="2" s="1"/>
  <c r="W944" i="2"/>
  <c r="X944" i="2"/>
  <c r="A945" i="2"/>
  <c r="B945" i="2"/>
  <c r="C945" i="2"/>
  <c r="D945" i="2"/>
  <c r="E945" i="2"/>
  <c r="F945" i="2"/>
  <c r="G945" i="2"/>
  <c r="H945" i="2" s="1"/>
  <c r="I945" i="2"/>
  <c r="J945" i="2" s="1"/>
  <c r="K945" i="2"/>
  <c r="L945" i="2" s="1"/>
  <c r="M945" i="2"/>
  <c r="N945" i="2" s="1"/>
  <c r="S945" i="2"/>
  <c r="T945" i="2" s="1"/>
  <c r="U945" i="2"/>
  <c r="V945" i="2" s="1"/>
  <c r="W945" i="2"/>
  <c r="X945" i="2" s="1"/>
  <c r="A946" i="2"/>
  <c r="B946" i="2"/>
  <c r="C946" i="2"/>
  <c r="D946" i="2"/>
  <c r="E946" i="2"/>
  <c r="F946" i="2"/>
  <c r="G946" i="2"/>
  <c r="H946" i="2"/>
  <c r="I946" i="2"/>
  <c r="J946" i="2" s="1"/>
  <c r="K946" i="2"/>
  <c r="L946" i="2" s="1"/>
  <c r="M946" i="2"/>
  <c r="N946" i="2" s="1"/>
  <c r="S946" i="2"/>
  <c r="T946" i="2" s="1"/>
  <c r="U946" i="2"/>
  <c r="V946" i="2" s="1"/>
  <c r="W946" i="2"/>
  <c r="X946" i="2" s="1"/>
  <c r="A947" i="2"/>
  <c r="B947" i="2"/>
  <c r="C947" i="2"/>
  <c r="D947" i="2"/>
  <c r="E947" i="2"/>
  <c r="F947" i="2"/>
  <c r="G947" i="2"/>
  <c r="H947" i="2" s="1"/>
  <c r="I947" i="2"/>
  <c r="J947" i="2"/>
  <c r="K947" i="2"/>
  <c r="L947" i="2" s="1"/>
  <c r="M947" i="2"/>
  <c r="N947" i="2" s="1"/>
  <c r="S947" i="2"/>
  <c r="T947" i="2" s="1"/>
  <c r="U947" i="2"/>
  <c r="V947" i="2"/>
  <c r="W947" i="2"/>
  <c r="X947" i="2" s="1"/>
  <c r="A948" i="2"/>
  <c r="B948" i="2"/>
  <c r="C948" i="2"/>
  <c r="D948" i="2"/>
  <c r="E948" i="2"/>
  <c r="F948" i="2"/>
  <c r="G948" i="2"/>
  <c r="H948" i="2" s="1"/>
  <c r="I948" i="2"/>
  <c r="J948" i="2" s="1"/>
  <c r="K948" i="2"/>
  <c r="L948" i="2" s="1"/>
  <c r="M948" i="2"/>
  <c r="N948" i="2" s="1"/>
  <c r="S948" i="2"/>
  <c r="T948" i="2" s="1"/>
  <c r="U948" i="2"/>
  <c r="V948" i="2" s="1"/>
  <c r="W948" i="2"/>
  <c r="X948" i="2" s="1"/>
  <c r="A949" i="2"/>
  <c r="B949" i="2"/>
  <c r="C949" i="2"/>
  <c r="D949" i="2"/>
  <c r="E949" i="2"/>
  <c r="F949" i="2"/>
  <c r="G949" i="2"/>
  <c r="H949" i="2" s="1"/>
  <c r="I949" i="2"/>
  <c r="J949" i="2" s="1"/>
  <c r="K949" i="2"/>
  <c r="L949" i="2" s="1"/>
  <c r="M949" i="2"/>
  <c r="N949" i="2" s="1"/>
  <c r="S949" i="2"/>
  <c r="T949" i="2" s="1"/>
  <c r="U949" i="2"/>
  <c r="V949" i="2" s="1"/>
  <c r="W949" i="2"/>
  <c r="X949" i="2" s="1"/>
  <c r="A950" i="2"/>
  <c r="B950" i="2"/>
  <c r="C950" i="2"/>
  <c r="D950" i="2"/>
  <c r="E950" i="2"/>
  <c r="F950" i="2"/>
  <c r="G950" i="2"/>
  <c r="H950" i="2" s="1"/>
  <c r="I950" i="2"/>
  <c r="J950" i="2"/>
  <c r="K950" i="2"/>
  <c r="L950" i="2" s="1"/>
  <c r="M950" i="2"/>
  <c r="N950" i="2" s="1"/>
  <c r="S950" i="2"/>
  <c r="T950" i="2" s="1"/>
  <c r="U950" i="2"/>
  <c r="V950" i="2" s="1"/>
  <c r="W950" i="2"/>
  <c r="X950" i="2"/>
  <c r="A951" i="2"/>
  <c r="B951" i="2"/>
  <c r="C951" i="2"/>
  <c r="D951" i="2"/>
  <c r="E951" i="2"/>
  <c r="F951" i="2"/>
  <c r="G951" i="2"/>
  <c r="H951" i="2"/>
  <c r="I951" i="2"/>
  <c r="J951" i="2" s="1"/>
  <c r="K951" i="2"/>
  <c r="L951" i="2" s="1"/>
  <c r="M951" i="2"/>
  <c r="N951" i="2" s="1"/>
  <c r="S951" i="2"/>
  <c r="T951" i="2" s="1"/>
  <c r="U951" i="2"/>
  <c r="V951" i="2" s="1"/>
  <c r="W951" i="2"/>
  <c r="X951" i="2" s="1"/>
  <c r="A952" i="2"/>
  <c r="B952" i="2"/>
  <c r="C952" i="2"/>
  <c r="D952" i="2"/>
  <c r="E952" i="2"/>
  <c r="F952" i="2"/>
  <c r="G952" i="2"/>
  <c r="H952" i="2" s="1"/>
  <c r="I952" i="2"/>
  <c r="J952" i="2" s="1"/>
  <c r="K952" i="2"/>
  <c r="L952" i="2" s="1"/>
  <c r="M952" i="2"/>
  <c r="N952" i="2" s="1"/>
  <c r="S952" i="2"/>
  <c r="T952" i="2" s="1"/>
  <c r="U952" i="2"/>
  <c r="V952" i="2" s="1"/>
  <c r="W952" i="2"/>
  <c r="X952" i="2"/>
  <c r="A953" i="2"/>
  <c r="B953" i="2"/>
  <c r="C953" i="2"/>
  <c r="D953" i="2"/>
  <c r="E953" i="2"/>
  <c r="F953" i="2"/>
  <c r="G953" i="2"/>
  <c r="H953" i="2" s="1"/>
  <c r="I953" i="2"/>
  <c r="J953" i="2" s="1"/>
  <c r="K953" i="2"/>
  <c r="L953" i="2" s="1"/>
  <c r="M953" i="2"/>
  <c r="N953" i="2"/>
  <c r="S953" i="2"/>
  <c r="T953" i="2" s="1"/>
  <c r="U953" i="2"/>
  <c r="V953" i="2" s="1"/>
  <c r="W953" i="2"/>
  <c r="X953" i="2" s="1"/>
  <c r="A954" i="2"/>
  <c r="B954" i="2"/>
  <c r="C954" i="2"/>
  <c r="D954" i="2"/>
  <c r="E954" i="2"/>
  <c r="F954" i="2"/>
  <c r="G954" i="2"/>
  <c r="H954" i="2"/>
  <c r="I954" i="2"/>
  <c r="J954" i="2" s="1"/>
  <c r="K954" i="2"/>
  <c r="L954" i="2" s="1"/>
  <c r="M954" i="2"/>
  <c r="N954" i="2" s="1"/>
  <c r="S954" i="2"/>
  <c r="T954" i="2"/>
  <c r="U954" i="2"/>
  <c r="V954" i="2" s="1"/>
  <c r="W954" i="2"/>
  <c r="X954" i="2" s="1"/>
  <c r="A955" i="2"/>
  <c r="B955" i="2"/>
  <c r="C955" i="2"/>
  <c r="D955" i="2"/>
  <c r="E955" i="2"/>
  <c r="F955" i="2"/>
  <c r="G955" i="2"/>
  <c r="H955" i="2" s="1"/>
  <c r="I955" i="2"/>
  <c r="J955" i="2" s="1"/>
  <c r="K955" i="2"/>
  <c r="L955" i="2" s="1"/>
  <c r="M955" i="2"/>
  <c r="N955" i="2"/>
  <c r="S955" i="2"/>
  <c r="T955" i="2" s="1"/>
  <c r="U955" i="2"/>
  <c r="V955" i="2" s="1"/>
  <c r="W955" i="2"/>
  <c r="X955" i="2" s="1"/>
  <c r="A956" i="2"/>
  <c r="B956" i="2"/>
  <c r="C956" i="2"/>
  <c r="D956" i="2"/>
  <c r="E956" i="2"/>
  <c r="F956" i="2"/>
  <c r="G956" i="2"/>
  <c r="H956" i="2" s="1"/>
  <c r="I956" i="2"/>
  <c r="J956" i="2" s="1"/>
  <c r="K956" i="2"/>
  <c r="L956" i="2" s="1"/>
  <c r="M956" i="2"/>
  <c r="N956" i="2" s="1"/>
  <c r="S956" i="2"/>
  <c r="T956" i="2" s="1"/>
  <c r="U956" i="2"/>
  <c r="V956" i="2" s="1"/>
  <c r="W956" i="2"/>
  <c r="X956" i="2" s="1"/>
  <c r="A957" i="2"/>
  <c r="B957" i="2"/>
  <c r="C957" i="2"/>
  <c r="D957" i="2"/>
  <c r="E957" i="2"/>
  <c r="F957" i="2"/>
  <c r="G957" i="2"/>
  <c r="H957" i="2" s="1"/>
  <c r="I957" i="2"/>
  <c r="J957" i="2" s="1"/>
  <c r="K957" i="2"/>
  <c r="L957" i="2" s="1"/>
  <c r="M957" i="2"/>
  <c r="N957" i="2" s="1"/>
  <c r="S957" i="2"/>
  <c r="T957" i="2" s="1"/>
  <c r="U957" i="2"/>
  <c r="V957" i="2" s="1"/>
  <c r="W957" i="2"/>
  <c r="X957" i="2" s="1"/>
  <c r="A958" i="2"/>
  <c r="B958" i="2"/>
  <c r="C958" i="2"/>
  <c r="D958" i="2"/>
  <c r="E958" i="2"/>
  <c r="F958" i="2"/>
  <c r="G958" i="2"/>
  <c r="H958" i="2" s="1"/>
  <c r="I958" i="2"/>
  <c r="J958" i="2" s="1"/>
  <c r="K958" i="2"/>
  <c r="L958" i="2" s="1"/>
  <c r="M958" i="2"/>
  <c r="N958" i="2" s="1"/>
  <c r="S958" i="2"/>
  <c r="T958" i="2" s="1"/>
  <c r="U958" i="2"/>
  <c r="V958" i="2" s="1"/>
  <c r="W958" i="2"/>
  <c r="X958" i="2"/>
  <c r="A959" i="2"/>
  <c r="B959" i="2"/>
  <c r="C959" i="2"/>
  <c r="D959" i="2"/>
  <c r="E959" i="2"/>
  <c r="F959" i="2"/>
  <c r="G959" i="2"/>
  <c r="H959" i="2"/>
  <c r="I959" i="2"/>
  <c r="J959" i="2"/>
  <c r="K959" i="2"/>
  <c r="L959" i="2" s="1"/>
  <c r="M959" i="2"/>
  <c r="N959" i="2" s="1"/>
  <c r="S959" i="2"/>
  <c r="T959" i="2" s="1"/>
  <c r="U959" i="2"/>
  <c r="V959" i="2" s="1"/>
  <c r="W959" i="2"/>
  <c r="X959" i="2" s="1"/>
  <c r="A960" i="2"/>
  <c r="B960" i="2"/>
  <c r="C960" i="2"/>
  <c r="D960" i="2"/>
  <c r="E960" i="2"/>
  <c r="F960" i="2"/>
  <c r="G960" i="2"/>
  <c r="H960" i="2" s="1"/>
  <c r="I960" i="2"/>
  <c r="J960" i="2" s="1"/>
  <c r="K960" i="2"/>
  <c r="L960" i="2" s="1"/>
  <c r="M960" i="2"/>
  <c r="N960" i="2" s="1"/>
  <c r="S960" i="2"/>
  <c r="T960" i="2" s="1"/>
  <c r="U960" i="2"/>
  <c r="V960" i="2" s="1"/>
  <c r="W960" i="2"/>
  <c r="X960" i="2" s="1"/>
  <c r="A961" i="2"/>
  <c r="B961" i="2"/>
  <c r="C961" i="2"/>
  <c r="D961" i="2"/>
  <c r="E961" i="2"/>
  <c r="F961" i="2"/>
  <c r="G961" i="2"/>
  <c r="H961" i="2" s="1"/>
  <c r="I961" i="2"/>
  <c r="J961" i="2" s="1"/>
  <c r="K961" i="2"/>
  <c r="L961" i="2" s="1"/>
  <c r="M961" i="2"/>
  <c r="N961" i="2" s="1"/>
  <c r="S961" i="2"/>
  <c r="T961" i="2" s="1"/>
  <c r="U961" i="2"/>
  <c r="V961" i="2" s="1"/>
  <c r="W961" i="2"/>
  <c r="X961" i="2" s="1"/>
  <c r="A962" i="2"/>
  <c r="B962" i="2"/>
  <c r="C962" i="2"/>
  <c r="D962" i="2"/>
  <c r="E962" i="2"/>
  <c r="F962" i="2"/>
  <c r="G962" i="2"/>
  <c r="H962" i="2" s="1"/>
  <c r="I962" i="2"/>
  <c r="J962" i="2" s="1"/>
  <c r="K962" i="2"/>
  <c r="L962" i="2" s="1"/>
  <c r="M962" i="2"/>
  <c r="N962" i="2" s="1"/>
  <c r="S962" i="2"/>
  <c r="T962" i="2" s="1"/>
  <c r="U962" i="2"/>
  <c r="V962" i="2" s="1"/>
  <c r="W962" i="2"/>
  <c r="X962" i="2" s="1"/>
  <c r="A963" i="2"/>
  <c r="B963" i="2"/>
  <c r="C963" i="2"/>
  <c r="D963" i="2"/>
  <c r="E963" i="2"/>
  <c r="F963" i="2"/>
  <c r="G963" i="2"/>
  <c r="H963" i="2" s="1"/>
  <c r="I963" i="2"/>
  <c r="J963" i="2" s="1"/>
  <c r="K963" i="2"/>
  <c r="L963" i="2" s="1"/>
  <c r="M963" i="2"/>
  <c r="N963" i="2" s="1"/>
  <c r="S963" i="2"/>
  <c r="T963" i="2" s="1"/>
  <c r="U963" i="2"/>
  <c r="V963" i="2" s="1"/>
  <c r="W963" i="2"/>
  <c r="X963" i="2" s="1"/>
  <c r="A964" i="2"/>
  <c r="B964" i="2"/>
  <c r="C964" i="2"/>
  <c r="D964" i="2"/>
  <c r="E964" i="2"/>
  <c r="F964" i="2"/>
  <c r="G964" i="2"/>
  <c r="H964" i="2" s="1"/>
  <c r="I964" i="2"/>
  <c r="J964" i="2" s="1"/>
  <c r="K964" i="2"/>
  <c r="L964" i="2" s="1"/>
  <c r="M964" i="2"/>
  <c r="N964" i="2" s="1"/>
  <c r="S964" i="2"/>
  <c r="T964" i="2" s="1"/>
  <c r="U964" i="2"/>
  <c r="V964" i="2" s="1"/>
  <c r="W964" i="2"/>
  <c r="X964" i="2" s="1"/>
  <c r="A965" i="2"/>
  <c r="B965" i="2"/>
  <c r="C965" i="2"/>
  <c r="D965" i="2"/>
  <c r="E965" i="2"/>
  <c r="F965" i="2"/>
  <c r="G965" i="2"/>
  <c r="H965" i="2" s="1"/>
  <c r="I965" i="2"/>
  <c r="J965" i="2" s="1"/>
  <c r="K965" i="2"/>
  <c r="L965" i="2" s="1"/>
  <c r="M965" i="2"/>
  <c r="N965" i="2" s="1"/>
  <c r="S965" i="2"/>
  <c r="T965" i="2" s="1"/>
  <c r="U965" i="2"/>
  <c r="V965" i="2" s="1"/>
  <c r="W965" i="2"/>
  <c r="X965" i="2" s="1"/>
  <c r="A966" i="2"/>
  <c r="B966" i="2"/>
  <c r="C966" i="2"/>
  <c r="D966" i="2"/>
  <c r="E966" i="2"/>
  <c r="F966" i="2"/>
  <c r="G966" i="2"/>
  <c r="H966" i="2" s="1"/>
  <c r="I966" i="2"/>
  <c r="J966" i="2" s="1"/>
  <c r="K966" i="2"/>
  <c r="L966" i="2" s="1"/>
  <c r="M966" i="2"/>
  <c r="N966" i="2" s="1"/>
  <c r="S966" i="2"/>
  <c r="T966" i="2" s="1"/>
  <c r="U966" i="2"/>
  <c r="V966" i="2" s="1"/>
  <c r="W966" i="2"/>
  <c r="X966" i="2" s="1"/>
  <c r="A967" i="2"/>
  <c r="B967" i="2"/>
  <c r="C967" i="2"/>
  <c r="D967" i="2"/>
  <c r="E967" i="2"/>
  <c r="F967" i="2"/>
  <c r="G967" i="2"/>
  <c r="H967" i="2" s="1"/>
  <c r="I967" i="2"/>
  <c r="J967" i="2" s="1"/>
  <c r="K967" i="2"/>
  <c r="L967" i="2" s="1"/>
  <c r="M967" i="2"/>
  <c r="N967" i="2" s="1"/>
  <c r="S967" i="2"/>
  <c r="T967" i="2" s="1"/>
  <c r="U967" i="2"/>
  <c r="V967" i="2" s="1"/>
  <c r="W967" i="2"/>
  <c r="X967" i="2" s="1"/>
  <c r="A968" i="2"/>
  <c r="B968" i="2"/>
  <c r="C968" i="2"/>
  <c r="D968" i="2"/>
  <c r="E968" i="2"/>
  <c r="F968" i="2"/>
  <c r="G968" i="2"/>
  <c r="H968" i="2" s="1"/>
  <c r="I968" i="2"/>
  <c r="J968" i="2" s="1"/>
  <c r="K968" i="2"/>
  <c r="L968" i="2" s="1"/>
  <c r="M968" i="2"/>
  <c r="N968" i="2" s="1"/>
  <c r="S968" i="2"/>
  <c r="T968" i="2" s="1"/>
  <c r="U968" i="2"/>
  <c r="V968" i="2"/>
  <c r="W968" i="2"/>
  <c r="X968" i="2" s="1"/>
  <c r="A969" i="2"/>
  <c r="B969" i="2"/>
  <c r="C969" i="2"/>
  <c r="D969" i="2"/>
  <c r="E969" i="2"/>
  <c r="F969" i="2"/>
  <c r="G969" i="2"/>
  <c r="H969" i="2" s="1"/>
  <c r="I969" i="2"/>
  <c r="J969" i="2" s="1"/>
  <c r="K969" i="2"/>
  <c r="L969" i="2" s="1"/>
  <c r="M969" i="2"/>
  <c r="N969" i="2" s="1"/>
  <c r="S969" i="2"/>
  <c r="T969" i="2" s="1"/>
  <c r="U969" i="2"/>
  <c r="V969" i="2" s="1"/>
  <c r="W969" i="2"/>
  <c r="X969" i="2" s="1"/>
  <c r="A970" i="2"/>
  <c r="B970" i="2"/>
  <c r="C970" i="2"/>
  <c r="D970" i="2"/>
  <c r="E970" i="2"/>
  <c r="F970" i="2"/>
  <c r="G970" i="2"/>
  <c r="H970" i="2" s="1"/>
  <c r="I970" i="2"/>
  <c r="J970" i="2" s="1"/>
  <c r="K970" i="2"/>
  <c r="L970" i="2" s="1"/>
  <c r="M970" i="2"/>
  <c r="N970" i="2" s="1"/>
  <c r="S970" i="2"/>
  <c r="T970" i="2" s="1"/>
  <c r="U970" i="2"/>
  <c r="V970" i="2" s="1"/>
  <c r="W970" i="2"/>
  <c r="X970" i="2" s="1"/>
  <c r="A971" i="2"/>
  <c r="B971" i="2"/>
  <c r="C971" i="2"/>
  <c r="D971" i="2"/>
  <c r="E971" i="2"/>
  <c r="F971" i="2"/>
  <c r="G971" i="2"/>
  <c r="H971" i="2" s="1"/>
  <c r="I971" i="2"/>
  <c r="J971" i="2" s="1"/>
  <c r="K971" i="2"/>
  <c r="L971" i="2" s="1"/>
  <c r="M971" i="2"/>
  <c r="N971" i="2" s="1"/>
  <c r="S971" i="2"/>
  <c r="T971" i="2" s="1"/>
  <c r="U971" i="2"/>
  <c r="V971" i="2" s="1"/>
  <c r="W971" i="2"/>
  <c r="X971" i="2" s="1"/>
  <c r="A972" i="2"/>
  <c r="B972" i="2"/>
  <c r="C972" i="2"/>
  <c r="D972" i="2"/>
  <c r="E972" i="2"/>
  <c r="F972" i="2"/>
  <c r="G972" i="2"/>
  <c r="H972" i="2" s="1"/>
  <c r="I972" i="2"/>
  <c r="J972" i="2" s="1"/>
  <c r="K972" i="2"/>
  <c r="L972" i="2" s="1"/>
  <c r="M972" i="2"/>
  <c r="N972" i="2" s="1"/>
  <c r="S972" i="2"/>
  <c r="T972" i="2" s="1"/>
  <c r="U972" i="2"/>
  <c r="V972" i="2" s="1"/>
  <c r="W972" i="2"/>
  <c r="X972" i="2" s="1"/>
  <c r="A973" i="2"/>
  <c r="B973" i="2"/>
  <c r="C973" i="2"/>
  <c r="D973" i="2"/>
  <c r="E973" i="2"/>
  <c r="F973" i="2"/>
  <c r="G973" i="2"/>
  <c r="H973" i="2" s="1"/>
  <c r="I973" i="2"/>
  <c r="J973" i="2" s="1"/>
  <c r="K973" i="2"/>
  <c r="L973" i="2" s="1"/>
  <c r="M973" i="2"/>
  <c r="N973" i="2" s="1"/>
  <c r="S973" i="2"/>
  <c r="T973" i="2" s="1"/>
  <c r="U973" i="2"/>
  <c r="V973" i="2" s="1"/>
  <c r="W973" i="2"/>
  <c r="X973" i="2" s="1"/>
  <c r="A974" i="2"/>
  <c r="B974" i="2"/>
  <c r="C974" i="2"/>
  <c r="D974" i="2"/>
  <c r="E974" i="2"/>
  <c r="F974" i="2"/>
  <c r="G974" i="2"/>
  <c r="H974" i="2" s="1"/>
  <c r="I974" i="2"/>
  <c r="J974" i="2" s="1"/>
  <c r="K974" i="2"/>
  <c r="L974" i="2" s="1"/>
  <c r="M974" i="2"/>
  <c r="N974" i="2" s="1"/>
  <c r="S974" i="2"/>
  <c r="T974" i="2" s="1"/>
  <c r="U974" i="2"/>
  <c r="V974" i="2" s="1"/>
  <c r="W974" i="2"/>
  <c r="X974" i="2" s="1"/>
  <c r="A975" i="2"/>
  <c r="B975" i="2"/>
  <c r="C975" i="2"/>
  <c r="D975" i="2"/>
  <c r="E975" i="2"/>
  <c r="F975" i="2"/>
  <c r="G975" i="2"/>
  <c r="H975" i="2" s="1"/>
  <c r="I975" i="2"/>
  <c r="J975" i="2" s="1"/>
  <c r="K975" i="2"/>
  <c r="L975" i="2" s="1"/>
  <c r="M975" i="2"/>
  <c r="N975" i="2" s="1"/>
  <c r="S975" i="2"/>
  <c r="T975" i="2" s="1"/>
  <c r="U975" i="2"/>
  <c r="V975" i="2" s="1"/>
  <c r="W975" i="2"/>
  <c r="X975" i="2" s="1"/>
  <c r="A976" i="2"/>
  <c r="B976" i="2"/>
  <c r="C976" i="2"/>
  <c r="D976" i="2"/>
  <c r="E976" i="2"/>
  <c r="F976" i="2"/>
  <c r="G976" i="2"/>
  <c r="H976" i="2" s="1"/>
  <c r="I976" i="2"/>
  <c r="J976" i="2" s="1"/>
  <c r="K976" i="2"/>
  <c r="L976" i="2" s="1"/>
  <c r="M976" i="2"/>
  <c r="N976" i="2" s="1"/>
  <c r="S976" i="2"/>
  <c r="T976" i="2" s="1"/>
  <c r="U976" i="2"/>
  <c r="V976" i="2" s="1"/>
  <c r="W976" i="2"/>
  <c r="X976" i="2" s="1"/>
  <c r="A977" i="2"/>
  <c r="B977" i="2"/>
  <c r="C977" i="2"/>
  <c r="D977" i="2"/>
  <c r="E977" i="2"/>
  <c r="F977" i="2"/>
  <c r="G977" i="2"/>
  <c r="H977" i="2" s="1"/>
  <c r="I977" i="2"/>
  <c r="J977" i="2" s="1"/>
  <c r="K977" i="2"/>
  <c r="L977" i="2" s="1"/>
  <c r="M977" i="2"/>
  <c r="N977" i="2" s="1"/>
  <c r="S977" i="2"/>
  <c r="T977" i="2" s="1"/>
  <c r="U977" i="2"/>
  <c r="V977" i="2" s="1"/>
  <c r="W977" i="2"/>
  <c r="X977" i="2" s="1"/>
  <c r="A978" i="2"/>
  <c r="B978" i="2"/>
  <c r="C978" i="2"/>
  <c r="D978" i="2"/>
  <c r="E978" i="2"/>
  <c r="F978" i="2"/>
  <c r="G978" i="2"/>
  <c r="H978" i="2" s="1"/>
  <c r="I978" i="2"/>
  <c r="J978" i="2" s="1"/>
  <c r="K978" i="2"/>
  <c r="L978" i="2" s="1"/>
  <c r="M978" i="2"/>
  <c r="N978" i="2" s="1"/>
  <c r="S978" i="2"/>
  <c r="T978" i="2" s="1"/>
  <c r="U978" i="2"/>
  <c r="V978" i="2" s="1"/>
  <c r="W978" i="2"/>
  <c r="X978" i="2" s="1"/>
  <c r="A979" i="2"/>
  <c r="B979" i="2"/>
  <c r="C979" i="2"/>
  <c r="D979" i="2"/>
  <c r="E979" i="2"/>
  <c r="F979" i="2"/>
  <c r="G979" i="2"/>
  <c r="H979" i="2" s="1"/>
  <c r="I979" i="2"/>
  <c r="J979" i="2" s="1"/>
  <c r="K979" i="2"/>
  <c r="L979" i="2" s="1"/>
  <c r="M979" i="2"/>
  <c r="N979" i="2" s="1"/>
  <c r="S979" i="2"/>
  <c r="T979" i="2" s="1"/>
  <c r="U979" i="2"/>
  <c r="V979" i="2" s="1"/>
  <c r="W979" i="2"/>
  <c r="X979" i="2" s="1"/>
  <c r="A980" i="2"/>
  <c r="B980" i="2"/>
  <c r="C980" i="2"/>
  <c r="D980" i="2"/>
  <c r="E980" i="2"/>
  <c r="F980" i="2"/>
  <c r="G980" i="2"/>
  <c r="H980" i="2" s="1"/>
  <c r="I980" i="2"/>
  <c r="J980" i="2" s="1"/>
  <c r="K980" i="2"/>
  <c r="L980" i="2" s="1"/>
  <c r="M980" i="2"/>
  <c r="N980" i="2" s="1"/>
  <c r="S980" i="2"/>
  <c r="T980" i="2" s="1"/>
  <c r="U980" i="2"/>
  <c r="V980" i="2" s="1"/>
  <c r="W980" i="2"/>
  <c r="X980" i="2" s="1"/>
  <c r="A981" i="2"/>
  <c r="B981" i="2"/>
  <c r="C981" i="2"/>
  <c r="D981" i="2"/>
  <c r="E981" i="2"/>
  <c r="F981" i="2"/>
  <c r="G981" i="2"/>
  <c r="H981" i="2" s="1"/>
  <c r="I981" i="2"/>
  <c r="J981" i="2" s="1"/>
  <c r="K981" i="2"/>
  <c r="L981" i="2" s="1"/>
  <c r="M981" i="2"/>
  <c r="N981" i="2" s="1"/>
  <c r="S981" i="2"/>
  <c r="T981" i="2" s="1"/>
  <c r="U981" i="2"/>
  <c r="V981" i="2" s="1"/>
  <c r="W981" i="2"/>
  <c r="X981" i="2" s="1"/>
  <c r="A982" i="2"/>
  <c r="B982" i="2"/>
  <c r="C982" i="2"/>
  <c r="D982" i="2"/>
  <c r="E982" i="2"/>
  <c r="F982" i="2"/>
  <c r="G982" i="2"/>
  <c r="H982" i="2" s="1"/>
  <c r="I982" i="2"/>
  <c r="J982" i="2" s="1"/>
  <c r="K982" i="2"/>
  <c r="L982" i="2" s="1"/>
  <c r="M982" i="2"/>
  <c r="N982" i="2" s="1"/>
  <c r="S982" i="2"/>
  <c r="T982" i="2" s="1"/>
  <c r="U982" i="2"/>
  <c r="V982" i="2" s="1"/>
  <c r="W982" i="2"/>
  <c r="X982" i="2" s="1"/>
  <c r="A983" i="2"/>
  <c r="B983" i="2"/>
  <c r="C983" i="2"/>
  <c r="D983" i="2"/>
  <c r="E983" i="2"/>
  <c r="F983" i="2"/>
  <c r="G983" i="2"/>
  <c r="H983" i="2" s="1"/>
  <c r="I983" i="2"/>
  <c r="J983" i="2" s="1"/>
  <c r="K983" i="2"/>
  <c r="L983" i="2" s="1"/>
  <c r="M983" i="2"/>
  <c r="N983" i="2" s="1"/>
  <c r="S983" i="2"/>
  <c r="T983" i="2" s="1"/>
  <c r="U983" i="2"/>
  <c r="V983" i="2" s="1"/>
  <c r="W983" i="2"/>
  <c r="X983" i="2" s="1"/>
  <c r="A984" i="2"/>
  <c r="B984" i="2"/>
  <c r="C984" i="2"/>
  <c r="D984" i="2"/>
  <c r="E984" i="2"/>
  <c r="F984" i="2"/>
  <c r="G984" i="2"/>
  <c r="H984" i="2" s="1"/>
  <c r="I984" i="2"/>
  <c r="J984" i="2" s="1"/>
  <c r="K984" i="2"/>
  <c r="L984" i="2" s="1"/>
  <c r="M984" i="2"/>
  <c r="N984" i="2" s="1"/>
  <c r="S984" i="2"/>
  <c r="T984" i="2" s="1"/>
  <c r="U984" i="2"/>
  <c r="V984" i="2" s="1"/>
  <c r="W984" i="2"/>
  <c r="X984" i="2" s="1"/>
  <c r="A985" i="2"/>
  <c r="B985" i="2"/>
  <c r="C985" i="2"/>
  <c r="D985" i="2"/>
  <c r="E985" i="2"/>
  <c r="F985" i="2"/>
  <c r="G985" i="2"/>
  <c r="H985" i="2" s="1"/>
  <c r="I985" i="2"/>
  <c r="J985" i="2" s="1"/>
  <c r="K985" i="2"/>
  <c r="L985" i="2" s="1"/>
  <c r="M985" i="2"/>
  <c r="N985" i="2" s="1"/>
  <c r="S985" i="2"/>
  <c r="T985" i="2" s="1"/>
  <c r="U985" i="2"/>
  <c r="V985" i="2" s="1"/>
  <c r="W985" i="2"/>
  <c r="X985" i="2" s="1"/>
  <c r="A986" i="2"/>
  <c r="B986" i="2"/>
  <c r="C986" i="2"/>
  <c r="D986" i="2"/>
  <c r="E986" i="2"/>
  <c r="F986" i="2"/>
  <c r="G986" i="2"/>
  <c r="H986" i="2" s="1"/>
  <c r="I986" i="2"/>
  <c r="J986" i="2" s="1"/>
  <c r="K986" i="2"/>
  <c r="L986" i="2" s="1"/>
  <c r="M986" i="2"/>
  <c r="N986" i="2" s="1"/>
  <c r="S986" i="2"/>
  <c r="T986" i="2"/>
  <c r="U986" i="2"/>
  <c r="V986" i="2" s="1"/>
  <c r="W986" i="2"/>
  <c r="X986" i="2" s="1"/>
  <c r="A987" i="2"/>
  <c r="B987" i="2"/>
  <c r="C987" i="2"/>
  <c r="D987" i="2"/>
  <c r="E987" i="2"/>
  <c r="F987" i="2"/>
  <c r="G987" i="2"/>
  <c r="H987" i="2" s="1"/>
  <c r="I987" i="2"/>
  <c r="J987" i="2" s="1"/>
  <c r="K987" i="2"/>
  <c r="L987" i="2" s="1"/>
  <c r="M987" i="2"/>
  <c r="N987" i="2"/>
  <c r="S987" i="2"/>
  <c r="T987" i="2" s="1"/>
  <c r="U987" i="2"/>
  <c r="V987" i="2" s="1"/>
  <c r="W987" i="2"/>
  <c r="X987" i="2" s="1"/>
  <c r="A988" i="2"/>
  <c r="B988" i="2"/>
  <c r="C988" i="2"/>
  <c r="D988" i="2"/>
  <c r="E988" i="2"/>
  <c r="F988" i="2"/>
  <c r="G988" i="2"/>
  <c r="H988" i="2" s="1"/>
  <c r="I988" i="2"/>
  <c r="J988" i="2" s="1"/>
  <c r="K988" i="2"/>
  <c r="L988" i="2" s="1"/>
  <c r="M988" i="2"/>
  <c r="N988" i="2"/>
  <c r="S988" i="2"/>
  <c r="T988" i="2" s="1"/>
  <c r="U988" i="2"/>
  <c r="V988" i="2" s="1"/>
  <c r="W988" i="2"/>
  <c r="X988" i="2" s="1"/>
  <c r="A989" i="2"/>
  <c r="B989" i="2"/>
  <c r="C989" i="2"/>
  <c r="D989" i="2"/>
  <c r="E989" i="2"/>
  <c r="F989" i="2"/>
  <c r="G989" i="2"/>
  <c r="H989" i="2" s="1"/>
  <c r="I989" i="2"/>
  <c r="J989" i="2" s="1"/>
  <c r="K989" i="2"/>
  <c r="L989" i="2" s="1"/>
  <c r="M989" i="2"/>
  <c r="N989" i="2" s="1"/>
  <c r="S989" i="2"/>
  <c r="T989" i="2" s="1"/>
  <c r="U989" i="2"/>
  <c r="V989" i="2" s="1"/>
  <c r="W989" i="2"/>
  <c r="X989" i="2" s="1"/>
  <c r="A990" i="2"/>
  <c r="B990" i="2"/>
  <c r="C990" i="2"/>
  <c r="D990" i="2"/>
  <c r="E990" i="2"/>
  <c r="F990" i="2"/>
  <c r="G990" i="2"/>
  <c r="H990" i="2" s="1"/>
  <c r="I990" i="2"/>
  <c r="J990" i="2" s="1"/>
  <c r="K990" i="2"/>
  <c r="L990" i="2" s="1"/>
  <c r="M990" i="2"/>
  <c r="N990" i="2" s="1"/>
  <c r="S990" i="2"/>
  <c r="T990" i="2" s="1"/>
  <c r="U990" i="2"/>
  <c r="V990" i="2" s="1"/>
  <c r="W990" i="2"/>
  <c r="X990" i="2" s="1"/>
  <c r="A991" i="2"/>
  <c r="B991" i="2"/>
  <c r="C991" i="2"/>
  <c r="D991" i="2"/>
  <c r="E991" i="2"/>
  <c r="F991" i="2"/>
  <c r="G991" i="2"/>
  <c r="H991" i="2" s="1"/>
  <c r="I991" i="2"/>
  <c r="J991" i="2" s="1"/>
  <c r="K991" i="2"/>
  <c r="L991" i="2" s="1"/>
  <c r="M991" i="2"/>
  <c r="N991" i="2" s="1"/>
  <c r="S991" i="2"/>
  <c r="T991" i="2" s="1"/>
  <c r="U991" i="2"/>
  <c r="V991" i="2" s="1"/>
  <c r="W991" i="2"/>
  <c r="X991" i="2" s="1"/>
  <c r="A992" i="2"/>
  <c r="B992" i="2"/>
  <c r="C992" i="2"/>
  <c r="D992" i="2"/>
  <c r="E992" i="2"/>
  <c r="F992" i="2"/>
  <c r="G992" i="2"/>
  <c r="H992" i="2" s="1"/>
  <c r="I992" i="2"/>
  <c r="J992" i="2" s="1"/>
  <c r="K992" i="2"/>
  <c r="L992" i="2" s="1"/>
  <c r="M992" i="2"/>
  <c r="N992" i="2" s="1"/>
  <c r="S992" i="2"/>
  <c r="T992" i="2"/>
  <c r="U992" i="2"/>
  <c r="V992" i="2" s="1"/>
  <c r="W992" i="2"/>
  <c r="X992" i="2" s="1"/>
  <c r="A993" i="2"/>
  <c r="B993" i="2"/>
  <c r="C993" i="2"/>
  <c r="D993" i="2"/>
  <c r="E993" i="2"/>
  <c r="F993" i="2"/>
  <c r="G993" i="2"/>
  <c r="H993" i="2" s="1"/>
  <c r="I993" i="2"/>
  <c r="J993" i="2" s="1"/>
  <c r="K993" i="2"/>
  <c r="L993" i="2" s="1"/>
  <c r="M993" i="2"/>
  <c r="N993" i="2" s="1"/>
  <c r="S993" i="2"/>
  <c r="T993" i="2" s="1"/>
  <c r="U993" i="2"/>
  <c r="V993" i="2" s="1"/>
  <c r="W993" i="2"/>
  <c r="X993" i="2" s="1"/>
  <c r="A994" i="2"/>
  <c r="B994" i="2"/>
  <c r="C994" i="2"/>
  <c r="D994" i="2"/>
  <c r="E994" i="2"/>
  <c r="F994" i="2"/>
  <c r="G994" i="2"/>
  <c r="H994" i="2" s="1"/>
  <c r="I994" i="2"/>
  <c r="J994" i="2" s="1"/>
  <c r="K994" i="2"/>
  <c r="L994" i="2" s="1"/>
  <c r="M994" i="2"/>
  <c r="N994" i="2" s="1"/>
  <c r="S994" i="2"/>
  <c r="T994" i="2" s="1"/>
  <c r="U994" i="2"/>
  <c r="V994" i="2" s="1"/>
  <c r="W994" i="2"/>
  <c r="X994" i="2" s="1"/>
  <c r="A995" i="2"/>
  <c r="B995" i="2"/>
  <c r="C995" i="2"/>
  <c r="D995" i="2"/>
  <c r="E995" i="2"/>
  <c r="F995" i="2"/>
  <c r="G995" i="2"/>
  <c r="H995" i="2" s="1"/>
  <c r="I995" i="2"/>
  <c r="J995" i="2"/>
  <c r="K995" i="2"/>
  <c r="L995" i="2" s="1"/>
  <c r="M995" i="2"/>
  <c r="N995" i="2" s="1"/>
  <c r="S995" i="2"/>
  <c r="T995" i="2" s="1"/>
  <c r="U995" i="2"/>
  <c r="V995" i="2" s="1"/>
  <c r="W995" i="2"/>
  <c r="X995" i="2" s="1"/>
  <c r="A996" i="2"/>
  <c r="B996" i="2"/>
  <c r="C996" i="2"/>
  <c r="D996" i="2"/>
  <c r="E996" i="2"/>
  <c r="F996" i="2"/>
  <c r="G996" i="2"/>
  <c r="H996" i="2" s="1"/>
  <c r="I996" i="2"/>
  <c r="J996" i="2" s="1"/>
  <c r="K996" i="2"/>
  <c r="L996" i="2" s="1"/>
  <c r="M996" i="2"/>
  <c r="N996" i="2" s="1"/>
  <c r="S996" i="2"/>
  <c r="T996" i="2"/>
  <c r="U996" i="2"/>
  <c r="V996" i="2" s="1"/>
  <c r="W996" i="2"/>
  <c r="X996" i="2" s="1"/>
  <c r="A997" i="2"/>
  <c r="B997" i="2"/>
  <c r="C997" i="2"/>
  <c r="D997" i="2"/>
  <c r="E997" i="2"/>
  <c r="F997" i="2"/>
  <c r="G997" i="2"/>
  <c r="H997" i="2" s="1"/>
  <c r="I997" i="2"/>
  <c r="J997" i="2" s="1"/>
  <c r="K997" i="2"/>
  <c r="L997" i="2" s="1"/>
  <c r="M997" i="2"/>
  <c r="N997" i="2"/>
  <c r="S997" i="2"/>
  <c r="T997" i="2" s="1"/>
  <c r="U997" i="2"/>
  <c r="V997" i="2" s="1"/>
  <c r="W997" i="2"/>
  <c r="X997" i="2" s="1"/>
  <c r="A998" i="2"/>
  <c r="B998" i="2"/>
  <c r="C998" i="2"/>
  <c r="D998" i="2"/>
  <c r="E998" i="2"/>
  <c r="F998" i="2"/>
  <c r="G998" i="2"/>
  <c r="H998" i="2" s="1"/>
  <c r="I998" i="2"/>
  <c r="J998" i="2" s="1"/>
  <c r="K998" i="2"/>
  <c r="L998" i="2" s="1"/>
  <c r="M998" i="2"/>
  <c r="N998" i="2" s="1"/>
  <c r="S998" i="2"/>
  <c r="T998" i="2" s="1"/>
  <c r="U998" i="2"/>
  <c r="V998" i="2" s="1"/>
  <c r="W998" i="2"/>
  <c r="X998" i="2" s="1"/>
  <c r="A999" i="2"/>
  <c r="B999" i="2"/>
  <c r="C999" i="2"/>
  <c r="D999" i="2"/>
  <c r="E999" i="2"/>
  <c r="F999" i="2"/>
  <c r="G999" i="2"/>
  <c r="H999" i="2" s="1"/>
  <c r="I999" i="2"/>
  <c r="J999" i="2"/>
  <c r="K999" i="2"/>
  <c r="L999" i="2" s="1"/>
  <c r="M999" i="2"/>
  <c r="N999" i="2" s="1"/>
  <c r="S999" i="2"/>
  <c r="T999" i="2" s="1"/>
  <c r="U999" i="2"/>
  <c r="V999" i="2" s="1"/>
  <c r="W999" i="2"/>
  <c r="X999" i="2" s="1"/>
  <c r="G2" i="2"/>
  <c r="AC2" i="2" s="1"/>
  <c r="T312" i="2" l="1"/>
  <c r="AI312" i="2"/>
  <c r="H271" i="2"/>
  <c r="AC271" i="2"/>
  <c r="V217" i="2"/>
  <c r="AJ217" i="2"/>
  <c r="V191" i="2"/>
  <c r="AJ191" i="2"/>
  <c r="T167" i="2"/>
  <c r="AI167" i="2"/>
  <c r="V161" i="2"/>
  <c r="AJ161" i="2"/>
  <c r="N157" i="2"/>
  <c r="AF157" i="2"/>
  <c r="V151" i="2"/>
  <c r="AJ151" i="2"/>
  <c r="V148" i="2"/>
  <c r="AJ148" i="2"/>
  <c r="N141" i="2"/>
  <c r="AF141" i="2"/>
  <c r="L113" i="2"/>
  <c r="AE113" i="2"/>
  <c r="V47" i="2"/>
  <c r="AJ47" i="2"/>
  <c r="X24" i="2"/>
  <c r="AK24" i="2"/>
  <c r="V21" i="2"/>
  <c r="AJ21" i="2"/>
  <c r="J206" i="2"/>
  <c r="AD206" i="2"/>
  <c r="T191" i="2"/>
  <c r="AI191" i="2"/>
  <c r="V188" i="2"/>
  <c r="AJ188" i="2"/>
  <c r="N167" i="2"/>
  <c r="AF167" i="2"/>
  <c r="L147" i="2"/>
  <c r="AE147" i="2"/>
  <c r="L141" i="2"/>
  <c r="AE141" i="2"/>
  <c r="V78" i="2"/>
  <c r="AJ78" i="2"/>
  <c r="V24" i="2"/>
  <c r="AJ24" i="2"/>
  <c r="L349" i="2"/>
  <c r="AE349" i="2"/>
  <c r="H323" i="2"/>
  <c r="AC323" i="2"/>
  <c r="N254" i="2"/>
  <c r="AF254" i="2"/>
  <c r="V224" i="2"/>
  <c r="AJ224" i="2"/>
  <c r="V218" i="2"/>
  <c r="AJ218" i="2"/>
  <c r="J200" i="2"/>
  <c r="AD200" i="2"/>
  <c r="T63" i="2"/>
  <c r="AI63" i="2"/>
  <c r="V39" i="2"/>
  <c r="AJ39" i="2"/>
  <c r="L38" i="2"/>
  <c r="AE38" i="2"/>
  <c r="X16" i="2"/>
  <c r="AK16" i="2"/>
  <c r="V13" i="2"/>
  <c r="AJ13" i="2"/>
  <c r="J349" i="2"/>
  <c r="AD349" i="2"/>
  <c r="V344" i="2"/>
  <c r="AJ344" i="2"/>
  <c r="T331" i="2"/>
  <c r="AI331" i="2"/>
  <c r="AA331" i="2" s="1"/>
  <c r="V316" i="2"/>
  <c r="AJ316" i="2"/>
  <c r="T313" i="2"/>
  <c r="AI313" i="2"/>
  <c r="V294" i="2"/>
  <c r="AJ294" i="2"/>
  <c r="J276" i="2"/>
  <c r="AD276" i="2"/>
  <c r="X275" i="2"/>
  <c r="AK275" i="2"/>
  <c r="V271" i="2"/>
  <c r="AJ271" i="2"/>
  <c r="V249" i="2"/>
  <c r="AJ249" i="2"/>
  <c r="L245" i="2"/>
  <c r="AE245" i="2"/>
  <c r="T233" i="2"/>
  <c r="AI233" i="2"/>
  <c r="T215" i="2"/>
  <c r="AI215" i="2"/>
  <c r="H200" i="2"/>
  <c r="AC200" i="2"/>
  <c r="X196" i="2"/>
  <c r="AK196" i="2"/>
  <c r="L191" i="2"/>
  <c r="AE191" i="2"/>
  <c r="V189" i="2"/>
  <c r="AJ189" i="2"/>
  <c r="V182" i="2"/>
  <c r="AJ182" i="2"/>
  <c r="T175" i="2"/>
  <c r="AI175" i="2"/>
  <c r="J167" i="2"/>
  <c r="AD167" i="2"/>
  <c r="L164" i="2"/>
  <c r="AE164" i="2"/>
  <c r="H157" i="2"/>
  <c r="AC157" i="2"/>
  <c r="V156" i="2"/>
  <c r="AJ156" i="2"/>
  <c r="V152" i="2"/>
  <c r="AJ152" i="2"/>
  <c r="T149" i="2"/>
  <c r="AI149" i="2"/>
  <c r="H147" i="2"/>
  <c r="AC147" i="2"/>
  <c r="V146" i="2"/>
  <c r="AJ146" i="2"/>
  <c r="AA146" i="2" s="1"/>
  <c r="H141" i="2"/>
  <c r="AC141" i="2"/>
  <c r="V140" i="2"/>
  <c r="AJ140" i="2"/>
  <c r="N133" i="2"/>
  <c r="AF133" i="2"/>
  <c r="V124" i="2"/>
  <c r="AJ124" i="2"/>
  <c r="X121" i="2"/>
  <c r="AK121" i="2"/>
  <c r="V118" i="2"/>
  <c r="AJ118" i="2"/>
  <c r="V115" i="2"/>
  <c r="AJ115" i="2"/>
  <c r="N93" i="2"/>
  <c r="AF93" i="2"/>
  <c r="V76" i="2"/>
  <c r="AJ76" i="2"/>
  <c r="V70" i="2"/>
  <c r="AJ70" i="2"/>
  <c r="V61" i="2"/>
  <c r="AJ61" i="2"/>
  <c r="V58" i="2"/>
  <c r="AJ58" i="2"/>
  <c r="V48" i="2"/>
  <c r="AJ48" i="2"/>
  <c r="J38" i="2"/>
  <c r="AD38" i="2"/>
  <c r="V28" i="2"/>
  <c r="AJ28" i="2"/>
  <c r="V25" i="2"/>
  <c r="AJ25" i="2"/>
  <c r="N24" i="2"/>
  <c r="AF24" i="2"/>
  <c r="V22" i="2"/>
  <c r="AJ22" i="2"/>
  <c r="V16" i="2"/>
  <c r="AJ16" i="2"/>
  <c r="L314" i="2"/>
  <c r="AE314" i="2"/>
  <c r="V267" i="2"/>
  <c r="AJ267" i="2"/>
  <c r="V254" i="2"/>
  <c r="AJ254" i="2"/>
  <c r="J196" i="2"/>
  <c r="AD196" i="2"/>
  <c r="V181" i="2"/>
  <c r="AJ181" i="2"/>
  <c r="H115" i="2"/>
  <c r="AC115" i="2"/>
  <c r="V99" i="2"/>
  <c r="AJ99" i="2"/>
  <c r="X90" i="2"/>
  <c r="AK90" i="2"/>
  <c r="L14" i="2"/>
  <c r="AE14" i="2"/>
  <c r="L329" i="2"/>
  <c r="AE329" i="2"/>
  <c r="T245" i="2"/>
  <c r="AI245" i="2"/>
  <c r="V227" i="2"/>
  <c r="AJ227" i="2"/>
  <c r="H196" i="2"/>
  <c r="AC196" i="2"/>
  <c r="L157" i="2"/>
  <c r="AE157" i="2"/>
  <c r="X149" i="2"/>
  <c r="AK149" i="2"/>
  <c r="V123" i="2"/>
  <c r="AJ123" i="2"/>
  <c r="V120" i="2"/>
  <c r="AJ120" i="2"/>
  <c r="X112" i="2"/>
  <c r="AK112" i="2"/>
  <c r="N32" i="2"/>
  <c r="AF32" i="2"/>
  <c r="V347" i="2"/>
  <c r="AJ347" i="2"/>
  <c r="H314" i="2"/>
  <c r="AC314" i="2"/>
  <c r="V162" i="2"/>
  <c r="AJ162" i="2"/>
  <c r="V109" i="2"/>
  <c r="AJ109" i="2"/>
  <c r="V103" i="2"/>
  <c r="AJ103" i="2"/>
  <c r="T75" i="2"/>
  <c r="AI75" i="2"/>
  <c r="V45" i="2"/>
  <c r="AJ45" i="2"/>
  <c r="V42" i="2"/>
  <c r="AJ42" i="2"/>
  <c r="V354" i="2"/>
  <c r="AJ354" i="2"/>
  <c r="V351" i="2"/>
  <c r="AJ351" i="2"/>
  <c r="H349" i="2"/>
  <c r="AC349" i="2"/>
  <c r="V332" i="2"/>
  <c r="AJ332" i="2"/>
  <c r="L330" i="2"/>
  <c r="AE330" i="2"/>
  <c r="T325" i="2"/>
  <c r="AI325" i="2"/>
  <c r="X323" i="2"/>
  <c r="AK323" i="2"/>
  <c r="N313" i="2"/>
  <c r="AF313" i="2"/>
  <c r="H312" i="2"/>
  <c r="AC312" i="2"/>
  <c r="T284" i="2"/>
  <c r="AI284" i="2"/>
  <c r="V281" i="2"/>
  <c r="AJ281" i="2"/>
  <c r="L277" i="2"/>
  <c r="AE277" i="2"/>
  <c r="T271" i="2"/>
  <c r="AI271" i="2"/>
  <c r="V262" i="2"/>
  <c r="AJ262" i="2"/>
  <c r="V259" i="2"/>
  <c r="AJ259" i="2"/>
  <c r="V240" i="2"/>
  <c r="AJ240" i="2"/>
  <c r="N239" i="2"/>
  <c r="AF239" i="2"/>
  <c r="V237" i="2"/>
  <c r="AJ237" i="2"/>
  <c r="V231" i="2"/>
  <c r="AJ231" i="2"/>
  <c r="V228" i="2"/>
  <c r="AJ228" i="2"/>
  <c r="X225" i="2"/>
  <c r="AK225" i="2"/>
  <c r="J217" i="2"/>
  <c r="AD217" i="2"/>
  <c r="V209" i="2"/>
  <c r="AJ209" i="2"/>
  <c r="X203" i="2"/>
  <c r="AK203" i="2"/>
  <c r="X200" i="2"/>
  <c r="AK200" i="2"/>
  <c r="V196" i="2"/>
  <c r="AJ196" i="2"/>
  <c r="V186" i="2"/>
  <c r="AJ186" i="2"/>
  <c r="V176" i="2"/>
  <c r="AJ176" i="2"/>
  <c r="J171" i="2"/>
  <c r="AD171" i="2"/>
  <c r="H167" i="2"/>
  <c r="AC167" i="2"/>
  <c r="V166" i="2"/>
  <c r="AJ166" i="2"/>
  <c r="X163" i="2"/>
  <c r="AK163" i="2"/>
  <c r="V143" i="2"/>
  <c r="AJ143" i="2"/>
  <c r="V134" i="2"/>
  <c r="AJ134" i="2"/>
  <c r="L133" i="2"/>
  <c r="AE133" i="2"/>
  <c r="V131" i="2"/>
  <c r="AJ131" i="2"/>
  <c r="V121" i="2"/>
  <c r="AJ121" i="2"/>
  <c r="T115" i="2"/>
  <c r="AI115" i="2"/>
  <c r="X107" i="2"/>
  <c r="AK107" i="2"/>
  <c r="V97" i="2"/>
  <c r="AJ97" i="2"/>
  <c r="V94" i="2"/>
  <c r="AJ94" i="2"/>
  <c r="V91" i="2"/>
  <c r="AJ91" i="2"/>
  <c r="V85" i="2"/>
  <c r="AJ85" i="2"/>
  <c r="V82" i="2"/>
  <c r="AJ82" i="2"/>
  <c r="L75" i="2"/>
  <c r="AE75" i="2"/>
  <c r="V73" i="2"/>
  <c r="AJ73" i="2"/>
  <c r="T67" i="2"/>
  <c r="AI67" i="2"/>
  <c r="T58" i="2"/>
  <c r="AI58" i="2"/>
  <c r="T52" i="2"/>
  <c r="AI52" i="2"/>
  <c r="X40" i="2"/>
  <c r="AK40" i="2"/>
  <c r="V37" i="2"/>
  <c r="AJ37" i="2"/>
  <c r="V34" i="2"/>
  <c r="AJ34" i="2"/>
  <c r="H32" i="2"/>
  <c r="AC32" i="2"/>
  <c r="V31" i="2"/>
  <c r="AJ31" i="2"/>
  <c r="L30" i="2"/>
  <c r="AE30" i="2"/>
  <c r="T22" i="2"/>
  <c r="AI22" i="2"/>
  <c r="X20" i="2"/>
  <c r="AK20" i="2"/>
  <c r="T16" i="2"/>
  <c r="AI16" i="2"/>
  <c r="H12" i="2"/>
  <c r="AC12" i="2"/>
  <c r="V11" i="2"/>
  <c r="AJ11" i="2"/>
  <c r="H8" i="2"/>
  <c r="AC8" i="2"/>
  <c r="V7" i="2"/>
  <c r="AJ7" i="2"/>
  <c r="T333" i="2"/>
  <c r="AI333" i="2"/>
  <c r="V289" i="2"/>
  <c r="AJ289" i="2"/>
  <c r="V286" i="2"/>
  <c r="AJ286" i="2"/>
  <c r="V273" i="2"/>
  <c r="AJ273" i="2"/>
  <c r="V201" i="2"/>
  <c r="AJ201" i="2"/>
  <c r="X139" i="2"/>
  <c r="AK139" i="2"/>
  <c r="X133" i="2"/>
  <c r="AK133" i="2"/>
  <c r="V117" i="2"/>
  <c r="AJ117" i="2"/>
  <c r="V343" i="2"/>
  <c r="AJ343" i="2"/>
  <c r="L308" i="2"/>
  <c r="AE308" i="2"/>
  <c r="L295" i="2"/>
  <c r="AE295" i="2"/>
  <c r="T289" i="2"/>
  <c r="AI289" i="2"/>
  <c r="V280" i="2"/>
  <c r="AJ280" i="2"/>
  <c r="V208" i="2"/>
  <c r="AJ208" i="2"/>
  <c r="X205" i="2"/>
  <c r="AK205" i="2"/>
  <c r="V195" i="2"/>
  <c r="AJ195" i="2"/>
  <c r="V158" i="2"/>
  <c r="AJ158" i="2"/>
  <c r="V155" i="2"/>
  <c r="AJ155" i="2"/>
  <c r="H121" i="2"/>
  <c r="AC121" i="2"/>
  <c r="V93" i="2"/>
  <c r="AJ93" i="2"/>
  <c r="N83" i="2"/>
  <c r="AF83" i="2"/>
  <c r="L56" i="2"/>
  <c r="AE56" i="2"/>
  <c r="V33" i="2"/>
  <c r="AJ33" i="2"/>
  <c r="V30" i="2"/>
  <c r="AJ30" i="2"/>
  <c r="T280" i="2"/>
  <c r="AI280" i="2"/>
  <c r="T239" i="2"/>
  <c r="AI239" i="2"/>
  <c r="V233" i="2"/>
  <c r="AJ233" i="2"/>
  <c r="V175" i="2"/>
  <c r="AJ175" i="2"/>
  <c r="J169" i="2"/>
  <c r="V136" i="2"/>
  <c r="AJ136" i="2"/>
  <c r="V87" i="2"/>
  <c r="AJ87" i="2"/>
  <c r="J65" i="2"/>
  <c r="AD65" i="2"/>
  <c r="J56" i="2"/>
  <c r="Y56" i="2" s="1"/>
  <c r="Z56" i="2" s="1"/>
  <c r="AD56" i="2"/>
  <c r="X349" i="2"/>
  <c r="AK349" i="2"/>
  <c r="N341" i="2"/>
  <c r="AF341" i="2"/>
  <c r="V335" i="2"/>
  <c r="AJ335" i="2"/>
  <c r="X317" i="2"/>
  <c r="AK317" i="2"/>
  <c r="V314" i="2"/>
  <c r="AJ314" i="2"/>
  <c r="T297" i="2"/>
  <c r="AI297" i="2"/>
  <c r="V269" i="2"/>
  <c r="AJ269" i="2"/>
  <c r="T259" i="2"/>
  <c r="AI259" i="2"/>
  <c r="V256" i="2"/>
  <c r="AJ256" i="2"/>
  <c r="V253" i="2"/>
  <c r="AJ253" i="2"/>
  <c r="V244" i="2"/>
  <c r="AJ244" i="2"/>
  <c r="L239" i="2"/>
  <c r="AE239" i="2"/>
  <c r="T228" i="2"/>
  <c r="AI228" i="2"/>
  <c r="V216" i="2"/>
  <c r="AJ216" i="2"/>
  <c r="V203" i="2"/>
  <c r="AJ203" i="2"/>
  <c r="H201" i="2"/>
  <c r="AC201" i="2"/>
  <c r="V200" i="2"/>
  <c r="T196" i="2"/>
  <c r="AI196" i="2"/>
  <c r="V193" i="2"/>
  <c r="AJ193" i="2"/>
  <c r="H191" i="2"/>
  <c r="AC191" i="2"/>
  <c r="V190" i="2"/>
  <c r="AJ190" i="2"/>
  <c r="L188" i="2"/>
  <c r="AE188" i="2"/>
  <c r="N182" i="2"/>
  <c r="AF182" i="2"/>
  <c r="T173" i="2"/>
  <c r="AI173" i="2"/>
  <c r="V170" i="2"/>
  <c r="AJ170" i="2"/>
  <c r="L165" i="2"/>
  <c r="AE165" i="2"/>
  <c r="V163" i="2"/>
  <c r="AJ163" i="2"/>
  <c r="X157" i="2"/>
  <c r="AK157" i="2"/>
  <c r="L155" i="2"/>
  <c r="AE155" i="2"/>
  <c r="V153" i="2"/>
  <c r="AJ153" i="2"/>
  <c r="V150" i="2"/>
  <c r="AJ150" i="2"/>
  <c r="N149" i="2"/>
  <c r="AF149" i="2"/>
  <c r="X147" i="2"/>
  <c r="AK147" i="2"/>
  <c r="X141" i="2"/>
  <c r="AK141" i="2"/>
  <c r="L139" i="2"/>
  <c r="AE139" i="2"/>
  <c r="V137" i="2"/>
  <c r="AJ137" i="2"/>
  <c r="J133" i="2"/>
  <c r="AD133" i="2"/>
  <c r="T131" i="2"/>
  <c r="AI131" i="2"/>
  <c r="H129" i="2"/>
  <c r="AC129" i="2"/>
  <c r="V128" i="2"/>
  <c r="AJ128" i="2"/>
  <c r="V125" i="2"/>
  <c r="AJ125" i="2"/>
  <c r="V116" i="2"/>
  <c r="AJ116" i="2"/>
  <c r="N115" i="2"/>
  <c r="AF115" i="2"/>
  <c r="V113" i="2"/>
  <c r="AJ113" i="2"/>
  <c r="V110" i="2"/>
  <c r="AJ110" i="2"/>
  <c r="V107" i="2"/>
  <c r="AJ107" i="2"/>
  <c r="V104" i="2"/>
  <c r="AJ104" i="2"/>
  <c r="L103" i="2"/>
  <c r="AE103" i="2"/>
  <c r="V101" i="2"/>
  <c r="AJ101" i="2"/>
  <c r="V98" i="2"/>
  <c r="AJ98" i="2"/>
  <c r="T97" i="2"/>
  <c r="AI97" i="2"/>
  <c r="T79" i="2"/>
  <c r="AI79" i="2"/>
  <c r="J78" i="2"/>
  <c r="AD78" i="2"/>
  <c r="X71" i="2"/>
  <c r="AK71" i="2"/>
  <c r="V43" i="2"/>
  <c r="AJ43" i="2"/>
  <c r="V40" i="2"/>
  <c r="AJ40" i="2"/>
  <c r="J30" i="2"/>
  <c r="AD30" i="2"/>
  <c r="V20" i="2"/>
  <c r="AJ20" i="2"/>
  <c r="V17" i="2"/>
  <c r="AJ17" i="2"/>
  <c r="V14" i="2"/>
  <c r="AJ14" i="2"/>
  <c r="L13" i="2"/>
  <c r="AE13" i="2"/>
  <c r="X8" i="2"/>
  <c r="AK8" i="2"/>
  <c r="V270" i="2"/>
  <c r="AJ270" i="2"/>
  <c r="H246" i="2"/>
  <c r="AC246" i="2"/>
  <c r="H149" i="2"/>
  <c r="AC149" i="2"/>
  <c r="V129" i="2"/>
  <c r="AJ129" i="2"/>
  <c r="V114" i="2"/>
  <c r="AJ114" i="2"/>
  <c r="V111" i="2"/>
  <c r="AJ111" i="2"/>
  <c r="V105" i="2"/>
  <c r="AJ105" i="2"/>
  <c r="X93" i="2"/>
  <c r="AK93" i="2"/>
  <c r="T83" i="2"/>
  <c r="AI83" i="2"/>
  <c r="N71" i="2"/>
  <c r="AF71" i="2"/>
  <c r="V57" i="2"/>
  <c r="AJ57" i="2"/>
  <c r="V44" i="2"/>
  <c r="AJ44" i="2"/>
  <c r="T38" i="2"/>
  <c r="AI38" i="2"/>
  <c r="H16" i="2"/>
  <c r="AC16" i="2"/>
  <c r="N349" i="2"/>
  <c r="AF349" i="2"/>
  <c r="V296" i="2"/>
  <c r="AJ296" i="2"/>
  <c r="L200" i="2"/>
  <c r="AE200" i="2"/>
  <c r="T171" i="2"/>
  <c r="AI171" i="2"/>
  <c r="V165" i="2"/>
  <c r="AJ165" i="2"/>
  <c r="V133" i="2"/>
  <c r="AJ133" i="2"/>
  <c r="J131" i="2"/>
  <c r="AD131" i="2"/>
  <c r="H97" i="2"/>
  <c r="AC97" i="2"/>
  <c r="T264" i="2"/>
  <c r="AI264" i="2"/>
  <c r="L207" i="2"/>
  <c r="AE207" i="2"/>
  <c r="N191" i="2"/>
  <c r="AF191" i="2"/>
  <c r="J147" i="2"/>
  <c r="AD147" i="2"/>
  <c r="T139" i="2"/>
  <c r="AI139" i="2"/>
  <c r="X115" i="2"/>
  <c r="AK115" i="2"/>
  <c r="N105" i="2"/>
  <c r="AF105" i="2"/>
  <c r="V100" i="2"/>
  <c r="AJ100" i="2"/>
  <c r="J71" i="2"/>
  <c r="AD71" i="2"/>
  <c r="H40" i="2"/>
  <c r="AC40" i="2"/>
  <c r="T30" i="2"/>
  <c r="AI30" i="2"/>
  <c r="V19" i="2"/>
  <c r="AJ19" i="2"/>
  <c r="V10" i="2"/>
  <c r="AJ10" i="2"/>
  <c r="V349" i="2"/>
  <c r="AJ349" i="2"/>
  <c r="V342" i="2"/>
  <c r="AJ342" i="2"/>
  <c r="V326" i="2"/>
  <c r="AJ326" i="2"/>
  <c r="T323" i="2"/>
  <c r="AI323" i="2"/>
  <c r="V302" i="2"/>
  <c r="AJ302" i="2"/>
  <c r="N297" i="2"/>
  <c r="AF297" i="2"/>
  <c r="V295" i="2"/>
  <c r="AJ295" i="2"/>
  <c r="H283" i="2"/>
  <c r="AC283" i="2"/>
  <c r="V279" i="2"/>
  <c r="AJ279" i="2"/>
  <c r="V276" i="2"/>
  <c r="AJ276" i="2"/>
  <c r="V272" i="2"/>
  <c r="AJ272" i="2"/>
  <c r="V266" i="2"/>
  <c r="AJ266" i="2"/>
  <c r="V260" i="2"/>
  <c r="AJ260" i="2"/>
  <c r="V247" i="2"/>
  <c r="AJ247" i="2"/>
  <c r="V220" i="2"/>
  <c r="AJ220" i="2"/>
  <c r="J205" i="2"/>
  <c r="AD205" i="2"/>
  <c r="T203" i="2"/>
  <c r="AI203" i="2"/>
  <c r="V197" i="2"/>
  <c r="AJ197" i="2"/>
  <c r="J188" i="2"/>
  <c r="AD188" i="2"/>
  <c r="V177" i="2"/>
  <c r="AJ177" i="2"/>
  <c r="X167" i="2"/>
  <c r="AK167" i="2"/>
  <c r="V160" i="2"/>
  <c r="AJ160" i="2"/>
  <c r="V157" i="2"/>
  <c r="AJ157" i="2"/>
  <c r="J155" i="2"/>
  <c r="AD155" i="2"/>
  <c r="L149" i="2"/>
  <c r="AE149" i="2"/>
  <c r="V147" i="2"/>
  <c r="AJ147" i="2"/>
  <c r="V141" i="2"/>
  <c r="AJ141" i="2"/>
  <c r="J139" i="2"/>
  <c r="AD139" i="2"/>
  <c r="H133" i="2"/>
  <c r="AC133" i="2"/>
  <c r="V132" i="2"/>
  <c r="AJ132" i="2"/>
  <c r="N124" i="2"/>
  <c r="AF124" i="2"/>
  <c r="V122" i="2"/>
  <c r="AJ122" i="2"/>
  <c r="V119" i="2"/>
  <c r="AJ119" i="2"/>
  <c r="T113" i="2"/>
  <c r="AI113" i="2"/>
  <c r="T107" i="2"/>
  <c r="AI107" i="2"/>
  <c r="N94" i="2"/>
  <c r="AF94" i="2"/>
  <c r="V92" i="2"/>
  <c r="AJ92" i="2"/>
  <c r="N91" i="2"/>
  <c r="AF91" i="2"/>
  <c r="X89" i="2"/>
  <c r="AK89" i="2"/>
  <c r="V77" i="2"/>
  <c r="AJ77" i="2"/>
  <c r="V71" i="2"/>
  <c r="AJ71" i="2"/>
  <c r="N70" i="2"/>
  <c r="AF70" i="2"/>
  <c r="V68" i="2"/>
  <c r="AJ68" i="2"/>
  <c r="V62" i="2"/>
  <c r="AJ62" i="2"/>
  <c r="L58" i="2"/>
  <c r="AE58" i="2"/>
  <c r="V56" i="2"/>
  <c r="AJ56" i="2"/>
  <c r="V53" i="2"/>
  <c r="AJ53" i="2"/>
  <c r="X44" i="2"/>
  <c r="T43" i="2"/>
  <c r="AI43" i="2"/>
  <c r="X32" i="2"/>
  <c r="AK32" i="2"/>
  <c r="V29" i="2"/>
  <c r="AJ29" i="2"/>
  <c r="V26" i="2"/>
  <c r="AJ26" i="2"/>
  <c r="H24" i="2"/>
  <c r="AC24" i="2"/>
  <c r="V23" i="2"/>
  <c r="AJ23" i="2"/>
  <c r="L22" i="2"/>
  <c r="AE22" i="2"/>
  <c r="X12" i="2"/>
  <c r="AK12" i="2"/>
  <c r="V8" i="2"/>
  <c r="AJ8" i="2"/>
  <c r="N7" i="2"/>
  <c r="AF7" i="2"/>
  <c r="L323" i="2"/>
  <c r="AE323" i="2"/>
  <c r="T305" i="2"/>
  <c r="AI305" i="2"/>
  <c r="X188" i="2"/>
  <c r="AK188" i="2"/>
  <c r="X155" i="2"/>
  <c r="AK155" i="2"/>
  <c r="L131" i="2"/>
  <c r="AE131" i="2"/>
  <c r="J94" i="2"/>
  <c r="AD94" i="2"/>
  <c r="V66" i="2"/>
  <c r="AJ66" i="2"/>
  <c r="V60" i="2"/>
  <c r="AJ60" i="2"/>
  <c r="V18" i="2"/>
  <c r="AJ18" i="2"/>
  <c r="V15" i="2"/>
  <c r="AJ15" i="2"/>
  <c r="V9" i="2"/>
  <c r="AJ9" i="2"/>
  <c r="V356" i="2"/>
  <c r="AJ356" i="2"/>
  <c r="V353" i="2"/>
  <c r="AJ353" i="2"/>
  <c r="V350" i="2"/>
  <c r="AJ350" i="2"/>
  <c r="N333" i="2"/>
  <c r="AF333" i="2"/>
  <c r="V239" i="2"/>
  <c r="AJ239" i="2"/>
  <c r="V236" i="2"/>
  <c r="AJ236" i="2"/>
  <c r="V172" i="2"/>
  <c r="AJ172" i="2"/>
  <c r="AA172" i="2" s="1"/>
  <c r="V145" i="2"/>
  <c r="AJ145" i="2"/>
  <c r="V142" i="2"/>
  <c r="AJ142" i="2"/>
  <c r="V139" i="2"/>
  <c r="AJ139" i="2"/>
  <c r="T129" i="2"/>
  <c r="AI129" i="2"/>
  <c r="V96" i="2"/>
  <c r="AJ96" i="2"/>
  <c r="V90" i="2"/>
  <c r="AJ90" i="2"/>
  <c r="V84" i="2"/>
  <c r="AJ84" i="2"/>
  <c r="L71" i="2"/>
  <c r="Y71" i="2" s="1"/>
  <c r="Z71" i="2" s="1"/>
  <c r="AE71" i="2"/>
  <c r="V36" i="2"/>
  <c r="AJ36" i="2"/>
  <c r="V313" i="2"/>
  <c r="AJ313" i="2"/>
  <c r="L312" i="2"/>
  <c r="AE312" i="2"/>
  <c r="V290" i="2"/>
  <c r="AJ290" i="2"/>
  <c r="L276" i="2"/>
  <c r="AE276" i="2"/>
  <c r="V258" i="2"/>
  <c r="AJ258" i="2"/>
  <c r="V252" i="2"/>
  <c r="AJ252" i="2"/>
  <c r="L167" i="2"/>
  <c r="AE167" i="2"/>
  <c r="H163" i="2"/>
  <c r="AC163" i="2"/>
  <c r="T155" i="2"/>
  <c r="AI155" i="2"/>
  <c r="V149" i="2"/>
  <c r="AJ149" i="2"/>
  <c r="T133" i="2"/>
  <c r="Y133" i="2" s="1"/>
  <c r="Z133" i="2" s="1"/>
  <c r="AI133" i="2"/>
  <c r="V130" i="2"/>
  <c r="AJ130" i="2"/>
  <c r="V127" i="2"/>
  <c r="AJ127" i="2"/>
  <c r="N114" i="2"/>
  <c r="AF114" i="2"/>
  <c r="V112" i="2"/>
  <c r="AJ112" i="2"/>
  <c r="N102" i="2"/>
  <c r="AF102" i="2"/>
  <c r="H43" i="2"/>
  <c r="AC43" i="2"/>
  <c r="H20" i="2"/>
  <c r="AC20" i="2"/>
  <c r="V355" i="2"/>
  <c r="AJ355" i="2"/>
  <c r="V352" i="2"/>
  <c r="AJ352" i="2"/>
  <c r="T349" i="2"/>
  <c r="AI349" i="2"/>
  <c r="V346" i="2"/>
  <c r="AJ346" i="2"/>
  <c r="V321" i="2"/>
  <c r="Y321" i="2" s="1"/>
  <c r="Z321" i="2" s="1"/>
  <c r="AJ321" i="2"/>
  <c r="T317" i="2"/>
  <c r="AI317" i="2"/>
  <c r="H313" i="2"/>
  <c r="AC313" i="2"/>
  <c r="V312" i="2"/>
  <c r="AJ312" i="2"/>
  <c r="J274" i="2"/>
  <c r="AD274" i="2"/>
  <c r="V257" i="2"/>
  <c r="AJ257" i="2"/>
  <c r="V235" i="2"/>
  <c r="AJ235" i="2"/>
  <c r="V232" i="2"/>
  <c r="AJ232" i="2"/>
  <c r="V229" i="2"/>
  <c r="AJ229" i="2"/>
  <c r="X217" i="2"/>
  <c r="AK217" i="2"/>
  <c r="X211" i="2"/>
  <c r="AK211" i="2"/>
  <c r="T200" i="2"/>
  <c r="AI200" i="2"/>
  <c r="L196" i="2"/>
  <c r="AE196" i="2"/>
  <c r="V194" i="2"/>
  <c r="AJ194" i="2"/>
  <c r="X191" i="2"/>
  <c r="AK191" i="2"/>
  <c r="V174" i="2"/>
  <c r="AJ174" i="2"/>
  <c r="X171" i="2"/>
  <c r="AK171" i="2"/>
  <c r="V167" i="2"/>
  <c r="AJ167" i="2"/>
  <c r="V164" i="2"/>
  <c r="AJ164" i="2"/>
  <c r="T157" i="2"/>
  <c r="AI157" i="2"/>
  <c r="H155" i="2"/>
  <c r="AC155" i="2"/>
  <c r="V154" i="2"/>
  <c r="AJ154" i="2"/>
  <c r="T147" i="2"/>
  <c r="AI147" i="2"/>
  <c r="V144" i="2"/>
  <c r="AJ144" i="2"/>
  <c r="T141" i="2"/>
  <c r="AI141" i="2"/>
  <c r="H139" i="2"/>
  <c r="AC139" i="2"/>
  <c r="V138" i="2"/>
  <c r="AJ138" i="2"/>
  <c r="V135" i="2"/>
  <c r="AJ135" i="2"/>
  <c r="V126" i="2"/>
  <c r="AJ126" i="2"/>
  <c r="V108" i="2"/>
  <c r="AJ108" i="2"/>
  <c r="V102" i="2"/>
  <c r="AJ102" i="2"/>
  <c r="V95" i="2"/>
  <c r="AJ95" i="2"/>
  <c r="V86" i="2"/>
  <c r="AJ86" i="2"/>
  <c r="V83" i="2"/>
  <c r="AJ83" i="2"/>
  <c r="T71" i="2"/>
  <c r="AI71" i="2"/>
  <c r="J58" i="2"/>
  <c r="AD58" i="2"/>
  <c r="T53" i="2"/>
  <c r="AI53" i="2"/>
  <c r="V41" i="2"/>
  <c r="AJ41" i="2"/>
  <c r="N40" i="2"/>
  <c r="AF40" i="2"/>
  <c r="V38" i="2"/>
  <c r="AJ38" i="2"/>
  <c r="V32" i="2"/>
  <c r="AJ32" i="2"/>
  <c r="J22" i="2"/>
  <c r="AD22" i="2"/>
  <c r="V12" i="2"/>
  <c r="AJ12" i="2"/>
  <c r="L7" i="2"/>
  <c r="AE7" i="2"/>
  <c r="AG355" i="2"/>
  <c r="AG347" i="2"/>
  <c r="AG339" i="2"/>
  <c r="AG331" i="2"/>
  <c r="AG323" i="2"/>
  <c r="AG315" i="2"/>
  <c r="AG283" i="2"/>
  <c r="AG267" i="2"/>
  <c r="AA267" i="2" s="1"/>
  <c r="AG259" i="2"/>
  <c r="AA259" i="2" s="1"/>
  <c r="AG227" i="2"/>
  <c r="AG211" i="2"/>
  <c r="AG203" i="2"/>
  <c r="AG194" i="2"/>
  <c r="AG178" i="2"/>
  <c r="AG170" i="2"/>
  <c r="AG162" i="2"/>
  <c r="AA162" i="2" s="1"/>
  <c r="AG154" i="2"/>
  <c r="AA154" i="2" s="1"/>
  <c r="AG146" i="2"/>
  <c r="AG138" i="2"/>
  <c r="AG130" i="2"/>
  <c r="AG114" i="2"/>
  <c r="AG106" i="2"/>
  <c r="AG90" i="2"/>
  <c r="AG82" i="2"/>
  <c r="AA82" i="2" s="1"/>
  <c r="AG74" i="2"/>
  <c r="AA74" i="2" s="1"/>
  <c r="AG66" i="2"/>
  <c r="AG58" i="2"/>
  <c r="AG42" i="2"/>
  <c r="AG34" i="2"/>
  <c r="AG26" i="2"/>
  <c r="AG18" i="2"/>
  <c r="AG356" i="2"/>
  <c r="AA356" i="2" s="1"/>
  <c r="AG348" i="2"/>
  <c r="AA348" i="2" s="1"/>
  <c r="AG340" i="2"/>
  <c r="AA340" i="2" s="1"/>
  <c r="AG332" i="2"/>
  <c r="AA332" i="2" s="1"/>
  <c r="AG324" i="2"/>
  <c r="AG316" i="2"/>
  <c r="AG308" i="2"/>
  <c r="AA308" i="2" s="1"/>
  <c r="AG300" i="2"/>
  <c r="AA300" i="2" s="1"/>
  <c r="AG292" i="2"/>
  <c r="AA292" i="2" s="1"/>
  <c r="AG284" i="2"/>
  <c r="AA284" i="2" s="1"/>
  <c r="AG252" i="2"/>
  <c r="AA252" i="2" s="1"/>
  <c r="AG244" i="2"/>
  <c r="AA244" i="2" s="1"/>
  <c r="AG236" i="2"/>
  <c r="AA236" i="2" s="1"/>
  <c r="AG228" i="2"/>
  <c r="AG220" i="2"/>
  <c r="AG204" i="2"/>
  <c r="AA204" i="2" s="1"/>
  <c r="AG195" i="2"/>
  <c r="AG187" i="2"/>
  <c r="AG179" i="2"/>
  <c r="AG171" i="2"/>
  <c r="AG163" i="2"/>
  <c r="AG155" i="2"/>
  <c r="AG147" i="2"/>
  <c r="AG139" i="2"/>
  <c r="AA139" i="2" s="1"/>
  <c r="AG131" i="2"/>
  <c r="AA131" i="2" s="1"/>
  <c r="AG123" i="2"/>
  <c r="AG115" i="2"/>
  <c r="AG107" i="2"/>
  <c r="AG99" i="2"/>
  <c r="AG91" i="2"/>
  <c r="AG83" i="2"/>
  <c r="AG75" i="2"/>
  <c r="AG67" i="2"/>
  <c r="AG59" i="2"/>
  <c r="AA59" i="2" s="1"/>
  <c r="AG51" i="2"/>
  <c r="AA51" i="2" s="1"/>
  <c r="AG43" i="2"/>
  <c r="AG35" i="2"/>
  <c r="AG27" i="2"/>
  <c r="AG19" i="2"/>
  <c r="AG11" i="2"/>
  <c r="AA11" i="2" s="1"/>
  <c r="AG349" i="2"/>
  <c r="AA349" i="2" s="1"/>
  <c r="AG341" i="2"/>
  <c r="AG333" i="2"/>
  <c r="AG325" i="2"/>
  <c r="AG317" i="2"/>
  <c r="AG301" i="2"/>
  <c r="AA301" i="2" s="1"/>
  <c r="AG285" i="2"/>
  <c r="AA285" i="2" s="1"/>
  <c r="AG277" i="2"/>
  <c r="AA277" i="2" s="1"/>
  <c r="AG269" i="2"/>
  <c r="AG261" i="2"/>
  <c r="AG253" i="2"/>
  <c r="AG245" i="2"/>
  <c r="AG237" i="2"/>
  <c r="AG229" i="2"/>
  <c r="AG221" i="2"/>
  <c r="AG213" i="2"/>
  <c r="AG205" i="2"/>
  <c r="AG196" i="2"/>
  <c r="AG180" i="2"/>
  <c r="AA180" i="2" s="1"/>
  <c r="AG124" i="2"/>
  <c r="AG116" i="2"/>
  <c r="AA116" i="2" s="1"/>
  <c r="AG100" i="2"/>
  <c r="AG68" i="2"/>
  <c r="AG60" i="2"/>
  <c r="AG52" i="2"/>
  <c r="AA52" i="2" s="1"/>
  <c r="AG44" i="2"/>
  <c r="AG36" i="2"/>
  <c r="AA36" i="2" s="1"/>
  <c r="AG28" i="2"/>
  <c r="AA28" i="2" s="1"/>
  <c r="AG20" i="2"/>
  <c r="AG12" i="2"/>
  <c r="AG350" i="2"/>
  <c r="AG342" i="2"/>
  <c r="AG334" i="2"/>
  <c r="AG326" i="2"/>
  <c r="AG310" i="2"/>
  <c r="AA310" i="2" s="1"/>
  <c r="AG302" i="2"/>
  <c r="AA302" i="2" s="1"/>
  <c r="AG294" i="2"/>
  <c r="AG286" i="2"/>
  <c r="AG278" i="2"/>
  <c r="AG270" i="2"/>
  <c r="AG262" i="2"/>
  <c r="AG254" i="2"/>
  <c r="AG246" i="2"/>
  <c r="AG238" i="2"/>
  <c r="AG222" i="2"/>
  <c r="AG189" i="2"/>
  <c r="AA189" i="2" s="1"/>
  <c r="AG181" i="2"/>
  <c r="AG173" i="2"/>
  <c r="AG165" i="2"/>
  <c r="AA165" i="2" s="1"/>
  <c r="AG157" i="2"/>
  <c r="AG149" i="2"/>
  <c r="AG141" i="2"/>
  <c r="AG133" i="2"/>
  <c r="AG125" i="2"/>
  <c r="AA125" i="2" s="1"/>
  <c r="AG117" i="2"/>
  <c r="AG109" i="2"/>
  <c r="AG101" i="2"/>
  <c r="AG93" i="2"/>
  <c r="AG85" i="2"/>
  <c r="AG77" i="2"/>
  <c r="AG69" i="2"/>
  <c r="AG61" i="2"/>
  <c r="AG53" i="2"/>
  <c r="AG37" i="2"/>
  <c r="AG29" i="2"/>
  <c r="AG21" i="2"/>
  <c r="AG13" i="2"/>
  <c r="AG351" i="2"/>
  <c r="AG343" i="2"/>
  <c r="AG335" i="2"/>
  <c r="AG319" i="2"/>
  <c r="AA319" i="2" s="1"/>
  <c r="AG311" i="2"/>
  <c r="AG303" i="2"/>
  <c r="AG295" i="2"/>
  <c r="AG287" i="2"/>
  <c r="AG279" i="2"/>
  <c r="AG271" i="2"/>
  <c r="AG263" i="2"/>
  <c r="AG255" i="2"/>
  <c r="AG247" i="2"/>
  <c r="AG239" i="2"/>
  <c r="AA239" i="2" s="1"/>
  <c r="AG231" i="2"/>
  <c r="AG223" i="2"/>
  <c r="AG215" i="2"/>
  <c r="AG207" i="2"/>
  <c r="AA207" i="2" s="1"/>
  <c r="AG198" i="2"/>
  <c r="AA198" i="2" s="1"/>
  <c r="AG190" i="2"/>
  <c r="AA190" i="2" s="1"/>
  <c r="AG182" i="2"/>
  <c r="AG174" i="2"/>
  <c r="AG166" i="2"/>
  <c r="AG158" i="2"/>
  <c r="AG150" i="2"/>
  <c r="AG142" i="2"/>
  <c r="AG134" i="2"/>
  <c r="AG118" i="2"/>
  <c r="AG110" i="2"/>
  <c r="AG94" i="2"/>
  <c r="AG86" i="2"/>
  <c r="AG78" i="2"/>
  <c r="AG62" i="2"/>
  <c r="AG54" i="2"/>
  <c r="AG46" i="2"/>
  <c r="AG38" i="2"/>
  <c r="AG30" i="2"/>
  <c r="AG22" i="2"/>
  <c r="AG14" i="2"/>
  <c r="AG352" i="2"/>
  <c r="AA345" i="2"/>
  <c r="AG344" i="2"/>
  <c r="AA344" i="2" s="1"/>
  <c r="AG336" i="2"/>
  <c r="AA336" i="2" s="1"/>
  <c r="AG328" i="2"/>
  <c r="AG320" i="2"/>
  <c r="AA320" i="2" s="1"/>
  <c r="AG312" i="2"/>
  <c r="AG304" i="2"/>
  <c r="AG296" i="2"/>
  <c r="AG288" i="2"/>
  <c r="AG280" i="2"/>
  <c r="AG272" i="2"/>
  <c r="AG248" i="2"/>
  <c r="AG240" i="2"/>
  <c r="AG232" i="2"/>
  <c r="AG224" i="2"/>
  <c r="AG216" i="2"/>
  <c r="AG208" i="2"/>
  <c r="AG199" i="2"/>
  <c r="AG191" i="2"/>
  <c r="AG183" i="2"/>
  <c r="AG175" i="2"/>
  <c r="AG167" i="2"/>
  <c r="AG159" i="2"/>
  <c r="AG151" i="2"/>
  <c r="AG143" i="2"/>
  <c r="AG135" i="2"/>
  <c r="AG127" i="2"/>
  <c r="AG119" i="2"/>
  <c r="AG111" i="2"/>
  <c r="AG103" i="2"/>
  <c r="AG95" i="2"/>
  <c r="AG87" i="2"/>
  <c r="AG79" i="2"/>
  <c r="AG71" i="2"/>
  <c r="AG63" i="2"/>
  <c r="AG47" i="2"/>
  <c r="AG39" i="2"/>
  <c r="AG31" i="2"/>
  <c r="AG23" i="2"/>
  <c r="AG15" i="2"/>
  <c r="AG7" i="2"/>
  <c r="AG353" i="2"/>
  <c r="AA353" i="2" s="1"/>
  <c r="AG329" i="2"/>
  <c r="AG321" i="2"/>
  <c r="AG313" i="2"/>
  <c r="AG305" i="2"/>
  <c r="AG297" i="2"/>
  <c r="AG281" i="2"/>
  <c r="AG265" i="2"/>
  <c r="AA265" i="2" s="1"/>
  <c r="AG257" i="2"/>
  <c r="AA257" i="2" s="1"/>
  <c r="AG241" i="2"/>
  <c r="AG233" i="2"/>
  <c r="AG225" i="2"/>
  <c r="AG217" i="2"/>
  <c r="AG209" i="2"/>
  <c r="AG201" i="2"/>
  <c r="AG200" i="2"/>
  <c r="AG192" i="2"/>
  <c r="AG152" i="2"/>
  <c r="AG144" i="2"/>
  <c r="AG136" i="2"/>
  <c r="AG128" i="2"/>
  <c r="AG120" i="2"/>
  <c r="AG104" i="2"/>
  <c r="AG80" i="2"/>
  <c r="AG72" i="2"/>
  <c r="AG56" i="2"/>
  <c r="AG48" i="2"/>
  <c r="AG40" i="2"/>
  <c r="AG32" i="2"/>
  <c r="AG24" i="2"/>
  <c r="AG16" i="2"/>
  <c r="AG354" i="2"/>
  <c r="AG346" i="2"/>
  <c r="AA339" i="2"/>
  <c r="AG338" i="2"/>
  <c r="AG322" i="2"/>
  <c r="AG314" i="2"/>
  <c r="AG306" i="2"/>
  <c r="AA306" i="2" s="1"/>
  <c r="AG282" i="2"/>
  <c r="AA282" i="2" s="1"/>
  <c r="AG274" i="2"/>
  <c r="AA274" i="2" s="1"/>
  <c r="AG266" i="2"/>
  <c r="AG258" i="2"/>
  <c r="AG250" i="2"/>
  <c r="AG234" i="2"/>
  <c r="AA227" i="2"/>
  <c r="AA211" i="2"/>
  <c r="AA203" i="2"/>
  <c r="AG202" i="2"/>
  <c r="AA194" i="2"/>
  <c r="AG185" i="2"/>
  <c r="AA185" i="2" s="1"/>
  <c r="AA178" i="2"/>
  <c r="AA170" i="2"/>
  <c r="AG169" i="2"/>
  <c r="AA169" i="2" s="1"/>
  <c r="AG161" i="2"/>
  <c r="AA161" i="2" s="1"/>
  <c r="AG153" i="2"/>
  <c r="AA153" i="2" s="1"/>
  <c r="AG145" i="2"/>
  <c r="AA145" i="2" s="1"/>
  <c r="AA138" i="2"/>
  <c r="AG137" i="2"/>
  <c r="AA130" i="2"/>
  <c r="AG129" i="2"/>
  <c r="AG121" i="2"/>
  <c r="AG113" i="2"/>
  <c r="AA106" i="2"/>
  <c r="AG105" i="2"/>
  <c r="AA98" i="2"/>
  <c r="AG97" i="2"/>
  <c r="AA90" i="2"/>
  <c r="AG89" i="2"/>
  <c r="AG81" i="2"/>
  <c r="AG73" i="2"/>
  <c r="AA66" i="2"/>
  <c r="AG65" i="2"/>
  <c r="AG33" i="2"/>
  <c r="AA33" i="2" s="1"/>
  <c r="AG25" i="2"/>
  <c r="AG17" i="2"/>
  <c r="AA17" i="2" s="1"/>
  <c r="AH268" i="2"/>
  <c r="AA268" i="2" s="1"/>
  <c r="AH179" i="2"/>
  <c r="AA179" i="2" s="1"/>
  <c r="AH91" i="2"/>
  <c r="AH341" i="2"/>
  <c r="AA341" i="2" s="1"/>
  <c r="AH333" i="2"/>
  <c r="AA333" i="2" s="1"/>
  <c r="AH325" i="2"/>
  <c r="AH317" i="2"/>
  <c r="AA317" i="2" s="1"/>
  <c r="AH309" i="2"/>
  <c r="AA309" i="2" s="1"/>
  <c r="AH293" i="2"/>
  <c r="AA293" i="2" s="1"/>
  <c r="AH269" i="2"/>
  <c r="AH261" i="2"/>
  <c r="AA261" i="2" s="1"/>
  <c r="AH253" i="2"/>
  <c r="AA253" i="2" s="1"/>
  <c r="AH245" i="2"/>
  <c r="AA245" i="2" s="1"/>
  <c r="AH237" i="2"/>
  <c r="AH229" i="2"/>
  <c r="AA229" i="2" s="1"/>
  <c r="AH221" i="2"/>
  <c r="AA221" i="2" s="1"/>
  <c r="AH213" i="2"/>
  <c r="AA213" i="2" s="1"/>
  <c r="AH205" i="2"/>
  <c r="AH196" i="2"/>
  <c r="AH188" i="2"/>
  <c r="AH164" i="2"/>
  <c r="AA164" i="2" s="1"/>
  <c r="AH156" i="2"/>
  <c r="AH148" i="2"/>
  <c r="AA148" i="2" s="1"/>
  <c r="AH140" i="2"/>
  <c r="AA140" i="2" s="1"/>
  <c r="AH132" i="2"/>
  <c r="AA132" i="2" s="1"/>
  <c r="AH108" i="2"/>
  <c r="AA108" i="2" s="1"/>
  <c r="AH92" i="2"/>
  <c r="AA92" i="2" s="1"/>
  <c r="AH84" i="2"/>
  <c r="AA84" i="2" s="1"/>
  <c r="AH76" i="2"/>
  <c r="AA76" i="2" s="1"/>
  <c r="AH68" i="2"/>
  <c r="AH60" i="2"/>
  <c r="AH44" i="2"/>
  <c r="AA44" i="2" s="1"/>
  <c r="AH20" i="2"/>
  <c r="AA20" i="2" s="1"/>
  <c r="AH12" i="2"/>
  <c r="AH228" i="2"/>
  <c r="AA228" i="2" s="1"/>
  <c r="AH75" i="2"/>
  <c r="AH67" i="2"/>
  <c r="AA67" i="2" s="1"/>
  <c r="AH350" i="2"/>
  <c r="AA350" i="2" s="1"/>
  <c r="AH342" i="2"/>
  <c r="AH334" i="2"/>
  <c r="AH326" i="2"/>
  <c r="AH318" i="2"/>
  <c r="AA318" i="2" s="1"/>
  <c r="AH294" i="2"/>
  <c r="AA294" i="2" s="1"/>
  <c r="AH286" i="2"/>
  <c r="AA286" i="2" s="1"/>
  <c r="AH278" i="2"/>
  <c r="AA278" i="2" s="1"/>
  <c r="AH270" i="2"/>
  <c r="AH262" i="2"/>
  <c r="AH254" i="2"/>
  <c r="AA254" i="2" s="1"/>
  <c r="AH246" i="2"/>
  <c r="AH238" i="2"/>
  <c r="AA238" i="2" s="1"/>
  <c r="AH230" i="2"/>
  <c r="AA230" i="2" s="1"/>
  <c r="AH222" i="2"/>
  <c r="AA222" i="2" s="1"/>
  <c r="AH214" i="2"/>
  <c r="AA214" i="2" s="1"/>
  <c r="AH206" i="2"/>
  <c r="AA206" i="2" s="1"/>
  <c r="AH197" i="2"/>
  <c r="AA197" i="2" s="1"/>
  <c r="AH181" i="2"/>
  <c r="AH173" i="2"/>
  <c r="AH157" i="2"/>
  <c r="AH141" i="2"/>
  <c r="AH133" i="2"/>
  <c r="AA133" i="2" s="1"/>
  <c r="AH117" i="2"/>
  <c r="AA117" i="2" s="1"/>
  <c r="AH109" i="2"/>
  <c r="AH101" i="2"/>
  <c r="AH93" i="2"/>
  <c r="AH85" i="2"/>
  <c r="AA85" i="2" s="1"/>
  <c r="AH77" i="2"/>
  <c r="AA77" i="2" s="1"/>
  <c r="AH69" i="2"/>
  <c r="AA69" i="2" s="1"/>
  <c r="AH61" i="2"/>
  <c r="AA61" i="2" s="1"/>
  <c r="AH53" i="2"/>
  <c r="AA53" i="2" s="1"/>
  <c r="AH45" i="2"/>
  <c r="AA45" i="2" s="1"/>
  <c r="AH37" i="2"/>
  <c r="AH29" i="2"/>
  <c r="AH21" i="2"/>
  <c r="AA21" i="2" s="1"/>
  <c r="AH13" i="2"/>
  <c r="AH260" i="2"/>
  <c r="AA260" i="2" s="1"/>
  <c r="AH43" i="2"/>
  <c r="AA43" i="2" s="1"/>
  <c r="AH351" i="2"/>
  <c r="AA351" i="2" s="1"/>
  <c r="AH343" i="2"/>
  <c r="AA343" i="2" s="1"/>
  <c r="AH335" i="2"/>
  <c r="AA335" i="2" s="1"/>
  <c r="AH327" i="2"/>
  <c r="AA327" i="2" s="1"/>
  <c r="AH311" i="2"/>
  <c r="AA311" i="2" s="1"/>
  <c r="AH303" i="2"/>
  <c r="AH295" i="2"/>
  <c r="AH287" i="2"/>
  <c r="AA287" i="2" s="1"/>
  <c r="AH279" i="2"/>
  <c r="AA279" i="2" s="1"/>
  <c r="AH271" i="2"/>
  <c r="AA271" i="2" s="1"/>
  <c r="AH263" i="2"/>
  <c r="AA263" i="2" s="1"/>
  <c r="AH255" i="2"/>
  <c r="AA255" i="2" s="1"/>
  <c r="AH247" i="2"/>
  <c r="AA247" i="2" s="1"/>
  <c r="AH231" i="2"/>
  <c r="AA231" i="2" s="1"/>
  <c r="AH223" i="2"/>
  <c r="AA223" i="2" s="1"/>
  <c r="AH215" i="2"/>
  <c r="AA215" i="2" s="1"/>
  <c r="AH182" i="2"/>
  <c r="AH174" i="2"/>
  <c r="AH166" i="2"/>
  <c r="AA166" i="2" s="1"/>
  <c r="AH158" i="2"/>
  <c r="AA158" i="2" s="1"/>
  <c r="AH150" i="2"/>
  <c r="AA150" i="2" s="1"/>
  <c r="AH142" i="2"/>
  <c r="AA142" i="2" s="1"/>
  <c r="AH134" i="2"/>
  <c r="AH126" i="2"/>
  <c r="AA126" i="2" s="1"/>
  <c r="AH118" i="2"/>
  <c r="AA118" i="2" s="1"/>
  <c r="AH110" i="2"/>
  <c r="AH102" i="2"/>
  <c r="AA102" i="2" s="1"/>
  <c r="AH94" i="2"/>
  <c r="AH86" i="2"/>
  <c r="AA86" i="2" s="1"/>
  <c r="AH78" i="2"/>
  <c r="AA78" i="2" s="1"/>
  <c r="AH70" i="2"/>
  <c r="AA70" i="2" s="1"/>
  <c r="AH62" i="2"/>
  <c r="AA62" i="2" s="1"/>
  <c r="AH54" i="2"/>
  <c r="AA54" i="2" s="1"/>
  <c r="AH46" i="2"/>
  <c r="AA46" i="2" s="1"/>
  <c r="AH38" i="2"/>
  <c r="AA38" i="2" s="1"/>
  <c r="AH30" i="2"/>
  <c r="AH22" i="2"/>
  <c r="AH14" i="2"/>
  <c r="AH324" i="2"/>
  <c r="AA324" i="2" s="1"/>
  <c r="AH352" i="2"/>
  <c r="AA352" i="2" s="1"/>
  <c r="AH328" i="2"/>
  <c r="AA328" i="2" s="1"/>
  <c r="AH312" i="2"/>
  <c r="AH304" i="2"/>
  <c r="AA304" i="2" s="1"/>
  <c r="AH296" i="2"/>
  <c r="AA296" i="2" s="1"/>
  <c r="AH288" i="2"/>
  <c r="AA288" i="2" s="1"/>
  <c r="AH280" i="2"/>
  <c r="AA280" i="2" s="1"/>
  <c r="AH272" i="2"/>
  <c r="AH264" i="2"/>
  <c r="AA264" i="2" s="1"/>
  <c r="AH256" i="2"/>
  <c r="AA256" i="2" s="1"/>
  <c r="AH248" i="2"/>
  <c r="AA248" i="2" s="1"/>
  <c r="AH240" i="2"/>
  <c r="AH232" i="2"/>
  <c r="AH224" i="2"/>
  <c r="AA224" i="2" s="1"/>
  <c r="AH216" i="2"/>
  <c r="AA216" i="2" s="1"/>
  <c r="AH208" i="2"/>
  <c r="AA208" i="2" s="1"/>
  <c r="AH199" i="2"/>
  <c r="AA199" i="2" s="1"/>
  <c r="AH191" i="2"/>
  <c r="AA191" i="2" s="1"/>
  <c r="AH183" i="2"/>
  <c r="AA183" i="2" s="1"/>
  <c r="AH175" i="2"/>
  <c r="AH167" i="2"/>
  <c r="AH159" i="2"/>
  <c r="AA159" i="2" s="1"/>
  <c r="AH151" i="2"/>
  <c r="AH143" i="2"/>
  <c r="AA143" i="2" s="1"/>
  <c r="AH135" i="2"/>
  <c r="AA135" i="2" s="1"/>
  <c r="AH127" i="2"/>
  <c r="AA127" i="2" s="1"/>
  <c r="AH119" i="2"/>
  <c r="AA119" i="2" s="1"/>
  <c r="AH111" i="2"/>
  <c r="AH103" i="2"/>
  <c r="AH95" i="2"/>
  <c r="AA95" i="2" s="1"/>
  <c r="AH87" i="2"/>
  <c r="AA87" i="2" s="1"/>
  <c r="AH79" i="2"/>
  <c r="AH71" i="2"/>
  <c r="AH63" i="2"/>
  <c r="AA63" i="2" s="1"/>
  <c r="AH55" i="2"/>
  <c r="AA55" i="2" s="1"/>
  <c r="AH47" i="2"/>
  <c r="AH39" i="2"/>
  <c r="AH31" i="2"/>
  <c r="AH23" i="2"/>
  <c r="AA23" i="2" s="1"/>
  <c r="AH15" i="2"/>
  <c r="AH7" i="2"/>
  <c r="AH316" i="2"/>
  <c r="AA316" i="2" s="1"/>
  <c r="AH276" i="2"/>
  <c r="AH171" i="2"/>
  <c r="AH123" i="2"/>
  <c r="AA123" i="2" s="1"/>
  <c r="AH107" i="2"/>
  <c r="AH99" i="2"/>
  <c r="AA99" i="2" s="1"/>
  <c r="AH83" i="2"/>
  <c r="AA83" i="2" s="1"/>
  <c r="AH27" i="2"/>
  <c r="AA27" i="2" s="1"/>
  <c r="AH337" i="2"/>
  <c r="AA337" i="2" s="1"/>
  <c r="AH329" i="2"/>
  <c r="AA329" i="2" s="1"/>
  <c r="AH321" i="2"/>
  <c r="AA321" i="2" s="1"/>
  <c r="AH313" i="2"/>
  <c r="AH305" i="2"/>
  <c r="AH297" i="2"/>
  <c r="AA297" i="2" s="1"/>
  <c r="AH289" i="2"/>
  <c r="AH281" i="2"/>
  <c r="AA281" i="2" s="1"/>
  <c r="AH273" i="2"/>
  <c r="AA273" i="2" s="1"/>
  <c r="AH249" i="2"/>
  <c r="AA249" i="2" s="1"/>
  <c r="AH241" i="2"/>
  <c r="AA241" i="2" s="1"/>
  <c r="AH233" i="2"/>
  <c r="AA233" i="2" s="1"/>
  <c r="AH225" i="2"/>
  <c r="AA225" i="2" s="1"/>
  <c r="AH217" i="2"/>
  <c r="AH209" i="2"/>
  <c r="AA209" i="2" s="1"/>
  <c r="AH201" i="2"/>
  <c r="AA201" i="2" s="1"/>
  <c r="AH200" i="2"/>
  <c r="AA200" i="2" s="1"/>
  <c r="AH192" i="2"/>
  <c r="AA192" i="2" s="1"/>
  <c r="AH184" i="2"/>
  <c r="AA184" i="2" s="1"/>
  <c r="AH176" i="2"/>
  <c r="AA176" i="2" s="1"/>
  <c r="AH168" i="2"/>
  <c r="AA168" i="2" s="1"/>
  <c r="AH160" i="2"/>
  <c r="AA160" i="2" s="1"/>
  <c r="AH152" i="2"/>
  <c r="AA152" i="2" s="1"/>
  <c r="AH144" i="2"/>
  <c r="AA144" i="2" s="1"/>
  <c r="AH136" i="2"/>
  <c r="AH128" i="2"/>
  <c r="AH120" i="2"/>
  <c r="AH112" i="2"/>
  <c r="AA112" i="2" s="1"/>
  <c r="AH104" i="2"/>
  <c r="AA104" i="2" s="1"/>
  <c r="AH96" i="2"/>
  <c r="AA96" i="2" s="1"/>
  <c r="AH88" i="2"/>
  <c r="AA88" i="2" s="1"/>
  <c r="AH80" i="2"/>
  <c r="AA80" i="2" s="1"/>
  <c r="AH72" i="2"/>
  <c r="AA72" i="2" s="1"/>
  <c r="AH64" i="2"/>
  <c r="AA64" i="2" s="1"/>
  <c r="AH56" i="2"/>
  <c r="AA56" i="2" s="1"/>
  <c r="AH48" i="2"/>
  <c r="AA48" i="2" s="1"/>
  <c r="AH40" i="2"/>
  <c r="AH32" i="2"/>
  <c r="AH24" i="2"/>
  <c r="AA24" i="2" s="1"/>
  <c r="AH16" i="2"/>
  <c r="AH8" i="2"/>
  <c r="AA8" i="2" s="1"/>
  <c r="AH187" i="2"/>
  <c r="AH163" i="2"/>
  <c r="AA163" i="2" s="1"/>
  <c r="AH147" i="2"/>
  <c r="AH35" i="2"/>
  <c r="AA35" i="2" s="1"/>
  <c r="AH354" i="2"/>
  <c r="AA354" i="2" s="1"/>
  <c r="AH346" i="2"/>
  <c r="AA346" i="2" s="1"/>
  <c r="AH338" i="2"/>
  <c r="AA338" i="2" s="1"/>
  <c r="AH330" i="2"/>
  <c r="AA330" i="2" s="1"/>
  <c r="AH322" i="2"/>
  <c r="AH314" i="2"/>
  <c r="AH298" i="2"/>
  <c r="AA298" i="2" s="1"/>
  <c r="AH290" i="2"/>
  <c r="AA290" i="2" s="1"/>
  <c r="AH266" i="2"/>
  <c r="AA266" i="2" s="1"/>
  <c r="AH258" i="2"/>
  <c r="AA258" i="2" s="1"/>
  <c r="AH250" i="2"/>
  <c r="AH242" i="2"/>
  <c r="AA242" i="2" s="1"/>
  <c r="AH234" i="2"/>
  <c r="AA234" i="2" s="1"/>
  <c r="AH226" i="2"/>
  <c r="AA226" i="2" s="1"/>
  <c r="AH218" i="2"/>
  <c r="AA218" i="2" s="1"/>
  <c r="AH210" i="2"/>
  <c r="AA210" i="2" s="1"/>
  <c r="AH202" i="2"/>
  <c r="AA202" i="2" s="1"/>
  <c r="AH193" i="2"/>
  <c r="AA193" i="2" s="1"/>
  <c r="AH177" i="2"/>
  <c r="AA177" i="2" s="1"/>
  <c r="AH137" i="2"/>
  <c r="AA137" i="2" s="1"/>
  <c r="AH129" i="2"/>
  <c r="AA129" i="2" s="1"/>
  <c r="AH121" i="2"/>
  <c r="AA121" i="2" s="1"/>
  <c r="AH113" i="2"/>
  <c r="AH105" i="2"/>
  <c r="AA105" i="2" s="1"/>
  <c r="AH97" i="2"/>
  <c r="AH89" i="2"/>
  <c r="AH81" i="2"/>
  <c r="AH73" i="2"/>
  <c r="AA73" i="2" s="1"/>
  <c r="AH65" i="2"/>
  <c r="AH57" i="2"/>
  <c r="AA57" i="2" s="1"/>
  <c r="AH49" i="2"/>
  <c r="AA49" i="2" s="1"/>
  <c r="AH41" i="2"/>
  <c r="AA41" i="2" s="1"/>
  <c r="AH9" i="2"/>
  <c r="AA9" i="2" s="1"/>
  <c r="AH212" i="2"/>
  <c r="AA212" i="2" s="1"/>
  <c r="AH115" i="2"/>
  <c r="AH355" i="2"/>
  <c r="AA355" i="2" s="1"/>
  <c r="AH347" i="2"/>
  <c r="AA347" i="2" s="1"/>
  <c r="AH323" i="2"/>
  <c r="AH315" i="2"/>
  <c r="AA315" i="2" s="1"/>
  <c r="AH307" i="2"/>
  <c r="AA307" i="2" s="1"/>
  <c r="AH299" i="2"/>
  <c r="AA299" i="2" s="1"/>
  <c r="AH291" i="2"/>
  <c r="AA291" i="2" s="1"/>
  <c r="AH283" i="2"/>
  <c r="AA283" i="2" s="1"/>
  <c r="AH275" i="2"/>
  <c r="AA275" i="2" s="1"/>
  <c r="AH251" i="2"/>
  <c r="AA251" i="2" s="1"/>
  <c r="AH243" i="2"/>
  <c r="AA243" i="2" s="1"/>
  <c r="AH235" i="2"/>
  <c r="AA235" i="2" s="1"/>
  <c r="AH219" i="2"/>
  <c r="AA219" i="2" s="1"/>
  <c r="AH186" i="2"/>
  <c r="AA186" i="2" s="1"/>
  <c r="AH122" i="2"/>
  <c r="AA122" i="2" s="1"/>
  <c r="AH114" i="2"/>
  <c r="AA114" i="2" s="1"/>
  <c r="AH58" i="2"/>
  <c r="AA58" i="2" s="1"/>
  <c r="AH50" i="2"/>
  <c r="AA50" i="2" s="1"/>
  <c r="AH42" i="2"/>
  <c r="AA42" i="2" s="1"/>
  <c r="AH34" i="2"/>
  <c r="AA34" i="2" s="1"/>
  <c r="AH26" i="2"/>
  <c r="AA26" i="2" s="1"/>
  <c r="AH18" i="2"/>
  <c r="AA18" i="2" s="1"/>
  <c r="AH10" i="2"/>
  <c r="AA10" i="2" s="1"/>
  <c r="J235" i="2"/>
  <c r="J227" i="2"/>
  <c r="L220" i="2"/>
  <c r="X218" i="2"/>
  <c r="H218" i="2"/>
  <c r="H183" i="2"/>
  <c r="T182" i="2"/>
  <c r="L122" i="2"/>
  <c r="H120" i="2"/>
  <c r="H112" i="2"/>
  <c r="T94" i="2"/>
  <c r="L54" i="2"/>
  <c r="L49" i="2"/>
  <c r="N46" i="2"/>
  <c r="T336" i="2"/>
  <c r="T298" i="2"/>
  <c r="J268" i="2"/>
  <c r="J122" i="2"/>
  <c r="J41" i="2"/>
  <c r="L341" i="2"/>
  <c r="L333" i="2"/>
  <c r="T328" i="2"/>
  <c r="T283" i="2"/>
  <c r="X236" i="2"/>
  <c r="H236" i="2"/>
  <c r="X220" i="2"/>
  <c r="T218" i="2"/>
  <c r="X162" i="2"/>
  <c r="H162" i="2"/>
  <c r="T160" i="2"/>
  <c r="L156" i="2"/>
  <c r="X154" i="2"/>
  <c r="H154" i="2"/>
  <c r="T152" i="2"/>
  <c r="L148" i="2"/>
  <c r="X146" i="2"/>
  <c r="H146" i="2"/>
  <c r="T144" i="2"/>
  <c r="L140" i="2"/>
  <c r="X138" i="2"/>
  <c r="H138" i="2"/>
  <c r="X130" i="2"/>
  <c r="H130" i="2"/>
  <c r="T120" i="2"/>
  <c r="T64" i="2"/>
  <c r="V106" i="2"/>
  <c r="X341" i="2"/>
  <c r="T339" i="2"/>
  <c r="H333" i="2"/>
  <c r="T330" i="2"/>
  <c r="T320" i="2"/>
  <c r="L316" i="2"/>
  <c r="T309" i="2"/>
  <c r="T301" i="2"/>
  <c r="L297" i="2"/>
  <c r="L289" i="2"/>
  <c r="H254" i="2"/>
  <c r="T236" i="2"/>
  <c r="N225" i="2"/>
  <c r="N221" i="2"/>
  <c r="T220" i="2"/>
  <c r="T212" i="2"/>
  <c r="J190" i="2"/>
  <c r="H188" i="2"/>
  <c r="X124" i="2"/>
  <c r="H124" i="2"/>
  <c r="T122" i="2"/>
  <c r="L102" i="2"/>
  <c r="T49" i="2"/>
  <c r="L336" i="2"/>
  <c r="L206" i="2"/>
  <c r="N160" i="2"/>
  <c r="J70" i="2"/>
  <c r="H44" i="2"/>
  <c r="N39" i="2"/>
  <c r="X36" i="2"/>
  <c r="H36" i="2"/>
  <c r="N31" i="2"/>
  <c r="X28" i="2"/>
  <c r="H28" i="2"/>
  <c r="N23" i="2"/>
  <c r="N15" i="2"/>
  <c r="L346" i="2"/>
  <c r="L337" i="2"/>
  <c r="L328" i="2"/>
  <c r="H316" i="2"/>
  <c r="X297" i="2"/>
  <c r="X296" i="2"/>
  <c r="T295" i="2"/>
  <c r="X289" i="2"/>
  <c r="H289" i="2"/>
  <c r="Y289" i="2" s="1"/>
  <c r="Z289" i="2" s="1"/>
  <c r="X288" i="2"/>
  <c r="L283" i="2"/>
  <c r="X272" i="2"/>
  <c r="H272" i="2"/>
  <c r="N259" i="2"/>
  <c r="T230" i="2"/>
  <c r="N227" i="2"/>
  <c r="N219" i="2"/>
  <c r="L218" i="2"/>
  <c r="T206" i="2"/>
  <c r="N203" i="2"/>
  <c r="T188" i="2"/>
  <c r="N185" i="2"/>
  <c r="X182" i="2"/>
  <c r="H182" i="2"/>
  <c r="T180" i="2"/>
  <c r="J175" i="2"/>
  <c r="T124" i="2"/>
  <c r="L104" i="2"/>
  <c r="X102" i="2"/>
  <c r="H102" i="2"/>
  <c r="X78" i="2"/>
  <c r="T51" i="2"/>
  <c r="N16" i="2"/>
  <c r="N8" i="2"/>
  <c r="X345" i="2"/>
  <c r="H345" i="2"/>
  <c r="H344" i="2"/>
  <c r="N343" i="2"/>
  <c r="N309" i="2"/>
  <c r="X274" i="2"/>
  <c r="L243" i="2"/>
  <c r="N236" i="2"/>
  <c r="J218" i="2"/>
  <c r="J168" i="2"/>
  <c r="N106" i="2"/>
  <c r="T44" i="2"/>
  <c r="H324" i="2"/>
  <c r="T324" i="2"/>
  <c r="L322" i="2"/>
  <c r="T248" i="2"/>
  <c r="L325" i="2"/>
  <c r="J324" i="2"/>
  <c r="V278" i="2"/>
  <c r="X346" i="2"/>
  <c r="J346" i="2"/>
  <c r="L338" i="2"/>
  <c r="L327" i="2"/>
  <c r="J326" i="2"/>
  <c r="X325" i="2"/>
  <c r="T319" i="2"/>
  <c r="T307" i="2"/>
  <c r="X298" i="2"/>
  <c r="H280" i="2"/>
  <c r="T278" i="2"/>
  <c r="T267" i="2"/>
  <c r="L262" i="2"/>
  <c r="T249" i="2"/>
  <c r="T240" i="2"/>
  <c r="H233" i="2"/>
  <c r="H232" i="2"/>
  <c r="J230" i="2"/>
  <c r="J224" i="2"/>
  <c r="X223" i="2"/>
  <c r="T221" i="2"/>
  <c r="L217" i="2"/>
  <c r="X215" i="2"/>
  <c r="T213" i="2"/>
  <c r="L208" i="2"/>
  <c r="X206" i="2"/>
  <c r="T195" i="2"/>
  <c r="T194" i="2"/>
  <c r="L189" i="2"/>
  <c r="N188" i="2"/>
  <c r="J186" i="2"/>
  <c r="T183" i="2"/>
  <c r="J177" i="2"/>
  <c r="T174" i="2"/>
  <c r="N171" i="2"/>
  <c r="J103" i="2"/>
  <c r="J76" i="2"/>
  <c r="T42" i="2"/>
  <c r="J37" i="2"/>
  <c r="T34" i="2"/>
  <c r="J29" i="2"/>
  <c r="T26" i="2"/>
  <c r="J21" i="2"/>
  <c r="T18" i="2"/>
  <c r="J13" i="2"/>
  <c r="T10" i="2"/>
  <c r="H347" i="2"/>
  <c r="H346" i="2"/>
  <c r="X311" i="2"/>
  <c r="X291" i="2"/>
  <c r="H270" i="2"/>
  <c r="H234" i="2"/>
  <c r="X224" i="2"/>
  <c r="X216" i="2"/>
  <c r="X186" i="2"/>
  <c r="H186" i="2"/>
  <c r="H177" i="2"/>
  <c r="N172" i="2"/>
  <c r="L70" i="2"/>
  <c r="H59" i="2"/>
  <c r="X57" i="2"/>
  <c r="H57" i="2"/>
  <c r="Y57" i="2" s="1"/>
  <c r="Z57" i="2" s="1"/>
  <c r="X37" i="2"/>
  <c r="H37" i="2"/>
  <c r="X29" i="2"/>
  <c r="H29" i="2"/>
  <c r="X21" i="2"/>
  <c r="H21" i="2"/>
  <c r="X13" i="2"/>
  <c r="H13" i="2"/>
  <c r="T346" i="2"/>
  <c r="T337" i="2"/>
  <c r="T299" i="2"/>
  <c r="X282" i="2"/>
  <c r="T281" i="2"/>
  <c r="T270" i="2"/>
  <c r="N248" i="2"/>
  <c r="X244" i="2"/>
  <c r="T243" i="2"/>
  <c r="T224" i="2"/>
  <c r="J219" i="2"/>
  <c r="N213" i="2"/>
  <c r="T207" i="2"/>
  <c r="N195" i="2"/>
  <c r="N194" i="2"/>
  <c r="N189" i="2"/>
  <c r="N183" i="2"/>
  <c r="N178" i="2"/>
  <c r="T177" i="2"/>
  <c r="J172" i="2"/>
  <c r="N92" i="2"/>
  <c r="L91" i="2"/>
  <c r="T87" i="2"/>
  <c r="T76" i="2"/>
  <c r="X70" i="2"/>
  <c r="H70" i="2"/>
  <c r="X61" i="2"/>
  <c r="T59" i="2"/>
  <c r="Y59" i="2" s="1"/>
  <c r="Z59" i="2" s="1"/>
  <c r="L53" i="2"/>
  <c r="N42" i="2"/>
  <c r="T338" i="2"/>
  <c r="T327" i="2"/>
  <c r="L302" i="2"/>
  <c r="T300" i="2"/>
  <c r="T292" i="2"/>
  <c r="L285" i="2"/>
  <c r="X284" i="2"/>
  <c r="T254" i="2"/>
  <c r="J239" i="2"/>
  <c r="X238" i="2"/>
  <c r="T225" i="2"/>
  <c r="J220" i="2"/>
  <c r="X219" i="2"/>
  <c r="J203" i="2"/>
  <c r="J182" i="2"/>
  <c r="J165" i="2"/>
  <c r="J157" i="2"/>
  <c r="Y157" i="2" s="1"/>
  <c r="Z157" i="2" s="1"/>
  <c r="T104" i="2"/>
  <c r="N50" i="2"/>
  <c r="L42" i="2"/>
  <c r="L34" i="2"/>
  <c r="L26" i="2"/>
  <c r="L18" i="2"/>
  <c r="L10" i="2"/>
  <c r="J278" i="2"/>
  <c r="J248" i="2"/>
  <c r="N242" i="2"/>
  <c r="N215" i="2"/>
  <c r="J213" i="2"/>
  <c r="X212" i="2"/>
  <c r="Y212" i="2" s="1"/>
  <c r="Z212" i="2" s="1"/>
  <c r="J212" i="2"/>
  <c r="J195" i="2"/>
  <c r="X194" i="2"/>
  <c r="J194" i="2"/>
  <c r="J166" i="2"/>
  <c r="J158" i="2"/>
  <c r="H107" i="2"/>
  <c r="L106" i="2"/>
  <c r="H83" i="2"/>
  <c r="T78" i="2"/>
  <c r="T70" i="2"/>
  <c r="L44" i="2"/>
  <c r="L43" i="2"/>
  <c r="J42" i="2"/>
  <c r="J34" i="2"/>
  <c r="J26" i="2"/>
  <c r="Y26" i="2" s="1"/>
  <c r="Z26" i="2" s="1"/>
  <c r="J18" i="2"/>
  <c r="J10" i="2"/>
  <c r="X353" i="2"/>
  <c r="H353" i="2"/>
  <c r="H352" i="2"/>
  <c r="N346" i="2"/>
  <c r="L335" i="2"/>
  <c r="T329" i="2"/>
  <c r="N323" i="2"/>
  <c r="N311" i="2"/>
  <c r="L310" i="2"/>
  <c r="X307" i="2"/>
  <c r="L280" i="2"/>
  <c r="X267" i="2"/>
  <c r="H267" i="2"/>
  <c r="L260" i="2"/>
  <c r="H249" i="2"/>
  <c r="Y249" i="2" s="1"/>
  <c r="Z249" i="2" s="1"/>
  <c r="V248" i="2"/>
  <c r="H248" i="2"/>
  <c r="T246" i="2"/>
  <c r="N224" i="2"/>
  <c r="T219" i="2"/>
  <c r="N216" i="2"/>
  <c r="X204" i="2"/>
  <c r="X195" i="2"/>
  <c r="H195" i="2"/>
  <c r="H194" i="2"/>
  <c r="T192" i="2"/>
  <c r="N177" i="2"/>
  <c r="L176" i="2"/>
  <c r="N103" i="2"/>
  <c r="N48" i="2"/>
  <c r="J44" i="2"/>
  <c r="X43" i="2"/>
  <c r="J43" i="2"/>
  <c r="X42" i="2"/>
  <c r="H42" i="2"/>
  <c r="X34" i="2"/>
  <c r="H34" i="2"/>
  <c r="N29" i="2"/>
  <c r="X26" i="2"/>
  <c r="H26" i="2"/>
  <c r="N21" i="2"/>
  <c r="X18" i="2"/>
  <c r="H18" i="2"/>
  <c r="N13" i="2"/>
  <c r="X10" i="2"/>
  <c r="H10" i="2"/>
  <c r="Y928" i="2"/>
  <c r="Z928" i="2" s="1"/>
  <c r="T341" i="2"/>
  <c r="H341" i="2"/>
  <c r="L324" i="2"/>
  <c r="X313" i="2"/>
  <c r="J313" i="2"/>
  <c r="X312" i="2"/>
  <c r="J312" i="2"/>
  <c r="Y312" i="2" s="1"/>
  <c r="Z312" i="2" s="1"/>
  <c r="X305" i="2"/>
  <c r="X283" i="2"/>
  <c r="J283" i="2"/>
  <c r="L274" i="2"/>
  <c r="J272" i="2"/>
  <c r="X271" i="2"/>
  <c r="J271" i="2"/>
  <c r="X270" i="2"/>
  <c r="J270" i="2"/>
  <c r="X260" i="2"/>
  <c r="H260" i="2"/>
  <c r="N255" i="2"/>
  <c r="J250" i="2"/>
  <c r="T229" i="2"/>
  <c r="N354" i="2"/>
  <c r="H318" i="2"/>
  <c r="T310" i="2"/>
  <c r="N279" i="2"/>
  <c r="L278" i="2"/>
  <c r="X261" i="2"/>
  <c r="T260" i="2"/>
  <c r="N257" i="2"/>
  <c r="L354" i="2"/>
  <c r="H351" i="2"/>
  <c r="Y351" i="2" s="1"/>
  <c r="Z351" i="2" s="1"/>
  <c r="H350" i="2"/>
  <c r="X348" i="2"/>
  <c r="H348" i="2"/>
  <c r="N347" i="2"/>
  <c r="N336" i="2"/>
  <c r="L334" i="2"/>
  <c r="L332" i="2"/>
  <c r="L331" i="2"/>
  <c r="V324" i="2"/>
  <c r="X322" i="2"/>
  <c r="L320" i="2"/>
  <c r="X319" i="2"/>
  <c r="T318" i="2"/>
  <c r="T311" i="2"/>
  <c r="N308" i="2"/>
  <c r="J298" i="2"/>
  <c r="T285" i="2"/>
  <c r="X276" i="2"/>
  <c r="H276" i="2"/>
  <c r="T272" i="2"/>
  <c r="H255" i="2"/>
  <c r="X354" i="2"/>
  <c r="J354" i="2"/>
  <c r="J302" i="2"/>
  <c r="X301" i="2"/>
  <c r="J301" i="2"/>
  <c r="X300" i="2"/>
  <c r="J300" i="2"/>
  <c r="X299" i="2"/>
  <c r="J299" i="2"/>
  <c r="J290" i="2"/>
  <c r="L287" i="2"/>
  <c r="Y287" i="2" s="1"/>
  <c r="Z287" i="2" s="1"/>
  <c r="J279" i="2"/>
  <c r="X278" i="2"/>
  <c r="H355" i="2"/>
  <c r="L340" i="2"/>
  <c r="L339" i="2"/>
  <c r="H302" i="2"/>
  <c r="L298" i="2"/>
  <c r="X279" i="2"/>
  <c r="H279" i="2"/>
  <c r="T276" i="2"/>
  <c r="H265" i="2"/>
  <c r="N260" i="2"/>
  <c r="L259" i="2"/>
  <c r="H257" i="2"/>
  <c r="T255" i="2"/>
  <c r="X247" i="2"/>
  <c r="H247" i="2"/>
  <c r="V246" i="2"/>
  <c r="L229" i="2"/>
  <c r="T355" i="2"/>
  <c r="T354" i="2"/>
  <c r="V341" i="2"/>
  <c r="J341" i="2"/>
  <c r="X340" i="2"/>
  <c r="H336" i="2"/>
  <c r="T334" i="2"/>
  <c r="N324" i="2"/>
  <c r="L313" i="2"/>
  <c r="L311" i="2"/>
  <c r="V308" i="2"/>
  <c r="H308" i="2"/>
  <c r="H291" i="2"/>
  <c r="T290" i="2"/>
  <c r="H281" i="2"/>
  <c r="X280" i="2"/>
  <c r="T279" i="2"/>
  <c r="N274" i="2"/>
  <c r="L272" i="2"/>
  <c r="L271" i="2"/>
  <c r="L270" i="2"/>
  <c r="J269" i="2"/>
  <c r="H259" i="2"/>
  <c r="X258" i="2"/>
  <c r="T257" i="2"/>
  <c r="H250" i="2"/>
  <c r="J249" i="2"/>
  <c r="L242" i="2"/>
  <c r="J229" i="2"/>
  <c r="Y229" i="2" s="1"/>
  <c r="Z229" i="2" s="1"/>
  <c r="X228" i="2"/>
  <c r="H228" i="2"/>
  <c r="T226" i="2"/>
  <c r="N218" i="2"/>
  <c r="L216" i="2"/>
  <c r="J214" i="2"/>
  <c r="X213" i="2"/>
  <c r="J211" i="2"/>
  <c r="T210" i="2"/>
  <c r="L204" i="2"/>
  <c r="L203" i="2"/>
  <c r="N200" i="2"/>
  <c r="X197" i="2"/>
  <c r="H197" i="2"/>
  <c r="N186" i="2"/>
  <c r="T181" i="2"/>
  <c r="L179" i="2"/>
  <c r="T178" i="2"/>
  <c r="N175" i="2"/>
  <c r="X169" i="2"/>
  <c r="T166" i="2"/>
  <c r="X160" i="2"/>
  <c r="H160" i="2"/>
  <c r="Y160" i="2" s="1"/>
  <c r="Z160" i="2" s="1"/>
  <c r="T158" i="2"/>
  <c r="N155" i="2"/>
  <c r="X152" i="2"/>
  <c r="H152" i="2"/>
  <c r="T150" i="2"/>
  <c r="N147" i="2"/>
  <c r="X144" i="2"/>
  <c r="H144" i="2"/>
  <c r="T142" i="2"/>
  <c r="N139" i="2"/>
  <c r="Y139" i="2" s="1"/>
  <c r="Z139" i="2" s="1"/>
  <c r="X136" i="2"/>
  <c r="H136" i="2"/>
  <c r="T134" i="2"/>
  <c r="N131" i="2"/>
  <c r="X127" i="2"/>
  <c r="H127" i="2"/>
  <c r="T125" i="2"/>
  <c r="N122" i="2"/>
  <c r="X118" i="2"/>
  <c r="H118" i="2"/>
  <c r="T116" i="2"/>
  <c r="N113" i="2"/>
  <c r="X110" i="2"/>
  <c r="H110" i="2"/>
  <c r="N104" i="2"/>
  <c r="Y104" i="2" s="1"/>
  <c r="Z104" i="2" s="1"/>
  <c r="J102" i="2"/>
  <c r="X101" i="2"/>
  <c r="H101" i="2"/>
  <c r="T99" i="2"/>
  <c r="J93" i="2"/>
  <c r="X92" i="2"/>
  <c r="H92" i="2"/>
  <c r="T90" i="2"/>
  <c r="H84" i="2"/>
  <c r="X73" i="2"/>
  <c r="J59" i="2"/>
  <c r="H58" i="2"/>
  <c r="L57" i="2"/>
  <c r="T56" i="2"/>
  <c r="H48" i="2"/>
  <c r="T46" i="2"/>
  <c r="N14" i="2"/>
  <c r="N235" i="2"/>
  <c r="X229" i="2"/>
  <c r="H229" i="2"/>
  <c r="J216" i="2"/>
  <c r="J215" i="2"/>
  <c r="X214" i="2"/>
  <c r="N164" i="2"/>
  <c r="J72" i="2"/>
  <c r="T136" i="2"/>
  <c r="L132" i="2"/>
  <c r="T127" i="2"/>
  <c r="L123" i="2"/>
  <c r="T118" i="2"/>
  <c r="L114" i="2"/>
  <c r="J113" i="2"/>
  <c r="Y113" i="2" s="1"/>
  <c r="Z113" i="2" s="1"/>
  <c r="T110" i="2"/>
  <c r="N107" i="2"/>
  <c r="L105" i="2"/>
  <c r="X85" i="2"/>
  <c r="T84" i="2"/>
  <c r="N74" i="2"/>
  <c r="T73" i="2"/>
  <c r="L61" i="2"/>
  <c r="T48" i="2"/>
  <c r="J14" i="2"/>
  <c r="N226" i="2"/>
  <c r="N192" i="2"/>
  <c r="J189" i="2"/>
  <c r="H185" i="2"/>
  <c r="N181" i="2"/>
  <c r="N180" i="2"/>
  <c r="N166" i="2"/>
  <c r="J164" i="2"/>
  <c r="N158" i="2"/>
  <c r="J156" i="2"/>
  <c r="N150" i="2"/>
  <c r="J148" i="2"/>
  <c r="N142" i="2"/>
  <c r="J140" i="2"/>
  <c r="N134" i="2"/>
  <c r="J132" i="2"/>
  <c r="X131" i="2"/>
  <c r="H131" i="2"/>
  <c r="N125" i="2"/>
  <c r="L124" i="2"/>
  <c r="J123" i="2"/>
  <c r="X122" i="2"/>
  <c r="H122" i="2"/>
  <c r="N116" i="2"/>
  <c r="L115" i="2"/>
  <c r="J114" i="2"/>
  <c r="X113" i="2"/>
  <c r="H113" i="2"/>
  <c r="N108" i="2"/>
  <c r="L107" i="2"/>
  <c r="X104" i="2"/>
  <c r="T102" i="2"/>
  <c r="T93" i="2"/>
  <c r="N90" i="2"/>
  <c r="J77" i="2"/>
  <c r="X76" i="2"/>
  <c r="J75" i="2"/>
  <c r="J62" i="2"/>
  <c r="N56" i="2"/>
  <c r="X53" i="2"/>
  <c r="H53" i="2"/>
  <c r="H52" i="2"/>
  <c r="L51" i="2"/>
  <c r="N41" i="2"/>
  <c r="X38" i="2"/>
  <c r="Y38" i="2" s="1"/>
  <c r="Z38" i="2" s="1"/>
  <c r="H38" i="2"/>
  <c r="N33" i="2"/>
  <c r="X30" i="2"/>
  <c r="H30" i="2"/>
  <c r="X22" i="2"/>
  <c r="H22" i="2"/>
  <c r="X14" i="2"/>
  <c r="H14" i="2"/>
  <c r="L247" i="2"/>
  <c r="L246" i="2"/>
  <c r="T242" i="2"/>
  <c r="L237" i="2"/>
  <c r="J236" i="2"/>
  <c r="X235" i="2"/>
  <c r="H235" i="2"/>
  <c r="J233" i="2"/>
  <c r="L226" i="2"/>
  <c r="J225" i="2"/>
  <c r="H220" i="2"/>
  <c r="N212" i="2"/>
  <c r="T204" i="2"/>
  <c r="T185" i="2"/>
  <c r="T172" i="2"/>
  <c r="L166" i="2"/>
  <c r="Y166" i="2" s="1"/>
  <c r="Z166" i="2" s="1"/>
  <c r="X164" i="2"/>
  <c r="H164" i="2"/>
  <c r="X105" i="2"/>
  <c r="H96" i="2"/>
  <c r="L90" i="2"/>
  <c r="X80" i="2"/>
  <c r="L80" i="2"/>
  <c r="L79" i="2"/>
  <c r="X77" i="2"/>
  <c r="N58" i="2"/>
  <c r="J226" i="2"/>
  <c r="J181" i="2"/>
  <c r="X180" i="2"/>
  <c r="J180" i="2"/>
  <c r="J150" i="2"/>
  <c r="J142" i="2"/>
  <c r="Y142" i="2" s="1"/>
  <c r="Z142" i="2" s="1"/>
  <c r="J134" i="2"/>
  <c r="J125" i="2"/>
  <c r="J116" i="2"/>
  <c r="J108" i="2"/>
  <c r="J90" i="2"/>
  <c r="V80" i="2"/>
  <c r="J80" i="2"/>
  <c r="X79" i="2"/>
  <c r="J79" i="2"/>
  <c r="J46" i="2"/>
  <c r="X45" i="2"/>
  <c r="J45" i="2"/>
  <c r="J33" i="2"/>
  <c r="J25" i="2"/>
  <c r="J17" i="2"/>
  <c r="T14" i="2"/>
  <c r="J9" i="2"/>
  <c r="T235" i="2"/>
  <c r="N229" i="2"/>
  <c r="L228" i="2"/>
  <c r="X226" i="2"/>
  <c r="T222" i="2"/>
  <c r="N214" i="2"/>
  <c r="L213" i="2"/>
  <c r="Y213" i="2" s="1"/>
  <c r="Z213" i="2" s="1"/>
  <c r="L197" i="2"/>
  <c r="X193" i="2"/>
  <c r="H193" i="2"/>
  <c r="Y193" i="2" s="1"/>
  <c r="Z193" i="2" s="1"/>
  <c r="V192" i="2"/>
  <c r="H192" i="2"/>
  <c r="T187" i="2"/>
  <c r="X181" i="2"/>
  <c r="H181" i="2"/>
  <c r="V180" i="2"/>
  <c r="H180" i="2"/>
  <c r="L169" i="2"/>
  <c r="L168" i="2"/>
  <c r="X166" i="2"/>
  <c r="H166" i="2"/>
  <c r="T164" i="2"/>
  <c r="X99" i="2"/>
  <c r="H99" i="2"/>
  <c r="T96" i="2"/>
  <c r="L92" i="2"/>
  <c r="T88" i="2"/>
  <c r="T80" i="2"/>
  <c r="H80" i="2"/>
  <c r="V79" i="2"/>
  <c r="H79" i="2"/>
  <c r="Y79" i="2" s="1"/>
  <c r="Z79" i="2" s="1"/>
  <c r="X67" i="2"/>
  <c r="X56" i="2"/>
  <c r="H56" i="2"/>
  <c r="H46" i="2"/>
  <c r="H45" i="2"/>
  <c r="X41" i="2"/>
  <c r="H41" i="2"/>
  <c r="X33" i="2"/>
  <c r="H33" i="2"/>
  <c r="X25" i="2"/>
  <c r="H25" i="2"/>
  <c r="X17" i="2"/>
  <c r="H17" i="2"/>
  <c r="X9" i="2"/>
  <c r="H9" i="2"/>
  <c r="L170" i="2"/>
  <c r="Y960" i="2"/>
  <c r="Z960" i="2" s="1"/>
  <c r="Y936" i="2"/>
  <c r="Z936" i="2" s="1"/>
  <c r="Y912" i="2"/>
  <c r="Z912" i="2" s="1"/>
  <c r="Y770" i="2"/>
  <c r="Z770" i="2" s="1"/>
  <c r="Y730" i="2"/>
  <c r="Z730" i="2" s="1"/>
  <c r="Y924" i="2"/>
  <c r="Z924" i="2" s="1"/>
  <c r="Y976" i="2"/>
  <c r="Z976" i="2" s="1"/>
  <c r="Y944" i="2"/>
  <c r="Z944" i="2" s="1"/>
  <c r="Y852" i="2"/>
  <c r="Z852" i="2" s="1"/>
  <c r="Y984" i="2"/>
  <c r="Z984" i="2" s="1"/>
  <c r="Y972" i="2"/>
  <c r="Z972" i="2" s="1"/>
  <c r="Y940" i="2"/>
  <c r="Z940" i="2" s="1"/>
  <c r="Y761" i="2"/>
  <c r="Z761" i="2" s="1"/>
  <c r="Y710" i="2"/>
  <c r="Z710" i="2" s="1"/>
  <c r="Y508" i="2"/>
  <c r="Z508" i="2" s="1"/>
  <c r="Y431" i="2"/>
  <c r="Z431" i="2" s="1"/>
  <c r="Y439" i="2"/>
  <c r="Z439" i="2" s="1"/>
  <c r="N351" i="2"/>
  <c r="X324" i="2"/>
  <c r="N321" i="2"/>
  <c r="N319" i="2"/>
  <c r="L318" i="2"/>
  <c r="N316" i="2"/>
  <c r="J308" i="2"/>
  <c r="Y308" i="2" s="1"/>
  <c r="Z308" i="2" s="1"/>
  <c r="N305" i="2"/>
  <c r="L291" i="2"/>
  <c r="N286" i="2"/>
  <c r="N277" i="2"/>
  <c r="L275" i="2"/>
  <c r="N273" i="2"/>
  <c r="X268" i="2"/>
  <c r="X356" i="2"/>
  <c r="H356" i="2"/>
  <c r="N355" i="2"/>
  <c r="H354" i="2"/>
  <c r="L321" i="2"/>
  <c r="N314" i="2"/>
  <c r="X309" i="2"/>
  <c r="T308" i="2"/>
  <c r="L307" i="2"/>
  <c r="N295" i="2"/>
  <c r="L294" i="2"/>
  <c r="N289" i="2"/>
  <c r="J275" i="2"/>
  <c r="L273" i="2"/>
  <c r="J321" i="2"/>
  <c r="X320" i="2"/>
  <c r="J320" i="2"/>
  <c r="J305" i="2"/>
  <c r="N301" i="2"/>
  <c r="N300" i="2"/>
  <c r="N299" i="2"/>
  <c r="N296" i="2"/>
  <c r="J294" i="2"/>
  <c r="J291" i="2"/>
  <c r="X286" i="2"/>
  <c r="J286" i="2"/>
  <c r="X285" i="2"/>
  <c r="J285" i="2"/>
  <c r="N284" i="2"/>
  <c r="J277" i="2"/>
  <c r="V275" i="2"/>
  <c r="H275" i="2"/>
  <c r="J273" i="2"/>
  <c r="T268" i="2"/>
  <c r="T251" i="2"/>
  <c r="N340" i="2"/>
  <c r="N339" i="2"/>
  <c r="N337" i="2"/>
  <c r="N335" i="2"/>
  <c r="N332" i="2"/>
  <c r="N331" i="2"/>
  <c r="N329" i="2"/>
  <c r="N328" i="2"/>
  <c r="N327" i="2"/>
  <c r="X321" i="2"/>
  <c r="H321" i="2"/>
  <c r="V320" i="2"/>
  <c r="H320" i="2"/>
  <c r="J317" i="2"/>
  <c r="X316" i="2"/>
  <c r="J316" i="2"/>
  <c r="X314" i="2"/>
  <c r="N312" i="2"/>
  <c r="V305" i="2"/>
  <c r="H305" i="2"/>
  <c r="X303" i="2"/>
  <c r="T302" i="2"/>
  <c r="L301" i="2"/>
  <c r="L300" i="2"/>
  <c r="L299" i="2"/>
  <c r="L296" i="2"/>
  <c r="J295" i="2"/>
  <c r="X294" i="2"/>
  <c r="H294" i="2"/>
  <c r="V291" i="2"/>
  <c r="L290" i="2"/>
  <c r="J289" i="2"/>
  <c r="J280" i="2"/>
  <c r="X277" i="2"/>
  <c r="L256" i="2"/>
  <c r="V284" i="2"/>
  <c r="J284" i="2"/>
  <c r="L279" i="2"/>
  <c r="H343" i="2"/>
  <c r="H342" i="2"/>
  <c r="J325" i="2"/>
  <c r="T321" i="2"/>
  <c r="T316" i="2"/>
  <c r="X315" i="2"/>
  <c r="T314" i="2"/>
  <c r="T294" i="2"/>
  <c r="H290" i="2"/>
  <c r="T287" i="2"/>
  <c r="H284" i="2"/>
  <c r="V283" i="2"/>
  <c r="L281" i="2"/>
  <c r="T277" i="2"/>
  <c r="T273" i="2"/>
  <c r="H327" i="2"/>
  <c r="L326" i="2"/>
  <c r="H325" i="2"/>
  <c r="N320" i="2"/>
  <c r="N302" i="2"/>
  <c r="T265" i="2"/>
  <c r="N262" i="2"/>
  <c r="H258" i="2"/>
  <c r="J257" i="2"/>
  <c r="L240" i="2"/>
  <c r="H222" i="2"/>
  <c r="V221" i="2"/>
  <c r="H221" i="2"/>
  <c r="L219" i="2"/>
  <c r="L215" i="2"/>
  <c r="L214" i="2"/>
  <c r="H210" i="2"/>
  <c r="H209" i="2"/>
  <c r="H208" i="2"/>
  <c r="V207" i="2"/>
  <c r="H207" i="2"/>
  <c r="V206" i="2"/>
  <c r="H206" i="2"/>
  <c r="V205" i="2"/>
  <c r="T198" i="2"/>
  <c r="T197" i="2"/>
  <c r="T193" i="2"/>
  <c r="H187" i="2"/>
  <c r="X97" i="2"/>
  <c r="H87" i="2"/>
  <c r="L77" i="2"/>
  <c r="L76" i="2"/>
  <c r="H68" i="2"/>
  <c r="V67" i="2"/>
  <c r="H67" i="2"/>
  <c r="H66" i="2"/>
  <c r="H62" i="2"/>
  <c r="J57" i="2"/>
  <c r="H51" i="2"/>
  <c r="H49" i="2"/>
  <c r="L210" i="2"/>
  <c r="N205" i="2"/>
  <c r="V184" i="2"/>
  <c r="L163" i="2"/>
  <c r="L162" i="2"/>
  <c r="J161" i="2"/>
  <c r="L154" i="2"/>
  <c r="J153" i="2"/>
  <c r="T108" i="2"/>
  <c r="V89" i="2"/>
  <c r="J262" i="2"/>
  <c r="N252" i="2"/>
  <c r="N251" i="2"/>
  <c r="N250" i="2"/>
  <c r="N249" i="2"/>
  <c r="N244" i="2"/>
  <c r="T238" i="2"/>
  <c r="T237" i="2"/>
  <c r="N228" i="2"/>
  <c r="T217" i="2"/>
  <c r="V215" i="2"/>
  <c r="H215" i="2"/>
  <c r="V214" i="2"/>
  <c r="V213" i="2"/>
  <c r="L201" i="2"/>
  <c r="N190" i="2"/>
  <c r="T184" i="2"/>
  <c r="N168" i="2"/>
  <c r="N165" i="2"/>
  <c r="J163" i="2"/>
  <c r="N156" i="2"/>
  <c r="N148" i="2"/>
  <c r="N140" i="2"/>
  <c r="N132" i="2"/>
  <c r="N123" i="2"/>
  <c r="H78" i="2"/>
  <c r="H77" i="2"/>
  <c r="H76" i="2"/>
  <c r="T68" i="2"/>
  <c r="T62" i="2"/>
  <c r="X60" i="2"/>
  <c r="L39" i="2"/>
  <c r="L31" i="2"/>
  <c r="L23" i="2"/>
  <c r="L15" i="2"/>
  <c r="X262" i="2"/>
  <c r="H262" i="2"/>
  <c r="N256" i="2"/>
  <c r="N253" i="2"/>
  <c r="L252" i="2"/>
  <c r="L251" i="2"/>
  <c r="L250" i="2"/>
  <c r="L249" i="2"/>
  <c r="N247" i="2"/>
  <c r="N246" i="2"/>
  <c r="N245" i="2"/>
  <c r="L244" i="2"/>
  <c r="T214" i="2"/>
  <c r="V81" i="2"/>
  <c r="T57" i="2"/>
  <c r="N47" i="2"/>
  <c r="L253" i="2"/>
  <c r="J252" i="2"/>
  <c r="X251" i="2"/>
  <c r="J251" i="2"/>
  <c r="X250" i="2"/>
  <c r="V241" i="2"/>
  <c r="J105" i="2"/>
  <c r="J104" i="2"/>
  <c r="T77" i="2"/>
  <c r="N53" i="2"/>
  <c r="N49" i="2"/>
  <c r="L47" i="2"/>
  <c r="N290" i="2"/>
  <c r="L286" i="2"/>
  <c r="N283" i="2"/>
  <c r="H263" i="2"/>
  <c r="T262" i="2"/>
  <c r="N258" i="2"/>
  <c r="L257" i="2"/>
  <c r="X252" i="2"/>
  <c r="H252" i="2"/>
  <c r="V251" i="2"/>
  <c r="H251" i="2"/>
  <c r="N243" i="2"/>
  <c r="T241" i="2"/>
  <c r="N237" i="2"/>
  <c r="L236" i="2"/>
  <c r="L235" i="2"/>
  <c r="Y235" i="2" s="1"/>
  <c r="Z235" i="2" s="1"/>
  <c r="V230" i="2"/>
  <c r="H230" i="2"/>
  <c r="J228" i="2"/>
  <c r="X227" i="2"/>
  <c r="L227" i="2"/>
  <c r="L225" i="2"/>
  <c r="L224" i="2"/>
  <c r="L223" i="2"/>
  <c r="N217" i="2"/>
  <c r="N211" i="2"/>
  <c r="L205" i="2"/>
  <c r="N204" i="2"/>
  <c r="J197" i="2"/>
  <c r="J193" i="2"/>
  <c r="X192" i="2"/>
  <c r="J192" i="2"/>
  <c r="J191" i="2"/>
  <c r="X190" i="2"/>
  <c r="X189" i="2"/>
  <c r="H189" i="2"/>
  <c r="N187" i="2"/>
  <c r="L186" i="2"/>
  <c r="L185" i="2"/>
  <c r="N184" i="2"/>
  <c r="L183" i="2"/>
  <c r="L182" i="2"/>
  <c r="L181" i="2"/>
  <c r="L180" i="2"/>
  <c r="N179" i="2"/>
  <c r="J176" i="2"/>
  <c r="X175" i="2"/>
  <c r="L175" i="2"/>
  <c r="N174" i="2"/>
  <c r="N173" i="2"/>
  <c r="L172" i="2"/>
  <c r="L171" i="2"/>
  <c r="J170" i="2"/>
  <c r="J149" i="2"/>
  <c r="J141" i="2"/>
  <c r="J124" i="2"/>
  <c r="Y124" i="2" s="1"/>
  <c r="Z124" i="2" s="1"/>
  <c r="H105" i="2"/>
  <c r="H104" i="2"/>
  <c r="H85" i="2"/>
  <c r="N84" i="2"/>
  <c r="L73" i="2"/>
  <c r="N68" i="2"/>
  <c r="N62" i="2"/>
  <c r="N51" i="2"/>
  <c r="L50" i="2"/>
  <c r="L221" i="2"/>
  <c r="X187" i="2"/>
  <c r="L187" i="2"/>
  <c r="X185" i="2"/>
  <c r="J185" i="2"/>
  <c r="J183" i="2"/>
  <c r="J73" i="2"/>
  <c r="H71" i="2"/>
  <c r="L62" i="2"/>
  <c r="N60" i="2"/>
  <c r="N59" i="2"/>
  <c r="N57" i="2"/>
  <c r="J53" i="2"/>
  <c r="T252" i="2"/>
  <c r="T250" i="2"/>
  <c r="Y250" i="2" s="1"/>
  <c r="Z250" i="2" s="1"/>
  <c r="J237" i="2"/>
  <c r="N232" i="2"/>
  <c r="J208" i="2"/>
  <c r="X207" i="2"/>
  <c r="J207" i="2"/>
  <c r="J204" i="2"/>
  <c r="N197" i="2"/>
  <c r="N193" i="2"/>
  <c r="L190" i="2"/>
  <c r="T189" i="2"/>
  <c r="V187" i="2"/>
  <c r="J187" i="2"/>
  <c r="V185" i="2"/>
  <c r="X184" i="2"/>
  <c r="J184" i="2"/>
  <c r="X183" i="2"/>
  <c r="Y183" i="2" s="1"/>
  <c r="Z183" i="2" s="1"/>
  <c r="V179" i="2"/>
  <c r="H175" i="2"/>
  <c r="J174" i="2"/>
  <c r="X173" i="2"/>
  <c r="J173" i="2"/>
  <c r="X172" i="2"/>
  <c r="H172" i="2"/>
  <c r="V171" i="2"/>
  <c r="Y171" i="2" s="1"/>
  <c r="Z171" i="2" s="1"/>
  <c r="H171" i="2"/>
  <c r="N169" i="2"/>
  <c r="J106" i="2"/>
  <c r="T105" i="2"/>
  <c r="N96" i="2"/>
  <c r="T85" i="2"/>
  <c r="N78" i="2"/>
  <c r="Y78" i="2" s="1"/>
  <c r="Z78" i="2" s="1"/>
  <c r="H73" i="2"/>
  <c r="J67" i="2"/>
  <c r="X66" i="2"/>
  <c r="J66" i="2"/>
  <c r="L60" i="2"/>
  <c r="L59" i="2"/>
  <c r="V51" i="2"/>
  <c r="J51" i="2"/>
  <c r="X50" i="2"/>
  <c r="V46" i="2"/>
  <c r="V159" i="2"/>
  <c r="V35" i="2"/>
  <c r="T261" i="2"/>
  <c r="J88" i="2"/>
  <c r="T356" i="2"/>
  <c r="T353" i="2"/>
  <c r="T352" i="2"/>
  <c r="T350" i="2"/>
  <c r="T348" i="2"/>
  <c r="T345" i="2"/>
  <c r="T344" i="2"/>
  <c r="T342" i="2"/>
  <c r="V340" i="2"/>
  <c r="J340" i="2"/>
  <c r="X339" i="2"/>
  <c r="J339" i="2"/>
  <c r="X338" i="2"/>
  <c r="J338" i="2"/>
  <c r="X337" i="2"/>
  <c r="L319" i="2"/>
  <c r="H287" i="2"/>
  <c r="V293" i="2"/>
  <c r="V199" i="2"/>
  <c r="L202" i="2"/>
  <c r="H202" i="2"/>
  <c r="V65" i="2"/>
  <c r="L65" i="2"/>
  <c r="V27" i="2"/>
  <c r="T340" i="2"/>
  <c r="H340" i="2"/>
  <c r="V339" i="2"/>
  <c r="H339" i="2"/>
  <c r="V338" i="2"/>
  <c r="H338" i="2"/>
  <c r="V337" i="2"/>
  <c r="H337" i="2"/>
  <c r="V336" i="2"/>
  <c r="J336" i="2"/>
  <c r="X335" i="2"/>
  <c r="H335" i="2"/>
  <c r="V334" i="2"/>
  <c r="H334" i="2"/>
  <c r="V333" i="2"/>
  <c r="J333" i="2"/>
  <c r="X332" i="2"/>
  <c r="H332" i="2"/>
  <c r="V331" i="2"/>
  <c r="H331" i="2"/>
  <c r="V330" i="2"/>
  <c r="H330" i="2"/>
  <c r="Y330" i="2" s="1"/>
  <c r="Z330" i="2" s="1"/>
  <c r="V329" i="2"/>
  <c r="H329" i="2"/>
  <c r="V328" i="2"/>
  <c r="H328" i="2"/>
  <c r="V327" i="2"/>
  <c r="X326" i="2"/>
  <c r="N325" i="2"/>
  <c r="V309" i="2"/>
  <c r="H309" i="2"/>
  <c r="N307" i="2"/>
  <c r="N306" i="2"/>
  <c r="T288" i="2"/>
  <c r="H288" i="2"/>
  <c r="V287" i="2"/>
  <c r="T263" i="2"/>
  <c r="H231" i="2"/>
  <c r="H304" i="2"/>
  <c r="L304" i="2"/>
  <c r="T303" i="2"/>
  <c r="T351" i="2"/>
  <c r="V348" i="2"/>
  <c r="T347" i="2"/>
  <c r="V345" i="2"/>
  <c r="T201" i="2"/>
  <c r="N315" i="2"/>
  <c r="N304" i="2"/>
  <c r="N303" i="2"/>
  <c r="N231" i="2"/>
  <c r="J231" i="2"/>
  <c r="T315" i="2"/>
  <c r="N356" i="2"/>
  <c r="N353" i="2"/>
  <c r="N352" i="2"/>
  <c r="N350" i="2"/>
  <c r="N348" i="2"/>
  <c r="N345" i="2"/>
  <c r="N344" i="2"/>
  <c r="Y344" i="2" s="1"/>
  <c r="Z344" i="2" s="1"/>
  <c r="N342" i="2"/>
  <c r="T335" i="2"/>
  <c r="T332" i="2"/>
  <c r="V317" i="2"/>
  <c r="H317" i="2"/>
  <c r="L315" i="2"/>
  <c r="J307" i="2"/>
  <c r="X306" i="2"/>
  <c r="X269" i="2"/>
  <c r="H269" i="2"/>
  <c r="V268" i="2"/>
  <c r="H268" i="2"/>
  <c r="T266" i="2"/>
  <c r="J234" i="2"/>
  <c r="T234" i="2"/>
  <c r="X234" i="2"/>
  <c r="L234" i="2"/>
  <c r="T231" i="2"/>
  <c r="J315" i="2"/>
  <c r="X304" i="2"/>
  <c r="J304" i="2"/>
  <c r="J293" i="2"/>
  <c r="X292" i="2"/>
  <c r="J292" i="2"/>
  <c r="T343" i="2"/>
  <c r="J356" i="2"/>
  <c r="X355" i="2"/>
  <c r="J355" i="2"/>
  <c r="J353" i="2"/>
  <c r="X352" i="2"/>
  <c r="J352" i="2"/>
  <c r="X351" i="2"/>
  <c r="J351" i="2"/>
  <c r="X350" i="2"/>
  <c r="J350" i="2"/>
  <c r="J348" i="2"/>
  <c r="X347" i="2"/>
  <c r="J347" i="2"/>
  <c r="J345" i="2"/>
  <c r="X344" i="2"/>
  <c r="J344" i="2"/>
  <c r="X343" i="2"/>
  <c r="J343" i="2"/>
  <c r="X342" i="2"/>
  <c r="J342" i="2"/>
  <c r="N338" i="2"/>
  <c r="Y338" i="2" s="1"/>
  <c r="Z338" i="2" s="1"/>
  <c r="N334" i="2"/>
  <c r="N330" i="2"/>
  <c r="T306" i="2"/>
  <c r="H306" i="2"/>
  <c r="V304" i="2"/>
  <c r="V303" i="2"/>
  <c r="H303" i="2"/>
  <c r="X293" i="2"/>
  <c r="H293" i="2"/>
  <c r="V292" i="2"/>
  <c r="H292" i="2"/>
  <c r="T282" i="2"/>
  <c r="H282" i="2"/>
  <c r="T232" i="2"/>
  <c r="V69" i="2"/>
  <c r="L69" i="2"/>
  <c r="J55" i="2"/>
  <c r="L55" i="2"/>
  <c r="T54" i="2"/>
  <c r="T35" i="2"/>
  <c r="T27" i="2"/>
  <c r="T19" i="2"/>
  <c r="T11" i="2"/>
  <c r="J337" i="2"/>
  <c r="X336" i="2"/>
  <c r="J335" i="2"/>
  <c r="X334" i="2"/>
  <c r="J334" i="2"/>
  <c r="X333" i="2"/>
  <c r="J332" i="2"/>
  <c r="X331" i="2"/>
  <c r="J331" i="2"/>
  <c r="X330" i="2"/>
  <c r="J330" i="2"/>
  <c r="X329" i="2"/>
  <c r="J329" i="2"/>
  <c r="X328" i="2"/>
  <c r="J328" i="2"/>
  <c r="X327" i="2"/>
  <c r="J327" i="2"/>
  <c r="N326" i="2"/>
  <c r="V323" i="2"/>
  <c r="J323" i="2"/>
  <c r="N322" i="2"/>
  <c r="N318" i="2"/>
  <c r="V315" i="2"/>
  <c r="H315" i="2"/>
  <c r="J314" i="2"/>
  <c r="N310" i="2"/>
  <c r="V307" i="2"/>
  <c r="H307" i="2"/>
  <c r="V306" i="2"/>
  <c r="J306" i="2"/>
  <c r="L305" i="2"/>
  <c r="V301" i="2"/>
  <c r="H301" i="2"/>
  <c r="V300" i="2"/>
  <c r="Y300" i="2" s="1"/>
  <c r="Z300" i="2" s="1"/>
  <c r="H300" i="2"/>
  <c r="V299" i="2"/>
  <c r="H299" i="2"/>
  <c r="Y299" i="2" s="1"/>
  <c r="Z299" i="2" s="1"/>
  <c r="V298" i="2"/>
  <c r="H298" i="2"/>
  <c r="J297" i="2"/>
  <c r="J296" i="2"/>
  <c r="X295" i="2"/>
  <c r="H295" i="2"/>
  <c r="T293" i="2"/>
  <c r="T291" i="2"/>
  <c r="T286" i="2"/>
  <c r="H286" i="2"/>
  <c r="V285" i="2"/>
  <c r="H285" i="2"/>
  <c r="L284" i="2"/>
  <c r="H278" i="2"/>
  <c r="V277" i="2"/>
  <c r="H277" i="2"/>
  <c r="T275" i="2"/>
  <c r="V274" i="2"/>
  <c r="X273" i="2"/>
  <c r="H273" i="2"/>
  <c r="T269" i="2"/>
  <c r="N265" i="2"/>
  <c r="N263" i="2"/>
  <c r="L258" i="2"/>
  <c r="J256" i="2"/>
  <c r="X255" i="2"/>
  <c r="L255" i="2"/>
  <c r="L254" i="2"/>
  <c r="J253" i="2"/>
  <c r="V250" i="2"/>
  <c r="H241" i="2"/>
  <c r="H223" i="2"/>
  <c r="V222" i="2"/>
  <c r="J222" i="2"/>
  <c r="X221" i="2"/>
  <c r="J221" i="2"/>
  <c r="V297" i="2"/>
  <c r="H297" i="2"/>
  <c r="H296" i="2"/>
  <c r="N287" i="2"/>
  <c r="N281" i="2"/>
  <c r="T274" i="2"/>
  <c r="H274" i="2"/>
  <c r="N266" i="2"/>
  <c r="L265" i="2"/>
  <c r="N264" i="2"/>
  <c r="L263" i="2"/>
  <c r="N261" i="2"/>
  <c r="N234" i="2"/>
  <c r="J223" i="2"/>
  <c r="V223" i="2"/>
  <c r="N288" i="2"/>
  <c r="N282" i="2"/>
  <c r="N267" i="2"/>
  <c r="L266" i="2"/>
  <c r="J265" i="2"/>
  <c r="L264" i="2"/>
  <c r="J263" i="2"/>
  <c r="T244" i="2"/>
  <c r="N233" i="2"/>
  <c r="L231" i="2"/>
  <c r="N230" i="2"/>
  <c r="T223" i="2"/>
  <c r="L199" i="2"/>
  <c r="L198" i="2"/>
  <c r="V322" i="2"/>
  <c r="J322" i="2"/>
  <c r="J319" i="2"/>
  <c r="X318" i="2"/>
  <c r="J318" i="2"/>
  <c r="N317" i="2"/>
  <c r="J311" i="2"/>
  <c r="X310" i="2"/>
  <c r="J310" i="2"/>
  <c r="L309" i="2"/>
  <c r="T304" i="2"/>
  <c r="L303" i="2"/>
  <c r="T296" i="2"/>
  <c r="N293" i="2"/>
  <c r="N292" i="2"/>
  <c r="L288" i="2"/>
  <c r="L282" i="2"/>
  <c r="N269" i="2"/>
  <c r="N268" i="2"/>
  <c r="L267" i="2"/>
  <c r="Y267" i="2" s="1"/>
  <c r="Z267" i="2" s="1"/>
  <c r="J266" i="2"/>
  <c r="X265" i="2"/>
  <c r="X264" i="2"/>
  <c r="J264" i="2"/>
  <c r="X263" i="2"/>
  <c r="J261" i="2"/>
  <c r="T256" i="2"/>
  <c r="T253" i="2"/>
  <c r="T247" i="2"/>
  <c r="N238" i="2"/>
  <c r="L232" i="2"/>
  <c r="L230" i="2"/>
  <c r="N208" i="2"/>
  <c r="X208" i="2"/>
  <c r="J199" i="2"/>
  <c r="X198" i="2"/>
  <c r="J198" i="2"/>
  <c r="L356" i="2"/>
  <c r="L355" i="2"/>
  <c r="L353" i="2"/>
  <c r="L352" i="2"/>
  <c r="L351" i="2"/>
  <c r="L350" i="2"/>
  <c r="L348" i="2"/>
  <c r="L347" i="2"/>
  <c r="L345" i="2"/>
  <c r="L344" i="2"/>
  <c r="L343" i="2"/>
  <c r="L342" i="2"/>
  <c r="T326" i="2"/>
  <c r="H326" i="2"/>
  <c r="V325" i="2"/>
  <c r="T322" i="2"/>
  <c r="H322" i="2"/>
  <c r="V319" i="2"/>
  <c r="H319" i="2"/>
  <c r="Y319" i="2" s="1"/>
  <c r="Z319" i="2" s="1"/>
  <c r="V318" i="2"/>
  <c r="L317" i="2"/>
  <c r="V311" i="2"/>
  <c r="H311" i="2"/>
  <c r="V310" i="2"/>
  <c r="H310" i="2"/>
  <c r="J309" i="2"/>
  <c r="X308" i="2"/>
  <c r="J303" i="2"/>
  <c r="Y303" i="2" s="1"/>
  <c r="Z303" i="2" s="1"/>
  <c r="X302" i="2"/>
  <c r="N298" i="2"/>
  <c r="N294" i="2"/>
  <c r="L293" i="2"/>
  <c r="L292" i="2"/>
  <c r="N291" i="2"/>
  <c r="V288" i="2"/>
  <c r="J288" i="2"/>
  <c r="X287" i="2"/>
  <c r="J287" i="2"/>
  <c r="N285" i="2"/>
  <c r="V282" i="2"/>
  <c r="J282" i="2"/>
  <c r="X281" i="2"/>
  <c r="J281" i="2"/>
  <c r="N280" i="2"/>
  <c r="N278" i="2"/>
  <c r="N276" i="2"/>
  <c r="N275" i="2"/>
  <c r="N272" i="2"/>
  <c r="N271" i="2"/>
  <c r="N270" i="2"/>
  <c r="L269" i="2"/>
  <c r="L268" i="2"/>
  <c r="J267" i="2"/>
  <c r="X266" i="2"/>
  <c r="H266" i="2"/>
  <c r="Y266" i="2" s="1"/>
  <c r="Z266" i="2" s="1"/>
  <c r="V265" i="2"/>
  <c r="V264" i="2"/>
  <c r="H264" i="2"/>
  <c r="V263" i="2"/>
  <c r="V261" i="2"/>
  <c r="H261" i="2"/>
  <c r="T258" i="2"/>
  <c r="N241" i="2"/>
  <c r="N240" i="2"/>
  <c r="L238" i="2"/>
  <c r="X232" i="2"/>
  <c r="J232" i="2"/>
  <c r="X231" i="2"/>
  <c r="X230" i="2"/>
  <c r="T209" i="2"/>
  <c r="T208" i="2"/>
  <c r="Y208" i="2" s="1"/>
  <c r="Z208" i="2" s="1"/>
  <c r="X201" i="2"/>
  <c r="J201" i="2"/>
  <c r="X199" i="2"/>
  <c r="H199" i="2"/>
  <c r="V198" i="2"/>
  <c r="H198" i="2"/>
  <c r="V245" i="2"/>
  <c r="H245" i="2"/>
  <c r="H244" i="2"/>
  <c r="V243" i="2"/>
  <c r="H243" i="2"/>
  <c r="V242" i="2"/>
  <c r="H242" i="2"/>
  <c r="J241" i="2"/>
  <c r="X240" i="2"/>
  <c r="H240" i="2"/>
  <c r="H238" i="2"/>
  <c r="X233" i="2"/>
  <c r="X222" i="2"/>
  <c r="L222" i="2"/>
  <c r="N220" i="2"/>
  <c r="T211" i="2"/>
  <c r="H211" i="2"/>
  <c r="V210" i="2"/>
  <c r="J210" i="2"/>
  <c r="X209" i="2"/>
  <c r="J209" i="2"/>
  <c r="N207" i="2"/>
  <c r="T202" i="2"/>
  <c r="J202" i="2"/>
  <c r="N199" i="2"/>
  <c r="N198" i="2"/>
  <c r="N196" i="2"/>
  <c r="H88" i="2"/>
  <c r="T86" i="2"/>
  <c r="T100" i="2"/>
  <c r="T69" i="2"/>
  <c r="T161" i="2"/>
  <c r="T153" i="2"/>
  <c r="T145" i="2"/>
  <c r="T137" i="2"/>
  <c r="T128" i="2"/>
  <c r="T119" i="2"/>
  <c r="T111" i="2"/>
  <c r="N223" i="2"/>
  <c r="V219" i="2"/>
  <c r="H219" i="2"/>
  <c r="H217" i="2"/>
  <c r="H216" i="2"/>
  <c r="L211" i="2"/>
  <c r="N210" i="2"/>
  <c r="T205" i="2"/>
  <c r="H205" i="2"/>
  <c r="V204" i="2"/>
  <c r="H204" i="2"/>
  <c r="Y204" i="2" s="1"/>
  <c r="Z204" i="2" s="1"/>
  <c r="N202" i="2"/>
  <c r="T199" i="2"/>
  <c r="T190" i="2"/>
  <c r="H190" i="2"/>
  <c r="L184" i="2"/>
  <c r="X176" i="2"/>
  <c r="H176" i="2"/>
  <c r="X174" i="2"/>
  <c r="L174" i="2"/>
  <c r="Y174" i="2" s="1"/>
  <c r="Z174" i="2" s="1"/>
  <c r="L173" i="2"/>
  <c r="X170" i="2"/>
  <c r="H170" i="2"/>
  <c r="V169" i="2"/>
  <c r="X168" i="2"/>
  <c r="N209" i="2"/>
  <c r="X202" i="2"/>
  <c r="N176" i="2"/>
  <c r="L261" i="2"/>
  <c r="J260" i="2"/>
  <c r="X259" i="2"/>
  <c r="J259" i="2"/>
  <c r="J258" i="2"/>
  <c r="X257" i="2"/>
  <c r="X256" i="2"/>
  <c r="H256" i="2"/>
  <c r="V255" i="2"/>
  <c r="J255" i="2"/>
  <c r="X254" i="2"/>
  <c r="J254" i="2"/>
  <c r="X253" i="2"/>
  <c r="H253" i="2"/>
  <c r="X249" i="2"/>
  <c r="X248" i="2"/>
  <c r="L248" i="2"/>
  <c r="J247" i="2"/>
  <c r="X246" i="2"/>
  <c r="J246" i="2"/>
  <c r="X245" i="2"/>
  <c r="J245" i="2"/>
  <c r="J244" i="2"/>
  <c r="X243" i="2"/>
  <c r="J243" i="2"/>
  <c r="X242" i="2"/>
  <c r="J242" i="2"/>
  <c r="X241" i="2"/>
  <c r="L241" i="2"/>
  <c r="J240" i="2"/>
  <c r="X239" i="2"/>
  <c r="H239" i="2"/>
  <c r="V238" i="2"/>
  <c r="J238" i="2"/>
  <c r="X237" i="2"/>
  <c r="H237" i="2"/>
  <c r="V234" i="2"/>
  <c r="L233" i="2"/>
  <c r="T227" i="2"/>
  <c r="H227" i="2"/>
  <c r="V226" i="2"/>
  <c r="H226" i="2"/>
  <c r="V225" i="2"/>
  <c r="H225" i="2"/>
  <c r="H224" i="2"/>
  <c r="N222" i="2"/>
  <c r="T216" i="2"/>
  <c r="H214" i="2"/>
  <c r="H213" i="2"/>
  <c r="V212" i="2"/>
  <c r="H212" i="2"/>
  <c r="V211" i="2"/>
  <c r="X210" i="2"/>
  <c r="L209" i="2"/>
  <c r="N206" i="2"/>
  <c r="H203" i="2"/>
  <c r="V202" i="2"/>
  <c r="N201" i="2"/>
  <c r="H178" i="2"/>
  <c r="X177" i="2"/>
  <c r="L177" i="2"/>
  <c r="T176" i="2"/>
  <c r="T168" i="2"/>
  <c r="J162" i="2"/>
  <c r="X161" i="2"/>
  <c r="H161" i="2"/>
  <c r="T159" i="2"/>
  <c r="J154" i="2"/>
  <c r="X153" i="2"/>
  <c r="H153" i="2"/>
  <c r="T151" i="2"/>
  <c r="Y151" i="2" s="1"/>
  <c r="Z151" i="2" s="1"/>
  <c r="J146" i="2"/>
  <c r="X145" i="2"/>
  <c r="H145" i="2"/>
  <c r="T143" i="2"/>
  <c r="J138" i="2"/>
  <c r="X137" i="2"/>
  <c r="H137" i="2"/>
  <c r="T135" i="2"/>
  <c r="J130" i="2"/>
  <c r="X129" i="2"/>
  <c r="J129" i="2"/>
  <c r="X128" i="2"/>
  <c r="H128" i="2"/>
  <c r="T126" i="2"/>
  <c r="J121" i="2"/>
  <c r="X120" i="2"/>
  <c r="J120" i="2"/>
  <c r="X119" i="2"/>
  <c r="H119" i="2"/>
  <c r="T117" i="2"/>
  <c r="J112" i="2"/>
  <c r="X111" i="2"/>
  <c r="H111" i="2"/>
  <c r="T109" i="2"/>
  <c r="J101" i="2"/>
  <c r="X100" i="2"/>
  <c r="H100" i="2"/>
  <c r="T98" i="2"/>
  <c r="T95" i="2"/>
  <c r="J89" i="2"/>
  <c r="X88" i="2"/>
  <c r="X87" i="2"/>
  <c r="X86" i="2"/>
  <c r="H86" i="2"/>
  <c r="T82" i="2"/>
  <c r="T81" i="2"/>
  <c r="T74" i="2"/>
  <c r="X69" i="2"/>
  <c r="H63" i="2"/>
  <c r="J52" i="2"/>
  <c r="X52" i="2"/>
  <c r="X179" i="2"/>
  <c r="H174" i="2"/>
  <c r="V173" i="2"/>
  <c r="H173" i="2"/>
  <c r="T170" i="2"/>
  <c r="T169" i="2"/>
  <c r="H169" i="2"/>
  <c r="Y169" i="2" s="1"/>
  <c r="Z169" i="2" s="1"/>
  <c r="V168" i="2"/>
  <c r="H168" i="2"/>
  <c r="X165" i="2"/>
  <c r="H165" i="2"/>
  <c r="T163" i="2"/>
  <c r="T162" i="2"/>
  <c r="N159" i="2"/>
  <c r="L158" i="2"/>
  <c r="X156" i="2"/>
  <c r="H156" i="2"/>
  <c r="T154" i="2"/>
  <c r="N151" i="2"/>
  <c r="L150" i="2"/>
  <c r="X148" i="2"/>
  <c r="H148" i="2"/>
  <c r="T146" i="2"/>
  <c r="N143" i="2"/>
  <c r="L142" i="2"/>
  <c r="X140" i="2"/>
  <c r="H140" i="2"/>
  <c r="T138" i="2"/>
  <c r="N135" i="2"/>
  <c r="L134" i="2"/>
  <c r="X132" i="2"/>
  <c r="H132" i="2"/>
  <c r="T130" i="2"/>
  <c r="N126" i="2"/>
  <c r="L125" i="2"/>
  <c r="X123" i="2"/>
  <c r="H123" i="2"/>
  <c r="T121" i="2"/>
  <c r="N117" i="2"/>
  <c r="L116" i="2"/>
  <c r="J115" i="2"/>
  <c r="X114" i="2"/>
  <c r="H114" i="2"/>
  <c r="T112" i="2"/>
  <c r="N109" i="2"/>
  <c r="L108" i="2"/>
  <c r="J107" i="2"/>
  <c r="Y107" i="2" s="1"/>
  <c r="Z107" i="2" s="1"/>
  <c r="X106" i="2"/>
  <c r="X103" i="2"/>
  <c r="H103" i="2"/>
  <c r="T101" i="2"/>
  <c r="N98" i="2"/>
  <c r="N95" i="2"/>
  <c r="L94" i="2"/>
  <c r="L93" i="2"/>
  <c r="Y93" i="2" s="1"/>
  <c r="Z93" i="2" s="1"/>
  <c r="J92" i="2"/>
  <c r="X91" i="2"/>
  <c r="H91" i="2"/>
  <c r="T89" i="2"/>
  <c r="N82" i="2"/>
  <c r="N81" i="2"/>
  <c r="L72" i="2"/>
  <c r="L159" i="2"/>
  <c r="N152" i="2"/>
  <c r="L151" i="2"/>
  <c r="N144" i="2"/>
  <c r="L143" i="2"/>
  <c r="N136" i="2"/>
  <c r="L135" i="2"/>
  <c r="N127" i="2"/>
  <c r="L126" i="2"/>
  <c r="N118" i="2"/>
  <c r="L117" i="2"/>
  <c r="N110" i="2"/>
  <c r="L109" i="2"/>
  <c r="N99" i="2"/>
  <c r="L98" i="2"/>
  <c r="N97" i="2"/>
  <c r="L95" i="2"/>
  <c r="N85" i="2"/>
  <c r="L82" i="2"/>
  <c r="L74" i="2"/>
  <c r="X72" i="2"/>
  <c r="L195" i="2"/>
  <c r="L194" i="2"/>
  <c r="L193" i="2"/>
  <c r="L192" i="2"/>
  <c r="T186" i="2"/>
  <c r="Y186" i="2" s="1"/>
  <c r="Z186" i="2" s="1"/>
  <c r="H184" i="2"/>
  <c r="V183" i="2"/>
  <c r="T179" i="2"/>
  <c r="J179" i="2"/>
  <c r="X178" i="2"/>
  <c r="L178" i="2"/>
  <c r="Y167" i="2"/>
  <c r="Z167" i="2" s="1"/>
  <c r="T165" i="2"/>
  <c r="N161" i="2"/>
  <c r="L160" i="2"/>
  <c r="J159" i="2"/>
  <c r="X158" i="2"/>
  <c r="H158" i="2"/>
  <c r="T156" i="2"/>
  <c r="N153" i="2"/>
  <c r="L152" i="2"/>
  <c r="J151" i="2"/>
  <c r="X150" i="2"/>
  <c r="H150" i="2"/>
  <c r="T148" i="2"/>
  <c r="N145" i="2"/>
  <c r="L144" i="2"/>
  <c r="J143" i="2"/>
  <c r="X142" i="2"/>
  <c r="H142" i="2"/>
  <c r="T140" i="2"/>
  <c r="N137" i="2"/>
  <c r="L136" i="2"/>
  <c r="J135" i="2"/>
  <c r="X134" i="2"/>
  <c r="H134" i="2"/>
  <c r="Y134" i="2" s="1"/>
  <c r="Z134" i="2" s="1"/>
  <c r="T132" i="2"/>
  <c r="N128" i="2"/>
  <c r="L127" i="2"/>
  <c r="J126" i="2"/>
  <c r="X125" i="2"/>
  <c r="H125" i="2"/>
  <c r="T123" i="2"/>
  <c r="N119" i="2"/>
  <c r="L118" i="2"/>
  <c r="J117" i="2"/>
  <c r="X116" i="2"/>
  <c r="H116" i="2"/>
  <c r="T114" i="2"/>
  <c r="N111" i="2"/>
  <c r="L110" i="2"/>
  <c r="J109" i="2"/>
  <c r="X108" i="2"/>
  <c r="H108" i="2"/>
  <c r="T106" i="2"/>
  <c r="H106" i="2"/>
  <c r="T103" i="2"/>
  <c r="N100" i="2"/>
  <c r="L99" i="2"/>
  <c r="J98" i="2"/>
  <c r="L97" i="2"/>
  <c r="L96" i="2"/>
  <c r="J95" i="2"/>
  <c r="X94" i="2"/>
  <c r="H94" i="2"/>
  <c r="H93" i="2"/>
  <c r="T91" i="2"/>
  <c r="N87" i="2"/>
  <c r="N86" i="2"/>
  <c r="J81" i="2"/>
  <c r="X75" i="2"/>
  <c r="H179" i="2"/>
  <c r="V178" i="2"/>
  <c r="J178" i="2"/>
  <c r="N170" i="2"/>
  <c r="N163" i="2"/>
  <c r="N162" i="2"/>
  <c r="L161" i="2"/>
  <c r="J160" i="2"/>
  <c r="X159" i="2"/>
  <c r="H159" i="2"/>
  <c r="N154" i="2"/>
  <c r="L153" i="2"/>
  <c r="J152" i="2"/>
  <c r="Y152" i="2" s="1"/>
  <c r="Z152" i="2" s="1"/>
  <c r="X151" i="2"/>
  <c r="H151" i="2"/>
  <c r="N146" i="2"/>
  <c r="L145" i="2"/>
  <c r="J144" i="2"/>
  <c r="X143" i="2"/>
  <c r="H143" i="2"/>
  <c r="N138" i="2"/>
  <c r="L137" i="2"/>
  <c r="J136" i="2"/>
  <c r="X135" i="2"/>
  <c r="H135" i="2"/>
  <c r="N130" i="2"/>
  <c r="N129" i="2"/>
  <c r="L128" i="2"/>
  <c r="J127" i="2"/>
  <c r="Y127" i="2" s="1"/>
  <c r="Z127" i="2" s="1"/>
  <c r="X126" i="2"/>
  <c r="H126" i="2"/>
  <c r="N121" i="2"/>
  <c r="N120" i="2"/>
  <c r="L119" i="2"/>
  <c r="J118" i="2"/>
  <c r="X117" i="2"/>
  <c r="H117" i="2"/>
  <c r="Y117" i="2" s="1"/>
  <c r="Z117" i="2" s="1"/>
  <c r="N112" i="2"/>
  <c r="L111" i="2"/>
  <c r="J110" i="2"/>
  <c r="X109" i="2"/>
  <c r="H109" i="2"/>
  <c r="N101" i="2"/>
  <c r="L100" i="2"/>
  <c r="J99" i="2"/>
  <c r="X98" i="2"/>
  <c r="H98" i="2"/>
  <c r="J97" i="2"/>
  <c r="X96" i="2"/>
  <c r="J96" i="2"/>
  <c r="X95" i="2"/>
  <c r="H95" i="2"/>
  <c r="T92" i="2"/>
  <c r="N89" i="2"/>
  <c r="N88" i="2"/>
  <c r="H81" i="2"/>
  <c r="L146" i="2"/>
  <c r="J145" i="2"/>
  <c r="L138" i="2"/>
  <c r="J137" i="2"/>
  <c r="L130" i="2"/>
  <c r="Y130" i="2" s="1"/>
  <c r="Z130" i="2" s="1"/>
  <c r="L129" i="2"/>
  <c r="J128" i="2"/>
  <c r="L121" i="2"/>
  <c r="L120" i="2"/>
  <c r="J119" i="2"/>
  <c r="L112" i="2"/>
  <c r="J111" i="2"/>
  <c r="L101" i="2"/>
  <c r="J100" i="2"/>
  <c r="L89" i="2"/>
  <c r="L88" i="2"/>
  <c r="L81" i="2"/>
  <c r="X81" i="2"/>
  <c r="V75" i="2"/>
  <c r="H75" i="2"/>
  <c r="V74" i="2"/>
  <c r="H74" i="2"/>
  <c r="T72" i="2"/>
  <c r="H72" i="2"/>
  <c r="N69" i="2"/>
  <c r="T66" i="2"/>
  <c r="T65" i="2"/>
  <c r="H65" i="2"/>
  <c r="V64" i="2"/>
  <c r="H64" i="2"/>
  <c r="V63" i="2"/>
  <c r="J63" i="2"/>
  <c r="X62" i="2"/>
  <c r="N61" i="2"/>
  <c r="T55" i="2"/>
  <c r="H55" i="2"/>
  <c r="V54" i="2"/>
  <c r="H54" i="2"/>
  <c r="V52" i="2"/>
  <c r="X51" i="2"/>
  <c r="T45" i="2"/>
  <c r="T41" i="2"/>
  <c r="N38" i="2"/>
  <c r="L37" i="2"/>
  <c r="J36" i="2"/>
  <c r="X35" i="2"/>
  <c r="H35" i="2"/>
  <c r="T33" i="2"/>
  <c r="N30" i="2"/>
  <c r="L29" i="2"/>
  <c r="J28" i="2"/>
  <c r="X27" i="2"/>
  <c r="H27" i="2"/>
  <c r="T25" i="2"/>
  <c r="N22" i="2"/>
  <c r="L21" i="2"/>
  <c r="J20" i="2"/>
  <c r="X19" i="2"/>
  <c r="H19" i="2"/>
  <c r="T17" i="2"/>
  <c r="J12" i="2"/>
  <c r="X11" i="2"/>
  <c r="H11" i="2"/>
  <c r="T9" i="2"/>
  <c r="L87" i="2"/>
  <c r="L86" i="2"/>
  <c r="L85" i="2"/>
  <c r="L84" i="2"/>
  <c r="L83" i="2"/>
  <c r="J82" i="2"/>
  <c r="J69" i="2"/>
  <c r="X68" i="2"/>
  <c r="L68" i="2"/>
  <c r="N67" i="2"/>
  <c r="N66" i="2"/>
  <c r="J61" i="2"/>
  <c r="J60" i="2"/>
  <c r="Y60" i="2" s="1"/>
  <c r="Z60" i="2" s="1"/>
  <c r="X59" i="2"/>
  <c r="N55" i="2"/>
  <c r="V50" i="2"/>
  <c r="J50" i="2"/>
  <c r="X49" i="2"/>
  <c r="L48" i="2"/>
  <c r="J47" i="2"/>
  <c r="X46" i="2"/>
  <c r="Y46" i="2" s="1"/>
  <c r="Z46" i="2" s="1"/>
  <c r="L46" i="2"/>
  <c r="N45" i="2"/>
  <c r="L40" i="2"/>
  <c r="J39" i="2"/>
  <c r="T36" i="2"/>
  <c r="L32" i="2"/>
  <c r="J31" i="2"/>
  <c r="T28" i="2"/>
  <c r="N25" i="2"/>
  <c r="L24" i="2"/>
  <c r="J23" i="2"/>
  <c r="T20" i="2"/>
  <c r="N17" i="2"/>
  <c r="L16" i="2"/>
  <c r="J15" i="2"/>
  <c r="T12" i="2"/>
  <c r="N9" i="2"/>
  <c r="L8" i="2"/>
  <c r="J7" i="2"/>
  <c r="J91" i="2"/>
  <c r="H90" i="2"/>
  <c r="H89" i="2"/>
  <c r="V88" i="2"/>
  <c r="J87" i="2"/>
  <c r="Y87" i="2" s="1"/>
  <c r="Z87" i="2" s="1"/>
  <c r="J86" i="2"/>
  <c r="J85" i="2"/>
  <c r="X84" i="2"/>
  <c r="J84" i="2"/>
  <c r="X83" i="2"/>
  <c r="J83" i="2"/>
  <c r="X82" i="2"/>
  <c r="H82" i="2"/>
  <c r="N80" i="2"/>
  <c r="N79" i="2"/>
  <c r="N77" i="2"/>
  <c r="N76" i="2"/>
  <c r="N75" i="2"/>
  <c r="N73" i="2"/>
  <c r="N72" i="2"/>
  <c r="H69" i="2"/>
  <c r="J68" i="2"/>
  <c r="L67" i="2"/>
  <c r="L66" i="2"/>
  <c r="N65" i="2"/>
  <c r="T61" i="2"/>
  <c r="H61" i="2"/>
  <c r="H60" i="2"/>
  <c r="V59" i="2"/>
  <c r="X58" i="2"/>
  <c r="N54" i="2"/>
  <c r="T50" i="2"/>
  <c r="H50" i="2"/>
  <c r="V49" i="2"/>
  <c r="J49" i="2"/>
  <c r="X48" i="2"/>
  <c r="J48" i="2"/>
  <c r="X47" i="2"/>
  <c r="H47" i="2"/>
  <c r="L45" i="2"/>
  <c r="N44" i="2"/>
  <c r="Y44" i="2" s="1"/>
  <c r="Z44" i="2" s="1"/>
  <c r="N43" i="2"/>
  <c r="L41" i="2"/>
  <c r="J40" i="2"/>
  <c r="X39" i="2"/>
  <c r="H39" i="2"/>
  <c r="T37" i="2"/>
  <c r="N34" i="2"/>
  <c r="L33" i="2"/>
  <c r="J32" i="2"/>
  <c r="X31" i="2"/>
  <c r="H31" i="2"/>
  <c r="T29" i="2"/>
  <c r="N26" i="2"/>
  <c r="L25" i="2"/>
  <c r="J24" i="2"/>
  <c r="X23" i="2"/>
  <c r="H23" i="2"/>
  <c r="T21" i="2"/>
  <c r="N18" i="2"/>
  <c r="Y18" i="2" s="1"/>
  <c r="Z18" i="2" s="1"/>
  <c r="L17" i="2"/>
  <c r="J16" i="2"/>
  <c r="Y16" i="2" s="1"/>
  <c r="Z16" i="2" s="1"/>
  <c r="X15" i="2"/>
  <c r="H15" i="2"/>
  <c r="T13" i="2"/>
  <c r="N10" i="2"/>
  <c r="L9" i="2"/>
  <c r="J8" i="2"/>
  <c r="X7" i="2"/>
  <c r="H7" i="2"/>
  <c r="X65" i="2"/>
  <c r="N64" i="2"/>
  <c r="N52" i="2"/>
  <c r="N35" i="2"/>
  <c r="N27" i="2"/>
  <c r="N19" i="2"/>
  <c r="N11" i="2"/>
  <c r="L64" i="2"/>
  <c r="N63" i="2"/>
  <c r="T60" i="2"/>
  <c r="X55" i="2"/>
  <c r="L52" i="2"/>
  <c r="T47" i="2"/>
  <c r="T39" i="2"/>
  <c r="N36" i="2"/>
  <c r="L35" i="2"/>
  <c r="T31" i="2"/>
  <c r="N28" i="2"/>
  <c r="L27" i="2"/>
  <c r="T23" i="2"/>
  <c r="N20" i="2"/>
  <c r="L19" i="2"/>
  <c r="T15" i="2"/>
  <c r="N12" i="2"/>
  <c r="L11" i="2"/>
  <c r="T7" i="2"/>
  <c r="X74" i="2"/>
  <c r="J74" i="2"/>
  <c r="V72" i="2"/>
  <c r="X64" i="2"/>
  <c r="J64" i="2"/>
  <c r="X63" i="2"/>
  <c r="L63" i="2"/>
  <c r="V55" i="2"/>
  <c r="X54" i="2"/>
  <c r="J54" i="2"/>
  <c r="T40" i="2"/>
  <c r="N37" i="2"/>
  <c r="L36" i="2"/>
  <c r="J35" i="2"/>
  <c r="T32" i="2"/>
  <c r="L28" i="2"/>
  <c r="J27" i="2"/>
  <c r="T24" i="2"/>
  <c r="L20" i="2"/>
  <c r="J19" i="2"/>
  <c r="L12" i="2"/>
  <c r="J11" i="2"/>
  <c r="T8" i="2"/>
  <c r="Y195" i="2"/>
  <c r="Z195" i="2" s="1"/>
  <c r="Y188" i="2"/>
  <c r="Z188" i="2" s="1"/>
  <c r="Y952" i="2"/>
  <c r="Z952" i="2" s="1"/>
  <c r="Y996" i="2"/>
  <c r="Z996" i="2" s="1"/>
  <c r="Y980" i="2"/>
  <c r="Z980" i="2" s="1"/>
  <c r="Y948" i="2"/>
  <c r="Z948" i="2" s="1"/>
  <c r="Y968" i="2"/>
  <c r="Z968" i="2" s="1"/>
  <c r="Y932" i="2"/>
  <c r="Z932" i="2" s="1"/>
  <c r="Y992" i="2"/>
  <c r="Z992" i="2" s="1"/>
  <c r="Y956" i="2"/>
  <c r="Z956" i="2" s="1"/>
  <c r="Y988" i="2"/>
  <c r="Z988" i="2" s="1"/>
  <c r="Y964" i="2"/>
  <c r="Z964" i="2" s="1"/>
  <c r="Y862" i="2"/>
  <c r="Z862" i="2" s="1"/>
  <c r="Y901" i="2"/>
  <c r="Z901" i="2" s="1"/>
  <c r="Y880" i="2"/>
  <c r="Z880" i="2" s="1"/>
  <c r="Y855" i="2"/>
  <c r="Z855" i="2" s="1"/>
  <c r="Y830" i="2"/>
  <c r="Z830" i="2" s="1"/>
  <c r="Y820" i="2"/>
  <c r="Z820" i="2" s="1"/>
  <c r="Y684" i="2"/>
  <c r="Z684" i="2" s="1"/>
  <c r="Y897" i="2"/>
  <c r="Z897" i="2" s="1"/>
  <c r="Y812" i="2"/>
  <c r="Z812" i="2" s="1"/>
  <c r="Y744" i="2"/>
  <c r="Z744" i="2" s="1"/>
  <c r="Y827" i="2"/>
  <c r="Z827" i="2" s="1"/>
  <c r="Y771" i="2"/>
  <c r="Z771" i="2" s="1"/>
  <c r="Y740" i="2"/>
  <c r="Z740" i="2" s="1"/>
  <c r="Y917" i="2"/>
  <c r="Z917" i="2" s="1"/>
  <c r="Y859" i="2"/>
  <c r="Z859" i="2" s="1"/>
  <c r="Y810" i="2"/>
  <c r="Z810" i="2" s="1"/>
  <c r="Y702" i="2"/>
  <c r="Z702" i="2" s="1"/>
  <c r="Y909" i="2"/>
  <c r="Z909" i="2" s="1"/>
  <c r="Y904" i="2"/>
  <c r="Z904" i="2" s="1"/>
  <c r="Y704" i="2"/>
  <c r="Z704" i="2" s="1"/>
  <c r="Y900" i="2"/>
  <c r="Z900" i="2" s="1"/>
  <c r="Y916" i="2"/>
  <c r="Z916" i="2" s="1"/>
  <c r="Y800" i="2"/>
  <c r="Z800" i="2" s="1"/>
  <c r="Y696" i="2"/>
  <c r="Z696" i="2" s="1"/>
  <c r="Y921" i="2"/>
  <c r="Z921" i="2" s="1"/>
  <c r="Y823" i="2"/>
  <c r="Z823" i="2" s="1"/>
  <c r="Y908" i="2"/>
  <c r="Z908" i="2" s="1"/>
  <c r="Y893" i="2"/>
  <c r="Z893" i="2" s="1"/>
  <c r="Y507" i="2"/>
  <c r="Z507" i="2" s="1"/>
  <c r="Y799" i="2"/>
  <c r="Z799" i="2" s="1"/>
  <c r="Y795" i="2"/>
  <c r="Z795" i="2" s="1"/>
  <c r="Y783" i="2"/>
  <c r="Z783" i="2" s="1"/>
  <c r="Y769" i="2"/>
  <c r="Z769" i="2" s="1"/>
  <c r="Y655" i="2"/>
  <c r="Z655" i="2" s="1"/>
  <c r="Y572" i="2"/>
  <c r="Z572" i="2" s="1"/>
  <c r="Y552" i="2"/>
  <c r="Z552" i="2" s="1"/>
  <c r="Y548" i="2"/>
  <c r="Z548" i="2" s="1"/>
  <c r="Y544" i="2"/>
  <c r="Z544" i="2" s="1"/>
  <c r="Y540" i="2"/>
  <c r="Z540" i="2" s="1"/>
  <c r="Y520" i="2"/>
  <c r="Z520" i="2" s="1"/>
  <c r="Y516" i="2"/>
  <c r="Z516" i="2" s="1"/>
  <c r="Y920" i="2"/>
  <c r="Z920" i="2" s="1"/>
  <c r="Y905" i="2"/>
  <c r="Z905" i="2" s="1"/>
  <c r="Y884" i="2"/>
  <c r="Z884" i="2" s="1"/>
  <c r="Y803" i="2"/>
  <c r="Z803" i="2" s="1"/>
  <c r="Y788" i="2"/>
  <c r="Z788" i="2" s="1"/>
  <c r="Y690" i="2"/>
  <c r="Z690" i="2" s="1"/>
  <c r="Y512" i="2"/>
  <c r="Z512" i="2" s="1"/>
  <c r="Y888" i="2"/>
  <c r="Z888" i="2" s="1"/>
  <c r="Y877" i="2"/>
  <c r="Z877" i="2" s="1"/>
  <c r="Y870" i="2"/>
  <c r="Z870" i="2" s="1"/>
  <c r="Y863" i="2"/>
  <c r="Z863" i="2" s="1"/>
  <c r="Y860" i="2"/>
  <c r="Z860" i="2" s="1"/>
  <c r="Y845" i="2"/>
  <c r="Z845" i="2" s="1"/>
  <c r="Y838" i="2"/>
  <c r="Z838" i="2" s="1"/>
  <c r="Y831" i="2"/>
  <c r="Z831" i="2" s="1"/>
  <c r="Y828" i="2"/>
  <c r="Z828" i="2" s="1"/>
  <c r="Y814" i="2"/>
  <c r="Z814" i="2" s="1"/>
  <c r="Y798" i="2"/>
  <c r="Z798" i="2" s="1"/>
  <c r="Y787" i="2"/>
  <c r="Z787" i="2" s="1"/>
  <c r="Y785" i="2"/>
  <c r="Z785" i="2" s="1"/>
  <c r="Y700" i="2"/>
  <c r="Z700" i="2" s="1"/>
  <c r="Y571" i="2"/>
  <c r="Z571" i="2" s="1"/>
  <c r="Y567" i="2"/>
  <c r="Z567" i="2" s="1"/>
  <c r="Y563" i="2"/>
  <c r="Z563" i="2" s="1"/>
  <c r="Y551" i="2"/>
  <c r="Z551" i="2" s="1"/>
  <c r="Y547" i="2"/>
  <c r="Z547" i="2" s="1"/>
  <c r="Y539" i="2"/>
  <c r="Z539" i="2" s="1"/>
  <c r="Y535" i="2"/>
  <c r="Z535" i="2" s="1"/>
  <c r="Y531" i="2"/>
  <c r="Z531" i="2" s="1"/>
  <c r="Y519" i="2"/>
  <c r="Z519" i="2" s="1"/>
  <c r="Y515" i="2"/>
  <c r="Z515" i="2" s="1"/>
  <c r="Y913" i="2"/>
  <c r="Z913" i="2" s="1"/>
  <c r="Y896" i="2"/>
  <c r="Z896" i="2" s="1"/>
  <c r="Y892" i="2"/>
  <c r="Z892" i="2" s="1"/>
  <c r="Y881" i="2"/>
  <c r="Z881" i="2" s="1"/>
  <c r="Y756" i="2"/>
  <c r="Z756" i="2" s="1"/>
  <c r="Y885" i="2"/>
  <c r="Z885" i="2" s="1"/>
  <c r="Y868" i="2"/>
  <c r="Z868" i="2" s="1"/>
  <c r="Y853" i="2"/>
  <c r="Z853" i="2" s="1"/>
  <c r="Y836" i="2"/>
  <c r="Z836" i="2" s="1"/>
  <c r="Y821" i="2"/>
  <c r="Z821" i="2" s="1"/>
  <c r="Y802" i="2"/>
  <c r="Z802" i="2" s="1"/>
  <c r="Y794" i="2"/>
  <c r="Z794" i="2" s="1"/>
  <c r="Y772" i="2"/>
  <c r="Z772" i="2" s="1"/>
  <c r="Y725" i="2"/>
  <c r="Z725" i="2" s="1"/>
  <c r="Y718" i="2"/>
  <c r="Z718" i="2" s="1"/>
  <c r="Y716" i="2"/>
  <c r="Z716" i="2" s="1"/>
  <c r="Y692" i="2"/>
  <c r="Z692" i="2" s="1"/>
  <c r="Y641" i="2"/>
  <c r="Z641" i="2" s="1"/>
  <c r="Y889" i="2"/>
  <c r="Z889" i="2" s="1"/>
  <c r="Y872" i="2"/>
  <c r="Z872" i="2" s="1"/>
  <c r="Y857" i="2"/>
  <c r="Z857" i="2" s="1"/>
  <c r="Y840" i="2"/>
  <c r="Z840" i="2" s="1"/>
  <c r="Y784" i="2"/>
  <c r="Z784" i="2" s="1"/>
  <c r="Y709" i="2"/>
  <c r="Z709" i="2" s="1"/>
  <c r="Y687" i="2"/>
  <c r="Z687" i="2" s="1"/>
  <c r="Y688" i="2"/>
  <c r="Z688" i="2" s="1"/>
  <c r="Y608" i="2"/>
  <c r="Z608" i="2" s="1"/>
  <c r="Y592" i="2"/>
  <c r="Z592" i="2" s="1"/>
  <c r="Y576" i="2"/>
  <c r="Z576" i="2" s="1"/>
  <c r="Y476" i="2"/>
  <c r="Z476" i="2" s="1"/>
  <c r="Y467" i="2"/>
  <c r="Z467" i="2" s="1"/>
  <c r="Y664" i="2"/>
  <c r="Z664" i="2" s="1"/>
  <c r="Y659" i="2"/>
  <c r="Z659" i="2" s="1"/>
  <c r="Y658" i="2"/>
  <c r="Z658" i="2" s="1"/>
  <c r="Y618" i="2"/>
  <c r="Z618" i="2" s="1"/>
  <c r="Y612" i="2"/>
  <c r="Z612" i="2" s="1"/>
  <c r="Y596" i="2"/>
  <c r="Z596" i="2" s="1"/>
  <c r="Y580" i="2"/>
  <c r="Z580" i="2" s="1"/>
  <c r="Y475" i="2"/>
  <c r="Z475" i="2" s="1"/>
  <c r="Y689" i="2"/>
  <c r="Z689" i="2" s="1"/>
  <c r="Y656" i="2"/>
  <c r="Z656" i="2" s="1"/>
  <c r="Y637" i="2"/>
  <c r="Z637" i="2" s="1"/>
  <c r="Y627" i="2"/>
  <c r="Z627" i="2" s="1"/>
  <c r="Y616" i="2"/>
  <c r="Z616" i="2" s="1"/>
  <c r="Y600" i="2"/>
  <c r="Z600" i="2" s="1"/>
  <c r="Y584" i="2"/>
  <c r="Z584" i="2" s="1"/>
  <c r="Y672" i="2"/>
  <c r="Z672" i="2" s="1"/>
  <c r="Y661" i="2"/>
  <c r="Z661" i="2" s="1"/>
  <c r="Y676" i="2"/>
  <c r="Z676" i="2" s="1"/>
  <c r="Y622" i="2"/>
  <c r="Z622" i="2" s="1"/>
  <c r="Y604" i="2"/>
  <c r="Z604" i="2" s="1"/>
  <c r="Y588" i="2"/>
  <c r="Z588" i="2" s="1"/>
  <c r="Y657" i="2"/>
  <c r="Z657" i="2" s="1"/>
  <c r="Y643" i="2"/>
  <c r="Z643" i="2" s="1"/>
  <c r="Y642" i="2"/>
  <c r="Z642" i="2" s="1"/>
  <c r="Y638" i="2"/>
  <c r="Z638" i="2" s="1"/>
  <c r="Y631" i="2"/>
  <c r="Z631" i="2" s="1"/>
  <c r="Y615" i="2"/>
  <c r="Z615" i="2" s="1"/>
  <c r="Y503" i="2"/>
  <c r="Z503" i="2" s="1"/>
  <c r="Y471" i="2"/>
  <c r="Z471" i="2" s="1"/>
  <c r="Y445" i="2"/>
  <c r="Z445" i="2" s="1"/>
  <c r="Y393" i="2"/>
  <c r="Z393" i="2" s="1"/>
  <c r="Y422" i="2"/>
  <c r="Z422" i="2" s="1"/>
  <c r="Y499" i="2"/>
  <c r="Z499" i="2" s="1"/>
  <c r="Y488" i="2"/>
  <c r="Z488" i="2" s="1"/>
  <c r="Y487" i="2"/>
  <c r="Z487" i="2" s="1"/>
  <c r="Y484" i="2"/>
  <c r="Z484" i="2" s="1"/>
  <c r="Y483" i="2"/>
  <c r="Z483" i="2" s="1"/>
  <c r="Y480" i="2"/>
  <c r="Z480" i="2" s="1"/>
  <c r="Y419" i="2"/>
  <c r="Z419" i="2" s="1"/>
  <c r="Y435" i="2"/>
  <c r="Z435" i="2" s="1"/>
  <c r="Y462" i="2"/>
  <c r="Z462" i="2" s="1"/>
  <c r="Y385" i="2"/>
  <c r="Z385" i="2" s="1"/>
  <c r="Y388" i="2"/>
  <c r="Z388" i="2" s="1"/>
  <c r="Y430" i="2"/>
  <c r="Z430" i="2" s="1"/>
  <c r="Y254" i="2"/>
  <c r="Z254" i="2" s="1"/>
  <c r="Y361" i="2"/>
  <c r="Z361" i="2" s="1"/>
  <c r="Y384" i="2"/>
  <c r="Z384" i="2" s="1"/>
  <c r="Y360" i="2"/>
  <c r="Z360" i="2" s="1"/>
  <c r="Y397" i="2"/>
  <c r="Z397" i="2" s="1"/>
  <c r="Y389" i="2"/>
  <c r="Z389" i="2" s="1"/>
  <c r="Y432" i="2"/>
  <c r="Z432" i="2" s="1"/>
  <c r="Y392" i="2"/>
  <c r="Z392" i="2" s="1"/>
  <c r="Y458" i="2"/>
  <c r="Z458" i="2" s="1"/>
  <c r="Y436" i="2"/>
  <c r="Z436" i="2" s="1"/>
  <c r="Y417" i="2"/>
  <c r="Z417" i="2" s="1"/>
  <c r="Y416" i="2"/>
  <c r="Z416" i="2" s="1"/>
  <c r="Y365" i="2"/>
  <c r="Z365" i="2" s="1"/>
  <c r="Y357" i="2"/>
  <c r="Z357" i="2" s="1"/>
  <c r="Y45" i="2"/>
  <c r="Z45" i="2" s="1"/>
  <c r="Y209" i="2"/>
  <c r="Z209" i="2" s="1"/>
  <c r="Y200" i="2"/>
  <c r="Z200" i="2" s="1"/>
  <c r="Y202" i="2"/>
  <c r="Z202" i="2" s="1"/>
  <c r="Y149" i="2"/>
  <c r="Z149" i="2" s="1"/>
  <c r="Y262" i="2"/>
  <c r="Z262" i="2" s="1"/>
  <c r="Y191" i="2"/>
  <c r="Z191" i="2" s="1"/>
  <c r="Y873" i="2"/>
  <c r="Z873" i="2" s="1"/>
  <c r="Y866" i="2"/>
  <c r="Z866" i="2" s="1"/>
  <c r="Y856" i="2"/>
  <c r="Z856" i="2" s="1"/>
  <c r="Y841" i="2"/>
  <c r="Z841" i="2" s="1"/>
  <c r="Y834" i="2"/>
  <c r="Z834" i="2" s="1"/>
  <c r="Y824" i="2"/>
  <c r="Z824" i="2" s="1"/>
  <c r="Y809" i="2"/>
  <c r="Z809" i="2" s="1"/>
  <c r="Y808" i="2"/>
  <c r="Z808" i="2" s="1"/>
  <c r="Y807" i="2"/>
  <c r="Z807" i="2" s="1"/>
  <c r="Y796" i="2"/>
  <c r="Z796" i="2" s="1"/>
  <c r="Y792" i="2"/>
  <c r="Z792" i="2" s="1"/>
  <c r="Y997" i="2"/>
  <c r="Z997" i="2" s="1"/>
  <c r="Y993" i="2"/>
  <c r="Z993" i="2" s="1"/>
  <c r="Y989" i="2"/>
  <c r="Z989" i="2" s="1"/>
  <c r="Y985" i="2"/>
  <c r="Z985" i="2" s="1"/>
  <c r="Y981" i="2"/>
  <c r="Z981" i="2" s="1"/>
  <c r="Y977" i="2"/>
  <c r="Z977" i="2" s="1"/>
  <c r="Y973" i="2"/>
  <c r="Z973" i="2" s="1"/>
  <c r="Y969" i="2"/>
  <c r="Z969" i="2" s="1"/>
  <c r="Y965" i="2"/>
  <c r="Z965" i="2" s="1"/>
  <c r="Y961" i="2"/>
  <c r="Z961" i="2" s="1"/>
  <c r="Y957" i="2"/>
  <c r="Z957" i="2" s="1"/>
  <c r="Y953" i="2"/>
  <c r="Z953" i="2" s="1"/>
  <c r="Y949" i="2"/>
  <c r="Z949" i="2" s="1"/>
  <c r="Y945" i="2"/>
  <c r="Z945" i="2" s="1"/>
  <c r="Y941" i="2"/>
  <c r="Z941" i="2" s="1"/>
  <c r="Y937" i="2"/>
  <c r="Z937" i="2" s="1"/>
  <c r="Y933" i="2"/>
  <c r="Z933" i="2" s="1"/>
  <c r="Y929" i="2"/>
  <c r="Z929" i="2" s="1"/>
  <c r="Y925" i="2"/>
  <c r="Z925" i="2" s="1"/>
  <c r="Y874" i="2"/>
  <c r="Z874" i="2" s="1"/>
  <c r="Y867" i="2"/>
  <c r="Z867" i="2" s="1"/>
  <c r="Y864" i="2"/>
  <c r="Z864" i="2" s="1"/>
  <c r="Y849" i="2"/>
  <c r="Z849" i="2" s="1"/>
  <c r="Y842" i="2"/>
  <c r="Z842" i="2" s="1"/>
  <c r="Y835" i="2"/>
  <c r="Z835" i="2" s="1"/>
  <c r="Y832" i="2"/>
  <c r="Z832" i="2" s="1"/>
  <c r="Y817" i="2"/>
  <c r="Z817" i="2" s="1"/>
  <c r="Y791" i="2"/>
  <c r="Z791" i="2" s="1"/>
  <c r="Y922" i="2"/>
  <c r="Z922" i="2" s="1"/>
  <c r="Y918" i="2"/>
  <c r="Z918" i="2" s="1"/>
  <c r="Y914" i="2"/>
  <c r="Z914" i="2" s="1"/>
  <c r="Y910" i="2"/>
  <c r="Z910" i="2" s="1"/>
  <c r="Y906" i="2"/>
  <c r="Z906" i="2" s="1"/>
  <c r="Y902" i="2"/>
  <c r="Z902" i="2" s="1"/>
  <c r="Y898" i="2"/>
  <c r="Z898" i="2" s="1"/>
  <c r="Y894" i="2"/>
  <c r="Z894" i="2" s="1"/>
  <c r="Y890" i="2"/>
  <c r="Z890" i="2" s="1"/>
  <c r="Y886" i="2"/>
  <c r="Z886" i="2" s="1"/>
  <c r="Y882" i="2"/>
  <c r="Z882" i="2" s="1"/>
  <c r="Y878" i="2"/>
  <c r="Z878" i="2" s="1"/>
  <c r="Y871" i="2"/>
  <c r="Z871" i="2" s="1"/>
  <c r="Y846" i="2"/>
  <c r="Z846" i="2" s="1"/>
  <c r="Y839" i="2"/>
  <c r="Z839" i="2" s="1"/>
  <c r="Y811" i="2"/>
  <c r="Z811" i="2" s="1"/>
  <c r="Y998" i="2"/>
  <c r="Z998" i="2" s="1"/>
  <c r="Y986" i="2"/>
  <c r="Z986" i="2" s="1"/>
  <c r="Y978" i="2"/>
  <c r="Z978" i="2" s="1"/>
  <c r="Y962" i="2"/>
  <c r="Z962" i="2" s="1"/>
  <c r="Y958" i="2"/>
  <c r="Z958" i="2" s="1"/>
  <c r="Y950" i="2"/>
  <c r="Z950" i="2" s="1"/>
  <c r="Y930" i="2"/>
  <c r="Z930" i="2" s="1"/>
  <c r="Y875" i="2"/>
  <c r="Z875" i="2" s="1"/>
  <c r="Y850" i="2"/>
  <c r="Z850" i="2" s="1"/>
  <c r="Y843" i="2"/>
  <c r="Z843" i="2" s="1"/>
  <c r="Y825" i="2"/>
  <c r="Z825" i="2" s="1"/>
  <c r="Y818" i="2"/>
  <c r="Z818" i="2" s="1"/>
  <c r="Y805" i="2"/>
  <c r="Z805" i="2" s="1"/>
  <c r="Y804" i="2"/>
  <c r="Z804" i="2" s="1"/>
  <c r="Y801" i="2"/>
  <c r="Z801" i="2" s="1"/>
  <c r="Y994" i="2"/>
  <c r="Z994" i="2" s="1"/>
  <c r="Y990" i="2"/>
  <c r="Z990" i="2" s="1"/>
  <c r="Y982" i="2"/>
  <c r="Z982" i="2" s="1"/>
  <c r="Y974" i="2"/>
  <c r="Z974" i="2" s="1"/>
  <c r="Y970" i="2"/>
  <c r="Z970" i="2" s="1"/>
  <c r="Y966" i="2"/>
  <c r="Z966" i="2" s="1"/>
  <c r="Y954" i="2"/>
  <c r="Z954" i="2" s="1"/>
  <c r="Y946" i="2"/>
  <c r="Z946" i="2" s="1"/>
  <c r="Y942" i="2"/>
  <c r="Z942" i="2" s="1"/>
  <c r="Y938" i="2"/>
  <c r="Z938" i="2" s="1"/>
  <c r="Y934" i="2"/>
  <c r="Z934" i="2" s="1"/>
  <c r="Y926" i="2"/>
  <c r="Z926" i="2" s="1"/>
  <c r="Y923" i="2"/>
  <c r="Z923" i="2" s="1"/>
  <c r="Y919" i="2"/>
  <c r="Z919" i="2" s="1"/>
  <c r="Y915" i="2"/>
  <c r="Z915" i="2" s="1"/>
  <c r="Y911" i="2"/>
  <c r="Z911" i="2" s="1"/>
  <c r="Y907" i="2"/>
  <c r="Z907" i="2" s="1"/>
  <c r="Y903" i="2"/>
  <c r="Z903" i="2" s="1"/>
  <c r="Y899" i="2"/>
  <c r="Z899" i="2" s="1"/>
  <c r="Y895" i="2"/>
  <c r="Z895" i="2" s="1"/>
  <c r="Y891" i="2"/>
  <c r="Z891" i="2" s="1"/>
  <c r="Y887" i="2"/>
  <c r="Z887" i="2" s="1"/>
  <c r="Y883" i="2"/>
  <c r="Z883" i="2" s="1"/>
  <c r="Y879" i="2"/>
  <c r="Z879" i="2" s="1"/>
  <c r="Y876" i="2"/>
  <c r="Z876" i="2" s="1"/>
  <c r="Y861" i="2"/>
  <c r="Z861" i="2" s="1"/>
  <c r="Y854" i="2"/>
  <c r="Z854" i="2" s="1"/>
  <c r="Y847" i="2"/>
  <c r="Z847" i="2" s="1"/>
  <c r="Y844" i="2"/>
  <c r="Z844" i="2" s="1"/>
  <c r="Y829" i="2"/>
  <c r="Z829" i="2" s="1"/>
  <c r="Y822" i="2"/>
  <c r="Z822" i="2" s="1"/>
  <c r="Y815" i="2"/>
  <c r="Z815" i="2" s="1"/>
  <c r="Y813" i="2"/>
  <c r="Z813" i="2" s="1"/>
  <c r="Y806" i="2"/>
  <c r="Z806" i="2" s="1"/>
  <c r="Y999" i="2"/>
  <c r="Z999" i="2" s="1"/>
  <c r="Y995" i="2"/>
  <c r="Z995" i="2" s="1"/>
  <c r="Y991" i="2"/>
  <c r="Z991" i="2" s="1"/>
  <c r="Y987" i="2"/>
  <c r="Z987" i="2" s="1"/>
  <c r="Y983" i="2"/>
  <c r="Z983" i="2" s="1"/>
  <c r="Y979" i="2"/>
  <c r="Z979" i="2" s="1"/>
  <c r="Y975" i="2"/>
  <c r="Z975" i="2" s="1"/>
  <c r="Y971" i="2"/>
  <c r="Z971" i="2" s="1"/>
  <c r="Y967" i="2"/>
  <c r="Z967" i="2" s="1"/>
  <c r="Y963" i="2"/>
  <c r="Z963" i="2" s="1"/>
  <c r="Y959" i="2"/>
  <c r="Z959" i="2" s="1"/>
  <c r="Y955" i="2"/>
  <c r="Z955" i="2" s="1"/>
  <c r="Y951" i="2"/>
  <c r="Z951" i="2" s="1"/>
  <c r="Y947" i="2"/>
  <c r="Z947" i="2" s="1"/>
  <c r="Y943" i="2"/>
  <c r="Z943" i="2" s="1"/>
  <c r="Y939" i="2"/>
  <c r="Z939" i="2" s="1"/>
  <c r="Y935" i="2"/>
  <c r="Z935" i="2" s="1"/>
  <c r="Y931" i="2"/>
  <c r="Z931" i="2" s="1"/>
  <c r="Y927" i="2"/>
  <c r="Z927" i="2" s="1"/>
  <c r="Y865" i="2"/>
  <c r="Z865" i="2" s="1"/>
  <c r="Y858" i="2"/>
  <c r="Z858" i="2" s="1"/>
  <c r="Y851" i="2"/>
  <c r="Z851" i="2" s="1"/>
  <c r="Y848" i="2"/>
  <c r="Z848" i="2" s="1"/>
  <c r="Y833" i="2"/>
  <c r="Z833" i="2" s="1"/>
  <c r="Y826" i="2"/>
  <c r="Z826" i="2" s="1"/>
  <c r="Y819" i="2"/>
  <c r="Z819" i="2" s="1"/>
  <c r="Y816" i="2"/>
  <c r="Z816" i="2" s="1"/>
  <c r="Y869" i="2"/>
  <c r="Z869" i="2" s="1"/>
  <c r="Y837" i="2"/>
  <c r="Z837" i="2" s="1"/>
  <c r="Y782" i="2"/>
  <c r="Z782" i="2" s="1"/>
  <c r="Y774" i="2"/>
  <c r="Z774" i="2" s="1"/>
  <c r="Y766" i="2"/>
  <c r="Z766" i="2" s="1"/>
  <c r="Y760" i="2"/>
  <c r="Z760" i="2" s="1"/>
  <c r="Y754" i="2"/>
  <c r="Z754" i="2" s="1"/>
  <c r="Y747" i="2"/>
  <c r="Z747" i="2" s="1"/>
  <c r="Y736" i="2"/>
  <c r="Z736" i="2" s="1"/>
  <c r="Y726" i="2"/>
  <c r="Z726" i="2" s="1"/>
  <c r="Y720" i="2"/>
  <c r="Z720" i="2" s="1"/>
  <c r="Y711" i="2"/>
  <c r="Z711" i="2" s="1"/>
  <c r="Y602" i="2"/>
  <c r="Z602" i="2" s="1"/>
  <c r="Y789" i="2"/>
  <c r="Z789" i="2" s="1"/>
  <c r="Y779" i="2"/>
  <c r="Z779" i="2" s="1"/>
  <c r="Y773" i="2"/>
  <c r="Z773" i="2" s="1"/>
  <c r="Y765" i="2"/>
  <c r="Z765" i="2" s="1"/>
  <c r="Y762" i="2"/>
  <c r="Z762" i="2" s="1"/>
  <c r="Y759" i="2"/>
  <c r="Z759" i="2" s="1"/>
  <c r="Y735" i="2"/>
  <c r="Z735" i="2" s="1"/>
  <c r="Y733" i="2"/>
  <c r="Z733" i="2" s="1"/>
  <c r="Y663" i="2"/>
  <c r="Z663" i="2" s="1"/>
  <c r="Y776" i="2"/>
  <c r="Z776" i="2" s="1"/>
  <c r="Y768" i="2"/>
  <c r="Z768" i="2" s="1"/>
  <c r="Y749" i="2"/>
  <c r="Z749" i="2" s="1"/>
  <c r="Y746" i="2"/>
  <c r="Z746" i="2" s="1"/>
  <c r="Y743" i="2"/>
  <c r="Z743" i="2" s="1"/>
  <c r="Y739" i="2"/>
  <c r="Z739" i="2" s="1"/>
  <c r="Y734" i="2"/>
  <c r="Z734" i="2" s="1"/>
  <c r="Y724" i="2"/>
  <c r="Z724" i="2" s="1"/>
  <c r="Y714" i="2"/>
  <c r="Z714" i="2" s="1"/>
  <c r="Y797" i="2"/>
  <c r="Z797" i="2" s="1"/>
  <c r="Y790" i="2"/>
  <c r="Z790" i="2" s="1"/>
  <c r="Y764" i="2"/>
  <c r="Z764" i="2" s="1"/>
  <c r="Y752" i="2"/>
  <c r="Z752" i="2" s="1"/>
  <c r="Y729" i="2"/>
  <c r="Z729" i="2" s="1"/>
  <c r="Y708" i="2"/>
  <c r="Z708" i="2" s="1"/>
  <c r="Y680" i="2"/>
  <c r="Z680" i="2" s="1"/>
  <c r="Y626" i="2"/>
  <c r="Z626" i="2" s="1"/>
  <c r="Y777" i="2"/>
  <c r="Z777" i="2" s="1"/>
  <c r="Y750" i="2"/>
  <c r="Z750" i="2" s="1"/>
  <c r="Y781" i="2"/>
  <c r="Z781" i="2" s="1"/>
  <c r="Y778" i="2"/>
  <c r="Z778" i="2" s="1"/>
  <c r="Y775" i="2"/>
  <c r="Z775" i="2" s="1"/>
  <c r="Y758" i="2"/>
  <c r="Z758" i="2" s="1"/>
  <c r="Y755" i="2"/>
  <c r="Z755" i="2" s="1"/>
  <c r="Y748" i="2"/>
  <c r="Z748" i="2" s="1"/>
  <c r="Y738" i="2"/>
  <c r="Z738" i="2" s="1"/>
  <c r="Y737" i="2"/>
  <c r="Z737" i="2" s="1"/>
  <c r="Y732" i="2"/>
  <c r="Z732" i="2" s="1"/>
  <c r="Y728" i="2"/>
  <c r="Z728" i="2" s="1"/>
  <c r="Y723" i="2"/>
  <c r="Z723" i="2" s="1"/>
  <c r="Y786" i="2"/>
  <c r="Z786" i="2" s="1"/>
  <c r="Y767" i="2"/>
  <c r="Z767" i="2" s="1"/>
  <c r="Y753" i="2"/>
  <c r="Z753" i="2" s="1"/>
  <c r="Y742" i="2"/>
  <c r="Z742" i="2" s="1"/>
  <c r="Y727" i="2"/>
  <c r="Z727" i="2" s="1"/>
  <c r="Y706" i="2"/>
  <c r="Z706" i="2" s="1"/>
  <c r="Y793" i="2"/>
  <c r="Z793" i="2" s="1"/>
  <c r="Y780" i="2"/>
  <c r="Z780" i="2" s="1"/>
  <c r="Y763" i="2"/>
  <c r="Z763" i="2" s="1"/>
  <c r="Y757" i="2"/>
  <c r="Z757" i="2" s="1"/>
  <c r="Y751" i="2"/>
  <c r="Z751" i="2" s="1"/>
  <c r="Y745" i="2"/>
  <c r="Z745" i="2" s="1"/>
  <c r="Y741" i="2"/>
  <c r="Z741" i="2" s="1"/>
  <c r="Y731" i="2"/>
  <c r="Z731" i="2" s="1"/>
  <c r="Y722" i="2"/>
  <c r="Z722" i="2" s="1"/>
  <c r="Y721" i="2"/>
  <c r="Z721" i="2" s="1"/>
  <c r="Y719" i="2"/>
  <c r="Z719" i="2" s="1"/>
  <c r="Y717" i="2"/>
  <c r="Z717" i="2" s="1"/>
  <c r="Y712" i="2"/>
  <c r="Z712" i="2" s="1"/>
  <c r="Y703" i="2"/>
  <c r="Z703" i="2" s="1"/>
  <c r="Y686" i="2"/>
  <c r="Z686" i="2" s="1"/>
  <c r="Y685" i="2"/>
  <c r="Z685" i="2" s="1"/>
  <c r="Y669" i="2"/>
  <c r="Z669" i="2" s="1"/>
  <c r="Y667" i="2"/>
  <c r="Z667" i="2" s="1"/>
  <c r="Y665" i="2"/>
  <c r="Z665" i="2" s="1"/>
  <c r="Y646" i="2"/>
  <c r="Z646" i="2" s="1"/>
  <c r="Y623" i="2"/>
  <c r="Z623" i="2" s="1"/>
  <c r="Y606" i="2"/>
  <c r="Z606" i="2" s="1"/>
  <c r="Y699" i="2"/>
  <c r="Z699" i="2" s="1"/>
  <c r="Y682" i="2"/>
  <c r="Z682" i="2" s="1"/>
  <c r="Y681" i="2"/>
  <c r="Z681" i="2" s="1"/>
  <c r="Y654" i="2"/>
  <c r="Z654" i="2" s="1"/>
  <c r="Y652" i="2"/>
  <c r="Z652" i="2" s="1"/>
  <c r="Y650" i="2"/>
  <c r="Z650" i="2" s="1"/>
  <c r="Y648" i="2"/>
  <c r="Z648" i="2" s="1"/>
  <c r="Y644" i="2"/>
  <c r="Z644" i="2" s="1"/>
  <c r="Y634" i="2"/>
  <c r="Z634" i="2" s="1"/>
  <c r="Y619" i="2"/>
  <c r="Z619" i="2" s="1"/>
  <c r="Y610" i="2"/>
  <c r="Z610" i="2" s="1"/>
  <c r="Y578" i="2"/>
  <c r="Z578" i="2" s="1"/>
  <c r="Y695" i="2"/>
  <c r="Z695" i="2" s="1"/>
  <c r="Y678" i="2"/>
  <c r="Z678" i="2" s="1"/>
  <c r="Y677" i="2"/>
  <c r="Z677" i="2" s="1"/>
  <c r="Y674" i="2"/>
  <c r="Z674" i="2" s="1"/>
  <c r="Y673" i="2"/>
  <c r="Z673" i="2" s="1"/>
  <c r="Y670" i="2"/>
  <c r="Z670" i="2" s="1"/>
  <c r="Y639" i="2"/>
  <c r="Z639" i="2" s="1"/>
  <c r="Y614" i="2"/>
  <c r="Z614" i="2" s="1"/>
  <c r="Y582" i="2"/>
  <c r="Z582" i="2" s="1"/>
  <c r="Y545" i="2"/>
  <c r="Z545" i="2" s="1"/>
  <c r="Y382" i="2"/>
  <c r="Z382" i="2" s="1"/>
  <c r="Y713" i="2"/>
  <c r="Z713" i="2" s="1"/>
  <c r="Y705" i="2"/>
  <c r="Z705" i="2" s="1"/>
  <c r="Y691" i="2"/>
  <c r="Z691" i="2" s="1"/>
  <c r="Y662" i="2"/>
  <c r="Z662" i="2" s="1"/>
  <c r="Y632" i="2"/>
  <c r="Z632" i="2" s="1"/>
  <c r="Y586" i="2"/>
  <c r="Z586" i="2" s="1"/>
  <c r="Y550" i="2"/>
  <c r="Z550" i="2" s="1"/>
  <c r="Y513" i="2"/>
  <c r="Z513" i="2" s="1"/>
  <c r="Y715" i="2"/>
  <c r="Z715" i="2" s="1"/>
  <c r="Y707" i="2"/>
  <c r="Z707" i="2" s="1"/>
  <c r="Y701" i="2"/>
  <c r="Z701" i="2" s="1"/>
  <c r="Y668" i="2"/>
  <c r="Z668" i="2" s="1"/>
  <c r="Y666" i="2"/>
  <c r="Z666" i="2" s="1"/>
  <c r="Y660" i="2"/>
  <c r="Z660" i="2" s="1"/>
  <c r="Y647" i="2"/>
  <c r="Z647" i="2" s="1"/>
  <c r="Y645" i="2"/>
  <c r="Z645" i="2" s="1"/>
  <c r="Y624" i="2"/>
  <c r="Z624" i="2" s="1"/>
  <c r="Y590" i="2"/>
  <c r="Z590" i="2" s="1"/>
  <c r="Y518" i="2"/>
  <c r="Z518" i="2" s="1"/>
  <c r="Y481" i="2"/>
  <c r="Z481" i="2" s="1"/>
  <c r="Y698" i="2"/>
  <c r="Z698" i="2" s="1"/>
  <c r="Y697" i="2"/>
  <c r="Z697" i="2" s="1"/>
  <c r="Y683" i="2"/>
  <c r="Z683" i="2" s="1"/>
  <c r="Y653" i="2"/>
  <c r="Z653" i="2" s="1"/>
  <c r="Y651" i="2"/>
  <c r="Z651" i="2" s="1"/>
  <c r="Y649" i="2"/>
  <c r="Z649" i="2" s="1"/>
  <c r="Y635" i="2"/>
  <c r="Z635" i="2" s="1"/>
  <c r="Y630" i="2"/>
  <c r="Z630" i="2" s="1"/>
  <c r="Y594" i="2"/>
  <c r="Z594" i="2" s="1"/>
  <c r="Y486" i="2"/>
  <c r="Z486" i="2" s="1"/>
  <c r="Y694" i="2"/>
  <c r="Z694" i="2" s="1"/>
  <c r="Y693" i="2"/>
  <c r="Z693" i="2" s="1"/>
  <c r="Y679" i="2"/>
  <c r="Z679" i="2" s="1"/>
  <c r="Y675" i="2"/>
  <c r="Z675" i="2" s="1"/>
  <c r="Y671" i="2"/>
  <c r="Z671" i="2" s="1"/>
  <c r="Y633" i="2"/>
  <c r="Z633" i="2" s="1"/>
  <c r="Y598" i="2"/>
  <c r="Z598" i="2" s="1"/>
  <c r="Y620" i="2"/>
  <c r="Z620" i="2" s="1"/>
  <c r="Y556" i="2"/>
  <c r="Z556" i="2" s="1"/>
  <c r="Y555" i="2"/>
  <c r="Z555" i="2" s="1"/>
  <c r="Y554" i="2"/>
  <c r="Z554" i="2" s="1"/>
  <c r="Y549" i="2"/>
  <c r="Z549" i="2" s="1"/>
  <c r="Y524" i="2"/>
  <c r="Z524" i="2" s="1"/>
  <c r="Y523" i="2"/>
  <c r="Z523" i="2" s="1"/>
  <c r="Y522" i="2"/>
  <c r="Z522" i="2" s="1"/>
  <c r="Y517" i="2"/>
  <c r="Z517" i="2" s="1"/>
  <c r="Y492" i="2"/>
  <c r="Z492" i="2" s="1"/>
  <c r="Y491" i="2"/>
  <c r="Z491" i="2" s="1"/>
  <c r="Y490" i="2"/>
  <c r="Z490" i="2" s="1"/>
  <c r="Y485" i="2"/>
  <c r="Z485" i="2" s="1"/>
  <c r="Y447" i="2"/>
  <c r="Z447" i="2" s="1"/>
  <c r="Y625" i="2"/>
  <c r="Z625" i="2" s="1"/>
  <c r="Y573" i="2"/>
  <c r="Z573" i="2" s="1"/>
  <c r="Y546" i="2"/>
  <c r="Z546" i="2" s="1"/>
  <c r="Y541" i="2"/>
  <c r="Z541" i="2" s="1"/>
  <c r="Y514" i="2"/>
  <c r="Z514" i="2" s="1"/>
  <c r="Y509" i="2"/>
  <c r="Z509" i="2" s="1"/>
  <c r="Y482" i="2"/>
  <c r="Z482" i="2" s="1"/>
  <c r="Y477" i="2"/>
  <c r="Z477" i="2" s="1"/>
  <c r="Y463" i="2"/>
  <c r="Z463" i="2" s="1"/>
  <c r="Y450" i="2"/>
  <c r="Z450" i="2" s="1"/>
  <c r="Y387" i="2"/>
  <c r="Z387" i="2" s="1"/>
  <c r="Y574" i="2"/>
  <c r="Z574" i="2" s="1"/>
  <c r="Y569" i="2"/>
  <c r="Z569" i="2" s="1"/>
  <c r="Y543" i="2"/>
  <c r="Z543" i="2" s="1"/>
  <c r="Y542" i="2"/>
  <c r="Z542" i="2" s="1"/>
  <c r="Y537" i="2"/>
  <c r="Z537" i="2" s="1"/>
  <c r="Y511" i="2"/>
  <c r="Z511" i="2" s="1"/>
  <c r="Y510" i="2"/>
  <c r="Z510" i="2" s="1"/>
  <c r="Y505" i="2"/>
  <c r="Z505" i="2" s="1"/>
  <c r="Y479" i="2"/>
  <c r="Z479" i="2" s="1"/>
  <c r="Y478" i="2"/>
  <c r="Z478" i="2" s="1"/>
  <c r="Y473" i="2"/>
  <c r="Z473" i="2" s="1"/>
  <c r="Y455" i="2"/>
  <c r="Z455" i="2" s="1"/>
  <c r="Y451" i="2"/>
  <c r="Z451" i="2" s="1"/>
  <c r="Y636" i="2"/>
  <c r="Z636" i="2" s="1"/>
  <c r="Y621" i="2"/>
  <c r="Z621" i="2" s="1"/>
  <c r="Y570" i="2"/>
  <c r="Z570" i="2" s="1"/>
  <c r="Y565" i="2"/>
  <c r="Z565" i="2" s="1"/>
  <c r="Y538" i="2"/>
  <c r="Z538" i="2" s="1"/>
  <c r="Y533" i="2"/>
  <c r="Z533" i="2" s="1"/>
  <c r="Y506" i="2"/>
  <c r="Z506" i="2" s="1"/>
  <c r="Y501" i="2"/>
  <c r="Z501" i="2" s="1"/>
  <c r="Y474" i="2"/>
  <c r="Z474" i="2" s="1"/>
  <c r="Y469" i="2"/>
  <c r="Z469" i="2" s="1"/>
  <c r="Y460" i="2"/>
  <c r="Z460" i="2" s="1"/>
  <c r="Y456" i="2"/>
  <c r="Z456" i="2" s="1"/>
  <c r="Y628" i="2"/>
  <c r="Z628" i="2" s="1"/>
  <c r="Y617" i="2"/>
  <c r="Z617" i="2" s="1"/>
  <c r="Y611" i="2"/>
  <c r="Z611" i="2" s="1"/>
  <c r="Y607" i="2"/>
  <c r="Z607" i="2" s="1"/>
  <c r="Y603" i="2"/>
  <c r="Z603" i="2" s="1"/>
  <c r="Y599" i="2"/>
  <c r="Z599" i="2" s="1"/>
  <c r="Y595" i="2"/>
  <c r="Z595" i="2" s="1"/>
  <c r="Y591" i="2"/>
  <c r="Z591" i="2" s="1"/>
  <c r="Y587" i="2"/>
  <c r="Z587" i="2" s="1"/>
  <c r="Y583" i="2"/>
  <c r="Z583" i="2" s="1"/>
  <c r="Y579" i="2"/>
  <c r="Z579" i="2" s="1"/>
  <c r="Y575" i="2"/>
  <c r="Z575" i="2" s="1"/>
  <c r="Y568" i="2"/>
  <c r="Z568" i="2" s="1"/>
  <c r="Y566" i="2"/>
  <c r="Z566" i="2" s="1"/>
  <c r="Y561" i="2"/>
  <c r="Z561" i="2" s="1"/>
  <c r="Y536" i="2"/>
  <c r="Z536" i="2" s="1"/>
  <c r="Y534" i="2"/>
  <c r="Z534" i="2" s="1"/>
  <c r="Y529" i="2"/>
  <c r="Z529" i="2" s="1"/>
  <c r="Y504" i="2"/>
  <c r="Z504" i="2" s="1"/>
  <c r="Y502" i="2"/>
  <c r="Z502" i="2" s="1"/>
  <c r="Y497" i="2"/>
  <c r="Z497" i="2" s="1"/>
  <c r="Y472" i="2"/>
  <c r="Z472" i="2" s="1"/>
  <c r="Y470" i="2"/>
  <c r="Z470" i="2" s="1"/>
  <c r="Y461" i="2"/>
  <c r="Z461" i="2" s="1"/>
  <c r="Y454" i="2"/>
  <c r="Z454" i="2" s="1"/>
  <c r="Y443" i="2"/>
  <c r="Z443" i="2" s="1"/>
  <c r="Y427" i="2"/>
  <c r="Z427" i="2" s="1"/>
  <c r="Y423" i="2"/>
  <c r="Z423" i="2" s="1"/>
  <c r="Y629" i="2"/>
  <c r="Z629" i="2" s="1"/>
  <c r="Y613" i="2"/>
  <c r="Z613" i="2" s="1"/>
  <c r="Y609" i="2"/>
  <c r="Z609" i="2" s="1"/>
  <c r="Y605" i="2"/>
  <c r="Z605" i="2" s="1"/>
  <c r="Y601" i="2"/>
  <c r="Z601" i="2" s="1"/>
  <c r="Y597" i="2"/>
  <c r="Z597" i="2" s="1"/>
  <c r="Y593" i="2"/>
  <c r="Z593" i="2" s="1"/>
  <c r="Y589" i="2"/>
  <c r="Z589" i="2" s="1"/>
  <c r="Y585" i="2"/>
  <c r="Z585" i="2" s="1"/>
  <c r="Y581" i="2"/>
  <c r="Z581" i="2" s="1"/>
  <c r="Y577" i="2"/>
  <c r="Z577" i="2" s="1"/>
  <c r="Y564" i="2"/>
  <c r="Z564" i="2" s="1"/>
  <c r="Y562" i="2"/>
  <c r="Z562" i="2" s="1"/>
  <c r="Y557" i="2"/>
  <c r="Z557" i="2" s="1"/>
  <c r="Y532" i="2"/>
  <c r="Z532" i="2" s="1"/>
  <c r="Y530" i="2"/>
  <c r="Z530" i="2" s="1"/>
  <c r="Y525" i="2"/>
  <c r="Z525" i="2" s="1"/>
  <c r="Y500" i="2"/>
  <c r="Z500" i="2" s="1"/>
  <c r="Y498" i="2"/>
  <c r="Z498" i="2" s="1"/>
  <c r="Y493" i="2"/>
  <c r="Z493" i="2" s="1"/>
  <c r="Y468" i="2"/>
  <c r="Z468" i="2" s="1"/>
  <c r="Y466" i="2"/>
  <c r="Z466" i="2" s="1"/>
  <c r="Y459" i="2"/>
  <c r="Z459" i="2" s="1"/>
  <c r="Y444" i="2"/>
  <c r="Z444" i="2" s="1"/>
  <c r="Y640" i="2"/>
  <c r="Z640" i="2" s="1"/>
  <c r="Y560" i="2"/>
  <c r="Z560" i="2" s="1"/>
  <c r="Y559" i="2"/>
  <c r="Z559" i="2" s="1"/>
  <c r="Y558" i="2"/>
  <c r="Z558" i="2" s="1"/>
  <c r="Y553" i="2"/>
  <c r="Z553" i="2" s="1"/>
  <c r="Y528" i="2"/>
  <c r="Z528" i="2" s="1"/>
  <c r="Y527" i="2"/>
  <c r="Z527" i="2" s="1"/>
  <c r="Y526" i="2"/>
  <c r="Z526" i="2" s="1"/>
  <c r="Y521" i="2"/>
  <c r="Z521" i="2" s="1"/>
  <c r="Y496" i="2"/>
  <c r="Z496" i="2" s="1"/>
  <c r="Y495" i="2"/>
  <c r="Z495" i="2" s="1"/>
  <c r="Y494" i="2"/>
  <c r="Z494" i="2" s="1"/>
  <c r="Y489" i="2"/>
  <c r="Z489" i="2" s="1"/>
  <c r="Y464" i="2"/>
  <c r="Z464" i="2" s="1"/>
  <c r="Y457" i="2"/>
  <c r="Z457" i="2" s="1"/>
  <c r="Y446" i="2"/>
  <c r="Z446" i="2" s="1"/>
  <c r="Y438" i="2"/>
  <c r="Z438" i="2" s="1"/>
  <c r="Y437" i="2"/>
  <c r="Z437" i="2" s="1"/>
  <c r="Y426" i="2"/>
  <c r="Z426" i="2" s="1"/>
  <c r="Y391" i="2"/>
  <c r="Z391" i="2" s="1"/>
  <c r="Y386" i="2"/>
  <c r="Z386" i="2" s="1"/>
  <c r="Y359" i="2"/>
  <c r="Z359" i="2" s="1"/>
  <c r="Y322" i="2"/>
  <c r="Z322" i="2" s="1"/>
  <c r="Y271" i="2"/>
  <c r="Z271" i="2" s="1"/>
  <c r="Y465" i="2"/>
  <c r="Z465" i="2" s="1"/>
  <c r="Y418" i="2"/>
  <c r="Z418" i="2" s="1"/>
  <c r="Y415" i="2"/>
  <c r="Z415" i="2" s="1"/>
  <c r="Y383" i="2"/>
  <c r="Z383" i="2" s="1"/>
  <c r="Y378" i="2"/>
  <c r="Z378" i="2" s="1"/>
  <c r="Y428" i="2"/>
  <c r="Z428" i="2" s="1"/>
  <c r="Y414" i="2"/>
  <c r="Z414" i="2" s="1"/>
  <c r="Y413" i="2"/>
  <c r="Z413" i="2" s="1"/>
  <c r="Y412" i="2"/>
  <c r="Z412" i="2" s="1"/>
  <c r="Y411" i="2"/>
  <c r="Z411" i="2" s="1"/>
  <c r="Y406" i="2"/>
  <c r="Z406" i="2" s="1"/>
  <c r="Y381" i="2"/>
  <c r="Z381" i="2" s="1"/>
  <c r="Y380" i="2"/>
  <c r="Z380" i="2" s="1"/>
  <c r="Y379" i="2"/>
  <c r="Z379" i="2" s="1"/>
  <c r="Y374" i="2"/>
  <c r="Z374" i="2" s="1"/>
  <c r="Y349" i="2"/>
  <c r="Z349" i="2" s="1"/>
  <c r="Y284" i="2"/>
  <c r="Z284" i="2" s="1"/>
  <c r="Y449" i="2"/>
  <c r="Z449" i="2" s="1"/>
  <c r="Y442" i="2"/>
  <c r="Z442" i="2" s="1"/>
  <c r="Y433" i="2"/>
  <c r="Z433" i="2" s="1"/>
  <c r="Y424" i="2"/>
  <c r="Z424" i="2" s="1"/>
  <c r="Y410" i="2"/>
  <c r="Z410" i="2" s="1"/>
  <c r="Y409" i="2"/>
  <c r="Z409" i="2" s="1"/>
  <c r="Y408" i="2"/>
  <c r="Z408" i="2" s="1"/>
  <c r="Y407" i="2"/>
  <c r="Z407" i="2" s="1"/>
  <c r="Y402" i="2"/>
  <c r="Z402" i="2" s="1"/>
  <c r="Y377" i="2"/>
  <c r="Z377" i="2" s="1"/>
  <c r="Y376" i="2"/>
  <c r="Z376" i="2" s="1"/>
  <c r="Y375" i="2"/>
  <c r="Z375" i="2" s="1"/>
  <c r="Y370" i="2"/>
  <c r="Z370" i="2" s="1"/>
  <c r="Y280" i="2"/>
  <c r="Z280" i="2" s="1"/>
  <c r="Y448" i="2"/>
  <c r="Z448" i="2" s="1"/>
  <c r="Y441" i="2"/>
  <c r="Z441" i="2" s="1"/>
  <c r="Y440" i="2"/>
  <c r="Z440" i="2" s="1"/>
  <c r="Y429" i="2"/>
  <c r="Z429" i="2" s="1"/>
  <c r="Y420" i="2"/>
  <c r="Z420" i="2" s="1"/>
  <c r="Y405" i="2"/>
  <c r="Z405" i="2" s="1"/>
  <c r="Y404" i="2"/>
  <c r="Z404" i="2" s="1"/>
  <c r="Y403" i="2"/>
  <c r="Z403" i="2" s="1"/>
  <c r="Y398" i="2"/>
  <c r="Z398" i="2" s="1"/>
  <c r="Y373" i="2"/>
  <c r="Z373" i="2" s="1"/>
  <c r="Y372" i="2"/>
  <c r="Z372" i="2" s="1"/>
  <c r="Y371" i="2"/>
  <c r="Z371" i="2" s="1"/>
  <c r="Y366" i="2"/>
  <c r="Z366" i="2" s="1"/>
  <c r="Y453" i="2"/>
  <c r="Z453" i="2" s="1"/>
  <c r="Y434" i="2"/>
  <c r="Z434" i="2" s="1"/>
  <c r="Y425" i="2"/>
  <c r="Z425" i="2" s="1"/>
  <c r="Y401" i="2"/>
  <c r="Z401" i="2" s="1"/>
  <c r="Y400" i="2"/>
  <c r="Z400" i="2" s="1"/>
  <c r="Y399" i="2"/>
  <c r="Z399" i="2" s="1"/>
  <c r="Y394" i="2"/>
  <c r="Z394" i="2" s="1"/>
  <c r="Y369" i="2"/>
  <c r="Z369" i="2" s="1"/>
  <c r="Y368" i="2"/>
  <c r="Z368" i="2" s="1"/>
  <c r="Y367" i="2"/>
  <c r="Z367" i="2" s="1"/>
  <c r="Y362" i="2"/>
  <c r="Z362" i="2" s="1"/>
  <c r="Y452" i="2"/>
  <c r="Z452" i="2" s="1"/>
  <c r="Y421" i="2"/>
  <c r="Z421" i="2" s="1"/>
  <c r="Y396" i="2"/>
  <c r="Z396" i="2" s="1"/>
  <c r="Y395" i="2"/>
  <c r="Z395" i="2" s="1"/>
  <c r="Y390" i="2"/>
  <c r="Z390" i="2" s="1"/>
  <c r="Y364" i="2"/>
  <c r="Z364" i="2" s="1"/>
  <c r="Y363" i="2"/>
  <c r="Z363" i="2" s="1"/>
  <c r="Y358" i="2"/>
  <c r="Z358" i="2" s="1"/>
  <c r="Y246" i="2"/>
  <c r="Z246" i="2" s="1"/>
  <c r="Y225" i="2"/>
  <c r="Z225" i="2" s="1"/>
  <c r="Y237" i="2"/>
  <c r="Z237" i="2" s="1"/>
  <c r="Y131" i="2"/>
  <c r="Z131" i="2" s="1"/>
  <c r="Y187" i="2"/>
  <c r="Z187" i="2" s="1"/>
  <c r="Y147" i="2"/>
  <c r="Z147" i="2" s="1"/>
  <c r="Y150" i="2"/>
  <c r="Z150" i="2" s="1"/>
  <c r="Y105" i="2"/>
  <c r="Z105" i="2" s="1"/>
  <c r="Y80" i="2"/>
  <c r="Z80" i="2" s="1"/>
  <c r="Y22" i="2"/>
  <c r="Z22" i="2" s="1"/>
  <c r="Y58" i="2"/>
  <c r="Z58" i="2" s="1"/>
  <c r="Y42" i="2"/>
  <c r="Z42" i="2" s="1"/>
  <c r="Y35" i="2"/>
  <c r="Z35" i="2" s="1"/>
  <c r="S3000" i="2"/>
  <c r="S2999" i="2"/>
  <c r="S2998" i="2"/>
  <c r="S2997" i="2"/>
  <c r="S2996" i="2"/>
  <c r="S2995" i="2"/>
  <c r="S2994" i="2"/>
  <c r="S2993" i="2"/>
  <c r="S2992" i="2"/>
  <c r="S2991" i="2"/>
  <c r="S2990" i="2"/>
  <c r="S2989" i="2"/>
  <c r="S2988" i="2"/>
  <c r="S2987" i="2"/>
  <c r="S2986" i="2"/>
  <c r="S2985" i="2"/>
  <c r="S2984" i="2"/>
  <c r="S2983" i="2"/>
  <c r="S2982" i="2"/>
  <c r="S2981" i="2"/>
  <c r="S2980" i="2"/>
  <c r="S2979" i="2"/>
  <c r="S2978" i="2"/>
  <c r="S2977" i="2"/>
  <c r="S2976" i="2"/>
  <c r="S2975" i="2"/>
  <c r="S2974" i="2"/>
  <c r="S2973" i="2"/>
  <c r="S2972" i="2"/>
  <c r="S2971" i="2"/>
  <c r="S2970" i="2"/>
  <c r="S2969" i="2"/>
  <c r="S2968" i="2"/>
  <c r="S2967" i="2"/>
  <c r="S2966" i="2"/>
  <c r="S2965" i="2"/>
  <c r="S2964" i="2"/>
  <c r="S2963" i="2"/>
  <c r="S2962" i="2"/>
  <c r="S2961" i="2"/>
  <c r="S2960" i="2"/>
  <c r="S2959" i="2"/>
  <c r="S2958" i="2"/>
  <c r="S2957" i="2"/>
  <c r="S2956" i="2"/>
  <c r="S2955" i="2"/>
  <c r="S2954" i="2"/>
  <c r="S2953" i="2"/>
  <c r="S2952" i="2"/>
  <c r="S2951" i="2"/>
  <c r="S2950" i="2"/>
  <c r="S2949" i="2"/>
  <c r="S2948" i="2"/>
  <c r="S2947" i="2"/>
  <c r="S2946" i="2"/>
  <c r="S2945" i="2"/>
  <c r="S2944" i="2"/>
  <c r="S2943" i="2"/>
  <c r="S2942" i="2"/>
  <c r="S2941" i="2"/>
  <c r="S2940" i="2"/>
  <c r="S2939" i="2"/>
  <c r="S2938" i="2"/>
  <c r="S2937" i="2"/>
  <c r="S2936" i="2"/>
  <c r="S2935" i="2"/>
  <c r="S2934" i="2"/>
  <c r="S2933" i="2"/>
  <c r="S2932" i="2"/>
  <c r="S2931" i="2"/>
  <c r="S2930" i="2"/>
  <c r="S2929" i="2"/>
  <c r="S2928" i="2"/>
  <c r="S2927" i="2"/>
  <c r="S2926" i="2"/>
  <c r="S2925" i="2"/>
  <c r="S2924" i="2"/>
  <c r="S2923" i="2"/>
  <c r="S2922" i="2"/>
  <c r="S2921" i="2"/>
  <c r="S2920" i="2"/>
  <c r="S2919" i="2"/>
  <c r="S2918" i="2"/>
  <c r="S2917" i="2"/>
  <c r="S2916" i="2"/>
  <c r="S2915" i="2"/>
  <c r="S2914" i="2"/>
  <c r="S2913" i="2"/>
  <c r="S2912" i="2"/>
  <c r="S2911" i="2"/>
  <c r="S2910" i="2"/>
  <c r="S2909" i="2"/>
  <c r="S2908" i="2"/>
  <c r="S2907" i="2"/>
  <c r="S2906" i="2"/>
  <c r="S2905" i="2"/>
  <c r="S2904" i="2"/>
  <c r="S2903" i="2"/>
  <c r="S2902" i="2"/>
  <c r="S2901" i="2"/>
  <c r="S2900" i="2"/>
  <c r="S2899" i="2"/>
  <c r="S2898" i="2"/>
  <c r="S2897" i="2"/>
  <c r="S2896" i="2"/>
  <c r="S2895" i="2"/>
  <c r="S2894" i="2"/>
  <c r="S2893" i="2"/>
  <c r="S2892" i="2"/>
  <c r="S2891" i="2"/>
  <c r="S2890" i="2"/>
  <c r="S2889" i="2"/>
  <c r="S2888" i="2"/>
  <c r="S2887" i="2"/>
  <c r="S2886" i="2"/>
  <c r="S2885" i="2"/>
  <c r="S2884" i="2"/>
  <c r="S2883" i="2"/>
  <c r="S2882" i="2"/>
  <c r="S2881" i="2"/>
  <c r="S2880" i="2"/>
  <c r="S2879" i="2"/>
  <c r="S2878" i="2"/>
  <c r="S2877" i="2"/>
  <c r="S2876" i="2"/>
  <c r="S2875" i="2"/>
  <c r="S2874" i="2"/>
  <c r="S2873" i="2"/>
  <c r="S2872" i="2"/>
  <c r="S2871" i="2"/>
  <c r="S2870" i="2"/>
  <c r="S2869" i="2"/>
  <c r="S2868" i="2"/>
  <c r="S2867" i="2"/>
  <c r="S2866" i="2"/>
  <c r="S2865" i="2"/>
  <c r="S2864" i="2"/>
  <c r="S2863" i="2"/>
  <c r="S2862" i="2"/>
  <c r="S2861" i="2"/>
  <c r="S2860" i="2"/>
  <c r="S2859" i="2"/>
  <c r="S2858" i="2"/>
  <c r="S2857" i="2"/>
  <c r="S2856" i="2"/>
  <c r="S2855" i="2"/>
  <c r="S2854" i="2"/>
  <c r="S2853" i="2"/>
  <c r="S2852" i="2"/>
  <c r="S2851" i="2"/>
  <c r="S2850" i="2"/>
  <c r="S2849" i="2"/>
  <c r="S2848" i="2"/>
  <c r="S2847" i="2"/>
  <c r="S2846" i="2"/>
  <c r="S2845" i="2"/>
  <c r="S2844" i="2"/>
  <c r="S2843" i="2"/>
  <c r="S2842" i="2"/>
  <c r="S2841" i="2"/>
  <c r="S2840" i="2"/>
  <c r="S2839" i="2"/>
  <c r="S2838" i="2"/>
  <c r="S2837" i="2"/>
  <c r="S2836" i="2"/>
  <c r="S2835" i="2"/>
  <c r="S2834" i="2"/>
  <c r="S2833" i="2"/>
  <c r="S2832" i="2"/>
  <c r="S2831" i="2"/>
  <c r="S2830" i="2"/>
  <c r="S2829" i="2"/>
  <c r="S2828" i="2"/>
  <c r="S2827" i="2"/>
  <c r="S2826" i="2"/>
  <c r="S2825" i="2"/>
  <c r="S2824" i="2"/>
  <c r="S2823" i="2"/>
  <c r="S2822" i="2"/>
  <c r="S2821" i="2"/>
  <c r="S2820" i="2"/>
  <c r="S2819" i="2"/>
  <c r="S2818" i="2"/>
  <c r="S2817" i="2"/>
  <c r="S2816" i="2"/>
  <c r="S2815" i="2"/>
  <c r="S2814" i="2"/>
  <c r="S2813" i="2"/>
  <c r="S2812" i="2"/>
  <c r="S2811" i="2"/>
  <c r="S2810" i="2"/>
  <c r="S2809" i="2"/>
  <c r="S2808" i="2"/>
  <c r="S2807" i="2"/>
  <c r="S2806" i="2"/>
  <c r="S2805" i="2"/>
  <c r="S2804" i="2"/>
  <c r="S2803" i="2"/>
  <c r="S2802" i="2"/>
  <c r="S2801" i="2"/>
  <c r="S2800" i="2"/>
  <c r="S2799" i="2"/>
  <c r="S2798" i="2"/>
  <c r="S2797" i="2"/>
  <c r="S2796" i="2"/>
  <c r="S2795" i="2"/>
  <c r="S2794" i="2"/>
  <c r="S2793" i="2"/>
  <c r="S2792" i="2"/>
  <c r="S2791" i="2"/>
  <c r="S2790" i="2"/>
  <c r="S2789" i="2"/>
  <c r="S2788" i="2"/>
  <c r="S2787" i="2"/>
  <c r="S2786" i="2"/>
  <c r="S2785" i="2"/>
  <c r="S2784" i="2"/>
  <c r="S2783" i="2"/>
  <c r="S2782" i="2"/>
  <c r="S2781" i="2"/>
  <c r="S2780" i="2"/>
  <c r="S2779" i="2"/>
  <c r="S2778" i="2"/>
  <c r="S2777" i="2"/>
  <c r="S2776" i="2"/>
  <c r="S2775" i="2"/>
  <c r="S2774" i="2"/>
  <c r="S2773" i="2"/>
  <c r="S2772" i="2"/>
  <c r="S2771" i="2"/>
  <c r="S2770" i="2"/>
  <c r="S2769" i="2"/>
  <c r="S2768" i="2"/>
  <c r="S2767" i="2"/>
  <c r="S2766" i="2"/>
  <c r="S2765" i="2"/>
  <c r="S2764" i="2"/>
  <c r="S2763" i="2"/>
  <c r="S2762" i="2"/>
  <c r="S2761" i="2"/>
  <c r="S2760" i="2"/>
  <c r="S2759" i="2"/>
  <c r="S2758" i="2"/>
  <c r="S2757" i="2"/>
  <c r="S2756" i="2"/>
  <c r="S2755" i="2"/>
  <c r="S2754" i="2"/>
  <c r="S2753" i="2"/>
  <c r="S2752" i="2"/>
  <c r="S2751" i="2"/>
  <c r="S2750" i="2"/>
  <c r="S2749" i="2"/>
  <c r="S2748" i="2"/>
  <c r="S2747" i="2"/>
  <c r="S2746" i="2"/>
  <c r="S2745" i="2"/>
  <c r="S2744" i="2"/>
  <c r="S2743" i="2"/>
  <c r="S2742" i="2"/>
  <c r="S2741" i="2"/>
  <c r="S2740" i="2"/>
  <c r="S2739" i="2"/>
  <c r="S2738" i="2"/>
  <c r="S2737" i="2"/>
  <c r="S2736" i="2"/>
  <c r="S2735" i="2"/>
  <c r="S2734" i="2"/>
  <c r="S2733" i="2"/>
  <c r="S2732" i="2"/>
  <c r="S2731" i="2"/>
  <c r="S2730" i="2"/>
  <c r="S2729" i="2"/>
  <c r="S2728" i="2"/>
  <c r="S2727" i="2"/>
  <c r="S2726" i="2"/>
  <c r="S2725" i="2"/>
  <c r="S2724" i="2"/>
  <c r="S2723" i="2"/>
  <c r="S2722" i="2"/>
  <c r="S2721" i="2"/>
  <c r="S2720" i="2"/>
  <c r="S2719" i="2"/>
  <c r="S2718" i="2"/>
  <c r="S2717" i="2"/>
  <c r="S2716" i="2"/>
  <c r="S2715" i="2"/>
  <c r="S2714" i="2"/>
  <c r="S2713" i="2"/>
  <c r="S2712" i="2"/>
  <c r="S2711" i="2"/>
  <c r="S2710" i="2"/>
  <c r="S2709" i="2"/>
  <c r="S2708" i="2"/>
  <c r="S2707" i="2"/>
  <c r="S2706" i="2"/>
  <c r="S2705" i="2"/>
  <c r="S2704" i="2"/>
  <c r="S2703" i="2"/>
  <c r="S2702" i="2"/>
  <c r="S2701" i="2"/>
  <c r="S2700" i="2"/>
  <c r="S2699" i="2"/>
  <c r="S2698" i="2"/>
  <c r="S2697" i="2"/>
  <c r="S2696" i="2"/>
  <c r="S2695" i="2"/>
  <c r="S2694" i="2"/>
  <c r="S2693" i="2"/>
  <c r="S2692" i="2"/>
  <c r="S2691" i="2"/>
  <c r="S2690" i="2"/>
  <c r="S2689" i="2"/>
  <c r="S2688" i="2"/>
  <c r="S2687" i="2"/>
  <c r="S2686" i="2"/>
  <c r="S2685" i="2"/>
  <c r="S2684" i="2"/>
  <c r="S2683" i="2"/>
  <c r="S2682" i="2"/>
  <c r="S2681" i="2"/>
  <c r="S2680" i="2"/>
  <c r="S2679" i="2"/>
  <c r="S2678" i="2"/>
  <c r="S2677" i="2"/>
  <c r="S2676" i="2"/>
  <c r="S2675" i="2"/>
  <c r="S2674" i="2"/>
  <c r="S2673" i="2"/>
  <c r="S2672" i="2"/>
  <c r="S2671" i="2"/>
  <c r="S2670" i="2"/>
  <c r="S2669" i="2"/>
  <c r="S2668" i="2"/>
  <c r="S2667" i="2"/>
  <c r="S2666" i="2"/>
  <c r="S2665" i="2"/>
  <c r="S2664" i="2"/>
  <c r="S2663" i="2"/>
  <c r="S2662" i="2"/>
  <c r="S2661" i="2"/>
  <c r="S2660" i="2"/>
  <c r="S2659" i="2"/>
  <c r="S2658" i="2"/>
  <c r="S2657" i="2"/>
  <c r="S2656" i="2"/>
  <c r="S2655" i="2"/>
  <c r="S2654" i="2"/>
  <c r="S2653" i="2"/>
  <c r="S2652" i="2"/>
  <c r="S2651" i="2"/>
  <c r="S2650" i="2"/>
  <c r="S2649" i="2"/>
  <c r="S2648" i="2"/>
  <c r="S2647" i="2"/>
  <c r="S2646" i="2"/>
  <c r="S2645" i="2"/>
  <c r="S2644" i="2"/>
  <c r="S2643" i="2"/>
  <c r="S2642" i="2"/>
  <c r="S2641" i="2"/>
  <c r="S2640" i="2"/>
  <c r="S2639" i="2"/>
  <c r="S2638" i="2"/>
  <c r="S2637" i="2"/>
  <c r="S2636" i="2"/>
  <c r="S2635" i="2"/>
  <c r="S2634" i="2"/>
  <c r="S2633" i="2"/>
  <c r="S2632" i="2"/>
  <c r="S2631" i="2"/>
  <c r="S2630" i="2"/>
  <c r="S2629" i="2"/>
  <c r="S2628" i="2"/>
  <c r="S2627" i="2"/>
  <c r="S2626" i="2"/>
  <c r="S2625" i="2"/>
  <c r="S2624" i="2"/>
  <c r="S2623" i="2"/>
  <c r="S2622" i="2"/>
  <c r="S2621" i="2"/>
  <c r="S2620" i="2"/>
  <c r="S2619" i="2"/>
  <c r="S2618" i="2"/>
  <c r="S2617" i="2"/>
  <c r="S2616" i="2"/>
  <c r="S2615" i="2"/>
  <c r="S2614" i="2"/>
  <c r="S2613" i="2"/>
  <c r="S2612" i="2"/>
  <c r="S2611" i="2"/>
  <c r="S2610" i="2"/>
  <c r="S2609" i="2"/>
  <c r="S2608" i="2"/>
  <c r="S2607" i="2"/>
  <c r="S2606" i="2"/>
  <c r="S2605" i="2"/>
  <c r="S2604" i="2"/>
  <c r="S2603" i="2"/>
  <c r="S2602" i="2"/>
  <c r="S2601" i="2"/>
  <c r="S2600" i="2"/>
  <c r="S2599" i="2"/>
  <c r="S2598" i="2"/>
  <c r="S2597" i="2"/>
  <c r="S2596" i="2"/>
  <c r="S2595" i="2"/>
  <c r="S2594" i="2"/>
  <c r="S2593" i="2"/>
  <c r="S2592" i="2"/>
  <c r="S2591" i="2"/>
  <c r="S2590" i="2"/>
  <c r="S2589" i="2"/>
  <c r="S2588" i="2"/>
  <c r="S2587" i="2"/>
  <c r="S2586" i="2"/>
  <c r="S2585" i="2"/>
  <c r="S2584" i="2"/>
  <c r="S2583" i="2"/>
  <c r="S2582" i="2"/>
  <c r="S2581" i="2"/>
  <c r="S2580" i="2"/>
  <c r="S2579" i="2"/>
  <c r="S2578" i="2"/>
  <c r="S2577" i="2"/>
  <c r="S2576" i="2"/>
  <c r="S2575" i="2"/>
  <c r="S2574" i="2"/>
  <c r="S2573" i="2"/>
  <c r="S2572" i="2"/>
  <c r="S2571" i="2"/>
  <c r="S2570" i="2"/>
  <c r="S2569" i="2"/>
  <c r="S2568" i="2"/>
  <c r="S2567" i="2"/>
  <c r="S2566" i="2"/>
  <c r="S2565" i="2"/>
  <c r="S2564" i="2"/>
  <c r="S2563" i="2"/>
  <c r="S2562" i="2"/>
  <c r="S2561" i="2"/>
  <c r="S2560" i="2"/>
  <c r="S2559" i="2"/>
  <c r="S2558" i="2"/>
  <c r="S2557" i="2"/>
  <c r="S2556" i="2"/>
  <c r="S2555" i="2"/>
  <c r="S2554" i="2"/>
  <c r="S2553" i="2"/>
  <c r="S2552" i="2"/>
  <c r="S2551" i="2"/>
  <c r="S2550" i="2"/>
  <c r="S2549" i="2"/>
  <c r="S2548" i="2"/>
  <c r="S2547" i="2"/>
  <c r="S2546" i="2"/>
  <c r="S2545" i="2"/>
  <c r="S2544" i="2"/>
  <c r="S2543" i="2"/>
  <c r="S2542" i="2"/>
  <c r="S2541" i="2"/>
  <c r="S2540" i="2"/>
  <c r="S2539" i="2"/>
  <c r="S2538" i="2"/>
  <c r="S2537" i="2"/>
  <c r="S2536" i="2"/>
  <c r="S2535" i="2"/>
  <c r="S2534" i="2"/>
  <c r="S2533" i="2"/>
  <c r="S2532" i="2"/>
  <c r="S2531" i="2"/>
  <c r="S2530" i="2"/>
  <c r="S2529" i="2"/>
  <c r="S2528" i="2"/>
  <c r="S2527" i="2"/>
  <c r="S2526" i="2"/>
  <c r="S2525" i="2"/>
  <c r="S2524" i="2"/>
  <c r="S2523" i="2"/>
  <c r="S2522" i="2"/>
  <c r="S2521" i="2"/>
  <c r="S2520" i="2"/>
  <c r="S2519" i="2"/>
  <c r="S2518" i="2"/>
  <c r="S2517" i="2"/>
  <c r="S2516" i="2"/>
  <c r="S2515" i="2"/>
  <c r="S2514" i="2"/>
  <c r="S2513" i="2"/>
  <c r="S2512" i="2"/>
  <c r="S2511" i="2"/>
  <c r="S2510" i="2"/>
  <c r="S2509" i="2"/>
  <c r="S2508" i="2"/>
  <c r="S2507" i="2"/>
  <c r="S2506" i="2"/>
  <c r="S2505" i="2"/>
  <c r="S2504" i="2"/>
  <c r="S2503" i="2"/>
  <c r="S2502" i="2"/>
  <c r="S2501" i="2"/>
  <c r="S2500" i="2"/>
  <c r="S2499" i="2"/>
  <c r="S2498" i="2"/>
  <c r="S2497" i="2"/>
  <c r="S2496" i="2"/>
  <c r="S2495" i="2"/>
  <c r="S2494" i="2"/>
  <c r="S2493" i="2"/>
  <c r="S2492" i="2"/>
  <c r="S2491" i="2"/>
  <c r="S2490" i="2"/>
  <c r="S2489" i="2"/>
  <c r="S2488" i="2"/>
  <c r="S2487" i="2"/>
  <c r="S2486" i="2"/>
  <c r="S2485" i="2"/>
  <c r="S2484" i="2"/>
  <c r="S2483" i="2"/>
  <c r="S2482" i="2"/>
  <c r="S2481" i="2"/>
  <c r="S2480" i="2"/>
  <c r="S2479" i="2"/>
  <c r="S2478" i="2"/>
  <c r="S2477" i="2"/>
  <c r="S2476" i="2"/>
  <c r="S2475" i="2"/>
  <c r="S2474" i="2"/>
  <c r="S2473" i="2"/>
  <c r="S2472" i="2"/>
  <c r="S2471" i="2"/>
  <c r="S2470" i="2"/>
  <c r="S2469" i="2"/>
  <c r="S2468" i="2"/>
  <c r="S2467" i="2"/>
  <c r="S2466" i="2"/>
  <c r="S2465" i="2"/>
  <c r="S2464" i="2"/>
  <c r="S2463" i="2"/>
  <c r="S2462" i="2"/>
  <c r="S2461" i="2"/>
  <c r="S2460" i="2"/>
  <c r="S2459" i="2"/>
  <c r="S2458" i="2"/>
  <c r="S2457" i="2"/>
  <c r="S2456" i="2"/>
  <c r="S2455" i="2"/>
  <c r="S2454" i="2"/>
  <c r="S2453" i="2"/>
  <c r="S2452" i="2"/>
  <c r="S2451" i="2"/>
  <c r="S2450" i="2"/>
  <c r="S2449" i="2"/>
  <c r="S2448" i="2"/>
  <c r="S2447" i="2"/>
  <c r="S2446" i="2"/>
  <c r="S2445" i="2"/>
  <c r="S2444" i="2"/>
  <c r="S2443" i="2"/>
  <c r="S2442" i="2"/>
  <c r="S2441" i="2"/>
  <c r="S2440" i="2"/>
  <c r="S2439" i="2"/>
  <c r="S2438" i="2"/>
  <c r="S2437" i="2"/>
  <c r="S2436" i="2"/>
  <c r="S2435" i="2"/>
  <c r="S2434" i="2"/>
  <c r="S2433" i="2"/>
  <c r="S2432" i="2"/>
  <c r="S2431" i="2"/>
  <c r="S2430" i="2"/>
  <c r="S2429" i="2"/>
  <c r="S2428" i="2"/>
  <c r="S2427" i="2"/>
  <c r="S2426" i="2"/>
  <c r="S2425" i="2"/>
  <c r="S2424" i="2"/>
  <c r="S2423" i="2"/>
  <c r="S2422" i="2"/>
  <c r="S2421" i="2"/>
  <c r="S2420" i="2"/>
  <c r="S2419" i="2"/>
  <c r="S2418" i="2"/>
  <c r="S2417" i="2"/>
  <c r="S2416" i="2"/>
  <c r="S2415" i="2"/>
  <c r="S2414" i="2"/>
  <c r="S2413" i="2"/>
  <c r="S2412" i="2"/>
  <c r="S2411" i="2"/>
  <c r="S2410" i="2"/>
  <c r="S2409" i="2"/>
  <c r="S2408" i="2"/>
  <c r="S2407" i="2"/>
  <c r="S2406" i="2"/>
  <c r="S2405" i="2"/>
  <c r="S2404" i="2"/>
  <c r="S2403" i="2"/>
  <c r="S2402" i="2"/>
  <c r="S2401" i="2"/>
  <c r="S2400" i="2"/>
  <c r="S2399" i="2"/>
  <c r="S2398" i="2"/>
  <c r="S2397" i="2"/>
  <c r="S2396" i="2"/>
  <c r="S2395" i="2"/>
  <c r="S2394" i="2"/>
  <c r="S2393" i="2"/>
  <c r="S2392" i="2"/>
  <c r="S2391" i="2"/>
  <c r="S2390" i="2"/>
  <c r="S2389" i="2"/>
  <c r="S2388" i="2"/>
  <c r="S2387" i="2"/>
  <c r="S2386" i="2"/>
  <c r="S2385" i="2"/>
  <c r="S2384" i="2"/>
  <c r="S2383" i="2"/>
  <c r="S2382" i="2"/>
  <c r="S2381" i="2"/>
  <c r="S2380" i="2"/>
  <c r="S2379" i="2"/>
  <c r="S2378" i="2"/>
  <c r="S2377" i="2"/>
  <c r="S2376" i="2"/>
  <c r="S2375" i="2"/>
  <c r="S2374" i="2"/>
  <c r="S2373" i="2"/>
  <c r="S2372" i="2"/>
  <c r="S2371" i="2"/>
  <c r="S2370" i="2"/>
  <c r="S2369" i="2"/>
  <c r="S2368" i="2"/>
  <c r="S2367" i="2"/>
  <c r="S2366" i="2"/>
  <c r="S2365" i="2"/>
  <c r="S2364" i="2"/>
  <c r="S2363" i="2"/>
  <c r="S2362" i="2"/>
  <c r="S2361" i="2"/>
  <c r="S2360" i="2"/>
  <c r="S2359" i="2"/>
  <c r="S2358" i="2"/>
  <c r="S2357" i="2"/>
  <c r="S2356" i="2"/>
  <c r="S2355" i="2"/>
  <c r="S2354" i="2"/>
  <c r="S2353" i="2"/>
  <c r="S2352" i="2"/>
  <c r="S2351" i="2"/>
  <c r="S2350" i="2"/>
  <c r="S2349" i="2"/>
  <c r="S2348" i="2"/>
  <c r="S2347" i="2"/>
  <c r="S2346" i="2"/>
  <c r="S2345" i="2"/>
  <c r="S2344" i="2"/>
  <c r="S2343" i="2"/>
  <c r="S2342" i="2"/>
  <c r="S2341" i="2"/>
  <c r="S2340" i="2"/>
  <c r="S2339" i="2"/>
  <c r="S2338" i="2"/>
  <c r="S2337" i="2"/>
  <c r="S2336" i="2"/>
  <c r="S2335" i="2"/>
  <c r="S2334" i="2"/>
  <c r="S2333" i="2"/>
  <c r="S2332" i="2"/>
  <c r="S2331" i="2"/>
  <c r="S2330" i="2"/>
  <c r="S2329" i="2"/>
  <c r="S2328" i="2"/>
  <c r="S2327" i="2"/>
  <c r="S2326" i="2"/>
  <c r="S2325" i="2"/>
  <c r="S2324" i="2"/>
  <c r="S2323" i="2"/>
  <c r="S2322" i="2"/>
  <c r="S2321" i="2"/>
  <c r="S2320" i="2"/>
  <c r="S2319" i="2"/>
  <c r="S2318" i="2"/>
  <c r="S2317" i="2"/>
  <c r="S2316" i="2"/>
  <c r="S2315" i="2"/>
  <c r="S2314" i="2"/>
  <c r="S2313" i="2"/>
  <c r="S2312" i="2"/>
  <c r="S2311" i="2"/>
  <c r="S2310" i="2"/>
  <c r="S2309" i="2"/>
  <c r="S2308" i="2"/>
  <c r="S2307" i="2"/>
  <c r="S2306" i="2"/>
  <c r="S2305" i="2"/>
  <c r="S2304" i="2"/>
  <c r="S2303" i="2"/>
  <c r="S2302" i="2"/>
  <c r="S2301" i="2"/>
  <c r="S2300" i="2"/>
  <c r="S2299" i="2"/>
  <c r="S2298" i="2"/>
  <c r="S2297" i="2"/>
  <c r="S2296" i="2"/>
  <c r="S2295" i="2"/>
  <c r="S2294" i="2"/>
  <c r="S2293" i="2"/>
  <c r="S2292" i="2"/>
  <c r="S2291" i="2"/>
  <c r="S2290" i="2"/>
  <c r="S2289" i="2"/>
  <c r="S2288" i="2"/>
  <c r="S2287" i="2"/>
  <c r="S2286" i="2"/>
  <c r="S2285" i="2"/>
  <c r="S2284" i="2"/>
  <c r="S2283" i="2"/>
  <c r="S2282" i="2"/>
  <c r="S2281" i="2"/>
  <c r="S2280" i="2"/>
  <c r="S2279" i="2"/>
  <c r="S2278" i="2"/>
  <c r="S2277" i="2"/>
  <c r="S2276" i="2"/>
  <c r="S2275" i="2"/>
  <c r="S2274" i="2"/>
  <c r="S2273" i="2"/>
  <c r="S2272" i="2"/>
  <c r="S2271" i="2"/>
  <c r="S2270" i="2"/>
  <c r="S2269" i="2"/>
  <c r="S2268" i="2"/>
  <c r="S2267" i="2"/>
  <c r="S2266" i="2"/>
  <c r="S2265" i="2"/>
  <c r="S2264" i="2"/>
  <c r="S2263" i="2"/>
  <c r="S2262" i="2"/>
  <c r="S2261" i="2"/>
  <c r="S2260" i="2"/>
  <c r="S2259" i="2"/>
  <c r="S2258" i="2"/>
  <c r="S2257" i="2"/>
  <c r="S2256" i="2"/>
  <c r="S2255" i="2"/>
  <c r="S2254" i="2"/>
  <c r="S2253" i="2"/>
  <c r="S2252" i="2"/>
  <c r="S2251" i="2"/>
  <c r="S2250" i="2"/>
  <c r="S2249" i="2"/>
  <c r="S2248" i="2"/>
  <c r="S2247" i="2"/>
  <c r="S2246" i="2"/>
  <c r="S2245" i="2"/>
  <c r="S2244" i="2"/>
  <c r="S2243" i="2"/>
  <c r="S2242" i="2"/>
  <c r="S2241" i="2"/>
  <c r="S2240" i="2"/>
  <c r="S2239" i="2"/>
  <c r="S2238" i="2"/>
  <c r="S2237" i="2"/>
  <c r="S2236" i="2"/>
  <c r="S2235" i="2"/>
  <c r="S2234" i="2"/>
  <c r="S2233" i="2"/>
  <c r="S2232" i="2"/>
  <c r="S2231" i="2"/>
  <c r="S2230" i="2"/>
  <c r="S2229" i="2"/>
  <c r="S2228" i="2"/>
  <c r="S2227" i="2"/>
  <c r="S2226" i="2"/>
  <c r="S2225" i="2"/>
  <c r="S2224" i="2"/>
  <c r="S2223" i="2"/>
  <c r="S2222" i="2"/>
  <c r="S2221" i="2"/>
  <c r="S2220" i="2"/>
  <c r="S2219" i="2"/>
  <c r="S2218" i="2"/>
  <c r="S2217" i="2"/>
  <c r="S2216" i="2"/>
  <c r="S2215" i="2"/>
  <c r="S2214" i="2"/>
  <c r="S2213" i="2"/>
  <c r="S2212" i="2"/>
  <c r="S2211" i="2"/>
  <c r="S2210" i="2"/>
  <c r="S2209" i="2"/>
  <c r="S2208" i="2"/>
  <c r="S2207" i="2"/>
  <c r="S2206" i="2"/>
  <c r="S2205" i="2"/>
  <c r="S2204" i="2"/>
  <c r="S2203" i="2"/>
  <c r="S2202" i="2"/>
  <c r="S2201" i="2"/>
  <c r="S2200" i="2"/>
  <c r="S2199" i="2"/>
  <c r="S2198" i="2"/>
  <c r="S2197" i="2"/>
  <c r="S2196" i="2"/>
  <c r="S2195" i="2"/>
  <c r="S2194" i="2"/>
  <c r="S2193" i="2"/>
  <c r="S2192" i="2"/>
  <c r="S2191" i="2"/>
  <c r="S2190" i="2"/>
  <c r="S2189" i="2"/>
  <c r="S2188" i="2"/>
  <c r="S2187" i="2"/>
  <c r="S2186" i="2"/>
  <c r="S2185" i="2"/>
  <c r="S2184" i="2"/>
  <c r="S2183" i="2"/>
  <c r="S2182" i="2"/>
  <c r="S2181" i="2"/>
  <c r="S2180" i="2"/>
  <c r="S2179" i="2"/>
  <c r="S2178" i="2"/>
  <c r="S2177" i="2"/>
  <c r="S2176" i="2"/>
  <c r="S2175" i="2"/>
  <c r="S2174" i="2"/>
  <c r="S2173" i="2"/>
  <c r="S2172" i="2"/>
  <c r="S2171" i="2"/>
  <c r="S2170" i="2"/>
  <c r="S2169" i="2"/>
  <c r="S2168" i="2"/>
  <c r="S2167" i="2"/>
  <c r="S2166" i="2"/>
  <c r="S2165" i="2"/>
  <c r="S2164" i="2"/>
  <c r="S2163" i="2"/>
  <c r="S2162" i="2"/>
  <c r="S2161" i="2"/>
  <c r="S2160" i="2"/>
  <c r="S2159" i="2"/>
  <c r="S2158" i="2"/>
  <c r="S2157" i="2"/>
  <c r="S2156" i="2"/>
  <c r="S2155" i="2"/>
  <c r="S2154" i="2"/>
  <c r="S2153" i="2"/>
  <c r="S2152" i="2"/>
  <c r="S2151" i="2"/>
  <c r="S2150" i="2"/>
  <c r="S2149" i="2"/>
  <c r="S2148" i="2"/>
  <c r="S2147" i="2"/>
  <c r="S2146" i="2"/>
  <c r="S2145" i="2"/>
  <c r="S2144" i="2"/>
  <c r="S2143" i="2"/>
  <c r="S2142" i="2"/>
  <c r="S2141" i="2"/>
  <c r="S2140" i="2"/>
  <c r="S2139" i="2"/>
  <c r="S2138" i="2"/>
  <c r="S2137" i="2"/>
  <c r="S2136" i="2"/>
  <c r="S2135" i="2"/>
  <c r="S2134" i="2"/>
  <c r="S2133" i="2"/>
  <c r="S2132" i="2"/>
  <c r="S2131" i="2"/>
  <c r="S2130" i="2"/>
  <c r="S2129" i="2"/>
  <c r="S2128" i="2"/>
  <c r="S2127" i="2"/>
  <c r="S2126" i="2"/>
  <c r="S2125" i="2"/>
  <c r="S2124" i="2"/>
  <c r="S2123" i="2"/>
  <c r="S2122" i="2"/>
  <c r="S2121" i="2"/>
  <c r="S2120" i="2"/>
  <c r="S2119" i="2"/>
  <c r="S2118" i="2"/>
  <c r="S2117" i="2"/>
  <c r="S2116" i="2"/>
  <c r="S2115" i="2"/>
  <c r="S2114" i="2"/>
  <c r="S2113" i="2"/>
  <c r="S2112" i="2"/>
  <c r="S2111" i="2"/>
  <c r="S2110" i="2"/>
  <c r="S2109" i="2"/>
  <c r="S2108" i="2"/>
  <c r="S2107" i="2"/>
  <c r="S2106" i="2"/>
  <c r="S2105" i="2"/>
  <c r="S2104" i="2"/>
  <c r="S2103" i="2"/>
  <c r="S2102" i="2"/>
  <c r="S2101" i="2"/>
  <c r="S2100" i="2"/>
  <c r="S2099" i="2"/>
  <c r="S2098" i="2"/>
  <c r="S2097" i="2"/>
  <c r="S2096" i="2"/>
  <c r="S2095" i="2"/>
  <c r="S2094" i="2"/>
  <c r="S2093" i="2"/>
  <c r="S2092" i="2"/>
  <c r="S2091" i="2"/>
  <c r="S2090" i="2"/>
  <c r="S2089" i="2"/>
  <c r="S2088" i="2"/>
  <c r="S2087" i="2"/>
  <c r="S2086" i="2"/>
  <c r="S2085" i="2"/>
  <c r="S2084" i="2"/>
  <c r="S2083" i="2"/>
  <c r="S2082" i="2"/>
  <c r="S2081" i="2"/>
  <c r="S2080" i="2"/>
  <c r="S2079" i="2"/>
  <c r="S2078" i="2"/>
  <c r="S2077" i="2"/>
  <c r="S2076" i="2"/>
  <c r="S2075" i="2"/>
  <c r="S2074" i="2"/>
  <c r="S2073" i="2"/>
  <c r="S2072" i="2"/>
  <c r="S2071" i="2"/>
  <c r="S2070" i="2"/>
  <c r="S2069" i="2"/>
  <c r="S2068" i="2"/>
  <c r="S2067" i="2"/>
  <c r="S2066" i="2"/>
  <c r="S2065" i="2"/>
  <c r="S2064" i="2"/>
  <c r="S2063" i="2"/>
  <c r="S2062" i="2"/>
  <c r="S2061" i="2"/>
  <c r="S2060" i="2"/>
  <c r="S2059" i="2"/>
  <c r="S2058" i="2"/>
  <c r="S2057" i="2"/>
  <c r="S2056" i="2"/>
  <c r="S2055" i="2"/>
  <c r="S2054" i="2"/>
  <c r="S2053" i="2"/>
  <c r="S2052" i="2"/>
  <c r="S2051" i="2"/>
  <c r="S2050" i="2"/>
  <c r="S2049" i="2"/>
  <c r="S2048" i="2"/>
  <c r="S2047" i="2"/>
  <c r="S2046" i="2"/>
  <c r="S2045" i="2"/>
  <c r="S2044" i="2"/>
  <c r="S2043" i="2"/>
  <c r="S2042" i="2"/>
  <c r="S2041" i="2"/>
  <c r="S2040" i="2"/>
  <c r="S2039" i="2"/>
  <c r="S2038" i="2"/>
  <c r="S2037" i="2"/>
  <c r="S2036" i="2"/>
  <c r="S2035" i="2"/>
  <c r="S2034" i="2"/>
  <c r="S2033" i="2"/>
  <c r="S2032" i="2"/>
  <c r="S2031" i="2"/>
  <c r="S2030" i="2"/>
  <c r="S2029" i="2"/>
  <c r="S2028" i="2"/>
  <c r="S2027" i="2"/>
  <c r="S2026" i="2"/>
  <c r="S2025" i="2"/>
  <c r="S2024" i="2"/>
  <c r="S2023" i="2"/>
  <c r="S2022" i="2"/>
  <c r="S2021" i="2"/>
  <c r="S2020" i="2"/>
  <c r="S2019" i="2"/>
  <c r="S2018" i="2"/>
  <c r="S2017" i="2"/>
  <c r="S2016" i="2"/>
  <c r="S2015" i="2"/>
  <c r="S2014" i="2"/>
  <c r="S2013" i="2"/>
  <c r="S2012" i="2"/>
  <c r="S2011" i="2"/>
  <c r="S2010" i="2"/>
  <c r="S2009" i="2"/>
  <c r="S2008" i="2"/>
  <c r="S2007" i="2"/>
  <c r="S2006" i="2"/>
  <c r="S2005" i="2"/>
  <c r="S2004" i="2"/>
  <c r="S2003" i="2"/>
  <c r="S2002" i="2"/>
  <c r="S2001" i="2"/>
  <c r="S2000" i="2"/>
  <c r="S1999" i="2"/>
  <c r="S1998" i="2"/>
  <c r="S1997" i="2"/>
  <c r="S1996" i="2"/>
  <c r="S1995" i="2"/>
  <c r="S1994" i="2"/>
  <c r="S1993" i="2"/>
  <c r="S1992" i="2"/>
  <c r="S1991" i="2"/>
  <c r="S1990" i="2"/>
  <c r="S1989" i="2"/>
  <c r="S1988" i="2"/>
  <c r="S1987" i="2"/>
  <c r="S1986" i="2"/>
  <c r="S1985" i="2"/>
  <c r="S1984" i="2"/>
  <c r="S1983" i="2"/>
  <c r="S1982" i="2"/>
  <c r="S1981" i="2"/>
  <c r="S1980" i="2"/>
  <c r="S1979" i="2"/>
  <c r="S1978" i="2"/>
  <c r="S1977" i="2"/>
  <c r="S1976" i="2"/>
  <c r="S1975" i="2"/>
  <c r="S1974" i="2"/>
  <c r="S1973" i="2"/>
  <c r="S1972" i="2"/>
  <c r="S1971" i="2"/>
  <c r="S1970" i="2"/>
  <c r="S1969" i="2"/>
  <c r="S1968" i="2"/>
  <c r="S1967" i="2"/>
  <c r="S1966" i="2"/>
  <c r="S1965" i="2"/>
  <c r="S1964" i="2"/>
  <c r="S1963" i="2"/>
  <c r="S1962" i="2"/>
  <c r="S1961" i="2"/>
  <c r="S1960" i="2"/>
  <c r="S1959" i="2"/>
  <c r="S1958" i="2"/>
  <c r="S1957" i="2"/>
  <c r="S1956" i="2"/>
  <c r="S1955" i="2"/>
  <c r="S1954" i="2"/>
  <c r="S1953" i="2"/>
  <c r="S1952" i="2"/>
  <c r="S1951" i="2"/>
  <c r="S1950" i="2"/>
  <c r="S1949" i="2"/>
  <c r="S1948" i="2"/>
  <c r="S1947" i="2"/>
  <c r="S1946" i="2"/>
  <c r="S1945" i="2"/>
  <c r="S1944" i="2"/>
  <c r="S1943" i="2"/>
  <c r="S1942" i="2"/>
  <c r="S1941" i="2"/>
  <c r="S1940" i="2"/>
  <c r="S1939" i="2"/>
  <c r="S1938" i="2"/>
  <c r="S1937" i="2"/>
  <c r="S1936" i="2"/>
  <c r="S1935" i="2"/>
  <c r="S1934" i="2"/>
  <c r="S1933" i="2"/>
  <c r="S1932" i="2"/>
  <c r="S1931" i="2"/>
  <c r="S1930" i="2"/>
  <c r="S1929" i="2"/>
  <c r="S1928" i="2"/>
  <c r="S1927" i="2"/>
  <c r="S1926" i="2"/>
  <c r="S1925" i="2"/>
  <c r="S1924" i="2"/>
  <c r="S1923" i="2"/>
  <c r="S1922" i="2"/>
  <c r="S1921" i="2"/>
  <c r="S1920" i="2"/>
  <c r="S1919" i="2"/>
  <c r="S1918" i="2"/>
  <c r="S1917" i="2"/>
  <c r="S1916" i="2"/>
  <c r="S1915" i="2"/>
  <c r="S1914" i="2"/>
  <c r="S1913" i="2"/>
  <c r="S1912" i="2"/>
  <c r="S1911" i="2"/>
  <c r="S1910" i="2"/>
  <c r="S1909" i="2"/>
  <c r="S1908" i="2"/>
  <c r="S1907" i="2"/>
  <c r="S1906" i="2"/>
  <c r="S1905" i="2"/>
  <c r="S1904" i="2"/>
  <c r="S1903" i="2"/>
  <c r="S1902" i="2"/>
  <c r="S1901" i="2"/>
  <c r="S1900" i="2"/>
  <c r="S1899" i="2"/>
  <c r="S1898" i="2"/>
  <c r="S1897" i="2"/>
  <c r="S1896" i="2"/>
  <c r="S1895" i="2"/>
  <c r="S1894" i="2"/>
  <c r="S1893" i="2"/>
  <c r="S1892" i="2"/>
  <c r="S1891" i="2"/>
  <c r="S1890" i="2"/>
  <c r="S1889" i="2"/>
  <c r="S1888" i="2"/>
  <c r="S1887" i="2"/>
  <c r="S1886" i="2"/>
  <c r="S1885" i="2"/>
  <c r="S1884" i="2"/>
  <c r="S1883" i="2"/>
  <c r="S1882" i="2"/>
  <c r="S1881" i="2"/>
  <c r="S1880" i="2"/>
  <c r="S1879" i="2"/>
  <c r="S1878" i="2"/>
  <c r="S1877" i="2"/>
  <c r="S1876" i="2"/>
  <c r="S1875" i="2"/>
  <c r="S1874" i="2"/>
  <c r="S1873" i="2"/>
  <c r="S1872" i="2"/>
  <c r="S1871" i="2"/>
  <c r="S1870" i="2"/>
  <c r="S1869" i="2"/>
  <c r="S1868" i="2"/>
  <c r="S1867" i="2"/>
  <c r="S1866" i="2"/>
  <c r="S1865" i="2"/>
  <c r="S1864" i="2"/>
  <c r="S1863" i="2"/>
  <c r="S1862" i="2"/>
  <c r="S1861" i="2"/>
  <c r="S1860" i="2"/>
  <c r="S1859" i="2"/>
  <c r="S1858" i="2"/>
  <c r="S1857" i="2"/>
  <c r="S1856" i="2"/>
  <c r="S1855" i="2"/>
  <c r="S1854" i="2"/>
  <c r="S1853" i="2"/>
  <c r="S1852" i="2"/>
  <c r="S1851" i="2"/>
  <c r="S1850" i="2"/>
  <c r="S1849" i="2"/>
  <c r="S1848" i="2"/>
  <c r="S1847" i="2"/>
  <c r="S1846" i="2"/>
  <c r="S1845" i="2"/>
  <c r="S1844" i="2"/>
  <c r="S1843" i="2"/>
  <c r="S1842" i="2"/>
  <c r="S1841" i="2"/>
  <c r="S1840" i="2"/>
  <c r="S1839" i="2"/>
  <c r="S1838" i="2"/>
  <c r="S1837" i="2"/>
  <c r="S1836" i="2"/>
  <c r="S1835" i="2"/>
  <c r="S1834" i="2"/>
  <c r="S1833" i="2"/>
  <c r="S1832" i="2"/>
  <c r="S1831" i="2"/>
  <c r="S1830" i="2"/>
  <c r="S1829" i="2"/>
  <c r="S1828" i="2"/>
  <c r="S1827" i="2"/>
  <c r="S1826" i="2"/>
  <c r="S1825" i="2"/>
  <c r="S1824" i="2"/>
  <c r="S1823" i="2"/>
  <c r="S1822" i="2"/>
  <c r="S1821" i="2"/>
  <c r="S1820" i="2"/>
  <c r="S1819" i="2"/>
  <c r="S1818" i="2"/>
  <c r="S1817" i="2"/>
  <c r="S1816" i="2"/>
  <c r="S1815" i="2"/>
  <c r="S1814" i="2"/>
  <c r="S1813" i="2"/>
  <c r="S1812" i="2"/>
  <c r="S1811" i="2"/>
  <c r="S1810" i="2"/>
  <c r="S1809" i="2"/>
  <c r="S1808" i="2"/>
  <c r="S1807" i="2"/>
  <c r="S1806" i="2"/>
  <c r="S1805" i="2"/>
  <c r="S1804" i="2"/>
  <c r="S1803" i="2"/>
  <c r="S1802" i="2"/>
  <c r="S1801" i="2"/>
  <c r="S1800" i="2"/>
  <c r="S1799" i="2"/>
  <c r="S1798" i="2"/>
  <c r="S1797" i="2"/>
  <c r="S1796" i="2"/>
  <c r="S1795" i="2"/>
  <c r="S1794" i="2"/>
  <c r="S1793" i="2"/>
  <c r="S1792" i="2"/>
  <c r="S1791" i="2"/>
  <c r="S1790" i="2"/>
  <c r="S1789" i="2"/>
  <c r="S1788" i="2"/>
  <c r="S1787" i="2"/>
  <c r="S1786" i="2"/>
  <c r="S1785" i="2"/>
  <c r="S1784" i="2"/>
  <c r="S1783" i="2"/>
  <c r="S1782" i="2"/>
  <c r="S1781" i="2"/>
  <c r="S1780" i="2"/>
  <c r="S1779" i="2"/>
  <c r="S1778" i="2"/>
  <c r="S1777" i="2"/>
  <c r="S1776" i="2"/>
  <c r="S1775" i="2"/>
  <c r="S1774" i="2"/>
  <c r="S1773" i="2"/>
  <c r="S1772" i="2"/>
  <c r="S1771" i="2"/>
  <c r="S1770" i="2"/>
  <c r="S1769" i="2"/>
  <c r="S1768" i="2"/>
  <c r="S1767" i="2"/>
  <c r="S1766" i="2"/>
  <c r="S1765" i="2"/>
  <c r="S1764" i="2"/>
  <c r="S1763" i="2"/>
  <c r="S1762" i="2"/>
  <c r="S1761" i="2"/>
  <c r="S1760" i="2"/>
  <c r="S1759" i="2"/>
  <c r="S1758" i="2"/>
  <c r="S1757" i="2"/>
  <c r="S1756" i="2"/>
  <c r="S1755" i="2"/>
  <c r="S1754" i="2"/>
  <c r="S1753" i="2"/>
  <c r="S1752" i="2"/>
  <c r="S1751" i="2"/>
  <c r="S1750" i="2"/>
  <c r="S1749" i="2"/>
  <c r="S1748" i="2"/>
  <c r="S1747" i="2"/>
  <c r="S1746" i="2"/>
  <c r="S1745" i="2"/>
  <c r="S1744" i="2"/>
  <c r="S1743" i="2"/>
  <c r="S1742" i="2"/>
  <c r="S1741" i="2"/>
  <c r="S1740" i="2"/>
  <c r="S1739" i="2"/>
  <c r="S1738" i="2"/>
  <c r="S1737" i="2"/>
  <c r="S1736" i="2"/>
  <c r="S1735" i="2"/>
  <c r="S1734" i="2"/>
  <c r="S1733" i="2"/>
  <c r="S1732" i="2"/>
  <c r="S1731" i="2"/>
  <c r="S1730" i="2"/>
  <c r="S1729" i="2"/>
  <c r="S1728" i="2"/>
  <c r="S1727" i="2"/>
  <c r="S1726" i="2"/>
  <c r="S1725" i="2"/>
  <c r="S1724" i="2"/>
  <c r="S1723" i="2"/>
  <c r="S1722" i="2"/>
  <c r="S1721" i="2"/>
  <c r="S1720" i="2"/>
  <c r="S1719" i="2"/>
  <c r="S1718" i="2"/>
  <c r="S1717" i="2"/>
  <c r="S1716" i="2"/>
  <c r="S1715" i="2"/>
  <c r="S1714" i="2"/>
  <c r="S1713" i="2"/>
  <c r="S1712" i="2"/>
  <c r="S1711" i="2"/>
  <c r="S1710" i="2"/>
  <c r="S1709" i="2"/>
  <c r="S1708" i="2"/>
  <c r="S1707" i="2"/>
  <c r="S1706" i="2"/>
  <c r="S1705" i="2"/>
  <c r="S1704" i="2"/>
  <c r="S1703" i="2"/>
  <c r="S1702" i="2"/>
  <c r="S1701" i="2"/>
  <c r="S1700" i="2"/>
  <c r="S1699" i="2"/>
  <c r="S1698" i="2"/>
  <c r="S1697" i="2"/>
  <c r="S1696" i="2"/>
  <c r="S1695" i="2"/>
  <c r="S1694" i="2"/>
  <c r="S1693" i="2"/>
  <c r="S1692" i="2"/>
  <c r="S1691" i="2"/>
  <c r="S1690" i="2"/>
  <c r="S1689" i="2"/>
  <c r="S1688" i="2"/>
  <c r="S1687" i="2"/>
  <c r="S1686" i="2"/>
  <c r="S1685" i="2"/>
  <c r="S1684" i="2"/>
  <c r="S1683" i="2"/>
  <c r="S1682" i="2"/>
  <c r="S1681" i="2"/>
  <c r="S1680" i="2"/>
  <c r="S1679" i="2"/>
  <c r="S1678" i="2"/>
  <c r="S1677" i="2"/>
  <c r="S1676" i="2"/>
  <c r="S1675" i="2"/>
  <c r="S1674" i="2"/>
  <c r="S1673" i="2"/>
  <c r="S1672" i="2"/>
  <c r="S1671" i="2"/>
  <c r="S1670" i="2"/>
  <c r="S1669" i="2"/>
  <c r="S1668" i="2"/>
  <c r="S1667" i="2"/>
  <c r="S1666" i="2"/>
  <c r="S1665" i="2"/>
  <c r="S1664" i="2"/>
  <c r="S1663" i="2"/>
  <c r="S1662" i="2"/>
  <c r="S1661" i="2"/>
  <c r="S1660" i="2"/>
  <c r="S1659" i="2"/>
  <c r="S1658" i="2"/>
  <c r="S1657" i="2"/>
  <c r="S1656" i="2"/>
  <c r="S1655" i="2"/>
  <c r="S1654" i="2"/>
  <c r="S1653" i="2"/>
  <c r="S1652" i="2"/>
  <c r="S1651" i="2"/>
  <c r="S1650" i="2"/>
  <c r="S1649" i="2"/>
  <c r="S1648" i="2"/>
  <c r="S1647" i="2"/>
  <c r="S1646" i="2"/>
  <c r="S1645" i="2"/>
  <c r="S1644" i="2"/>
  <c r="S1643" i="2"/>
  <c r="S1642" i="2"/>
  <c r="S1641" i="2"/>
  <c r="S1640" i="2"/>
  <c r="S1639" i="2"/>
  <c r="S1638" i="2"/>
  <c r="S1637" i="2"/>
  <c r="S1636" i="2"/>
  <c r="S1635" i="2"/>
  <c r="S1634" i="2"/>
  <c r="S1633" i="2"/>
  <c r="S1632" i="2"/>
  <c r="S1631" i="2"/>
  <c r="S1630" i="2"/>
  <c r="S1629" i="2"/>
  <c r="S1628" i="2"/>
  <c r="S1627" i="2"/>
  <c r="S1626" i="2"/>
  <c r="S1625" i="2"/>
  <c r="S1624" i="2"/>
  <c r="S1623" i="2"/>
  <c r="S1622" i="2"/>
  <c r="S1621" i="2"/>
  <c r="S1620" i="2"/>
  <c r="S1619" i="2"/>
  <c r="S1618" i="2"/>
  <c r="S1617" i="2"/>
  <c r="S1616" i="2"/>
  <c r="S1615" i="2"/>
  <c r="S1614" i="2"/>
  <c r="S1613" i="2"/>
  <c r="S1612" i="2"/>
  <c r="S1611" i="2"/>
  <c r="S1610" i="2"/>
  <c r="S1609" i="2"/>
  <c r="S1608" i="2"/>
  <c r="S1607" i="2"/>
  <c r="S1606" i="2"/>
  <c r="S1605" i="2"/>
  <c r="S1604" i="2"/>
  <c r="S1603" i="2"/>
  <c r="S1602" i="2"/>
  <c r="S1601" i="2"/>
  <c r="S1600" i="2"/>
  <c r="S1599" i="2"/>
  <c r="S1598" i="2"/>
  <c r="S1597" i="2"/>
  <c r="S1596" i="2"/>
  <c r="S1595" i="2"/>
  <c r="S1594" i="2"/>
  <c r="S1593" i="2"/>
  <c r="S1592" i="2"/>
  <c r="S1591" i="2"/>
  <c r="S1590" i="2"/>
  <c r="S1589" i="2"/>
  <c r="S1588" i="2"/>
  <c r="S1587" i="2"/>
  <c r="S1586" i="2"/>
  <c r="S1585" i="2"/>
  <c r="S1584" i="2"/>
  <c r="S1583" i="2"/>
  <c r="S1582" i="2"/>
  <c r="S1581" i="2"/>
  <c r="S1580" i="2"/>
  <c r="S1579" i="2"/>
  <c r="S1578" i="2"/>
  <c r="S1577" i="2"/>
  <c r="S1576" i="2"/>
  <c r="S1575" i="2"/>
  <c r="S1574" i="2"/>
  <c r="S1573" i="2"/>
  <c r="S1572" i="2"/>
  <c r="S1571" i="2"/>
  <c r="S1570" i="2"/>
  <c r="S1569" i="2"/>
  <c r="S1568" i="2"/>
  <c r="S1567" i="2"/>
  <c r="S1566" i="2"/>
  <c r="S1565" i="2"/>
  <c r="S1564" i="2"/>
  <c r="S1563" i="2"/>
  <c r="S1562" i="2"/>
  <c r="S1561" i="2"/>
  <c r="S1560" i="2"/>
  <c r="S1559" i="2"/>
  <c r="S1558" i="2"/>
  <c r="S1557" i="2"/>
  <c r="S1556" i="2"/>
  <c r="S1555" i="2"/>
  <c r="S1554" i="2"/>
  <c r="S1553" i="2"/>
  <c r="S1552" i="2"/>
  <c r="S1551" i="2"/>
  <c r="S1550" i="2"/>
  <c r="S1549" i="2"/>
  <c r="S1548" i="2"/>
  <c r="S1547" i="2"/>
  <c r="S1546" i="2"/>
  <c r="S1545" i="2"/>
  <c r="S1544" i="2"/>
  <c r="S1543" i="2"/>
  <c r="S1542" i="2"/>
  <c r="S1541" i="2"/>
  <c r="S1540" i="2"/>
  <c r="S1539" i="2"/>
  <c r="S1538" i="2"/>
  <c r="S1537" i="2"/>
  <c r="S1536" i="2"/>
  <c r="S1535" i="2"/>
  <c r="S1534" i="2"/>
  <c r="S1533" i="2"/>
  <c r="S1532" i="2"/>
  <c r="S1531" i="2"/>
  <c r="S1530" i="2"/>
  <c r="S1529" i="2"/>
  <c r="S1528" i="2"/>
  <c r="S1527" i="2"/>
  <c r="S1526" i="2"/>
  <c r="S1525" i="2"/>
  <c r="S1524" i="2"/>
  <c r="S1523" i="2"/>
  <c r="S1522" i="2"/>
  <c r="S1521" i="2"/>
  <c r="S1520" i="2"/>
  <c r="S1519" i="2"/>
  <c r="S1518" i="2"/>
  <c r="S1517" i="2"/>
  <c r="S1516" i="2"/>
  <c r="S1515" i="2"/>
  <c r="S1514" i="2"/>
  <c r="S1513" i="2"/>
  <c r="S1512" i="2"/>
  <c r="S1511" i="2"/>
  <c r="S1510" i="2"/>
  <c r="S1509" i="2"/>
  <c r="S1508" i="2"/>
  <c r="S1507" i="2"/>
  <c r="S1506" i="2"/>
  <c r="S1505" i="2"/>
  <c r="S1504" i="2"/>
  <c r="S1503" i="2"/>
  <c r="S1502" i="2"/>
  <c r="S1501" i="2"/>
  <c r="S1500" i="2"/>
  <c r="S1499" i="2"/>
  <c r="S1498" i="2"/>
  <c r="S1497" i="2"/>
  <c r="S1496" i="2"/>
  <c r="S1495" i="2"/>
  <c r="S1494" i="2"/>
  <c r="S1493" i="2"/>
  <c r="S1492" i="2"/>
  <c r="S1491" i="2"/>
  <c r="S1490" i="2"/>
  <c r="S1489" i="2"/>
  <c r="S1488" i="2"/>
  <c r="S1487" i="2"/>
  <c r="S1486" i="2"/>
  <c r="S1485" i="2"/>
  <c r="S1484" i="2"/>
  <c r="S1483" i="2"/>
  <c r="S1482" i="2"/>
  <c r="S1481" i="2"/>
  <c r="S1480" i="2"/>
  <c r="S1479" i="2"/>
  <c r="S1478" i="2"/>
  <c r="S1477" i="2"/>
  <c r="S1476" i="2"/>
  <c r="S1475" i="2"/>
  <c r="S1474" i="2"/>
  <c r="S1473" i="2"/>
  <c r="S1472" i="2"/>
  <c r="S1471" i="2"/>
  <c r="S1470" i="2"/>
  <c r="S1469" i="2"/>
  <c r="S1468" i="2"/>
  <c r="S1467" i="2"/>
  <c r="S1466" i="2"/>
  <c r="S1465" i="2"/>
  <c r="S1464" i="2"/>
  <c r="S1463" i="2"/>
  <c r="S1462" i="2"/>
  <c r="S1461" i="2"/>
  <c r="S1460" i="2"/>
  <c r="S1459" i="2"/>
  <c r="S1458" i="2"/>
  <c r="S1457" i="2"/>
  <c r="S1456" i="2"/>
  <c r="S1455" i="2"/>
  <c r="S1454" i="2"/>
  <c r="S1453" i="2"/>
  <c r="S1452" i="2"/>
  <c r="S1451" i="2"/>
  <c r="S1450" i="2"/>
  <c r="S1449" i="2"/>
  <c r="S1448" i="2"/>
  <c r="S1447" i="2"/>
  <c r="S1446" i="2"/>
  <c r="S1445" i="2"/>
  <c r="S1444" i="2"/>
  <c r="S1443" i="2"/>
  <c r="S1442" i="2"/>
  <c r="S1441" i="2"/>
  <c r="S1440" i="2"/>
  <c r="S1439" i="2"/>
  <c r="S1438" i="2"/>
  <c r="S1437" i="2"/>
  <c r="S1436" i="2"/>
  <c r="S1435" i="2"/>
  <c r="S1434" i="2"/>
  <c r="S1433" i="2"/>
  <c r="S1432" i="2"/>
  <c r="S1431" i="2"/>
  <c r="S1430" i="2"/>
  <c r="S1429" i="2"/>
  <c r="S1428" i="2"/>
  <c r="S1427" i="2"/>
  <c r="S1426" i="2"/>
  <c r="S1425" i="2"/>
  <c r="S1424" i="2"/>
  <c r="S1423" i="2"/>
  <c r="S1422" i="2"/>
  <c r="S1421" i="2"/>
  <c r="S1420" i="2"/>
  <c r="S1419" i="2"/>
  <c r="S1418" i="2"/>
  <c r="S1417" i="2"/>
  <c r="S1416" i="2"/>
  <c r="S1415" i="2"/>
  <c r="S1414" i="2"/>
  <c r="S1413" i="2"/>
  <c r="S1412" i="2"/>
  <c r="S1411" i="2"/>
  <c r="S1410" i="2"/>
  <c r="S1409" i="2"/>
  <c r="S1408" i="2"/>
  <c r="S1407" i="2"/>
  <c r="S1406" i="2"/>
  <c r="S1405" i="2"/>
  <c r="S1404" i="2"/>
  <c r="S1403" i="2"/>
  <c r="S1402" i="2"/>
  <c r="S1401" i="2"/>
  <c r="S1400" i="2"/>
  <c r="S1399" i="2"/>
  <c r="S1398" i="2"/>
  <c r="S1397" i="2"/>
  <c r="S1396" i="2"/>
  <c r="S1395" i="2"/>
  <c r="S1394" i="2"/>
  <c r="S1393" i="2"/>
  <c r="S1392" i="2"/>
  <c r="S1391" i="2"/>
  <c r="S1390" i="2"/>
  <c r="S1389" i="2"/>
  <c r="S1388" i="2"/>
  <c r="S1387" i="2"/>
  <c r="S1386" i="2"/>
  <c r="S1385" i="2"/>
  <c r="S1384" i="2"/>
  <c r="S1383" i="2"/>
  <c r="S1382" i="2"/>
  <c r="S1381" i="2"/>
  <c r="S1380" i="2"/>
  <c r="S1379" i="2"/>
  <c r="S1378" i="2"/>
  <c r="S1377" i="2"/>
  <c r="S1376" i="2"/>
  <c r="S1375" i="2"/>
  <c r="S1374" i="2"/>
  <c r="S1373" i="2"/>
  <c r="S1372" i="2"/>
  <c r="S1371" i="2"/>
  <c r="S1370" i="2"/>
  <c r="S1369" i="2"/>
  <c r="S1368" i="2"/>
  <c r="S1367" i="2"/>
  <c r="S1366" i="2"/>
  <c r="S1365" i="2"/>
  <c r="S1364" i="2"/>
  <c r="S1363" i="2"/>
  <c r="S1362" i="2"/>
  <c r="S1361" i="2"/>
  <c r="S1360" i="2"/>
  <c r="S1359" i="2"/>
  <c r="S1358" i="2"/>
  <c r="S1357" i="2"/>
  <c r="S1356" i="2"/>
  <c r="S1355" i="2"/>
  <c r="S1354" i="2"/>
  <c r="S1353" i="2"/>
  <c r="S1352" i="2"/>
  <c r="S1351" i="2"/>
  <c r="S1350" i="2"/>
  <c r="S1349" i="2"/>
  <c r="S1348" i="2"/>
  <c r="S1347" i="2"/>
  <c r="S1346" i="2"/>
  <c r="S1345" i="2"/>
  <c r="S1344" i="2"/>
  <c r="S1343" i="2"/>
  <c r="S1342" i="2"/>
  <c r="S1341" i="2"/>
  <c r="S1340" i="2"/>
  <c r="S1339" i="2"/>
  <c r="S1338" i="2"/>
  <c r="S1337" i="2"/>
  <c r="S1336" i="2"/>
  <c r="S1335" i="2"/>
  <c r="S1334" i="2"/>
  <c r="S1333" i="2"/>
  <c r="S1332" i="2"/>
  <c r="S1331" i="2"/>
  <c r="S1330" i="2"/>
  <c r="S1329" i="2"/>
  <c r="S1328" i="2"/>
  <c r="S1327" i="2"/>
  <c r="S1326" i="2"/>
  <c r="S1325" i="2"/>
  <c r="S1324" i="2"/>
  <c r="S1323" i="2"/>
  <c r="S1322" i="2"/>
  <c r="S1321" i="2"/>
  <c r="S1320" i="2"/>
  <c r="S1319" i="2"/>
  <c r="S1318" i="2"/>
  <c r="S1317" i="2"/>
  <c r="S1316" i="2"/>
  <c r="S1315" i="2"/>
  <c r="S1314" i="2"/>
  <c r="S1313" i="2"/>
  <c r="S1312" i="2"/>
  <c r="S1311" i="2"/>
  <c r="S1310" i="2"/>
  <c r="S1309" i="2"/>
  <c r="S1308" i="2"/>
  <c r="S1307" i="2"/>
  <c r="S1306" i="2"/>
  <c r="S1305" i="2"/>
  <c r="S1304" i="2"/>
  <c r="S1303" i="2"/>
  <c r="S1302" i="2"/>
  <c r="S1301" i="2"/>
  <c r="S1300" i="2"/>
  <c r="S1299" i="2"/>
  <c r="S1298" i="2"/>
  <c r="S1297" i="2"/>
  <c r="S1296" i="2"/>
  <c r="S1295" i="2"/>
  <c r="S1294" i="2"/>
  <c r="S1293" i="2"/>
  <c r="S1292" i="2"/>
  <c r="S1291" i="2"/>
  <c r="S1290" i="2"/>
  <c r="S1289" i="2"/>
  <c r="S1288" i="2"/>
  <c r="S1287" i="2"/>
  <c r="S1286" i="2"/>
  <c r="S1285" i="2"/>
  <c r="S1284" i="2"/>
  <c r="S1283" i="2"/>
  <c r="S1282" i="2"/>
  <c r="S1281" i="2"/>
  <c r="S1280" i="2"/>
  <c r="S1279" i="2"/>
  <c r="S1278" i="2"/>
  <c r="S1277" i="2"/>
  <c r="S1276" i="2"/>
  <c r="S1275" i="2"/>
  <c r="S1274" i="2"/>
  <c r="S1273" i="2"/>
  <c r="S1272" i="2"/>
  <c r="S1271" i="2"/>
  <c r="S1270" i="2"/>
  <c r="S1269" i="2"/>
  <c r="S1268" i="2"/>
  <c r="S1267" i="2"/>
  <c r="S1266" i="2"/>
  <c r="S1265" i="2"/>
  <c r="S1264" i="2"/>
  <c r="S1263" i="2"/>
  <c r="S1262" i="2"/>
  <c r="S1261" i="2"/>
  <c r="S1260" i="2"/>
  <c r="S1259" i="2"/>
  <c r="S1258" i="2"/>
  <c r="S1257" i="2"/>
  <c r="S1256" i="2"/>
  <c r="S1255" i="2"/>
  <c r="S1254" i="2"/>
  <c r="S1253" i="2"/>
  <c r="S1252" i="2"/>
  <c r="S1251" i="2"/>
  <c r="S1250" i="2"/>
  <c r="S1249" i="2"/>
  <c r="S1248" i="2"/>
  <c r="S1247" i="2"/>
  <c r="S1246" i="2"/>
  <c r="S1245" i="2"/>
  <c r="S1244" i="2"/>
  <c r="S1243" i="2"/>
  <c r="S1242" i="2"/>
  <c r="S1241" i="2"/>
  <c r="S1240" i="2"/>
  <c r="S1239" i="2"/>
  <c r="S1238" i="2"/>
  <c r="S1237" i="2"/>
  <c r="S1236" i="2"/>
  <c r="S1235" i="2"/>
  <c r="S1234" i="2"/>
  <c r="S1233" i="2"/>
  <c r="S1232" i="2"/>
  <c r="S1231" i="2"/>
  <c r="S1230" i="2"/>
  <c r="S1229" i="2"/>
  <c r="S1228" i="2"/>
  <c r="S1227" i="2"/>
  <c r="S1226" i="2"/>
  <c r="S1225" i="2"/>
  <c r="S1224" i="2"/>
  <c r="S1223" i="2"/>
  <c r="S1222" i="2"/>
  <c r="S1221" i="2"/>
  <c r="S1220" i="2"/>
  <c r="S1219" i="2"/>
  <c r="S1218" i="2"/>
  <c r="S1217" i="2"/>
  <c r="S1216" i="2"/>
  <c r="S1215" i="2"/>
  <c r="S1214" i="2"/>
  <c r="S1213" i="2"/>
  <c r="S1212" i="2"/>
  <c r="S1211" i="2"/>
  <c r="S1210" i="2"/>
  <c r="S1209" i="2"/>
  <c r="S1208" i="2"/>
  <c r="S1207" i="2"/>
  <c r="S1206" i="2"/>
  <c r="S1205" i="2"/>
  <c r="S1204" i="2"/>
  <c r="S1203" i="2"/>
  <c r="S1202" i="2"/>
  <c r="S1201" i="2"/>
  <c r="S1200" i="2"/>
  <c r="S1199" i="2"/>
  <c r="S1198" i="2"/>
  <c r="S1197" i="2"/>
  <c r="S1196" i="2"/>
  <c r="S1195" i="2"/>
  <c r="S1194" i="2"/>
  <c r="S1193" i="2"/>
  <c r="S1192" i="2"/>
  <c r="S1191" i="2"/>
  <c r="S1190" i="2"/>
  <c r="S1189" i="2"/>
  <c r="S1188" i="2"/>
  <c r="S1187" i="2"/>
  <c r="S1186" i="2"/>
  <c r="S1185" i="2"/>
  <c r="S1184" i="2"/>
  <c r="S1183" i="2"/>
  <c r="S1182" i="2"/>
  <c r="S1181" i="2"/>
  <c r="S1180" i="2"/>
  <c r="S1179" i="2"/>
  <c r="S1178" i="2"/>
  <c r="S1177" i="2"/>
  <c r="S1176" i="2"/>
  <c r="S1175" i="2"/>
  <c r="S1174" i="2"/>
  <c r="S1173" i="2"/>
  <c r="S1172" i="2"/>
  <c r="S1171" i="2"/>
  <c r="S1170" i="2"/>
  <c r="S1169" i="2"/>
  <c r="S1168" i="2"/>
  <c r="S1167" i="2"/>
  <c r="S1166" i="2"/>
  <c r="S1165" i="2"/>
  <c r="S1164" i="2"/>
  <c r="S1163" i="2"/>
  <c r="S1162" i="2"/>
  <c r="S1161" i="2"/>
  <c r="S1160" i="2"/>
  <c r="S1159" i="2"/>
  <c r="S1158" i="2"/>
  <c r="S1157" i="2"/>
  <c r="S1156" i="2"/>
  <c r="S1155" i="2"/>
  <c r="S1154" i="2"/>
  <c r="S1153" i="2"/>
  <c r="S1152" i="2"/>
  <c r="S1151" i="2"/>
  <c r="S1150" i="2"/>
  <c r="S1149" i="2"/>
  <c r="S1148" i="2"/>
  <c r="S1147" i="2"/>
  <c r="S1146" i="2"/>
  <c r="S1145" i="2"/>
  <c r="S1144" i="2"/>
  <c r="S1143" i="2"/>
  <c r="S1142" i="2"/>
  <c r="S1141" i="2"/>
  <c r="S1140" i="2"/>
  <c r="S1139" i="2"/>
  <c r="S1138" i="2"/>
  <c r="S1137" i="2"/>
  <c r="S1136" i="2"/>
  <c r="S1135" i="2"/>
  <c r="S1134" i="2"/>
  <c r="S1133" i="2"/>
  <c r="S1132" i="2"/>
  <c r="S1131" i="2"/>
  <c r="S1130" i="2"/>
  <c r="S1129" i="2"/>
  <c r="S1128" i="2"/>
  <c r="S1127" i="2"/>
  <c r="S1126" i="2"/>
  <c r="S1125" i="2"/>
  <c r="S1124" i="2"/>
  <c r="S1123" i="2"/>
  <c r="S1122" i="2"/>
  <c r="S1121" i="2"/>
  <c r="S1120" i="2"/>
  <c r="S1119" i="2"/>
  <c r="S1118" i="2"/>
  <c r="S1117" i="2"/>
  <c r="S1116" i="2"/>
  <c r="S1115" i="2"/>
  <c r="S1114" i="2"/>
  <c r="S1113" i="2"/>
  <c r="S1112" i="2"/>
  <c r="S1111" i="2"/>
  <c r="S1110" i="2"/>
  <c r="S1109" i="2"/>
  <c r="S1108" i="2"/>
  <c r="S1107" i="2"/>
  <c r="S1106" i="2"/>
  <c r="S1105" i="2"/>
  <c r="S1104" i="2"/>
  <c r="S1103" i="2"/>
  <c r="S1102" i="2"/>
  <c r="S1101" i="2"/>
  <c r="S1100" i="2"/>
  <c r="S1099" i="2"/>
  <c r="S1098" i="2"/>
  <c r="S1097" i="2"/>
  <c r="S1096" i="2"/>
  <c r="S1095" i="2"/>
  <c r="S1094" i="2"/>
  <c r="S1093" i="2"/>
  <c r="S1092" i="2"/>
  <c r="S1091" i="2"/>
  <c r="S1090" i="2"/>
  <c r="S1089" i="2"/>
  <c r="S1088" i="2"/>
  <c r="S1087" i="2"/>
  <c r="S1086" i="2"/>
  <c r="S1085" i="2"/>
  <c r="S1084" i="2"/>
  <c r="S1083" i="2"/>
  <c r="S1082" i="2"/>
  <c r="S1081" i="2"/>
  <c r="S1080" i="2"/>
  <c r="S1079" i="2"/>
  <c r="S1078" i="2"/>
  <c r="S1077" i="2"/>
  <c r="S1076" i="2"/>
  <c r="S1075" i="2"/>
  <c r="S1074" i="2"/>
  <c r="S1073" i="2"/>
  <c r="S1072" i="2"/>
  <c r="S1071" i="2"/>
  <c r="S1070" i="2"/>
  <c r="S1069" i="2"/>
  <c r="S1068" i="2"/>
  <c r="S1067" i="2"/>
  <c r="S1066" i="2"/>
  <c r="S1065" i="2"/>
  <c r="S1064" i="2"/>
  <c r="S1063" i="2"/>
  <c r="S1062" i="2"/>
  <c r="S1061" i="2"/>
  <c r="S1060" i="2"/>
  <c r="S1059" i="2"/>
  <c r="S1058" i="2"/>
  <c r="S1057" i="2"/>
  <c r="S1056" i="2"/>
  <c r="S1055" i="2"/>
  <c r="S1054" i="2"/>
  <c r="S1053" i="2"/>
  <c r="S1052" i="2"/>
  <c r="S1051" i="2"/>
  <c r="S1050" i="2"/>
  <c r="S1049" i="2"/>
  <c r="S1048" i="2"/>
  <c r="S1047" i="2"/>
  <c r="S1046" i="2"/>
  <c r="S1045" i="2"/>
  <c r="S1044" i="2"/>
  <c r="S1043" i="2"/>
  <c r="S1042" i="2"/>
  <c r="S1041" i="2"/>
  <c r="S1040" i="2"/>
  <c r="S1039" i="2"/>
  <c r="S1038" i="2"/>
  <c r="S1037" i="2"/>
  <c r="S1036" i="2"/>
  <c r="S1035" i="2"/>
  <c r="S1034" i="2"/>
  <c r="S1033" i="2"/>
  <c r="S1032" i="2"/>
  <c r="S1031" i="2"/>
  <c r="S1030" i="2"/>
  <c r="S1029" i="2"/>
  <c r="S1028" i="2"/>
  <c r="S1027" i="2"/>
  <c r="S1026" i="2"/>
  <c r="S1025" i="2"/>
  <c r="S1024" i="2"/>
  <c r="S1023" i="2"/>
  <c r="S1022" i="2"/>
  <c r="S1021" i="2"/>
  <c r="S1020" i="2"/>
  <c r="S1019" i="2"/>
  <c r="S1018" i="2"/>
  <c r="S1017" i="2"/>
  <c r="S1016" i="2"/>
  <c r="S1015" i="2"/>
  <c r="S1014" i="2"/>
  <c r="S1013" i="2"/>
  <c r="S1012" i="2"/>
  <c r="S1011" i="2"/>
  <c r="S1010" i="2"/>
  <c r="S1009" i="2"/>
  <c r="S1008" i="2"/>
  <c r="S1007" i="2"/>
  <c r="S1006" i="2"/>
  <c r="S1005" i="2"/>
  <c r="S1004" i="2"/>
  <c r="S1003" i="2"/>
  <c r="S1002" i="2"/>
  <c r="S1001" i="2"/>
  <c r="S1000" i="2"/>
  <c r="S6" i="2"/>
  <c r="AI6" i="2" s="1"/>
  <c r="S5" i="2"/>
  <c r="AI5" i="2" s="1"/>
  <c r="S4" i="2"/>
  <c r="AI4" i="2" s="1"/>
  <c r="S3" i="2"/>
  <c r="AI3" i="2" s="1"/>
  <c r="S2" i="2"/>
  <c r="AI2" i="2" s="1"/>
  <c r="B3000" i="2"/>
  <c r="B2999" i="2"/>
  <c r="B2998" i="2"/>
  <c r="B2997" i="2"/>
  <c r="B2996" i="2"/>
  <c r="B2995" i="2"/>
  <c r="B2994" i="2"/>
  <c r="B2993" i="2"/>
  <c r="B2992" i="2"/>
  <c r="B2991" i="2"/>
  <c r="B2990" i="2"/>
  <c r="B2989" i="2"/>
  <c r="B2988" i="2"/>
  <c r="B2987" i="2"/>
  <c r="B2986" i="2"/>
  <c r="B2985" i="2"/>
  <c r="B2984" i="2"/>
  <c r="B2983" i="2"/>
  <c r="B2982" i="2"/>
  <c r="B2981" i="2"/>
  <c r="B2980" i="2"/>
  <c r="B2979" i="2"/>
  <c r="B2978" i="2"/>
  <c r="B2977" i="2"/>
  <c r="B2976" i="2"/>
  <c r="B2975" i="2"/>
  <c r="B2974" i="2"/>
  <c r="B2973" i="2"/>
  <c r="B2972" i="2"/>
  <c r="B2971" i="2"/>
  <c r="B2970" i="2"/>
  <c r="B2969" i="2"/>
  <c r="B2968" i="2"/>
  <c r="B2967" i="2"/>
  <c r="B2966" i="2"/>
  <c r="B2965" i="2"/>
  <c r="B2964" i="2"/>
  <c r="B2963" i="2"/>
  <c r="B2962" i="2"/>
  <c r="B2961" i="2"/>
  <c r="B2960" i="2"/>
  <c r="B2959" i="2"/>
  <c r="B2958" i="2"/>
  <c r="B2957" i="2"/>
  <c r="B2956" i="2"/>
  <c r="B2955" i="2"/>
  <c r="B2954" i="2"/>
  <c r="B2953" i="2"/>
  <c r="B2952" i="2"/>
  <c r="B2951" i="2"/>
  <c r="B2950" i="2"/>
  <c r="B2949" i="2"/>
  <c r="B2948" i="2"/>
  <c r="B2947" i="2"/>
  <c r="B2946" i="2"/>
  <c r="B2945" i="2"/>
  <c r="B2944" i="2"/>
  <c r="B2943" i="2"/>
  <c r="B2942" i="2"/>
  <c r="B2941" i="2"/>
  <c r="B2940" i="2"/>
  <c r="B2939" i="2"/>
  <c r="B2938" i="2"/>
  <c r="B2937" i="2"/>
  <c r="B2936" i="2"/>
  <c r="B2935" i="2"/>
  <c r="B2934" i="2"/>
  <c r="B2933" i="2"/>
  <c r="B2932" i="2"/>
  <c r="B2931" i="2"/>
  <c r="B2930" i="2"/>
  <c r="B2929" i="2"/>
  <c r="B2928" i="2"/>
  <c r="B2927" i="2"/>
  <c r="B2926" i="2"/>
  <c r="B2925" i="2"/>
  <c r="B2924" i="2"/>
  <c r="B2923" i="2"/>
  <c r="B2922" i="2"/>
  <c r="B2921" i="2"/>
  <c r="B2920" i="2"/>
  <c r="B2919" i="2"/>
  <c r="B2918" i="2"/>
  <c r="B2917" i="2"/>
  <c r="B2916" i="2"/>
  <c r="B2915" i="2"/>
  <c r="B2914" i="2"/>
  <c r="B2913" i="2"/>
  <c r="B2912" i="2"/>
  <c r="B2911" i="2"/>
  <c r="B2910" i="2"/>
  <c r="B2909" i="2"/>
  <c r="B2908" i="2"/>
  <c r="B2907" i="2"/>
  <c r="B2906" i="2"/>
  <c r="B2905" i="2"/>
  <c r="B2904" i="2"/>
  <c r="B2903" i="2"/>
  <c r="B2902" i="2"/>
  <c r="B2901" i="2"/>
  <c r="B2900" i="2"/>
  <c r="B2899" i="2"/>
  <c r="B2898" i="2"/>
  <c r="B2897" i="2"/>
  <c r="B2896" i="2"/>
  <c r="B2895" i="2"/>
  <c r="B2894" i="2"/>
  <c r="B2893" i="2"/>
  <c r="B2892" i="2"/>
  <c r="B2891" i="2"/>
  <c r="B2890" i="2"/>
  <c r="B2889" i="2"/>
  <c r="B2888" i="2"/>
  <c r="B2887" i="2"/>
  <c r="B2886" i="2"/>
  <c r="B2885" i="2"/>
  <c r="B2884" i="2"/>
  <c r="B2883" i="2"/>
  <c r="B2882" i="2"/>
  <c r="B2881" i="2"/>
  <c r="B2880" i="2"/>
  <c r="B2879" i="2"/>
  <c r="B2878" i="2"/>
  <c r="B2877" i="2"/>
  <c r="B2876" i="2"/>
  <c r="B2875" i="2"/>
  <c r="B2874" i="2"/>
  <c r="B2873" i="2"/>
  <c r="B2872" i="2"/>
  <c r="B2871" i="2"/>
  <c r="B2870" i="2"/>
  <c r="B2869" i="2"/>
  <c r="B2868" i="2"/>
  <c r="B2867" i="2"/>
  <c r="B2866" i="2"/>
  <c r="B2865" i="2"/>
  <c r="B2864" i="2"/>
  <c r="B2863" i="2"/>
  <c r="B2862" i="2"/>
  <c r="B2861" i="2"/>
  <c r="B2860" i="2"/>
  <c r="B2859" i="2"/>
  <c r="B2858" i="2"/>
  <c r="B2857" i="2"/>
  <c r="B2856" i="2"/>
  <c r="B2855" i="2"/>
  <c r="B2854" i="2"/>
  <c r="B2853" i="2"/>
  <c r="B2852" i="2"/>
  <c r="B2851" i="2"/>
  <c r="B2850" i="2"/>
  <c r="B2849" i="2"/>
  <c r="B2848" i="2"/>
  <c r="B2847" i="2"/>
  <c r="B2846" i="2"/>
  <c r="B2845" i="2"/>
  <c r="B2844" i="2"/>
  <c r="B2843" i="2"/>
  <c r="B2842" i="2"/>
  <c r="B2841" i="2"/>
  <c r="B2840" i="2"/>
  <c r="B2839" i="2"/>
  <c r="B2838" i="2"/>
  <c r="B2837" i="2"/>
  <c r="B2836" i="2"/>
  <c r="B2835" i="2"/>
  <c r="B2834" i="2"/>
  <c r="B2833" i="2"/>
  <c r="B2832" i="2"/>
  <c r="B2831" i="2"/>
  <c r="B2830" i="2"/>
  <c r="B2829" i="2"/>
  <c r="B2828" i="2"/>
  <c r="B2827" i="2"/>
  <c r="B2826" i="2"/>
  <c r="B2825" i="2"/>
  <c r="B2824" i="2"/>
  <c r="B2823" i="2"/>
  <c r="B2822" i="2"/>
  <c r="B2821" i="2"/>
  <c r="B2820" i="2"/>
  <c r="B2819" i="2"/>
  <c r="B2818" i="2"/>
  <c r="B2817" i="2"/>
  <c r="B2816" i="2"/>
  <c r="B2815" i="2"/>
  <c r="B2814" i="2"/>
  <c r="B2813" i="2"/>
  <c r="B2812" i="2"/>
  <c r="B2811" i="2"/>
  <c r="B2810" i="2"/>
  <c r="B2809" i="2"/>
  <c r="B2808" i="2"/>
  <c r="B2807" i="2"/>
  <c r="B2806" i="2"/>
  <c r="B2805" i="2"/>
  <c r="B2804" i="2"/>
  <c r="B2803" i="2"/>
  <c r="B2802" i="2"/>
  <c r="B2801" i="2"/>
  <c r="B2800" i="2"/>
  <c r="B2799" i="2"/>
  <c r="B2798" i="2"/>
  <c r="B2797" i="2"/>
  <c r="B2796" i="2"/>
  <c r="B2795" i="2"/>
  <c r="B2794" i="2"/>
  <c r="B2793" i="2"/>
  <c r="B2792" i="2"/>
  <c r="B2791" i="2"/>
  <c r="B2790" i="2"/>
  <c r="B2789" i="2"/>
  <c r="B2788" i="2"/>
  <c r="B2787" i="2"/>
  <c r="B2786" i="2"/>
  <c r="B2785" i="2"/>
  <c r="B2784" i="2"/>
  <c r="B2783" i="2"/>
  <c r="B2782" i="2"/>
  <c r="B2781" i="2"/>
  <c r="B2780" i="2"/>
  <c r="B2779" i="2"/>
  <c r="B2778" i="2"/>
  <c r="B2777" i="2"/>
  <c r="B2776" i="2"/>
  <c r="B2775" i="2"/>
  <c r="B2774" i="2"/>
  <c r="B2773" i="2"/>
  <c r="B2772" i="2"/>
  <c r="B2771" i="2"/>
  <c r="B2770" i="2"/>
  <c r="B2769" i="2"/>
  <c r="B2768" i="2"/>
  <c r="B2767" i="2"/>
  <c r="B2766" i="2"/>
  <c r="B2765" i="2"/>
  <c r="B2764" i="2"/>
  <c r="B2763" i="2"/>
  <c r="B2762" i="2"/>
  <c r="B2761" i="2"/>
  <c r="B2760" i="2"/>
  <c r="B2759" i="2"/>
  <c r="B2758" i="2"/>
  <c r="B2757" i="2"/>
  <c r="B2756" i="2"/>
  <c r="B2755" i="2"/>
  <c r="B2754" i="2"/>
  <c r="B2753" i="2"/>
  <c r="B2752" i="2"/>
  <c r="B2751" i="2"/>
  <c r="B2750" i="2"/>
  <c r="B2749" i="2"/>
  <c r="B2748" i="2"/>
  <c r="B2747" i="2"/>
  <c r="B2746" i="2"/>
  <c r="B2745" i="2"/>
  <c r="B2744" i="2"/>
  <c r="B2743" i="2"/>
  <c r="B2742" i="2"/>
  <c r="B2741" i="2"/>
  <c r="B2740" i="2"/>
  <c r="B2739" i="2"/>
  <c r="B2738" i="2"/>
  <c r="B2737" i="2"/>
  <c r="B2736" i="2"/>
  <c r="B2735" i="2"/>
  <c r="B2734" i="2"/>
  <c r="B2733" i="2"/>
  <c r="B2732" i="2"/>
  <c r="B2731" i="2"/>
  <c r="B2730" i="2"/>
  <c r="B2729" i="2"/>
  <c r="B2728" i="2"/>
  <c r="B2727" i="2"/>
  <c r="B2726" i="2"/>
  <c r="B2725" i="2"/>
  <c r="B2724" i="2"/>
  <c r="B2723" i="2"/>
  <c r="B2722" i="2"/>
  <c r="B2721" i="2"/>
  <c r="B2720" i="2"/>
  <c r="B2719" i="2"/>
  <c r="B2718" i="2"/>
  <c r="B2717" i="2"/>
  <c r="B2716" i="2"/>
  <c r="B2715" i="2"/>
  <c r="B2714" i="2"/>
  <c r="B2713" i="2"/>
  <c r="B2712" i="2"/>
  <c r="B2711" i="2"/>
  <c r="B2710" i="2"/>
  <c r="B2709" i="2"/>
  <c r="B2708" i="2"/>
  <c r="B2707" i="2"/>
  <c r="B2706" i="2"/>
  <c r="B2705" i="2"/>
  <c r="B2704" i="2"/>
  <c r="B2703" i="2"/>
  <c r="B2702" i="2"/>
  <c r="B2701" i="2"/>
  <c r="B2700" i="2"/>
  <c r="B2699" i="2"/>
  <c r="B2698" i="2"/>
  <c r="B2697" i="2"/>
  <c r="B2696" i="2"/>
  <c r="B2695" i="2"/>
  <c r="B2694" i="2"/>
  <c r="B2693" i="2"/>
  <c r="B2692" i="2"/>
  <c r="B2691" i="2"/>
  <c r="B2690" i="2"/>
  <c r="B2689" i="2"/>
  <c r="B2688" i="2"/>
  <c r="B2687" i="2"/>
  <c r="B2686" i="2"/>
  <c r="B2685" i="2"/>
  <c r="B2684" i="2"/>
  <c r="B2683" i="2"/>
  <c r="B2682" i="2"/>
  <c r="B2681" i="2"/>
  <c r="B2680" i="2"/>
  <c r="B2679" i="2"/>
  <c r="B2678" i="2"/>
  <c r="B2677" i="2"/>
  <c r="B2676" i="2"/>
  <c r="B2675" i="2"/>
  <c r="B2674" i="2"/>
  <c r="B2673" i="2"/>
  <c r="B2672" i="2"/>
  <c r="B2671" i="2"/>
  <c r="B2670" i="2"/>
  <c r="B2669" i="2"/>
  <c r="B2668" i="2"/>
  <c r="B2667" i="2"/>
  <c r="B2666" i="2"/>
  <c r="B2665" i="2"/>
  <c r="B2664" i="2"/>
  <c r="B2663" i="2"/>
  <c r="B2662" i="2"/>
  <c r="B2661" i="2"/>
  <c r="B2660" i="2"/>
  <c r="B2659" i="2"/>
  <c r="B2658" i="2"/>
  <c r="B2657" i="2"/>
  <c r="B2656" i="2"/>
  <c r="B2655" i="2"/>
  <c r="B2654" i="2"/>
  <c r="B2653" i="2"/>
  <c r="B2652" i="2"/>
  <c r="B2651" i="2"/>
  <c r="B2650" i="2"/>
  <c r="B2649" i="2"/>
  <c r="B2648" i="2"/>
  <c r="B2647" i="2"/>
  <c r="B2646" i="2"/>
  <c r="B2645" i="2"/>
  <c r="B2644" i="2"/>
  <c r="B2643" i="2"/>
  <c r="B2642" i="2"/>
  <c r="B2641" i="2"/>
  <c r="B2640" i="2"/>
  <c r="B2639" i="2"/>
  <c r="B2638" i="2"/>
  <c r="B2637" i="2"/>
  <c r="B2636" i="2"/>
  <c r="B2635" i="2"/>
  <c r="B2634" i="2"/>
  <c r="B2633" i="2"/>
  <c r="B2632" i="2"/>
  <c r="B2631" i="2"/>
  <c r="B2630" i="2"/>
  <c r="B2629" i="2"/>
  <c r="B2628" i="2"/>
  <c r="B2627" i="2"/>
  <c r="B2626" i="2"/>
  <c r="B2625" i="2"/>
  <c r="B2624" i="2"/>
  <c r="B2623" i="2"/>
  <c r="B2622" i="2"/>
  <c r="B2621" i="2"/>
  <c r="B2620" i="2"/>
  <c r="B2619" i="2"/>
  <c r="B2618" i="2"/>
  <c r="B2617" i="2"/>
  <c r="B2616" i="2"/>
  <c r="B2615" i="2"/>
  <c r="B2614" i="2"/>
  <c r="B2613" i="2"/>
  <c r="B2612" i="2"/>
  <c r="B2611" i="2"/>
  <c r="B2610" i="2"/>
  <c r="B2609" i="2"/>
  <c r="B2608" i="2"/>
  <c r="B2607" i="2"/>
  <c r="B2606" i="2"/>
  <c r="B2605" i="2"/>
  <c r="B2604" i="2"/>
  <c r="B2603" i="2"/>
  <c r="B2602" i="2"/>
  <c r="B2601" i="2"/>
  <c r="B2600" i="2"/>
  <c r="B2599" i="2"/>
  <c r="B2598" i="2"/>
  <c r="B2597" i="2"/>
  <c r="B2596" i="2"/>
  <c r="B2595" i="2"/>
  <c r="B2594" i="2"/>
  <c r="B2593" i="2"/>
  <c r="B2592" i="2"/>
  <c r="B2591" i="2"/>
  <c r="B2590" i="2"/>
  <c r="B2589" i="2"/>
  <c r="B2588" i="2"/>
  <c r="B2587" i="2"/>
  <c r="B2586" i="2"/>
  <c r="B2585" i="2"/>
  <c r="B2584" i="2"/>
  <c r="B2583" i="2"/>
  <c r="B2582" i="2"/>
  <c r="B2581" i="2"/>
  <c r="B2580" i="2"/>
  <c r="B2579" i="2"/>
  <c r="B2578" i="2"/>
  <c r="B2577" i="2"/>
  <c r="B2576" i="2"/>
  <c r="B2575" i="2"/>
  <c r="B2574" i="2"/>
  <c r="B2573" i="2"/>
  <c r="B2572" i="2"/>
  <c r="B2571" i="2"/>
  <c r="B2570" i="2"/>
  <c r="B2569" i="2"/>
  <c r="B2568" i="2"/>
  <c r="B2567" i="2"/>
  <c r="B2566" i="2"/>
  <c r="B2565" i="2"/>
  <c r="B2564" i="2"/>
  <c r="B2563" i="2"/>
  <c r="B2562" i="2"/>
  <c r="B2561" i="2"/>
  <c r="B2560" i="2"/>
  <c r="B2559" i="2"/>
  <c r="B2558" i="2"/>
  <c r="B2557" i="2"/>
  <c r="B2556" i="2"/>
  <c r="B2555" i="2"/>
  <c r="B2554" i="2"/>
  <c r="B2553" i="2"/>
  <c r="B2552" i="2"/>
  <c r="B2551" i="2"/>
  <c r="B2550" i="2"/>
  <c r="B2549" i="2"/>
  <c r="B2548" i="2"/>
  <c r="B2547" i="2"/>
  <c r="B2546" i="2"/>
  <c r="B2545" i="2"/>
  <c r="B2544" i="2"/>
  <c r="B2543" i="2"/>
  <c r="B2542" i="2"/>
  <c r="B2541" i="2"/>
  <c r="B2540" i="2"/>
  <c r="B2539" i="2"/>
  <c r="B2538" i="2"/>
  <c r="B2537" i="2"/>
  <c r="B2536" i="2"/>
  <c r="B2535" i="2"/>
  <c r="B2534" i="2"/>
  <c r="B2533" i="2"/>
  <c r="B2532" i="2"/>
  <c r="B2531" i="2"/>
  <c r="B2530" i="2"/>
  <c r="B2529" i="2"/>
  <c r="B2528" i="2"/>
  <c r="B2527" i="2"/>
  <c r="B2526" i="2"/>
  <c r="B2525" i="2"/>
  <c r="B2524" i="2"/>
  <c r="B2523" i="2"/>
  <c r="B2522" i="2"/>
  <c r="B2521" i="2"/>
  <c r="B2520" i="2"/>
  <c r="B2519" i="2"/>
  <c r="B2518" i="2"/>
  <c r="B2517" i="2"/>
  <c r="B2516" i="2"/>
  <c r="B2515" i="2"/>
  <c r="B2514" i="2"/>
  <c r="B2513" i="2"/>
  <c r="B2512" i="2"/>
  <c r="B2511" i="2"/>
  <c r="B2510" i="2"/>
  <c r="B2509" i="2"/>
  <c r="B2508" i="2"/>
  <c r="B2507" i="2"/>
  <c r="B2506" i="2"/>
  <c r="B2505" i="2"/>
  <c r="B2504" i="2"/>
  <c r="B2503" i="2"/>
  <c r="B2502" i="2"/>
  <c r="B2501" i="2"/>
  <c r="B2500" i="2"/>
  <c r="B2499" i="2"/>
  <c r="B2498" i="2"/>
  <c r="B2497" i="2"/>
  <c r="B2496" i="2"/>
  <c r="B2495" i="2"/>
  <c r="B2494" i="2"/>
  <c r="B2493" i="2"/>
  <c r="B2492" i="2"/>
  <c r="B2491" i="2"/>
  <c r="B2490" i="2"/>
  <c r="B2489" i="2"/>
  <c r="B2488" i="2"/>
  <c r="B2487" i="2"/>
  <c r="B2486" i="2"/>
  <c r="B2485" i="2"/>
  <c r="B2484" i="2"/>
  <c r="B2483" i="2"/>
  <c r="B2482" i="2"/>
  <c r="B2481" i="2"/>
  <c r="B2480" i="2"/>
  <c r="B2479" i="2"/>
  <c r="B2478" i="2"/>
  <c r="B2477" i="2"/>
  <c r="B2476" i="2"/>
  <c r="B2475" i="2"/>
  <c r="B2474" i="2"/>
  <c r="B2473" i="2"/>
  <c r="B2472" i="2"/>
  <c r="B2471" i="2"/>
  <c r="B2470" i="2"/>
  <c r="B2469" i="2"/>
  <c r="B2468" i="2"/>
  <c r="B2467" i="2"/>
  <c r="B2466" i="2"/>
  <c r="B2465" i="2"/>
  <c r="B2464" i="2"/>
  <c r="B2463" i="2"/>
  <c r="B2462" i="2"/>
  <c r="B2461" i="2"/>
  <c r="B2460" i="2"/>
  <c r="B2459" i="2"/>
  <c r="B2458" i="2"/>
  <c r="B2457" i="2"/>
  <c r="B2456" i="2"/>
  <c r="B2455" i="2"/>
  <c r="B2454" i="2"/>
  <c r="B2453" i="2"/>
  <c r="B2452" i="2"/>
  <c r="B2451" i="2"/>
  <c r="B2450" i="2"/>
  <c r="B2449" i="2"/>
  <c r="B2448" i="2"/>
  <c r="B2447" i="2"/>
  <c r="B2446" i="2"/>
  <c r="B2445" i="2"/>
  <c r="B2444" i="2"/>
  <c r="B2443" i="2"/>
  <c r="B2442" i="2"/>
  <c r="B2441" i="2"/>
  <c r="B2440" i="2"/>
  <c r="B2439" i="2"/>
  <c r="B2438" i="2"/>
  <c r="B2437" i="2"/>
  <c r="B2436" i="2"/>
  <c r="B2435" i="2"/>
  <c r="B2434" i="2"/>
  <c r="B2433" i="2"/>
  <c r="B2432" i="2"/>
  <c r="B2431" i="2"/>
  <c r="B2430" i="2"/>
  <c r="B2429" i="2"/>
  <c r="B2428" i="2"/>
  <c r="B2427" i="2"/>
  <c r="B2426" i="2"/>
  <c r="B2425" i="2"/>
  <c r="B2424" i="2"/>
  <c r="B2423" i="2"/>
  <c r="B2422" i="2"/>
  <c r="B2421" i="2"/>
  <c r="B2420" i="2"/>
  <c r="B2419" i="2"/>
  <c r="B2418" i="2"/>
  <c r="B2417" i="2"/>
  <c r="B2416" i="2"/>
  <c r="B2415" i="2"/>
  <c r="B2414" i="2"/>
  <c r="B2413" i="2"/>
  <c r="B2412" i="2"/>
  <c r="B2411" i="2"/>
  <c r="B2410" i="2"/>
  <c r="B2409" i="2"/>
  <c r="B2408" i="2"/>
  <c r="B2407" i="2"/>
  <c r="B2406" i="2"/>
  <c r="B2405" i="2"/>
  <c r="B2404" i="2"/>
  <c r="B2403" i="2"/>
  <c r="B2402" i="2"/>
  <c r="B2401" i="2"/>
  <c r="B2400" i="2"/>
  <c r="B2399" i="2"/>
  <c r="B2398" i="2"/>
  <c r="B2397" i="2"/>
  <c r="B2396" i="2"/>
  <c r="B2395" i="2"/>
  <c r="B2394" i="2"/>
  <c r="B2393" i="2"/>
  <c r="B2392" i="2"/>
  <c r="B2391" i="2"/>
  <c r="B2390" i="2"/>
  <c r="B2389" i="2"/>
  <c r="B2388" i="2"/>
  <c r="B2387" i="2"/>
  <c r="B2386" i="2"/>
  <c r="B2385" i="2"/>
  <c r="B2384" i="2"/>
  <c r="B2383" i="2"/>
  <c r="B2382" i="2"/>
  <c r="B2381" i="2"/>
  <c r="B2380" i="2"/>
  <c r="B2379" i="2"/>
  <c r="B2378" i="2"/>
  <c r="B2377" i="2"/>
  <c r="B2376" i="2"/>
  <c r="B2375" i="2"/>
  <c r="B2374" i="2"/>
  <c r="B2373" i="2"/>
  <c r="B2372" i="2"/>
  <c r="B2371" i="2"/>
  <c r="B2370" i="2"/>
  <c r="B2369" i="2"/>
  <c r="B2368" i="2"/>
  <c r="B2367" i="2"/>
  <c r="B2366" i="2"/>
  <c r="B2365" i="2"/>
  <c r="B2364" i="2"/>
  <c r="B2363" i="2"/>
  <c r="B2362" i="2"/>
  <c r="B2361" i="2"/>
  <c r="B2360" i="2"/>
  <c r="B2359" i="2"/>
  <c r="B2358" i="2"/>
  <c r="B2357" i="2"/>
  <c r="B2356" i="2"/>
  <c r="B2355" i="2"/>
  <c r="B2354" i="2"/>
  <c r="B2353" i="2"/>
  <c r="B2352" i="2"/>
  <c r="B2351" i="2"/>
  <c r="B2350" i="2"/>
  <c r="B2349" i="2"/>
  <c r="B2348" i="2"/>
  <c r="B2347" i="2"/>
  <c r="B2346" i="2"/>
  <c r="B2345" i="2"/>
  <c r="B2344" i="2"/>
  <c r="B2343" i="2"/>
  <c r="B2342" i="2"/>
  <c r="B2341" i="2"/>
  <c r="B2340" i="2"/>
  <c r="B2339" i="2"/>
  <c r="B2338" i="2"/>
  <c r="B2337" i="2"/>
  <c r="B2336" i="2"/>
  <c r="B2335" i="2"/>
  <c r="B2334" i="2"/>
  <c r="B2333" i="2"/>
  <c r="B2332" i="2"/>
  <c r="B2331" i="2"/>
  <c r="B2330" i="2"/>
  <c r="B2329" i="2"/>
  <c r="B2328" i="2"/>
  <c r="B2327" i="2"/>
  <c r="B2326" i="2"/>
  <c r="B2325" i="2"/>
  <c r="B2324" i="2"/>
  <c r="B2323" i="2"/>
  <c r="B2322" i="2"/>
  <c r="B2321" i="2"/>
  <c r="B2320" i="2"/>
  <c r="B2319" i="2"/>
  <c r="B2318" i="2"/>
  <c r="B2317" i="2"/>
  <c r="B2316" i="2"/>
  <c r="B2315" i="2"/>
  <c r="B2314" i="2"/>
  <c r="B2313" i="2"/>
  <c r="B2312" i="2"/>
  <c r="B2311" i="2"/>
  <c r="B2310" i="2"/>
  <c r="B2309" i="2"/>
  <c r="B2308" i="2"/>
  <c r="B2307" i="2"/>
  <c r="B2306" i="2"/>
  <c r="B2305" i="2"/>
  <c r="B2304" i="2"/>
  <c r="B2303" i="2"/>
  <c r="B2302" i="2"/>
  <c r="B2301" i="2"/>
  <c r="B2300" i="2"/>
  <c r="B2299" i="2"/>
  <c r="B2298" i="2"/>
  <c r="B2297" i="2"/>
  <c r="B2296" i="2"/>
  <c r="B2295" i="2"/>
  <c r="B2294" i="2"/>
  <c r="B2293" i="2"/>
  <c r="B2292" i="2"/>
  <c r="B2291" i="2"/>
  <c r="B2290" i="2"/>
  <c r="B2289" i="2"/>
  <c r="B2288" i="2"/>
  <c r="B2287" i="2"/>
  <c r="B2286" i="2"/>
  <c r="B2285" i="2"/>
  <c r="B2284" i="2"/>
  <c r="B2283" i="2"/>
  <c r="B2282" i="2"/>
  <c r="B2281" i="2"/>
  <c r="B2280" i="2"/>
  <c r="B2279" i="2"/>
  <c r="B2278" i="2"/>
  <c r="B2277" i="2"/>
  <c r="B2276" i="2"/>
  <c r="B2275" i="2"/>
  <c r="B2274" i="2"/>
  <c r="B2273" i="2"/>
  <c r="B2272" i="2"/>
  <c r="B2271" i="2"/>
  <c r="B2270" i="2"/>
  <c r="B2269" i="2"/>
  <c r="B2268" i="2"/>
  <c r="B2267" i="2"/>
  <c r="B2266" i="2"/>
  <c r="B2265" i="2"/>
  <c r="B2264" i="2"/>
  <c r="B2263" i="2"/>
  <c r="B2262" i="2"/>
  <c r="B2261" i="2"/>
  <c r="B2260" i="2"/>
  <c r="B2259" i="2"/>
  <c r="B2258" i="2"/>
  <c r="B2257" i="2"/>
  <c r="B2256" i="2"/>
  <c r="B2255" i="2"/>
  <c r="B2254" i="2"/>
  <c r="B2253" i="2"/>
  <c r="B2252" i="2"/>
  <c r="B2251" i="2"/>
  <c r="B2250" i="2"/>
  <c r="B2249" i="2"/>
  <c r="B2248" i="2"/>
  <c r="B2247" i="2"/>
  <c r="B2246" i="2"/>
  <c r="B2245" i="2"/>
  <c r="B2244" i="2"/>
  <c r="B2243" i="2"/>
  <c r="B2242" i="2"/>
  <c r="B2241" i="2"/>
  <c r="B2240" i="2"/>
  <c r="B2239" i="2"/>
  <c r="B2238" i="2"/>
  <c r="B2237" i="2"/>
  <c r="B2236" i="2"/>
  <c r="B2235" i="2"/>
  <c r="B2234" i="2"/>
  <c r="B2233" i="2"/>
  <c r="B2232" i="2"/>
  <c r="B2231" i="2"/>
  <c r="B2230" i="2"/>
  <c r="B2229" i="2"/>
  <c r="B2228" i="2"/>
  <c r="B2227" i="2"/>
  <c r="B2226" i="2"/>
  <c r="B2225" i="2"/>
  <c r="B2224" i="2"/>
  <c r="B2223" i="2"/>
  <c r="B2222" i="2"/>
  <c r="B2221" i="2"/>
  <c r="B2220" i="2"/>
  <c r="B2219" i="2"/>
  <c r="B2218" i="2"/>
  <c r="B2217" i="2"/>
  <c r="B2216" i="2"/>
  <c r="B2215" i="2"/>
  <c r="B2214" i="2"/>
  <c r="B2213" i="2"/>
  <c r="B2212" i="2"/>
  <c r="B2211" i="2"/>
  <c r="B2210" i="2"/>
  <c r="B2209" i="2"/>
  <c r="B2208" i="2"/>
  <c r="B2207" i="2"/>
  <c r="B2206" i="2"/>
  <c r="B2205" i="2"/>
  <c r="B2204" i="2"/>
  <c r="B2203" i="2"/>
  <c r="B2202" i="2"/>
  <c r="B2201" i="2"/>
  <c r="B2200" i="2"/>
  <c r="B2199" i="2"/>
  <c r="B2198" i="2"/>
  <c r="B2197" i="2"/>
  <c r="B2196" i="2"/>
  <c r="B2195" i="2"/>
  <c r="B2194" i="2"/>
  <c r="B2193" i="2"/>
  <c r="B2192" i="2"/>
  <c r="B2191" i="2"/>
  <c r="B2190" i="2"/>
  <c r="B2189" i="2"/>
  <c r="B2188" i="2"/>
  <c r="B2187" i="2"/>
  <c r="B2186" i="2"/>
  <c r="B2185" i="2"/>
  <c r="B2184" i="2"/>
  <c r="B2183" i="2"/>
  <c r="B2182" i="2"/>
  <c r="B2181" i="2"/>
  <c r="B2180" i="2"/>
  <c r="B2179" i="2"/>
  <c r="B2178" i="2"/>
  <c r="B2177" i="2"/>
  <c r="B2176" i="2"/>
  <c r="B2175" i="2"/>
  <c r="B2174" i="2"/>
  <c r="B2173" i="2"/>
  <c r="B2172" i="2"/>
  <c r="B2171" i="2"/>
  <c r="B2170" i="2"/>
  <c r="B2169" i="2"/>
  <c r="B2168" i="2"/>
  <c r="B2167" i="2"/>
  <c r="B2166" i="2"/>
  <c r="B2165" i="2"/>
  <c r="B2164" i="2"/>
  <c r="B2163" i="2"/>
  <c r="B2162" i="2"/>
  <c r="B2161" i="2"/>
  <c r="B2160" i="2"/>
  <c r="B2159" i="2"/>
  <c r="B2158" i="2"/>
  <c r="B2157" i="2"/>
  <c r="B2156" i="2"/>
  <c r="B2155" i="2"/>
  <c r="B2154" i="2"/>
  <c r="B2153" i="2"/>
  <c r="B2152" i="2"/>
  <c r="B2151" i="2"/>
  <c r="B2150" i="2"/>
  <c r="B2149" i="2"/>
  <c r="B2148" i="2"/>
  <c r="B2147" i="2"/>
  <c r="B2146" i="2"/>
  <c r="B2145" i="2"/>
  <c r="B2144" i="2"/>
  <c r="B2143" i="2"/>
  <c r="B2142" i="2"/>
  <c r="B2141" i="2"/>
  <c r="B2140" i="2"/>
  <c r="B2139" i="2"/>
  <c r="B2138" i="2"/>
  <c r="B2137" i="2"/>
  <c r="B2136" i="2"/>
  <c r="B2135" i="2"/>
  <c r="B2134" i="2"/>
  <c r="B2133" i="2"/>
  <c r="B2132" i="2"/>
  <c r="B2131" i="2"/>
  <c r="B2130" i="2"/>
  <c r="B2129" i="2"/>
  <c r="B2128" i="2"/>
  <c r="B2127" i="2"/>
  <c r="B2126" i="2"/>
  <c r="B2125" i="2"/>
  <c r="B2124" i="2"/>
  <c r="B2123" i="2"/>
  <c r="B2122" i="2"/>
  <c r="B2121" i="2"/>
  <c r="B2120" i="2"/>
  <c r="B2119" i="2"/>
  <c r="B2118" i="2"/>
  <c r="B2117" i="2"/>
  <c r="B2116" i="2"/>
  <c r="B2115" i="2"/>
  <c r="B2114" i="2"/>
  <c r="B2113" i="2"/>
  <c r="B2112" i="2"/>
  <c r="B2111" i="2"/>
  <c r="B2110" i="2"/>
  <c r="B2109" i="2"/>
  <c r="B2108" i="2"/>
  <c r="B2107" i="2"/>
  <c r="B2106" i="2"/>
  <c r="B2105" i="2"/>
  <c r="B2104" i="2"/>
  <c r="B2103" i="2"/>
  <c r="B2102" i="2"/>
  <c r="B2101" i="2"/>
  <c r="B2100" i="2"/>
  <c r="B2099" i="2"/>
  <c r="B2098" i="2"/>
  <c r="B2097" i="2"/>
  <c r="B2096" i="2"/>
  <c r="B2095" i="2"/>
  <c r="B2094" i="2"/>
  <c r="B2093" i="2"/>
  <c r="B2092" i="2"/>
  <c r="B2091" i="2"/>
  <c r="B2090" i="2"/>
  <c r="B2089" i="2"/>
  <c r="B2088" i="2"/>
  <c r="B2087" i="2"/>
  <c r="B2086" i="2"/>
  <c r="B2085" i="2"/>
  <c r="B2084" i="2"/>
  <c r="B2083" i="2"/>
  <c r="B2082" i="2"/>
  <c r="B2081" i="2"/>
  <c r="B2080" i="2"/>
  <c r="B2079" i="2"/>
  <c r="B2078" i="2"/>
  <c r="B2077" i="2"/>
  <c r="B2076" i="2"/>
  <c r="B2075" i="2"/>
  <c r="B2074" i="2"/>
  <c r="B2073" i="2"/>
  <c r="B2072" i="2"/>
  <c r="B2071" i="2"/>
  <c r="B2070" i="2"/>
  <c r="B2069" i="2"/>
  <c r="B2068" i="2"/>
  <c r="B2067" i="2"/>
  <c r="B2066" i="2"/>
  <c r="B2065" i="2"/>
  <c r="B2064" i="2"/>
  <c r="B2063" i="2"/>
  <c r="B2062" i="2"/>
  <c r="B2061" i="2"/>
  <c r="B2060" i="2"/>
  <c r="B2059" i="2"/>
  <c r="B2058" i="2"/>
  <c r="B2057" i="2"/>
  <c r="B2056" i="2"/>
  <c r="B2055" i="2"/>
  <c r="B2054" i="2"/>
  <c r="B2053" i="2"/>
  <c r="B2052" i="2"/>
  <c r="B2051" i="2"/>
  <c r="B2050" i="2"/>
  <c r="B2049" i="2"/>
  <c r="B2048" i="2"/>
  <c r="B2047" i="2"/>
  <c r="B2046" i="2"/>
  <c r="B2045" i="2"/>
  <c r="B2044" i="2"/>
  <c r="B2043" i="2"/>
  <c r="B2042" i="2"/>
  <c r="B2041" i="2"/>
  <c r="B2040" i="2"/>
  <c r="B2039" i="2"/>
  <c r="B2038" i="2"/>
  <c r="B2037" i="2"/>
  <c r="B2036" i="2"/>
  <c r="B2035" i="2"/>
  <c r="B2034" i="2"/>
  <c r="B2033" i="2"/>
  <c r="B2032" i="2"/>
  <c r="B2031" i="2"/>
  <c r="B2030" i="2"/>
  <c r="B2029" i="2"/>
  <c r="B2028" i="2"/>
  <c r="B2027" i="2"/>
  <c r="B2026" i="2"/>
  <c r="B2025" i="2"/>
  <c r="B2024" i="2"/>
  <c r="B2023" i="2"/>
  <c r="B2022" i="2"/>
  <c r="B2021" i="2"/>
  <c r="B2020" i="2"/>
  <c r="B2019" i="2"/>
  <c r="B2018" i="2"/>
  <c r="B2017" i="2"/>
  <c r="B2016" i="2"/>
  <c r="B2015" i="2"/>
  <c r="B2014" i="2"/>
  <c r="B2013" i="2"/>
  <c r="B2012" i="2"/>
  <c r="B2011" i="2"/>
  <c r="B2010" i="2"/>
  <c r="B2009" i="2"/>
  <c r="B2008" i="2"/>
  <c r="B2007" i="2"/>
  <c r="B2006" i="2"/>
  <c r="B2005" i="2"/>
  <c r="B2004" i="2"/>
  <c r="B2003" i="2"/>
  <c r="B2002" i="2"/>
  <c r="B2001" i="2"/>
  <c r="B2000" i="2"/>
  <c r="B1999" i="2"/>
  <c r="B1998" i="2"/>
  <c r="B1997" i="2"/>
  <c r="B1996" i="2"/>
  <c r="B1995" i="2"/>
  <c r="B1994" i="2"/>
  <c r="B1993" i="2"/>
  <c r="B1992" i="2"/>
  <c r="B1991" i="2"/>
  <c r="B1990" i="2"/>
  <c r="B1989" i="2"/>
  <c r="B1988" i="2"/>
  <c r="B1987" i="2"/>
  <c r="B1986" i="2"/>
  <c r="B1985" i="2"/>
  <c r="B1984" i="2"/>
  <c r="B1983" i="2"/>
  <c r="B1982" i="2"/>
  <c r="B1981" i="2"/>
  <c r="B1980" i="2"/>
  <c r="B1979" i="2"/>
  <c r="B1978" i="2"/>
  <c r="B1977" i="2"/>
  <c r="B1976" i="2"/>
  <c r="B1975" i="2"/>
  <c r="B1974" i="2"/>
  <c r="B1973" i="2"/>
  <c r="B1972" i="2"/>
  <c r="B1971" i="2"/>
  <c r="B1970" i="2"/>
  <c r="B1969" i="2"/>
  <c r="B1968" i="2"/>
  <c r="B1967" i="2"/>
  <c r="B1966" i="2"/>
  <c r="B1965" i="2"/>
  <c r="B1964" i="2"/>
  <c r="B1963" i="2"/>
  <c r="B1962" i="2"/>
  <c r="B1961" i="2"/>
  <c r="B1960" i="2"/>
  <c r="B1959" i="2"/>
  <c r="B1958" i="2"/>
  <c r="B1957" i="2"/>
  <c r="B1956" i="2"/>
  <c r="B1955" i="2"/>
  <c r="B1954" i="2"/>
  <c r="B1953" i="2"/>
  <c r="B1952" i="2"/>
  <c r="B1951" i="2"/>
  <c r="B1950" i="2"/>
  <c r="B1949" i="2"/>
  <c r="B1948" i="2"/>
  <c r="B1947" i="2"/>
  <c r="B1946" i="2"/>
  <c r="B1945" i="2"/>
  <c r="B1944" i="2"/>
  <c r="B1943" i="2"/>
  <c r="B1942" i="2"/>
  <c r="B1941" i="2"/>
  <c r="B1940" i="2"/>
  <c r="B1939" i="2"/>
  <c r="B1938" i="2"/>
  <c r="B1937" i="2"/>
  <c r="B1936" i="2"/>
  <c r="B1935" i="2"/>
  <c r="B1934" i="2"/>
  <c r="B1933" i="2"/>
  <c r="B1932" i="2"/>
  <c r="B1931" i="2"/>
  <c r="B1930" i="2"/>
  <c r="B1929" i="2"/>
  <c r="B1928" i="2"/>
  <c r="B1927" i="2"/>
  <c r="B1926" i="2"/>
  <c r="B1925" i="2"/>
  <c r="B1924" i="2"/>
  <c r="B1923" i="2"/>
  <c r="B1922" i="2"/>
  <c r="B1921" i="2"/>
  <c r="B1920" i="2"/>
  <c r="B1919" i="2"/>
  <c r="B1918" i="2"/>
  <c r="B1917" i="2"/>
  <c r="B1916" i="2"/>
  <c r="B1915" i="2"/>
  <c r="B1914" i="2"/>
  <c r="B1913" i="2"/>
  <c r="B1912" i="2"/>
  <c r="B1911" i="2"/>
  <c r="B1910" i="2"/>
  <c r="B1909" i="2"/>
  <c r="B1908" i="2"/>
  <c r="B1907" i="2"/>
  <c r="B1906" i="2"/>
  <c r="B1905" i="2"/>
  <c r="B1904" i="2"/>
  <c r="B1903" i="2"/>
  <c r="B1902" i="2"/>
  <c r="B1901" i="2"/>
  <c r="B1900" i="2"/>
  <c r="B1899" i="2"/>
  <c r="B1898" i="2"/>
  <c r="B1897" i="2"/>
  <c r="B1896" i="2"/>
  <c r="B1895" i="2"/>
  <c r="B1894" i="2"/>
  <c r="B1893" i="2"/>
  <c r="B1892" i="2"/>
  <c r="B1891" i="2"/>
  <c r="B1890" i="2"/>
  <c r="B1889" i="2"/>
  <c r="B1888" i="2"/>
  <c r="B1887" i="2"/>
  <c r="B1886" i="2"/>
  <c r="B1885" i="2"/>
  <c r="B1884" i="2"/>
  <c r="B1883" i="2"/>
  <c r="B1882" i="2"/>
  <c r="B1881" i="2"/>
  <c r="B1880" i="2"/>
  <c r="B1879" i="2"/>
  <c r="B1878" i="2"/>
  <c r="B1877" i="2"/>
  <c r="B1876" i="2"/>
  <c r="B1875" i="2"/>
  <c r="B1874" i="2"/>
  <c r="B1873" i="2"/>
  <c r="B1872" i="2"/>
  <c r="B1871" i="2"/>
  <c r="B1870" i="2"/>
  <c r="B1869" i="2"/>
  <c r="B1868" i="2"/>
  <c r="B1867" i="2"/>
  <c r="B1866" i="2"/>
  <c r="B1865" i="2"/>
  <c r="B1864" i="2"/>
  <c r="B1863" i="2"/>
  <c r="B1862" i="2"/>
  <c r="B1861" i="2"/>
  <c r="B1860" i="2"/>
  <c r="B1859" i="2"/>
  <c r="B1858" i="2"/>
  <c r="B1857" i="2"/>
  <c r="B1856" i="2"/>
  <c r="B1855" i="2"/>
  <c r="B1854" i="2"/>
  <c r="B1853" i="2"/>
  <c r="B1852" i="2"/>
  <c r="B1851" i="2"/>
  <c r="B1850" i="2"/>
  <c r="B1849" i="2"/>
  <c r="B1848" i="2"/>
  <c r="B1847" i="2"/>
  <c r="B1846" i="2"/>
  <c r="B1845" i="2"/>
  <c r="B1844" i="2"/>
  <c r="B1843" i="2"/>
  <c r="B1842" i="2"/>
  <c r="B1841" i="2"/>
  <c r="B1840" i="2"/>
  <c r="B1839" i="2"/>
  <c r="B1838" i="2"/>
  <c r="B1837" i="2"/>
  <c r="B1836" i="2"/>
  <c r="B1835" i="2"/>
  <c r="B1834" i="2"/>
  <c r="B1833" i="2"/>
  <c r="B1832" i="2"/>
  <c r="B1831" i="2"/>
  <c r="B1830" i="2"/>
  <c r="B1829" i="2"/>
  <c r="B1828" i="2"/>
  <c r="B1827" i="2"/>
  <c r="B1826" i="2"/>
  <c r="B1825" i="2"/>
  <c r="B1824" i="2"/>
  <c r="B1823" i="2"/>
  <c r="B1822" i="2"/>
  <c r="B1821" i="2"/>
  <c r="B1820" i="2"/>
  <c r="B1819" i="2"/>
  <c r="B1818" i="2"/>
  <c r="B1817" i="2"/>
  <c r="B1816" i="2"/>
  <c r="B1815" i="2"/>
  <c r="B1814" i="2"/>
  <c r="B1813" i="2"/>
  <c r="B1812" i="2"/>
  <c r="B1811" i="2"/>
  <c r="B1810" i="2"/>
  <c r="B1809" i="2"/>
  <c r="B1808" i="2"/>
  <c r="B1807" i="2"/>
  <c r="B1806" i="2"/>
  <c r="B1805" i="2"/>
  <c r="B1804" i="2"/>
  <c r="B1803" i="2"/>
  <c r="B1802" i="2"/>
  <c r="B1801" i="2"/>
  <c r="B1800" i="2"/>
  <c r="B1799" i="2"/>
  <c r="B1798" i="2"/>
  <c r="B1797" i="2"/>
  <c r="B1796" i="2"/>
  <c r="B1795" i="2"/>
  <c r="B1794" i="2"/>
  <c r="B1793" i="2"/>
  <c r="B1792" i="2"/>
  <c r="B1791" i="2"/>
  <c r="B1790" i="2"/>
  <c r="B1789" i="2"/>
  <c r="B1788" i="2"/>
  <c r="B1787" i="2"/>
  <c r="B1786" i="2"/>
  <c r="B1785" i="2"/>
  <c r="B1784" i="2"/>
  <c r="B1783" i="2"/>
  <c r="B1782" i="2"/>
  <c r="B1781" i="2"/>
  <c r="B1780" i="2"/>
  <c r="B1779" i="2"/>
  <c r="B1778" i="2"/>
  <c r="B1777" i="2"/>
  <c r="B1776" i="2"/>
  <c r="B1775" i="2"/>
  <c r="B1774" i="2"/>
  <c r="B1773" i="2"/>
  <c r="B1772" i="2"/>
  <c r="B1771" i="2"/>
  <c r="B1770" i="2"/>
  <c r="B1769" i="2"/>
  <c r="B1768" i="2"/>
  <c r="B1767" i="2"/>
  <c r="B1766" i="2"/>
  <c r="B1765" i="2"/>
  <c r="B1764" i="2"/>
  <c r="B1763" i="2"/>
  <c r="B1762" i="2"/>
  <c r="B1761" i="2"/>
  <c r="B1760" i="2"/>
  <c r="B1759" i="2"/>
  <c r="B1758" i="2"/>
  <c r="B1757" i="2"/>
  <c r="B1756" i="2"/>
  <c r="B1755" i="2"/>
  <c r="B1754" i="2"/>
  <c r="B1753" i="2"/>
  <c r="B1752" i="2"/>
  <c r="B1751" i="2"/>
  <c r="B1750" i="2"/>
  <c r="B1749" i="2"/>
  <c r="B1748" i="2"/>
  <c r="B1747" i="2"/>
  <c r="B1746" i="2"/>
  <c r="B1745" i="2"/>
  <c r="B1744" i="2"/>
  <c r="B1743" i="2"/>
  <c r="B1742" i="2"/>
  <c r="B1741" i="2"/>
  <c r="B1740" i="2"/>
  <c r="B1739" i="2"/>
  <c r="B1738" i="2"/>
  <c r="B1737" i="2"/>
  <c r="B1736" i="2"/>
  <c r="B1735" i="2"/>
  <c r="B1734" i="2"/>
  <c r="B1733" i="2"/>
  <c r="B1732" i="2"/>
  <c r="B1731" i="2"/>
  <c r="B1730" i="2"/>
  <c r="B1729" i="2"/>
  <c r="B1728" i="2"/>
  <c r="B1727" i="2"/>
  <c r="B1726" i="2"/>
  <c r="B1725" i="2"/>
  <c r="B1724" i="2"/>
  <c r="B1723" i="2"/>
  <c r="B1722" i="2"/>
  <c r="B1721" i="2"/>
  <c r="B1720" i="2"/>
  <c r="B1719" i="2"/>
  <c r="B1718" i="2"/>
  <c r="B1717" i="2"/>
  <c r="B1716" i="2"/>
  <c r="B1715" i="2"/>
  <c r="B1714" i="2"/>
  <c r="B1713" i="2"/>
  <c r="B1712" i="2"/>
  <c r="B1711" i="2"/>
  <c r="B1710" i="2"/>
  <c r="B1709" i="2"/>
  <c r="B1708" i="2"/>
  <c r="B1707" i="2"/>
  <c r="B1706" i="2"/>
  <c r="B1705" i="2"/>
  <c r="B1704" i="2"/>
  <c r="B1703" i="2"/>
  <c r="B1702" i="2"/>
  <c r="B1701" i="2"/>
  <c r="B1700" i="2"/>
  <c r="B1699" i="2"/>
  <c r="B1698" i="2"/>
  <c r="B1697" i="2"/>
  <c r="B1696" i="2"/>
  <c r="B1695" i="2"/>
  <c r="B1694" i="2"/>
  <c r="B1693" i="2"/>
  <c r="B1692" i="2"/>
  <c r="B1691" i="2"/>
  <c r="B1690" i="2"/>
  <c r="B1689" i="2"/>
  <c r="B1688" i="2"/>
  <c r="B1687" i="2"/>
  <c r="B1686" i="2"/>
  <c r="B1685" i="2"/>
  <c r="B1684" i="2"/>
  <c r="B1683" i="2"/>
  <c r="B1682" i="2"/>
  <c r="B1681" i="2"/>
  <c r="B1680" i="2"/>
  <c r="B1679" i="2"/>
  <c r="B1678" i="2"/>
  <c r="B1677" i="2"/>
  <c r="B1676" i="2"/>
  <c r="B1675" i="2"/>
  <c r="B1674" i="2"/>
  <c r="B1673" i="2"/>
  <c r="B1672" i="2"/>
  <c r="B1671" i="2"/>
  <c r="B1670" i="2"/>
  <c r="B1669" i="2"/>
  <c r="B1668" i="2"/>
  <c r="B1667" i="2"/>
  <c r="B1666" i="2"/>
  <c r="B1665" i="2"/>
  <c r="B1664" i="2"/>
  <c r="B1663" i="2"/>
  <c r="B1662" i="2"/>
  <c r="B1661" i="2"/>
  <c r="B1660" i="2"/>
  <c r="B1659" i="2"/>
  <c r="B1658" i="2"/>
  <c r="B1657" i="2"/>
  <c r="B1656" i="2"/>
  <c r="B1655" i="2"/>
  <c r="B1654" i="2"/>
  <c r="B1653" i="2"/>
  <c r="B1652" i="2"/>
  <c r="B1651" i="2"/>
  <c r="B1650" i="2"/>
  <c r="B1649" i="2"/>
  <c r="B1648" i="2"/>
  <c r="B1647" i="2"/>
  <c r="B1646" i="2"/>
  <c r="B1645" i="2"/>
  <c r="B1644" i="2"/>
  <c r="B1643" i="2"/>
  <c r="B1642" i="2"/>
  <c r="B1641" i="2"/>
  <c r="B1640" i="2"/>
  <c r="B1639" i="2"/>
  <c r="B1638" i="2"/>
  <c r="B1637" i="2"/>
  <c r="B1636" i="2"/>
  <c r="B1635" i="2"/>
  <c r="B1634" i="2"/>
  <c r="B1633" i="2"/>
  <c r="B1632" i="2"/>
  <c r="B1631" i="2"/>
  <c r="B1630" i="2"/>
  <c r="B1629" i="2"/>
  <c r="B1628" i="2"/>
  <c r="B1627" i="2"/>
  <c r="B1626" i="2"/>
  <c r="B1625" i="2"/>
  <c r="B1624" i="2"/>
  <c r="B1623" i="2"/>
  <c r="B1622" i="2"/>
  <c r="B1621" i="2"/>
  <c r="B1620" i="2"/>
  <c r="B1619" i="2"/>
  <c r="B1618" i="2"/>
  <c r="B1617" i="2"/>
  <c r="B1616" i="2"/>
  <c r="B1615" i="2"/>
  <c r="B1614" i="2"/>
  <c r="B1613" i="2"/>
  <c r="B1612" i="2"/>
  <c r="B1611" i="2"/>
  <c r="B1610" i="2"/>
  <c r="B1609" i="2"/>
  <c r="B1608" i="2"/>
  <c r="B1607" i="2"/>
  <c r="B1606" i="2"/>
  <c r="B1605" i="2"/>
  <c r="B1604" i="2"/>
  <c r="B1603" i="2"/>
  <c r="B1602" i="2"/>
  <c r="B1601" i="2"/>
  <c r="B1600" i="2"/>
  <c r="B1599" i="2"/>
  <c r="B1598" i="2"/>
  <c r="B1597" i="2"/>
  <c r="B1596" i="2"/>
  <c r="B1595" i="2"/>
  <c r="B1594" i="2"/>
  <c r="B1593" i="2"/>
  <c r="B1592" i="2"/>
  <c r="B1591" i="2"/>
  <c r="B1590" i="2"/>
  <c r="B1589" i="2"/>
  <c r="B1588" i="2"/>
  <c r="B1587" i="2"/>
  <c r="B1586" i="2"/>
  <c r="B1585" i="2"/>
  <c r="B1584" i="2"/>
  <c r="B1583" i="2"/>
  <c r="B1582" i="2"/>
  <c r="B1581" i="2"/>
  <c r="B1580" i="2"/>
  <c r="B1579" i="2"/>
  <c r="B1578" i="2"/>
  <c r="B1577" i="2"/>
  <c r="B1576" i="2"/>
  <c r="B1575" i="2"/>
  <c r="B1574" i="2"/>
  <c r="B1573" i="2"/>
  <c r="B1572" i="2"/>
  <c r="B1571" i="2"/>
  <c r="B1570" i="2"/>
  <c r="B1569" i="2"/>
  <c r="B1568" i="2"/>
  <c r="B1567" i="2"/>
  <c r="B1566" i="2"/>
  <c r="B1565" i="2"/>
  <c r="B1564" i="2"/>
  <c r="B1563" i="2"/>
  <c r="B1562" i="2"/>
  <c r="B1561" i="2"/>
  <c r="B1560" i="2"/>
  <c r="B1559" i="2"/>
  <c r="B1558" i="2"/>
  <c r="B1557" i="2"/>
  <c r="B1556" i="2"/>
  <c r="B1555" i="2"/>
  <c r="B1554" i="2"/>
  <c r="B1553" i="2"/>
  <c r="B1552" i="2"/>
  <c r="B1551" i="2"/>
  <c r="B1550" i="2"/>
  <c r="B1549" i="2"/>
  <c r="B1548" i="2"/>
  <c r="B1547" i="2"/>
  <c r="B1546" i="2"/>
  <c r="B1545" i="2"/>
  <c r="B1544" i="2"/>
  <c r="B1543" i="2"/>
  <c r="B1542" i="2"/>
  <c r="B1541" i="2"/>
  <c r="B1540" i="2"/>
  <c r="B1539" i="2"/>
  <c r="B1538" i="2"/>
  <c r="B1537" i="2"/>
  <c r="B1536" i="2"/>
  <c r="B1535" i="2"/>
  <c r="B1534" i="2"/>
  <c r="B1533" i="2"/>
  <c r="B1532" i="2"/>
  <c r="B1531" i="2"/>
  <c r="B1530" i="2"/>
  <c r="B1529" i="2"/>
  <c r="B1528" i="2"/>
  <c r="B1527" i="2"/>
  <c r="B1526" i="2"/>
  <c r="B1525" i="2"/>
  <c r="B1524" i="2"/>
  <c r="B1523" i="2"/>
  <c r="B1522" i="2"/>
  <c r="B1521" i="2"/>
  <c r="B1520" i="2"/>
  <c r="B1519" i="2"/>
  <c r="B1518" i="2"/>
  <c r="B1517" i="2"/>
  <c r="B1516" i="2"/>
  <c r="B1515" i="2"/>
  <c r="B1514" i="2"/>
  <c r="B1513" i="2"/>
  <c r="B1512" i="2"/>
  <c r="B1511" i="2"/>
  <c r="B1510" i="2"/>
  <c r="B1509" i="2"/>
  <c r="B1508" i="2"/>
  <c r="B1507" i="2"/>
  <c r="B1506" i="2"/>
  <c r="B1505" i="2"/>
  <c r="B1504" i="2"/>
  <c r="B1503" i="2"/>
  <c r="B1502" i="2"/>
  <c r="B1501" i="2"/>
  <c r="B1500" i="2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6" i="2"/>
  <c r="B5" i="2"/>
  <c r="B4" i="2"/>
  <c r="B3" i="2"/>
  <c r="B2" i="2"/>
  <c r="Y20" i="2" l="1"/>
  <c r="Z20" i="2" s="1"/>
  <c r="Y31" i="2"/>
  <c r="Z31" i="2" s="1"/>
  <c r="Y345" i="2"/>
  <c r="Z345" i="2" s="1"/>
  <c r="Y62" i="2"/>
  <c r="Z62" i="2" s="1"/>
  <c r="Y141" i="2"/>
  <c r="Z141" i="2" s="1"/>
  <c r="Y185" i="2"/>
  <c r="Z185" i="2" s="1"/>
  <c r="Y236" i="2"/>
  <c r="Z236" i="2" s="1"/>
  <c r="Y294" i="2"/>
  <c r="Z294" i="2" s="1"/>
  <c r="AA115" i="2"/>
  <c r="AA250" i="2"/>
  <c r="AA16" i="2"/>
  <c r="AA71" i="2"/>
  <c r="AA188" i="2"/>
  <c r="AA195" i="2"/>
  <c r="Y73" i="2"/>
  <c r="Z73" i="2" s="1"/>
  <c r="Y158" i="2"/>
  <c r="Z158" i="2" s="1"/>
  <c r="Y240" i="2"/>
  <c r="Z240" i="2" s="1"/>
  <c r="Y253" i="2"/>
  <c r="Z253" i="2" s="1"/>
  <c r="Y206" i="2"/>
  <c r="Z206" i="2" s="1"/>
  <c r="Y178" i="2"/>
  <c r="Z178" i="2" s="1"/>
  <c r="Y346" i="2"/>
  <c r="Z346" i="2" s="1"/>
  <c r="AA89" i="2"/>
  <c r="AA289" i="2"/>
  <c r="AA79" i="2"/>
  <c r="AA272" i="2"/>
  <c r="AA134" i="2"/>
  <c r="AA295" i="2"/>
  <c r="AA141" i="2"/>
  <c r="AA196" i="2"/>
  <c r="AA91" i="2"/>
  <c r="AA19" i="2"/>
  <c r="Y67" i="2"/>
  <c r="Z67" i="2" s="1"/>
  <c r="Y29" i="2"/>
  <c r="Z29" i="2" s="1"/>
  <c r="Y41" i="2"/>
  <c r="Z41" i="2" s="1"/>
  <c r="Y66" i="2"/>
  <c r="Z66" i="2" s="1"/>
  <c r="Y94" i="2"/>
  <c r="Z94" i="2" s="1"/>
  <c r="Y125" i="2"/>
  <c r="Z125" i="2" s="1"/>
  <c r="Y286" i="2"/>
  <c r="Z286" i="2" s="1"/>
  <c r="Y182" i="2"/>
  <c r="Z182" i="2" s="1"/>
  <c r="AA97" i="2"/>
  <c r="AA32" i="2"/>
  <c r="AA217" i="2"/>
  <c r="AA151" i="2"/>
  <c r="AA14" i="2"/>
  <c r="AA303" i="2"/>
  <c r="AA157" i="2"/>
  <c r="AA205" i="2"/>
  <c r="AA269" i="2"/>
  <c r="AA100" i="2"/>
  <c r="AA155" i="2"/>
  <c r="AA220" i="2"/>
  <c r="Y55" i="2"/>
  <c r="Z55" i="2" s="1"/>
  <c r="Y28" i="2"/>
  <c r="Z28" i="2" s="1"/>
  <c r="Y68" i="2"/>
  <c r="Z68" i="2" s="1"/>
  <c r="Y281" i="2"/>
  <c r="Z281" i="2" s="1"/>
  <c r="Y333" i="2"/>
  <c r="Z333" i="2" s="1"/>
  <c r="Y65" i="2"/>
  <c r="Z65" i="2" s="1"/>
  <c r="Y215" i="2"/>
  <c r="Z215" i="2" s="1"/>
  <c r="Y97" i="2"/>
  <c r="Z97" i="2" s="1"/>
  <c r="Y207" i="2"/>
  <c r="Z207" i="2" s="1"/>
  <c r="Y296" i="2"/>
  <c r="Z296" i="2" s="1"/>
  <c r="AA40" i="2"/>
  <c r="AA305" i="2"/>
  <c r="AA107" i="2"/>
  <c r="AA31" i="2"/>
  <c r="AA173" i="2"/>
  <c r="AA246" i="2"/>
  <c r="AA326" i="2"/>
  <c r="Y32" i="2"/>
  <c r="Z32" i="2" s="1"/>
  <c r="Y270" i="2"/>
  <c r="Z270" i="2" s="1"/>
  <c r="Y265" i="2"/>
  <c r="Z265" i="2" s="1"/>
  <c r="Y325" i="2"/>
  <c r="Z325" i="2" s="1"/>
  <c r="Y324" i="2"/>
  <c r="Z324" i="2" s="1"/>
  <c r="Y283" i="2"/>
  <c r="Z283" i="2" s="1"/>
  <c r="Y341" i="2"/>
  <c r="Z341" i="2" s="1"/>
  <c r="Y21" i="2"/>
  <c r="Z21" i="2" s="1"/>
  <c r="Y194" i="2"/>
  <c r="Z194" i="2" s="1"/>
  <c r="Y310" i="2"/>
  <c r="Z310" i="2" s="1"/>
  <c r="AA147" i="2"/>
  <c r="AA103" i="2"/>
  <c r="AA167" i="2"/>
  <c r="AA232" i="2"/>
  <c r="AA94" i="2"/>
  <c r="AA29" i="2"/>
  <c r="AA93" i="2"/>
  <c r="AA181" i="2"/>
  <c r="AA334" i="2"/>
  <c r="AA124" i="2"/>
  <c r="Y25" i="2"/>
  <c r="Z25" i="2" s="1"/>
  <c r="Y148" i="2"/>
  <c r="Z148" i="2" s="1"/>
  <c r="Y218" i="2"/>
  <c r="Z218" i="2" s="1"/>
  <c r="AA323" i="2"/>
  <c r="AA314" i="2"/>
  <c r="AA120" i="2"/>
  <c r="AA171" i="2"/>
  <c r="AA47" i="2"/>
  <c r="AA101" i="2"/>
  <c r="AA262" i="2"/>
  <c r="AA25" i="2"/>
  <c r="AA149" i="2"/>
  <c r="Y52" i="2"/>
  <c r="Z52" i="2" s="1"/>
  <c r="Y238" i="2"/>
  <c r="Z238" i="2" s="1"/>
  <c r="Y323" i="2"/>
  <c r="Z323" i="2" s="1"/>
  <c r="Y48" i="2"/>
  <c r="Z48" i="2" s="1"/>
  <c r="Y155" i="2"/>
  <c r="Z155" i="2" s="1"/>
  <c r="Y179" i="2"/>
  <c r="Z179" i="2" s="1"/>
  <c r="Y228" i="2"/>
  <c r="Z228" i="2" s="1"/>
  <c r="Y247" i="2"/>
  <c r="Z247" i="2" s="1"/>
  <c r="AA65" i="2"/>
  <c r="AA322" i="2"/>
  <c r="AA187" i="2"/>
  <c r="AA128" i="2"/>
  <c r="AA276" i="2"/>
  <c r="AA312" i="2"/>
  <c r="AA174" i="2"/>
  <c r="AA68" i="2"/>
  <c r="AA156" i="2"/>
  <c r="AA237" i="2"/>
  <c r="AA325" i="2"/>
  <c r="AA113" i="2"/>
  <c r="AA313" i="2"/>
  <c r="AA39" i="2"/>
  <c r="AA30" i="2"/>
  <c r="AA111" i="2"/>
  <c r="AA175" i="2"/>
  <c r="AA240" i="2"/>
  <c r="AA37" i="2"/>
  <c r="AA342" i="2"/>
  <c r="AA60" i="2"/>
  <c r="AA110" i="2"/>
  <c r="AA109" i="2"/>
  <c r="AA270" i="2"/>
  <c r="AA136" i="2"/>
  <c r="AA182" i="2"/>
  <c r="AA81" i="2"/>
  <c r="AA75" i="2"/>
  <c r="AA15" i="2"/>
  <c r="AA22" i="2"/>
  <c r="AA7" i="2"/>
  <c r="AA12" i="2"/>
  <c r="AA13" i="2"/>
  <c r="Y122" i="2"/>
  <c r="Z122" i="2" s="1"/>
  <c r="Y168" i="2"/>
  <c r="Z168" i="2" s="1"/>
  <c r="Y8" i="2"/>
  <c r="Z8" i="2" s="1"/>
  <c r="Y184" i="2"/>
  <c r="Z184" i="2" s="1"/>
  <c r="Y275" i="2"/>
  <c r="Z275" i="2" s="1"/>
  <c r="Y276" i="2"/>
  <c r="Z276" i="2" s="1"/>
  <c r="Y92" i="2"/>
  <c r="Z92" i="2" s="1"/>
  <c r="Y140" i="2"/>
  <c r="Z140" i="2" s="1"/>
  <c r="Y98" i="2"/>
  <c r="Z98" i="2" s="1"/>
  <c r="Y99" i="2"/>
  <c r="Z99" i="2" s="1"/>
  <c r="Y17" i="2"/>
  <c r="Z17" i="2" s="1"/>
  <c r="Y37" i="2"/>
  <c r="Z37" i="2" s="1"/>
  <c r="Y153" i="2"/>
  <c r="Z153" i="2" s="1"/>
  <c r="Y192" i="2"/>
  <c r="Z192" i="2" s="1"/>
  <c r="Y77" i="2"/>
  <c r="Z77" i="2" s="1"/>
  <c r="Y9" i="2"/>
  <c r="Z9" i="2" s="1"/>
  <c r="Y264" i="2"/>
  <c r="Z264" i="2" s="1"/>
  <c r="Y70" i="2"/>
  <c r="Z70" i="2" s="1"/>
  <c r="Y307" i="2"/>
  <c r="Z307" i="2" s="1"/>
  <c r="Y43" i="2"/>
  <c r="Z43" i="2" s="1"/>
  <c r="Y83" i="2"/>
  <c r="Z83" i="2" s="1"/>
  <c r="Y129" i="2"/>
  <c r="Z129" i="2" s="1"/>
  <c r="Y145" i="2"/>
  <c r="Z145" i="2" s="1"/>
  <c r="Y244" i="2"/>
  <c r="Z244" i="2" s="1"/>
  <c r="Y272" i="2"/>
  <c r="Z272" i="2" s="1"/>
  <c r="Y258" i="2"/>
  <c r="Z258" i="2" s="1"/>
  <c r="Y227" i="2"/>
  <c r="Z227" i="2" s="1"/>
  <c r="Y318" i="2"/>
  <c r="Z318" i="2" s="1"/>
  <c r="Y13" i="2"/>
  <c r="Z13" i="2" s="1"/>
  <c r="Y217" i="2"/>
  <c r="Z217" i="2" s="1"/>
  <c r="Y86" i="2"/>
  <c r="Z86" i="2" s="1"/>
  <c r="Y109" i="2"/>
  <c r="Z109" i="2" s="1"/>
  <c r="Y123" i="2"/>
  <c r="Z123" i="2" s="1"/>
  <c r="Y224" i="2"/>
  <c r="Z224" i="2" s="1"/>
  <c r="Y245" i="2"/>
  <c r="Z245" i="2" s="1"/>
  <c r="Y343" i="2"/>
  <c r="Z343" i="2" s="1"/>
  <c r="Y162" i="2"/>
  <c r="Z162" i="2" s="1"/>
  <c r="Y90" i="2"/>
  <c r="Z90" i="2" s="1"/>
  <c r="Y180" i="2"/>
  <c r="Z180" i="2" s="1"/>
  <c r="Y260" i="2"/>
  <c r="Z260" i="2" s="1"/>
  <c r="Y24" i="2"/>
  <c r="Z24" i="2" s="1"/>
  <c r="Y34" i="2"/>
  <c r="Z34" i="2" s="1"/>
  <c r="Y120" i="2"/>
  <c r="Z120" i="2" s="1"/>
  <c r="Y146" i="2"/>
  <c r="Z146" i="2" s="1"/>
  <c r="Y138" i="2"/>
  <c r="Z138" i="2" s="1"/>
  <c r="Y181" i="2"/>
  <c r="Z181" i="2" s="1"/>
  <c r="Y189" i="2"/>
  <c r="Z189" i="2" s="1"/>
  <c r="Y205" i="2"/>
  <c r="Z205" i="2" s="1"/>
  <c r="Y23" i="2"/>
  <c r="Z23" i="2" s="1"/>
  <c r="Y320" i="2"/>
  <c r="Z320" i="2" s="1"/>
  <c r="Y115" i="2"/>
  <c r="Z115" i="2" s="1"/>
  <c r="Y84" i="2"/>
  <c r="Z84" i="2" s="1"/>
  <c r="Y259" i="2"/>
  <c r="Z259" i="2" s="1"/>
  <c r="Y10" i="2"/>
  <c r="Z10" i="2" s="1"/>
  <c r="Y216" i="2"/>
  <c r="Z216" i="2" s="1"/>
  <c r="Y12" i="2"/>
  <c r="Z12" i="2" s="1"/>
  <c r="Y40" i="2"/>
  <c r="Z40" i="2" s="1"/>
  <c r="Y101" i="2"/>
  <c r="Z101" i="2" s="1"/>
  <c r="Y114" i="2"/>
  <c r="Z114" i="2" s="1"/>
  <c r="Y161" i="2"/>
  <c r="Z161" i="2" s="1"/>
  <c r="Y317" i="2"/>
  <c r="Z317" i="2" s="1"/>
  <c r="Y221" i="2"/>
  <c r="Z221" i="2" s="1"/>
  <c r="Y335" i="2"/>
  <c r="Z335" i="2" s="1"/>
  <c r="Y356" i="2"/>
  <c r="Z356" i="2" s="1"/>
  <c r="Y251" i="2"/>
  <c r="Z251" i="2" s="1"/>
  <c r="Y220" i="2"/>
  <c r="Z220" i="2" s="1"/>
  <c r="Y242" i="2"/>
  <c r="Z242" i="2" s="1"/>
  <c r="Y30" i="2"/>
  <c r="Z30" i="2" s="1"/>
  <c r="Y53" i="2"/>
  <c r="Z53" i="2" s="1"/>
  <c r="Y102" i="2"/>
  <c r="Z102" i="2" s="1"/>
  <c r="Y313" i="2"/>
  <c r="Z313" i="2" s="1"/>
  <c r="Y108" i="2"/>
  <c r="Z108" i="2" s="1"/>
  <c r="Y91" i="2"/>
  <c r="Z91" i="2" s="1"/>
  <c r="Y231" i="2"/>
  <c r="Z231" i="2" s="1"/>
  <c r="Y274" i="2"/>
  <c r="Z274" i="2" s="1"/>
  <c r="Y293" i="2"/>
  <c r="Z293" i="2" s="1"/>
  <c r="Y290" i="2"/>
  <c r="Z290" i="2" s="1"/>
  <c r="Y214" i="2"/>
  <c r="Z214" i="2" s="1"/>
  <c r="Y316" i="2"/>
  <c r="Z316" i="2" s="1"/>
  <c r="Y329" i="2"/>
  <c r="Z329" i="2" s="1"/>
  <c r="Y268" i="2"/>
  <c r="Z268" i="2" s="1"/>
  <c r="Y305" i="2"/>
  <c r="Z305" i="2" s="1"/>
  <c r="Y295" i="2"/>
  <c r="Z295" i="2" s="1"/>
  <c r="Y164" i="2"/>
  <c r="Z164" i="2" s="1"/>
  <c r="Y175" i="2"/>
  <c r="Z175" i="2" s="1"/>
  <c r="Y203" i="2"/>
  <c r="Z203" i="2" s="1"/>
  <c r="Y64" i="2"/>
  <c r="Z64" i="2" s="1"/>
  <c r="Y74" i="2"/>
  <c r="Z74" i="2" s="1"/>
  <c r="Y232" i="2"/>
  <c r="Z232" i="2" s="1"/>
  <c r="Y314" i="2"/>
  <c r="Z314" i="2" s="1"/>
  <c r="Y339" i="2"/>
  <c r="Z339" i="2" s="1"/>
  <c r="Y279" i="2"/>
  <c r="Z279" i="2" s="1"/>
  <c r="Y302" i="2"/>
  <c r="Z302" i="2" s="1"/>
  <c r="Y14" i="2"/>
  <c r="Z14" i="2" s="1"/>
  <c r="Y261" i="2"/>
  <c r="Z261" i="2" s="1"/>
  <c r="Y255" i="2"/>
  <c r="Z255" i="2" s="1"/>
  <c r="Y248" i="2"/>
  <c r="Z248" i="2" s="1"/>
  <c r="Y201" i="2"/>
  <c r="Z201" i="2" s="1"/>
  <c r="Y103" i="2"/>
  <c r="Z103" i="2" s="1"/>
  <c r="Y75" i="2"/>
  <c r="Z75" i="2" s="1"/>
  <c r="Y110" i="2"/>
  <c r="Z110" i="2" s="1"/>
  <c r="Y337" i="2"/>
  <c r="Z337" i="2" s="1"/>
  <c r="Y226" i="2"/>
  <c r="Z226" i="2" s="1"/>
  <c r="Y354" i="2"/>
  <c r="Z354" i="2" s="1"/>
  <c r="Y197" i="2"/>
  <c r="Z197" i="2" s="1"/>
  <c r="Y15" i="2"/>
  <c r="Z15" i="2" s="1"/>
  <c r="Y33" i="2"/>
  <c r="Z33" i="2" s="1"/>
  <c r="Y49" i="2"/>
  <c r="Z49" i="2" s="1"/>
  <c r="Y61" i="2"/>
  <c r="Z61" i="2" s="1"/>
  <c r="Y82" i="2"/>
  <c r="Z82" i="2" s="1"/>
  <c r="Y36" i="2"/>
  <c r="Z36" i="2" s="1"/>
  <c r="Y63" i="2"/>
  <c r="Z63" i="2" s="1"/>
  <c r="Y118" i="2"/>
  <c r="Z118" i="2" s="1"/>
  <c r="Y106" i="2"/>
  <c r="Z106" i="2" s="1"/>
  <c r="Y135" i="2"/>
  <c r="Z135" i="2" s="1"/>
  <c r="Y144" i="2"/>
  <c r="Z144" i="2" s="1"/>
  <c r="Y100" i="2"/>
  <c r="Z100" i="2" s="1"/>
  <c r="Y121" i="2"/>
  <c r="Z121" i="2" s="1"/>
  <c r="Y163" i="2"/>
  <c r="Z163" i="2" s="1"/>
  <c r="Y196" i="2"/>
  <c r="Z196" i="2" s="1"/>
  <c r="Y222" i="2"/>
  <c r="Z222" i="2" s="1"/>
  <c r="Y239" i="2"/>
  <c r="Z239" i="2" s="1"/>
  <c r="Y176" i="2"/>
  <c r="Z176" i="2" s="1"/>
  <c r="Y219" i="2"/>
  <c r="Z219" i="2" s="1"/>
  <c r="Y230" i="2"/>
  <c r="Z230" i="2" s="1"/>
  <c r="Y311" i="2"/>
  <c r="Z311" i="2" s="1"/>
  <c r="Y263" i="2"/>
  <c r="Z263" i="2" s="1"/>
  <c r="Y278" i="2"/>
  <c r="Z278" i="2" s="1"/>
  <c r="Y257" i="2"/>
  <c r="Z257" i="2" s="1"/>
  <c r="Y252" i="2"/>
  <c r="Z252" i="2" s="1"/>
  <c r="Y172" i="2"/>
  <c r="Z172" i="2" s="1"/>
  <c r="Y47" i="2"/>
  <c r="Z47" i="2" s="1"/>
  <c r="Y51" i="2"/>
  <c r="Z51" i="2" s="1"/>
  <c r="Y156" i="2"/>
  <c r="Z156" i="2" s="1"/>
  <c r="Y211" i="2"/>
  <c r="Z211" i="2" s="1"/>
  <c r="Y350" i="2"/>
  <c r="Z350" i="2" s="1"/>
  <c r="Y306" i="2"/>
  <c r="Z306" i="2" s="1"/>
  <c r="Y76" i="2"/>
  <c r="Z76" i="2" s="1"/>
  <c r="Y277" i="2"/>
  <c r="Z277" i="2" s="1"/>
  <c r="Y11" i="2"/>
  <c r="Z11" i="2" s="1"/>
  <c r="Y19" i="2"/>
  <c r="Z19" i="2" s="1"/>
  <c r="Y7" i="2"/>
  <c r="Z7" i="2" s="1"/>
  <c r="Y72" i="2"/>
  <c r="Z72" i="2" s="1"/>
  <c r="Y39" i="2"/>
  <c r="Z39" i="2" s="1"/>
  <c r="Y50" i="2"/>
  <c r="Z50" i="2" s="1"/>
  <c r="Y85" i="2"/>
  <c r="Z85" i="2" s="1"/>
  <c r="Y27" i="2"/>
  <c r="Z27" i="2" s="1"/>
  <c r="Y54" i="2"/>
  <c r="Z54" i="2" s="1"/>
  <c r="Y81" i="2"/>
  <c r="Z81" i="2" s="1"/>
  <c r="Y119" i="2"/>
  <c r="Z119" i="2" s="1"/>
  <c r="Y96" i="2"/>
  <c r="Z96" i="2" s="1"/>
  <c r="Y128" i="2"/>
  <c r="Z128" i="2" s="1"/>
  <c r="Y143" i="2"/>
  <c r="Z143" i="2" s="1"/>
  <c r="Y165" i="2"/>
  <c r="Z165" i="2" s="1"/>
  <c r="Y95" i="2"/>
  <c r="Z95" i="2" s="1"/>
  <c r="Y116" i="2"/>
  <c r="Z116" i="2" s="1"/>
  <c r="Y136" i="2"/>
  <c r="Z136" i="2" s="1"/>
  <c r="Y154" i="2"/>
  <c r="Z154" i="2" s="1"/>
  <c r="Y112" i="2"/>
  <c r="Z112" i="2" s="1"/>
  <c r="Y132" i="2"/>
  <c r="Z132" i="2" s="1"/>
  <c r="Y173" i="2"/>
  <c r="Z173" i="2" s="1"/>
  <c r="Y89" i="2"/>
  <c r="Z89" i="2" s="1"/>
  <c r="Y111" i="2"/>
  <c r="Z111" i="2" s="1"/>
  <c r="Y126" i="2"/>
  <c r="Z126" i="2" s="1"/>
  <c r="Y137" i="2"/>
  <c r="Z137" i="2" s="1"/>
  <c r="Y177" i="2"/>
  <c r="Z177" i="2" s="1"/>
  <c r="Y170" i="2"/>
  <c r="Z170" i="2" s="1"/>
  <c r="Y190" i="2"/>
  <c r="Z190" i="2" s="1"/>
  <c r="Y159" i="2"/>
  <c r="Z159" i="2" s="1"/>
  <c r="Y198" i="2"/>
  <c r="Z198" i="2" s="1"/>
  <c r="Y210" i="2"/>
  <c r="Z210" i="2" s="1"/>
  <c r="Y243" i="2"/>
  <c r="Z243" i="2" s="1"/>
  <c r="Y282" i="2"/>
  <c r="Z282" i="2" s="1"/>
  <c r="Y291" i="2"/>
  <c r="Z291" i="2" s="1"/>
  <c r="Y326" i="2"/>
  <c r="Z326" i="2" s="1"/>
  <c r="Y241" i="2"/>
  <c r="Z241" i="2" s="1"/>
  <c r="Y298" i="2"/>
  <c r="Z298" i="2" s="1"/>
  <c r="Y199" i="2"/>
  <c r="Z199" i="2" s="1"/>
  <c r="Y223" i="2"/>
  <c r="Z223" i="2" s="1"/>
  <c r="Y269" i="2"/>
  <c r="Z269" i="2" s="1"/>
  <c r="Y233" i="2"/>
  <c r="Z233" i="2" s="1"/>
  <c r="Y256" i="2"/>
  <c r="Z256" i="2" s="1"/>
  <c r="Y273" i="2"/>
  <c r="Z273" i="2" s="1"/>
  <c r="Y285" i="2"/>
  <c r="Z285" i="2" s="1"/>
  <c r="Y297" i="2"/>
  <c r="Z297" i="2" s="1"/>
  <c r="Y301" i="2"/>
  <c r="Z301" i="2" s="1"/>
  <c r="Y327" i="2"/>
  <c r="Z327" i="2" s="1"/>
  <c r="Y331" i="2"/>
  <c r="Z331" i="2" s="1"/>
  <c r="Y69" i="2"/>
  <c r="Z69" i="2" s="1"/>
  <c r="Y292" i="2"/>
  <c r="Z292" i="2" s="1"/>
  <c r="Y309" i="2"/>
  <c r="Z309" i="2" s="1"/>
  <c r="Y342" i="2"/>
  <c r="Z342" i="2" s="1"/>
  <c r="Y348" i="2"/>
  <c r="Z348" i="2" s="1"/>
  <c r="Y355" i="2"/>
  <c r="Z355" i="2" s="1"/>
  <c r="Y304" i="2"/>
  <c r="Z304" i="2" s="1"/>
  <c r="Y234" i="2"/>
  <c r="Z234" i="2" s="1"/>
  <c r="Y288" i="2"/>
  <c r="Z288" i="2" s="1"/>
  <c r="Y334" i="2"/>
  <c r="Z334" i="2" s="1"/>
  <c r="Y353" i="2"/>
  <c r="Z353" i="2" s="1"/>
  <c r="Y315" i="2"/>
  <c r="Z315" i="2" s="1"/>
  <c r="Y328" i="2"/>
  <c r="Z328" i="2" s="1"/>
  <c r="Y332" i="2"/>
  <c r="Z332" i="2" s="1"/>
  <c r="Y336" i="2"/>
  <c r="Z336" i="2" s="1"/>
  <c r="Y340" i="2"/>
  <c r="Z340" i="2" s="1"/>
  <c r="Y352" i="2"/>
  <c r="Z352" i="2" s="1"/>
  <c r="Y347" i="2"/>
  <c r="Z347" i="2" s="1"/>
  <c r="Y88" i="2"/>
  <c r="Z88" i="2" s="1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A1735" i="2"/>
  <c r="A1734" i="2"/>
  <c r="A1733" i="2"/>
  <c r="A1732" i="2"/>
  <c r="A1731" i="2"/>
  <c r="A1730" i="2"/>
  <c r="A1729" i="2"/>
  <c r="A1728" i="2"/>
  <c r="A1727" i="2"/>
  <c r="A1726" i="2"/>
  <c r="A1725" i="2"/>
  <c r="A1724" i="2"/>
  <c r="A1723" i="2"/>
  <c r="A1722" i="2"/>
  <c r="A1721" i="2"/>
  <c r="A1720" i="2"/>
  <c r="A1719" i="2"/>
  <c r="A1718" i="2"/>
  <c r="A1717" i="2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6" i="2"/>
  <c r="A5" i="2"/>
  <c r="A4" i="2"/>
  <c r="A3" i="2"/>
  <c r="W3000" i="2"/>
  <c r="U3000" i="2"/>
  <c r="W2999" i="2"/>
  <c r="U2999" i="2"/>
  <c r="W2998" i="2"/>
  <c r="U2998" i="2"/>
  <c r="W2997" i="2"/>
  <c r="U2997" i="2"/>
  <c r="W2996" i="2"/>
  <c r="U2996" i="2"/>
  <c r="W2995" i="2"/>
  <c r="U2995" i="2"/>
  <c r="W2994" i="2"/>
  <c r="U2994" i="2"/>
  <c r="W2993" i="2"/>
  <c r="U2993" i="2"/>
  <c r="W2992" i="2"/>
  <c r="U2992" i="2"/>
  <c r="W2991" i="2"/>
  <c r="U2991" i="2"/>
  <c r="W2990" i="2"/>
  <c r="U2990" i="2"/>
  <c r="W2989" i="2"/>
  <c r="U2989" i="2"/>
  <c r="W2988" i="2"/>
  <c r="U2988" i="2"/>
  <c r="W2987" i="2"/>
  <c r="U2987" i="2"/>
  <c r="W2986" i="2"/>
  <c r="U2986" i="2"/>
  <c r="W2985" i="2"/>
  <c r="U2985" i="2"/>
  <c r="W2984" i="2"/>
  <c r="U2984" i="2"/>
  <c r="W2983" i="2"/>
  <c r="U2983" i="2"/>
  <c r="W2982" i="2"/>
  <c r="U2982" i="2"/>
  <c r="W2981" i="2"/>
  <c r="U2981" i="2"/>
  <c r="W2980" i="2"/>
  <c r="U2980" i="2"/>
  <c r="W2979" i="2"/>
  <c r="U2979" i="2"/>
  <c r="W2978" i="2"/>
  <c r="U2978" i="2"/>
  <c r="W2977" i="2"/>
  <c r="U2977" i="2"/>
  <c r="W2976" i="2"/>
  <c r="U2976" i="2"/>
  <c r="W2975" i="2"/>
  <c r="U2975" i="2"/>
  <c r="W2974" i="2"/>
  <c r="U2974" i="2"/>
  <c r="W2973" i="2"/>
  <c r="U2973" i="2"/>
  <c r="W2972" i="2"/>
  <c r="U2972" i="2"/>
  <c r="W2971" i="2"/>
  <c r="U2971" i="2"/>
  <c r="W2970" i="2"/>
  <c r="U2970" i="2"/>
  <c r="W2969" i="2"/>
  <c r="U2969" i="2"/>
  <c r="W2968" i="2"/>
  <c r="U2968" i="2"/>
  <c r="W2967" i="2"/>
  <c r="U2967" i="2"/>
  <c r="W2966" i="2"/>
  <c r="U2966" i="2"/>
  <c r="W2965" i="2"/>
  <c r="U2965" i="2"/>
  <c r="W2964" i="2"/>
  <c r="U2964" i="2"/>
  <c r="W2963" i="2"/>
  <c r="U2963" i="2"/>
  <c r="W2962" i="2"/>
  <c r="U2962" i="2"/>
  <c r="W2961" i="2"/>
  <c r="U2961" i="2"/>
  <c r="W2960" i="2"/>
  <c r="U2960" i="2"/>
  <c r="W2959" i="2"/>
  <c r="U2959" i="2"/>
  <c r="W2958" i="2"/>
  <c r="U2958" i="2"/>
  <c r="W2957" i="2"/>
  <c r="U2957" i="2"/>
  <c r="W2956" i="2"/>
  <c r="U2956" i="2"/>
  <c r="W2955" i="2"/>
  <c r="U2955" i="2"/>
  <c r="W2954" i="2"/>
  <c r="U2954" i="2"/>
  <c r="W2953" i="2"/>
  <c r="U2953" i="2"/>
  <c r="W2952" i="2"/>
  <c r="U2952" i="2"/>
  <c r="W2951" i="2"/>
  <c r="U2951" i="2"/>
  <c r="W2950" i="2"/>
  <c r="U2950" i="2"/>
  <c r="W2949" i="2"/>
  <c r="U2949" i="2"/>
  <c r="W2948" i="2"/>
  <c r="U2948" i="2"/>
  <c r="W2947" i="2"/>
  <c r="U2947" i="2"/>
  <c r="W2946" i="2"/>
  <c r="U2946" i="2"/>
  <c r="W2945" i="2"/>
  <c r="U2945" i="2"/>
  <c r="W2944" i="2"/>
  <c r="U2944" i="2"/>
  <c r="W2943" i="2"/>
  <c r="U2943" i="2"/>
  <c r="W2942" i="2"/>
  <c r="U2942" i="2"/>
  <c r="W2941" i="2"/>
  <c r="U2941" i="2"/>
  <c r="W2940" i="2"/>
  <c r="U2940" i="2"/>
  <c r="W2939" i="2"/>
  <c r="U2939" i="2"/>
  <c r="W2938" i="2"/>
  <c r="U2938" i="2"/>
  <c r="W2937" i="2"/>
  <c r="U2937" i="2"/>
  <c r="W2936" i="2"/>
  <c r="U2936" i="2"/>
  <c r="W2935" i="2"/>
  <c r="U2935" i="2"/>
  <c r="W2934" i="2"/>
  <c r="U2934" i="2"/>
  <c r="W2933" i="2"/>
  <c r="U2933" i="2"/>
  <c r="W2932" i="2"/>
  <c r="U2932" i="2"/>
  <c r="W2931" i="2"/>
  <c r="U2931" i="2"/>
  <c r="W2930" i="2"/>
  <c r="U2930" i="2"/>
  <c r="W2929" i="2"/>
  <c r="U2929" i="2"/>
  <c r="W2928" i="2"/>
  <c r="U2928" i="2"/>
  <c r="W2927" i="2"/>
  <c r="U2927" i="2"/>
  <c r="W2926" i="2"/>
  <c r="U2926" i="2"/>
  <c r="W2925" i="2"/>
  <c r="U2925" i="2"/>
  <c r="W2924" i="2"/>
  <c r="U2924" i="2"/>
  <c r="W2923" i="2"/>
  <c r="U2923" i="2"/>
  <c r="W2922" i="2"/>
  <c r="U2922" i="2"/>
  <c r="W2921" i="2"/>
  <c r="U2921" i="2"/>
  <c r="W2920" i="2"/>
  <c r="U2920" i="2"/>
  <c r="W2919" i="2"/>
  <c r="U2919" i="2"/>
  <c r="W2918" i="2"/>
  <c r="U2918" i="2"/>
  <c r="W2917" i="2"/>
  <c r="U2917" i="2"/>
  <c r="W2916" i="2"/>
  <c r="U2916" i="2"/>
  <c r="W2915" i="2"/>
  <c r="U2915" i="2"/>
  <c r="W2914" i="2"/>
  <c r="U2914" i="2"/>
  <c r="W2913" i="2"/>
  <c r="U2913" i="2"/>
  <c r="W2912" i="2"/>
  <c r="U2912" i="2"/>
  <c r="W2911" i="2"/>
  <c r="U2911" i="2"/>
  <c r="W2910" i="2"/>
  <c r="U2910" i="2"/>
  <c r="W2909" i="2"/>
  <c r="U2909" i="2"/>
  <c r="W2908" i="2"/>
  <c r="U2908" i="2"/>
  <c r="W2907" i="2"/>
  <c r="U2907" i="2"/>
  <c r="W2906" i="2"/>
  <c r="U2906" i="2"/>
  <c r="W2905" i="2"/>
  <c r="U2905" i="2"/>
  <c r="W2904" i="2"/>
  <c r="U2904" i="2"/>
  <c r="W2903" i="2"/>
  <c r="U2903" i="2"/>
  <c r="W2902" i="2"/>
  <c r="U2902" i="2"/>
  <c r="W2901" i="2"/>
  <c r="U2901" i="2"/>
  <c r="W2900" i="2"/>
  <c r="U2900" i="2"/>
  <c r="W2899" i="2"/>
  <c r="U2899" i="2"/>
  <c r="W2898" i="2"/>
  <c r="U2898" i="2"/>
  <c r="W2897" i="2"/>
  <c r="U2897" i="2"/>
  <c r="W2896" i="2"/>
  <c r="U2896" i="2"/>
  <c r="W2895" i="2"/>
  <c r="U2895" i="2"/>
  <c r="W2894" i="2"/>
  <c r="U2894" i="2"/>
  <c r="W2893" i="2"/>
  <c r="U2893" i="2"/>
  <c r="W2892" i="2"/>
  <c r="U2892" i="2"/>
  <c r="W2891" i="2"/>
  <c r="U2891" i="2"/>
  <c r="W2890" i="2"/>
  <c r="U2890" i="2"/>
  <c r="W2889" i="2"/>
  <c r="U2889" i="2"/>
  <c r="W2888" i="2"/>
  <c r="U2888" i="2"/>
  <c r="W2887" i="2"/>
  <c r="U2887" i="2"/>
  <c r="W2886" i="2"/>
  <c r="U2886" i="2"/>
  <c r="W2885" i="2"/>
  <c r="U2885" i="2"/>
  <c r="W2884" i="2"/>
  <c r="U2884" i="2"/>
  <c r="W2883" i="2"/>
  <c r="U2883" i="2"/>
  <c r="W2882" i="2"/>
  <c r="U2882" i="2"/>
  <c r="W2881" i="2"/>
  <c r="U2881" i="2"/>
  <c r="W2880" i="2"/>
  <c r="U2880" i="2"/>
  <c r="W2879" i="2"/>
  <c r="U2879" i="2"/>
  <c r="W2878" i="2"/>
  <c r="U2878" i="2"/>
  <c r="W2877" i="2"/>
  <c r="U2877" i="2"/>
  <c r="W2876" i="2"/>
  <c r="U2876" i="2"/>
  <c r="W2875" i="2"/>
  <c r="U2875" i="2"/>
  <c r="W2874" i="2"/>
  <c r="U2874" i="2"/>
  <c r="W2873" i="2"/>
  <c r="U2873" i="2"/>
  <c r="W2872" i="2"/>
  <c r="U2872" i="2"/>
  <c r="W2871" i="2"/>
  <c r="U2871" i="2"/>
  <c r="W2870" i="2"/>
  <c r="U2870" i="2"/>
  <c r="W2869" i="2"/>
  <c r="U2869" i="2"/>
  <c r="W2868" i="2"/>
  <c r="U2868" i="2"/>
  <c r="W2867" i="2"/>
  <c r="U2867" i="2"/>
  <c r="W2866" i="2"/>
  <c r="U2866" i="2"/>
  <c r="W2865" i="2"/>
  <c r="U2865" i="2"/>
  <c r="W2864" i="2"/>
  <c r="U2864" i="2"/>
  <c r="W2863" i="2"/>
  <c r="U2863" i="2"/>
  <c r="W2862" i="2"/>
  <c r="U2862" i="2"/>
  <c r="W2861" i="2"/>
  <c r="U2861" i="2"/>
  <c r="W2860" i="2"/>
  <c r="U2860" i="2"/>
  <c r="W2859" i="2"/>
  <c r="U2859" i="2"/>
  <c r="W2858" i="2"/>
  <c r="U2858" i="2"/>
  <c r="W2857" i="2"/>
  <c r="U2857" i="2"/>
  <c r="W2856" i="2"/>
  <c r="U2856" i="2"/>
  <c r="W2855" i="2"/>
  <c r="U2855" i="2"/>
  <c r="W2854" i="2"/>
  <c r="U2854" i="2"/>
  <c r="W2853" i="2"/>
  <c r="U2853" i="2"/>
  <c r="W2852" i="2"/>
  <c r="U2852" i="2"/>
  <c r="W2851" i="2"/>
  <c r="U2851" i="2"/>
  <c r="W2850" i="2"/>
  <c r="U2850" i="2"/>
  <c r="W2849" i="2"/>
  <c r="U2849" i="2"/>
  <c r="W2848" i="2"/>
  <c r="U2848" i="2"/>
  <c r="W2847" i="2"/>
  <c r="U2847" i="2"/>
  <c r="W2846" i="2"/>
  <c r="U2846" i="2"/>
  <c r="W2845" i="2"/>
  <c r="U2845" i="2"/>
  <c r="W2844" i="2"/>
  <c r="U2844" i="2"/>
  <c r="W2843" i="2"/>
  <c r="U2843" i="2"/>
  <c r="W2842" i="2"/>
  <c r="U2842" i="2"/>
  <c r="W2841" i="2"/>
  <c r="U2841" i="2"/>
  <c r="W2840" i="2"/>
  <c r="U2840" i="2"/>
  <c r="W2839" i="2"/>
  <c r="U2839" i="2"/>
  <c r="W2838" i="2"/>
  <c r="U2838" i="2"/>
  <c r="W2837" i="2"/>
  <c r="U2837" i="2"/>
  <c r="W2836" i="2"/>
  <c r="U2836" i="2"/>
  <c r="W2835" i="2"/>
  <c r="U2835" i="2"/>
  <c r="W2834" i="2"/>
  <c r="U2834" i="2"/>
  <c r="W2833" i="2"/>
  <c r="U2833" i="2"/>
  <c r="W2832" i="2"/>
  <c r="U2832" i="2"/>
  <c r="W2831" i="2"/>
  <c r="U2831" i="2"/>
  <c r="W2830" i="2"/>
  <c r="U2830" i="2"/>
  <c r="W2829" i="2"/>
  <c r="U2829" i="2"/>
  <c r="W2828" i="2"/>
  <c r="U2828" i="2"/>
  <c r="W2827" i="2"/>
  <c r="U2827" i="2"/>
  <c r="W2826" i="2"/>
  <c r="U2826" i="2"/>
  <c r="W2825" i="2"/>
  <c r="U2825" i="2"/>
  <c r="W2824" i="2"/>
  <c r="U2824" i="2"/>
  <c r="W2823" i="2"/>
  <c r="U2823" i="2"/>
  <c r="W2822" i="2"/>
  <c r="U2822" i="2"/>
  <c r="W2821" i="2"/>
  <c r="U2821" i="2"/>
  <c r="W2820" i="2"/>
  <c r="U2820" i="2"/>
  <c r="W2819" i="2"/>
  <c r="U2819" i="2"/>
  <c r="W2818" i="2"/>
  <c r="U2818" i="2"/>
  <c r="W2817" i="2"/>
  <c r="U2817" i="2"/>
  <c r="W2816" i="2"/>
  <c r="U2816" i="2"/>
  <c r="W2815" i="2"/>
  <c r="U2815" i="2"/>
  <c r="W2814" i="2"/>
  <c r="U2814" i="2"/>
  <c r="W2813" i="2"/>
  <c r="U2813" i="2"/>
  <c r="W2812" i="2"/>
  <c r="U2812" i="2"/>
  <c r="W2811" i="2"/>
  <c r="U2811" i="2"/>
  <c r="W2810" i="2"/>
  <c r="U2810" i="2"/>
  <c r="W2809" i="2"/>
  <c r="U2809" i="2"/>
  <c r="W2808" i="2"/>
  <c r="U2808" i="2"/>
  <c r="W2807" i="2"/>
  <c r="U2807" i="2"/>
  <c r="W2806" i="2"/>
  <c r="U2806" i="2"/>
  <c r="W2805" i="2"/>
  <c r="U2805" i="2"/>
  <c r="W2804" i="2"/>
  <c r="U2804" i="2"/>
  <c r="W2803" i="2"/>
  <c r="U2803" i="2"/>
  <c r="W2802" i="2"/>
  <c r="U2802" i="2"/>
  <c r="W2801" i="2"/>
  <c r="U2801" i="2"/>
  <c r="W2800" i="2"/>
  <c r="U2800" i="2"/>
  <c r="W2799" i="2"/>
  <c r="U2799" i="2"/>
  <c r="W2798" i="2"/>
  <c r="U2798" i="2"/>
  <c r="W2797" i="2"/>
  <c r="U2797" i="2"/>
  <c r="W2796" i="2"/>
  <c r="U2796" i="2"/>
  <c r="W2795" i="2"/>
  <c r="U2795" i="2"/>
  <c r="W2794" i="2"/>
  <c r="U2794" i="2"/>
  <c r="W2793" i="2"/>
  <c r="U2793" i="2"/>
  <c r="W2792" i="2"/>
  <c r="U2792" i="2"/>
  <c r="W2791" i="2"/>
  <c r="U2791" i="2"/>
  <c r="W2790" i="2"/>
  <c r="U2790" i="2"/>
  <c r="W2789" i="2"/>
  <c r="U2789" i="2"/>
  <c r="W2788" i="2"/>
  <c r="U2788" i="2"/>
  <c r="W2787" i="2"/>
  <c r="U2787" i="2"/>
  <c r="W2786" i="2"/>
  <c r="U2786" i="2"/>
  <c r="W2785" i="2"/>
  <c r="U2785" i="2"/>
  <c r="W2784" i="2"/>
  <c r="U2784" i="2"/>
  <c r="W2783" i="2"/>
  <c r="U2783" i="2"/>
  <c r="W2782" i="2"/>
  <c r="U2782" i="2"/>
  <c r="W2781" i="2"/>
  <c r="U2781" i="2"/>
  <c r="W2780" i="2"/>
  <c r="U2780" i="2"/>
  <c r="W2779" i="2"/>
  <c r="U2779" i="2"/>
  <c r="W2778" i="2"/>
  <c r="U2778" i="2"/>
  <c r="W2777" i="2"/>
  <c r="U2777" i="2"/>
  <c r="W2776" i="2"/>
  <c r="U2776" i="2"/>
  <c r="W2775" i="2"/>
  <c r="U2775" i="2"/>
  <c r="W2774" i="2"/>
  <c r="U2774" i="2"/>
  <c r="W2773" i="2"/>
  <c r="U2773" i="2"/>
  <c r="W2772" i="2"/>
  <c r="U2772" i="2"/>
  <c r="W2771" i="2"/>
  <c r="U2771" i="2"/>
  <c r="W2770" i="2"/>
  <c r="U2770" i="2"/>
  <c r="W2769" i="2"/>
  <c r="U2769" i="2"/>
  <c r="W2768" i="2"/>
  <c r="U2768" i="2"/>
  <c r="W2767" i="2"/>
  <c r="U2767" i="2"/>
  <c r="W2766" i="2"/>
  <c r="U2766" i="2"/>
  <c r="W2765" i="2"/>
  <c r="U2765" i="2"/>
  <c r="W2764" i="2"/>
  <c r="U2764" i="2"/>
  <c r="W2763" i="2"/>
  <c r="U2763" i="2"/>
  <c r="W2762" i="2"/>
  <c r="U2762" i="2"/>
  <c r="W2761" i="2"/>
  <c r="U2761" i="2"/>
  <c r="W2760" i="2"/>
  <c r="U2760" i="2"/>
  <c r="W2759" i="2"/>
  <c r="U2759" i="2"/>
  <c r="W2758" i="2"/>
  <c r="U2758" i="2"/>
  <c r="W2757" i="2"/>
  <c r="U2757" i="2"/>
  <c r="W2756" i="2"/>
  <c r="U2756" i="2"/>
  <c r="W2755" i="2"/>
  <c r="U2755" i="2"/>
  <c r="W2754" i="2"/>
  <c r="U2754" i="2"/>
  <c r="W2753" i="2"/>
  <c r="U2753" i="2"/>
  <c r="W2752" i="2"/>
  <c r="U2752" i="2"/>
  <c r="W2751" i="2"/>
  <c r="U2751" i="2"/>
  <c r="W2750" i="2"/>
  <c r="U2750" i="2"/>
  <c r="W2749" i="2"/>
  <c r="U2749" i="2"/>
  <c r="W2748" i="2"/>
  <c r="U2748" i="2"/>
  <c r="W2747" i="2"/>
  <c r="U2747" i="2"/>
  <c r="W2746" i="2"/>
  <c r="U2746" i="2"/>
  <c r="W2745" i="2"/>
  <c r="U2745" i="2"/>
  <c r="W2744" i="2"/>
  <c r="U2744" i="2"/>
  <c r="W2743" i="2"/>
  <c r="U2743" i="2"/>
  <c r="W2742" i="2"/>
  <c r="U2742" i="2"/>
  <c r="W2741" i="2"/>
  <c r="U2741" i="2"/>
  <c r="W2740" i="2"/>
  <c r="U2740" i="2"/>
  <c r="W2739" i="2"/>
  <c r="U2739" i="2"/>
  <c r="W2738" i="2"/>
  <c r="U2738" i="2"/>
  <c r="W2737" i="2"/>
  <c r="U2737" i="2"/>
  <c r="W2736" i="2"/>
  <c r="U2736" i="2"/>
  <c r="W2735" i="2"/>
  <c r="U2735" i="2"/>
  <c r="W2734" i="2"/>
  <c r="U2734" i="2"/>
  <c r="W2733" i="2"/>
  <c r="U2733" i="2"/>
  <c r="W2732" i="2"/>
  <c r="U2732" i="2"/>
  <c r="W2731" i="2"/>
  <c r="U2731" i="2"/>
  <c r="W2730" i="2"/>
  <c r="U2730" i="2"/>
  <c r="W2729" i="2"/>
  <c r="U2729" i="2"/>
  <c r="W2728" i="2"/>
  <c r="U2728" i="2"/>
  <c r="W2727" i="2"/>
  <c r="U2727" i="2"/>
  <c r="W2726" i="2"/>
  <c r="U2726" i="2"/>
  <c r="W2725" i="2"/>
  <c r="U2725" i="2"/>
  <c r="W2724" i="2"/>
  <c r="U2724" i="2"/>
  <c r="W2723" i="2"/>
  <c r="U2723" i="2"/>
  <c r="W2722" i="2"/>
  <c r="U2722" i="2"/>
  <c r="W2721" i="2"/>
  <c r="U2721" i="2"/>
  <c r="W2720" i="2"/>
  <c r="U2720" i="2"/>
  <c r="W2719" i="2"/>
  <c r="U2719" i="2"/>
  <c r="W2718" i="2"/>
  <c r="U2718" i="2"/>
  <c r="W2717" i="2"/>
  <c r="U2717" i="2"/>
  <c r="W2716" i="2"/>
  <c r="U2716" i="2"/>
  <c r="W2715" i="2"/>
  <c r="U2715" i="2"/>
  <c r="W2714" i="2"/>
  <c r="U2714" i="2"/>
  <c r="W2713" i="2"/>
  <c r="U2713" i="2"/>
  <c r="W2712" i="2"/>
  <c r="U2712" i="2"/>
  <c r="W2711" i="2"/>
  <c r="U2711" i="2"/>
  <c r="W2710" i="2"/>
  <c r="U2710" i="2"/>
  <c r="W2709" i="2"/>
  <c r="U2709" i="2"/>
  <c r="W2708" i="2"/>
  <c r="U2708" i="2"/>
  <c r="W2707" i="2"/>
  <c r="U2707" i="2"/>
  <c r="W2706" i="2"/>
  <c r="U2706" i="2"/>
  <c r="W2705" i="2"/>
  <c r="U2705" i="2"/>
  <c r="W2704" i="2"/>
  <c r="U2704" i="2"/>
  <c r="W2703" i="2"/>
  <c r="U2703" i="2"/>
  <c r="W2702" i="2"/>
  <c r="U2702" i="2"/>
  <c r="W2701" i="2"/>
  <c r="U2701" i="2"/>
  <c r="W2700" i="2"/>
  <c r="U2700" i="2"/>
  <c r="W2699" i="2"/>
  <c r="U2699" i="2"/>
  <c r="W2698" i="2"/>
  <c r="U2698" i="2"/>
  <c r="W2697" i="2"/>
  <c r="U2697" i="2"/>
  <c r="W2696" i="2"/>
  <c r="U2696" i="2"/>
  <c r="W2695" i="2"/>
  <c r="U2695" i="2"/>
  <c r="W2694" i="2"/>
  <c r="U2694" i="2"/>
  <c r="W2693" i="2"/>
  <c r="U2693" i="2"/>
  <c r="W2692" i="2"/>
  <c r="U2692" i="2"/>
  <c r="W2691" i="2"/>
  <c r="U2691" i="2"/>
  <c r="W2690" i="2"/>
  <c r="U2690" i="2"/>
  <c r="W2689" i="2"/>
  <c r="U2689" i="2"/>
  <c r="W2688" i="2"/>
  <c r="U2688" i="2"/>
  <c r="W2687" i="2"/>
  <c r="U2687" i="2"/>
  <c r="W2686" i="2"/>
  <c r="U2686" i="2"/>
  <c r="W2685" i="2"/>
  <c r="U2685" i="2"/>
  <c r="W2684" i="2"/>
  <c r="U2684" i="2"/>
  <c r="W2683" i="2"/>
  <c r="U2683" i="2"/>
  <c r="W2682" i="2"/>
  <c r="U2682" i="2"/>
  <c r="W2681" i="2"/>
  <c r="U2681" i="2"/>
  <c r="W2680" i="2"/>
  <c r="U2680" i="2"/>
  <c r="W2679" i="2"/>
  <c r="U2679" i="2"/>
  <c r="W2678" i="2"/>
  <c r="U2678" i="2"/>
  <c r="W2677" i="2"/>
  <c r="U2677" i="2"/>
  <c r="W2676" i="2"/>
  <c r="U2676" i="2"/>
  <c r="W2675" i="2"/>
  <c r="U2675" i="2"/>
  <c r="W2674" i="2"/>
  <c r="U2674" i="2"/>
  <c r="W2673" i="2"/>
  <c r="U2673" i="2"/>
  <c r="W2672" i="2"/>
  <c r="U2672" i="2"/>
  <c r="W2671" i="2"/>
  <c r="U2671" i="2"/>
  <c r="W2670" i="2"/>
  <c r="U2670" i="2"/>
  <c r="W2669" i="2"/>
  <c r="U2669" i="2"/>
  <c r="W2668" i="2"/>
  <c r="U2668" i="2"/>
  <c r="W2667" i="2"/>
  <c r="U2667" i="2"/>
  <c r="W2666" i="2"/>
  <c r="U2666" i="2"/>
  <c r="W2665" i="2"/>
  <c r="U2665" i="2"/>
  <c r="W2664" i="2"/>
  <c r="U2664" i="2"/>
  <c r="W2663" i="2"/>
  <c r="U2663" i="2"/>
  <c r="W2662" i="2"/>
  <c r="U2662" i="2"/>
  <c r="W2661" i="2"/>
  <c r="U2661" i="2"/>
  <c r="W2660" i="2"/>
  <c r="U2660" i="2"/>
  <c r="W2659" i="2"/>
  <c r="U2659" i="2"/>
  <c r="W2658" i="2"/>
  <c r="U2658" i="2"/>
  <c r="W2657" i="2"/>
  <c r="U2657" i="2"/>
  <c r="W2656" i="2"/>
  <c r="U2656" i="2"/>
  <c r="W2655" i="2"/>
  <c r="U2655" i="2"/>
  <c r="W2654" i="2"/>
  <c r="U2654" i="2"/>
  <c r="W2653" i="2"/>
  <c r="U2653" i="2"/>
  <c r="W2652" i="2"/>
  <c r="U2652" i="2"/>
  <c r="W2651" i="2"/>
  <c r="U2651" i="2"/>
  <c r="W2650" i="2"/>
  <c r="U2650" i="2"/>
  <c r="W2649" i="2"/>
  <c r="U2649" i="2"/>
  <c r="W2648" i="2"/>
  <c r="U2648" i="2"/>
  <c r="W2647" i="2"/>
  <c r="U2647" i="2"/>
  <c r="W2646" i="2"/>
  <c r="U2646" i="2"/>
  <c r="W2645" i="2"/>
  <c r="U2645" i="2"/>
  <c r="W2644" i="2"/>
  <c r="U2644" i="2"/>
  <c r="W2643" i="2"/>
  <c r="U2643" i="2"/>
  <c r="W2642" i="2"/>
  <c r="U2642" i="2"/>
  <c r="W2641" i="2"/>
  <c r="U2641" i="2"/>
  <c r="W2640" i="2"/>
  <c r="U2640" i="2"/>
  <c r="W2639" i="2"/>
  <c r="U2639" i="2"/>
  <c r="W2638" i="2"/>
  <c r="U2638" i="2"/>
  <c r="W2637" i="2"/>
  <c r="U2637" i="2"/>
  <c r="W2636" i="2"/>
  <c r="U2636" i="2"/>
  <c r="W2635" i="2"/>
  <c r="U2635" i="2"/>
  <c r="W2634" i="2"/>
  <c r="U2634" i="2"/>
  <c r="W2633" i="2"/>
  <c r="U2633" i="2"/>
  <c r="W2632" i="2"/>
  <c r="U2632" i="2"/>
  <c r="W2631" i="2"/>
  <c r="U2631" i="2"/>
  <c r="W2630" i="2"/>
  <c r="U2630" i="2"/>
  <c r="W2629" i="2"/>
  <c r="U2629" i="2"/>
  <c r="W2628" i="2"/>
  <c r="U2628" i="2"/>
  <c r="W2627" i="2"/>
  <c r="U2627" i="2"/>
  <c r="W2626" i="2"/>
  <c r="U2626" i="2"/>
  <c r="W2625" i="2"/>
  <c r="U2625" i="2"/>
  <c r="W2624" i="2"/>
  <c r="U2624" i="2"/>
  <c r="W2623" i="2"/>
  <c r="U2623" i="2"/>
  <c r="W2622" i="2"/>
  <c r="U2622" i="2"/>
  <c r="W2621" i="2"/>
  <c r="U2621" i="2"/>
  <c r="W2620" i="2"/>
  <c r="U2620" i="2"/>
  <c r="W2619" i="2"/>
  <c r="U2619" i="2"/>
  <c r="W2618" i="2"/>
  <c r="U2618" i="2"/>
  <c r="W2617" i="2"/>
  <c r="U2617" i="2"/>
  <c r="W2616" i="2"/>
  <c r="U2616" i="2"/>
  <c r="W2615" i="2"/>
  <c r="U2615" i="2"/>
  <c r="W2614" i="2"/>
  <c r="U2614" i="2"/>
  <c r="W2613" i="2"/>
  <c r="U2613" i="2"/>
  <c r="W2612" i="2"/>
  <c r="U2612" i="2"/>
  <c r="W2611" i="2"/>
  <c r="U2611" i="2"/>
  <c r="W2610" i="2"/>
  <c r="U2610" i="2"/>
  <c r="W2609" i="2"/>
  <c r="U2609" i="2"/>
  <c r="W2608" i="2"/>
  <c r="U2608" i="2"/>
  <c r="W2607" i="2"/>
  <c r="U2607" i="2"/>
  <c r="W2606" i="2"/>
  <c r="U2606" i="2"/>
  <c r="W2605" i="2"/>
  <c r="U2605" i="2"/>
  <c r="W2604" i="2"/>
  <c r="U2604" i="2"/>
  <c r="W2603" i="2"/>
  <c r="U2603" i="2"/>
  <c r="W2602" i="2"/>
  <c r="U2602" i="2"/>
  <c r="W2601" i="2"/>
  <c r="U2601" i="2"/>
  <c r="W2600" i="2"/>
  <c r="U2600" i="2"/>
  <c r="W2599" i="2"/>
  <c r="U2599" i="2"/>
  <c r="W2598" i="2"/>
  <c r="U2598" i="2"/>
  <c r="W2597" i="2"/>
  <c r="U2597" i="2"/>
  <c r="W2596" i="2"/>
  <c r="U2596" i="2"/>
  <c r="W2595" i="2"/>
  <c r="U2595" i="2"/>
  <c r="W2594" i="2"/>
  <c r="U2594" i="2"/>
  <c r="W2593" i="2"/>
  <c r="U2593" i="2"/>
  <c r="W2592" i="2"/>
  <c r="U2592" i="2"/>
  <c r="W2591" i="2"/>
  <c r="U2591" i="2"/>
  <c r="W2590" i="2"/>
  <c r="U2590" i="2"/>
  <c r="W2589" i="2"/>
  <c r="U2589" i="2"/>
  <c r="W2588" i="2"/>
  <c r="U2588" i="2"/>
  <c r="W2587" i="2"/>
  <c r="U2587" i="2"/>
  <c r="W2586" i="2"/>
  <c r="U2586" i="2"/>
  <c r="W2585" i="2"/>
  <c r="U2585" i="2"/>
  <c r="W2584" i="2"/>
  <c r="U2584" i="2"/>
  <c r="W2583" i="2"/>
  <c r="U2583" i="2"/>
  <c r="W2582" i="2"/>
  <c r="U2582" i="2"/>
  <c r="W2581" i="2"/>
  <c r="U2581" i="2"/>
  <c r="W2580" i="2"/>
  <c r="U2580" i="2"/>
  <c r="W2579" i="2"/>
  <c r="U2579" i="2"/>
  <c r="W2578" i="2"/>
  <c r="U2578" i="2"/>
  <c r="W2577" i="2"/>
  <c r="U2577" i="2"/>
  <c r="W2576" i="2"/>
  <c r="U2576" i="2"/>
  <c r="W2575" i="2"/>
  <c r="U2575" i="2"/>
  <c r="W2574" i="2"/>
  <c r="U2574" i="2"/>
  <c r="W2573" i="2"/>
  <c r="U2573" i="2"/>
  <c r="W2572" i="2"/>
  <c r="U2572" i="2"/>
  <c r="W2571" i="2"/>
  <c r="U2571" i="2"/>
  <c r="W2570" i="2"/>
  <c r="U2570" i="2"/>
  <c r="W2569" i="2"/>
  <c r="U2569" i="2"/>
  <c r="W2568" i="2"/>
  <c r="U2568" i="2"/>
  <c r="W2567" i="2"/>
  <c r="U2567" i="2"/>
  <c r="W2566" i="2"/>
  <c r="U2566" i="2"/>
  <c r="W2565" i="2"/>
  <c r="U2565" i="2"/>
  <c r="W2564" i="2"/>
  <c r="U2564" i="2"/>
  <c r="W2563" i="2"/>
  <c r="U2563" i="2"/>
  <c r="W2562" i="2"/>
  <c r="U2562" i="2"/>
  <c r="W2561" i="2"/>
  <c r="U2561" i="2"/>
  <c r="W2560" i="2"/>
  <c r="U2560" i="2"/>
  <c r="W2559" i="2"/>
  <c r="U2559" i="2"/>
  <c r="W2558" i="2"/>
  <c r="U2558" i="2"/>
  <c r="W2557" i="2"/>
  <c r="U2557" i="2"/>
  <c r="W2556" i="2"/>
  <c r="U2556" i="2"/>
  <c r="W2555" i="2"/>
  <c r="U2555" i="2"/>
  <c r="W2554" i="2"/>
  <c r="U2554" i="2"/>
  <c r="W2553" i="2"/>
  <c r="U2553" i="2"/>
  <c r="W2552" i="2"/>
  <c r="U2552" i="2"/>
  <c r="W2551" i="2"/>
  <c r="U2551" i="2"/>
  <c r="W2550" i="2"/>
  <c r="U2550" i="2"/>
  <c r="W2549" i="2"/>
  <c r="U2549" i="2"/>
  <c r="W2548" i="2"/>
  <c r="U2548" i="2"/>
  <c r="W2547" i="2"/>
  <c r="U2547" i="2"/>
  <c r="W2546" i="2"/>
  <c r="U2546" i="2"/>
  <c r="W2545" i="2"/>
  <c r="U2545" i="2"/>
  <c r="W2544" i="2"/>
  <c r="U2544" i="2"/>
  <c r="W2543" i="2"/>
  <c r="U2543" i="2"/>
  <c r="W2542" i="2"/>
  <c r="U2542" i="2"/>
  <c r="W2541" i="2"/>
  <c r="U2541" i="2"/>
  <c r="W2540" i="2"/>
  <c r="U2540" i="2"/>
  <c r="W2539" i="2"/>
  <c r="U2539" i="2"/>
  <c r="W2538" i="2"/>
  <c r="U2538" i="2"/>
  <c r="W2537" i="2"/>
  <c r="U2537" i="2"/>
  <c r="W2536" i="2"/>
  <c r="U2536" i="2"/>
  <c r="W2535" i="2"/>
  <c r="U2535" i="2"/>
  <c r="W2534" i="2"/>
  <c r="U2534" i="2"/>
  <c r="W2533" i="2"/>
  <c r="U2533" i="2"/>
  <c r="W2532" i="2"/>
  <c r="U2532" i="2"/>
  <c r="W2531" i="2"/>
  <c r="U2531" i="2"/>
  <c r="W2530" i="2"/>
  <c r="U2530" i="2"/>
  <c r="W2529" i="2"/>
  <c r="U2529" i="2"/>
  <c r="W2528" i="2"/>
  <c r="U2528" i="2"/>
  <c r="W2527" i="2"/>
  <c r="U2527" i="2"/>
  <c r="W2526" i="2"/>
  <c r="U2526" i="2"/>
  <c r="W2525" i="2"/>
  <c r="U2525" i="2"/>
  <c r="W2524" i="2"/>
  <c r="U2524" i="2"/>
  <c r="W2523" i="2"/>
  <c r="U2523" i="2"/>
  <c r="W2522" i="2"/>
  <c r="U2522" i="2"/>
  <c r="W2521" i="2"/>
  <c r="U2521" i="2"/>
  <c r="W2520" i="2"/>
  <c r="U2520" i="2"/>
  <c r="W2519" i="2"/>
  <c r="U2519" i="2"/>
  <c r="W2518" i="2"/>
  <c r="U2518" i="2"/>
  <c r="W2517" i="2"/>
  <c r="U2517" i="2"/>
  <c r="W2516" i="2"/>
  <c r="U2516" i="2"/>
  <c r="W2515" i="2"/>
  <c r="U2515" i="2"/>
  <c r="W2514" i="2"/>
  <c r="U2514" i="2"/>
  <c r="W2513" i="2"/>
  <c r="U2513" i="2"/>
  <c r="W2512" i="2"/>
  <c r="U2512" i="2"/>
  <c r="W2511" i="2"/>
  <c r="U2511" i="2"/>
  <c r="W2510" i="2"/>
  <c r="U2510" i="2"/>
  <c r="W2509" i="2"/>
  <c r="U2509" i="2"/>
  <c r="W2508" i="2"/>
  <c r="U2508" i="2"/>
  <c r="W2507" i="2"/>
  <c r="U2507" i="2"/>
  <c r="W2506" i="2"/>
  <c r="U2506" i="2"/>
  <c r="W2505" i="2"/>
  <c r="U2505" i="2"/>
  <c r="W2504" i="2"/>
  <c r="U2504" i="2"/>
  <c r="W2503" i="2"/>
  <c r="U2503" i="2"/>
  <c r="W2502" i="2"/>
  <c r="U2502" i="2"/>
  <c r="W2501" i="2"/>
  <c r="U2501" i="2"/>
  <c r="W2500" i="2"/>
  <c r="U2500" i="2"/>
  <c r="W2499" i="2"/>
  <c r="U2499" i="2"/>
  <c r="W2498" i="2"/>
  <c r="U2498" i="2"/>
  <c r="W2497" i="2"/>
  <c r="U2497" i="2"/>
  <c r="W2496" i="2"/>
  <c r="U2496" i="2"/>
  <c r="W2495" i="2"/>
  <c r="U2495" i="2"/>
  <c r="W2494" i="2"/>
  <c r="U2494" i="2"/>
  <c r="W2493" i="2"/>
  <c r="U2493" i="2"/>
  <c r="W2492" i="2"/>
  <c r="U2492" i="2"/>
  <c r="W2491" i="2"/>
  <c r="U2491" i="2"/>
  <c r="W2490" i="2"/>
  <c r="U2490" i="2"/>
  <c r="W2489" i="2"/>
  <c r="U2489" i="2"/>
  <c r="W2488" i="2"/>
  <c r="U2488" i="2"/>
  <c r="W2487" i="2"/>
  <c r="U2487" i="2"/>
  <c r="W2486" i="2"/>
  <c r="U2486" i="2"/>
  <c r="W2485" i="2"/>
  <c r="U2485" i="2"/>
  <c r="W2484" i="2"/>
  <c r="U2484" i="2"/>
  <c r="W2483" i="2"/>
  <c r="U2483" i="2"/>
  <c r="W2482" i="2"/>
  <c r="U2482" i="2"/>
  <c r="W2481" i="2"/>
  <c r="U2481" i="2"/>
  <c r="W2480" i="2"/>
  <c r="U2480" i="2"/>
  <c r="W2479" i="2"/>
  <c r="U2479" i="2"/>
  <c r="W2478" i="2"/>
  <c r="U2478" i="2"/>
  <c r="W2477" i="2"/>
  <c r="U2477" i="2"/>
  <c r="W2476" i="2"/>
  <c r="U2476" i="2"/>
  <c r="W2475" i="2"/>
  <c r="U2475" i="2"/>
  <c r="W2474" i="2"/>
  <c r="U2474" i="2"/>
  <c r="W2473" i="2"/>
  <c r="U2473" i="2"/>
  <c r="W2472" i="2"/>
  <c r="U2472" i="2"/>
  <c r="W2471" i="2"/>
  <c r="U2471" i="2"/>
  <c r="W2470" i="2"/>
  <c r="U2470" i="2"/>
  <c r="W2469" i="2"/>
  <c r="U2469" i="2"/>
  <c r="W2468" i="2"/>
  <c r="U2468" i="2"/>
  <c r="W2467" i="2"/>
  <c r="U2467" i="2"/>
  <c r="W2466" i="2"/>
  <c r="U2466" i="2"/>
  <c r="W2465" i="2"/>
  <c r="U2465" i="2"/>
  <c r="W2464" i="2"/>
  <c r="U2464" i="2"/>
  <c r="W2463" i="2"/>
  <c r="U2463" i="2"/>
  <c r="W2462" i="2"/>
  <c r="U2462" i="2"/>
  <c r="W2461" i="2"/>
  <c r="U2461" i="2"/>
  <c r="W2460" i="2"/>
  <c r="U2460" i="2"/>
  <c r="W2459" i="2"/>
  <c r="U2459" i="2"/>
  <c r="W2458" i="2"/>
  <c r="U2458" i="2"/>
  <c r="W2457" i="2"/>
  <c r="U2457" i="2"/>
  <c r="W2456" i="2"/>
  <c r="U2456" i="2"/>
  <c r="W2455" i="2"/>
  <c r="U2455" i="2"/>
  <c r="W2454" i="2"/>
  <c r="U2454" i="2"/>
  <c r="W2453" i="2"/>
  <c r="U2453" i="2"/>
  <c r="W2452" i="2"/>
  <c r="U2452" i="2"/>
  <c r="W2451" i="2"/>
  <c r="U2451" i="2"/>
  <c r="W2450" i="2"/>
  <c r="U2450" i="2"/>
  <c r="W2449" i="2"/>
  <c r="U2449" i="2"/>
  <c r="W2448" i="2"/>
  <c r="U2448" i="2"/>
  <c r="W2447" i="2"/>
  <c r="U2447" i="2"/>
  <c r="W2446" i="2"/>
  <c r="U2446" i="2"/>
  <c r="W2445" i="2"/>
  <c r="U2445" i="2"/>
  <c r="W2444" i="2"/>
  <c r="U2444" i="2"/>
  <c r="W2443" i="2"/>
  <c r="U2443" i="2"/>
  <c r="W2442" i="2"/>
  <c r="U2442" i="2"/>
  <c r="W2441" i="2"/>
  <c r="U2441" i="2"/>
  <c r="W2440" i="2"/>
  <c r="U2440" i="2"/>
  <c r="W2439" i="2"/>
  <c r="U2439" i="2"/>
  <c r="W2438" i="2"/>
  <c r="U2438" i="2"/>
  <c r="W2437" i="2"/>
  <c r="U2437" i="2"/>
  <c r="W2436" i="2"/>
  <c r="U2436" i="2"/>
  <c r="W2435" i="2"/>
  <c r="U2435" i="2"/>
  <c r="W2434" i="2"/>
  <c r="U2434" i="2"/>
  <c r="W2433" i="2"/>
  <c r="U2433" i="2"/>
  <c r="W2432" i="2"/>
  <c r="U2432" i="2"/>
  <c r="W2431" i="2"/>
  <c r="U2431" i="2"/>
  <c r="W2430" i="2"/>
  <c r="U2430" i="2"/>
  <c r="W2429" i="2"/>
  <c r="U2429" i="2"/>
  <c r="W2428" i="2"/>
  <c r="U2428" i="2"/>
  <c r="W2427" i="2"/>
  <c r="U2427" i="2"/>
  <c r="W2426" i="2"/>
  <c r="U2426" i="2"/>
  <c r="W2425" i="2"/>
  <c r="U2425" i="2"/>
  <c r="W2424" i="2"/>
  <c r="U2424" i="2"/>
  <c r="W2423" i="2"/>
  <c r="U2423" i="2"/>
  <c r="W2422" i="2"/>
  <c r="U2422" i="2"/>
  <c r="W2421" i="2"/>
  <c r="U2421" i="2"/>
  <c r="W2420" i="2"/>
  <c r="U2420" i="2"/>
  <c r="W2419" i="2"/>
  <c r="U2419" i="2"/>
  <c r="W2418" i="2"/>
  <c r="U2418" i="2"/>
  <c r="W2417" i="2"/>
  <c r="U2417" i="2"/>
  <c r="W2416" i="2"/>
  <c r="U2416" i="2"/>
  <c r="W2415" i="2"/>
  <c r="U2415" i="2"/>
  <c r="W2414" i="2"/>
  <c r="U2414" i="2"/>
  <c r="W2413" i="2"/>
  <c r="U2413" i="2"/>
  <c r="W2412" i="2"/>
  <c r="U2412" i="2"/>
  <c r="W2411" i="2"/>
  <c r="U2411" i="2"/>
  <c r="W2410" i="2"/>
  <c r="U2410" i="2"/>
  <c r="W2409" i="2"/>
  <c r="U2409" i="2"/>
  <c r="W2408" i="2"/>
  <c r="U2408" i="2"/>
  <c r="W2407" i="2"/>
  <c r="U2407" i="2"/>
  <c r="W2406" i="2"/>
  <c r="U2406" i="2"/>
  <c r="W2405" i="2"/>
  <c r="U2405" i="2"/>
  <c r="W2404" i="2"/>
  <c r="U2404" i="2"/>
  <c r="W2403" i="2"/>
  <c r="U2403" i="2"/>
  <c r="W2402" i="2"/>
  <c r="U2402" i="2"/>
  <c r="W2401" i="2"/>
  <c r="U2401" i="2"/>
  <c r="W2400" i="2"/>
  <c r="U2400" i="2"/>
  <c r="W2399" i="2"/>
  <c r="U2399" i="2"/>
  <c r="W2398" i="2"/>
  <c r="U2398" i="2"/>
  <c r="W2397" i="2"/>
  <c r="U2397" i="2"/>
  <c r="W2396" i="2"/>
  <c r="U2396" i="2"/>
  <c r="W2395" i="2"/>
  <c r="U2395" i="2"/>
  <c r="W2394" i="2"/>
  <c r="U2394" i="2"/>
  <c r="W2393" i="2"/>
  <c r="U2393" i="2"/>
  <c r="W2392" i="2"/>
  <c r="U2392" i="2"/>
  <c r="W2391" i="2"/>
  <c r="U2391" i="2"/>
  <c r="W2390" i="2"/>
  <c r="U2390" i="2"/>
  <c r="W2389" i="2"/>
  <c r="U2389" i="2"/>
  <c r="W2388" i="2"/>
  <c r="U2388" i="2"/>
  <c r="W2387" i="2"/>
  <c r="U2387" i="2"/>
  <c r="W2386" i="2"/>
  <c r="U2386" i="2"/>
  <c r="W2385" i="2"/>
  <c r="U2385" i="2"/>
  <c r="W2384" i="2"/>
  <c r="U2384" i="2"/>
  <c r="W2383" i="2"/>
  <c r="U2383" i="2"/>
  <c r="W2382" i="2"/>
  <c r="U2382" i="2"/>
  <c r="W2381" i="2"/>
  <c r="U2381" i="2"/>
  <c r="W2380" i="2"/>
  <c r="U2380" i="2"/>
  <c r="W2379" i="2"/>
  <c r="U2379" i="2"/>
  <c r="W2378" i="2"/>
  <c r="U2378" i="2"/>
  <c r="W2377" i="2"/>
  <c r="U2377" i="2"/>
  <c r="W2376" i="2"/>
  <c r="U2376" i="2"/>
  <c r="W2375" i="2"/>
  <c r="U2375" i="2"/>
  <c r="W2374" i="2"/>
  <c r="U2374" i="2"/>
  <c r="W2373" i="2"/>
  <c r="U2373" i="2"/>
  <c r="W2372" i="2"/>
  <c r="U2372" i="2"/>
  <c r="W2371" i="2"/>
  <c r="U2371" i="2"/>
  <c r="W2370" i="2"/>
  <c r="U2370" i="2"/>
  <c r="W2369" i="2"/>
  <c r="U2369" i="2"/>
  <c r="W2368" i="2"/>
  <c r="U2368" i="2"/>
  <c r="W2367" i="2"/>
  <c r="U2367" i="2"/>
  <c r="W2366" i="2"/>
  <c r="U2366" i="2"/>
  <c r="W2365" i="2"/>
  <c r="U2365" i="2"/>
  <c r="W2364" i="2"/>
  <c r="U2364" i="2"/>
  <c r="W2363" i="2"/>
  <c r="U2363" i="2"/>
  <c r="W2362" i="2"/>
  <c r="U2362" i="2"/>
  <c r="W2361" i="2"/>
  <c r="U2361" i="2"/>
  <c r="W2360" i="2"/>
  <c r="U2360" i="2"/>
  <c r="W2359" i="2"/>
  <c r="U2359" i="2"/>
  <c r="W2358" i="2"/>
  <c r="U2358" i="2"/>
  <c r="W2357" i="2"/>
  <c r="U2357" i="2"/>
  <c r="W2356" i="2"/>
  <c r="U2356" i="2"/>
  <c r="W2355" i="2"/>
  <c r="U2355" i="2"/>
  <c r="W2354" i="2"/>
  <c r="U2354" i="2"/>
  <c r="W2353" i="2"/>
  <c r="U2353" i="2"/>
  <c r="W2352" i="2"/>
  <c r="U2352" i="2"/>
  <c r="W2351" i="2"/>
  <c r="U2351" i="2"/>
  <c r="W2350" i="2"/>
  <c r="U2350" i="2"/>
  <c r="W2349" i="2"/>
  <c r="U2349" i="2"/>
  <c r="W2348" i="2"/>
  <c r="U2348" i="2"/>
  <c r="W2347" i="2"/>
  <c r="U2347" i="2"/>
  <c r="W2346" i="2"/>
  <c r="U2346" i="2"/>
  <c r="W2345" i="2"/>
  <c r="U2345" i="2"/>
  <c r="W2344" i="2"/>
  <c r="U2344" i="2"/>
  <c r="W2343" i="2"/>
  <c r="U2343" i="2"/>
  <c r="W2342" i="2"/>
  <c r="U2342" i="2"/>
  <c r="W2341" i="2"/>
  <c r="U2341" i="2"/>
  <c r="W2340" i="2"/>
  <c r="U2340" i="2"/>
  <c r="W2339" i="2"/>
  <c r="U2339" i="2"/>
  <c r="W2338" i="2"/>
  <c r="U2338" i="2"/>
  <c r="W2337" i="2"/>
  <c r="U2337" i="2"/>
  <c r="W2336" i="2"/>
  <c r="U2336" i="2"/>
  <c r="W2335" i="2"/>
  <c r="U2335" i="2"/>
  <c r="W2334" i="2"/>
  <c r="U2334" i="2"/>
  <c r="W2333" i="2"/>
  <c r="U2333" i="2"/>
  <c r="W2332" i="2"/>
  <c r="U2332" i="2"/>
  <c r="W2331" i="2"/>
  <c r="U2331" i="2"/>
  <c r="W2330" i="2"/>
  <c r="U2330" i="2"/>
  <c r="W2329" i="2"/>
  <c r="U2329" i="2"/>
  <c r="W2328" i="2"/>
  <c r="U2328" i="2"/>
  <c r="W2327" i="2"/>
  <c r="U2327" i="2"/>
  <c r="W2326" i="2"/>
  <c r="U2326" i="2"/>
  <c r="W2325" i="2"/>
  <c r="U2325" i="2"/>
  <c r="W2324" i="2"/>
  <c r="U2324" i="2"/>
  <c r="W2323" i="2"/>
  <c r="U2323" i="2"/>
  <c r="W2322" i="2"/>
  <c r="U2322" i="2"/>
  <c r="W2321" i="2"/>
  <c r="U2321" i="2"/>
  <c r="W2320" i="2"/>
  <c r="U2320" i="2"/>
  <c r="W2319" i="2"/>
  <c r="U2319" i="2"/>
  <c r="W2318" i="2"/>
  <c r="U2318" i="2"/>
  <c r="W2317" i="2"/>
  <c r="U2317" i="2"/>
  <c r="W2316" i="2"/>
  <c r="U2316" i="2"/>
  <c r="W2315" i="2"/>
  <c r="U2315" i="2"/>
  <c r="W2314" i="2"/>
  <c r="U2314" i="2"/>
  <c r="W2313" i="2"/>
  <c r="U2313" i="2"/>
  <c r="W2312" i="2"/>
  <c r="U2312" i="2"/>
  <c r="W2311" i="2"/>
  <c r="U2311" i="2"/>
  <c r="W2310" i="2"/>
  <c r="U2310" i="2"/>
  <c r="W2309" i="2"/>
  <c r="U2309" i="2"/>
  <c r="W2308" i="2"/>
  <c r="U2308" i="2"/>
  <c r="W2307" i="2"/>
  <c r="U2307" i="2"/>
  <c r="W2306" i="2"/>
  <c r="U2306" i="2"/>
  <c r="W2305" i="2"/>
  <c r="U2305" i="2"/>
  <c r="W2304" i="2"/>
  <c r="U2304" i="2"/>
  <c r="W2303" i="2"/>
  <c r="U2303" i="2"/>
  <c r="W2302" i="2"/>
  <c r="U2302" i="2"/>
  <c r="W2301" i="2"/>
  <c r="U2301" i="2"/>
  <c r="W2300" i="2"/>
  <c r="U2300" i="2"/>
  <c r="W2299" i="2"/>
  <c r="U2299" i="2"/>
  <c r="W2298" i="2"/>
  <c r="U2298" i="2"/>
  <c r="W2297" i="2"/>
  <c r="U2297" i="2"/>
  <c r="W2296" i="2"/>
  <c r="U2296" i="2"/>
  <c r="W2295" i="2"/>
  <c r="U2295" i="2"/>
  <c r="W2294" i="2"/>
  <c r="U2294" i="2"/>
  <c r="W2293" i="2"/>
  <c r="U2293" i="2"/>
  <c r="W2292" i="2"/>
  <c r="U2292" i="2"/>
  <c r="W2291" i="2"/>
  <c r="U2291" i="2"/>
  <c r="W2290" i="2"/>
  <c r="U2290" i="2"/>
  <c r="W2289" i="2"/>
  <c r="U2289" i="2"/>
  <c r="W2288" i="2"/>
  <c r="U2288" i="2"/>
  <c r="W2287" i="2"/>
  <c r="U2287" i="2"/>
  <c r="W2286" i="2"/>
  <c r="U2286" i="2"/>
  <c r="W2285" i="2"/>
  <c r="U2285" i="2"/>
  <c r="W2284" i="2"/>
  <c r="U2284" i="2"/>
  <c r="W2283" i="2"/>
  <c r="U2283" i="2"/>
  <c r="W2282" i="2"/>
  <c r="U2282" i="2"/>
  <c r="W2281" i="2"/>
  <c r="U2281" i="2"/>
  <c r="W2280" i="2"/>
  <c r="U2280" i="2"/>
  <c r="W2279" i="2"/>
  <c r="U2279" i="2"/>
  <c r="W2278" i="2"/>
  <c r="U2278" i="2"/>
  <c r="W2277" i="2"/>
  <c r="U2277" i="2"/>
  <c r="W2276" i="2"/>
  <c r="U2276" i="2"/>
  <c r="W2275" i="2"/>
  <c r="U2275" i="2"/>
  <c r="W2274" i="2"/>
  <c r="U2274" i="2"/>
  <c r="W2273" i="2"/>
  <c r="U2273" i="2"/>
  <c r="W2272" i="2"/>
  <c r="U2272" i="2"/>
  <c r="W2271" i="2"/>
  <c r="U2271" i="2"/>
  <c r="W2270" i="2"/>
  <c r="U2270" i="2"/>
  <c r="W2269" i="2"/>
  <c r="U2269" i="2"/>
  <c r="W2268" i="2"/>
  <c r="U2268" i="2"/>
  <c r="W2267" i="2"/>
  <c r="U2267" i="2"/>
  <c r="W2266" i="2"/>
  <c r="U2266" i="2"/>
  <c r="W2265" i="2"/>
  <c r="U2265" i="2"/>
  <c r="W2264" i="2"/>
  <c r="U2264" i="2"/>
  <c r="W2263" i="2"/>
  <c r="U2263" i="2"/>
  <c r="W2262" i="2"/>
  <c r="U2262" i="2"/>
  <c r="W2261" i="2"/>
  <c r="U2261" i="2"/>
  <c r="W2260" i="2"/>
  <c r="U2260" i="2"/>
  <c r="W2259" i="2"/>
  <c r="U2259" i="2"/>
  <c r="W2258" i="2"/>
  <c r="U2258" i="2"/>
  <c r="W2257" i="2"/>
  <c r="U2257" i="2"/>
  <c r="W2256" i="2"/>
  <c r="U2256" i="2"/>
  <c r="W2255" i="2"/>
  <c r="U2255" i="2"/>
  <c r="W2254" i="2"/>
  <c r="U2254" i="2"/>
  <c r="W2253" i="2"/>
  <c r="U2253" i="2"/>
  <c r="W2252" i="2"/>
  <c r="U2252" i="2"/>
  <c r="W2251" i="2"/>
  <c r="U2251" i="2"/>
  <c r="W2250" i="2"/>
  <c r="U2250" i="2"/>
  <c r="W2249" i="2"/>
  <c r="U2249" i="2"/>
  <c r="W2248" i="2"/>
  <c r="U2248" i="2"/>
  <c r="W2247" i="2"/>
  <c r="U2247" i="2"/>
  <c r="W2246" i="2"/>
  <c r="U2246" i="2"/>
  <c r="W2245" i="2"/>
  <c r="U2245" i="2"/>
  <c r="W2244" i="2"/>
  <c r="U2244" i="2"/>
  <c r="W2243" i="2"/>
  <c r="U2243" i="2"/>
  <c r="W2242" i="2"/>
  <c r="U2242" i="2"/>
  <c r="W2241" i="2"/>
  <c r="U2241" i="2"/>
  <c r="W2240" i="2"/>
  <c r="U2240" i="2"/>
  <c r="W2239" i="2"/>
  <c r="U2239" i="2"/>
  <c r="W2238" i="2"/>
  <c r="U2238" i="2"/>
  <c r="W2237" i="2"/>
  <c r="U2237" i="2"/>
  <c r="W2236" i="2"/>
  <c r="U2236" i="2"/>
  <c r="W2235" i="2"/>
  <c r="U2235" i="2"/>
  <c r="W2234" i="2"/>
  <c r="U2234" i="2"/>
  <c r="W2233" i="2"/>
  <c r="U2233" i="2"/>
  <c r="W2232" i="2"/>
  <c r="U2232" i="2"/>
  <c r="W2231" i="2"/>
  <c r="U2231" i="2"/>
  <c r="W2230" i="2"/>
  <c r="U2230" i="2"/>
  <c r="W2229" i="2"/>
  <c r="U2229" i="2"/>
  <c r="W2228" i="2"/>
  <c r="U2228" i="2"/>
  <c r="W2227" i="2"/>
  <c r="U2227" i="2"/>
  <c r="W2226" i="2"/>
  <c r="U2226" i="2"/>
  <c r="W2225" i="2"/>
  <c r="U2225" i="2"/>
  <c r="W2224" i="2"/>
  <c r="U2224" i="2"/>
  <c r="W2223" i="2"/>
  <c r="U2223" i="2"/>
  <c r="W2222" i="2"/>
  <c r="U2222" i="2"/>
  <c r="W2221" i="2"/>
  <c r="U2221" i="2"/>
  <c r="W2220" i="2"/>
  <c r="U2220" i="2"/>
  <c r="W2219" i="2"/>
  <c r="U2219" i="2"/>
  <c r="W2218" i="2"/>
  <c r="U2218" i="2"/>
  <c r="W2217" i="2"/>
  <c r="U2217" i="2"/>
  <c r="W2216" i="2"/>
  <c r="U2216" i="2"/>
  <c r="W2215" i="2"/>
  <c r="U2215" i="2"/>
  <c r="W2214" i="2"/>
  <c r="U2214" i="2"/>
  <c r="W2213" i="2"/>
  <c r="U2213" i="2"/>
  <c r="W2212" i="2"/>
  <c r="U2212" i="2"/>
  <c r="W2211" i="2"/>
  <c r="U2211" i="2"/>
  <c r="W2210" i="2"/>
  <c r="U2210" i="2"/>
  <c r="W2209" i="2"/>
  <c r="U2209" i="2"/>
  <c r="W2208" i="2"/>
  <c r="U2208" i="2"/>
  <c r="W2207" i="2"/>
  <c r="U2207" i="2"/>
  <c r="W2206" i="2"/>
  <c r="U2206" i="2"/>
  <c r="W2205" i="2"/>
  <c r="U2205" i="2"/>
  <c r="W2204" i="2"/>
  <c r="U2204" i="2"/>
  <c r="W2203" i="2"/>
  <c r="U2203" i="2"/>
  <c r="W2202" i="2"/>
  <c r="U2202" i="2"/>
  <c r="W2201" i="2"/>
  <c r="U2201" i="2"/>
  <c r="W2200" i="2"/>
  <c r="U2200" i="2"/>
  <c r="W2199" i="2"/>
  <c r="U2199" i="2"/>
  <c r="W2198" i="2"/>
  <c r="U2198" i="2"/>
  <c r="W2197" i="2"/>
  <c r="U2197" i="2"/>
  <c r="W2196" i="2"/>
  <c r="U2196" i="2"/>
  <c r="W2195" i="2"/>
  <c r="U2195" i="2"/>
  <c r="W2194" i="2"/>
  <c r="U2194" i="2"/>
  <c r="W2193" i="2"/>
  <c r="U2193" i="2"/>
  <c r="W2192" i="2"/>
  <c r="U2192" i="2"/>
  <c r="W2191" i="2"/>
  <c r="U2191" i="2"/>
  <c r="W2190" i="2"/>
  <c r="U2190" i="2"/>
  <c r="W2189" i="2"/>
  <c r="U2189" i="2"/>
  <c r="W2188" i="2"/>
  <c r="U2188" i="2"/>
  <c r="W2187" i="2"/>
  <c r="U2187" i="2"/>
  <c r="W2186" i="2"/>
  <c r="U2186" i="2"/>
  <c r="W2185" i="2"/>
  <c r="U2185" i="2"/>
  <c r="W2184" i="2"/>
  <c r="U2184" i="2"/>
  <c r="W2183" i="2"/>
  <c r="U2183" i="2"/>
  <c r="W2182" i="2"/>
  <c r="U2182" i="2"/>
  <c r="W2181" i="2"/>
  <c r="U2181" i="2"/>
  <c r="W2180" i="2"/>
  <c r="U2180" i="2"/>
  <c r="W2179" i="2"/>
  <c r="U2179" i="2"/>
  <c r="W2178" i="2"/>
  <c r="U2178" i="2"/>
  <c r="W2177" i="2"/>
  <c r="U2177" i="2"/>
  <c r="W2176" i="2"/>
  <c r="U2176" i="2"/>
  <c r="W2175" i="2"/>
  <c r="U2175" i="2"/>
  <c r="W2174" i="2"/>
  <c r="U2174" i="2"/>
  <c r="W2173" i="2"/>
  <c r="U2173" i="2"/>
  <c r="W2172" i="2"/>
  <c r="U2172" i="2"/>
  <c r="W2171" i="2"/>
  <c r="U2171" i="2"/>
  <c r="W2170" i="2"/>
  <c r="U2170" i="2"/>
  <c r="W2169" i="2"/>
  <c r="U2169" i="2"/>
  <c r="W2168" i="2"/>
  <c r="U2168" i="2"/>
  <c r="W2167" i="2"/>
  <c r="U2167" i="2"/>
  <c r="W2166" i="2"/>
  <c r="U2166" i="2"/>
  <c r="W2165" i="2"/>
  <c r="U2165" i="2"/>
  <c r="W2164" i="2"/>
  <c r="U2164" i="2"/>
  <c r="W2163" i="2"/>
  <c r="U2163" i="2"/>
  <c r="W2162" i="2"/>
  <c r="U2162" i="2"/>
  <c r="W2161" i="2"/>
  <c r="U2161" i="2"/>
  <c r="W2160" i="2"/>
  <c r="U2160" i="2"/>
  <c r="W2159" i="2"/>
  <c r="U2159" i="2"/>
  <c r="W2158" i="2"/>
  <c r="U2158" i="2"/>
  <c r="W2157" i="2"/>
  <c r="U2157" i="2"/>
  <c r="W2156" i="2"/>
  <c r="U2156" i="2"/>
  <c r="W2155" i="2"/>
  <c r="U2155" i="2"/>
  <c r="W2154" i="2"/>
  <c r="U2154" i="2"/>
  <c r="W2153" i="2"/>
  <c r="U2153" i="2"/>
  <c r="W2152" i="2"/>
  <c r="U2152" i="2"/>
  <c r="W2151" i="2"/>
  <c r="U2151" i="2"/>
  <c r="W2150" i="2"/>
  <c r="U2150" i="2"/>
  <c r="W2149" i="2"/>
  <c r="U2149" i="2"/>
  <c r="W2148" i="2"/>
  <c r="U2148" i="2"/>
  <c r="W2147" i="2"/>
  <c r="U2147" i="2"/>
  <c r="W2146" i="2"/>
  <c r="U2146" i="2"/>
  <c r="W2145" i="2"/>
  <c r="U2145" i="2"/>
  <c r="W2144" i="2"/>
  <c r="U2144" i="2"/>
  <c r="W2143" i="2"/>
  <c r="U2143" i="2"/>
  <c r="W2142" i="2"/>
  <c r="U2142" i="2"/>
  <c r="W2141" i="2"/>
  <c r="U2141" i="2"/>
  <c r="W2140" i="2"/>
  <c r="U2140" i="2"/>
  <c r="W2139" i="2"/>
  <c r="U2139" i="2"/>
  <c r="W2138" i="2"/>
  <c r="U2138" i="2"/>
  <c r="W2137" i="2"/>
  <c r="U2137" i="2"/>
  <c r="W2136" i="2"/>
  <c r="U2136" i="2"/>
  <c r="W2135" i="2"/>
  <c r="U2135" i="2"/>
  <c r="W2134" i="2"/>
  <c r="U2134" i="2"/>
  <c r="W2133" i="2"/>
  <c r="U2133" i="2"/>
  <c r="W2132" i="2"/>
  <c r="U2132" i="2"/>
  <c r="W2131" i="2"/>
  <c r="U2131" i="2"/>
  <c r="W2130" i="2"/>
  <c r="U2130" i="2"/>
  <c r="W2129" i="2"/>
  <c r="U2129" i="2"/>
  <c r="W2128" i="2"/>
  <c r="U2128" i="2"/>
  <c r="W2127" i="2"/>
  <c r="U2127" i="2"/>
  <c r="W2126" i="2"/>
  <c r="U2126" i="2"/>
  <c r="W2125" i="2"/>
  <c r="U2125" i="2"/>
  <c r="W2124" i="2"/>
  <c r="U2124" i="2"/>
  <c r="W2123" i="2"/>
  <c r="U2123" i="2"/>
  <c r="W2122" i="2"/>
  <c r="U2122" i="2"/>
  <c r="W2121" i="2"/>
  <c r="U2121" i="2"/>
  <c r="W2120" i="2"/>
  <c r="U2120" i="2"/>
  <c r="W2119" i="2"/>
  <c r="U2119" i="2"/>
  <c r="W2118" i="2"/>
  <c r="U2118" i="2"/>
  <c r="W2117" i="2"/>
  <c r="U2117" i="2"/>
  <c r="W2116" i="2"/>
  <c r="U2116" i="2"/>
  <c r="W2115" i="2"/>
  <c r="U2115" i="2"/>
  <c r="W2114" i="2"/>
  <c r="U2114" i="2"/>
  <c r="W2113" i="2"/>
  <c r="U2113" i="2"/>
  <c r="W2112" i="2"/>
  <c r="U2112" i="2"/>
  <c r="W2111" i="2"/>
  <c r="U2111" i="2"/>
  <c r="W2110" i="2"/>
  <c r="U2110" i="2"/>
  <c r="W2109" i="2"/>
  <c r="U2109" i="2"/>
  <c r="W2108" i="2"/>
  <c r="U2108" i="2"/>
  <c r="W2107" i="2"/>
  <c r="U2107" i="2"/>
  <c r="W2106" i="2"/>
  <c r="U2106" i="2"/>
  <c r="W2105" i="2"/>
  <c r="U2105" i="2"/>
  <c r="W2104" i="2"/>
  <c r="U2104" i="2"/>
  <c r="W2103" i="2"/>
  <c r="U2103" i="2"/>
  <c r="W2102" i="2"/>
  <c r="U2102" i="2"/>
  <c r="W2101" i="2"/>
  <c r="U2101" i="2"/>
  <c r="W2100" i="2"/>
  <c r="U2100" i="2"/>
  <c r="W2099" i="2"/>
  <c r="U2099" i="2"/>
  <c r="W2098" i="2"/>
  <c r="U2098" i="2"/>
  <c r="W2097" i="2"/>
  <c r="U2097" i="2"/>
  <c r="W2096" i="2"/>
  <c r="U2096" i="2"/>
  <c r="W2095" i="2"/>
  <c r="U2095" i="2"/>
  <c r="W2094" i="2"/>
  <c r="U2094" i="2"/>
  <c r="W2093" i="2"/>
  <c r="U2093" i="2"/>
  <c r="W2092" i="2"/>
  <c r="U2092" i="2"/>
  <c r="W2091" i="2"/>
  <c r="U2091" i="2"/>
  <c r="W2090" i="2"/>
  <c r="U2090" i="2"/>
  <c r="W2089" i="2"/>
  <c r="U2089" i="2"/>
  <c r="W2088" i="2"/>
  <c r="U2088" i="2"/>
  <c r="W2087" i="2"/>
  <c r="U2087" i="2"/>
  <c r="W2086" i="2"/>
  <c r="U2086" i="2"/>
  <c r="W2085" i="2"/>
  <c r="U2085" i="2"/>
  <c r="W2084" i="2"/>
  <c r="U2084" i="2"/>
  <c r="W2083" i="2"/>
  <c r="U2083" i="2"/>
  <c r="W2082" i="2"/>
  <c r="U2082" i="2"/>
  <c r="W2081" i="2"/>
  <c r="U2081" i="2"/>
  <c r="W2080" i="2"/>
  <c r="U2080" i="2"/>
  <c r="W2079" i="2"/>
  <c r="U2079" i="2"/>
  <c r="W2078" i="2"/>
  <c r="U2078" i="2"/>
  <c r="W2077" i="2"/>
  <c r="U2077" i="2"/>
  <c r="W2076" i="2"/>
  <c r="U2076" i="2"/>
  <c r="W2075" i="2"/>
  <c r="U2075" i="2"/>
  <c r="W2074" i="2"/>
  <c r="U2074" i="2"/>
  <c r="W2073" i="2"/>
  <c r="U2073" i="2"/>
  <c r="W2072" i="2"/>
  <c r="U2072" i="2"/>
  <c r="W2071" i="2"/>
  <c r="U2071" i="2"/>
  <c r="W2070" i="2"/>
  <c r="U2070" i="2"/>
  <c r="W2069" i="2"/>
  <c r="U2069" i="2"/>
  <c r="W2068" i="2"/>
  <c r="U2068" i="2"/>
  <c r="W2067" i="2"/>
  <c r="U2067" i="2"/>
  <c r="W2066" i="2"/>
  <c r="U2066" i="2"/>
  <c r="W2065" i="2"/>
  <c r="U2065" i="2"/>
  <c r="W2064" i="2"/>
  <c r="U2064" i="2"/>
  <c r="W2063" i="2"/>
  <c r="U2063" i="2"/>
  <c r="W2062" i="2"/>
  <c r="U2062" i="2"/>
  <c r="W2061" i="2"/>
  <c r="U2061" i="2"/>
  <c r="W2060" i="2"/>
  <c r="U2060" i="2"/>
  <c r="W2059" i="2"/>
  <c r="U2059" i="2"/>
  <c r="W2058" i="2"/>
  <c r="U2058" i="2"/>
  <c r="W2057" i="2"/>
  <c r="U2057" i="2"/>
  <c r="W2056" i="2"/>
  <c r="U2056" i="2"/>
  <c r="W2055" i="2"/>
  <c r="U2055" i="2"/>
  <c r="W2054" i="2"/>
  <c r="U2054" i="2"/>
  <c r="W2053" i="2"/>
  <c r="U2053" i="2"/>
  <c r="W2052" i="2"/>
  <c r="U2052" i="2"/>
  <c r="W2051" i="2"/>
  <c r="U2051" i="2"/>
  <c r="W2050" i="2"/>
  <c r="U2050" i="2"/>
  <c r="W2049" i="2"/>
  <c r="U2049" i="2"/>
  <c r="W2048" i="2"/>
  <c r="U2048" i="2"/>
  <c r="W2047" i="2"/>
  <c r="U2047" i="2"/>
  <c r="W2046" i="2"/>
  <c r="U2046" i="2"/>
  <c r="W2045" i="2"/>
  <c r="U2045" i="2"/>
  <c r="W2044" i="2"/>
  <c r="U2044" i="2"/>
  <c r="W2043" i="2"/>
  <c r="U2043" i="2"/>
  <c r="W2042" i="2"/>
  <c r="U2042" i="2"/>
  <c r="W2041" i="2"/>
  <c r="U2041" i="2"/>
  <c r="W2040" i="2"/>
  <c r="U2040" i="2"/>
  <c r="W2039" i="2"/>
  <c r="U2039" i="2"/>
  <c r="W2038" i="2"/>
  <c r="U2038" i="2"/>
  <c r="W2037" i="2"/>
  <c r="U2037" i="2"/>
  <c r="W2036" i="2"/>
  <c r="U2036" i="2"/>
  <c r="W2035" i="2"/>
  <c r="U2035" i="2"/>
  <c r="W2034" i="2"/>
  <c r="U2034" i="2"/>
  <c r="W2033" i="2"/>
  <c r="U2033" i="2"/>
  <c r="W2032" i="2"/>
  <c r="U2032" i="2"/>
  <c r="W2031" i="2"/>
  <c r="U2031" i="2"/>
  <c r="W2030" i="2"/>
  <c r="U2030" i="2"/>
  <c r="W2029" i="2"/>
  <c r="U2029" i="2"/>
  <c r="W2028" i="2"/>
  <c r="U2028" i="2"/>
  <c r="W2027" i="2"/>
  <c r="U2027" i="2"/>
  <c r="W2026" i="2"/>
  <c r="U2026" i="2"/>
  <c r="W2025" i="2"/>
  <c r="U2025" i="2"/>
  <c r="W2024" i="2"/>
  <c r="U2024" i="2"/>
  <c r="W2023" i="2"/>
  <c r="U2023" i="2"/>
  <c r="W2022" i="2"/>
  <c r="U2022" i="2"/>
  <c r="W2021" i="2"/>
  <c r="U2021" i="2"/>
  <c r="W2020" i="2"/>
  <c r="U2020" i="2"/>
  <c r="W2019" i="2"/>
  <c r="U2019" i="2"/>
  <c r="W2018" i="2"/>
  <c r="U2018" i="2"/>
  <c r="W2017" i="2"/>
  <c r="U2017" i="2"/>
  <c r="W2016" i="2"/>
  <c r="U2016" i="2"/>
  <c r="W2015" i="2"/>
  <c r="U2015" i="2"/>
  <c r="W2014" i="2"/>
  <c r="U2014" i="2"/>
  <c r="W2013" i="2"/>
  <c r="U2013" i="2"/>
  <c r="W2012" i="2"/>
  <c r="U2012" i="2"/>
  <c r="W2011" i="2"/>
  <c r="U2011" i="2"/>
  <c r="W2010" i="2"/>
  <c r="U2010" i="2"/>
  <c r="W2009" i="2"/>
  <c r="U2009" i="2"/>
  <c r="W2008" i="2"/>
  <c r="U2008" i="2"/>
  <c r="W2007" i="2"/>
  <c r="U2007" i="2"/>
  <c r="W2006" i="2"/>
  <c r="U2006" i="2"/>
  <c r="W2005" i="2"/>
  <c r="U2005" i="2"/>
  <c r="W2004" i="2"/>
  <c r="U2004" i="2"/>
  <c r="W2003" i="2"/>
  <c r="U2003" i="2"/>
  <c r="W2002" i="2"/>
  <c r="U2002" i="2"/>
  <c r="W2001" i="2"/>
  <c r="U2001" i="2"/>
  <c r="W2000" i="2"/>
  <c r="U2000" i="2"/>
  <c r="W1999" i="2"/>
  <c r="U1999" i="2"/>
  <c r="W1998" i="2"/>
  <c r="U1998" i="2"/>
  <c r="W1997" i="2"/>
  <c r="U1997" i="2"/>
  <c r="W1996" i="2"/>
  <c r="U1996" i="2"/>
  <c r="W1995" i="2"/>
  <c r="U1995" i="2"/>
  <c r="W1994" i="2"/>
  <c r="U1994" i="2"/>
  <c r="W1993" i="2"/>
  <c r="U1993" i="2"/>
  <c r="W1992" i="2"/>
  <c r="U1992" i="2"/>
  <c r="W1991" i="2"/>
  <c r="U1991" i="2"/>
  <c r="W1990" i="2"/>
  <c r="U1990" i="2"/>
  <c r="W1989" i="2"/>
  <c r="U1989" i="2"/>
  <c r="W1988" i="2"/>
  <c r="U1988" i="2"/>
  <c r="W1987" i="2"/>
  <c r="U1987" i="2"/>
  <c r="W1986" i="2"/>
  <c r="U1986" i="2"/>
  <c r="W1985" i="2"/>
  <c r="U1985" i="2"/>
  <c r="W1984" i="2"/>
  <c r="U1984" i="2"/>
  <c r="W1983" i="2"/>
  <c r="U1983" i="2"/>
  <c r="W1982" i="2"/>
  <c r="U1982" i="2"/>
  <c r="W1981" i="2"/>
  <c r="U1981" i="2"/>
  <c r="W1980" i="2"/>
  <c r="U1980" i="2"/>
  <c r="W1979" i="2"/>
  <c r="U1979" i="2"/>
  <c r="W1978" i="2"/>
  <c r="U1978" i="2"/>
  <c r="W1977" i="2"/>
  <c r="U1977" i="2"/>
  <c r="W1976" i="2"/>
  <c r="U1976" i="2"/>
  <c r="W1975" i="2"/>
  <c r="U1975" i="2"/>
  <c r="W1974" i="2"/>
  <c r="U1974" i="2"/>
  <c r="W1973" i="2"/>
  <c r="U1973" i="2"/>
  <c r="W1972" i="2"/>
  <c r="U1972" i="2"/>
  <c r="W1971" i="2"/>
  <c r="U1971" i="2"/>
  <c r="W1970" i="2"/>
  <c r="U1970" i="2"/>
  <c r="W1969" i="2"/>
  <c r="U1969" i="2"/>
  <c r="W1968" i="2"/>
  <c r="U1968" i="2"/>
  <c r="W1967" i="2"/>
  <c r="U1967" i="2"/>
  <c r="W1966" i="2"/>
  <c r="U1966" i="2"/>
  <c r="W1965" i="2"/>
  <c r="U1965" i="2"/>
  <c r="W1964" i="2"/>
  <c r="U1964" i="2"/>
  <c r="W1963" i="2"/>
  <c r="U1963" i="2"/>
  <c r="W1962" i="2"/>
  <c r="U1962" i="2"/>
  <c r="W1961" i="2"/>
  <c r="U1961" i="2"/>
  <c r="W1960" i="2"/>
  <c r="U1960" i="2"/>
  <c r="W1959" i="2"/>
  <c r="U1959" i="2"/>
  <c r="W1958" i="2"/>
  <c r="U1958" i="2"/>
  <c r="W1957" i="2"/>
  <c r="U1957" i="2"/>
  <c r="W1956" i="2"/>
  <c r="U1956" i="2"/>
  <c r="W1955" i="2"/>
  <c r="U1955" i="2"/>
  <c r="W1954" i="2"/>
  <c r="U1954" i="2"/>
  <c r="W1953" i="2"/>
  <c r="U1953" i="2"/>
  <c r="W1952" i="2"/>
  <c r="U1952" i="2"/>
  <c r="W1951" i="2"/>
  <c r="U1951" i="2"/>
  <c r="W1950" i="2"/>
  <c r="U1950" i="2"/>
  <c r="W1949" i="2"/>
  <c r="U1949" i="2"/>
  <c r="W1948" i="2"/>
  <c r="U1948" i="2"/>
  <c r="W1947" i="2"/>
  <c r="U1947" i="2"/>
  <c r="W1946" i="2"/>
  <c r="U1946" i="2"/>
  <c r="W1945" i="2"/>
  <c r="U1945" i="2"/>
  <c r="W1944" i="2"/>
  <c r="U1944" i="2"/>
  <c r="W1943" i="2"/>
  <c r="U1943" i="2"/>
  <c r="W1942" i="2"/>
  <c r="U1942" i="2"/>
  <c r="W1941" i="2"/>
  <c r="U1941" i="2"/>
  <c r="W1940" i="2"/>
  <c r="U1940" i="2"/>
  <c r="W1939" i="2"/>
  <c r="U1939" i="2"/>
  <c r="W1938" i="2"/>
  <c r="U1938" i="2"/>
  <c r="W1937" i="2"/>
  <c r="U1937" i="2"/>
  <c r="W1936" i="2"/>
  <c r="U1936" i="2"/>
  <c r="W1935" i="2"/>
  <c r="U1935" i="2"/>
  <c r="W1934" i="2"/>
  <c r="U1934" i="2"/>
  <c r="W1933" i="2"/>
  <c r="U1933" i="2"/>
  <c r="W1932" i="2"/>
  <c r="U1932" i="2"/>
  <c r="W1931" i="2"/>
  <c r="U1931" i="2"/>
  <c r="W1930" i="2"/>
  <c r="U1930" i="2"/>
  <c r="W1929" i="2"/>
  <c r="U1929" i="2"/>
  <c r="W1928" i="2"/>
  <c r="U1928" i="2"/>
  <c r="W1927" i="2"/>
  <c r="U1927" i="2"/>
  <c r="W1926" i="2"/>
  <c r="U1926" i="2"/>
  <c r="W1925" i="2"/>
  <c r="U1925" i="2"/>
  <c r="W1924" i="2"/>
  <c r="U1924" i="2"/>
  <c r="W1923" i="2"/>
  <c r="U1923" i="2"/>
  <c r="W1922" i="2"/>
  <c r="U1922" i="2"/>
  <c r="W1921" i="2"/>
  <c r="U1921" i="2"/>
  <c r="W1920" i="2"/>
  <c r="U1920" i="2"/>
  <c r="W1919" i="2"/>
  <c r="U1919" i="2"/>
  <c r="W1918" i="2"/>
  <c r="U1918" i="2"/>
  <c r="W1917" i="2"/>
  <c r="U1917" i="2"/>
  <c r="W1916" i="2"/>
  <c r="U1916" i="2"/>
  <c r="W1915" i="2"/>
  <c r="U1915" i="2"/>
  <c r="W1914" i="2"/>
  <c r="U1914" i="2"/>
  <c r="W1913" i="2"/>
  <c r="U1913" i="2"/>
  <c r="W1912" i="2"/>
  <c r="U1912" i="2"/>
  <c r="W1911" i="2"/>
  <c r="U1911" i="2"/>
  <c r="W1910" i="2"/>
  <c r="U1910" i="2"/>
  <c r="W1909" i="2"/>
  <c r="U1909" i="2"/>
  <c r="W1908" i="2"/>
  <c r="U1908" i="2"/>
  <c r="W1907" i="2"/>
  <c r="U1907" i="2"/>
  <c r="W1906" i="2"/>
  <c r="U1906" i="2"/>
  <c r="W1905" i="2"/>
  <c r="U1905" i="2"/>
  <c r="W1904" i="2"/>
  <c r="U1904" i="2"/>
  <c r="W1903" i="2"/>
  <c r="U1903" i="2"/>
  <c r="W1902" i="2"/>
  <c r="U1902" i="2"/>
  <c r="W1901" i="2"/>
  <c r="U1901" i="2"/>
  <c r="W1900" i="2"/>
  <c r="U1900" i="2"/>
  <c r="W1899" i="2"/>
  <c r="U1899" i="2"/>
  <c r="W1898" i="2"/>
  <c r="U1898" i="2"/>
  <c r="W1897" i="2"/>
  <c r="U1897" i="2"/>
  <c r="W1896" i="2"/>
  <c r="U1896" i="2"/>
  <c r="W1895" i="2"/>
  <c r="U1895" i="2"/>
  <c r="W1894" i="2"/>
  <c r="U1894" i="2"/>
  <c r="W1893" i="2"/>
  <c r="U1893" i="2"/>
  <c r="W1892" i="2"/>
  <c r="U1892" i="2"/>
  <c r="W1891" i="2"/>
  <c r="U1891" i="2"/>
  <c r="W1890" i="2"/>
  <c r="U1890" i="2"/>
  <c r="W1889" i="2"/>
  <c r="U1889" i="2"/>
  <c r="W1888" i="2"/>
  <c r="U1888" i="2"/>
  <c r="W1887" i="2"/>
  <c r="U1887" i="2"/>
  <c r="W1886" i="2"/>
  <c r="U1886" i="2"/>
  <c r="W1885" i="2"/>
  <c r="U1885" i="2"/>
  <c r="W1884" i="2"/>
  <c r="U1884" i="2"/>
  <c r="W1883" i="2"/>
  <c r="U1883" i="2"/>
  <c r="W1882" i="2"/>
  <c r="U1882" i="2"/>
  <c r="W1881" i="2"/>
  <c r="U1881" i="2"/>
  <c r="W1880" i="2"/>
  <c r="U1880" i="2"/>
  <c r="W1879" i="2"/>
  <c r="U1879" i="2"/>
  <c r="W1878" i="2"/>
  <c r="U1878" i="2"/>
  <c r="W1877" i="2"/>
  <c r="U1877" i="2"/>
  <c r="W1876" i="2"/>
  <c r="U1876" i="2"/>
  <c r="W1875" i="2"/>
  <c r="U1875" i="2"/>
  <c r="W1874" i="2"/>
  <c r="U1874" i="2"/>
  <c r="W1873" i="2"/>
  <c r="U1873" i="2"/>
  <c r="W1872" i="2"/>
  <c r="U1872" i="2"/>
  <c r="W1871" i="2"/>
  <c r="U1871" i="2"/>
  <c r="W1870" i="2"/>
  <c r="U1870" i="2"/>
  <c r="W1869" i="2"/>
  <c r="U1869" i="2"/>
  <c r="W1868" i="2"/>
  <c r="U1868" i="2"/>
  <c r="W1867" i="2"/>
  <c r="U1867" i="2"/>
  <c r="W1866" i="2"/>
  <c r="U1866" i="2"/>
  <c r="W1865" i="2"/>
  <c r="U1865" i="2"/>
  <c r="W1864" i="2"/>
  <c r="U1864" i="2"/>
  <c r="W1863" i="2"/>
  <c r="U1863" i="2"/>
  <c r="W1862" i="2"/>
  <c r="U1862" i="2"/>
  <c r="W1861" i="2"/>
  <c r="U1861" i="2"/>
  <c r="W1860" i="2"/>
  <c r="U1860" i="2"/>
  <c r="W1859" i="2"/>
  <c r="U1859" i="2"/>
  <c r="W1858" i="2"/>
  <c r="U1858" i="2"/>
  <c r="W1857" i="2"/>
  <c r="U1857" i="2"/>
  <c r="W1856" i="2"/>
  <c r="U1856" i="2"/>
  <c r="W1855" i="2"/>
  <c r="U1855" i="2"/>
  <c r="W1854" i="2"/>
  <c r="U1854" i="2"/>
  <c r="W1853" i="2"/>
  <c r="U1853" i="2"/>
  <c r="W1852" i="2"/>
  <c r="U1852" i="2"/>
  <c r="W1851" i="2"/>
  <c r="U1851" i="2"/>
  <c r="W1850" i="2"/>
  <c r="U1850" i="2"/>
  <c r="W1849" i="2"/>
  <c r="U1849" i="2"/>
  <c r="W1848" i="2"/>
  <c r="U1848" i="2"/>
  <c r="W1847" i="2"/>
  <c r="U1847" i="2"/>
  <c r="W1846" i="2"/>
  <c r="U1846" i="2"/>
  <c r="W1845" i="2"/>
  <c r="U1845" i="2"/>
  <c r="W1844" i="2"/>
  <c r="U1844" i="2"/>
  <c r="W1843" i="2"/>
  <c r="U1843" i="2"/>
  <c r="W1842" i="2"/>
  <c r="U1842" i="2"/>
  <c r="W1841" i="2"/>
  <c r="U1841" i="2"/>
  <c r="W1840" i="2"/>
  <c r="U1840" i="2"/>
  <c r="W1839" i="2"/>
  <c r="U1839" i="2"/>
  <c r="W1838" i="2"/>
  <c r="U1838" i="2"/>
  <c r="W1837" i="2"/>
  <c r="U1837" i="2"/>
  <c r="W1836" i="2"/>
  <c r="U1836" i="2"/>
  <c r="W1835" i="2"/>
  <c r="U1835" i="2"/>
  <c r="W1834" i="2"/>
  <c r="U1834" i="2"/>
  <c r="W1833" i="2"/>
  <c r="U1833" i="2"/>
  <c r="W1832" i="2"/>
  <c r="U1832" i="2"/>
  <c r="W1831" i="2"/>
  <c r="U1831" i="2"/>
  <c r="W1830" i="2"/>
  <c r="U1830" i="2"/>
  <c r="W1829" i="2"/>
  <c r="U1829" i="2"/>
  <c r="W1828" i="2"/>
  <c r="U1828" i="2"/>
  <c r="W1827" i="2"/>
  <c r="U1827" i="2"/>
  <c r="W1826" i="2"/>
  <c r="U1826" i="2"/>
  <c r="W1825" i="2"/>
  <c r="U1825" i="2"/>
  <c r="W1824" i="2"/>
  <c r="U1824" i="2"/>
  <c r="W1823" i="2"/>
  <c r="U1823" i="2"/>
  <c r="W1822" i="2"/>
  <c r="U1822" i="2"/>
  <c r="W1821" i="2"/>
  <c r="U1821" i="2"/>
  <c r="W1820" i="2"/>
  <c r="U1820" i="2"/>
  <c r="W1819" i="2"/>
  <c r="U1819" i="2"/>
  <c r="W1818" i="2"/>
  <c r="U1818" i="2"/>
  <c r="W1817" i="2"/>
  <c r="U1817" i="2"/>
  <c r="W1816" i="2"/>
  <c r="U1816" i="2"/>
  <c r="W1815" i="2"/>
  <c r="U1815" i="2"/>
  <c r="W1814" i="2"/>
  <c r="U1814" i="2"/>
  <c r="W1813" i="2"/>
  <c r="U1813" i="2"/>
  <c r="W1812" i="2"/>
  <c r="U1812" i="2"/>
  <c r="W1811" i="2"/>
  <c r="U1811" i="2"/>
  <c r="W1810" i="2"/>
  <c r="U1810" i="2"/>
  <c r="W1809" i="2"/>
  <c r="U1809" i="2"/>
  <c r="W1808" i="2"/>
  <c r="U1808" i="2"/>
  <c r="W1807" i="2"/>
  <c r="U1807" i="2"/>
  <c r="W1806" i="2"/>
  <c r="U1806" i="2"/>
  <c r="W1805" i="2"/>
  <c r="U1805" i="2"/>
  <c r="W1804" i="2"/>
  <c r="U1804" i="2"/>
  <c r="W1803" i="2"/>
  <c r="U1803" i="2"/>
  <c r="W1802" i="2"/>
  <c r="U1802" i="2"/>
  <c r="W1801" i="2"/>
  <c r="U1801" i="2"/>
  <c r="W1800" i="2"/>
  <c r="U1800" i="2"/>
  <c r="W1799" i="2"/>
  <c r="U1799" i="2"/>
  <c r="W1798" i="2"/>
  <c r="U1798" i="2"/>
  <c r="W1797" i="2"/>
  <c r="U1797" i="2"/>
  <c r="W1796" i="2"/>
  <c r="U1796" i="2"/>
  <c r="W1795" i="2"/>
  <c r="U1795" i="2"/>
  <c r="W1794" i="2"/>
  <c r="U1794" i="2"/>
  <c r="W1793" i="2"/>
  <c r="U1793" i="2"/>
  <c r="W1792" i="2"/>
  <c r="U1792" i="2"/>
  <c r="W1791" i="2"/>
  <c r="U1791" i="2"/>
  <c r="W1790" i="2"/>
  <c r="U1790" i="2"/>
  <c r="W1789" i="2"/>
  <c r="U1789" i="2"/>
  <c r="W1788" i="2"/>
  <c r="U1788" i="2"/>
  <c r="W1787" i="2"/>
  <c r="U1787" i="2"/>
  <c r="W1786" i="2"/>
  <c r="U1786" i="2"/>
  <c r="W1785" i="2"/>
  <c r="U1785" i="2"/>
  <c r="W1784" i="2"/>
  <c r="U1784" i="2"/>
  <c r="W1783" i="2"/>
  <c r="U1783" i="2"/>
  <c r="W1782" i="2"/>
  <c r="U1782" i="2"/>
  <c r="W1781" i="2"/>
  <c r="U1781" i="2"/>
  <c r="W1780" i="2"/>
  <c r="U1780" i="2"/>
  <c r="W1779" i="2"/>
  <c r="U1779" i="2"/>
  <c r="W1778" i="2"/>
  <c r="U1778" i="2"/>
  <c r="W1777" i="2"/>
  <c r="U1777" i="2"/>
  <c r="W1776" i="2"/>
  <c r="U1776" i="2"/>
  <c r="W1775" i="2"/>
  <c r="U1775" i="2"/>
  <c r="W1774" i="2"/>
  <c r="U1774" i="2"/>
  <c r="W1773" i="2"/>
  <c r="U1773" i="2"/>
  <c r="W1772" i="2"/>
  <c r="U1772" i="2"/>
  <c r="W1771" i="2"/>
  <c r="U1771" i="2"/>
  <c r="W1770" i="2"/>
  <c r="U1770" i="2"/>
  <c r="W1769" i="2"/>
  <c r="U1769" i="2"/>
  <c r="W1768" i="2"/>
  <c r="U1768" i="2"/>
  <c r="W1767" i="2"/>
  <c r="U1767" i="2"/>
  <c r="W1766" i="2"/>
  <c r="U1766" i="2"/>
  <c r="W1765" i="2"/>
  <c r="U1765" i="2"/>
  <c r="W1764" i="2"/>
  <c r="U1764" i="2"/>
  <c r="W1763" i="2"/>
  <c r="U1763" i="2"/>
  <c r="W1762" i="2"/>
  <c r="U1762" i="2"/>
  <c r="W1761" i="2"/>
  <c r="U1761" i="2"/>
  <c r="W1760" i="2"/>
  <c r="U1760" i="2"/>
  <c r="W1759" i="2"/>
  <c r="U1759" i="2"/>
  <c r="W1758" i="2"/>
  <c r="U1758" i="2"/>
  <c r="W1757" i="2"/>
  <c r="U1757" i="2"/>
  <c r="W1756" i="2"/>
  <c r="U1756" i="2"/>
  <c r="W1755" i="2"/>
  <c r="U1755" i="2"/>
  <c r="W1754" i="2"/>
  <c r="U1754" i="2"/>
  <c r="W1753" i="2"/>
  <c r="U1753" i="2"/>
  <c r="W1752" i="2"/>
  <c r="U1752" i="2"/>
  <c r="W1751" i="2"/>
  <c r="U1751" i="2"/>
  <c r="W1750" i="2"/>
  <c r="U1750" i="2"/>
  <c r="W1749" i="2"/>
  <c r="U1749" i="2"/>
  <c r="W1748" i="2"/>
  <c r="U1748" i="2"/>
  <c r="W1747" i="2"/>
  <c r="U1747" i="2"/>
  <c r="W1746" i="2"/>
  <c r="U1746" i="2"/>
  <c r="W1745" i="2"/>
  <c r="U1745" i="2"/>
  <c r="W1744" i="2"/>
  <c r="U1744" i="2"/>
  <c r="W1743" i="2"/>
  <c r="U1743" i="2"/>
  <c r="W1742" i="2"/>
  <c r="U1742" i="2"/>
  <c r="W1741" i="2"/>
  <c r="U1741" i="2"/>
  <c r="W1740" i="2"/>
  <c r="U1740" i="2"/>
  <c r="W1739" i="2"/>
  <c r="U1739" i="2"/>
  <c r="W1738" i="2"/>
  <c r="U1738" i="2"/>
  <c r="W1737" i="2"/>
  <c r="U1737" i="2"/>
  <c r="W1736" i="2"/>
  <c r="U1736" i="2"/>
  <c r="W1735" i="2"/>
  <c r="U1735" i="2"/>
  <c r="W1734" i="2"/>
  <c r="U1734" i="2"/>
  <c r="W1733" i="2"/>
  <c r="U1733" i="2"/>
  <c r="W1732" i="2"/>
  <c r="U1732" i="2"/>
  <c r="W1731" i="2"/>
  <c r="U1731" i="2"/>
  <c r="W1730" i="2"/>
  <c r="U1730" i="2"/>
  <c r="W1729" i="2"/>
  <c r="U1729" i="2"/>
  <c r="W1728" i="2"/>
  <c r="U1728" i="2"/>
  <c r="W1727" i="2"/>
  <c r="U1727" i="2"/>
  <c r="W1726" i="2"/>
  <c r="U1726" i="2"/>
  <c r="W1725" i="2"/>
  <c r="U1725" i="2"/>
  <c r="W1724" i="2"/>
  <c r="U1724" i="2"/>
  <c r="W1723" i="2"/>
  <c r="U1723" i="2"/>
  <c r="W1722" i="2"/>
  <c r="U1722" i="2"/>
  <c r="W1721" i="2"/>
  <c r="U1721" i="2"/>
  <c r="W1720" i="2"/>
  <c r="U1720" i="2"/>
  <c r="W1719" i="2"/>
  <c r="U1719" i="2"/>
  <c r="W1718" i="2"/>
  <c r="U1718" i="2"/>
  <c r="W1717" i="2"/>
  <c r="U1717" i="2"/>
  <c r="W1716" i="2"/>
  <c r="U1716" i="2"/>
  <c r="W1715" i="2"/>
  <c r="U1715" i="2"/>
  <c r="W1714" i="2"/>
  <c r="U1714" i="2"/>
  <c r="W1713" i="2"/>
  <c r="U1713" i="2"/>
  <c r="W1712" i="2"/>
  <c r="U1712" i="2"/>
  <c r="W1711" i="2"/>
  <c r="U1711" i="2"/>
  <c r="W1710" i="2"/>
  <c r="U1710" i="2"/>
  <c r="W1709" i="2"/>
  <c r="U1709" i="2"/>
  <c r="W1708" i="2"/>
  <c r="U1708" i="2"/>
  <c r="W1707" i="2"/>
  <c r="U1707" i="2"/>
  <c r="W1706" i="2"/>
  <c r="U1706" i="2"/>
  <c r="W1705" i="2"/>
  <c r="U1705" i="2"/>
  <c r="W1704" i="2"/>
  <c r="U1704" i="2"/>
  <c r="W1703" i="2"/>
  <c r="U1703" i="2"/>
  <c r="W1702" i="2"/>
  <c r="U1702" i="2"/>
  <c r="W1701" i="2"/>
  <c r="U1701" i="2"/>
  <c r="W1700" i="2"/>
  <c r="U1700" i="2"/>
  <c r="W1699" i="2"/>
  <c r="U1699" i="2"/>
  <c r="W1698" i="2"/>
  <c r="U1698" i="2"/>
  <c r="W1697" i="2"/>
  <c r="U1697" i="2"/>
  <c r="W1696" i="2"/>
  <c r="U1696" i="2"/>
  <c r="W1695" i="2"/>
  <c r="U1695" i="2"/>
  <c r="W1694" i="2"/>
  <c r="U1694" i="2"/>
  <c r="W1693" i="2"/>
  <c r="U1693" i="2"/>
  <c r="W1692" i="2"/>
  <c r="U1692" i="2"/>
  <c r="W1691" i="2"/>
  <c r="U1691" i="2"/>
  <c r="W1690" i="2"/>
  <c r="U1690" i="2"/>
  <c r="W1689" i="2"/>
  <c r="U1689" i="2"/>
  <c r="W1688" i="2"/>
  <c r="U1688" i="2"/>
  <c r="W1687" i="2"/>
  <c r="U1687" i="2"/>
  <c r="W1686" i="2"/>
  <c r="U1686" i="2"/>
  <c r="W1685" i="2"/>
  <c r="U1685" i="2"/>
  <c r="W1684" i="2"/>
  <c r="U1684" i="2"/>
  <c r="W1683" i="2"/>
  <c r="U1683" i="2"/>
  <c r="W1682" i="2"/>
  <c r="U1682" i="2"/>
  <c r="W1681" i="2"/>
  <c r="U1681" i="2"/>
  <c r="W1680" i="2"/>
  <c r="U1680" i="2"/>
  <c r="W1679" i="2"/>
  <c r="U1679" i="2"/>
  <c r="W1678" i="2"/>
  <c r="U1678" i="2"/>
  <c r="W1677" i="2"/>
  <c r="U1677" i="2"/>
  <c r="W1676" i="2"/>
  <c r="U1676" i="2"/>
  <c r="W1675" i="2"/>
  <c r="U1675" i="2"/>
  <c r="W1674" i="2"/>
  <c r="U1674" i="2"/>
  <c r="W1673" i="2"/>
  <c r="U1673" i="2"/>
  <c r="W1672" i="2"/>
  <c r="U1672" i="2"/>
  <c r="W1671" i="2"/>
  <c r="U1671" i="2"/>
  <c r="W1670" i="2"/>
  <c r="U1670" i="2"/>
  <c r="W1669" i="2"/>
  <c r="U1669" i="2"/>
  <c r="W1668" i="2"/>
  <c r="U1668" i="2"/>
  <c r="W1667" i="2"/>
  <c r="U1667" i="2"/>
  <c r="W1666" i="2"/>
  <c r="U1666" i="2"/>
  <c r="W1665" i="2"/>
  <c r="U1665" i="2"/>
  <c r="W1664" i="2"/>
  <c r="U1664" i="2"/>
  <c r="W1663" i="2"/>
  <c r="U1663" i="2"/>
  <c r="W1662" i="2"/>
  <c r="U1662" i="2"/>
  <c r="W1661" i="2"/>
  <c r="U1661" i="2"/>
  <c r="W1660" i="2"/>
  <c r="U1660" i="2"/>
  <c r="W1659" i="2"/>
  <c r="U1659" i="2"/>
  <c r="W1658" i="2"/>
  <c r="U1658" i="2"/>
  <c r="W1657" i="2"/>
  <c r="U1657" i="2"/>
  <c r="W1656" i="2"/>
  <c r="U1656" i="2"/>
  <c r="W1655" i="2"/>
  <c r="U1655" i="2"/>
  <c r="W1654" i="2"/>
  <c r="U1654" i="2"/>
  <c r="W1653" i="2"/>
  <c r="U1653" i="2"/>
  <c r="W1652" i="2"/>
  <c r="U1652" i="2"/>
  <c r="W1651" i="2"/>
  <c r="U1651" i="2"/>
  <c r="W1650" i="2"/>
  <c r="U1650" i="2"/>
  <c r="W1649" i="2"/>
  <c r="U1649" i="2"/>
  <c r="W1648" i="2"/>
  <c r="U1648" i="2"/>
  <c r="W1647" i="2"/>
  <c r="U1647" i="2"/>
  <c r="W1646" i="2"/>
  <c r="U1646" i="2"/>
  <c r="W1645" i="2"/>
  <c r="U1645" i="2"/>
  <c r="W1644" i="2"/>
  <c r="U1644" i="2"/>
  <c r="W1643" i="2"/>
  <c r="U1643" i="2"/>
  <c r="W1642" i="2"/>
  <c r="U1642" i="2"/>
  <c r="W1641" i="2"/>
  <c r="U1641" i="2"/>
  <c r="W1640" i="2"/>
  <c r="U1640" i="2"/>
  <c r="W1639" i="2"/>
  <c r="U1639" i="2"/>
  <c r="W1638" i="2"/>
  <c r="U1638" i="2"/>
  <c r="W1637" i="2"/>
  <c r="U1637" i="2"/>
  <c r="W1636" i="2"/>
  <c r="U1636" i="2"/>
  <c r="W1635" i="2"/>
  <c r="U1635" i="2"/>
  <c r="W1634" i="2"/>
  <c r="U1634" i="2"/>
  <c r="W1633" i="2"/>
  <c r="U1633" i="2"/>
  <c r="W1632" i="2"/>
  <c r="U1632" i="2"/>
  <c r="W1631" i="2"/>
  <c r="U1631" i="2"/>
  <c r="W1630" i="2"/>
  <c r="U1630" i="2"/>
  <c r="W1629" i="2"/>
  <c r="U1629" i="2"/>
  <c r="W1628" i="2"/>
  <c r="U1628" i="2"/>
  <c r="W1627" i="2"/>
  <c r="U1627" i="2"/>
  <c r="W1626" i="2"/>
  <c r="U1626" i="2"/>
  <c r="W1625" i="2"/>
  <c r="U1625" i="2"/>
  <c r="W1624" i="2"/>
  <c r="U1624" i="2"/>
  <c r="W1623" i="2"/>
  <c r="U1623" i="2"/>
  <c r="W1622" i="2"/>
  <c r="U1622" i="2"/>
  <c r="W1621" i="2"/>
  <c r="U1621" i="2"/>
  <c r="W1620" i="2"/>
  <c r="U1620" i="2"/>
  <c r="W1619" i="2"/>
  <c r="U1619" i="2"/>
  <c r="W1618" i="2"/>
  <c r="U1618" i="2"/>
  <c r="W1617" i="2"/>
  <c r="U1617" i="2"/>
  <c r="W1616" i="2"/>
  <c r="U1616" i="2"/>
  <c r="W1615" i="2"/>
  <c r="U1615" i="2"/>
  <c r="W1614" i="2"/>
  <c r="U1614" i="2"/>
  <c r="W1613" i="2"/>
  <c r="U1613" i="2"/>
  <c r="W1612" i="2"/>
  <c r="U1612" i="2"/>
  <c r="W1611" i="2"/>
  <c r="U1611" i="2"/>
  <c r="W1610" i="2"/>
  <c r="U1610" i="2"/>
  <c r="W1609" i="2"/>
  <c r="U1609" i="2"/>
  <c r="W1608" i="2"/>
  <c r="U1608" i="2"/>
  <c r="W1607" i="2"/>
  <c r="U1607" i="2"/>
  <c r="W1606" i="2"/>
  <c r="U1606" i="2"/>
  <c r="W1605" i="2"/>
  <c r="U1605" i="2"/>
  <c r="W1604" i="2"/>
  <c r="U1604" i="2"/>
  <c r="W1603" i="2"/>
  <c r="U1603" i="2"/>
  <c r="W1602" i="2"/>
  <c r="U1602" i="2"/>
  <c r="W1601" i="2"/>
  <c r="U1601" i="2"/>
  <c r="W1600" i="2"/>
  <c r="U1600" i="2"/>
  <c r="W1599" i="2"/>
  <c r="U1599" i="2"/>
  <c r="W1598" i="2"/>
  <c r="U1598" i="2"/>
  <c r="W1597" i="2"/>
  <c r="U1597" i="2"/>
  <c r="W1596" i="2"/>
  <c r="U1596" i="2"/>
  <c r="W1595" i="2"/>
  <c r="U1595" i="2"/>
  <c r="W1594" i="2"/>
  <c r="U1594" i="2"/>
  <c r="W1593" i="2"/>
  <c r="U1593" i="2"/>
  <c r="W1592" i="2"/>
  <c r="U1592" i="2"/>
  <c r="W1591" i="2"/>
  <c r="U1591" i="2"/>
  <c r="W1590" i="2"/>
  <c r="U1590" i="2"/>
  <c r="W1589" i="2"/>
  <c r="U1589" i="2"/>
  <c r="W1588" i="2"/>
  <c r="U1588" i="2"/>
  <c r="W1587" i="2"/>
  <c r="U1587" i="2"/>
  <c r="W1586" i="2"/>
  <c r="U1586" i="2"/>
  <c r="W1585" i="2"/>
  <c r="U1585" i="2"/>
  <c r="W1584" i="2"/>
  <c r="U1584" i="2"/>
  <c r="W1583" i="2"/>
  <c r="U1583" i="2"/>
  <c r="W1582" i="2"/>
  <c r="U1582" i="2"/>
  <c r="W1581" i="2"/>
  <c r="U1581" i="2"/>
  <c r="W1580" i="2"/>
  <c r="U1580" i="2"/>
  <c r="W1579" i="2"/>
  <c r="U1579" i="2"/>
  <c r="W1578" i="2"/>
  <c r="U1578" i="2"/>
  <c r="W1577" i="2"/>
  <c r="U1577" i="2"/>
  <c r="W1576" i="2"/>
  <c r="U1576" i="2"/>
  <c r="W1575" i="2"/>
  <c r="U1575" i="2"/>
  <c r="W1574" i="2"/>
  <c r="U1574" i="2"/>
  <c r="W1573" i="2"/>
  <c r="U1573" i="2"/>
  <c r="W1572" i="2"/>
  <c r="U1572" i="2"/>
  <c r="W1571" i="2"/>
  <c r="U1571" i="2"/>
  <c r="W1570" i="2"/>
  <c r="U1570" i="2"/>
  <c r="W1569" i="2"/>
  <c r="U1569" i="2"/>
  <c r="W1568" i="2"/>
  <c r="U1568" i="2"/>
  <c r="W1567" i="2"/>
  <c r="U1567" i="2"/>
  <c r="W1566" i="2"/>
  <c r="U1566" i="2"/>
  <c r="W1565" i="2"/>
  <c r="U1565" i="2"/>
  <c r="W1564" i="2"/>
  <c r="U1564" i="2"/>
  <c r="W1563" i="2"/>
  <c r="U1563" i="2"/>
  <c r="W1562" i="2"/>
  <c r="U1562" i="2"/>
  <c r="W1561" i="2"/>
  <c r="U1561" i="2"/>
  <c r="W1560" i="2"/>
  <c r="U1560" i="2"/>
  <c r="W1559" i="2"/>
  <c r="U1559" i="2"/>
  <c r="W1558" i="2"/>
  <c r="U1558" i="2"/>
  <c r="W1557" i="2"/>
  <c r="U1557" i="2"/>
  <c r="W1556" i="2"/>
  <c r="U1556" i="2"/>
  <c r="W1555" i="2"/>
  <c r="U1555" i="2"/>
  <c r="W1554" i="2"/>
  <c r="U1554" i="2"/>
  <c r="W1553" i="2"/>
  <c r="U1553" i="2"/>
  <c r="W1552" i="2"/>
  <c r="U1552" i="2"/>
  <c r="W1551" i="2"/>
  <c r="U1551" i="2"/>
  <c r="W1550" i="2"/>
  <c r="U1550" i="2"/>
  <c r="W1549" i="2"/>
  <c r="U1549" i="2"/>
  <c r="W1548" i="2"/>
  <c r="U1548" i="2"/>
  <c r="W1547" i="2"/>
  <c r="U1547" i="2"/>
  <c r="W1546" i="2"/>
  <c r="U1546" i="2"/>
  <c r="W1545" i="2"/>
  <c r="U1545" i="2"/>
  <c r="W1544" i="2"/>
  <c r="U1544" i="2"/>
  <c r="W1543" i="2"/>
  <c r="U1543" i="2"/>
  <c r="W1542" i="2"/>
  <c r="U1542" i="2"/>
  <c r="W1541" i="2"/>
  <c r="U1541" i="2"/>
  <c r="W1540" i="2"/>
  <c r="U1540" i="2"/>
  <c r="W1539" i="2"/>
  <c r="U1539" i="2"/>
  <c r="W1538" i="2"/>
  <c r="U1538" i="2"/>
  <c r="W1537" i="2"/>
  <c r="U1537" i="2"/>
  <c r="W1536" i="2"/>
  <c r="U1536" i="2"/>
  <c r="W1535" i="2"/>
  <c r="U1535" i="2"/>
  <c r="W1534" i="2"/>
  <c r="U1534" i="2"/>
  <c r="W1533" i="2"/>
  <c r="U1533" i="2"/>
  <c r="W1532" i="2"/>
  <c r="U1532" i="2"/>
  <c r="W1531" i="2"/>
  <c r="U1531" i="2"/>
  <c r="W1530" i="2"/>
  <c r="U1530" i="2"/>
  <c r="W1529" i="2"/>
  <c r="U1529" i="2"/>
  <c r="W1528" i="2"/>
  <c r="U1528" i="2"/>
  <c r="W1527" i="2"/>
  <c r="U1527" i="2"/>
  <c r="W1526" i="2"/>
  <c r="U1526" i="2"/>
  <c r="W1525" i="2"/>
  <c r="U1525" i="2"/>
  <c r="W1524" i="2"/>
  <c r="U1524" i="2"/>
  <c r="W1523" i="2"/>
  <c r="U1523" i="2"/>
  <c r="W1522" i="2"/>
  <c r="U1522" i="2"/>
  <c r="W1521" i="2"/>
  <c r="U1521" i="2"/>
  <c r="W1520" i="2"/>
  <c r="U1520" i="2"/>
  <c r="W1519" i="2"/>
  <c r="U1519" i="2"/>
  <c r="W1518" i="2"/>
  <c r="U1518" i="2"/>
  <c r="W1517" i="2"/>
  <c r="U1517" i="2"/>
  <c r="W1516" i="2"/>
  <c r="U1516" i="2"/>
  <c r="W1515" i="2"/>
  <c r="U1515" i="2"/>
  <c r="W1514" i="2"/>
  <c r="U1514" i="2"/>
  <c r="W1513" i="2"/>
  <c r="U1513" i="2"/>
  <c r="W1512" i="2"/>
  <c r="U1512" i="2"/>
  <c r="W1511" i="2"/>
  <c r="U1511" i="2"/>
  <c r="W1510" i="2"/>
  <c r="U1510" i="2"/>
  <c r="W1509" i="2"/>
  <c r="U1509" i="2"/>
  <c r="W1508" i="2"/>
  <c r="U1508" i="2"/>
  <c r="W1507" i="2"/>
  <c r="U1507" i="2"/>
  <c r="W1506" i="2"/>
  <c r="U1506" i="2"/>
  <c r="W1505" i="2"/>
  <c r="U1505" i="2"/>
  <c r="W1504" i="2"/>
  <c r="U1504" i="2"/>
  <c r="W1503" i="2"/>
  <c r="U1503" i="2"/>
  <c r="W1502" i="2"/>
  <c r="U1502" i="2"/>
  <c r="W1501" i="2"/>
  <c r="U1501" i="2"/>
  <c r="W1500" i="2"/>
  <c r="U1500" i="2"/>
  <c r="W1499" i="2"/>
  <c r="U1499" i="2"/>
  <c r="W1498" i="2"/>
  <c r="U1498" i="2"/>
  <c r="W1497" i="2"/>
  <c r="U1497" i="2"/>
  <c r="W1496" i="2"/>
  <c r="U1496" i="2"/>
  <c r="W1495" i="2"/>
  <c r="U1495" i="2"/>
  <c r="W1494" i="2"/>
  <c r="U1494" i="2"/>
  <c r="W1493" i="2"/>
  <c r="U1493" i="2"/>
  <c r="W1492" i="2"/>
  <c r="U1492" i="2"/>
  <c r="W1491" i="2"/>
  <c r="U1491" i="2"/>
  <c r="W1490" i="2"/>
  <c r="U1490" i="2"/>
  <c r="W1489" i="2"/>
  <c r="U1489" i="2"/>
  <c r="W1488" i="2"/>
  <c r="U1488" i="2"/>
  <c r="W1487" i="2"/>
  <c r="U1487" i="2"/>
  <c r="W1486" i="2"/>
  <c r="U1486" i="2"/>
  <c r="W1485" i="2"/>
  <c r="U1485" i="2"/>
  <c r="W1484" i="2"/>
  <c r="U1484" i="2"/>
  <c r="W1483" i="2"/>
  <c r="U1483" i="2"/>
  <c r="W1482" i="2"/>
  <c r="U1482" i="2"/>
  <c r="W1481" i="2"/>
  <c r="U1481" i="2"/>
  <c r="W1480" i="2"/>
  <c r="U1480" i="2"/>
  <c r="W1479" i="2"/>
  <c r="U1479" i="2"/>
  <c r="W1478" i="2"/>
  <c r="U1478" i="2"/>
  <c r="W1477" i="2"/>
  <c r="U1477" i="2"/>
  <c r="W1476" i="2"/>
  <c r="U1476" i="2"/>
  <c r="W1475" i="2"/>
  <c r="U1475" i="2"/>
  <c r="W1474" i="2"/>
  <c r="U1474" i="2"/>
  <c r="W1473" i="2"/>
  <c r="U1473" i="2"/>
  <c r="W1472" i="2"/>
  <c r="U1472" i="2"/>
  <c r="W1471" i="2"/>
  <c r="U1471" i="2"/>
  <c r="W1470" i="2"/>
  <c r="U1470" i="2"/>
  <c r="W1469" i="2"/>
  <c r="U1469" i="2"/>
  <c r="W1468" i="2"/>
  <c r="U1468" i="2"/>
  <c r="W1467" i="2"/>
  <c r="U1467" i="2"/>
  <c r="W1466" i="2"/>
  <c r="U1466" i="2"/>
  <c r="W1465" i="2"/>
  <c r="U1465" i="2"/>
  <c r="W1464" i="2"/>
  <c r="U1464" i="2"/>
  <c r="W1463" i="2"/>
  <c r="U1463" i="2"/>
  <c r="W1462" i="2"/>
  <c r="U1462" i="2"/>
  <c r="W1461" i="2"/>
  <c r="U1461" i="2"/>
  <c r="W1460" i="2"/>
  <c r="U1460" i="2"/>
  <c r="W1459" i="2"/>
  <c r="U1459" i="2"/>
  <c r="W1458" i="2"/>
  <c r="U1458" i="2"/>
  <c r="W1457" i="2"/>
  <c r="U1457" i="2"/>
  <c r="W1456" i="2"/>
  <c r="U1456" i="2"/>
  <c r="W1455" i="2"/>
  <c r="U1455" i="2"/>
  <c r="W1454" i="2"/>
  <c r="U1454" i="2"/>
  <c r="W1453" i="2"/>
  <c r="U1453" i="2"/>
  <c r="W1452" i="2"/>
  <c r="U1452" i="2"/>
  <c r="W1451" i="2"/>
  <c r="U1451" i="2"/>
  <c r="W1450" i="2"/>
  <c r="U1450" i="2"/>
  <c r="W1449" i="2"/>
  <c r="U1449" i="2"/>
  <c r="W1448" i="2"/>
  <c r="U1448" i="2"/>
  <c r="W1447" i="2"/>
  <c r="U1447" i="2"/>
  <c r="W1446" i="2"/>
  <c r="U1446" i="2"/>
  <c r="W1445" i="2"/>
  <c r="U1445" i="2"/>
  <c r="W1444" i="2"/>
  <c r="U1444" i="2"/>
  <c r="W1443" i="2"/>
  <c r="U1443" i="2"/>
  <c r="W1442" i="2"/>
  <c r="U1442" i="2"/>
  <c r="W1441" i="2"/>
  <c r="U1441" i="2"/>
  <c r="W1440" i="2"/>
  <c r="U1440" i="2"/>
  <c r="W1439" i="2"/>
  <c r="U1439" i="2"/>
  <c r="W1438" i="2"/>
  <c r="U1438" i="2"/>
  <c r="W1437" i="2"/>
  <c r="U1437" i="2"/>
  <c r="W1436" i="2"/>
  <c r="U1436" i="2"/>
  <c r="W1435" i="2"/>
  <c r="U1435" i="2"/>
  <c r="W1434" i="2"/>
  <c r="U1434" i="2"/>
  <c r="W1433" i="2"/>
  <c r="U1433" i="2"/>
  <c r="W1432" i="2"/>
  <c r="U1432" i="2"/>
  <c r="W1431" i="2"/>
  <c r="U1431" i="2"/>
  <c r="W1430" i="2"/>
  <c r="U1430" i="2"/>
  <c r="W1429" i="2"/>
  <c r="U1429" i="2"/>
  <c r="W1428" i="2"/>
  <c r="U1428" i="2"/>
  <c r="W1427" i="2"/>
  <c r="U1427" i="2"/>
  <c r="W1426" i="2"/>
  <c r="U1426" i="2"/>
  <c r="W1425" i="2"/>
  <c r="U1425" i="2"/>
  <c r="W1424" i="2"/>
  <c r="U1424" i="2"/>
  <c r="W1423" i="2"/>
  <c r="U1423" i="2"/>
  <c r="W1422" i="2"/>
  <c r="U1422" i="2"/>
  <c r="W1421" i="2"/>
  <c r="U1421" i="2"/>
  <c r="W1420" i="2"/>
  <c r="U1420" i="2"/>
  <c r="W1419" i="2"/>
  <c r="U1419" i="2"/>
  <c r="W1418" i="2"/>
  <c r="U1418" i="2"/>
  <c r="W1417" i="2"/>
  <c r="U1417" i="2"/>
  <c r="W1416" i="2"/>
  <c r="U1416" i="2"/>
  <c r="W1415" i="2"/>
  <c r="U1415" i="2"/>
  <c r="W1414" i="2"/>
  <c r="U1414" i="2"/>
  <c r="W1413" i="2"/>
  <c r="U1413" i="2"/>
  <c r="W1412" i="2"/>
  <c r="U1412" i="2"/>
  <c r="W1411" i="2"/>
  <c r="U1411" i="2"/>
  <c r="W1410" i="2"/>
  <c r="U1410" i="2"/>
  <c r="W1409" i="2"/>
  <c r="U1409" i="2"/>
  <c r="W1408" i="2"/>
  <c r="U1408" i="2"/>
  <c r="W1407" i="2"/>
  <c r="U1407" i="2"/>
  <c r="W1406" i="2"/>
  <c r="U1406" i="2"/>
  <c r="W1405" i="2"/>
  <c r="U1405" i="2"/>
  <c r="W1404" i="2"/>
  <c r="U1404" i="2"/>
  <c r="W1403" i="2"/>
  <c r="U1403" i="2"/>
  <c r="W1402" i="2"/>
  <c r="U1402" i="2"/>
  <c r="W1401" i="2"/>
  <c r="U1401" i="2"/>
  <c r="W1400" i="2"/>
  <c r="U1400" i="2"/>
  <c r="W1399" i="2"/>
  <c r="U1399" i="2"/>
  <c r="W1398" i="2"/>
  <c r="U1398" i="2"/>
  <c r="W1397" i="2"/>
  <c r="U1397" i="2"/>
  <c r="W1396" i="2"/>
  <c r="U1396" i="2"/>
  <c r="W1395" i="2"/>
  <c r="U1395" i="2"/>
  <c r="W1394" i="2"/>
  <c r="U1394" i="2"/>
  <c r="W1393" i="2"/>
  <c r="U1393" i="2"/>
  <c r="W1392" i="2"/>
  <c r="U1392" i="2"/>
  <c r="W1391" i="2"/>
  <c r="U1391" i="2"/>
  <c r="W1390" i="2"/>
  <c r="U1390" i="2"/>
  <c r="W1389" i="2"/>
  <c r="U1389" i="2"/>
  <c r="W1388" i="2"/>
  <c r="U1388" i="2"/>
  <c r="W1387" i="2"/>
  <c r="U1387" i="2"/>
  <c r="W1386" i="2"/>
  <c r="U1386" i="2"/>
  <c r="W1385" i="2"/>
  <c r="U1385" i="2"/>
  <c r="W1384" i="2"/>
  <c r="U1384" i="2"/>
  <c r="W1383" i="2"/>
  <c r="U1383" i="2"/>
  <c r="W1382" i="2"/>
  <c r="U1382" i="2"/>
  <c r="W1381" i="2"/>
  <c r="U1381" i="2"/>
  <c r="W1380" i="2"/>
  <c r="U1380" i="2"/>
  <c r="W1379" i="2"/>
  <c r="U1379" i="2"/>
  <c r="W1378" i="2"/>
  <c r="U1378" i="2"/>
  <c r="W1377" i="2"/>
  <c r="U1377" i="2"/>
  <c r="W1376" i="2"/>
  <c r="U1376" i="2"/>
  <c r="W1375" i="2"/>
  <c r="U1375" i="2"/>
  <c r="W1374" i="2"/>
  <c r="U1374" i="2"/>
  <c r="W1373" i="2"/>
  <c r="U1373" i="2"/>
  <c r="W1372" i="2"/>
  <c r="U1372" i="2"/>
  <c r="W1371" i="2"/>
  <c r="U1371" i="2"/>
  <c r="W1370" i="2"/>
  <c r="U1370" i="2"/>
  <c r="W1369" i="2"/>
  <c r="U1369" i="2"/>
  <c r="W1368" i="2"/>
  <c r="U1368" i="2"/>
  <c r="W1367" i="2"/>
  <c r="U1367" i="2"/>
  <c r="W1366" i="2"/>
  <c r="U1366" i="2"/>
  <c r="W1365" i="2"/>
  <c r="U1365" i="2"/>
  <c r="W1364" i="2"/>
  <c r="U1364" i="2"/>
  <c r="W1363" i="2"/>
  <c r="U1363" i="2"/>
  <c r="W1362" i="2"/>
  <c r="U1362" i="2"/>
  <c r="W1361" i="2"/>
  <c r="U1361" i="2"/>
  <c r="W1360" i="2"/>
  <c r="U1360" i="2"/>
  <c r="W1359" i="2"/>
  <c r="U1359" i="2"/>
  <c r="W1358" i="2"/>
  <c r="U1358" i="2"/>
  <c r="W1357" i="2"/>
  <c r="U1357" i="2"/>
  <c r="W1356" i="2"/>
  <c r="U1356" i="2"/>
  <c r="W1355" i="2"/>
  <c r="U1355" i="2"/>
  <c r="W1354" i="2"/>
  <c r="U1354" i="2"/>
  <c r="W1353" i="2"/>
  <c r="U1353" i="2"/>
  <c r="W1352" i="2"/>
  <c r="U1352" i="2"/>
  <c r="W1351" i="2"/>
  <c r="U1351" i="2"/>
  <c r="W1350" i="2"/>
  <c r="U1350" i="2"/>
  <c r="W1349" i="2"/>
  <c r="U1349" i="2"/>
  <c r="W1348" i="2"/>
  <c r="U1348" i="2"/>
  <c r="W1347" i="2"/>
  <c r="U1347" i="2"/>
  <c r="W1346" i="2"/>
  <c r="U1346" i="2"/>
  <c r="W1345" i="2"/>
  <c r="U1345" i="2"/>
  <c r="W1344" i="2"/>
  <c r="U1344" i="2"/>
  <c r="W1343" i="2"/>
  <c r="U1343" i="2"/>
  <c r="W1342" i="2"/>
  <c r="U1342" i="2"/>
  <c r="W1341" i="2"/>
  <c r="U1341" i="2"/>
  <c r="W1340" i="2"/>
  <c r="U1340" i="2"/>
  <c r="W1339" i="2"/>
  <c r="U1339" i="2"/>
  <c r="W1338" i="2"/>
  <c r="U1338" i="2"/>
  <c r="W1337" i="2"/>
  <c r="U1337" i="2"/>
  <c r="W1336" i="2"/>
  <c r="U1336" i="2"/>
  <c r="W1335" i="2"/>
  <c r="U1335" i="2"/>
  <c r="W1334" i="2"/>
  <c r="U1334" i="2"/>
  <c r="W1333" i="2"/>
  <c r="U1333" i="2"/>
  <c r="W1332" i="2"/>
  <c r="U1332" i="2"/>
  <c r="W1331" i="2"/>
  <c r="U1331" i="2"/>
  <c r="W1330" i="2"/>
  <c r="U1330" i="2"/>
  <c r="W1329" i="2"/>
  <c r="U1329" i="2"/>
  <c r="W1328" i="2"/>
  <c r="U1328" i="2"/>
  <c r="W1327" i="2"/>
  <c r="U1327" i="2"/>
  <c r="W1326" i="2"/>
  <c r="U1326" i="2"/>
  <c r="W1325" i="2"/>
  <c r="U1325" i="2"/>
  <c r="W1324" i="2"/>
  <c r="U1324" i="2"/>
  <c r="W1323" i="2"/>
  <c r="U1323" i="2"/>
  <c r="W1322" i="2"/>
  <c r="U1322" i="2"/>
  <c r="W1321" i="2"/>
  <c r="U1321" i="2"/>
  <c r="W1320" i="2"/>
  <c r="U1320" i="2"/>
  <c r="W1319" i="2"/>
  <c r="U1319" i="2"/>
  <c r="W1318" i="2"/>
  <c r="U1318" i="2"/>
  <c r="W1317" i="2"/>
  <c r="U1317" i="2"/>
  <c r="W1316" i="2"/>
  <c r="U1316" i="2"/>
  <c r="W1315" i="2"/>
  <c r="U1315" i="2"/>
  <c r="W1314" i="2"/>
  <c r="U1314" i="2"/>
  <c r="W1313" i="2"/>
  <c r="U1313" i="2"/>
  <c r="W1312" i="2"/>
  <c r="U1312" i="2"/>
  <c r="W1311" i="2"/>
  <c r="U1311" i="2"/>
  <c r="W1310" i="2"/>
  <c r="U1310" i="2"/>
  <c r="W1309" i="2"/>
  <c r="U1309" i="2"/>
  <c r="W1308" i="2"/>
  <c r="U1308" i="2"/>
  <c r="W1307" i="2"/>
  <c r="U1307" i="2"/>
  <c r="W1306" i="2"/>
  <c r="U1306" i="2"/>
  <c r="W1305" i="2"/>
  <c r="U1305" i="2"/>
  <c r="W1304" i="2"/>
  <c r="U1304" i="2"/>
  <c r="W1303" i="2"/>
  <c r="U1303" i="2"/>
  <c r="W1302" i="2"/>
  <c r="U1302" i="2"/>
  <c r="W1301" i="2"/>
  <c r="U1301" i="2"/>
  <c r="W1300" i="2"/>
  <c r="U1300" i="2"/>
  <c r="W1299" i="2"/>
  <c r="U1299" i="2"/>
  <c r="W1298" i="2"/>
  <c r="U1298" i="2"/>
  <c r="W1297" i="2"/>
  <c r="U1297" i="2"/>
  <c r="W1296" i="2"/>
  <c r="U1296" i="2"/>
  <c r="W1295" i="2"/>
  <c r="U1295" i="2"/>
  <c r="W1294" i="2"/>
  <c r="U1294" i="2"/>
  <c r="W1293" i="2"/>
  <c r="U1293" i="2"/>
  <c r="W1292" i="2"/>
  <c r="U1292" i="2"/>
  <c r="W1291" i="2"/>
  <c r="U1291" i="2"/>
  <c r="W1290" i="2"/>
  <c r="U1290" i="2"/>
  <c r="W1289" i="2"/>
  <c r="U1289" i="2"/>
  <c r="W1288" i="2"/>
  <c r="U1288" i="2"/>
  <c r="W1287" i="2"/>
  <c r="U1287" i="2"/>
  <c r="W1286" i="2"/>
  <c r="U1286" i="2"/>
  <c r="W1285" i="2"/>
  <c r="U1285" i="2"/>
  <c r="W1284" i="2"/>
  <c r="U1284" i="2"/>
  <c r="W1283" i="2"/>
  <c r="U1283" i="2"/>
  <c r="W1282" i="2"/>
  <c r="U1282" i="2"/>
  <c r="W1281" i="2"/>
  <c r="U1281" i="2"/>
  <c r="W1280" i="2"/>
  <c r="U1280" i="2"/>
  <c r="W1279" i="2"/>
  <c r="U1279" i="2"/>
  <c r="W1278" i="2"/>
  <c r="U1278" i="2"/>
  <c r="W1277" i="2"/>
  <c r="U1277" i="2"/>
  <c r="W1276" i="2"/>
  <c r="U1276" i="2"/>
  <c r="W1275" i="2"/>
  <c r="U1275" i="2"/>
  <c r="W1274" i="2"/>
  <c r="U1274" i="2"/>
  <c r="W1273" i="2"/>
  <c r="U1273" i="2"/>
  <c r="W1272" i="2"/>
  <c r="U1272" i="2"/>
  <c r="W1271" i="2"/>
  <c r="U1271" i="2"/>
  <c r="W1270" i="2"/>
  <c r="U1270" i="2"/>
  <c r="W1269" i="2"/>
  <c r="U1269" i="2"/>
  <c r="W1268" i="2"/>
  <c r="U1268" i="2"/>
  <c r="W1267" i="2"/>
  <c r="U1267" i="2"/>
  <c r="W1266" i="2"/>
  <c r="U1266" i="2"/>
  <c r="W1265" i="2"/>
  <c r="U1265" i="2"/>
  <c r="W1264" i="2"/>
  <c r="U1264" i="2"/>
  <c r="W1263" i="2"/>
  <c r="U1263" i="2"/>
  <c r="W1262" i="2"/>
  <c r="U1262" i="2"/>
  <c r="W1261" i="2"/>
  <c r="U1261" i="2"/>
  <c r="W1260" i="2"/>
  <c r="U1260" i="2"/>
  <c r="W1259" i="2"/>
  <c r="U1259" i="2"/>
  <c r="W1258" i="2"/>
  <c r="U1258" i="2"/>
  <c r="W1257" i="2"/>
  <c r="U1257" i="2"/>
  <c r="W1256" i="2"/>
  <c r="U1256" i="2"/>
  <c r="W1255" i="2"/>
  <c r="U1255" i="2"/>
  <c r="W1254" i="2"/>
  <c r="U1254" i="2"/>
  <c r="W1253" i="2"/>
  <c r="U1253" i="2"/>
  <c r="W1252" i="2"/>
  <c r="U1252" i="2"/>
  <c r="W1251" i="2"/>
  <c r="U1251" i="2"/>
  <c r="W1250" i="2"/>
  <c r="U1250" i="2"/>
  <c r="W1249" i="2"/>
  <c r="U1249" i="2"/>
  <c r="W1248" i="2"/>
  <c r="U1248" i="2"/>
  <c r="W1247" i="2"/>
  <c r="U1247" i="2"/>
  <c r="W1246" i="2"/>
  <c r="U1246" i="2"/>
  <c r="W1245" i="2"/>
  <c r="U1245" i="2"/>
  <c r="W1244" i="2"/>
  <c r="U1244" i="2"/>
  <c r="W1243" i="2"/>
  <c r="U1243" i="2"/>
  <c r="W1242" i="2"/>
  <c r="U1242" i="2"/>
  <c r="W1241" i="2"/>
  <c r="U1241" i="2"/>
  <c r="W1240" i="2"/>
  <c r="U1240" i="2"/>
  <c r="W1239" i="2"/>
  <c r="U1239" i="2"/>
  <c r="W1238" i="2"/>
  <c r="U1238" i="2"/>
  <c r="W1237" i="2"/>
  <c r="U1237" i="2"/>
  <c r="W1236" i="2"/>
  <c r="U1236" i="2"/>
  <c r="W1235" i="2"/>
  <c r="U1235" i="2"/>
  <c r="W1234" i="2"/>
  <c r="U1234" i="2"/>
  <c r="W1233" i="2"/>
  <c r="U1233" i="2"/>
  <c r="W1232" i="2"/>
  <c r="U1232" i="2"/>
  <c r="W1231" i="2"/>
  <c r="U1231" i="2"/>
  <c r="W1230" i="2"/>
  <c r="U1230" i="2"/>
  <c r="W1229" i="2"/>
  <c r="U1229" i="2"/>
  <c r="W1228" i="2"/>
  <c r="U1228" i="2"/>
  <c r="W1227" i="2"/>
  <c r="U1227" i="2"/>
  <c r="W1226" i="2"/>
  <c r="U1226" i="2"/>
  <c r="W1225" i="2"/>
  <c r="U1225" i="2"/>
  <c r="W1224" i="2"/>
  <c r="U1224" i="2"/>
  <c r="W1223" i="2"/>
  <c r="U1223" i="2"/>
  <c r="W1222" i="2"/>
  <c r="U1222" i="2"/>
  <c r="W1221" i="2"/>
  <c r="U1221" i="2"/>
  <c r="W1220" i="2"/>
  <c r="U1220" i="2"/>
  <c r="W1219" i="2"/>
  <c r="U1219" i="2"/>
  <c r="W1218" i="2"/>
  <c r="U1218" i="2"/>
  <c r="W1217" i="2"/>
  <c r="U1217" i="2"/>
  <c r="W1216" i="2"/>
  <c r="U1216" i="2"/>
  <c r="W1215" i="2"/>
  <c r="U1215" i="2"/>
  <c r="W1214" i="2"/>
  <c r="U1214" i="2"/>
  <c r="W1213" i="2"/>
  <c r="U1213" i="2"/>
  <c r="W1212" i="2"/>
  <c r="U1212" i="2"/>
  <c r="W1211" i="2"/>
  <c r="U1211" i="2"/>
  <c r="W1210" i="2"/>
  <c r="U1210" i="2"/>
  <c r="W1209" i="2"/>
  <c r="U1209" i="2"/>
  <c r="W1208" i="2"/>
  <c r="U1208" i="2"/>
  <c r="W1207" i="2"/>
  <c r="U1207" i="2"/>
  <c r="W1206" i="2"/>
  <c r="U1206" i="2"/>
  <c r="W1205" i="2"/>
  <c r="U1205" i="2"/>
  <c r="W1204" i="2"/>
  <c r="U1204" i="2"/>
  <c r="W1203" i="2"/>
  <c r="U1203" i="2"/>
  <c r="W1202" i="2"/>
  <c r="U1202" i="2"/>
  <c r="W1201" i="2"/>
  <c r="U1201" i="2"/>
  <c r="W1200" i="2"/>
  <c r="U1200" i="2"/>
  <c r="W1199" i="2"/>
  <c r="U1199" i="2"/>
  <c r="W1198" i="2"/>
  <c r="U1198" i="2"/>
  <c r="W1197" i="2"/>
  <c r="U1197" i="2"/>
  <c r="W1196" i="2"/>
  <c r="U1196" i="2"/>
  <c r="W1195" i="2"/>
  <c r="U1195" i="2"/>
  <c r="W1194" i="2"/>
  <c r="U1194" i="2"/>
  <c r="W1193" i="2"/>
  <c r="U1193" i="2"/>
  <c r="W1192" i="2"/>
  <c r="U1192" i="2"/>
  <c r="W1191" i="2"/>
  <c r="U1191" i="2"/>
  <c r="W1190" i="2"/>
  <c r="U1190" i="2"/>
  <c r="W1189" i="2"/>
  <c r="U1189" i="2"/>
  <c r="W1188" i="2"/>
  <c r="U1188" i="2"/>
  <c r="W1187" i="2"/>
  <c r="U1187" i="2"/>
  <c r="W1186" i="2"/>
  <c r="U1186" i="2"/>
  <c r="W1185" i="2"/>
  <c r="U1185" i="2"/>
  <c r="W1184" i="2"/>
  <c r="U1184" i="2"/>
  <c r="W1183" i="2"/>
  <c r="U1183" i="2"/>
  <c r="W1182" i="2"/>
  <c r="U1182" i="2"/>
  <c r="W1181" i="2"/>
  <c r="U1181" i="2"/>
  <c r="W1180" i="2"/>
  <c r="U1180" i="2"/>
  <c r="W1179" i="2"/>
  <c r="U1179" i="2"/>
  <c r="W1178" i="2"/>
  <c r="U1178" i="2"/>
  <c r="W1177" i="2"/>
  <c r="U1177" i="2"/>
  <c r="W1176" i="2"/>
  <c r="U1176" i="2"/>
  <c r="W1175" i="2"/>
  <c r="U1175" i="2"/>
  <c r="W1174" i="2"/>
  <c r="U1174" i="2"/>
  <c r="W1173" i="2"/>
  <c r="U1173" i="2"/>
  <c r="W1172" i="2"/>
  <c r="U1172" i="2"/>
  <c r="W1171" i="2"/>
  <c r="U1171" i="2"/>
  <c r="W1170" i="2"/>
  <c r="U1170" i="2"/>
  <c r="W1169" i="2"/>
  <c r="U1169" i="2"/>
  <c r="W1168" i="2"/>
  <c r="U1168" i="2"/>
  <c r="W1167" i="2"/>
  <c r="U1167" i="2"/>
  <c r="W1166" i="2"/>
  <c r="U1166" i="2"/>
  <c r="W1165" i="2"/>
  <c r="U1165" i="2"/>
  <c r="W1164" i="2"/>
  <c r="U1164" i="2"/>
  <c r="W1163" i="2"/>
  <c r="U1163" i="2"/>
  <c r="W1162" i="2"/>
  <c r="U1162" i="2"/>
  <c r="W1161" i="2"/>
  <c r="U1161" i="2"/>
  <c r="W1160" i="2"/>
  <c r="U1160" i="2"/>
  <c r="W1159" i="2"/>
  <c r="U1159" i="2"/>
  <c r="W1158" i="2"/>
  <c r="U1158" i="2"/>
  <c r="W1157" i="2"/>
  <c r="U1157" i="2"/>
  <c r="W1156" i="2"/>
  <c r="U1156" i="2"/>
  <c r="W1155" i="2"/>
  <c r="U1155" i="2"/>
  <c r="W1154" i="2"/>
  <c r="U1154" i="2"/>
  <c r="W1153" i="2"/>
  <c r="U1153" i="2"/>
  <c r="W1152" i="2"/>
  <c r="U1152" i="2"/>
  <c r="W1151" i="2"/>
  <c r="U1151" i="2"/>
  <c r="W1150" i="2"/>
  <c r="U1150" i="2"/>
  <c r="W1149" i="2"/>
  <c r="U1149" i="2"/>
  <c r="W1148" i="2"/>
  <c r="U1148" i="2"/>
  <c r="W1147" i="2"/>
  <c r="U1147" i="2"/>
  <c r="W1146" i="2"/>
  <c r="U1146" i="2"/>
  <c r="W1145" i="2"/>
  <c r="U1145" i="2"/>
  <c r="W1144" i="2"/>
  <c r="U1144" i="2"/>
  <c r="W1143" i="2"/>
  <c r="U1143" i="2"/>
  <c r="W1142" i="2"/>
  <c r="U1142" i="2"/>
  <c r="W1141" i="2"/>
  <c r="U1141" i="2"/>
  <c r="W1140" i="2"/>
  <c r="U1140" i="2"/>
  <c r="W1139" i="2"/>
  <c r="U1139" i="2"/>
  <c r="W1138" i="2"/>
  <c r="U1138" i="2"/>
  <c r="W1137" i="2"/>
  <c r="U1137" i="2"/>
  <c r="W1136" i="2"/>
  <c r="U1136" i="2"/>
  <c r="W1135" i="2"/>
  <c r="U1135" i="2"/>
  <c r="W1134" i="2"/>
  <c r="U1134" i="2"/>
  <c r="W1133" i="2"/>
  <c r="U1133" i="2"/>
  <c r="W1132" i="2"/>
  <c r="U1132" i="2"/>
  <c r="W1131" i="2"/>
  <c r="U1131" i="2"/>
  <c r="W1130" i="2"/>
  <c r="U1130" i="2"/>
  <c r="W1129" i="2"/>
  <c r="U1129" i="2"/>
  <c r="W1128" i="2"/>
  <c r="U1128" i="2"/>
  <c r="W1127" i="2"/>
  <c r="U1127" i="2"/>
  <c r="W1126" i="2"/>
  <c r="U1126" i="2"/>
  <c r="W1125" i="2"/>
  <c r="U1125" i="2"/>
  <c r="W1124" i="2"/>
  <c r="U1124" i="2"/>
  <c r="W1123" i="2"/>
  <c r="U1123" i="2"/>
  <c r="W1122" i="2"/>
  <c r="U1122" i="2"/>
  <c r="W1121" i="2"/>
  <c r="U1121" i="2"/>
  <c r="W1120" i="2"/>
  <c r="U1120" i="2"/>
  <c r="W1119" i="2"/>
  <c r="U1119" i="2"/>
  <c r="W1118" i="2"/>
  <c r="U1118" i="2"/>
  <c r="W1117" i="2"/>
  <c r="U1117" i="2"/>
  <c r="W1116" i="2"/>
  <c r="U1116" i="2"/>
  <c r="W1115" i="2"/>
  <c r="U1115" i="2"/>
  <c r="W1114" i="2"/>
  <c r="U1114" i="2"/>
  <c r="W1113" i="2"/>
  <c r="U1113" i="2"/>
  <c r="W1112" i="2"/>
  <c r="U1112" i="2"/>
  <c r="W1111" i="2"/>
  <c r="U1111" i="2"/>
  <c r="W1110" i="2"/>
  <c r="U1110" i="2"/>
  <c r="W1109" i="2"/>
  <c r="U1109" i="2"/>
  <c r="W1108" i="2"/>
  <c r="U1108" i="2"/>
  <c r="W1107" i="2"/>
  <c r="U1107" i="2"/>
  <c r="W1106" i="2"/>
  <c r="U1106" i="2"/>
  <c r="W1105" i="2"/>
  <c r="U1105" i="2"/>
  <c r="W1104" i="2"/>
  <c r="U1104" i="2"/>
  <c r="W1103" i="2"/>
  <c r="U1103" i="2"/>
  <c r="W1102" i="2"/>
  <c r="U1102" i="2"/>
  <c r="W1101" i="2"/>
  <c r="U1101" i="2"/>
  <c r="W1100" i="2"/>
  <c r="U1100" i="2"/>
  <c r="W1099" i="2"/>
  <c r="U1099" i="2"/>
  <c r="W1098" i="2"/>
  <c r="U1098" i="2"/>
  <c r="W1097" i="2"/>
  <c r="U1097" i="2"/>
  <c r="W1096" i="2"/>
  <c r="U1096" i="2"/>
  <c r="W1095" i="2"/>
  <c r="U1095" i="2"/>
  <c r="W1094" i="2"/>
  <c r="U1094" i="2"/>
  <c r="W1093" i="2"/>
  <c r="U1093" i="2"/>
  <c r="W1092" i="2"/>
  <c r="U1092" i="2"/>
  <c r="W1091" i="2"/>
  <c r="U1091" i="2"/>
  <c r="W1090" i="2"/>
  <c r="U1090" i="2"/>
  <c r="W1089" i="2"/>
  <c r="U1089" i="2"/>
  <c r="W1088" i="2"/>
  <c r="U1088" i="2"/>
  <c r="W1087" i="2"/>
  <c r="U1087" i="2"/>
  <c r="W1086" i="2"/>
  <c r="U1086" i="2"/>
  <c r="W1085" i="2"/>
  <c r="U1085" i="2"/>
  <c r="W1084" i="2"/>
  <c r="U1084" i="2"/>
  <c r="W1083" i="2"/>
  <c r="U1083" i="2"/>
  <c r="W1082" i="2"/>
  <c r="U1082" i="2"/>
  <c r="W1081" i="2"/>
  <c r="U1081" i="2"/>
  <c r="W1080" i="2"/>
  <c r="U1080" i="2"/>
  <c r="W1079" i="2"/>
  <c r="U1079" i="2"/>
  <c r="W1078" i="2"/>
  <c r="U1078" i="2"/>
  <c r="W1077" i="2"/>
  <c r="U1077" i="2"/>
  <c r="W1076" i="2"/>
  <c r="U1076" i="2"/>
  <c r="W1075" i="2"/>
  <c r="U1075" i="2"/>
  <c r="W1074" i="2"/>
  <c r="U1074" i="2"/>
  <c r="W1073" i="2"/>
  <c r="U1073" i="2"/>
  <c r="W1072" i="2"/>
  <c r="U1072" i="2"/>
  <c r="W1071" i="2"/>
  <c r="U1071" i="2"/>
  <c r="W1070" i="2"/>
  <c r="U1070" i="2"/>
  <c r="W1069" i="2"/>
  <c r="U1069" i="2"/>
  <c r="W1068" i="2"/>
  <c r="U1068" i="2"/>
  <c r="W1067" i="2"/>
  <c r="U1067" i="2"/>
  <c r="W1066" i="2"/>
  <c r="U1066" i="2"/>
  <c r="W1065" i="2"/>
  <c r="U1065" i="2"/>
  <c r="W1064" i="2"/>
  <c r="U1064" i="2"/>
  <c r="W1063" i="2"/>
  <c r="U1063" i="2"/>
  <c r="W1062" i="2"/>
  <c r="U1062" i="2"/>
  <c r="W1061" i="2"/>
  <c r="U1061" i="2"/>
  <c r="W1060" i="2"/>
  <c r="U1060" i="2"/>
  <c r="W1059" i="2"/>
  <c r="U1059" i="2"/>
  <c r="W1058" i="2"/>
  <c r="U1058" i="2"/>
  <c r="W1057" i="2"/>
  <c r="U1057" i="2"/>
  <c r="W1056" i="2"/>
  <c r="U1056" i="2"/>
  <c r="W1055" i="2"/>
  <c r="U1055" i="2"/>
  <c r="W1054" i="2"/>
  <c r="U1054" i="2"/>
  <c r="W1053" i="2"/>
  <c r="U1053" i="2"/>
  <c r="W1052" i="2"/>
  <c r="U1052" i="2"/>
  <c r="W1051" i="2"/>
  <c r="U1051" i="2"/>
  <c r="W1050" i="2"/>
  <c r="U1050" i="2"/>
  <c r="W1049" i="2"/>
  <c r="U1049" i="2"/>
  <c r="W1048" i="2"/>
  <c r="U1048" i="2"/>
  <c r="W1047" i="2"/>
  <c r="U1047" i="2"/>
  <c r="W1046" i="2"/>
  <c r="U1046" i="2"/>
  <c r="W1045" i="2"/>
  <c r="U1045" i="2"/>
  <c r="W1044" i="2"/>
  <c r="U1044" i="2"/>
  <c r="W1043" i="2"/>
  <c r="U1043" i="2"/>
  <c r="W1042" i="2"/>
  <c r="U1042" i="2"/>
  <c r="W1041" i="2"/>
  <c r="U1041" i="2"/>
  <c r="W1040" i="2"/>
  <c r="U1040" i="2"/>
  <c r="W1039" i="2"/>
  <c r="U1039" i="2"/>
  <c r="W1038" i="2"/>
  <c r="U1038" i="2"/>
  <c r="W1037" i="2"/>
  <c r="U1037" i="2"/>
  <c r="W1036" i="2"/>
  <c r="U1036" i="2"/>
  <c r="W1035" i="2"/>
  <c r="U1035" i="2"/>
  <c r="W1034" i="2"/>
  <c r="U1034" i="2"/>
  <c r="W1033" i="2"/>
  <c r="U1033" i="2"/>
  <c r="W1032" i="2"/>
  <c r="U1032" i="2"/>
  <c r="W1031" i="2"/>
  <c r="U1031" i="2"/>
  <c r="W1030" i="2"/>
  <c r="U1030" i="2"/>
  <c r="W1029" i="2"/>
  <c r="U1029" i="2"/>
  <c r="W1028" i="2"/>
  <c r="U1028" i="2"/>
  <c r="W1027" i="2"/>
  <c r="U1027" i="2"/>
  <c r="W1026" i="2"/>
  <c r="U1026" i="2"/>
  <c r="W1025" i="2"/>
  <c r="U1025" i="2"/>
  <c r="W1024" i="2"/>
  <c r="U1024" i="2"/>
  <c r="W1023" i="2"/>
  <c r="U1023" i="2"/>
  <c r="W1022" i="2"/>
  <c r="U1022" i="2"/>
  <c r="W1021" i="2"/>
  <c r="U1021" i="2"/>
  <c r="W1020" i="2"/>
  <c r="U1020" i="2"/>
  <c r="W1019" i="2"/>
  <c r="U1019" i="2"/>
  <c r="W1018" i="2"/>
  <c r="U1018" i="2"/>
  <c r="W1017" i="2"/>
  <c r="U1017" i="2"/>
  <c r="W1016" i="2"/>
  <c r="U1016" i="2"/>
  <c r="W1015" i="2"/>
  <c r="U1015" i="2"/>
  <c r="W1014" i="2"/>
  <c r="U1014" i="2"/>
  <c r="W1013" i="2"/>
  <c r="U1013" i="2"/>
  <c r="W1012" i="2"/>
  <c r="U1012" i="2"/>
  <c r="W1011" i="2"/>
  <c r="U1011" i="2"/>
  <c r="W1010" i="2"/>
  <c r="U1010" i="2"/>
  <c r="W1009" i="2"/>
  <c r="U1009" i="2"/>
  <c r="W1008" i="2"/>
  <c r="U1008" i="2"/>
  <c r="W1007" i="2"/>
  <c r="U1007" i="2"/>
  <c r="W1006" i="2"/>
  <c r="U1006" i="2"/>
  <c r="W1005" i="2"/>
  <c r="U1005" i="2"/>
  <c r="W1004" i="2"/>
  <c r="U1004" i="2"/>
  <c r="W1003" i="2"/>
  <c r="U1003" i="2"/>
  <c r="W1002" i="2"/>
  <c r="U1002" i="2"/>
  <c r="W1001" i="2"/>
  <c r="U1001" i="2"/>
  <c r="W1000" i="2"/>
  <c r="U1000" i="2"/>
  <c r="W6" i="2"/>
  <c r="AK6" i="2" s="1"/>
  <c r="U6" i="2"/>
  <c r="AJ6" i="2" s="1"/>
  <c r="W5" i="2"/>
  <c r="AK5" i="2" s="1"/>
  <c r="U5" i="2"/>
  <c r="AJ5" i="2" s="1"/>
  <c r="W4" i="2"/>
  <c r="AK4" i="2" s="1"/>
  <c r="U4" i="2"/>
  <c r="AJ4" i="2" s="1"/>
  <c r="W3" i="2"/>
  <c r="AK3" i="2" s="1"/>
  <c r="U3" i="2"/>
  <c r="AJ3" i="2" s="1"/>
  <c r="W2" i="2"/>
  <c r="AK2" i="2" s="1"/>
  <c r="U2" i="2"/>
  <c r="AJ2" i="2" s="1"/>
  <c r="Q3000" i="2"/>
  <c r="Q2999" i="2"/>
  <c r="Q2998" i="2"/>
  <c r="Q2997" i="2"/>
  <c r="Q2996" i="2"/>
  <c r="Q2995" i="2"/>
  <c r="Q2994" i="2"/>
  <c r="Q2993" i="2"/>
  <c r="Q2992" i="2"/>
  <c r="Q2991" i="2"/>
  <c r="Q2990" i="2"/>
  <c r="Q2989" i="2"/>
  <c r="Q2988" i="2"/>
  <c r="Q2987" i="2"/>
  <c r="Q2986" i="2"/>
  <c r="Q2985" i="2"/>
  <c r="Q2984" i="2"/>
  <c r="Q2983" i="2"/>
  <c r="Q2982" i="2"/>
  <c r="Q2981" i="2"/>
  <c r="Q2980" i="2"/>
  <c r="Q2979" i="2"/>
  <c r="Q2978" i="2"/>
  <c r="Q2977" i="2"/>
  <c r="Q2976" i="2"/>
  <c r="Q2975" i="2"/>
  <c r="Q2974" i="2"/>
  <c r="Q2973" i="2"/>
  <c r="Q2972" i="2"/>
  <c r="Q2971" i="2"/>
  <c r="Q2970" i="2"/>
  <c r="Q2969" i="2"/>
  <c r="Q2968" i="2"/>
  <c r="Q2967" i="2"/>
  <c r="Q2966" i="2"/>
  <c r="Q2965" i="2"/>
  <c r="Q2964" i="2"/>
  <c r="Q2963" i="2"/>
  <c r="Q2962" i="2"/>
  <c r="Q2961" i="2"/>
  <c r="Q2960" i="2"/>
  <c r="Q2959" i="2"/>
  <c r="Q2958" i="2"/>
  <c r="Q2957" i="2"/>
  <c r="Q2956" i="2"/>
  <c r="Q2955" i="2"/>
  <c r="Q2954" i="2"/>
  <c r="Q2953" i="2"/>
  <c r="Q2952" i="2"/>
  <c r="Q2951" i="2"/>
  <c r="Q2950" i="2"/>
  <c r="Q2949" i="2"/>
  <c r="Q2948" i="2"/>
  <c r="Q2947" i="2"/>
  <c r="Q2946" i="2"/>
  <c r="Q2945" i="2"/>
  <c r="Q2944" i="2"/>
  <c r="Q2943" i="2"/>
  <c r="Q2942" i="2"/>
  <c r="Q2941" i="2"/>
  <c r="Q2940" i="2"/>
  <c r="Q2939" i="2"/>
  <c r="Q2938" i="2"/>
  <c r="Q2937" i="2"/>
  <c r="Q2936" i="2"/>
  <c r="Q2935" i="2"/>
  <c r="Q2934" i="2"/>
  <c r="Q2933" i="2"/>
  <c r="Q2932" i="2"/>
  <c r="Q2931" i="2"/>
  <c r="Q2930" i="2"/>
  <c r="Q2929" i="2"/>
  <c r="Q2928" i="2"/>
  <c r="Q2927" i="2"/>
  <c r="Q2926" i="2"/>
  <c r="Q2925" i="2"/>
  <c r="Q2924" i="2"/>
  <c r="Q2923" i="2"/>
  <c r="Q2922" i="2"/>
  <c r="Q2921" i="2"/>
  <c r="Q2920" i="2"/>
  <c r="Q2919" i="2"/>
  <c r="Q2918" i="2"/>
  <c r="Q2917" i="2"/>
  <c r="Q2916" i="2"/>
  <c r="Q2915" i="2"/>
  <c r="Q2914" i="2"/>
  <c r="Q2913" i="2"/>
  <c r="Q2912" i="2"/>
  <c r="Q2911" i="2"/>
  <c r="Q2910" i="2"/>
  <c r="Q2909" i="2"/>
  <c r="Q2908" i="2"/>
  <c r="Q2907" i="2"/>
  <c r="Q2906" i="2"/>
  <c r="Q2905" i="2"/>
  <c r="Q2904" i="2"/>
  <c r="Q2903" i="2"/>
  <c r="Q2902" i="2"/>
  <c r="Q2901" i="2"/>
  <c r="Q2900" i="2"/>
  <c r="Q2899" i="2"/>
  <c r="Q2898" i="2"/>
  <c r="Q2897" i="2"/>
  <c r="Q2896" i="2"/>
  <c r="Q2895" i="2"/>
  <c r="Q2894" i="2"/>
  <c r="Q2893" i="2"/>
  <c r="Q2892" i="2"/>
  <c r="Q2891" i="2"/>
  <c r="Q2890" i="2"/>
  <c r="Q2889" i="2"/>
  <c r="Q2888" i="2"/>
  <c r="Q2887" i="2"/>
  <c r="Q2886" i="2"/>
  <c r="Q2885" i="2"/>
  <c r="Q2884" i="2"/>
  <c r="Q2883" i="2"/>
  <c r="Q2882" i="2"/>
  <c r="Q2881" i="2"/>
  <c r="Q2880" i="2"/>
  <c r="Q2879" i="2"/>
  <c r="Q2878" i="2"/>
  <c r="Q2877" i="2"/>
  <c r="Q2876" i="2"/>
  <c r="Q2875" i="2"/>
  <c r="Q2874" i="2"/>
  <c r="Q2873" i="2"/>
  <c r="Q2872" i="2"/>
  <c r="Q2871" i="2"/>
  <c r="Q2870" i="2"/>
  <c r="Q2869" i="2"/>
  <c r="Q2868" i="2"/>
  <c r="Q2867" i="2"/>
  <c r="Q2866" i="2"/>
  <c r="Q2865" i="2"/>
  <c r="Q2864" i="2"/>
  <c r="Q2863" i="2"/>
  <c r="Q2862" i="2"/>
  <c r="Q2861" i="2"/>
  <c r="Q2860" i="2"/>
  <c r="Q2859" i="2"/>
  <c r="Q2858" i="2"/>
  <c r="Q2857" i="2"/>
  <c r="Q2856" i="2"/>
  <c r="Q2855" i="2"/>
  <c r="Q2854" i="2"/>
  <c r="Q2853" i="2"/>
  <c r="Q2852" i="2"/>
  <c r="Q2851" i="2"/>
  <c r="Q2850" i="2"/>
  <c r="Q2849" i="2"/>
  <c r="Q2848" i="2"/>
  <c r="Q2847" i="2"/>
  <c r="Q2846" i="2"/>
  <c r="Q2845" i="2"/>
  <c r="Q2844" i="2"/>
  <c r="Q2843" i="2"/>
  <c r="Q2842" i="2"/>
  <c r="Q2841" i="2"/>
  <c r="Q2840" i="2"/>
  <c r="Q2839" i="2"/>
  <c r="Q2838" i="2"/>
  <c r="Q2837" i="2"/>
  <c r="Q2836" i="2"/>
  <c r="Q2835" i="2"/>
  <c r="Q2834" i="2"/>
  <c r="Q2833" i="2"/>
  <c r="Q2832" i="2"/>
  <c r="Q2831" i="2"/>
  <c r="Q2830" i="2"/>
  <c r="Q2829" i="2"/>
  <c r="Q2828" i="2"/>
  <c r="Q2827" i="2"/>
  <c r="Q2826" i="2"/>
  <c r="Q2825" i="2"/>
  <c r="Q2824" i="2"/>
  <c r="Q2823" i="2"/>
  <c r="Q2822" i="2"/>
  <c r="Q2821" i="2"/>
  <c r="Q2820" i="2"/>
  <c r="Q2819" i="2"/>
  <c r="Q2818" i="2"/>
  <c r="Q2817" i="2"/>
  <c r="Q2816" i="2"/>
  <c r="Q2815" i="2"/>
  <c r="Q2814" i="2"/>
  <c r="Q2813" i="2"/>
  <c r="Q2812" i="2"/>
  <c r="Q2811" i="2"/>
  <c r="Q2810" i="2"/>
  <c r="Q2809" i="2"/>
  <c r="Q2808" i="2"/>
  <c r="Q2807" i="2"/>
  <c r="Q2806" i="2"/>
  <c r="Q2805" i="2"/>
  <c r="Q2804" i="2"/>
  <c r="Q2803" i="2"/>
  <c r="Q2802" i="2"/>
  <c r="Q2801" i="2"/>
  <c r="Q2800" i="2"/>
  <c r="Q2799" i="2"/>
  <c r="Q2798" i="2"/>
  <c r="Q2797" i="2"/>
  <c r="Q2796" i="2"/>
  <c r="Q2795" i="2"/>
  <c r="Q2794" i="2"/>
  <c r="Q2793" i="2"/>
  <c r="Q2792" i="2"/>
  <c r="Q2791" i="2"/>
  <c r="Q2790" i="2"/>
  <c r="Q2789" i="2"/>
  <c r="Q2788" i="2"/>
  <c r="Q2787" i="2"/>
  <c r="Q2786" i="2"/>
  <c r="Q2785" i="2"/>
  <c r="Q2784" i="2"/>
  <c r="Q2783" i="2"/>
  <c r="Q2782" i="2"/>
  <c r="Q2781" i="2"/>
  <c r="Q2780" i="2"/>
  <c r="Q2779" i="2"/>
  <c r="Q2778" i="2"/>
  <c r="Q2777" i="2"/>
  <c r="Q2776" i="2"/>
  <c r="Q2775" i="2"/>
  <c r="Q2774" i="2"/>
  <c r="Q2773" i="2"/>
  <c r="Q2772" i="2"/>
  <c r="Q2771" i="2"/>
  <c r="Q2770" i="2"/>
  <c r="Q2769" i="2"/>
  <c r="Q2768" i="2"/>
  <c r="Q2767" i="2"/>
  <c r="Q2766" i="2"/>
  <c r="Q2765" i="2"/>
  <c r="Q2764" i="2"/>
  <c r="Q2763" i="2"/>
  <c r="Q2762" i="2"/>
  <c r="Q2761" i="2"/>
  <c r="Q2760" i="2"/>
  <c r="Q2759" i="2"/>
  <c r="Q2758" i="2"/>
  <c r="Q2757" i="2"/>
  <c r="Q2756" i="2"/>
  <c r="Q2755" i="2"/>
  <c r="Q2754" i="2"/>
  <c r="Q2753" i="2"/>
  <c r="Q2752" i="2"/>
  <c r="Q2751" i="2"/>
  <c r="Q2750" i="2"/>
  <c r="Q2749" i="2"/>
  <c r="Q2748" i="2"/>
  <c r="Q2747" i="2"/>
  <c r="Q2746" i="2"/>
  <c r="Q2745" i="2"/>
  <c r="Q2744" i="2"/>
  <c r="Q2743" i="2"/>
  <c r="Q2742" i="2"/>
  <c r="Q2741" i="2"/>
  <c r="Q2740" i="2"/>
  <c r="Q2739" i="2"/>
  <c r="Q2738" i="2"/>
  <c r="Q2737" i="2"/>
  <c r="Q2736" i="2"/>
  <c r="Q2735" i="2"/>
  <c r="Q2734" i="2"/>
  <c r="Q2733" i="2"/>
  <c r="Q2732" i="2"/>
  <c r="Q2731" i="2"/>
  <c r="Q2730" i="2"/>
  <c r="Q2729" i="2"/>
  <c r="Q2728" i="2"/>
  <c r="Q2727" i="2"/>
  <c r="Q2726" i="2"/>
  <c r="Q2725" i="2"/>
  <c r="Q2724" i="2"/>
  <c r="Q2723" i="2"/>
  <c r="Q2722" i="2"/>
  <c r="Q2721" i="2"/>
  <c r="Q2720" i="2"/>
  <c r="Q2719" i="2"/>
  <c r="Q2718" i="2"/>
  <c r="Q2717" i="2"/>
  <c r="Q2716" i="2"/>
  <c r="Q2715" i="2"/>
  <c r="Q2714" i="2"/>
  <c r="Q2713" i="2"/>
  <c r="Q2712" i="2"/>
  <c r="Q2711" i="2"/>
  <c r="Q2710" i="2"/>
  <c r="Q2709" i="2"/>
  <c r="Q2708" i="2"/>
  <c r="Q2707" i="2"/>
  <c r="Q2706" i="2"/>
  <c r="Q2705" i="2"/>
  <c r="Q2704" i="2"/>
  <c r="Q2703" i="2"/>
  <c r="Q2702" i="2"/>
  <c r="Q2701" i="2"/>
  <c r="Q2700" i="2"/>
  <c r="Q2699" i="2"/>
  <c r="Q2698" i="2"/>
  <c r="Q2697" i="2"/>
  <c r="Q2696" i="2"/>
  <c r="Q2695" i="2"/>
  <c r="Q2694" i="2"/>
  <c r="Q2693" i="2"/>
  <c r="Q2692" i="2"/>
  <c r="Q2691" i="2"/>
  <c r="Q2690" i="2"/>
  <c r="Q2689" i="2"/>
  <c r="Q2688" i="2"/>
  <c r="Q2687" i="2"/>
  <c r="Q2686" i="2"/>
  <c r="Q2685" i="2"/>
  <c r="Q2684" i="2"/>
  <c r="Q2683" i="2"/>
  <c r="Q2682" i="2"/>
  <c r="Q2681" i="2"/>
  <c r="Q2680" i="2"/>
  <c r="Q2679" i="2"/>
  <c r="Q2678" i="2"/>
  <c r="Q2677" i="2"/>
  <c r="Q2676" i="2"/>
  <c r="Q2675" i="2"/>
  <c r="Q2674" i="2"/>
  <c r="Q2673" i="2"/>
  <c r="Q2672" i="2"/>
  <c r="Q2671" i="2"/>
  <c r="Q2670" i="2"/>
  <c r="Q2669" i="2"/>
  <c r="Q2668" i="2"/>
  <c r="Q2667" i="2"/>
  <c r="Q2666" i="2"/>
  <c r="Q2665" i="2"/>
  <c r="Q2664" i="2"/>
  <c r="Q2663" i="2"/>
  <c r="Q2662" i="2"/>
  <c r="Q2661" i="2"/>
  <c r="Q2660" i="2"/>
  <c r="Q2659" i="2"/>
  <c r="Q2658" i="2"/>
  <c r="Q2657" i="2"/>
  <c r="Q2656" i="2"/>
  <c r="Q2655" i="2"/>
  <c r="Q2654" i="2"/>
  <c r="Q2653" i="2"/>
  <c r="Q2652" i="2"/>
  <c r="Q2651" i="2"/>
  <c r="Q2650" i="2"/>
  <c r="Q2649" i="2"/>
  <c r="Q2648" i="2"/>
  <c r="Q2647" i="2"/>
  <c r="Q2646" i="2"/>
  <c r="Q2645" i="2"/>
  <c r="Q2644" i="2"/>
  <c r="Q2643" i="2"/>
  <c r="Q2642" i="2"/>
  <c r="Q2641" i="2"/>
  <c r="Q2640" i="2"/>
  <c r="Q2639" i="2"/>
  <c r="Q2638" i="2"/>
  <c r="Q2637" i="2"/>
  <c r="Q2636" i="2"/>
  <c r="Q2635" i="2"/>
  <c r="Q2634" i="2"/>
  <c r="Q2633" i="2"/>
  <c r="Q2632" i="2"/>
  <c r="Q2631" i="2"/>
  <c r="Q2630" i="2"/>
  <c r="Q2629" i="2"/>
  <c r="Q2628" i="2"/>
  <c r="Q2627" i="2"/>
  <c r="Q2626" i="2"/>
  <c r="Q2625" i="2"/>
  <c r="Q2624" i="2"/>
  <c r="Q2623" i="2"/>
  <c r="Q2622" i="2"/>
  <c r="Q2621" i="2"/>
  <c r="Q2620" i="2"/>
  <c r="Q2619" i="2"/>
  <c r="Q2618" i="2"/>
  <c r="Q2617" i="2"/>
  <c r="Q2616" i="2"/>
  <c r="Q2615" i="2"/>
  <c r="Q2614" i="2"/>
  <c r="Q2613" i="2"/>
  <c r="Q2612" i="2"/>
  <c r="Q2611" i="2"/>
  <c r="Q2610" i="2"/>
  <c r="Q2609" i="2"/>
  <c r="Q2608" i="2"/>
  <c r="Q2607" i="2"/>
  <c r="Q2606" i="2"/>
  <c r="Q2605" i="2"/>
  <c r="Q2604" i="2"/>
  <c r="Q2603" i="2"/>
  <c r="Q2602" i="2"/>
  <c r="Q2601" i="2"/>
  <c r="Q2600" i="2"/>
  <c r="Q2599" i="2"/>
  <c r="Q2598" i="2"/>
  <c r="Q2597" i="2"/>
  <c r="Q2596" i="2"/>
  <c r="Q2595" i="2"/>
  <c r="Q2594" i="2"/>
  <c r="Q2593" i="2"/>
  <c r="Q2592" i="2"/>
  <c r="Q2591" i="2"/>
  <c r="Q2590" i="2"/>
  <c r="Q2589" i="2"/>
  <c r="Q2588" i="2"/>
  <c r="Q2587" i="2"/>
  <c r="Q2586" i="2"/>
  <c r="Q2585" i="2"/>
  <c r="Q2584" i="2"/>
  <c r="Q2583" i="2"/>
  <c r="Q2582" i="2"/>
  <c r="Q2581" i="2"/>
  <c r="Q2580" i="2"/>
  <c r="Q2579" i="2"/>
  <c r="Q2578" i="2"/>
  <c r="Q2577" i="2"/>
  <c r="Q2576" i="2"/>
  <c r="Q2575" i="2"/>
  <c r="Q2574" i="2"/>
  <c r="Q2573" i="2"/>
  <c r="Q2572" i="2"/>
  <c r="Q2571" i="2"/>
  <c r="Q2570" i="2"/>
  <c r="Q2569" i="2"/>
  <c r="Q2568" i="2"/>
  <c r="Q2567" i="2"/>
  <c r="Q2566" i="2"/>
  <c r="Q2565" i="2"/>
  <c r="Q2564" i="2"/>
  <c r="Q2563" i="2"/>
  <c r="Q2562" i="2"/>
  <c r="Q2561" i="2"/>
  <c r="Q2560" i="2"/>
  <c r="Q2559" i="2"/>
  <c r="Q2558" i="2"/>
  <c r="Q2557" i="2"/>
  <c r="Q2556" i="2"/>
  <c r="Q2555" i="2"/>
  <c r="Q2554" i="2"/>
  <c r="Q2553" i="2"/>
  <c r="Q2552" i="2"/>
  <c r="Q2551" i="2"/>
  <c r="Q2550" i="2"/>
  <c r="Q2549" i="2"/>
  <c r="Q2548" i="2"/>
  <c r="Q2547" i="2"/>
  <c r="Q2546" i="2"/>
  <c r="Q2545" i="2"/>
  <c r="Q2544" i="2"/>
  <c r="Q2543" i="2"/>
  <c r="Q2542" i="2"/>
  <c r="Q2541" i="2"/>
  <c r="Q2540" i="2"/>
  <c r="Q2539" i="2"/>
  <c r="Q2538" i="2"/>
  <c r="Q2537" i="2"/>
  <c r="Q2536" i="2"/>
  <c r="Q2535" i="2"/>
  <c r="Q2534" i="2"/>
  <c r="Q2533" i="2"/>
  <c r="Q2532" i="2"/>
  <c r="Q2531" i="2"/>
  <c r="Q2530" i="2"/>
  <c r="Q2529" i="2"/>
  <c r="Q2528" i="2"/>
  <c r="Q2527" i="2"/>
  <c r="Q2526" i="2"/>
  <c r="Q2525" i="2"/>
  <c r="Q2524" i="2"/>
  <c r="Q2523" i="2"/>
  <c r="Q2522" i="2"/>
  <c r="Q2521" i="2"/>
  <c r="Q2520" i="2"/>
  <c r="Q2519" i="2"/>
  <c r="Q2518" i="2"/>
  <c r="Q2517" i="2"/>
  <c r="Q2516" i="2"/>
  <c r="Q2515" i="2"/>
  <c r="Q2514" i="2"/>
  <c r="Q2513" i="2"/>
  <c r="Q2512" i="2"/>
  <c r="Q2511" i="2"/>
  <c r="Q2510" i="2"/>
  <c r="Q2509" i="2"/>
  <c r="Q2508" i="2"/>
  <c r="Q2507" i="2"/>
  <c r="Q2506" i="2"/>
  <c r="Q2505" i="2"/>
  <c r="Q2504" i="2"/>
  <c r="Q2503" i="2"/>
  <c r="Q2502" i="2"/>
  <c r="Q2501" i="2"/>
  <c r="Q2500" i="2"/>
  <c r="Q2499" i="2"/>
  <c r="Q2498" i="2"/>
  <c r="Q2497" i="2"/>
  <c r="Q2496" i="2"/>
  <c r="Q2495" i="2"/>
  <c r="Q2494" i="2"/>
  <c r="Q2493" i="2"/>
  <c r="Q2492" i="2"/>
  <c r="Q2491" i="2"/>
  <c r="Q2490" i="2"/>
  <c r="Q2489" i="2"/>
  <c r="Q2488" i="2"/>
  <c r="Q2487" i="2"/>
  <c r="Q2486" i="2"/>
  <c r="Q2485" i="2"/>
  <c r="Q2484" i="2"/>
  <c r="Q2483" i="2"/>
  <c r="Q2482" i="2"/>
  <c r="Q2481" i="2"/>
  <c r="Q2480" i="2"/>
  <c r="Q2479" i="2"/>
  <c r="Q2478" i="2"/>
  <c r="Q2477" i="2"/>
  <c r="Q2476" i="2"/>
  <c r="Q2475" i="2"/>
  <c r="Q2474" i="2"/>
  <c r="Q2473" i="2"/>
  <c r="Q2472" i="2"/>
  <c r="Q2471" i="2"/>
  <c r="Q2470" i="2"/>
  <c r="Q2469" i="2"/>
  <c r="Q2468" i="2"/>
  <c r="Q2467" i="2"/>
  <c r="Q2466" i="2"/>
  <c r="Q2465" i="2"/>
  <c r="Q2464" i="2"/>
  <c r="Q2463" i="2"/>
  <c r="Q2462" i="2"/>
  <c r="Q2461" i="2"/>
  <c r="Q2460" i="2"/>
  <c r="Q2459" i="2"/>
  <c r="Q2458" i="2"/>
  <c r="Q2457" i="2"/>
  <c r="Q2456" i="2"/>
  <c r="Q2455" i="2"/>
  <c r="Q2454" i="2"/>
  <c r="Q2453" i="2"/>
  <c r="Q2452" i="2"/>
  <c r="Q2451" i="2"/>
  <c r="Q2450" i="2"/>
  <c r="Q2449" i="2"/>
  <c r="Q2448" i="2"/>
  <c r="Q2447" i="2"/>
  <c r="Q2446" i="2"/>
  <c r="Q2445" i="2"/>
  <c r="Q2444" i="2"/>
  <c r="Q2443" i="2"/>
  <c r="Q2442" i="2"/>
  <c r="Q2441" i="2"/>
  <c r="Q2440" i="2"/>
  <c r="Q2439" i="2"/>
  <c r="Q2438" i="2"/>
  <c r="Q2437" i="2"/>
  <c r="Q2436" i="2"/>
  <c r="Q2435" i="2"/>
  <c r="Q2434" i="2"/>
  <c r="Q2433" i="2"/>
  <c r="Q2432" i="2"/>
  <c r="Q2431" i="2"/>
  <c r="Q2430" i="2"/>
  <c r="Q2429" i="2"/>
  <c r="Q2428" i="2"/>
  <c r="Q2427" i="2"/>
  <c r="Q2426" i="2"/>
  <c r="Q2425" i="2"/>
  <c r="Q2424" i="2"/>
  <c r="Q2423" i="2"/>
  <c r="Q2422" i="2"/>
  <c r="Q2421" i="2"/>
  <c r="Q2420" i="2"/>
  <c r="Q2419" i="2"/>
  <c r="Q2418" i="2"/>
  <c r="Q2417" i="2"/>
  <c r="Q2416" i="2"/>
  <c r="Q2415" i="2"/>
  <c r="Q2414" i="2"/>
  <c r="Q2413" i="2"/>
  <c r="Q2412" i="2"/>
  <c r="Q2411" i="2"/>
  <c r="Q2410" i="2"/>
  <c r="Q2409" i="2"/>
  <c r="Q2408" i="2"/>
  <c r="Q2407" i="2"/>
  <c r="Q2406" i="2"/>
  <c r="Q2405" i="2"/>
  <c r="Q2404" i="2"/>
  <c r="Q2403" i="2"/>
  <c r="Q2402" i="2"/>
  <c r="Q2401" i="2"/>
  <c r="Q2400" i="2"/>
  <c r="Q2399" i="2"/>
  <c r="Q2398" i="2"/>
  <c r="Q2397" i="2"/>
  <c r="Q2396" i="2"/>
  <c r="Q2395" i="2"/>
  <c r="Q2394" i="2"/>
  <c r="Q2393" i="2"/>
  <c r="Q2392" i="2"/>
  <c r="Q2391" i="2"/>
  <c r="Q2390" i="2"/>
  <c r="Q2389" i="2"/>
  <c r="Q2388" i="2"/>
  <c r="Q2387" i="2"/>
  <c r="Q2386" i="2"/>
  <c r="Q2385" i="2"/>
  <c r="Q2384" i="2"/>
  <c r="Q2383" i="2"/>
  <c r="Q2382" i="2"/>
  <c r="Q2381" i="2"/>
  <c r="Q2380" i="2"/>
  <c r="Q2379" i="2"/>
  <c r="Q2378" i="2"/>
  <c r="Q2377" i="2"/>
  <c r="Q2376" i="2"/>
  <c r="Q2375" i="2"/>
  <c r="Q2374" i="2"/>
  <c r="Q2373" i="2"/>
  <c r="Q2372" i="2"/>
  <c r="Q2371" i="2"/>
  <c r="Q2370" i="2"/>
  <c r="Q2369" i="2"/>
  <c r="Q2368" i="2"/>
  <c r="Q2367" i="2"/>
  <c r="Q2366" i="2"/>
  <c r="Q2365" i="2"/>
  <c r="Q2364" i="2"/>
  <c r="Q2363" i="2"/>
  <c r="Q2362" i="2"/>
  <c r="Q2361" i="2"/>
  <c r="Q2360" i="2"/>
  <c r="Q2359" i="2"/>
  <c r="Q2358" i="2"/>
  <c r="Q2357" i="2"/>
  <c r="Q2356" i="2"/>
  <c r="Q2355" i="2"/>
  <c r="Q2354" i="2"/>
  <c r="Q2353" i="2"/>
  <c r="Q2352" i="2"/>
  <c r="Q2351" i="2"/>
  <c r="Q2350" i="2"/>
  <c r="Q2349" i="2"/>
  <c r="Q2348" i="2"/>
  <c r="Q2347" i="2"/>
  <c r="Q2346" i="2"/>
  <c r="Q2345" i="2"/>
  <c r="Q2344" i="2"/>
  <c r="Q2343" i="2"/>
  <c r="Q2342" i="2"/>
  <c r="Q2341" i="2"/>
  <c r="Q2340" i="2"/>
  <c r="Q2339" i="2"/>
  <c r="Q2338" i="2"/>
  <c r="Q2337" i="2"/>
  <c r="Q2336" i="2"/>
  <c r="Q2335" i="2"/>
  <c r="Q2334" i="2"/>
  <c r="Q2333" i="2"/>
  <c r="Q2332" i="2"/>
  <c r="Q2331" i="2"/>
  <c r="Q2330" i="2"/>
  <c r="Q2329" i="2"/>
  <c r="Q2328" i="2"/>
  <c r="Q2327" i="2"/>
  <c r="Q2326" i="2"/>
  <c r="Q2325" i="2"/>
  <c r="Q2324" i="2"/>
  <c r="Q2323" i="2"/>
  <c r="Q2322" i="2"/>
  <c r="Q2321" i="2"/>
  <c r="Q2320" i="2"/>
  <c r="Q2319" i="2"/>
  <c r="Q2318" i="2"/>
  <c r="Q2317" i="2"/>
  <c r="Q2316" i="2"/>
  <c r="Q2315" i="2"/>
  <c r="Q2314" i="2"/>
  <c r="Q2313" i="2"/>
  <c r="Q2312" i="2"/>
  <c r="Q2311" i="2"/>
  <c r="Q2310" i="2"/>
  <c r="Q2309" i="2"/>
  <c r="Q2308" i="2"/>
  <c r="Q2307" i="2"/>
  <c r="Q2306" i="2"/>
  <c r="Q2305" i="2"/>
  <c r="Q2304" i="2"/>
  <c r="Q2303" i="2"/>
  <c r="Q2302" i="2"/>
  <c r="Q2301" i="2"/>
  <c r="Q2300" i="2"/>
  <c r="Q2299" i="2"/>
  <c r="Q2298" i="2"/>
  <c r="Q2297" i="2"/>
  <c r="Q2296" i="2"/>
  <c r="Q2295" i="2"/>
  <c r="Q2294" i="2"/>
  <c r="Q2293" i="2"/>
  <c r="Q2292" i="2"/>
  <c r="Q2291" i="2"/>
  <c r="Q2290" i="2"/>
  <c r="Q2289" i="2"/>
  <c r="Q2288" i="2"/>
  <c r="Q2287" i="2"/>
  <c r="Q2286" i="2"/>
  <c r="Q2285" i="2"/>
  <c r="Q2284" i="2"/>
  <c r="Q2283" i="2"/>
  <c r="Q2282" i="2"/>
  <c r="Q2281" i="2"/>
  <c r="Q2280" i="2"/>
  <c r="Q2279" i="2"/>
  <c r="Q2278" i="2"/>
  <c r="Q2277" i="2"/>
  <c r="Q2276" i="2"/>
  <c r="Q2275" i="2"/>
  <c r="Q2274" i="2"/>
  <c r="Q2273" i="2"/>
  <c r="Q2272" i="2"/>
  <c r="Q2271" i="2"/>
  <c r="Q2270" i="2"/>
  <c r="Q2269" i="2"/>
  <c r="Q2268" i="2"/>
  <c r="Q2267" i="2"/>
  <c r="Q2266" i="2"/>
  <c r="Q2265" i="2"/>
  <c r="Q2264" i="2"/>
  <c r="Q2263" i="2"/>
  <c r="Q2262" i="2"/>
  <c r="Q2261" i="2"/>
  <c r="Q2260" i="2"/>
  <c r="Q2259" i="2"/>
  <c r="Q2258" i="2"/>
  <c r="Q2257" i="2"/>
  <c r="Q2256" i="2"/>
  <c r="Q2255" i="2"/>
  <c r="Q2254" i="2"/>
  <c r="Q2253" i="2"/>
  <c r="Q2252" i="2"/>
  <c r="Q2251" i="2"/>
  <c r="Q2250" i="2"/>
  <c r="Q2249" i="2"/>
  <c r="Q2248" i="2"/>
  <c r="Q2247" i="2"/>
  <c r="Q2246" i="2"/>
  <c r="Q2245" i="2"/>
  <c r="Q2244" i="2"/>
  <c r="Q2243" i="2"/>
  <c r="Q2242" i="2"/>
  <c r="Q2241" i="2"/>
  <c r="Q2240" i="2"/>
  <c r="Q2239" i="2"/>
  <c r="Q2238" i="2"/>
  <c r="Q2237" i="2"/>
  <c r="Q2236" i="2"/>
  <c r="Q2235" i="2"/>
  <c r="Q2234" i="2"/>
  <c r="Q2233" i="2"/>
  <c r="Q2232" i="2"/>
  <c r="Q2231" i="2"/>
  <c r="Q2230" i="2"/>
  <c r="Q2229" i="2"/>
  <c r="Q2228" i="2"/>
  <c r="Q2227" i="2"/>
  <c r="Q2226" i="2"/>
  <c r="Q2225" i="2"/>
  <c r="Q2224" i="2"/>
  <c r="Q2223" i="2"/>
  <c r="Q2222" i="2"/>
  <c r="Q2221" i="2"/>
  <c r="Q2220" i="2"/>
  <c r="Q2219" i="2"/>
  <c r="Q2218" i="2"/>
  <c r="Q2217" i="2"/>
  <c r="Q2216" i="2"/>
  <c r="Q2215" i="2"/>
  <c r="Q2214" i="2"/>
  <c r="Q2213" i="2"/>
  <c r="Q2212" i="2"/>
  <c r="Q2211" i="2"/>
  <c r="Q2210" i="2"/>
  <c r="Q2209" i="2"/>
  <c r="Q2208" i="2"/>
  <c r="Q2207" i="2"/>
  <c r="Q2206" i="2"/>
  <c r="Q2205" i="2"/>
  <c r="Q2204" i="2"/>
  <c r="Q2203" i="2"/>
  <c r="Q2202" i="2"/>
  <c r="Q2201" i="2"/>
  <c r="Q2200" i="2"/>
  <c r="Q2199" i="2"/>
  <c r="Q2198" i="2"/>
  <c r="Q2197" i="2"/>
  <c r="Q2196" i="2"/>
  <c r="Q2195" i="2"/>
  <c r="Q2194" i="2"/>
  <c r="Q2193" i="2"/>
  <c r="Q2192" i="2"/>
  <c r="Q2191" i="2"/>
  <c r="Q2190" i="2"/>
  <c r="Q2189" i="2"/>
  <c r="Q2188" i="2"/>
  <c r="Q2187" i="2"/>
  <c r="Q2186" i="2"/>
  <c r="Q2185" i="2"/>
  <c r="Q2184" i="2"/>
  <c r="Q2183" i="2"/>
  <c r="Q2182" i="2"/>
  <c r="Q2181" i="2"/>
  <c r="Q2180" i="2"/>
  <c r="Q2179" i="2"/>
  <c r="Q2178" i="2"/>
  <c r="Q2177" i="2"/>
  <c r="Q2176" i="2"/>
  <c r="Q2175" i="2"/>
  <c r="Q2174" i="2"/>
  <c r="Q2173" i="2"/>
  <c r="Q2172" i="2"/>
  <c r="Q2171" i="2"/>
  <c r="Q2170" i="2"/>
  <c r="Q2169" i="2"/>
  <c r="Q2168" i="2"/>
  <c r="Q2167" i="2"/>
  <c r="Q2166" i="2"/>
  <c r="Q2165" i="2"/>
  <c r="Q2164" i="2"/>
  <c r="Q2163" i="2"/>
  <c r="Q2162" i="2"/>
  <c r="Q2161" i="2"/>
  <c r="Q2160" i="2"/>
  <c r="Q2159" i="2"/>
  <c r="Q2158" i="2"/>
  <c r="Q2157" i="2"/>
  <c r="Q2156" i="2"/>
  <c r="Q2155" i="2"/>
  <c r="Q2154" i="2"/>
  <c r="Q2153" i="2"/>
  <c r="Q2152" i="2"/>
  <c r="Q2151" i="2"/>
  <c r="Q2150" i="2"/>
  <c r="Q2149" i="2"/>
  <c r="Q2148" i="2"/>
  <c r="Q2147" i="2"/>
  <c r="Q2146" i="2"/>
  <c r="Q2145" i="2"/>
  <c r="Q2144" i="2"/>
  <c r="Q2143" i="2"/>
  <c r="Q2142" i="2"/>
  <c r="Q2141" i="2"/>
  <c r="Q2140" i="2"/>
  <c r="Q2139" i="2"/>
  <c r="Q2138" i="2"/>
  <c r="Q2137" i="2"/>
  <c r="Q2136" i="2"/>
  <c r="Q2135" i="2"/>
  <c r="Q2134" i="2"/>
  <c r="Q2133" i="2"/>
  <c r="Q2132" i="2"/>
  <c r="Q2131" i="2"/>
  <c r="Q2130" i="2"/>
  <c r="Q2129" i="2"/>
  <c r="Q2128" i="2"/>
  <c r="Q2127" i="2"/>
  <c r="Q2126" i="2"/>
  <c r="Q2125" i="2"/>
  <c r="Q2124" i="2"/>
  <c r="Q2123" i="2"/>
  <c r="Q2122" i="2"/>
  <c r="Q2121" i="2"/>
  <c r="Q2120" i="2"/>
  <c r="Q2119" i="2"/>
  <c r="Q2118" i="2"/>
  <c r="Q2117" i="2"/>
  <c r="Q2116" i="2"/>
  <c r="Q2115" i="2"/>
  <c r="Q2114" i="2"/>
  <c r="Q2113" i="2"/>
  <c r="Q2112" i="2"/>
  <c r="Q2111" i="2"/>
  <c r="Q2110" i="2"/>
  <c r="Q2109" i="2"/>
  <c r="Q2108" i="2"/>
  <c r="Q2107" i="2"/>
  <c r="Q2106" i="2"/>
  <c r="Q2105" i="2"/>
  <c r="Q2104" i="2"/>
  <c r="Q2103" i="2"/>
  <c r="Q2102" i="2"/>
  <c r="Q2101" i="2"/>
  <c r="Q2100" i="2"/>
  <c r="Q2099" i="2"/>
  <c r="Q2098" i="2"/>
  <c r="Q2097" i="2"/>
  <c r="Q2096" i="2"/>
  <c r="Q2095" i="2"/>
  <c r="Q2094" i="2"/>
  <c r="Q2093" i="2"/>
  <c r="Q2092" i="2"/>
  <c r="Q2091" i="2"/>
  <c r="Q2090" i="2"/>
  <c r="Q2089" i="2"/>
  <c r="Q2088" i="2"/>
  <c r="Q2087" i="2"/>
  <c r="Q2086" i="2"/>
  <c r="Q2085" i="2"/>
  <c r="Q2084" i="2"/>
  <c r="Q2083" i="2"/>
  <c r="Q2082" i="2"/>
  <c r="Q2081" i="2"/>
  <c r="Q2080" i="2"/>
  <c r="Q2079" i="2"/>
  <c r="Q2078" i="2"/>
  <c r="Q2077" i="2"/>
  <c r="Q2076" i="2"/>
  <c r="Q2075" i="2"/>
  <c r="Q2074" i="2"/>
  <c r="Q2073" i="2"/>
  <c r="Q2072" i="2"/>
  <c r="Q2071" i="2"/>
  <c r="Q2070" i="2"/>
  <c r="Q2069" i="2"/>
  <c r="Q2068" i="2"/>
  <c r="Q2067" i="2"/>
  <c r="Q2066" i="2"/>
  <c r="Q2065" i="2"/>
  <c r="Q2064" i="2"/>
  <c r="Q2063" i="2"/>
  <c r="Q2062" i="2"/>
  <c r="Q2061" i="2"/>
  <c r="Q2060" i="2"/>
  <c r="Q2059" i="2"/>
  <c r="Q2058" i="2"/>
  <c r="Q2057" i="2"/>
  <c r="Q2056" i="2"/>
  <c r="Q2055" i="2"/>
  <c r="Q2054" i="2"/>
  <c r="Q2053" i="2"/>
  <c r="Q2052" i="2"/>
  <c r="Q2051" i="2"/>
  <c r="Q2050" i="2"/>
  <c r="Q2049" i="2"/>
  <c r="Q2048" i="2"/>
  <c r="Q2047" i="2"/>
  <c r="Q2046" i="2"/>
  <c r="Q2045" i="2"/>
  <c r="Q2044" i="2"/>
  <c r="Q2043" i="2"/>
  <c r="Q2042" i="2"/>
  <c r="Q2041" i="2"/>
  <c r="Q2040" i="2"/>
  <c r="Q2039" i="2"/>
  <c r="Q2038" i="2"/>
  <c r="Q2037" i="2"/>
  <c r="Q2036" i="2"/>
  <c r="Q2035" i="2"/>
  <c r="Q2034" i="2"/>
  <c r="Q2033" i="2"/>
  <c r="Q2032" i="2"/>
  <c r="Q2031" i="2"/>
  <c r="Q2030" i="2"/>
  <c r="Q2029" i="2"/>
  <c r="Q2028" i="2"/>
  <c r="Q2027" i="2"/>
  <c r="Q2026" i="2"/>
  <c r="Q2025" i="2"/>
  <c r="Q2024" i="2"/>
  <c r="Q2023" i="2"/>
  <c r="Q2022" i="2"/>
  <c r="Q2021" i="2"/>
  <c r="Q2020" i="2"/>
  <c r="Q2019" i="2"/>
  <c r="Q2018" i="2"/>
  <c r="Q2017" i="2"/>
  <c r="Q2016" i="2"/>
  <c r="Q2015" i="2"/>
  <c r="Q2014" i="2"/>
  <c r="Q2013" i="2"/>
  <c r="Q2012" i="2"/>
  <c r="Q2011" i="2"/>
  <c r="Q2010" i="2"/>
  <c r="Q2009" i="2"/>
  <c r="Q2008" i="2"/>
  <c r="Q2007" i="2"/>
  <c r="Q2006" i="2"/>
  <c r="Q2005" i="2"/>
  <c r="Q2004" i="2"/>
  <c r="Q2003" i="2"/>
  <c r="Q2002" i="2"/>
  <c r="Q2001" i="2"/>
  <c r="Q2000" i="2"/>
  <c r="Q1999" i="2"/>
  <c r="Q1998" i="2"/>
  <c r="Q1997" i="2"/>
  <c r="Q1996" i="2"/>
  <c r="Q1995" i="2"/>
  <c r="Q1994" i="2"/>
  <c r="Q1993" i="2"/>
  <c r="Q1992" i="2"/>
  <c r="Q1991" i="2"/>
  <c r="Q1990" i="2"/>
  <c r="Q1989" i="2"/>
  <c r="Q1988" i="2"/>
  <c r="Q1987" i="2"/>
  <c r="Q1986" i="2"/>
  <c r="Q1985" i="2"/>
  <c r="Q1984" i="2"/>
  <c r="Q1983" i="2"/>
  <c r="Q1982" i="2"/>
  <c r="Q1981" i="2"/>
  <c r="Q1980" i="2"/>
  <c r="Q1979" i="2"/>
  <c r="Q1978" i="2"/>
  <c r="Q1977" i="2"/>
  <c r="Q1976" i="2"/>
  <c r="Q1975" i="2"/>
  <c r="Q1974" i="2"/>
  <c r="Q1973" i="2"/>
  <c r="Q1972" i="2"/>
  <c r="Q1971" i="2"/>
  <c r="Q1970" i="2"/>
  <c r="Q1969" i="2"/>
  <c r="Q1968" i="2"/>
  <c r="Q1967" i="2"/>
  <c r="Q1966" i="2"/>
  <c r="Q1965" i="2"/>
  <c r="Q1964" i="2"/>
  <c r="Q1963" i="2"/>
  <c r="Q1962" i="2"/>
  <c r="Q1961" i="2"/>
  <c r="Q1960" i="2"/>
  <c r="Q1959" i="2"/>
  <c r="Q1958" i="2"/>
  <c r="Q1957" i="2"/>
  <c r="Q1956" i="2"/>
  <c r="Q1955" i="2"/>
  <c r="Q1954" i="2"/>
  <c r="Q1953" i="2"/>
  <c r="Q1952" i="2"/>
  <c r="Q1951" i="2"/>
  <c r="Q1950" i="2"/>
  <c r="Q1949" i="2"/>
  <c r="Q1948" i="2"/>
  <c r="Q1947" i="2"/>
  <c r="Q1946" i="2"/>
  <c r="Q1945" i="2"/>
  <c r="Q1944" i="2"/>
  <c r="Q1943" i="2"/>
  <c r="Q1942" i="2"/>
  <c r="Q1941" i="2"/>
  <c r="Q1940" i="2"/>
  <c r="Q1939" i="2"/>
  <c r="Q1938" i="2"/>
  <c r="Q1937" i="2"/>
  <c r="Q1936" i="2"/>
  <c r="Q1935" i="2"/>
  <c r="Q1934" i="2"/>
  <c r="Q1933" i="2"/>
  <c r="Q1932" i="2"/>
  <c r="Q1931" i="2"/>
  <c r="Q1930" i="2"/>
  <c r="Q1929" i="2"/>
  <c r="Q1928" i="2"/>
  <c r="Q1927" i="2"/>
  <c r="Q1926" i="2"/>
  <c r="Q1925" i="2"/>
  <c r="Q1924" i="2"/>
  <c r="Q1923" i="2"/>
  <c r="Q1922" i="2"/>
  <c r="Q1921" i="2"/>
  <c r="Q1920" i="2"/>
  <c r="Q1919" i="2"/>
  <c r="Q1918" i="2"/>
  <c r="Q1917" i="2"/>
  <c r="Q1916" i="2"/>
  <c r="Q1915" i="2"/>
  <c r="Q1914" i="2"/>
  <c r="Q1913" i="2"/>
  <c r="Q1912" i="2"/>
  <c r="Q1911" i="2"/>
  <c r="Q1910" i="2"/>
  <c r="Q1909" i="2"/>
  <c r="Q1908" i="2"/>
  <c r="Q1907" i="2"/>
  <c r="Q1906" i="2"/>
  <c r="Q1905" i="2"/>
  <c r="Q1904" i="2"/>
  <c r="Q1903" i="2"/>
  <c r="Q1902" i="2"/>
  <c r="Q1901" i="2"/>
  <c r="Q1900" i="2"/>
  <c r="Q1899" i="2"/>
  <c r="Q1898" i="2"/>
  <c r="Q1897" i="2"/>
  <c r="Q1896" i="2"/>
  <c r="Q1895" i="2"/>
  <c r="Q1894" i="2"/>
  <c r="Q1893" i="2"/>
  <c r="Q1892" i="2"/>
  <c r="Q1891" i="2"/>
  <c r="Q1890" i="2"/>
  <c r="Q1889" i="2"/>
  <c r="Q1888" i="2"/>
  <c r="Q1887" i="2"/>
  <c r="Q1886" i="2"/>
  <c r="Q1885" i="2"/>
  <c r="Q1884" i="2"/>
  <c r="Q1883" i="2"/>
  <c r="Q1882" i="2"/>
  <c r="Q1881" i="2"/>
  <c r="Q1880" i="2"/>
  <c r="Q1879" i="2"/>
  <c r="Q1878" i="2"/>
  <c r="Q1877" i="2"/>
  <c r="Q1876" i="2"/>
  <c r="Q1875" i="2"/>
  <c r="Q1874" i="2"/>
  <c r="Q1873" i="2"/>
  <c r="Q1872" i="2"/>
  <c r="Q1871" i="2"/>
  <c r="Q1870" i="2"/>
  <c r="Q1869" i="2"/>
  <c r="Q1868" i="2"/>
  <c r="Q1867" i="2"/>
  <c r="Q1866" i="2"/>
  <c r="Q1865" i="2"/>
  <c r="Q1864" i="2"/>
  <c r="Q1863" i="2"/>
  <c r="Q1862" i="2"/>
  <c r="Q1861" i="2"/>
  <c r="Q1860" i="2"/>
  <c r="Q1859" i="2"/>
  <c r="Q1858" i="2"/>
  <c r="Q1857" i="2"/>
  <c r="Q1856" i="2"/>
  <c r="Q1855" i="2"/>
  <c r="Q1854" i="2"/>
  <c r="Q1853" i="2"/>
  <c r="Q1852" i="2"/>
  <c r="Q1851" i="2"/>
  <c r="Q1850" i="2"/>
  <c r="Q1849" i="2"/>
  <c r="Q1848" i="2"/>
  <c r="Q1847" i="2"/>
  <c r="Q1846" i="2"/>
  <c r="Q1845" i="2"/>
  <c r="Q1844" i="2"/>
  <c r="Q1843" i="2"/>
  <c r="Q1842" i="2"/>
  <c r="Q1841" i="2"/>
  <c r="Q1840" i="2"/>
  <c r="Q1839" i="2"/>
  <c r="Q1838" i="2"/>
  <c r="Q1837" i="2"/>
  <c r="Q1836" i="2"/>
  <c r="Q1835" i="2"/>
  <c r="Q1834" i="2"/>
  <c r="Q1833" i="2"/>
  <c r="Q1832" i="2"/>
  <c r="Q1831" i="2"/>
  <c r="Q1830" i="2"/>
  <c r="Q1829" i="2"/>
  <c r="Q1828" i="2"/>
  <c r="Q1827" i="2"/>
  <c r="Q1826" i="2"/>
  <c r="Q1825" i="2"/>
  <c r="Q1824" i="2"/>
  <c r="Q1823" i="2"/>
  <c r="Q1822" i="2"/>
  <c r="Q1821" i="2"/>
  <c r="Q1820" i="2"/>
  <c r="Q1819" i="2"/>
  <c r="Q1818" i="2"/>
  <c r="Q1817" i="2"/>
  <c r="Q1816" i="2"/>
  <c r="Q1815" i="2"/>
  <c r="Q1814" i="2"/>
  <c r="Q1813" i="2"/>
  <c r="Q1812" i="2"/>
  <c r="Q1811" i="2"/>
  <c r="Q1810" i="2"/>
  <c r="Q1809" i="2"/>
  <c r="Q1808" i="2"/>
  <c r="Q1807" i="2"/>
  <c r="Q1806" i="2"/>
  <c r="Q1805" i="2"/>
  <c r="Q1804" i="2"/>
  <c r="Q1803" i="2"/>
  <c r="Q1802" i="2"/>
  <c r="Q1801" i="2"/>
  <c r="Q1800" i="2"/>
  <c r="Q1799" i="2"/>
  <c r="Q1798" i="2"/>
  <c r="Q1797" i="2"/>
  <c r="Q1796" i="2"/>
  <c r="Q1795" i="2"/>
  <c r="Q1794" i="2"/>
  <c r="Q1793" i="2"/>
  <c r="Q1792" i="2"/>
  <c r="Q1791" i="2"/>
  <c r="Q1790" i="2"/>
  <c r="Q1789" i="2"/>
  <c r="Q1788" i="2"/>
  <c r="Q1787" i="2"/>
  <c r="Q1786" i="2"/>
  <c r="Q1785" i="2"/>
  <c r="Q1784" i="2"/>
  <c r="Q1783" i="2"/>
  <c r="Q1782" i="2"/>
  <c r="Q1781" i="2"/>
  <c r="Q1780" i="2"/>
  <c r="Q1779" i="2"/>
  <c r="Q1778" i="2"/>
  <c r="Q1777" i="2"/>
  <c r="Q1776" i="2"/>
  <c r="Q1775" i="2"/>
  <c r="Q1774" i="2"/>
  <c r="Q1773" i="2"/>
  <c r="Q1772" i="2"/>
  <c r="Q1771" i="2"/>
  <c r="Q1770" i="2"/>
  <c r="Q1769" i="2"/>
  <c r="Q1768" i="2"/>
  <c r="Q1767" i="2"/>
  <c r="Q1766" i="2"/>
  <c r="Q1765" i="2"/>
  <c r="Q1764" i="2"/>
  <c r="Q1763" i="2"/>
  <c r="Q1762" i="2"/>
  <c r="Q1761" i="2"/>
  <c r="Q1760" i="2"/>
  <c r="Q1759" i="2"/>
  <c r="Q1758" i="2"/>
  <c r="Q1757" i="2"/>
  <c r="Q1756" i="2"/>
  <c r="Q1755" i="2"/>
  <c r="Q1754" i="2"/>
  <c r="Q1753" i="2"/>
  <c r="Q1752" i="2"/>
  <c r="Q1751" i="2"/>
  <c r="Q1750" i="2"/>
  <c r="Q1749" i="2"/>
  <c r="Q1748" i="2"/>
  <c r="Q1747" i="2"/>
  <c r="Q1746" i="2"/>
  <c r="Q1745" i="2"/>
  <c r="Q1744" i="2"/>
  <c r="Q1743" i="2"/>
  <c r="Q1742" i="2"/>
  <c r="Q1741" i="2"/>
  <c r="Q1740" i="2"/>
  <c r="Q1739" i="2"/>
  <c r="Q1738" i="2"/>
  <c r="Q1737" i="2"/>
  <c r="Q1736" i="2"/>
  <c r="Q1735" i="2"/>
  <c r="Q1734" i="2"/>
  <c r="Q1733" i="2"/>
  <c r="Q1732" i="2"/>
  <c r="Q1731" i="2"/>
  <c r="Q1730" i="2"/>
  <c r="Q1729" i="2"/>
  <c r="Q1728" i="2"/>
  <c r="Q1727" i="2"/>
  <c r="Q1726" i="2"/>
  <c r="Q1725" i="2"/>
  <c r="Q1724" i="2"/>
  <c r="Q1723" i="2"/>
  <c r="Q1722" i="2"/>
  <c r="Q1721" i="2"/>
  <c r="Q1720" i="2"/>
  <c r="Q1719" i="2"/>
  <c r="Q1718" i="2"/>
  <c r="Q1717" i="2"/>
  <c r="Q1716" i="2"/>
  <c r="Q1715" i="2"/>
  <c r="Q1714" i="2"/>
  <c r="Q1713" i="2"/>
  <c r="Q1712" i="2"/>
  <c r="Q1711" i="2"/>
  <c r="Q1710" i="2"/>
  <c r="Q1709" i="2"/>
  <c r="Q1708" i="2"/>
  <c r="Q1707" i="2"/>
  <c r="Q1706" i="2"/>
  <c r="Q1705" i="2"/>
  <c r="Q1704" i="2"/>
  <c r="Q1703" i="2"/>
  <c r="Q1702" i="2"/>
  <c r="Q1701" i="2"/>
  <c r="Q1700" i="2"/>
  <c r="Q1699" i="2"/>
  <c r="Q1698" i="2"/>
  <c r="Q1697" i="2"/>
  <c r="Q1696" i="2"/>
  <c r="Q1695" i="2"/>
  <c r="Q1694" i="2"/>
  <c r="Q1693" i="2"/>
  <c r="Q1692" i="2"/>
  <c r="Q1691" i="2"/>
  <c r="Q1690" i="2"/>
  <c r="Q1689" i="2"/>
  <c r="Q1688" i="2"/>
  <c r="Q1687" i="2"/>
  <c r="Q1686" i="2"/>
  <c r="Q1685" i="2"/>
  <c r="Q1684" i="2"/>
  <c r="Q1683" i="2"/>
  <c r="Q1682" i="2"/>
  <c r="Q1681" i="2"/>
  <c r="Q1680" i="2"/>
  <c r="Q1679" i="2"/>
  <c r="Q1678" i="2"/>
  <c r="Q1677" i="2"/>
  <c r="Q1676" i="2"/>
  <c r="Q1675" i="2"/>
  <c r="Q1674" i="2"/>
  <c r="Q1673" i="2"/>
  <c r="Q1672" i="2"/>
  <c r="Q1671" i="2"/>
  <c r="Q1670" i="2"/>
  <c r="Q1669" i="2"/>
  <c r="Q1668" i="2"/>
  <c r="Q1667" i="2"/>
  <c r="Q1666" i="2"/>
  <c r="Q1665" i="2"/>
  <c r="Q1664" i="2"/>
  <c r="Q1663" i="2"/>
  <c r="Q1662" i="2"/>
  <c r="Q1661" i="2"/>
  <c r="Q1660" i="2"/>
  <c r="Q1659" i="2"/>
  <c r="Q1658" i="2"/>
  <c r="Q1657" i="2"/>
  <c r="Q1656" i="2"/>
  <c r="Q1655" i="2"/>
  <c r="Q1654" i="2"/>
  <c r="Q1653" i="2"/>
  <c r="Q1652" i="2"/>
  <c r="Q1651" i="2"/>
  <c r="Q1650" i="2"/>
  <c r="Q1649" i="2"/>
  <c r="Q1648" i="2"/>
  <c r="Q1647" i="2"/>
  <c r="Q1646" i="2"/>
  <c r="Q1645" i="2"/>
  <c r="Q1644" i="2"/>
  <c r="Q1643" i="2"/>
  <c r="Q1642" i="2"/>
  <c r="Q1641" i="2"/>
  <c r="Q1640" i="2"/>
  <c r="Q1639" i="2"/>
  <c r="Q1638" i="2"/>
  <c r="Q1637" i="2"/>
  <c r="Q1636" i="2"/>
  <c r="Q1635" i="2"/>
  <c r="Q1634" i="2"/>
  <c r="Q1633" i="2"/>
  <c r="Q1632" i="2"/>
  <c r="Q1631" i="2"/>
  <c r="Q1630" i="2"/>
  <c r="Q1629" i="2"/>
  <c r="Q1628" i="2"/>
  <c r="Q1627" i="2"/>
  <c r="Q1626" i="2"/>
  <c r="Q1625" i="2"/>
  <c r="Q1624" i="2"/>
  <c r="Q1623" i="2"/>
  <c r="Q1622" i="2"/>
  <c r="Q1621" i="2"/>
  <c r="Q1620" i="2"/>
  <c r="Q1619" i="2"/>
  <c r="Q1618" i="2"/>
  <c r="Q1617" i="2"/>
  <c r="Q1616" i="2"/>
  <c r="Q1615" i="2"/>
  <c r="Q1614" i="2"/>
  <c r="Q1613" i="2"/>
  <c r="Q1612" i="2"/>
  <c r="Q1611" i="2"/>
  <c r="Q1610" i="2"/>
  <c r="Q1609" i="2"/>
  <c r="Q1608" i="2"/>
  <c r="Q1607" i="2"/>
  <c r="Q1606" i="2"/>
  <c r="Q1605" i="2"/>
  <c r="Q1604" i="2"/>
  <c r="Q1603" i="2"/>
  <c r="Q1602" i="2"/>
  <c r="Q1601" i="2"/>
  <c r="Q1600" i="2"/>
  <c r="Q1599" i="2"/>
  <c r="Q1598" i="2"/>
  <c r="Q1597" i="2"/>
  <c r="Q1596" i="2"/>
  <c r="Q1595" i="2"/>
  <c r="Q1594" i="2"/>
  <c r="Q1593" i="2"/>
  <c r="Q1592" i="2"/>
  <c r="Q1591" i="2"/>
  <c r="Q1590" i="2"/>
  <c r="Q1589" i="2"/>
  <c r="Q1588" i="2"/>
  <c r="Q1587" i="2"/>
  <c r="Q1586" i="2"/>
  <c r="Q1585" i="2"/>
  <c r="Q1584" i="2"/>
  <c r="Q1583" i="2"/>
  <c r="Q1582" i="2"/>
  <c r="Q1581" i="2"/>
  <c r="Q1580" i="2"/>
  <c r="Q1579" i="2"/>
  <c r="Q1578" i="2"/>
  <c r="Q1577" i="2"/>
  <c r="Q1576" i="2"/>
  <c r="Q1575" i="2"/>
  <c r="Q1574" i="2"/>
  <c r="Q1573" i="2"/>
  <c r="Q1572" i="2"/>
  <c r="Q1571" i="2"/>
  <c r="Q1570" i="2"/>
  <c r="Q1569" i="2"/>
  <c r="Q1568" i="2"/>
  <c r="Q1567" i="2"/>
  <c r="Q1566" i="2"/>
  <c r="Q1565" i="2"/>
  <c r="Q1564" i="2"/>
  <c r="Q1563" i="2"/>
  <c r="Q1562" i="2"/>
  <c r="Q1561" i="2"/>
  <c r="Q1560" i="2"/>
  <c r="Q1559" i="2"/>
  <c r="Q1558" i="2"/>
  <c r="Q1557" i="2"/>
  <c r="Q1556" i="2"/>
  <c r="Q1555" i="2"/>
  <c r="Q1554" i="2"/>
  <c r="Q1553" i="2"/>
  <c r="Q1552" i="2"/>
  <c r="Q1551" i="2"/>
  <c r="Q1550" i="2"/>
  <c r="Q1549" i="2"/>
  <c r="Q1548" i="2"/>
  <c r="Q1547" i="2"/>
  <c r="Q1546" i="2"/>
  <c r="Q1545" i="2"/>
  <c r="Q1544" i="2"/>
  <c r="Q1543" i="2"/>
  <c r="Q1542" i="2"/>
  <c r="Q1541" i="2"/>
  <c r="Q1540" i="2"/>
  <c r="Q1539" i="2"/>
  <c r="Q1538" i="2"/>
  <c r="Q1537" i="2"/>
  <c r="Q1536" i="2"/>
  <c r="Q1535" i="2"/>
  <c r="Q1534" i="2"/>
  <c r="Q1533" i="2"/>
  <c r="Q1532" i="2"/>
  <c r="Q1531" i="2"/>
  <c r="Q1530" i="2"/>
  <c r="Q1529" i="2"/>
  <c r="Q1528" i="2"/>
  <c r="Q1527" i="2"/>
  <c r="Q1526" i="2"/>
  <c r="Q1525" i="2"/>
  <c r="Q1524" i="2"/>
  <c r="Q1523" i="2"/>
  <c r="Q1522" i="2"/>
  <c r="Q1521" i="2"/>
  <c r="Q1520" i="2"/>
  <c r="Q1519" i="2"/>
  <c r="Q1518" i="2"/>
  <c r="Q1517" i="2"/>
  <c r="Q1516" i="2"/>
  <c r="Q1515" i="2"/>
  <c r="Q1514" i="2"/>
  <c r="Q1513" i="2"/>
  <c r="Q1512" i="2"/>
  <c r="Q1511" i="2"/>
  <c r="Q1510" i="2"/>
  <c r="Q1509" i="2"/>
  <c r="Q1508" i="2"/>
  <c r="Q1507" i="2"/>
  <c r="Q1506" i="2"/>
  <c r="Q1505" i="2"/>
  <c r="Q1504" i="2"/>
  <c r="Q1503" i="2"/>
  <c r="Q1502" i="2"/>
  <c r="Q1501" i="2"/>
  <c r="Q1500" i="2"/>
  <c r="Q1499" i="2"/>
  <c r="Q1498" i="2"/>
  <c r="Q1497" i="2"/>
  <c r="Q1496" i="2"/>
  <c r="Q1495" i="2"/>
  <c r="Q1494" i="2"/>
  <c r="Q1493" i="2"/>
  <c r="Q1492" i="2"/>
  <c r="Q1491" i="2"/>
  <c r="Q1490" i="2"/>
  <c r="Q1489" i="2"/>
  <c r="Q1488" i="2"/>
  <c r="Q1487" i="2"/>
  <c r="Q1486" i="2"/>
  <c r="Q1485" i="2"/>
  <c r="Q1484" i="2"/>
  <c r="Q1483" i="2"/>
  <c r="Q1482" i="2"/>
  <c r="Q1481" i="2"/>
  <c r="Q1480" i="2"/>
  <c r="Q1479" i="2"/>
  <c r="Q1478" i="2"/>
  <c r="Q1477" i="2"/>
  <c r="Q1476" i="2"/>
  <c r="Q1475" i="2"/>
  <c r="Q1474" i="2"/>
  <c r="Q1473" i="2"/>
  <c r="Q1472" i="2"/>
  <c r="Q1471" i="2"/>
  <c r="Q1470" i="2"/>
  <c r="Q1469" i="2"/>
  <c r="Q1468" i="2"/>
  <c r="Q1467" i="2"/>
  <c r="Q1466" i="2"/>
  <c r="Q1465" i="2"/>
  <c r="Q1464" i="2"/>
  <c r="Q1463" i="2"/>
  <c r="Q1462" i="2"/>
  <c r="Q1461" i="2"/>
  <c r="Q1460" i="2"/>
  <c r="Q1459" i="2"/>
  <c r="Q1458" i="2"/>
  <c r="Q1457" i="2"/>
  <c r="Q1456" i="2"/>
  <c r="Q1455" i="2"/>
  <c r="Q1454" i="2"/>
  <c r="Q1453" i="2"/>
  <c r="Q1452" i="2"/>
  <c r="Q1451" i="2"/>
  <c r="Q1450" i="2"/>
  <c r="Q1449" i="2"/>
  <c r="Q1448" i="2"/>
  <c r="Q1447" i="2"/>
  <c r="Q1446" i="2"/>
  <c r="Q1445" i="2"/>
  <c r="Q1444" i="2"/>
  <c r="Q1443" i="2"/>
  <c r="Q1442" i="2"/>
  <c r="Q1441" i="2"/>
  <c r="Q1440" i="2"/>
  <c r="Q1439" i="2"/>
  <c r="Q1438" i="2"/>
  <c r="Q1437" i="2"/>
  <c r="Q1436" i="2"/>
  <c r="Q1435" i="2"/>
  <c r="Q1434" i="2"/>
  <c r="Q1433" i="2"/>
  <c r="Q1432" i="2"/>
  <c r="Q1431" i="2"/>
  <c r="Q1430" i="2"/>
  <c r="Q1429" i="2"/>
  <c r="Q1428" i="2"/>
  <c r="Q1427" i="2"/>
  <c r="Q1426" i="2"/>
  <c r="Q1425" i="2"/>
  <c r="Q1424" i="2"/>
  <c r="Q1423" i="2"/>
  <c r="Q1422" i="2"/>
  <c r="Q1421" i="2"/>
  <c r="Q1420" i="2"/>
  <c r="Q1419" i="2"/>
  <c r="Q1418" i="2"/>
  <c r="Q1417" i="2"/>
  <c r="Q1416" i="2"/>
  <c r="Q1415" i="2"/>
  <c r="Q1414" i="2"/>
  <c r="Q1413" i="2"/>
  <c r="Q1412" i="2"/>
  <c r="Q1411" i="2"/>
  <c r="Q1410" i="2"/>
  <c r="Q1409" i="2"/>
  <c r="Q1408" i="2"/>
  <c r="Q1407" i="2"/>
  <c r="Q1406" i="2"/>
  <c r="Q1405" i="2"/>
  <c r="Q1404" i="2"/>
  <c r="Q1403" i="2"/>
  <c r="Q1402" i="2"/>
  <c r="Q1401" i="2"/>
  <c r="Q1400" i="2"/>
  <c r="Q1399" i="2"/>
  <c r="Q1398" i="2"/>
  <c r="Q1397" i="2"/>
  <c r="Q1396" i="2"/>
  <c r="Q1395" i="2"/>
  <c r="Q1394" i="2"/>
  <c r="Q1393" i="2"/>
  <c r="Q1392" i="2"/>
  <c r="Q1391" i="2"/>
  <c r="Q1390" i="2"/>
  <c r="Q1389" i="2"/>
  <c r="Q1388" i="2"/>
  <c r="Q1387" i="2"/>
  <c r="Q1386" i="2"/>
  <c r="Q1385" i="2"/>
  <c r="Q1384" i="2"/>
  <c r="Q1383" i="2"/>
  <c r="Q1382" i="2"/>
  <c r="Q1381" i="2"/>
  <c r="Q1380" i="2"/>
  <c r="Q1379" i="2"/>
  <c r="Q1378" i="2"/>
  <c r="Q1377" i="2"/>
  <c r="Q1376" i="2"/>
  <c r="Q1375" i="2"/>
  <c r="Q1374" i="2"/>
  <c r="Q1373" i="2"/>
  <c r="Q1372" i="2"/>
  <c r="Q1371" i="2"/>
  <c r="Q1370" i="2"/>
  <c r="Q1369" i="2"/>
  <c r="Q1368" i="2"/>
  <c r="Q1367" i="2"/>
  <c r="Q1366" i="2"/>
  <c r="Q1365" i="2"/>
  <c r="Q1364" i="2"/>
  <c r="Q1363" i="2"/>
  <c r="Q1362" i="2"/>
  <c r="Q1361" i="2"/>
  <c r="Q1360" i="2"/>
  <c r="Q1359" i="2"/>
  <c r="Q1358" i="2"/>
  <c r="Q1357" i="2"/>
  <c r="Q1356" i="2"/>
  <c r="Q1355" i="2"/>
  <c r="Q1354" i="2"/>
  <c r="Q1353" i="2"/>
  <c r="Q1352" i="2"/>
  <c r="Q1351" i="2"/>
  <c r="Q1350" i="2"/>
  <c r="Q1349" i="2"/>
  <c r="Q1348" i="2"/>
  <c r="Q1347" i="2"/>
  <c r="Q1346" i="2"/>
  <c r="Q1345" i="2"/>
  <c r="Q1344" i="2"/>
  <c r="Q1343" i="2"/>
  <c r="Q1342" i="2"/>
  <c r="Q1341" i="2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12" i="2"/>
  <c r="Q1311" i="2"/>
  <c r="Q1310" i="2"/>
  <c r="Q1309" i="2"/>
  <c r="Q1308" i="2"/>
  <c r="Q1307" i="2"/>
  <c r="Q1306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Q1282" i="2"/>
  <c r="Q1281" i="2"/>
  <c r="Q1280" i="2"/>
  <c r="Q1279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5" i="2"/>
  <c r="Q1264" i="2"/>
  <c r="Q1263" i="2"/>
  <c r="Q1262" i="2"/>
  <c r="Q1261" i="2"/>
  <c r="Q1260" i="2"/>
  <c r="Q1259" i="2"/>
  <c r="Q1258" i="2"/>
  <c r="Q1257" i="2"/>
  <c r="Q1256" i="2"/>
  <c r="Q1255" i="2"/>
  <c r="Q1254" i="2"/>
  <c r="Q1253" i="2"/>
  <c r="Q1252" i="2"/>
  <c r="Q1251" i="2"/>
  <c r="Q1250" i="2"/>
  <c r="Q1249" i="2"/>
  <c r="Q1248" i="2"/>
  <c r="Q1247" i="2"/>
  <c r="Q1246" i="2"/>
  <c r="Q1245" i="2"/>
  <c r="Q1244" i="2"/>
  <c r="Q1243" i="2"/>
  <c r="Q1242" i="2"/>
  <c r="Q1241" i="2"/>
  <c r="Q1240" i="2"/>
  <c r="Q1239" i="2"/>
  <c r="Q1238" i="2"/>
  <c r="Q1237" i="2"/>
  <c r="Q1236" i="2"/>
  <c r="Q1235" i="2"/>
  <c r="Q1234" i="2"/>
  <c r="Q1233" i="2"/>
  <c r="Q1232" i="2"/>
  <c r="Q1231" i="2"/>
  <c r="Q1230" i="2"/>
  <c r="Q1229" i="2"/>
  <c r="Q1228" i="2"/>
  <c r="Q1227" i="2"/>
  <c r="Q1226" i="2"/>
  <c r="Q1225" i="2"/>
  <c r="Q1224" i="2"/>
  <c r="Q1223" i="2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1192" i="2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62" i="2"/>
  <c r="Q1161" i="2"/>
  <c r="Q1160" i="2"/>
  <c r="Q1159" i="2"/>
  <c r="Q1158" i="2"/>
  <c r="Q1157" i="2"/>
  <c r="Q1156" i="2"/>
  <c r="Q1155" i="2"/>
  <c r="Q1154" i="2"/>
  <c r="Q1153" i="2"/>
  <c r="Q1152" i="2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8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9" i="2"/>
  <c r="Q1078" i="2"/>
  <c r="Q1077" i="2"/>
  <c r="Q1076" i="2"/>
  <c r="Q1075" i="2"/>
  <c r="Q1074" i="2"/>
  <c r="Q1073" i="2"/>
  <c r="Q1072" i="2"/>
  <c r="Q1071" i="2"/>
  <c r="Q1070" i="2"/>
  <c r="Q1069" i="2"/>
  <c r="Q1068" i="2"/>
  <c r="Q1067" i="2"/>
  <c r="Q1066" i="2"/>
  <c r="Q1065" i="2"/>
  <c r="Q1064" i="2"/>
  <c r="Q1063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1043" i="2"/>
  <c r="Q1042" i="2"/>
  <c r="Q1041" i="2"/>
  <c r="Q1040" i="2"/>
  <c r="Q1039" i="2"/>
  <c r="Q1038" i="2"/>
  <c r="Q1037" i="2"/>
  <c r="Q1036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AH6" i="2"/>
  <c r="AH5" i="2"/>
  <c r="AH2" i="2"/>
  <c r="AG2" i="2"/>
  <c r="AH3" i="2" l="1"/>
  <c r="AH4" i="2"/>
  <c r="H8" i="9"/>
  <c r="J12" i="9"/>
  <c r="A2" i="2"/>
  <c r="C2" i="2"/>
  <c r="K6" i="9" s="1"/>
  <c r="O3000" i="2"/>
  <c r="M3000" i="2"/>
  <c r="K3000" i="2"/>
  <c r="I3000" i="2"/>
  <c r="G3000" i="2"/>
  <c r="F3000" i="2"/>
  <c r="E3000" i="2"/>
  <c r="D3000" i="2"/>
  <c r="C3000" i="2"/>
  <c r="O2999" i="2"/>
  <c r="M2999" i="2"/>
  <c r="K2999" i="2"/>
  <c r="I2999" i="2"/>
  <c r="G2999" i="2"/>
  <c r="F2999" i="2"/>
  <c r="E2999" i="2"/>
  <c r="D2999" i="2"/>
  <c r="C2999" i="2"/>
  <c r="O2998" i="2"/>
  <c r="M2998" i="2"/>
  <c r="K2998" i="2"/>
  <c r="I2998" i="2"/>
  <c r="G2998" i="2"/>
  <c r="F2998" i="2"/>
  <c r="E2998" i="2"/>
  <c r="D2998" i="2"/>
  <c r="C2998" i="2"/>
  <c r="O2997" i="2"/>
  <c r="M2997" i="2"/>
  <c r="K2997" i="2"/>
  <c r="I2997" i="2"/>
  <c r="G2997" i="2"/>
  <c r="F2997" i="2"/>
  <c r="E2997" i="2"/>
  <c r="D2997" i="2"/>
  <c r="C2997" i="2"/>
  <c r="O2996" i="2"/>
  <c r="M2996" i="2"/>
  <c r="K2996" i="2"/>
  <c r="I2996" i="2"/>
  <c r="G2996" i="2"/>
  <c r="F2996" i="2"/>
  <c r="E2996" i="2"/>
  <c r="D2996" i="2"/>
  <c r="C2996" i="2"/>
  <c r="O2995" i="2"/>
  <c r="M2995" i="2"/>
  <c r="K2995" i="2"/>
  <c r="I2995" i="2"/>
  <c r="G2995" i="2"/>
  <c r="F2995" i="2"/>
  <c r="E2995" i="2"/>
  <c r="D2995" i="2"/>
  <c r="C2995" i="2"/>
  <c r="O2994" i="2"/>
  <c r="M2994" i="2"/>
  <c r="K2994" i="2"/>
  <c r="I2994" i="2"/>
  <c r="G2994" i="2"/>
  <c r="F2994" i="2"/>
  <c r="E2994" i="2"/>
  <c r="D2994" i="2"/>
  <c r="C2994" i="2"/>
  <c r="O2993" i="2"/>
  <c r="M2993" i="2"/>
  <c r="K2993" i="2"/>
  <c r="I2993" i="2"/>
  <c r="G2993" i="2"/>
  <c r="F2993" i="2"/>
  <c r="E2993" i="2"/>
  <c r="D2993" i="2"/>
  <c r="C2993" i="2"/>
  <c r="O2992" i="2"/>
  <c r="M2992" i="2"/>
  <c r="K2992" i="2"/>
  <c r="I2992" i="2"/>
  <c r="G2992" i="2"/>
  <c r="F2992" i="2"/>
  <c r="E2992" i="2"/>
  <c r="D2992" i="2"/>
  <c r="C2992" i="2"/>
  <c r="O2991" i="2"/>
  <c r="M2991" i="2"/>
  <c r="K2991" i="2"/>
  <c r="I2991" i="2"/>
  <c r="G2991" i="2"/>
  <c r="F2991" i="2"/>
  <c r="E2991" i="2"/>
  <c r="D2991" i="2"/>
  <c r="C2991" i="2"/>
  <c r="O2990" i="2"/>
  <c r="M2990" i="2"/>
  <c r="K2990" i="2"/>
  <c r="I2990" i="2"/>
  <c r="G2990" i="2"/>
  <c r="F2990" i="2"/>
  <c r="E2990" i="2"/>
  <c r="D2990" i="2"/>
  <c r="C2990" i="2"/>
  <c r="O2989" i="2"/>
  <c r="M2989" i="2"/>
  <c r="K2989" i="2"/>
  <c r="I2989" i="2"/>
  <c r="G2989" i="2"/>
  <c r="F2989" i="2"/>
  <c r="E2989" i="2"/>
  <c r="D2989" i="2"/>
  <c r="C2989" i="2"/>
  <c r="O2988" i="2"/>
  <c r="M2988" i="2"/>
  <c r="K2988" i="2"/>
  <c r="I2988" i="2"/>
  <c r="G2988" i="2"/>
  <c r="F2988" i="2"/>
  <c r="E2988" i="2"/>
  <c r="D2988" i="2"/>
  <c r="C2988" i="2"/>
  <c r="O2987" i="2"/>
  <c r="M2987" i="2"/>
  <c r="K2987" i="2"/>
  <c r="I2987" i="2"/>
  <c r="G2987" i="2"/>
  <c r="F2987" i="2"/>
  <c r="E2987" i="2"/>
  <c r="D2987" i="2"/>
  <c r="C2987" i="2"/>
  <c r="O2986" i="2"/>
  <c r="M2986" i="2"/>
  <c r="K2986" i="2"/>
  <c r="I2986" i="2"/>
  <c r="G2986" i="2"/>
  <c r="F2986" i="2"/>
  <c r="E2986" i="2"/>
  <c r="D2986" i="2"/>
  <c r="C2986" i="2"/>
  <c r="O2985" i="2"/>
  <c r="M2985" i="2"/>
  <c r="K2985" i="2"/>
  <c r="I2985" i="2"/>
  <c r="G2985" i="2"/>
  <c r="F2985" i="2"/>
  <c r="E2985" i="2"/>
  <c r="D2985" i="2"/>
  <c r="C2985" i="2"/>
  <c r="O2984" i="2"/>
  <c r="M2984" i="2"/>
  <c r="K2984" i="2"/>
  <c r="I2984" i="2"/>
  <c r="G2984" i="2"/>
  <c r="F2984" i="2"/>
  <c r="E2984" i="2"/>
  <c r="D2984" i="2"/>
  <c r="C2984" i="2"/>
  <c r="O2983" i="2"/>
  <c r="M2983" i="2"/>
  <c r="K2983" i="2"/>
  <c r="I2983" i="2"/>
  <c r="G2983" i="2"/>
  <c r="F2983" i="2"/>
  <c r="E2983" i="2"/>
  <c r="D2983" i="2"/>
  <c r="C2983" i="2"/>
  <c r="O2982" i="2"/>
  <c r="M2982" i="2"/>
  <c r="K2982" i="2"/>
  <c r="I2982" i="2"/>
  <c r="G2982" i="2"/>
  <c r="F2982" i="2"/>
  <c r="E2982" i="2"/>
  <c r="D2982" i="2"/>
  <c r="C2982" i="2"/>
  <c r="O2981" i="2"/>
  <c r="M2981" i="2"/>
  <c r="K2981" i="2"/>
  <c r="I2981" i="2"/>
  <c r="G2981" i="2"/>
  <c r="F2981" i="2"/>
  <c r="E2981" i="2"/>
  <c r="D2981" i="2"/>
  <c r="C2981" i="2"/>
  <c r="O2980" i="2"/>
  <c r="M2980" i="2"/>
  <c r="K2980" i="2"/>
  <c r="I2980" i="2"/>
  <c r="G2980" i="2"/>
  <c r="F2980" i="2"/>
  <c r="E2980" i="2"/>
  <c r="D2980" i="2"/>
  <c r="C2980" i="2"/>
  <c r="O2979" i="2"/>
  <c r="M2979" i="2"/>
  <c r="K2979" i="2"/>
  <c r="I2979" i="2"/>
  <c r="G2979" i="2"/>
  <c r="F2979" i="2"/>
  <c r="E2979" i="2"/>
  <c r="D2979" i="2"/>
  <c r="C2979" i="2"/>
  <c r="O2978" i="2"/>
  <c r="M2978" i="2"/>
  <c r="K2978" i="2"/>
  <c r="I2978" i="2"/>
  <c r="G2978" i="2"/>
  <c r="F2978" i="2"/>
  <c r="E2978" i="2"/>
  <c r="D2978" i="2"/>
  <c r="C2978" i="2"/>
  <c r="O2977" i="2"/>
  <c r="M2977" i="2"/>
  <c r="K2977" i="2"/>
  <c r="I2977" i="2"/>
  <c r="G2977" i="2"/>
  <c r="F2977" i="2"/>
  <c r="E2977" i="2"/>
  <c r="D2977" i="2"/>
  <c r="C2977" i="2"/>
  <c r="O2976" i="2"/>
  <c r="M2976" i="2"/>
  <c r="K2976" i="2"/>
  <c r="I2976" i="2"/>
  <c r="G2976" i="2"/>
  <c r="F2976" i="2"/>
  <c r="E2976" i="2"/>
  <c r="D2976" i="2"/>
  <c r="C2976" i="2"/>
  <c r="O2975" i="2"/>
  <c r="M2975" i="2"/>
  <c r="K2975" i="2"/>
  <c r="I2975" i="2"/>
  <c r="G2975" i="2"/>
  <c r="F2975" i="2"/>
  <c r="E2975" i="2"/>
  <c r="D2975" i="2"/>
  <c r="C2975" i="2"/>
  <c r="O2974" i="2"/>
  <c r="M2974" i="2"/>
  <c r="K2974" i="2"/>
  <c r="I2974" i="2"/>
  <c r="G2974" i="2"/>
  <c r="F2974" i="2"/>
  <c r="E2974" i="2"/>
  <c r="D2974" i="2"/>
  <c r="C2974" i="2"/>
  <c r="O2973" i="2"/>
  <c r="M2973" i="2"/>
  <c r="K2973" i="2"/>
  <c r="I2973" i="2"/>
  <c r="G2973" i="2"/>
  <c r="F2973" i="2"/>
  <c r="E2973" i="2"/>
  <c r="D2973" i="2"/>
  <c r="C2973" i="2"/>
  <c r="O2972" i="2"/>
  <c r="M2972" i="2"/>
  <c r="K2972" i="2"/>
  <c r="I2972" i="2"/>
  <c r="G2972" i="2"/>
  <c r="F2972" i="2"/>
  <c r="E2972" i="2"/>
  <c r="D2972" i="2"/>
  <c r="C2972" i="2"/>
  <c r="O2971" i="2"/>
  <c r="M2971" i="2"/>
  <c r="K2971" i="2"/>
  <c r="I2971" i="2"/>
  <c r="G2971" i="2"/>
  <c r="F2971" i="2"/>
  <c r="E2971" i="2"/>
  <c r="D2971" i="2"/>
  <c r="C2971" i="2"/>
  <c r="O2970" i="2"/>
  <c r="M2970" i="2"/>
  <c r="K2970" i="2"/>
  <c r="I2970" i="2"/>
  <c r="G2970" i="2"/>
  <c r="F2970" i="2"/>
  <c r="E2970" i="2"/>
  <c r="D2970" i="2"/>
  <c r="C2970" i="2"/>
  <c r="O2969" i="2"/>
  <c r="M2969" i="2"/>
  <c r="K2969" i="2"/>
  <c r="I2969" i="2"/>
  <c r="G2969" i="2"/>
  <c r="F2969" i="2"/>
  <c r="E2969" i="2"/>
  <c r="D2969" i="2"/>
  <c r="C2969" i="2"/>
  <c r="O2968" i="2"/>
  <c r="M2968" i="2"/>
  <c r="K2968" i="2"/>
  <c r="I2968" i="2"/>
  <c r="G2968" i="2"/>
  <c r="F2968" i="2"/>
  <c r="E2968" i="2"/>
  <c r="D2968" i="2"/>
  <c r="C2968" i="2"/>
  <c r="O2967" i="2"/>
  <c r="M2967" i="2"/>
  <c r="K2967" i="2"/>
  <c r="I2967" i="2"/>
  <c r="G2967" i="2"/>
  <c r="F2967" i="2"/>
  <c r="E2967" i="2"/>
  <c r="D2967" i="2"/>
  <c r="C2967" i="2"/>
  <c r="O2966" i="2"/>
  <c r="M2966" i="2"/>
  <c r="K2966" i="2"/>
  <c r="I2966" i="2"/>
  <c r="G2966" i="2"/>
  <c r="F2966" i="2"/>
  <c r="E2966" i="2"/>
  <c r="D2966" i="2"/>
  <c r="C2966" i="2"/>
  <c r="O2965" i="2"/>
  <c r="M2965" i="2"/>
  <c r="K2965" i="2"/>
  <c r="I2965" i="2"/>
  <c r="G2965" i="2"/>
  <c r="F2965" i="2"/>
  <c r="E2965" i="2"/>
  <c r="D2965" i="2"/>
  <c r="C2965" i="2"/>
  <c r="O2964" i="2"/>
  <c r="M2964" i="2"/>
  <c r="K2964" i="2"/>
  <c r="I2964" i="2"/>
  <c r="G2964" i="2"/>
  <c r="F2964" i="2"/>
  <c r="E2964" i="2"/>
  <c r="D2964" i="2"/>
  <c r="C2964" i="2"/>
  <c r="O2963" i="2"/>
  <c r="M2963" i="2"/>
  <c r="K2963" i="2"/>
  <c r="I2963" i="2"/>
  <c r="G2963" i="2"/>
  <c r="F2963" i="2"/>
  <c r="E2963" i="2"/>
  <c r="D2963" i="2"/>
  <c r="C2963" i="2"/>
  <c r="O2962" i="2"/>
  <c r="M2962" i="2"/>
  <c r="K2962" i="2"/>
  <c r="I2962" i="2"/>
  <c r="G2962" i="2"/>
  <c r="F2962" i="2"/>
  <c r="E2962" i="2"/>
  <c r="D2962" i="2"/>
  <c r="C2962" i="2"/>
  <c r="O2961" i="2"/>
  <c r="M2961" i="2"/>
  <c r="K2961" i="2"/>
  <c r="I2961" i="2"/>
  <c r="G2961" i="2"/>
  <c r="F2961" i="2"/>
  <c r="E2961" i="2"/>
  <c r="D2961" i="2"/>
  <c r="C2961" i="2"/>
  <c r="O2960" i="2"/>
  <c r="M2960" i="2"/>
  <c r="K2960" i="2"/>
  <c r="I2960" i="2"/>
  <c r="G2960" i="2"/>
  <c r="F2960" i="2"/>
  <c r="E2960" i="2"/>
  <c r="D2960" i="2"/>
  <c r="C2960" i="2"/>
  <c r="O2959" i="2"/>
  <c r="M2959" i="2"/>
  <c r="K2959" i="2"/>
  <c r="I2959" i="2"/>
  <c r="G2959" i="2"/>
  <c r="F2959" i="2"/>
  <c r="E2959" i="2"/>
  <c r="D2959" i="2"/>
  <c r="C2959" i="2"/>
  <c r="O2958" i="2"/>
  <c r="M2958" i="2"/>
  <c r="K2958" i="2"/>
  <c r="I2958" i="2"/>
  <c r="G2958" i="2"/>
  <c r="F2958" i="2"/>
  <c r="E2958" i="2"/>
  <c r="D2958" i="2"/>
  <c r="C2958" i="2"/>
  <c r="O2957" i="2"/>
  <c r="M2957" i="2"/>
  <c r="K2957" i="2"/>
  <c r="I2957" i="2"/>
  <c r="G2957" i="2"/>
  <c r="F2957" i="2"/>
  <c r="E2957" i="2"/>
  <c r="D2957" i="2"/>
  <c r="C2957" i="2"/>
  <c r="O2956" i="2"/>
  <c r="M2956" i="2"/>
  <c r="K2956" i="2"/>
  <c r="I2956" i="2"/>
  <c r="G2956" i="2"/>
  <c r="F2956" i="2"/>
  <c r="E2956" i="2"/>
  <c r="D2956" i="2"/>
  <c r="C2956" i="2"/>
  <c r="O2955" i="2"/>
  <c r="M2955" i="2"/>
  <c r="K2955" i="2"/>
  <c r="I2955" i="2"/>
  <c r="G2955" i="2"/>
  <c r="F2955" i="2"/>
  <c r="E2955" i="2"/>
  <c r="D2955" i="2"/>
  <c r="C2955" i="2"/>
  <c r="O2954" i="2"/>
  <c r="M2954" i="2"/>
  <c r="K2954" i="2"/>
  <c r="I2954" i="2"/>
  <c r="G2954" i="2"/>
  <c r="F2954" i="2"/>
  <c r="E2954" i="2"/>
  <c r="D2954" i="2"/>
  <c r="C2954" i="2"/>
  <c r="O2953" i="2"/>
  <c r="M2953" i="2"/>
  <c r="K2953" i="2"/>
  <c r="I2953" i="2"/>
  <c r="G2953" i="2"/>
  <c r="F2953" i="2"/>
  <c r="E2953" i="2"/>
  <c r="D2953" i="2"/>
  <c r="C2953" i="2"/>
  <c r="O2952" i="2"/>
  <c r="M2952" i="2"/>
  <c r="K2952" i="2"/>
  <c r="I2952" i="2"/>
  <c r="G2952" i="2"/>
  <c r="F2952" i="2"/>
  <c r="E2952" i="2"/>
  <c r="D2952" i="2"/>
  <c r="C2952" i="2"/>
  <c r="O2951" i="2"/>
  <c r="M2951" i="2"/>
  <c r="K2951" i="2"/>
  <c r="I2951" i="2"/>
  <c r="G2951" i="2"/>
  <c r="F2951" i="2"/>
  <c r="E2951" i="2"/>
  <c r="D2951" i="2"/>
  <c r="C2951" i="2"/>
  <c r="O2950" i="2"/>
  <c r="M2950" i="2"/>
  <c r="K2950" i="2"/>
  <c r="I2950" i="2"/>
  <c r="G2950" i="2"/>
  <c r="F2950" i="2"/>
  <c r="E2950" i="2"/>
  <c r="D2950" i="2"/>
  <c r="C2950" i="2"/>
  <c r="O2949" i="2"/>
  <c r="M2949" i="2"/>
  <c r="K2949" i="2"/>
  <c r="I2949" i="2"/>
  <c r="G2949" i="2"/>
  <c r="F2949" i="2"/>
  <c r="E2949" i="2"/>
  <c r="D2949" i="2"/>
  <c r="C2949" i="2"/>
  <c r="O2948" i="2"/>
  <c r="M2948" i="2"/>
  <c r="K2948" i="2"/>
  <c r="I2948" i="2"/>
  <c r="G2948" i="2"/>
  <c r="F2948" i="2"/>
  <c r="E2948" i="2"/>
  <c r="D2948" i="2"/>
  <c r="C2948" i="2"/>
  <c r="O2947" i="2"/>
  <c r="M2947" i="2"/>
  <c r="K2947" i="2"/>
  <c r="I2947" i="2"/>
  <c r="G2947" i="2"/>
  <c r="F2947" i="2"/>
  <c r="E2947" i="2"/>
  <c r="D2947" i="2"/>
  <c r="C2947" i="2"/>
  <c r="O2946" i="2"/>
  <c r="M2946" i="2"/>
  <c r="K2946" i="2"/>
  <c r="I2946" i="2"/>
  <c r="G2946" i="2"/>
  <c r="F2946" i="2"/>
  <c r="E2946" i="2"/>
  <c r="D2946" i="2"/>
  <c r="C2946" i="2"/>
  <c r="O2945" i="2"/>
  <c r="M2945" i="2"/>
  <c r="K2945" i="2"/>
  <c r="I2945" i="2"/>
  <c r="G2945" i="2"/>
  <c r="F2945" i="2"/>
  <c r="E2945" i="2"/>
  <c r="D2945" i="2"/>
  <c r="C2945" i="2"/>
  <c r="O2944" i="2"/>
  <c r="M2944" i="2"/>
  <c r="K2944" i="2"/>
  <c r="I2944" i="2"/>
  <c r="G2944" i="2"/>
  <c r="F2944" i="2"/>
  <c r="E2944" i="2"/>
  <c r="D2944" i="2"/>
  <c r="C2944" i="2"/>
  <c r="O2943" i="2"/>
  <c r="M2943" i="2"/>
  <c r="K2943" i="2"/>
  <c r="I2943" i="2"/>
  <c r="G2943" i="2"/>
  <c r="F2943" i="2"/>
  <c r="E2943" i="2"/>
  <c r="D2943" i="2"/>
  <c r="C2943" i="2"/>
  <c r="O2942" i="2"/>
  <c r="M2942" i="2"/>
  <c r="K2942" i="2"/>
  <c r="I2942" i="2"/>
  <c r="G2942" i="2"/>
  <c r="F2942" i="2"/>
  <c r="E2942" i="2"/>
  <c r="D2942" i="2"/>
  <c r="C2942" i="2"/>
  <c r="O2941" i="2"/>
  <c r="M2941" i="2"/>
  <c r="K2941" i="2"/>
  <c r="I2941" i="2"/>
  <c r="G2941" i="2"/>
  <c r="F2941" i="2"/>
  <c r="E2941" i="2"/>
  <c r="D2941" i="2"/>
  <c r="C2941" i="2"/>
  <c r="O2940" i="2"/>
  <c r="M2940" i="2"/>
  <c r="K2940" i="2"/>
  <c r="I2940" i="2"/>
  <c r="G2940" i="2"/>
  <c r="F2940" i="2"/>
  <c r="E2940" i="2"/>
  <c r="D2940" i="2"/>
  <c r="C2940" i="2"/>
  <c r="O2939" i="2"/>
  <c r="M2939" i="2"/>
  <c r="K2939" i="2"/>
  <c r="I2939" i="2"/>
  <c r="G2939" i="2"/>
  <c r="F2939" i="2"/>
  <c r="E2939" i="2"/>
  <c r="D2939" i="2"/>
  <c r="C2939" i="2"/>
  <c r="O2938" i="2"/>
  <c r="M2938" i="2"/>
  <c r="K2938" i="2"/>
  <c r="I2938" i="2"/>
  <c r="G2938" i="2"/>
  <c r="F2938" i="2"/>
  <c r="E2938" i="2"/>
  <c r="D2938" i="2"/>
  <c r="C2938" i="2"/>
  <c r="O2937" i="2"/>
  <c r="M2937" i="2"/>
  <c r="K2937" i="2"/>
  <c r="I2937" i="2"/>
  <c r="G2937" i="2"/>
  <c r="F2937" i="2"/>
  <c r="E2937" i="2"/>
  <c r="D2937" i="2"/>
  <c r="C2937" i="2"/>
  <c r="O2936" i="2"/>
  <c r="M2936" i="2"/>
  <c r="K2936" i="2"/>
  <c r="I2936" i="2"/>
  <c r="G2936" i="2"/>
  <c r="F2936" i="2"/>
  <c r="E2936" i="2"/>
  <c r="D2936" i="2"/>
  <c r="C2936" i="2"/>
  <c r="O2935" i="2"/>
  <c r="M2935" i="2"/>
  <c r="K2935" i="2"/>
  <c r="I2935" i="2"/>
  <c r="G2935" i="2"/>
  <c r="F2935" i="2"/>
  <c r="E2935" i="2"/>
  <c r="D2935" i="2"/>
  <c r="C2935" i="2"/>
  <c r="O2934" i="2"/>
  <c r="M2934" i="2"/>
  <c r="K2934" i="2"/>
  <c r="I2934" i="2"/>
  <c r="G2934" i="2"/>
  <c r="F2934" i="2"/>
  <c r="E2934" i="2"/>
  <c r="D2934" i="2"/>
  <c r="C2934" i="2"/>
  <c r="O2933" i="2"/>
  <c r="M2933" i="2"/>
  <c r="K2933" i="2"/>
  <c r="I2933" i="2"/>
  <c r="G2933" i="2"/>
  <c r="F2933" i="2"/>
  <c r="E2933" i="2"/>
  <c r="D2933" i="2"/>
  <c r="C2933" i="2"/>
  <c r="O2932" i="2"/>
  <c r="M2932" i="2"/>
  <c r="K2932" i="2"/>
  <c r="I2932" i="2"/>
  <c r="G2932" i="2"/>
  <c r="F2932" i="2"/>
  <c r="E2932" i="2"/>
  <c r="D2932" i="2"/>
  <c r="C2932" i="2"/>
  <c r="O2931" i="2"/>
  <c r="M2931" i="2"/>
  <c r="K2931" i="2"/>
  <c r="I2931" i="2"/>
  <c r="G2931" i="2"/>
  <c r="F2931" i="2"/>
  <c r="E2931" i="2"/>
  <c r="D2931" i="2"/>
  <c r="C2931" i="2"/>
  <c r="O2930" i="2"/>
  <c r="M2930" i="2"/>
  <c r="K2930" i="2"/>
  <c r="I2930" i="2"/>
  <c r="G2930" i="2"/>
  <c r="F2930" i="2"/>
  <c r="E2930" i="2"/>
  <c r="D2930" i="2"/>
  <c r="C2930" i="2"/>
  <c r="O2929" i="2"/>
  <c r="M2929" i="2"/>
  <c r="K2929" i="2"/>
  <c r="I2929" i="2"/>
  <c r="G2929" i="2"/>
  <c r="F2929" i="2"/>
  <c r="E2929" i="2"/>
  <c r="D2929" i="2"/>
  <c r="C2929" i="2"/>
  <c r="O2928" i="2"/>
  <c r="M2928" i="2"/>
  <c r="K2928" i="2"/>
  <c r="I2928" i="2"/>
  <c r="G2928" i="2"/>
  <c r="F2928" i="2"/>
  <c r="E2928" i="2"/>
  <c r="D2928" i="2"/>
  <c r="C2928" i="2"/>
  <c r="O2927" i="2"/>
  <c r="M2927" i="2"/>
  <c r="K2927" i="2"/>
  <c r="I2927" i="2"/>
  <c r="G2927" i="2"/>
  <c r="F2927" i="2"/>
  <c r="E2927" i="2"/>
  <c r="D2927" i="2"/>
  <c r="C2927" i="2"/>
  <c r="O2926" i="2"/>
  <c r="M2926" i="2"/>
  <c r="K2926" i="2"/>
  <c r="I2926" i="2"/>
  <c r="G2926" i="2"/>
  <c r="F2926" i="2"/>
  <c r="E2926" i="2"/>
  <c r="D2926" i="2"/>
  <c r="C2926" i="2"/>
  <c r="O2925" i="2"/>
  <c r="M2925" i="2"/>
  <c r="K2925" i="2"/>
  <c r="I2925" i="2"/>
  <c r="G2925" i="2"/>
  <c r="F2925" i="2"/>
  <c r="E2925" i="2"/>
  <c r="D2925" i="2"/>
  <c r="C2925" i="2"/>
  <c r="O2924" i="2"/>
  <c r="M2924" i="2"/>
  <c r="K2924" i="2"/>
  <c r="I2924" i="2"/>
  <c r="G2924" i="2"/>
  <c r="F2924" i="2"/>
  <c r="E2924" i="2"/>
  <c r="D2924" i="2"/>
  <c r="C2924" i="2"/>
  <c r="O2923" i="2"/>
  <c r="M2923" i="2"/>
  <c r="K2923" i="2"/>
  <c r="I2923" i="2"/>
  <c r="G2923" i="2"/>
  <c r="F2923" i="2"/>
  <c r="E2923" i="2"/>
  <c r="D2923" i="2"/>
  <c r="C2923" i="2"/>
  <c r="O2922" i="2"/>
  <c r="M2922" i="2"/>
  <c r="K2922" i="2"/>
  <c r="I2922" i="2"/>
  <c r="G2922" i="2"/>
  <c r="F2922" i="2"/>
  <c r="E2922" i="2"/>
  <c r="D2922" i="2"/>
  <c r="C2922" i="2"/>
  <c r="O2921" i="2"/>
  <c r="M2921" i="2"/>
  <c r="K2921" i="2"/>
  <c r="I2921" i="2"/>
  <c r="G2921" i="2"/>
  <c r="F2921" i="2"/>
  <c r="E2921" i="2"/>
  <c r="D2921" i="2"/>
  <c r="C2921" i="2"/>
  <c r="O2920" i="2"/>
  <c r="M2920" i="2"/>
  <c r="K2920" i="2"/>
  <c r="I2920" i="2"/>
  <c r="G2920" i="2"/>
  <c r="F2920" i="2"/>
  <c r="E2920" i="2"/>
  <c r="D2920" i="2"/>
  <c r="C2920" i="2"/>
  <c r="O2919" i="2"/>
  <c r="M2919" i="2"/>
  <c r="K2919" i="2"/>
  <c r="I2919" i="2"/>
  <c r="G2919" i="2"/>
  <c r="F2919" i="2"/>
  <c r="E2919" i="2"/>
  <c r="D2919" i="2"/>
  <c r="C2919" i="2"/>
  <c r="O2918" i="2"/>
  <c r="M2918" i="2"/>
  <c r="K2918" i="2"/>
  <c r="I2918" i="2"/>
  <c r="G2918" i="2"/>
  <c r="F2918" i="2"/>
  <c r="E2918" i="2"/>
  <c r="D2918" i="2"/>
  <c r="C2918" i="2"/>
  <c r="O2917" i="2"/>
  <c r="M2917" i="2"/>
  <c r="K2917" i="2"/>
  <c r="I2917" i="2"/>
  <c r="G2917" i="2"/>
  <c r="F2917" i="2"/>
  <c r="E2917" i="2"/>
  <c r="D2917" i="2"/>
  <c r="C2917" i="2"/>
  <c r="O2916" i="2"/>
  <c r="M2916" i="2"/>
  <c r="K2916" i="2"/>
  <c r="I2916" i="2"/>
  <c r="G2916" i="2"/>
  <c r="F2916" i="2"/>
  <c r="E2916" i="2"/>
  <c r="D2916" i="2"/>
  <c r="C2916" i="2"/>
  <c r="O2915" i="2"/>
  <c r="M2915" i="2"/>
  <c r="K2915" i="2"/>
  <c r="I2915" i="2"/>
  <c r="G2915" i="2"/>
  <c r="F2915" i="2"/>
  <c r="E2915" i="2"/>
  <c r="D2915" i="2"/>
  <c r="C2915" i="2"/>
  <c r="O2914" i="2"/>
  <c r="M2914" i="2"/>
  <c r="K2914" i="2"/>
  <c r="I2914" i="2"/>
  <c r="G2914" i="2"/>
  <c r="F2914" i="2"/>
  <c r="E2914" i="2"/>
  <c r="D2914" i="2"/>
  <c r="C2914" i="2"/>
  <c r="O2913" i="2"/>
  <c r="M2913" i="2"/>
  <c r="K2913" i="2"/>
  <c r="I2913" i="2"/>
  <c r="G2913" i="2"/>
  <c r="F2913" i="2"/>
  <c r="E2913" i="2"/>
  <c r="D2913" i="2"/>
  <c r="C2913" i="2"/>
  <c r="O2912" i="2"/>
  <c r="M2912" i="2"/>
  <c r="K2912" i="2"/>
  <c r="I2912" i="2"/>
  <c r="G2912" i="2"/>
  <c r="F2912" i="2"/>
  <c r="E2912" i="2"/>
  <c r="D2912" i="2"/>
  <c r="C2912" i="2"/>
  <c r="O2911" i="2"/>
  <c r="M2911" i="2"/>
  <c r="K2911" i="2"/>
  <c r="I2911" i="2"/>
  <c r="G2911" i="2"/>
  <c r="F2911" i="2"/>
  <c r="E2911" i="2"/>
  <c r="D2911" i="2"/>
  <c r="C2911" i="2"/>
  <c r="O2910" i="2"/>
  <c r="M2910" i="2"/>
  <c r="K2910" i="2"/>
  <c r="I2910" i="2"/>
  <c r="G2910" i="2"/>
  <c r="F2910" i="2"/>
  <c r="E2910" i="2"/>
  <c r="D2910" i="2"/>
  <c r="C2910" i="2"/>
  <c r="O2909" i="2"/>
  <c r="M2909" i="2"/>
  <c r="K2909" i="2"/>
  <c r="I2909" i="2"/>
  <c r="G2909" i="2"/>
  <c r="F2909" i="2"/>
  <c r="E2909" i="2"/>
  <c r="D2909" i="2"/>
  <c r="C2909" i="2"/>
  <c r="O2908" i="2"/>
  <c r="M2908" i="2"/>
  <c r="K2908" i="2"/>
  <c r="I2908" i="2"/>
  <c r="G2908" i="2"/>
  <c r="F2908" i="2"/>
  <c r="E2908" i="2"/>
  <c r="D2908" i="2"/>
  <c r="C2908" i="2"/>
  <c r="O2907" i="2"/>
  <c r="M2907" i="2"/>
  <c r="K2907" i="2"/>
  <c r="I2907" i="2"/>
  <c r="G2907" i="2"/>
  <c r="F2907" i="2"/>
  <c r="E2907" i="2"/>
  <c r="D2907" i="2"/>
  <c r="C2907" i="2"/>
  <c r="O2906" i="2"/>
  <c r="M2906" i="2"/>
  <c r="K2906" i="2"/>
  <c r="I2906" i="2"/>
  <c r="G2906" i="2"/>
  <c r="F2906" i="2"/>
  <c r="E2906" i="2"/>
  <c r="D2906" i="2"/>
  <c r="C2906" i="2"/>
  <c r="O2905" i="2"/>
  <c r="M2905" i="2"/>
  <c r="K2905" i="2"/>
  <c r="I2905" i="2"/>
  <c r="G2905" i="2"/>
  <c r="F2905" i="2"/>
  <c r="E2905" i="2"/>
  <c r="D2905" i="2"/>
  <c r="C2905" i="2"/>
  <c r="O2904" i="2"/>
  <c r="M2904" i="2"/>
  <c r="K2904" i="2"/>
  <c r="I2904" i="2"/>
  <c r="G2904" i="2"/>
  <c r="F2904" i="2"/>
  <c r="E2904" i="2"/>
  <c r="D2904" i="2"/>
  <c r="C2904" i="2"/>
  <c r="O2903" i="2"/>
  <c r="M2903" i="2"/>
  <c r="K2903" i="2"/>
  <c r="I2903" i="2"/>
  <c r="G2903" i="2"/>
  <c r="F2903" i="2"/>
  <c r="E2903" i="2"/>
  <c r="D2903" i="2"/>
  <c r="C2903" i="2"/>
  <c r="O2902" i="2"/>
  <c r="M2902" i="2"/>
  <c r="K2902" i="2"/>
  <c r="I2902" i="2"/>
  <c r="G2902" i="2"/>
  <c r="F2902" i="2"/>
  <c r="E2902" i="2"/>
  <c r="D2902" i="2"/>
  <c r="C2902" i="2"/>
  <c r="O2901" i="2"/>
  <c r="M2901" i="2"/>
  <c r="K2901" i="2"/>
  <c r="I2901" i="2"/>
  <c r="G2901" i="2"/>
  <c r="F2901" i="2"/>
  <c r="E2901" i="2"/>
  <c r="D2901" i="2"/>
  <c r="C2901" i="2"/>
  <c r="O2900" i="2"/>
  <c r="M2900" i="2"/>
  <c r="K2900" i="2"/>
  <c r="I2900" i="2"/>
  <c r="G2900" i="2"/>
  <c r="F2900" i="2"/>
  <c r="E2900" i="2"/>
  <c r="D2900" i="2"/>
  <c r="C2900" i="2"/>
  <c r="O2899" i="2"/>
  <c r="M2899" i="2"/>
  <c r="K2899" i="2"/>
  <c r="I2899" i="2"/>
  <c r="G2899" i="2"/>
  <c r="F2899" i="2"/>
  <c r="E2899" i="2"/>
  <c r="D2899" i="2"/>
  <c r="C2899" i="2"/>
  <c r="O2898" i="2"/>
  <c r="M2898" i="2"/>
  <c r="K2898" i="2"/>
  <c r="I2898" i="2"/>
  <c r="G2898" i="2"/>
  <c r="F2898" i="2"/>
  <c r="E2898" i="2"/>
  <c r="D2898" i="2"/>
  <c r="C2898" i="2"/>
  <c r="O2897" i="2"/>
  <c r="M2897" i="2"/>
  <c r="K2897" i="2"/>
  <c r="I2897" i="2"/>
  <c r="G2897" i="2"/>
  <c r="F2897" i="2"/>
  <c r="E2897" i="2"/>
  <c r="D2897" i="2"/>
  <c r="C2897" i="2"/>
  <c r="O2896" i="2"/>
  <c r="M2896" i="2"/>
  <c r="K2896" i="2"/>
  <c r="I2896" i="2"/>
  <c r="G2896" i="2"/>
  <c r="F2896" i="2"/>
  <c r="E2896" i="2"/>
  <c r="D2896" i="2"/>
  <c r="C2896" i="2"/>
  <c r="O2895" i="2"/>
  <c r="M2895" i="2"/>
  <c r="K2895" i="2"/>
  <c r="I2895" i="2"/>
  <c r="G2895" i="2"/>
  <c r="F2895" i="2"/>
  <c r="E2895" i="2"/>
  <c r="D2895" i="2"/>
  <c r="C2895" i="2"/>
  <c r="O2894" i="2"/>
  <c r="M2894" i="2"/>
  <c r="K2894" i="2"/>
  <c r="I2894" i="2"/>
  <c r="G2894" i="2"/>
  <c r="F2894" i="2"/>
  <c r="E2894" i="2"/>
  <c r="D2894" i="2"/>
  <c r="C2894" i="2"/>
  <c r="O2893" i="2"/>
  <c r="M2893" i="2"/>
  <c r="K2893" i="2"/>
  <c r="I2893" i="2"/>
  <c r="G2893" i="2"/>
  <c r="F2893" i="2"/>
  <c r="E2893" i="2"/>
  <c r="D2893" i="2"/>
  <c r="C2893" i="2"/>
  <c r="O2892" i="2"/>
  <c r="M2892" i="2"/>
  <c r="K2892" i="2"/>
  <c r="I2892" i="2"/>
  <c r="G2892" i="2"/>
  <c r="F2892" i="2"/>
  <c r="E2892" i="2"/>
  <c r="D2892" i="2"/>
  <c r="C2892" i="2"/>
  <c r="O2891" i="2"/>
  <c r="M2891" i="2"/>
  <c r="K2891" i="2"/>
  <c r="I2891" i="2"/>
  <c r="G2891" i="2"/>
  <c r="F2891" i="2"/>
  <c r="E2891" i="2"/>
  <c r="D2891" i="2"/>
  <c r="C2891" i="2"/>
  <c r="O2890" i="2"/>
  <c r="M2890" i="2"/>
  <c r="K2890" i="2"/>
  <c r="I2890" i="2"/>
  <c r="G2890" i="2"/>
  <c r="F2890" i="2"/>
  <c r="E2890" i="2"/>
  <c r="D2890" i="2"/>
  <c r="C2890" i="2"/>
  <c r="O2889" i="2"/>
  <c r="M2889" i="2"/>
  <c r="K2889" i="2"/>
  <c r="I2889" i="2"/>
  <c r="G2889" i="2"/>
  <c r="F2889" i="2"/>
  <c r="E2889" i="2"/>
  <c r="D2889" i="2"/>
  <c r="C2889" i="2"/>
  <c r="O2888" i="2"/>
  <c r="M2888" i="2"/>
  <c r="K2888" i="2"/>
  <c r="I2888" i="2"/>
  <c r="G2888" i="2"/>
  <c r="F2888" i="2"/>
  <c r="E2888" i="2"/>
  <c r="D2888" i="2"/>
  <c r="C2888" i="2"/>
  <c r="O2887" i="2"/>
  <c r="M2887" i="2"/>
  <c r="K2887" i="2"/>
  <c r="I2887" i="2"/>
  <c r="G2887" i="2"/>
  <c r="F2887" i="2"/>
  <c r="E2887" i="2"/>
  <c r="D2887" i="2"/>
  <c r="C2887" i="2"/>
  <c r="O2886" i="2"/>
  <c r="M2886" i="2"/>
  <c r="K2886" i="2"/>
  <c r="I2886" i="2"/>
  <c r="G2886" i="2"/>
  <c r="F2886" i="2"/>
  <c r="E2886" i="2"/>
  <c r="D2886" i="2"/>
  <c r="C2886" i="2"/>
  <c r="O2885" i="2"/>
  <c r="M2885" i="2"/>
  <c r="K2885" i="2"/>
  <c r="I2885" i="2"/>
  <c r="G2885" i="2"/>
  <c r="F2885" i="2"/>
  <c r="E2885" i="2"/>
  <c r="D2885" i="2"/>
  <c r="C2885" i="2"/>
  <c r="O2884" i="2"/>
  <c r="M2884" i="2"/>
  <c r="K2884" i="2"/>
  <c r="I2884" i="2"/>
  <c r="G2884" i="2"/>
  <c r="F2884" i="2"/>
  <c r="E2884" i="2"/>
  <c r="D2884" i="2"/>
  <c r="C2884" i="2"/>
  <c r="O2883" i="2"/>
  <c r="M2883" i="2"/>
  <c r="K2883" i="2"/>
  <c r="I2883" i="2"/>
  <c r="G2883" i="2"/>
  <c r="F2883" i="2"/>
  <c r="E2883" i="2"/>
  <c r="D2883" i="2"/>
  <c r="C2883" i="2"/>
  <c r="O2882" i="2"/>
  <c r="M2882" i="2"/>
  <c r="K2882" i="2"/>
  <c r="I2882" i="2"/>
  <c r="G2882" i="2"/>
  <c r="F2882" i="2"/>
  <c r="E2882" i="2"/>
  <c r="D2882" i="2"/>
  <c r="C2882" i="2"/>
  <c r="O2881" i="2"/>
  <c r="M2881" i="2"/>
  <c r="K2881" i="2"/>
  <c r="I2881" i="2"/>
  <c r="G2881" i="2"/>
  <c r="F2881" i="2"/>
  <c r="E2881" i="2"/>
  <c r="D2881" i="2"/>
  <c r="C2881" i="2"/>
  <c r="O2880" i="2"/>
  <c r="M2880" i="2"/>
  <c r="K2880" i="2"/>
  <c r="I2880" i="2"/>
  <c r="G2880" i="2"/>
  <c r="F2880" i="2"/>
  <c r="E2880" i="2"/>
  <c r="D2880" i="2"/>
  <c r="C2880" i="2"/>
  <c r="O2879" i="2"/>
  <c r="M2879" i="2"/>
  <c r="K2879" i="2"/>
  <c r="I2879" i="2"/>
  <c r="G2879" i="2"/>
  <c r="F2879" i="2"/>
  <c r="E2879" i="2"/>
  <c r="D2879" i="2"/>
  <c r="C2879" i="2"/>
  <c r="O2878" i="2"/>
  <c r="M2878" i="2"/>
  <c r="K2878" i="2"/>
  <c r="I2878" i="2"/>
  <c r="G2878" i="2"/>
  <c r="F2878" i="2"/>
  <c r="E2878" i="2"/>
  <c r="D2878" i="2"/>
  <c r="C2878" i="2"/>
  <c r="O2877" i="2"/>
  <c r="M2877" i="2"/>
  <c r="K2877" i="2"/>
  <c r="I2877" i="2"/>
  <c r="G2877" i="2"/>
  <c r="F2877" i="2"/>
  <c r="E2877" i="2"/>
  <c r="D2877" i="2"/>
  <c r="C2877" i="2"/>
  <c r="O2876" i="2"/>
  <c r="M2876" i="2"/>
  <c r="K2876" i="2"/>
  <c r="I2876" i="2"/>
  <c r="G2876" i="2"/>
  <c r="F2876" i="2"/>
  <c r="E2876" i="2"/>
  <c r="D2876" i="2"/>
  <c r="C2876" i="2"/>
  <c r="O2875" i="2"/>
  <c r="M2875" i="2"/>
  <c r="K2875" i="2"/>
  <c r="I2875" i="2"/>
  <c r="G2875" i="2"/>
  <c r="F2875" i="2"/>
  <c r="E2875" i="2"/>
  <c r="D2875" i="2"/>
  <c r="C2875" i="2"/>
  <c r="O2874" i="2"/>
  <c r="M2874" i="2"/>
  <c r="K2874" i="2"/>
  <c r="I2874" i="2"/>
  <c r="G2874" i="2"/>
  <c r="F2874" i="2"/>
  <c r="E2874" i="2"/>
  <c r="D2874" i="2"/>
  <c r="C2874" i="2"/>
  <c r="O2873" i="2"/>
  <c r="M2873" i="2"/>
  <c r="K2873" i="2"/>
  <c r="I2873" i="2"/>
  <c r="G2873" i="2"/>
  <c r="F2873" i="2"/>
  <c r="E2873" i="2"/>
  <c r="D2873" i="2"/>
  <c r="C2873" i="2"/>
  <c r="O2872" i="2"/>
  <c r="M2872" i="2"/>
  <c r="K2872" i="2"/>
  <c r="I2872" i="2"/>
  <c r="G2872" i="2"/>
  <c r="F2872" i="2"/>
  <c r="E2872" i="2"/>
  <c r="D2872" i="2"/>
  <c r="C2872" i="2"/>
  <c r="O2871" i="2"/>
  <c r="M2871" i="2"/>
  <c r="K2871" i="2"/>
  <c r="I2871" i="2"/>
  <c r="G2871" i="2"/>
  <c r="F2871" i="2"/>
  <c r="E2871" i="2"/>
  <c r="D2871" i="2"/>
  <c r="C2871" i="2"/>
  <c r="O2870" i="2"/>
  <c r="M2870" i="2"/>
  <c r="K2870" i="2"/>
  <c r="I2870" i="2"/>
  <c r="G2870" i="2"/>
  <c r="F2870" i="2"/>
  <c r="E2870" i="2"/>
  <c r="D2870" i="2"/>
  <c r="C2870" i="2"/>
  <c r="O2869" i="2"/>
  <c r="M2869" i="2"/>
  <c r="K2869" i="2"/>
  <c r="I2869" i="2"/>
  <c r="G2869" i="2"/>
  <c r="F2869" i="2"/>
  <c r="E2869" i="2"/>
  <c r="D2869" i="2"/>
  <c r="C2869" i="2"/>
  <c r="O2868" i="2"/>
  <c r="M2868" i="2"/>
  <c r="K2868" i="2"/>
  <c r="I2868" i="2"/>
  <c r="G2868" i="2"/>
  <c r="F2868" i="2"/>
  <c r="E2868" i="2"/>
  <c r="D2868" i="2"/>
  <c r="C2868" i="2"/>
  <c r="O2867" i="2"/>
  <c r="M2867" i="2"/>
  <c r="K2867" i="2"/>
  <c r="I2867" i="2"/>
  <c r="G2867" i="2"/>
  <c r="F2867" i="2"/>
  <c r="E2867" i="2"/>
  <c r="D2867" i="2"/>
  <c r="C2867" i="2"/>
  <c r="O2866" i="2"/>
  <c r="M2866" i="2"/>
  <c r="K2866" i="2"/>
  <c r="I2866" i="2"/>
  <c r="G2866" i="2"/>
  <c r="F2866" i="2"/>
  <c r="E2866" i="2"/>
  <c r="D2866" i="2"/>
  <c r="C2866" i="2"/>
  <c r="O2865" i="2"/>
  <c r="M2865" i="2"/>
  <c r="K2865" i="2"/>
  <c r="I2865" i="2"/>
  <c r="G2865" i="2"/>
  <c r="F2865" i="2"/>
  <c r="E2865" i="2"/>
  <c r="D2865" i="2"/>
  <c r="C2865" i="2"/>
  <c r="O2864" i="2"/>
  <c r="M2864" i="2"/>
  <c r="K2864" i="2"/>
  <c r="I2864" i="2"/>
  <c r="G2864" i="2"/>
  <c r="F2864" i="2"/>
  <c r="E2864" i="2"/>
  <c r="D2864" i="2"/>
  <c r="C2864" i="2"/>
  <c r="O2863" i="2"/>
  <c r="M2863" i="2"/>
  <c r="K2863" i="2"/>
  <c r="I2863" i="2"/>
  <c r="G2863" i="2"/>
  <c r="F2863" i="2"/>
  <c r="E2863" i="2"/>
  <c r="D2863" i="2"/>
  <c r="C2863" i="2"/>
  <c r="O2862" i="2"/>
  <c r="M2862" i="2"/>
  <c r="K2862" i="2"/>
  <c r="I2862" i="2"/>
  <c r="G2862" i="2"/>
  <c r="F2862" i="2"/>
  <c r="E2862" i="2"/>
  <c r="D2862" i="2"/>
  <c r="C2862" i="2"/>
  <c r="O2861" i="2"/>
  <c r="M2861" i="2"/>
  <c r="K2861" i="2"/>
  <c r="I2861" i="2"/>
  <c r="G2861" i="2"/>
  <c r="F2861" i="2"/>
  <c r="E2861" i="2"/>
  <c r="D2861" i="2"/>
  <c r="C2861" i="2"/>
  <c r="O2860" i="2"/>
  <c r="M2860" i="2"/>
  <c r="K2860" i="2"/>
  <c r="I2860" i="2"/>
  <c r="G2860" i="2"/>
  <c r="F2860" i="2"/>
  <c r="E2860" i="2"/>
  <c r="D2860" i="2"/>
  <c r="C2860" i="2"/>
  <c r="O2859" i="2"/>
  <c r="M2859" i="2"/>
  <c r="K2859" i="2"/>
  <c r="I2859" i="2"/>
  <c r="G2859" i="2"/>
  <c r="F2859" i="2"/>
  <c r="E2859" i="2"/>
  <c r="D2859" i="2"/>
  <c r="C2859" i="2"/>
  <c r="O2858" i="2"/>
  <c r="M2858" i="2"/>
  <c r="K2858" i="2"/>
  <c r="I2858" i="2"/>
  <c r="G2858" i="2"/>
  <c r="F2858" i="2"/>
  <c r="E2858" i="2"/>
  <c r="D2858" i="2"/>
  <c r="C2858" i="2"/>
  <c r="O2857" i="2"/>
  <c r="M2857" i="2"/>
  <c r="K2857" i="2"/>
  <c r="I2857" i="2"/>
  <c r="G2857" i="2"/>
  <c r="F2857" i="2"/>
  <c r="E2857" i="2"/>
  <c r="D2857" i="2"/>
  <c r="C2857" i="2"/>
  <c r="O2856" i="2"/>
  <c r="M2856" i="2"/>
  <c r="K2856" i="2"/>
  <c r="I2856" i="2"/>
  <c r="G2856" i="2"/>
  <c r="F2856" i="2"/>
  <c r="E2856" i="2"/>
  <c r="D2856" i="2"/>
  <c r="C2856" i="2"/>
  <c r="O2855" i="2"/>
  <c r="M2855" i="2"/>
  <c r="K2855" i="2"/>
  <c r="I2855" i="2"/>
  <c r="G2855" i="2"/>
  <c r="F2855" i="2"/>
  <c r="E2855" i="2"/>
  <c r="D2855" i="2"/>
  <c r="C2855" i="2"/>
  <c r="O2854" i="2"/>
  <c r="M2854" i="2"/>
  <c r="K2854" i="2"/>
  <c r="I2854" i="2"/>
  <c r="G2854" i="2"/>
  <c r="F2854" i="2"/>
  <c r="E2854" i="2"/>
  <c r="D2854" i="2"/>
  <c r="C2854" i="2"/>
  <c r="O2853" i="2"/>
  <c r="M2853" i="2"/>
  <c r="K2853" i="2"/>
  <c r="I2853" i="2"/>
  <c r="G2853" i="2"/>
  <c r="F2853" i="2"/>
  <c r="E2853" i="2"/>
  <c r="D2853" i="2"/>
  <c r="C2853" i="2"/>
  <c r="O2852" i="2"/>
  <c r="M2852" i="2"/>
  <c r="K2852" i="2"/>
  <c r="I2852" i="2"/>
  <c r="G2852" i="2"/>
  <c r="F2852" i="2"/>
  <c r="E2852" i="2"/>
  <c r="D2852" i="2"/>
  <c r="C2852" i="2"/>
  <c r="O2851" i="2"/>
  <c r="M2851" i="2"/>
  <c r="K2851" i="2"/>
  <c r="I2851" i="2"/>
  <c r="G2851" i="2"/>
  <c r="F2851" i="2"/>
  <c r="E2851" i="2"/>
  <c r="D2851" i="2"/>
  <c r="C2851" i="2"/>
  <c r="O2850" i="2"/>
  <c r="M2850" i="2"/>
  <c r="K2850" i="2"/>
  <c r="I2850" i="2"/>
  <c r="G2850" i="2"/>
  <c r="F2850" i="2"/>
  <c r="E2850" i="2"/>
  <c r="D2850" i="2"/>
  <c r="C2850" i="2"/>
  <c r="O2849" i="2"/>
  <c r="M2849" i="2"/>
  <c r="K2849" i="2"/>
  <c r="I2849" i="2"/>
  <c r="G2849" i="2"/>
  <c r="F2849" i="2"/>
  <c r="E2849" i="2"/>
  <c r="D2849" i="2"/>
  <c r="C2849" i="2"/>
  <c r="O2848" i="2"/>
  <c r="M2848" i="2"/>
  <c r="K2848" i="2"/>
  <c r="I2848" i="2"/>
  <c r="G2848" i="2"/>
  <c r="F2848" i="2"/>
  <c r="E2848" i="2"/>
  <c r="D2848" i="2"/>
  <c r="C2848" i="2"/>
  <c r="O2847" i="2"/>
  <c r="M2847" i="2"/>
  <c r="K2847" i="2"/>
  <c r="I2847" i="2"/>
  <c r="G2847" i="2"/>
  <c r="F2847" i="2"/>
  <c r="E2847" i="2"/>
  <c r="D2847" i="2"/>
  <c r="C2847" i="2"/>
  <c r="O2846" i="2"/>
  <c r="M2846" i="2"/>
  <c r="K2846" i="2"/>
  <c r="I2846" i="2"/>
  <c r="G2846" i="2"/>
  <c r="F2846" i="2"/>
  <c r="E2846" i="2"/>
  <c r="D2846" i="2"/>
  <c r="C2846" i="2"/>
  <c r="O2845" i="2"/>
  <c r="M2845" i="2"/>
  <c r="K2845" i="2"/>
  <c r="I2845" i="2"/>
  <c r="G2845" i="2"/>
  <c r="F2845" i="2"/>
  <c r="E2845" i="2"/>
  <c r="D2845" i="2"/>
  <c r="C2845" i="2"/>
  <c r="O2844" i="2"/>
  <c r="M2844" i="2"/>
  <c r="K2844" i="2"/>
  <c r="I2844" i="2"/>
  <c r="G2844" i="2"/>
  <c r="F2844" i="2"/>
  <c r="E2844" i="2"/>
  <c r="D2844" i="2"/>
  <c r="C2844" i="2"/>
  <c r="O2843" i="2"/>
  <c r="M2843" i="2"/>
  <c r="K2843" i="2"/>
  <c r="I2843" i="2"/>
  <c r="G2843" i="2"/>
  <c r="F2843" i="2"/>
  <c r="E2843" i="2"/>
  <c r="D2843" i="2"/>
  <c r="C2843" i="2"/>
  <c r="O2842" i="2"/>
  <c r="M2842" i="2"/>
  <c r="K2842" i="2"/>
  <c r="I2842" i="2"/>
  <c r="G2842" i="2"/>
  <c r="F2842" i="2"/>
  <c r="E2842" i="2"/>
  <c r="D2842" i="2"/>
  <c r="C2842" i="2"/>
  <c r="O2841" i="2"/>
  <c r="M2841" i="2"/>
  <c r="K2841" i="2"/>
  <c r="I2841" i="2"/>
  <c r="G2841" i="2"/>
  <c r="F2841" i="2"/>
  <c r="E2841" i="2"/>
  <c r="D2841" i="2"/>
  <c r="C2841" i="2"/>
  <c r="O2840" i="2"/>
  <c r="M2840" i="2"/>
  <c r="K2840" i="2"/>
  <c r="I2840" i="2"/>
  <c r="G2840" i="2"/>
  <c r="F2840" i="2"/>
  <c r="E2840" i="2"/>
  <c r="D2840" i="2"/>
  <c r="C2840" i="2"/>
  <c r="O2839" i="2"/>
  <c r="M2839" i="2"/>
  <c r="K2839" i="2"/>
  <c r="I2839" i="2"/>
  <c r="G2839" i="2"/>
  <c r="F2839" i="2"/>
  <c r="E2839" i="2"/>
  <c r="D2839" i="2"/>
  <c r="C2839" i="2"/>
  <c r="O2838" i="2"/>
  <c r="M2838" i="2"/>
  <c r="K2838" i="2"/>
  <c r="I2838" i="2"/>
  <c r="G2838" i="2"/>
  <c r="F2838" i="2"/>
  <c r="E2838" i="2"/>
  <c r="D2838" i="2"/>
  <c r="C2838" i="2"/>
  <c r="O2837" i="2"/>
  <c r="M2837" i="2"/>
  <c r="K2837" i="2"/>
  <c r="I2837" i="2"/>
  <c r="G2837" i="2"/>
  <c r="F2837" i="2"/>
  <c r="E2837" i="2"/>
  <c r="D2837" i="2"/>
  <c r="C2837" i="2"/>
  <c r="O2836" i="2"/>
  <c r="M2836" i="2"/>
  <c r="K2836" i="2"/>
  <c r="I2836" i="2"/>
  <c r="G2836" i="2"/>
  <c r="F2836" i="2"/>
  <c r="E2836" i="2"/>
  <c r="D2836" i="2"/>
  <c r="C2836" i="2"/>
  <c r="O2835" i="2"/>
  <c r="M2835" i="2"/>
  <c r="K2835" i="2"/>
  <c r="I2835" i="2"/>
  <c r="G2835" i="2"/>
  <c r="F2835" i="2"/>
  <c r="E2835" i="2"/>
  <c r="D2835" i="2"/>
  <c r="C2835" i="2"/>
  <c r="O2834" i="2"/>
  <c r="M2834" i="2"/>
  <c r="K2834" i="2"/>
  <c r="I2834" i="2"/>
  <c r="G2834" i="2"/>
  <c r="F2834" i="2"/>
  <c r="E2834" i="2"/>
  <c r="D2834" i="2"/>
  <c r="C2834" i="2"/>
  <c r="O2833" i="2"/>
  <c r="M2833" i="2"/>
  <c r="K2833" i="2"/>
  <c r="I2833" i="2"/>
  <c r="G2833" i="2"/>
  <c r="F2833" i="2"/>
  <c r="E2833" i="2"/>
  <c r="D2833" i="2"/>
  <c r="C2833" i="2"/>
  <c r="O2832" i="2"/>
  <c r="M2832" i="2"/>
  <c r="K2832" i="2"/>
  <c r="I2832" i="2"/>
  <c r="G2832" i="2"/>
  <c r="F2832" i="2"/>
  <c r="E2832" i="2"/>
  <c r="D2832" i="2"/>
  <c r="C2832" i="2"/>
  <c r="O2831" i="2"/>
  <c r="M2831" i="2"/>
  <c r="K2831" i="2"/>
  <c r="I2831" i="2"/>
  <c r="G2831" i="2"/>
  <c r="F2831" i="2"/>
  <c r="E2831" i="2"/>
  <c r="D2831" i="2"/>
  <c r="C2831" i="2"/>
  <c r="O2830" i="2"/>
  <c r="M2830" i="2"/>
  <c r="K2830" i="2"/>
  <c r="I2830" i="2"/>
  <c r="G2830" i="2"/>
  <c r="F2830" i="2"/>
  <c r="E2830" i="2"/>
  <c r="D2830" i="2"/>
  <c r="C2830" i="2"/>
  <c r="O2829" i="2"/>
  <c r="M2829" i="2"/>
  <c r="K2829" i="2"/>
  <c r="I2829" i="2"/>
  <c r="G2829" i="2"/>
  <c r="F2829" i="2"/>
  <c r="E2829" i="2"/>
  <c r="D2829" i="2"/>
  <c r="C2829" i="2"/>
  <c r="O2828" i="2"/>
  <c r="M2828" i="2"/>
  <c r="K2828" i="2"/>
  <c r="I2828" i="2"/>
  <c r="G2828" i="2"/>
  <c r="F2828" i="2"/>
  <c r="E2828" i="2"/>
  <c r="D2828" i="2"/>
  <c r="C2828" i="2"/>
  <c r="O2827" i="2"/>
  <c r="M2827" i="2"/>
  <c r="K2827" i="2"/>
  <c r="I2827" i="2"/>
  <c r="G2827" i="2"/>
  <c r="F2827" i="2"/>
  <c r="E2827" i="2"/>
  <c r="D2827" i="2"/>
  <c r="C2827" i="2"/>
  <c r="O2826" i="2"/>
  <c r="M2826" i="2"/>
  <c r="K2826" i="2"/>
  <c r="I2826" i="2"/>
  <c r="G2826" i="2"/>
  <c r="F2826" i="2"/>
  <c r="E2826" i="2"/>
  <c r="D2826" i="2"/>
  <c r="C2826" i="2"/>
  <c r="O2825" i="2"/>
  <c r="M2825" i="2"/>
  <c r="K2825" i="2"/>
  <c r="I2825" i="2"/>
  <c r="G2825" i="2"/>
  <c r="F2825" i="2"/>
  <c r="E2825" i="2"/>
  <c r="D2825" i="2"/>
  <c r="C2825" i="2"/>
  <c r="O2824" i="2"/>
  <c r="M2824" i="2"/>
  <c r="K2824" i="2"/>
  <c r="I2824" i="2"/>
  <c r="G2824" i="2"/>
  <c r="F2824" i="2"/>
  <c r="E2824" i="2"/>
  <c r="D2824" i="2"/>
  <c r="C2824" i="2"/>
  <c r="O2823" i="2"/>
  <c r="M2823" i="2"/>
  <c r="K2823" i="2"/>
  <c r="I2823" i="2"/>
  <c r="G2823" i="2"/>
  <c r="F2823" i="2"/>
  <c r="E2823" i="2"/>
  <c r="D2823" i="2"/>
  <c r="C2823" i="2"/>
  <c r="O2822" i="2"/>
  <c r="M2822" i="2"/>
  <c r="K2822" i="2"/>
  <c r="I2822" i="2"/>
  <c r="G2822" i="2"/>
  <c r="F2822" i="2"/>
  <c r="E2822" i="2"/>
  <c r="D2822" i="2"/>
  <c r="C2822" i="2"/>
  <c r="O2821" i="2"/>
  <c r="M2821" i="2"/>
  <c r="K2821" i="2"/>
  <c r="I2821" i="2"/>
  <c r="G2821" i="2"/>
  <c r="F2821" i="2"/>
  <c r="E2821" i="2"/>
  <c r="D2821" i="2"/>
  <c r="C2821" i="2"/>
  <c r="O2820" i="2"/>
  <c r="M2820" i="2"/>
  <c r="K2820" i="2"/>
  <c r="I2820" i="2"/>
  <c r="G2820" i="2"/>
  <c r="F2820" i="2"/>
  <c r="E2820" i="2"/>
  <c r="D2820" i="2"/>
  <c r="C2820" i="2"/>
  <c r="O2819" i="2"/>
  <c r="M2819" i="2"/>
  <c r="K2819" i="2"/>
  <c r="I2819" i="2"/>
  <c r="G2819" i="2"/>
  <c r="F2819" i="2"/>
  <c r="E2819" i="2"/>
  <c r="D2819" i="2"/>
  <c r="C2819" i="2"/>
  <c r="O2818" i="2"/>
  <c r="M2818" i="2"/>
  <c r="K2818" i="2"/>
  <c r="I2818" i="2"/>
  <c r="G2818" i="2"/>
  <c r="F2818" i="2"/>
  <c r="E2818" i="2"/>
  <c r="D2818" i="2"/>
  <c r="C2818" i="2"/>
  <c r="O2817" i="2"/>
  <c r="M2817" i="2"/>
  <c r="K2817" i="2"/>
  <c r="I2817" i="2"/>
  <c r="G2817" i="2"/>
  <c r="F2817" i="2"/>
  <c r="E2817" i="2"/>
  <c r="D2817" i="2"/>
  <c r="C2817" i="2"/>
  <c r="O2816" i="2"/>
  <c r="M2816" i="2"/>
  <c r="K2816" i="2"/>
  <c r="I2816" i="2"/>
  <c r="G2816" i="2"/>
  <c r="F2816" i="2"/>
  <c r="E2816" i="2"/>
  <c r="D2816" i="2"/>
  <c r="C2816" i="2"/>
  <c r="O2815" i="2"/>
  <c r="M2815" i="2"/>
  <c r="K2815" i="2"/>
  <c r="I2815" i="2"/>
  <c r="G2815" i="2"/>
  <c r="F2815" i="2"/>
  <c r="E2815" i="2"/>
  <c r="D2815" i="2"/>
  <c r="C2815" i="2"/>
  <c r="O2814" i="2"/>
  <c r="M2814" i="2"/>
  <c r="K2814" i="2"/>
  <c r="I2814" i="2"/>
  <c r="G2814" i="2"/>
  <c r="F2814" i="2"/>
  <c r="E2814" i="2"/>
  <c r="D2814" i="2"/>
  <c r="C2814" i="2"/>
  <c r="O2813" i="2"/>
  <c r="M2813" i="2"/>
  <c r="K2813" i="2"/>
  <c r="I2813" i="2"/>
  <c r="G2813" i="2"/>
  <c r="F2813" i="2"/>
  <c r="E2813" i="2"/>
  <c r="D2813" i="2"/>
  <c r="C2813" i="2"/>
  <c r="O2812" i="2"/>
  <c r="M2812" i="2"/>
  <c r="K2812" i="2"/>
  <c r="I2812" i="2"/>
  <c r="G2812" i="2"/>
  <c r="F2812" i="2"/>
  <c r="E2812" i="2"/>
  <c r="D2812" i="2"/>
  <c r="C2812" i="2"/>
  <c r="O2811" i="2"/>
  <c r="M2811" i="2"/>
  <c r="K2811" i="2"/>
  <c r="I2811" i="2"/>
  <c r="G2811" i="2"/>
  <c r="F2811" i="2"/>
  <c r="E2811" i="2"/>
  <c r="D2811" i="2"/>
  <c r="C2811" i="2"/>
  <c r="O2810" i="2"/>
  <c r="M2810" i="2"/>
  <c r="K2810" i="2"/>
  <c r="I2810" i="2"/>
  <c r="G2810" i="2"/>
  <c r="F2810" i="2"/>
  <c r="E2810" i="2"/>
  <c r="D2810" i="2"/>
  <c r="C2810" i="2"/>
  <c r="O2809" i="2"/>
  <c r="M2809" i="2"/>
  <c r="K2809" i="2"/>
  <c r="I2809" i="2"/>
  <c r="G2809" i="2"/>
  <c r="F2809" i="2"/>
  <c r="E2809" i="2"/>
  <c r="D2809" i="2"/>
  <c r="C2809" i="2"/>
  <c r="O2808" i="2"/>
  <c r="M2808" i="2"/>
  <c r="K2808" i="2"/>
  <c r="I2808" i="2"/>
  <c r="G2808" i="2"/>
  <c r="F2808" i="2"/>
  <c r="E2808" i="2"/>
  <c r="D2808" i="2"/>
  <c r="C2808" i="2"/>
  <c r="O2807" i="2"/>
  <c r="M2807" i="2"/>
  <c r="K2807" i="2"/>
  <c r="I2807" i="2"/>
  <c r="G2807" i="2"/>
  <c r="F2807" i="2"/>
  <c r="E2807" i="2"/>
  <c r="D2807" i="2"/>
  <c r="C2807" i="2"/>
  <c r="O2806" i="2"/>
  <c r="M2806" i="2"/>
  <c r="K2806" i="2"/>
  <c r="I2806" i="2"/>
  <c r="G2806" i="2"/>
  <c r="F2806" i="2"/>
  <c r="E2806" i="2"/>
  <c r="D2806" i="2"/>
  <c r="C2806" i="2"/>
  <c r="O2805" i="2"/>
  <c r="M2805" i="2"/>
  <c r="K2805" i="2"/>
  <c r="I2805" i="2"/>
  <c r="G2805" i="2"/>
  <c r="F2805" i="2"/>
  <c r="E2805" i="2"/>
  <c r="D2805" i="2"/>
  <c r="C2805" i="2"/>
  <c r="O2804" i="2"/>
  <c r="M2804" i="2"/>
  <c r="K2804" i="2"/>
  <c r="I2804" i="2"/>
  <c r="G2804" i="2"/>
  <c r="F2804" i="2"/>
  <c r="E2804" i="2"/>
  <c r="D2804" i="2"/>
  <c r="C2804" i="2"/>
  <c r="O2803" i="2"/>
  <c r="M2803" i="2"/>
  <c r="K2803" i="2"/>
  <c r="I2803" i="2"/>
  <c r="G2803" i="2"/>
  <c r="F2803" i="2"/>
  <c r="E2803" i="2"/>
  <c r="D2803" i="2"/>
  <c r="C2803" i="2"/>
  <c r="O2802" i="2"/>
  <c r="M2802" i="2"/>
  <c r="K2802" i="2"/>
  <c r="I2802" i="2"/>
  <c r="G2802" i="2"/>
  <c r="F2802" i="2"/>
  <c r="E2802" i="2"/>
  <c r="D2802" i="2"/>
  <c r="C2802" i="2"/>
  <c r="O2801" i="2"/>
  <c r="M2801" i="2"/>
  <c r="K2801" i="2"/>
  <c r="I2801" i="2"/>
  <c r="G2801" i="2"/>
  <c r="F2801" i="2"/>
  <c r="E2801" i="2"/>
  <c r="D2801" i="2"/>
  <c r="C2801" i="2"/>
  <c r="O2800" i="2"/>
  <c r="M2800" i="2"/>
  <c r="K2800" i="2"/>
  <c r="I2800" i="2"/>
  <c r="G2800" i="2"/>
  <c r="F2800" i="2"/>
  <c r="E2800" i="2"/>
  <c r="D2800" i="2"/>
  <c r="C2800" i="2"/>
  <c r="O2799" i="2"/>
  <c r="M2799" i="2"/>
  <c r="K2799" i="2"/>
  <c r="I2799" i="2"/>
  <c r="G2799" i="2"/>
  <c r="F2799" i="2"/>
  <c r="E2799" i="2"/>
  <c r="D2799" i="2"/>
  <c r="C2799" i="2"/>
  <c r="O2798" i="2"/>
  <c r="M2798" i="2"/>
  <c r="K2798" i="2"/>
  <c r="I2798" i="2"/>
  <c r="G2798" i="2"/>
  <c r="F2798" i="2"/>
  <c r="E2798" i="2"/>
  <c r="D2798" i="2"/>
  <c r="C2798" i="2"/>
  <c r="O2797" i="2"/>
  <c r="M2797" i="2"/>
  <c r="K2797" i="2"/>
  <c r="I2797" i="2"/>
  <c r="G2797" i="2"/>
  <c r="F2797" i="2"/>
  <c r="E2797" i="2"/>
  <c r="D2797" i="2"/>
  <c r="C2797" i="2"/>
  <c r="O2796" i="2"/>
  <c r="M2796" i="2"/>
  <c r="K2796" i="2"/>
  <c r="I2796" i="2"/>
  <c r="G2796" i="2"/>
  <c r="F2796" i="2"/>
  <c r="E2796" i="2"/>
  <c r="D2796" i="2"/>
  <c r="C2796" i="2"/>
  <c r="O2795" i="2"/>
  <c r="M2795" i="2"/>
  <c r="K2795" i="2"/>
  <c r="I2795" i="2"/>
  <c r="G2795" i="2"/>
  <c r="F2795" i="2"/>
  <c r="E2795" i="2"/>
  <c r="D2795" i="2"/>
  <c r="C2795" i="2"/>
  <c r="O2794" i="2"/>
  <c r="M2794" i="2"/>
  <c r="K2794" i="2"/>
  <c r="I2794" i="2"/>
  <c r="G2794" i="2"/>
  <c r="F2794" i="2"/>
  <c r="E2794" i="2"/>
  <c r="D2794" i="2"/>
  <c r="C2794" i="2"/>
  <c r="O2793" i="2"/>
  <c r="M2793" i="2"/>
  <c r="K2793" i="2"/>
  <c r="I2793" i="2"/>
  <c r="G2793" i="2"/>
  <c r="F2793" i="2"/>
  <c r="E2793" i="2"/>
  <c r="D2793" i="2"/>
  <c r="C2793" i="2"/>
  <c r="O2792" i="2"/>
  <c r="M2792" i="2"/>
  <c r="K2792" i="2"/>
  <c r="I2792" i="2"/>
  <c r="G2792" i="2"/>
  <c r="F2792" i="2"/>
  <c r="E2792" i="2"/>
  <c r="D2792" i="2"/>
  <c r="C2792" i="2"/>
  <c r="O2791" i="2"/>
  <c r="M2791" i="2"/>
  <c r="K2791" i="2"/>
  <c r="I2791" i="2"/>
  <c r="G2791" i="2"/>
  <c r="F2791" i="2"/>
  <c r="E2791" i="2"/>
  <c r="D2791" i="2"/>
  <c r="C2791" i="2"/>
  <c r="O2790" i="2"/>
  <c r="M2790" i="2"/>
  <c r="K2790" i="2"/>
  <c r="I2790" i="2"/>
  <c r="G2790" i="2"/>
  <c r="F2790" i="2"/>
  <c r="E2790" i="2"/>
  <c r="D2790" i="2"/>
  <c r="C2790" i="2"/>
  <c r="O2789" i="2"/>
  <c r="M2789" i="2"/>
  <c r="K2789" i="2"/>
  <c r="I2789" i="2"/>
  <c r="G2789" i="2"/>
  <c r="F2789" i="2"/>
  <c r="E2789" i="2"/>
  <c r="D2789" i="2"/>
  <c r="C2789" i="2"/>
  <c r="O2788" i="2"/>
  <c r="M2788" i="2"/>
  <c r="K2788" i="2"/>
  <c r="I2788" i="2"/>
  <c r="G2788" i="2"/>
  <c r="F2788" i="2"/>
  <c r="E2788" i="2"/>
  <c r="D2788" i="2"/>
  <c r="C2788" i="2"/>
  <c r="O2787" i="2"/>
  <c r="M2787" i="2"/>
  <c r="K2787" i="2"/>
  <c r="I2787" i="2"/>
  <c r="G2787" i="2"/>
  <c r="F2787" i="2"/>
  <c r="E2787" i="2"/>
  <c r="D2787" i="2"/>
  <c r="C2787" i="2"/>
  <c r="O2786" i="2"/>
  <c r="M2786" i="2"/>
  <c r="K2786" i="2"/>
  <c r="I2786" i="2"/>
  <c r="G2786" i="2"/>
  <c r="F2786" i="2"/>
  <c r="E2786" i="2"/>
  <c r="D2786" i="2"/>
  <c r="C2786" i="2"/>
  <c r="O2785" i="2"/>
  <c r="M2785" i="2"/>
  <c r="K2785" i="2"/>
  <c r="I2785" i="2"/>
  <c r="G2785" i="2"/>
  <c r="F2785" i="2"/>
  <c r="E2785" i="2"/>
  <c r="D2785" i="2"/>
  <c r="C2785" i="2"/>
  <c r="O2784" i="2"/>
  <c r="M2784" i="2"/>
  <c r="K2784" i="2"/>
  <c r="I2784" i="2"/>
  <c r="G2784" i="2"/>
  <c r="F2784" i="2"/>
  <c r="E2784" i="2"/>
  <c r="D2784" i="2"/>
  <c r="C2784" i="2"/>
  <c r="O2783" i="2"/>
  <c r="M2783" i="2"/>
  <c r="K2783" i="2"/>
  <c r="I2783" i="2"/>
  <c r="G2783" i="2"/>
  <c r="F2783" i="2"/>
  <c r="E2783" i="2"/>
  <c r="D2783" i="2"/>
  <c r="C2783" i="2"/>
  <c r="O2782" i="2"/>
  <c r="M2782" i="2"/>
  <c r="K2782" i="2"/>
  <c r="I2782" i="2"/>
  <c r="G2782" i="2"/>
  <c r="F2782" i="2"/>
  <c r="E2782" i="2"/>
  <c r="D2782" i="2"/>
  <c r="C2782" i="2"/>
  <c r="O2781" i="2"/>
  <c r="M2781" i="2"/>
  <c r="K2781" i="2"/>
  <c r="I2781" i="2"/>
  <c r="G2781" i="2"/>
  <c r="F2781" i="2"/>
  <c r="E2781" i="2"/>
  <c r="D2781" i="2"/>
  <c r="C2781" i="2"/>
  <c r="O2780" i="2"/>
  <c r="M2780" i="2"/>
  <c r="K2780" i="2"/>
  <c r="I2780" i="2"/>
  <c r="G2780" i="2"/>
  <c r="F2780" i="2"/>
  <c r="E2780" i="2"/>
  <c r="D2780" i="2"/>
  <c r="C2780" i="2"/>
  <c r="O2779" i="2"/>
  <c r="M2779" i="2"/>
  <c r="K2779" i="2"/>
  <c r="I2779" i="2"/>
  <c r="G2779" i="2"/>
  <c r="F2779" i="2"/>
  <c r="E2779" i="2"/>
  <c r="D2779" i="2"/>
  <c r="C2779" i="2"/>
  <c r="O2778" i="2"/>
  <c r="M2778" i="2"/>
  <c r="K2778" i="2"/>
  <c r="I2778" i="2"/>
  <c r="G2778" i="2"/>
  <c r="F2778" i="2"/>
  <c r="E2778" i="2"/>
  <c r="D2778" i="2"/>
  <c r="C2778" i="2"/>
  <c r="O2777" i="2"/>
  <c r="M2777" i="2"/>
  <c r="K2777" i="2"/>
  <c r="I2777" i="2"/>
  <c r="G2777" i="2"/>
  <c r="F2777" i="2"/>
  <c r="E2777" i="2"/>
  <c r="D2777" i="2"/>
  <c r="C2777" i="2"/>
  <c r="O2776" i="2"/>
  <c r="M2776" i="2"/>
  <c r="K2776" i="2"/>
  <c r="I2776" i="2"/>
  <c r="G2776" i="2"/>
  <c r="F2776" i="2"/>
  <c r="E2776" i="2"/>
  <c r="D2776" i="2"/>
  <c r="C2776" i="2"/>
  <c r="O2775" i="2"/>
  <c r="M2775" i="2"/>
  <c r="K2775" i="2"/>
  <c r="I2775" i="2"/>
  <c r="G2775" i="2"/>
  <c r="F2775" i="2"/>
  <c r="E2775" i="2"/>
  <c r="D2775" i="2"/>
  <c r="C2775" i="2"/>
  <c r="O2774" i="2"/>
  <c r="M2774" i="2"/>
  <c r="K2774" i="2"/>
  <c r="I2774" i="2"/>
  <c r="G2774" i="2"/>
  <c r="F2774" i="2"/>
  <c r="E2774" i="2"/>
  <c r="D2774" i="2"/>
  <c r="C2774" i="2"/>
  <c r="O2773" i="2"/>
  <c r="M2773" i="2"/>
  <c r="K2773" i="2"/>
  <c r="I2773" i="2"/>
  <c r="G2773" i="2"/>
  <c r="F2773" i="2"/>
  <c r="E2773" i="2"/>
  <c r="D2773" i="2"/>
  <c r="C2773" i="2"/>
  <c r="O2772" i="2"/>
  <c r="M2772" i="2"/>
  <c r="K2772" i="2"/>
  <c r="I2772" i="2"/>
  <c r="G2772" i="2"/>
  <c r="F2772" i="2"/>
  <c r="E2772" i="2"/>
  <c r="D2772" i="2"/>
  <c r="C2772" i="2"/>
  <c r="O2771" i="2"/>
  <c r="M2771" i="2"/>
  <c r="K2771" i="2"/>
  <c r="I2771" i="2"/>
  <c r="G2771" i="2"/>
  <c r="F2771" i="2"/>
  <c r="E2771" i="2"/>
  <c r="D2771" i="2"/>
  <c r="C2771" i="2"/>
  <c r="O2770" i="2"/>
  <c r="M2770" i="2"/>
  <c r="K2770" i="2"/>
  <c r="I2770" i="2"/>
  <c r="G2770" i="2"/>
  <c r="F2770" i="2"/>
  <c r="E2770" i="2"/>
  <c r="D2770" i="2"/>
  <c r="C2770" i="2"/>
  <c r="O2769" i="2"/>
  <c r="M2769" i="2"/>
  <c r="K2769" i="2"/>
  <c r="I2769" i="2"/>
  <c r="G2769" i="2"/>
  <c r="F2769" i="2"/>
  <c r="E2769" i="2"/>
  <c r="D2769" i="2"/>
  <c r="C2769" i="2"/>
  <c r="O2768" i="2"/>
  <c r="M2768" i="2"/>
  <c r="K2768" i="2"/>
  <c r="I2768" i="2"/>
  <c r="G2768" i="2"/>
  <c r="F2768" i="2"/>
  <c r="E2768" i="2"/>
  <c r="D2768" i="2"/>
  <c r="C2768" i="2"/>
  <c r="O2767" i="2"/>
  <c r="M2767" i="2"/>
  <c r="K2767" i="2"/>
  <c r="I2767" i="2"/>
  <c r="G2767" i="2"/>
  <c r="F2767" i="2"/>
  <c r="E2767" i="2"/>
  <c r="D2767" i="2"/>
  <c r="C2767" i="2"/>
  <c r="O2766" i="2"/>
  <c r="M2766" i="2"/>
  <c r="K2766" i="2"/>
  <c r="I2766" i="2"/>
  <c r="G2766" i="2"/>
  <c r="F2766" i="2"/>
  <c r="E2766" i="2"/>
  <c r="D2766" i="2"/>
  <c r="C2766" i="2"/>
  <c r="O2765" i="2"/>
  <c r="M2765" i="2"/>
  <c r="K2765" i="2"/>
  <c r="I2765" i="2"/>
  <c r="G2765" i="2"/>
  <c r="F2765" i="2"/>
  <c r="E2765" i="2"/>
  <c r="D2765" i="2"/>
  <c r="C2765" i="2"/>
  <c r="O2764" i="2"/>
  <c r="M2764" i="2"/>
  <c r="K2764" i="2"/>
  <c r="I2764" i="2"/>
  <c r="G2764" i="2"/>
  <c r="F2764" i="2"/>
  <c r="E2764" i="2"/>
  <c r="D2764" i="2"/>
  <c r="C2764" i="2"/>
  <c r="O2763" i="2"/>
  <c r="M2763" i="2"/>
  <c r="K2763" i="2"/>
  <c r="I2763" i="2"/>
  <c r="G2763" i="2"/>
  <c r="F2763" i="2"/>
  <c r="E2763" i="2"/>
  <c r="D2763" i="2"/>
  <c r="C2763" i="2"/>
  <c r="O2762" i="2"/>
  <c r="M2762" i="2"/>
  <c r="K2762" i="2"/>
  <c r="I2762" i="2"/>
  <c r="G2762" i="2"/>
  <c r="F2762" i="2"/>
  <c r="E2762" i="2"/>
  <c r="D2762" i="2"/>
  <c r="C2762" i="2"/>
  <c r="O2761" i="2"/>
  <c r="M2761" i="2"/>
  <c r="K2761" i="2"/>
  <c r="I2761" i="2"/>
  <c r="G2761" i="2"/>
  <c r="F2761" i="2"/>
  <c r="E2761" i="2"/>
  <c r="D2761" i="2"/>
  <c r="C2761" i="2"/>
  <c r="O2760" i="2"/>
  <c r="M2760" i="2"/>
  <c r="K2760" i="2"/>
  <c r="I2760" i="2"/>
  <c r="G2760" i="2"/>
  <c r="F2760" i="2"/>
  <c r="E2760" i="2"/>
  <c r="D2760" i="2"/>
  <c r="C2760" i="2"/>
  <c r="O2759" i="2"/>
  <c r="M2759" i="2"/>
  <c r="K2759" i="2"/>
  <c r="I2759" i="2"/>
  <c r="G2759" i="2"/>
  <c r="F2759" i="2"/>
  <c r="E2759" i="2"/>
  <c r="D2759" i="2"/>
  <c r="C2759" i="2"/>
  <c r="O2758" i="2"/>
  <c r="M2758" i="2"/>
  <c r="K2758" i="2"/>
  <c r="I2758" i="2"/>
  <c r="G2758" i="2"/>
  <c r="F2758" i="2"/>
  <c r="E2758" i="2"/>
  <c r="D2758" i="2"/>
  <c r="C2758" i="2"/>
  <c r="O2757" i="2"/>
  <c r="M2757" i="2"/>
  <c r="K2757" i="2"/>
  <c r="I2757" i="2"/>
  <c r="G2757" i="2"/>
  <c r="F2757" i="2"/>
  <c r="E2757" i="2"/>
  <c r="D2757" i="2"/>
  <c r="C2757" i="2"/>
  <c r="O2756" i="2"/>
  <c r="M2756" i="2"/>
  <c r="K2756" i="2"/>
  <c r="I2756" i="2"/>
  <c r="G2756" i="2"/>
  <c r="F2756" i="2"/>
  <c r="E2756" i="2"/>
  <c r="D2756" i="2"/>
  <c r="C2756" i="2"/>
  <c r="O2755" i="2"/>
  <c r="M2755" i="2"/>
  <c r="K2755" i="2"/>
  <c r="I2755" i="2"/>
  <c r="G2755" i="2"/>
  <c r="F2755" i="2"/>
  <c r="E2755" i="2"/>
  <c r="D2755" i="2"/>
  <c r="C2755" i="2"/>
  <c r="O2754" i="2"/>
  <c r="M2754" i="2"/>
  <c r="K2754" i="2"/>
  <c r="I2754" i="2"/>
  <c r="G2754" i="2"/>
  <c r="F2754" i="2"/>
  <c r="E2754" i="2"/>
  <c r="D2754" i="2"/>
  <c r="C2754" i="2"/>
  <c r="O2753" i="2"/>
  <c r="M2753" i="2"/>
  <c r="K2753" i="2"/>
  <c r="I2753" i="2"/>
  <c r="G2753" i="2"/>
  <c r="F2753" i="2"/>
  <c r="E2753" i="2"/>
  <c r="D2753" i="2"/>
  <c r="C2753" i="2"/>
  <c r="O2752" i="2"/>
  <c r="M2752" i="2"/>
  <c r="K2752" i="2"/>
  <c r="I2752" i="2"/>
  <c r="G2752" i="2"/>
  <c r="F2752" i="2"/>
  <c r="E2752" i="2"/>
  <c r="D2752" i="2"/>
  <c r="C2752" i="2"/>
  <c r="O2751" i="2"/>
  <c r="M2751" i="2"/>
  <c r="K2751" i="2"/>
  <c r="I2751" i="2"/>
  <c r="G2751" i="2"/>
  <c r="F2751" i="2"/>
  <c r="E2751" i="2"/>
  <c r="D2751" i="2"/>
  <c r="C2751" i="2"/>
  <c r="O2750" i="2"/>
  <c r="M2750" i="2"/>
  <c r="K2750" i="2"/>
  <c r="I2750" i="2"/>
  <c r="G2750" i="2"/>
  <c r="F2750" i="2"/>
  <c r="E2750" i="2"/>
  <c r="D2750" i="2"/>
  <c r="C2750" i="2"/>
  <c r="O2749" i="2"/>
  <c r="M2749" i="2"/>
  <c r="K2749" i="2"/>
  <c r="I2749" i="2"/>
  <c r="G2749" i="2"/>
  <c r="F2749" i="2"/>
  <c r="E2749" i="2"/>
  <c r="D2749" i="2"/>
  <c r="C2749" i="2"/>
  <c r="O2748" i="2"/>
  <c r="M2748" i="2"/>
  <c r="K2748" i="2"/>
  <c r="I2748" i="2"/>
  <c r="G2748" i="2"/>
  <c r="F2748" i="2"/>
  <c r="E2748" i="2"/>
  <c r="D2748" i="2"/>
  <c r="C2748" i="2"/>
  <c r="O2747" i="2"/>
  <c r="M2747" i="2"/>
  <c r="K2747" i="2"/>
  <c r="I2747" i="2"/>
  <c r="G2747" i="2"/>
  <c r="F2747" i="2"/>
  <c r="E2747" i="2"/>
  <c r="D2747" i="2"/>
  <c r="C2747" i="2"/>
  <c r="O2746" i="2"/>
  <c r="M2746" i="2"/>
  <c r="K2746" i="2"/>
  <c r="I2746" i="2"/>
  <c r="G2746" i="2"/>
  <c r="F2746" i="2"/>
  <c r="E2746" i="2"/>
  <c r="D2746" i="2"/>
  <c r="C2746" i="2"/>
  <c r="O2745" i="2"/>
  <c r="M2745" i="2"/>
  <c r="K2745" i="2"/>
  <c r="I2745" i="2"/>
  <c r="G2745" i="2"/>
  <c r="F2745" i="2"/>
  <c r="E2745" i="2"/>
  <c r="D2745" i="2"/>
  <c r="C2745" i="2"/>
  <c r="O2744" i="2"/>
  <c r="M2744" i="2"/>
  <c r="K2744" i="2"/>
  <c r="I2744" i="2"/>
  <c r="G2744" i="2"/>
  <c r="F2744" i="2"/>
  <c r="E2744" i="2"/>
  <c r="D2744" i="2"/>
  <c r="C2744" i="2"/>
  <c r="O2743" i="2"/>
  <c r="M2743" i="2"/>
  <c r="K2743" i="2"/>
  <c r="I2743" i="2"/>
  <c r="G2743" i="2"/>
  <c r="F2743" i="2"/>
  <c r="E2743" i="2"/>
  <c r="D2743" i="2"/>
  <c r="C2743" i="2"/>
  <c r="O2742" i="2"/>
  <c r="M2742" i="2"/>
  <c r="K2742" i="2"/>
  <c r="I2742" i="2"/>
  <c r="G2742" i="2"/>
  <c r="F2742" i="2"/>
  <c r="E2742" i="2"/>
  <c r="D2742" i="2"/>
  <c r="C2742" i="2"/>
  <c r="O2741" i="2"/>
  <c r="M2741" i="2"/>
  <c r="K2741" i="2"/>
  <c r="I2741" i="2"/>
  <c r="G2741" i="2"/>
  <c r="F2741" i="2"/>
  <c r="E2741" i="2"/>
  <c r="D2741" i="2"/>
  <c r="C2741" i="2"/>
  <c r="O2740" i="2"/>
  <c r="M2740" i="2"/>
  <c r="K2740" i="2"/>
  <c r="I2740" i="2"/>
  <c r="G2740" i="2"/>
  <c r="F2740" i="2"/>
  <c r="E2740" i="2"/>
  <c r="D2740" i="2"/>
  <c r="C2740" i="2"/>
  <c r="O2739" i="2"/>
  <c r="M2739" i="2"/>
  <c r="K2739" i="2"/>
  <c r="I2739" i="2"/>
  <c r="G2739" i="2"/>
  <c r="F2739" i="2"/>
  <c r="E2739" i="2"/>
  <c r="D2739" i="2"/>
  <c r="C2739" i="2"/>
  <c r="O2738" i="2"/>
  <c r="M2738" i="2"/>
  <c r="K2738" i="2"/>
  <c r="I2738" i="2"/>
  <c r="G2738" i="2"/>
  <c r="F2738" i="2"/>
  <c r="E2738" i="2"/>
  <c r="D2738" i="2"/>
  <c r="C2738" i="2"/>
  <c r="O2737" i="2"/>
  <c r="M2737" i="2"/>
  <c r="K2737" i="2"/>
  <c r="I2737" i="2"/>
  <c r="G2737" i="2"/>
  <c r="F2737" i="2"/>
  <c r="E2737" i="2"/>
  <c r="D2737" i="2"/>
  <c r="C2737" i="2"/>
  <c r="O2736" i="2"/>
  <c r="M2736" i="2"/>
  <c r="K2736" i="2"/>
  <c r="I2736" i="2"/>
  <c r="G2736" i="2"/>
  <c r="F2736" i="2"/>
  <c r="E2736" i="2"/>
  <c r="D2736" i="2"/>
  <c r="C2736" i="2"/>
  <c r="O2735" i="2"/>
  <c r="M2735" i="2"/>
  <c r="K2735" i="2"/>
  <c r="I2735" i="2"/>
  <c r="G2735" i="2"/>
  <c r="F2735" i="2"/>
  <c r="E2735" i="2"/>
  <c r="D2735" i="2"/>
  <c r="C2735" i="2"/>
  <c r="O2734" i="2"/>
  <c r="M2734" i="2"/>
  <c r="K2734" i="2"/>
  <c r="I2734" i="2"/>
  <c r="G2734" i="2"/>
  <c r="F2734" i="2"/>
  <c r="E2734" i="2"/>
  <c r="D2734" i="2"/>
  <c r="C2734" i="2"/>
  <c r="O2733" i="2"/>
  <c r="M2733" i="2"/>
  <c r="K2733" i="2"/>
  <c r="I2733" i="2"/>
  <c r="G2733" i="2"/>
  <c r="F2733" i="2"/>
  <c r="E2733" i="2"/>
  <c r="D2733" i="2"/>
  <c r="C2733" i="2"/>
  <c r="O2732" i="2"/>
  <c r="M2732" i="2"/>
  <c r="K2732" i="2"/>
  <c r="I2732" i="2"/>
  <c r="G2732" i="2"/>
  <c r="F2732" i="2"/>
  <c r="E2732" i="2"/>
  <c r="D2732" i="2"/>
  <c r="C2732" i="2"/>
  <c r="O2731" i="2"/>
  <c r="M2731" i="2"/>
  <c r="K2731" i="2"/>
  <c r="I2731" i="2"/>
  <c r="G2731" i="2"/>
  <c r="F2731" i="2"/>
  <c r="E2731" i="2"/>
  <c r="D2731" i="2"/>
  <c r="C2731" i="2"/>
  <c r="O2730" i="2"/>
  <c r="M2730" i="2"/>
  <c r="K2730" i="2"/>
  <c r="I2730" i="2"/>
  <c r="G2730" i="2"/>
  <c r="F2730" i="2"/>
  <c r="E2730" i="2"/>
  <c r="D2730" i="2"/>
  <c r="C2730" i="2"/>
  <c r="O2729" i="2"/>
  <c r="M2729" i="2"/>
  <c r="K2729" i="2"/>
  <c r="I2729" i="2"/>
  <c r="G2729" i="2"/>
  <c r="F2729" i="2"/>
  <c r="E2729" i="2"/>
  <c r="D2729" i="2"/>
  <c r="C2729" i="2"/>
  <c r="O2728" i="2"/>
  <c r="M2728" i="2"/>
  <c r="K2728" i="2"/>
  <c r="I2728" i="2"/>
  <c r="G2728" i="2"/>
  <c r="F2728" i="2"/>
  <c r="E2728" i="2"/>
  <c r="D2728" i="2"/>
  <c r="C2728" i="2"/>
  <c r="O2727" i="2"/>
  <c r="M2727" i="2"/>
  <c r="K2727" i="2"/>
  <c r="I2727" i="2"/>
  <c r="G2727" i="2"/>
  <c r="F2727" i="2"/>
  <c r="E2727" i="2"/>
  <c r="D2727" i="2"/>
  <c r="C2727" i="2"/>
  <c r="O2726" i="2"/>
  <c r="M2726" i="2"/>
  <c r="K2726" i="2"/>
  <c r="I2726" i="2"/>
  <c r="G2726" i="2"/>
  <c r="F2726" i="2"/>
  <c r="E2726" i="2"/>
  <c r="D2726" i="2"/>
  <c r="C2726" i="2"/>
  <c r="O2725" i="2"/>
  <c r="M2725" i="2"/>
  <c r="K2725" i="2"/>
  <c r="I2725" i="2"/>
  <c r="G2725" i="2"/>
  <c r="F2725" i="2"/>
  <c r="E2725" i="2"/>
  <c r="D2725" i="2"/>
  <c r="C2725" i="2"/>
  <c r="O2724" i="2"/>
  <c r="M2724" i="2"/>
  <c r="K2724" i="2"/>
  <c r="I2724" i="2"/>
  <c r="G2724" i="2"/>
  <c r="F2724" i="2"/>
  <c r="E2724" i="2"/>
  <c r="D2724" i="2"/>
  <c r="C2724" i="2"/>
  <c r="O2723" i="2"/>
  <c r="M2723" i="2"/>
  <c r="K2723" i="2"/>
  <c r="I2723" i="2"/>
  <c r="G2723" i="2"/>
  <c r="F2723" i="2"/>
  <c r="E2723" i="2"/>
  <c r="D2723" i="2"/>
  <c r="C2723" i="2"/>
  <c r="O2722" i="2"/>
  <c r="M2722" i="2"/>
  <c r="K2722" i="2"/>
  <c r="I2722" i="2"/>
  <c r="G2722" i="2"/>
  <c r="F2722" i="2"/>
  <c r="E2722" i="2"/>
  <c r="D2722" i="2"/>
  <c r="C2722" i="2"/>
  <c r="O2721" i="2"/>
  <c r="M2721" i="2"/>
  <c r="K2721" i="2"/>
  <c r="I2721" i="2"/>
  <c r="G2721" i="2"/>
  <c r="F2721" i="2"/>
  <c r="E2721" i="2"/>
  <c r="D2721" i="2"/>
  <c r="C2721" i="2"/>
  <c r="O2720" i="2"/>
  <c r="M2720" i="2"/>
  <c r="K2720" i="2"/>
  <c r="I2720" i="2"/>
  <c r="G2720" i="2"/>
  <c r="F2720" i="2"/>
  <c r="E2720" i="2"/>
  <c r="D2720" i="2"/>
  <c r="C2720" i="2"/>
  <c r="O2719" i="2"/>
  <c r="M2719" i="2"/>
  <c r="K2719" i="2"/>
  <c r="I2719" i="2"/>
  <c r="G2719" i="2"/>
  <c r="F2719" i="2"/>
  <c r="E2719" i="2"/>
  <c r="D2719" i="2"/>
  <c r="C2719" i="2"/>
  <c r="O2718" i="2"/>
  <c r="M2718" i="2"/>
  <c r="K2718" i="2"/>
  <c r="I2718" i="2"/>
  <c r="G2718" i="2"/>
  <c r="F2718" i="2"/>
  <c r="E2718" i="2"/>
  <c r="D2718" i="2"/>
  <c r="C2718" i="2"/>
  <c r="O2717" i="2"/>
  <c r="M2717" i="2"/>
  <c r="K2717" i="2"/>
  <c r="I2717" i="2"/>
  <c r="G2717" i="2"/>
  <c r="F2717" i="2"/>
  <c r="E2717" i="2"/>
  <c r="D2717" i="2"/>
  <c r="C2717" i="2"/>
  <c r="O2716" i="2"/>
  <c r="M2716" i="2"/>
  <c r="K2716" i="2"/>
  <c r="I2716" i="2"/>
  <c r="G2716" i="2"/>
  <c r="F2716" i="2"/>
  <c r="E2716" i="2"/>
  <c r="D2716" i="2"/>
  <c r="C2716" i="2"/>
  <c r="O2715" i="2"/>
  <c r="M2715" i="2"/>
  <c r="K2715" i="2"/>
  <c r="I2715" i="2"/>
  <c r="G2715" i="2"/>
  <c r="F2715" i="2"/>
  <c r="E2715" i="2"/>
  <c r="D2715" i="2"/>
  <c r="C2715" i="2"/>
  <c r="O2714" i="2"/>
  <c r="M2714" i="2"/>
  <c r="K2714" i="2"/>
  <c r="I2714" i="2"/>
  <c r="G2714" i="2"/>
  <c r="F2714" i="2"/>
  <c r="E2714" i="2"/>
  <c r="D2714" i="2"/>
  <c r="C2714" i="2"/>
  <c r="O2713" i="2"/>
  <c r="M2713" i="2"/>
  <c r="K2713" i="2"/>
  <c r="I2713" i="2"/>
  <c r="G2713" i="2"/>
  <c r="F2713" i="2"/>
  <c r="E2713" i="2"/>
  <c r="D2713" i="2"/>
  <c r="C2713" i="2"/>
  <c r="O2712" i="2"/>
  <c r="M2712" i="2"/>
  <c r="K2712" i="2"/>
  <c r="I2712" i="2"/>
  <c r="G2712" i="2"/>
  <c r="F2712" i="2"/>
  <c r="E2712" i="2"/>
  <c r="D2712" i="2"/>
  <c r="C2712" i="2"/>
  <c r="O2711" i="2"/>
  <c r="M2711" i="2"/>
  <c r="K2711" i="2"/>
  <c r="I2711" i="2"/>
  <c r="G2711" i="2"/>
  <c r="F2711" i="2"/>
  <c r="E2711" i="2"/>
  <c r="D2711" i="2"/>
  <c r="C2711" i="2"/>
  <c r="O2710" i="2"/>
  <c r="M2710" i="2"/>
  <c r="K2710" i="2"/>
  <c r="I2710" i="2"/>
  <c r="G2710" i="2"/>
  <c r="F2710" i="2"/>
  <c r="E2710" i="2"/>
  <c r="D2710" i="2"/>
  <c r="C2710" i="2"/>
  <c r="O2709" i="2"/>
  <c r="M2709" i="2"/>
  <c r="K2709" i="2"/>
  <c r="I2709" i="2"/>
  <c r="G2709" i="2"/>
  <c r="F2709" i="2"/>
  <c r="E2709" i="2"/>
  <c r="D2709" i="2"/>
  <c r="C2709" i="2"/>
  <c r="O2708" i="2"/>
  <c r="M2708" i="2"/>
  <c r="K2708" i="2"/>
  <c r="I2708" i="2"/>
  <c r="G2708" i="2"/>
  <c r="F2708" i="2"/>
  <c r="E2708" i="2"/>
  <c r="D2708" i="2"/>
  <c r="C2708" i="2"/>
  <c r="O2707" i="2"/>
  <c r="M2707" i="2"/>
  <c r="K2707" i="2"/>
  <c r="I2707" i="2"/>
  <c r="G2707" i="2"/>
  <c r="F2707" i="2"/>
  <c r="E2707" i="2"/>
  <c r="D2707" i="2"/>
  <c r="C2707" i="2"/>
  <c r="O2706" i="2"/>
  <c r="M2706" i="2"/>
  <c r="K2706" i="2"/>
  <c r="I2706" i="2"/>
  <c r="G2706" i="2"/>
  <c r="F2706" i="2"/>
  <c r="E2706" i="2"/>
  <c r="D2706" i="2"/>
  <c r="C2706" i="2"/>
  <c r="O2705" i="2"/>
  <c r="M2705" i="2"/>
  <c r="K2705" i="2"/>
  <c r="I2705" i="2"/>
  <c r="G2705" i="2"/>
  <c r="F2705" i="2"/>
  <c r="E2705" i="2"/>
  <c r="D2705" i="2"/>
  <c r="C2705" i="2"/>
  <c r="O2704" i="2"/>
  <c r="M2704" i="2"/>
  <c r="K2704" i="2"/>
  <c r="I2704" i="2"/>
  <c r="G2704" i="2"/>
  <c r="F2704" i="2"/>
  <c r="E2704" i="2"/>
  <c r="D2704" i="2"/>
  <c r="C2704" i="2"/>
  <c r="O2703" i="2"/>
  <c r="M2703" i="2"/>
  <c r="K2703" i="2"/>
  <c r="I2703" i="2"/>
  <c r="G2703" i="2"/>
  <c r="F2703" i="2"/>
  <c r="E2703" i="2"/>
  <c r="D2703" i="2"/>
  <c r="C2703" i="2"/>
  <c r="O2702" i="2"/>
  <c r="M2702" i="2"/>
  <c r="K2702" i="2"/>
  <c r="I2702" i="2"/>
  <c r="G2702" i="2"/>
  <c r="F2702" i="2"/>
  <c r="E2702" i="2"/>
  <c r="D2702" i="2"/>
  <c r="C2702" i="2"/>
  <c r="O2701" i="2"/>
  <c r="M2701" i="2"/>
  <c r="K2701" i="2"/>
  <c r="I2701" i="2"/>
  <c r="G2701" i="2"/>
  <c r="F2701" i="2"/>
  <c r="E2701" i="2"/>
  <c r="D2701" i="2"/>
  <c r="C2701" i="2"/>
  <c r="O2700" i="2"/>
  <c r="M2700" i="2"/>
  <c r="K2700" i="2"/>
  <c r="I2700" i="2"/>
  <c r="G2700" i="2"/>
  <c r="F2700" i="2"/>
  <c r="E2700" i="2"/>
  <c r="D2700" i="2"/>
  <c r="C2700" i="2"/>
  <c r="O2699" i="2"/>
  <c r="M2699" i="2"/>
  <c r="K2699" i="2"/>
  <c r="I2699" i="2"/>
  <c r="G2699" i="2"/>
  <c r="F2699" i="2"/>
  <c r="E2699" i="2"/>
  <c r="D2699" i="2"/>
  <c r="C2699" i="2"/>
  <c r="O2698" i="2"/>
  <c r="M2698" i="2"/>
  <c r="K2698" i="2"/>
  <c r="I2698" i="2"/>
  <c r="G2698" i="2"/>
  <c r="F2698" i="2"/>
  <c r="E2698" i="2"/>
  <c r="D2698" i="2"/>
  <c r="C2698" i="2"/>
  <c r="O2697" i="2"/>
  <c r="M2697" i="2"/>
  <c r="K2697" i="2"/>
  <c r="I2697" i="2"/>
  <c r="G2697" i="2"/>
  <c r="F2697" i="2"/>
  <c r="E2697" i="2"/>
  <c r="D2697" i="2"/>
  <c r="C2697" i="2"/>
  <c r="O2696" i="2"/>
  <c r="M2696" i="2"/>
  <c r="K2696" i="2"/>
  <c r="I2696" i="2"/>
  <c r="G2696" i="2"/>
  <c r="F2696" i="2"/>
  <c r="E2696" i="2"/>
  <c r="D2696" i="2"/>
  <c r="C2696" i="2"/>
  <c r="O2695" i="2"/>
  <c r="M2695" i="2"/>
  <c r="K2695" i="2"/>
  <c r="I2695" i="2"/>
  <c r="G2695" i="2"/>
  <c r="F2695" i="2"/>
  <c r="E2695" i="2"/>
  <c r="D2695" i="2"/>
  <c r="C2695" i="2"/>
  <c r="O2694" i="2"/>
  <c r="M2694" i="2"/>
  <c r="K2694" i="2"/>
  <c r="I2694" i="2"/>
  <c r="G2694" i="2"/>
  <c r="F2694" i="2"/>
  <c r="E2694" i="2"/>
  <c r="D2694" i="2"/>
  <c r="C2694" i="2"/>
  <c r="O2693" i="2"/>
  <c r="M2693" i="2"/>
  <c r="K2693" i="2"/>
  <c r="I2693" i="2"/>
  <c r="G2693" i="2"/>
  <c r="F2693" i="2"/>
  <c r="E2693" i="2"/>
  <c r="D2693" i="2"/>
  <c r="C2693" i="2"/>
  <c r="O2692" i="2"/>
  <c r="M2692" i="2"/>
  <c r="K2692" i="2"/>
  <c r="I2692" i="2"/>
  <c r="G2692" i="2"/>
  <c r="F2692" i="2"/>
  <c r="E2692" i="2"/>
  <c r="D2692" i="2"/>
  <c r="C2692" i="2"/>
  <c r="O2691" i="2"/>
  <c r="M2691" i="2"/>
  <c r="K2691" i="2"/>
  <c r="I2691" i="2"/>
  <c r="G2691" i="2"/>
  <c r="F2691" i="2"/>
  <c r="E2691" i="2"/>
  <c r="D2691" i="2"/>
  <c r="C2691" i="2"/>
  <c r="O2690" i="2"/>
  <c r="M2690" i="2"/>
  <c r="K2690" i="2"/>
  <c r="I2690" i="2"/>
  <c r="G2690" i="2"/>
  <c r="F2690" i="2"/>
  <c r="E2690" i="2"/>
  <c r="D2690" i="2"/>
  <c r="C2690" i="2"/>
  <c r="O2689" i="2"/>
  <c r="M2689" i="2"/>
  <c r="K2689" i="2"/>
  <c r="I2689" i="2"/>
  <c r="G2689" i="2"/>
  <c r="F2689" i="2"/>
  <c r="E2689" i="2"/>
  <c r="D2689" i="2"/>
  <c r="C2689" i="2"/>
  <c r="O2688" i="2"/>
  <c r="M2688" i="2"/>
  <c r="K2688" i="2"/>
  <c r="I2688" i="2"/>
  <c r="G2688" i="2"/>
  <c r="F2688" i="2"/>
  <c r="E2688" i="2"/>
  <c r="D2688" i="2"/>
  <c r="C2688" i="2"/>
  <c r="O2687" i="2"/>
  <c r="M2687" i="2"/>
  <c r="K2687" i="2"/>
  <c r="I2687" i="2"/>
  <c r="G2687" i="2"/>
  <c r="F2687" i="2"/>
  <c r="E2687" i="2"/>
  <c r="D2687" i="2"/>
  <c r="C2687" i="2"/>
  <c r="O2686" i="2"/>
  <c r="M2686" i="2"/>
  <c r="K2686" i="2"/>
  <c r="I2686" i="2"/>
  <c r="G2686" i="2"/>
  <c r="F2686" i="2"/>
  <c r="E2686" i="2"/>
  <c r="D2686" i="2"/>
  <c r="C2686" i="2"/>
  <c r="O2685" i="2"/>
  <c r="M2685" i="2"/>
  <c r="K2685" i="2"/>
  <c r="I2685" i="2"/>
  <c r="G2685" i="2"/>
  <c r="F2685" i="2"/>
  <c r="E2685" i="2"/>
  <c r="D2685" i="2"/>
  <c r="C2685" i="2"/>
  <c r="O2684" i="2"/>
  <c r="M2684" i="2"/>
  <c r="K2684" i="2"/>
  <c r="I2684" i="2"/>
  <c r="G2684" i="2"/>
  <c r="F2684" i="2"/>
  <c r="E2684" i="2"/>
  <c r="D2684" i="2"/>
  <c r="C2684" i="2"/>
  <c r="O2683" i="2"/>
  <c r="M2683" i="2"/>
  <c r="K2683" i="2"/>
  <c r="I2683" i="2"/>
  <c r="G2683" i="2"/>
  <c r="F2683" i="2"/>
  <c r="E2683" i="2"/>
  <c r="D2683" i="2"/>
  <c r="C2683" i="2"/>
  <c r="O2682" i="2"/>
  <c r="M2682" i="2"/>
  <c r="K2682" i="2"/>
  <c r="I2682" i="2"/>
  <c r="G2682" i="2"/>
  <c r="F2682" i="2"/>
  <c r="E2682" i="2"/>
  <c r="D2682" i="2"/>
  <c r="C2682" i="2"/>
  <c r="O2681" i="2"/>
  <c r="M2681" i="2"/>
  <c r="K2681" i="2"/>
  <c r="I2681" i="2"/>
  <c r="G2681" i="2"/>
  <c r="F2681" i="2"/>
  <c r="E2681" i="2"/>
  <c r="D2681" i="2"/>
  <c r="C2681" i="2"/>
  <c r="O2680" i="2"/>
  <c r="M2680" i="2"/>
  <c r="K2680" i="2"/>
  <c r="I2680" i="2"/>
  <c r="G2680" i="2"/>
  <c r="F2680" i="2"/>
  <c r="E2680" i="2"/>
  <c r="D2680" i="2"/>
  <c r="C2680" i="2"/>
  <c r="O2679" i="2"/>
  <c r="M2679" i="2"/>
  <c r="K2679" i="2"/>
  <c r="I2679" i="2"/>
  <c r="G2679" i="2"/>
  <c r="F2679" i="2"/>
  <c r="E2679" i="2"/>
  <c r="D2679" i="2"/>
  <c r="C2679" i="2"/>
  <c r="O2678" i="2"/>
  <c r="M2678" i="2"/>
  <c r="K2678" i="2"/>
  <c r="I2678" i="2"/>
  <c r="G2678" i="2"/>
  <c r="F2678" i="2"/>
  <c r="E2678" i="2"/>
  <c r="D2678" i="2"/>
  <c r="C2678" i="2"/>
  <c r="O2677" i="2"/>
  <c r="M2677" i="2"/>
  <c r="K2677" i="2"/>
  <c r="I2677" i="2"/>
  <c r="G2677" i="2"/>
  <c r="F2677" i="2"/>
  <c r="E2677" i="2"/>
  <c r="D2677" i="2"/>
  <c r="C2677" i="2"/>
  <c r="O2676" i="2"/>
  <c r="M2676" i="2"/>
  <c r="K2676" i="2"/>
  <c r="I2676" i="2"/>
  <c r="G2676" i="2"/>
  <c r="F2676" i="2"/>
  <c r="E2676" i="2"/>
  <c r="D2676" i="2"/>
  <c r="C2676" i="2"/>
  <c r="O2675" i="2"/>
  <c r="M2675" i="2"/>
  <c r="K2675" i="2"/>
  <c r="I2675" i="2"/>
  <c r="G2675" i="2"/>
  <c r="F2675" i="2"/>
  <c r="E2675" i="2"/>
  <c r="D2675" i="2"/>
  <c r="C2675" i="2"/>
  <c r="O2674" i="2"/>
  <c r="M2674" i="2"/>
  <c r="K2674" i="2"/>
  <c r="I2674" i="2"/>
  <c r="G2674" i="2"/>
  <c r="F2674" i="2"/>
  <c r="E2674" i="2"/>
  <c r="D2674" i="2"/>
  <c r="C2674" i="2"/>
  <c r="O2673" i="2"/>
  <c r="M2673" i="2"/>
  <c r="K2673" i="2"/>
  <c r="I2673" i="2"/>
  <c r="G2673" i="2"/>
  <c r="F2673" i="2"/>
  <c r="E2673" i="2"/>
  <c r="D2673" i="2"/>
  <c r="C2673" i="2"/>
  <c r="O2672" i="2"/>
  <c r="M2672" i="2"/>
  <c r="K2672" i="2"/>
  <c r="I2672" i="2"/>
  <c r="G2672" i="2"/>
  <c r="F2672" i="2"/>
  <c r="E2672" i="2"/>
  <c r="D2672" i="2"/>
  <c r="C2672" i="2"/>
  <c r="O2671" i="2"/>
  <c r="M2671" i="2"/>
  <c r="K2671" i="2"/>
  <c r="I2671" i="2"/>
  <c r="G2671" i="2"/>
  <c r="F2671" i="2"/>
  <c r="E2671" i="2"/>
  <c r="D2671" i="2"/>
  <c r="C2671" i="2"/>
  <c r="O2670" i="2"/>
  <c r="M2670" i="2"/>
  <c r="K2670" i="2"/>
  <c r="I2670" i="2"/>
  <c r="G2670" i="2"/>
  <c r="F2670" i="2"/>
  <c r="E2670" i="2"/>
  <c r="D2670" i="2"/>
  <c r="C2670" i="2"/>
  <c r="O2669" i="2"/>
  <c r="M2669" i="2"/>
  <c r="K2669" i="2"/>
  <c r="I2669" i="2"/>
  <c r="G2669" i="2"/>
  <c r="F2669" i="2"/>
  <c r="E2669" i="2"/>
  <c r="D2669" i="2"/>
  <c r="C2669" i="2"/>
  <c r="O2668" i="2"/>
  <c r="M2668" i="2"/>
  <c r="K2668" i="2"/>
  <c r="I2668" i="2"/>
  <c r="G2668" i="2"/>
  <c r="F2668" i="2"/>
  <c r="E2668" i="2"/>
  <c r="D2668" i="2"/>
  <c r="C2668" i="2"/>
  <c r="O2667" i="2"/>
  <c r="M2667" i="2"/>
  <c r="K2667" i="2"/>
  <c r="I2667" i="2"/>
  <c r="G2667" i="2"/>
  <c r="F2667" i="2"/>
  <c r="E2667" i="2"/>
  <c r="D2667" i="2"/>
  <c r="C2667" i="2"/>
  <c r="O2666" i="2"/>
  <c r="M2666" i="2"/>
  <c r="K2666" i="2"/>
  <c r="I2666" i="2"/>
  <c r="G2666" i="2"/>
  <c r="F2666" i="2"/>
  <c r="E2666" i="2"/>
  <c r="D2666" i="2"/>
  <c r="C2666" i="2"/>
  <c r="O2665" i="2"/>
  <c r="M2665" i="2"/>
  <c r="K2665" i="2"/>
  <c r="I2665" i="2"/>
  <c r="G2665" i="2"/>
  <c r="F2665" i="2"/>
  <c r="E2665" i="2"/>
  <c r="D2665" i="2"/>
  <c r="C2665" i="2"/>
  <c r="O2664" i="2"/>
  <c r="M2664" i="2"/>
  <c r="K2664" i="2"/>
  <c r="I2664" i="2"/>
  <c r="G2664" i="2"/>
  <c r="F2664" i="2"/>
  <c r="E2664" i="2"/>
  <c r="D2664" i="2"/>
  <c r="C2664" i="2"/>
  <c r="O2663" i="2"/>
  <c r="M2663" i="2"/>
  <c r="K2663" i="2"/>
  <c r="I2663" i="2"/>
  <c r="G2663" i="2"/>
  <c r="F2663" i="2"/>
  <c r="E2663" i="2"/>
  <c r="D2663" i="2"/>
  <c r="C2663" i="2"/>
  <c r="O2662" i="2"/>
  <c r="M2662" i="2"/>
  <c r="K2662" i="2"/>
  <c r="I2662" i="2"/>
  <c r="G2662" i="2"/>
  <c r="F2662" i="2"/>
  <c r="E2662" i="2"/>
  <c r="D2662" i="2"/>
  <c r="C2662" i="2"/>
  <c r="O2661" i="2"/>
  <c r="M2661" i="2"/>
  <c r="K2661" i="2"/>
  <c r="I2661" i="2"/>
  <c r="G2661" i="2"/>
  <c r="F2661" i="2"/>
  <c r="E2661" i="2"/>
  <c r="D2661" i="2"/>
  <c r="C2661" i="2"/>
  <c r="O2660" i="2"/>
  <c r="M2660" i="2"/>
  <c r="K2660" i="2"/>
  <c r="I2660" i="2"/>
  <c r="G2660" i="2"/>
  <c r="F2660" i="2"/>
  <c r="E2660" i="2"/>
  <c r="D2660" i="2"/>
  <c r="C2660" i="2"/>
  <c r="O2659" i="2"/>
  <c r="M2659" i="2"/>
  <c r="K2659" i="2"/>
  <c r="I2659" i="2"/>
  <c r="G2659" i="2"/>
  <c r="F2659" i="2"/>
  <c r="E2659" i="2"/>
  <c r="D2659" i="2"/>
  <c r="C2659" i="2"/>
  <c r="O2658" i="2"/>
  <c r="M2658" i="2"/>
  <c r="K2658" i="2"/>
  <c r="I2658" i="2"/>
  <c r="G2658" i="2"/>
  <c r="F2658" i="2"/>
  <c r="E2658" i="2"/>
  <c r="D2658" i="2"/>
  <c r="C2658" i="2"/>
  <c r="O2657" i="2"/>
  <c r="M2657" i="2"/>
  <c r="K2657" i="2"/>
  <c r="I2657" i="2"/>
  <c r="G2657" i="2"/>
  <c r="F2657" i="2"/>
  <c r="E2657" i="2"/>
  <c r="D2657" i="2"/>
  <c r="C2657" i="2"/>
  <c r="O2656" i="2"/>
  <c r="M2656" i="2"/>
  <c r="K2656" i="2"/>
  <c r="I2656" i="2"/>
  <c r="G2656" i="2"/>
  <c r="F2656" i="2"/>
  <c r="E2656" i="2"/>
  <c r="D2656" i="2"/>
  <c r="C2656" i="2"/>
  <c r="O2655" i="2"/>
  <c r="M2655" i="2"/>
  <c r="K2655" i="2"/>
  <c r="I2655" i="2"/>
  <c r="G2655" i="2"/>
  <c r="F2655" i="2"/>
  <c r="E2655" i="2"/>
  <c r="D2655" i="2"/>
  <c r="C2655" i="2"/>
  <c r="O2654" i="2"/>
  <c r="M2654" i="2"/>
  <c r="K2654" i="2"/>
  <c r="I2654" i="2"/>
  <c r="G2654" i="2"/>
  <c r="F2654" i="2"/>
  <c r="E2654" i="2"/>
  <c r="D2654" i="2"/>
  <c r="C2654" i="2"/>
  <c r="O2653" i="2"/>
  <c r="M2653" i="2"/>
  <c r="K2653" i="2"/>
  <c r="I2653" i="2"/>
  <c r="G2653" i="2"/>
  <c r="F2653" i="2"/>
  <c r="E2653" i="2"/>
  <c r="D2653" i="2"/>
  <c r="C2653" i="2"/>
  <c r="O2652" i="2"/>
  <c r="M2652" i="2"/>
  <c r="K2652" i="2"/>
  <c r="I2652" i="2"/>
  <c r="G2652" i="2"/>
  <c r="F2652" i="2"/>
  <c r="E2652" i="2"/>
  <c r="D2652" i="2"/>
  <c r="C2652" i="2"/>
  <c r="O2651" i="2"/>
  <c r="M2651" i="2"/>
  <c r="K2651" i="2"/>
  <c r="I2651" i="2"/>
  <c r="G2651" i="2"/>
  <c r="F2651" i="2"/>
  <c r="E2651" i="2"/>
  <c r="D2651" i="2"/>
  <c r="C2651" i="2"/>
  <c r="O2650" i="2"/>
  <c r="M2650" i="2"/>
  <c r="K2650" i="2"/>
  <c r="I2650" i="2"/>
  <c r="G2650" i="2"/>
  <c r="F2650" i="2"/>
  <c r="E2650" i="2"/>
  <c r="D2650" i="2"/>
  <c r="C2650" i="2"/>
  <c r="O2649" i="2"/>
  <c r="M2649" i="2"/>
  <c r="K2649" i="2"/>
  <c r="I2649" i="2"/>
  <c r="G2649" i="2"/>
  <c r="F2649" i="2"/>
  <c r="E2649" i="2"/>
  <c r="D2649" i="2"/>
  <c r="C2649" i="2"/>
  <c r="O2648" i="2"/>
  <c r="M2648" i="2"/>
  <c r="K2648" i="2"/>
  <c r="I2648" i="2"/>
  <c r="G2648" i="2"/>
  <c r="F2648" i="2"/>
  <c r="E2648" i="2"/>
  <c r="D2648" i="2"/>
  <c r="C2648" i="2"/>
  <c r="O2647" i="2"/>
  <c r="M2647" i="2"/>
  <c r="K2647" i="2"/>
  <c r="I2647" i="2"/>
  <c r="G2647" i="2"/>
  <c r="F2647" i="2"/>
  <c r="E2647" i="2"/>
  <c r="D2647" i="2"/>
  <c r="C2647" i="2"/>
  <c r="O2646" i="2"/>
  <c r="M2646" i="2"/>
  <c r="K2646" i="2"/>
  <c r="I2646" i="2"/>
  <c r="G2646" i="2"/>
  <c r="F2646" i="2"/>
  <c r="E2646" i="2"/>
  <c r="D2646" i="2"/>
  <c r="C2646" i="2"/>
  <c r="O2645" i="2"/>
  <c r="M2645" i="2"/>
  <c r="K2645" i="2"/>
  <c r="I2645" i="2"/>
  <c r="G2645" i="2"/>
  <c r="F2645" i="2"/>
  <c r="E2645" i="2"/>
  <c r="D2645" i="2"/>
  <c r="C2645" i="2"/>
  <c r="O2644" i="2"/>
  <c r="M2644" i="2"/>
  <c r="K2644" i="2"/>
  <c r="I2644" i="2"/>
  <c r="G2644" i="2"/>
  <c r="F2644" i="2"/>
  <c r="E2644" i="2"/>
  <c r="D2644" i="2"/>
  <c r="C2644" i="2"/>
  <c r="O2643" i="2"/>
  <c r="M2643" i="2"/>
  <c r="K2643" i="2"/>
  <c r="I2643" i="2"/>
  <c r="G2643" i="2"/>
  <c r="F2643" i="2"/>
  <c r="E2643" i="2"/>
  <c r="D2643" i="2"/>
  <c r="C2643" i="2"/>
  <c r="O2642" i="2"/>
  <c r="M2642" i="2"/>
  <c r="K2642" i="2"/>
  <c r="I2642" i="2"/>
  <c r="G2642" i="2"/>
  <c r="F2642" i="2"/>
  <c r="E2642" i="2"/>
  <c r="D2642" i="2"/>
  <c r="C2642" i="2"/>
  <c r="O2641" i="2"/>
  <c r="M2641" i="2"/>
  <c r="K2641" i="2"/>
  <c r="I2641" i="2"/>
  <c r="G2641" i="2"/>
  <c r="F2641" i="2"/>
  <c r="E2641" i="2"/>
  <c r="D2641" i="2"/>
  <c r="C2641" i="2"/>
  <c r="O2640" i="2"/>
  <c r="M2640" i="2"/>
  <c r="K2640" i="2"/>
  <c r="I2640" i="2"/>
  <c r="G2640" i="2"/>
  <c r="F2640" i="2"/>
  <c r="E2640" i="2"/>
  <c r="D2640" i="2"/>
  <c r="C2640" i="2"/>
  <c r="O2639" i="2"/>
  <c r="M2639" i="2"/>
  <c r="K2639" i="2"/>
  <c r="I2639" i="2"/>
  <c r="G2639" i="2"/>
  <c r="F2639" i="2"/>
  <c r="E2639" i="2"/>
  <c r="D2639" i="2"/>
  <c r="C2639" i="2"/>
  <c r="O2638" i="2"/>
  <c r="M2638" i="2"/>
  <c r="K2638" i="2"/>
  <c r="I2638" i="2"/>
  <c r="G2638" i="2"/>
  <c r="F2638" i="2"/>
  <c r="E2638" i="2"/>
  <c r="D2638" i="2"/>
  <c r="C2638" i="2"/>
  <c r="O2637" i="2"/>
  <c r="M2637" i="2"/>
  <c r="K2637" i="2"/>
  <c r="I2637" i="2"/>
  <c r="G2637" i="2"/>
  <c r="F2637" i="2"/>
  <c r="E2637" i="2"/>
  <c r="D2637" i="2"/>
  <c r="C2637" i="2"/>
  <c r="O2636" i="2"/>
  <c r="M2636" i="2"/>
  <c r="K2636" i="2"/>
  <c r="I2636" i="2"/>
  <c r="G2636" i="2"/>
  <c r="F2636" i="2"/>
  <c r="E2636" i="2"/>
  <c r="D2636" i="2"/>
  <c r="C2636" i="2"/>
  <c r="O2635" i="2"/>
  <c r="M2635" i="2"/>
  <c r="K2635" i="2"/>
  <c r="I2635" i="2"/>
  <c r="G2635" i="2"/>
  <c r="F2635" i="2"/>
  <c r="E2635" i="2"/>
  <c r="D2635" i="2"/>
  <c r="C2635" i="2"/>
  <c r="O2634" i="2"/>
  <c r="M2634" i="2"/>
  <c r="K2634" i="2"/>
  <c r="I2634" i="2"/>
  <c r="G2634" i="2"/>
  <c r="F2634" i="2"/>
  <c r="E2634" i="2"/>
  <c r="D2634" i="2"/>
  <c r="C2634" i="2"/>
  <c r="O2633" i="2"/>
  <c r="M2633" i="2"/>
  <c r="K2633" i="2"/>
  <c r="I2633" i="2"/>
  <c r="G2633" i="2"/>
  <c r="F2633" i="2"/>
  <c r="E2633" i="2"/>
  <c r="D2633" i="2"/>
  <c r="C2633" i="2"/>
  <c r="O2632" i="2"/>
  <c r="M2632" i="2"/>
  <c r="K2632" i="2"/>
  <c r="I2632" i="2"/>
  <c r="G2632" i="2"/>
  <c r="F2632" i="2"/>
  <c r="E2632" i="2"/>
  <c r="D2632" i="2"/>
  <c r="C2632" i="2"/>
  <c r="O2631" i="2"/>
  <c r="M2631" i="2"/>
  <c r="K2631" i="2"/>
  <c r="I2631" i="2"/>
  <c r="G2631" i="2"/>
  <c r="F2631" i="2"/>
  <c r="E2631" i="2"/>
  <c r="D2631" i="2"/>
  <c r="C2631" i="2"/>
  <c r="O2630" i="2"/>
  <c r="M2630" i="2"/>
  <c r="K2630" i="2"/>
  <c r="I2630" i="2"/>
  <c r="G2630" i="2"/>
  <c r="F2630" i="2"/>
  <c r="E2630" i="2"/>
  <c r="D2630" i="2"/>
  <c r="C2630" i="2"/>
  <c r="O2629" i="2"/>
  <c r="M2629" i="2"/>
  <c r="K2629" i="2"/>
  <c r="I2629" i="2"/>
  <c r="G2629" i="2"/>
  <c r="F2629" i="2"/>
  <c r="E2629" i="2"/>
  <c r="D2629" i="2"/>
  <c r="C2629" i="2"/>
  <c r="O2628" i="2"/>
  <c r="M2628" i="2"/>
  <c r="K2628" i="2"/>
  <c r="I2628" i="2"/>
  <c r="G2628" i="2"/>
  <c r="F2628" i="2"/>
  <c r="E2628" i="2"/>
  <c r="D2628" i="2"/>
  <c r="C2628" i="2"/>
  <c r="O2627" i="2"/>
  <c r="M2627" i="2"/>
  <c r="K2627" i="2"/>
  <c r="I2627" i="2"/>
  <c r="G2627" i="2"/>
  <c r="F2627" i="2"/>
  <c r="E2627" i="2"/>
  <c r="D2627" i="2"/>
  <c r="C2627" i="2"/>
  <c r="O2626" i="2"/>
  <c r="M2626" i="2"/>
  <c r="K2626" i="2"/>
  <c r="I2626" i="2"/>
  <c r="G2626" i="2"/>
  <c r="F2626" i="2"/>
  <c r="E2626" i="2"/>
  <c r="D2626" i="2"/>
  <c r="C2626" i="2"/>
  <c r="O2625" i="2"/>
  <c r="M2625" i="2"/>
  <c r="K2625" i="2"/>
  <c r="I2625" i="2"/>
  <c r="G2625" i="2"/>
  <c r="F2625" i="2"/>
  <c r="E2625" i="2"/>
  <c r="D2625" i="2"/>
  <c r="C2625" i="2"/>
  <c r="O2624" i="2"/>
  <c r="M2624" i="2"/>
  <c r="K2624" i="2"/>
  <c r="I2624" i="2"/>
  <c r="G2624" i="2"/>
  <c r="F2624" i="2"/>
  <c r="E2624" i="2"/>
  <c r="D2624" i="2"/>
  <c r="C2624" i="2"/>
  <c r="O2623" i="2"/>
  <c r="M2623" i="2"/>
  <c r="K2623" i="2"/>
  <c r="I2623" i="2"/>
  <c r="G2623" i="2"/>
  <c r="F2623" i="2"/>
  <c r="E2623" i="2"/>
  <c r="D2623" i="2"/>
  <c r="C2623" i="2"/>
  <c r="O2622" i="2"/>
  <c r="M2622" i="2"/>
  <c r="K2622" i="2"/>
  <c r="I2622" i="2"/>
  <c r="G2622" i="2"/>
  <c r="F2622" i="2"/>
  <c r="E2622" i="2"/>
  <c r="D2622" i="2"/>
  <c r="C2622" i="2"/>
  <c r="O2621" i="2"/>
  <c r="M2621" i="2"/>
  <c r="K2621" i="2"/>
  <c r="I2621" i="2"/>
  <c r="G2621" i="2"/>
  <c r="F2621" i="2"/>
  <c r="E2621" i="2"/>
  <c r="D2621" i="2"/>
  <c r="C2621" i="2"/>
  <c r="O2620" i="2"/>
  <c r="M2620" i="2"/>
  <c r="K2620" i="2"/>
  <c r="I2620" i="2"/>
  <c r="G2620" i="2"/>
  <c r="F2620" i="2"/>
  <c r="E2620" i="2"/>
  <c r="D2620" i="2"/>
  <c r="C2620" i="2"/>
  <c r="O2619" i="2"/>
  <c r="M2619" i="2"/>
  <c r="K2619" i="2"/>
  <c r="I2619" i="2"/>
  <c r="G2619" i="2"/>
  <c r="F2619" i="2"/>
  <c r="E2619" i="2"/>
  <c r="D2619" i="2"/>
  <c r="C2619" i="2"/>
  <c r="O2618" i="2"/>
  <c r="M2618" i="2"/>
  <c r="K2618" i="2"/>
  <c r="I2618" i="2"/>
  <c r="G2618" i="2"/>
  <c r="F2618" i="2"/>
  <c r="E2618" i="2"/>
  <c r="D2618" i="2"/>
  <c r="C2618" i="2"/>
  <c r="O2617" i="2"/>
  <c r="M2617" i="2"/>
  <c r="K2617" i="2"/>
  <c r="I2617" i="2"/>
  <c r="G2617" i="2"/>
  <c r="F2617" i="2"/>
  <c r="E2617" i="2"/>
  <c r="D2617" i="2"/>
  <c r="C2617" i="2"/>
  <c r="O2616" i="2"/>
  <c r="M2616" i="2"/>
  <c r="K2616" i="2"/>
  <c r="I2616" i="2"/>
  <c r="G2616" i="2"/>
  <c r="F2616" i="2"/>
  <c r="E2616" i="2"/>
  <c r="D2616" i="2"/>
  <c r="C2616" i="2"/>
  <c r="O2615" i="2"/>
  <c r="M2615" i="2"/>
  <c r="K2615" i="2"/>
  <c r="I2615" i="2"/>
  <c r="G2615" i="2"/>
  <c r="F2615" i="2"/>
  <c r="E2615" i="2"/>
  <c r="D2615" i="2"/>
  <c r="C2615" i="2"/>
  <c r="O2614" i="2"/>
  <c r="M2614" i="2"/>
  <c r="K2614" i="2"/>
  <c r="I2614" i="2"/>
  <c r="G2614" i="2"/>
  <c r="F2614" i="2"/>
  <c r="E2614" i="2"/>
  <c r="D2614" i="2"/>
  <c r="C2614" i="2"/>
  <c r="O2613" i="2"/>
  <c r="M2613" i="2"/>
  <c r="K2613" i="2"/>
  <c r="I2613" i="2"/>
  <c r="G2613" i="2"/>
  <c r="F2613" i="2"/>
  <c r="E2613" i="2"/>
  <c r="D2613" i="2"/>
  <c r="C2613" i="2"/>
  <c r="O2612" i="2"/>
  <c r="M2612" i="2"/>
  <c r="K2612" i="2"/>
  <c r="I2612" i="2"/>
  <c r="G2612" i="2"/>
  <c r="F2612" i="2"/>
  <c r="E2612" i="2"/>
  <c r="D2612" i="2"/>
  <c r="C2612" i="2"/>
  <c r="O2611" i="2"/>
  <c r="M2611" i="2"/>
  <c r="K2611" i="2"/>
  <c r="I2611" i="2"/>
  <c r="G2611" i="2"/>
  <c r="F2611" i="2"/>
  <c r="E2611" i="2"/>
  <c r="D2611" i="2"/>
  <c r="C2611" i="2"/>
  <c r="O2610" i="2"/>
  <c r="M2610" i="2"/>
  <c r="K2610" i="2"/>
  <c r="I2610" i="2"/>
  <c r="G2610" i="2"/>
  <c r="F2610" i="2"/>
  <c r="E2610" i="2"/>
  <c r="D2610" i="2"/>
  <c r="C2610" i="2"/>
  <c r="O2609" i="2"/>
  <c r="M2609" i="2"/>
  <c r="K2609" i="2"/>
  <c r="I2609" i="2"/>
  <c r="G2609" i="2"/>
  <c r="F2609" i="2"/>
  <c r="E2609" i="2"/>
  <c r="D2609" i="2"/>
  <c r="C2609" i="2"/>
  <c r="O2608" i="2"/>
  <c r="M2608" i="2"/>
  <c r="K2608" i="2"/>
  <c r="I2608" i="2"/>
  <c r="G2608" i="2"/>
  <c r="F2608" i="2"/>
  <c r="E2608" i="2"/>
  <c r="D2608" i="2"/>
  <c r="C2608" i="2"/>
  <c r="O2607" i="2"/>
  <c r="M2607" i="2"/>
  <c r="K2607" i="2"/>
  <c r="I2607" i="2"/>
  <c r="G2607" i="2"/>
  <c r="F2607" i="2"/>
  <c r="E2607" i="2"/>
  <c r="D2607" i="2"/>
  <c r="C2607" i="2"/>
  <c r="O2606" i="2"/>
  <c r="M2606" i="2"/>
  <c r="K2606" i="2"/>
  <c r="I2606" i="2"/>
  <c r="G2606" i="2"/>
  <c r="F2606" i="2"/>
  <c r="E2606" i="2"/>
  <c r="D2606" i="2"/>
  <c r="C2606" i="2"/>
  <c r="O2605" i="2"/>
  <c r="M2605" i="2"/>
  <c r="K2605" i="2"/>
  <c r="I2605" i="2"/>
  <c r="G2605" i="2"/>
  <c r="F2605" i="2"/>
  <c r="E2605" i="2"/>
  <c r="D2605" i="2"/>
  <c r="C2605" i="2"/>
  <c r="O2604" i="2"/>
  <c r="M2604" i="2"/>
  <c r="K2604" i="2"/>
  <c r="I2604" i="2"/>
  <c r="G2604" i="2"/>
  <c r="F2604" i="2"/>
  <c r="E2604" i="2"/>
  <c r="D2604" i="2"/>
  <c r="C2604" i="2"/>
  <c r="O2603" i="2"/>
  <c r="M2603" i="2"/>
  <c r="K2603" i="2"/>
  <c r="I2603" i="2"/>
  <c r="G2603" i="2"/>
  <c r="F2603" i="2"/>
  <c r="E2603" i="2"/>
  <c r="D2603" i="2"/>
  <c r="C2603" i="2"/>
  <c r="O2602" i="2"/>
  <c r="M2602" i="2"/>
  <c r="K2602" i="2"/>
  <c r="I2602" i="2"/>
  <c r="G2602" i="2"/>
  <c r="F2602" i="2"/>
  <c r="E2602" i="2"/>
  <c r="D2602" i="2"/>
  <c r="C2602" i="2"/>
  <c r="O2601" i="2"/>
  <c r="M2601" i="2"/>
  <c r="K2601" i="2"/>
  <c r="I2601" i="2"/>
  <c r="G2601" i="2"/>
  <c r="F2601" i="2"/>
  <c r="E2601" i="2"/>
  <c r="D2601" i="2"/>
  <c r="C2601" i="2"/>
  <c r="O2600" i="2"/>
  <c r="M2600" i="2"/>
  <c r="K2600" i="2"/>
  <c r="I2600" i="2"/>
  <c r="G2600" i="2"/>
  <c r="F2600" i="2"/>
  <c r="E2600" i="2"/>
  <c r="D2600" i="2"/>
  <c r="C2600" i="2"/>
  <c r="O2599" i="2"/>
  <c r="M2599" i="2"/>
  <c r="K2599" i="2"/>
  <c r="I2599" i="2"/>
  <c r="G2599" i="2"/>
  <c r="F2599" i="2"/>
  <c r="E2599" i="2"/>
  <c r="D2599" i="2"/>
  <c r="C2599" i="2"/>
  <c r="O2598" i="2"/>
  <c r="M2598" i="2"/>
  <c r="K2598" i="2"/>
  <c r="I2598" i="2"/>
  <c r="G2598" i="2"/>
  <c r="F2598" i="2"/>
  <c r="E2598" i="2"/>
  <c r="D2598" i="2"/>
  <c r="C2598" i="2"/>
  <c r="O2597" i="2"/>
  <c r="M2597" i="2"/>
  <c r="K2597" i="2"/>
  <c r="I2597" i="2"/>
  <c r="G2597" i="2"/>
  <c r="F2597" i="2"/>
  <c r="E2597" i="2"/>
  <c r="D2597" i="2"/>
  <c r="C2597" i="2"/>
  <c r="O2596" i="2"/>
  <c r="M2596" i="2"/>
  <c r="K2596" i="2"/>
  <c r="I2596" i="2"/>
  <c r="G2596" i="2"/>
  <c r="F2596" i="2"/>
  <c r="E2596" i="2"/>
  <c r="D2596" i="2"/>
  <c r="C2596" i="2"/>
  <c r="O2595" i="2"/>
  <c r="M2595" i="2"/>
  <c r="K2595" i="2"/>
  <c r="I2595" i="2"/>
  <c r="G2595" i="2"/>
  <c r="F2595" i="2"/>
  <c r="E2595" i="2"/>
  <c r="D2595" i="2"/>
  <c r="C2595" i="2"/>
  <c r="O2594" i="2"/>
  <c r="M2594" i="2"/>
  <c r="K2594" i="2"/>
  <c r="I2594" i="2"/>
  <c r="G2594" i="2"/>
  <c r="F2594" i="2"/>
  <c r="E2594" i="2"/>
  <c r="D2594" i="2"/>
  <c r="C2594" i="2"/>
  <c r="O2593" i="2"/>
  <c r="M2593" i="2"/>
  <c r="K2593" i="2"/>
  <c r="I2593" i="2"/>
  <c r="G2593" i="2"/>
  <c r="F2593" i="2"/>
  <c r="E2593" i="2"/>
  <c r="D2593" i="2"/>
  <c r="C2593" i="2"/>
  <c r="O2592" i="2"/>
  <c r="M2592" i="2"/>
  <c r="K2592" i="2"/>
  <c r="I2592" i="2"/>
  <c r="G2592" i="2"/>
  <c r="F2592" i="2"/>
  <c r="E2592" i="2"/>
  <c r="D2592" i="2"/>
  <c r="C2592" i="2"/>
  <c r="O2591" i="2"/>
  <c r="M2591" i="2"/>
  <c r="K2591" i="2"/>
  <c r="I2591" i="2"/>
  <c r="G2591" i="2"/>
  <c r="F2591" i="2"/>
  <c r="E2591" i="2"/>
  <c r="D2591" i="2"/>
  <c r="C2591" i="2"/>
  <c r="O2590" i="2"/>
  <c r="M2590" i="2"/>
  <c r="K2590" i="2"/>
  <c r="I2590" i="2"/>
  <c r="G2590" i="2"/>
  <c r="F2590" i="2"/>
  <c r="E2590" i="2"/>
  <c r="D2590" i="2"/>
  <c r="C2590" i="2"/>
  <c r="O2589" i="2"/>
  <c r="M2589" i="2"/>
  <c r="K2589" i="2"/>
  <c r="I2589" i="2"/>
  <c r="G2589" i="2"/>
  <c r="F2589" i="2"/>
  <c r="E2589" i="2"/>
  <c r="D2589" i="2"/>
  <c r="C2589" i="2"/>
  <c r="O2588" i="2"/>
  <c r="M2588" i="2"/>
  <c r="K2588" i="2"/>
  <c r="I2588" i="2"/>
  <c r="G2588" i="2"/>
  <c r="F2588" i="2"/>
  <c r="E2588" i="2"/>
  <c r="D2588" i="2"/>
  <c r="C2588" i="2"/>
  <c r="O2587" i="2"/>
  <c r="M2587" i="2"/>
  <c r="K2587" i="2"/>
  <c r="I2587" i="2"/>
  <c r="G2587" i="2"/>
  <c r="F2587" i="2"/>
  <c r="E2587" i="2"/>
  <c r="D2587" i="2"/>
  <c r="C2587" i="2"/>
  <c r="O2586" i="2"/>
  <c r="M2586" i="2"/>
  <c r="K2586" i="2"/>
  <c r="I2586" i="2"/>
  <c r="G2586" i="2"/>
  <c r="F2586" i="2"/>
  <c r="E2586" i="2"/>
  <c r="D2586" i="2"/>
  <c r="C2586" i="2"/>
  <c r="O2585" i="2"/>
  <c r="M2585" i="2"/>
  <c r="K2585" i="2"/>
  <c r="I2585" i="2"/>
  <c r="G2585" i="2"/>
  <c r="F2585" i="2"/>
  <c r="E2585" i="2"/>
  <c r="D2585" i="2"/>
  <c r="C2585" i="2"/>
  <c r="O2584" i="2"/>
  <c r="M2584" i="2"/>
  <c r="K2584" i="2"/>
  <c r="I2584" i="2"/>
  <c r="G2584" i="2"/>
  <c r="F2584" i="2"/>
  <c r="E2584" i="2"/>
  <c r="D2584" i="2"/>
  <c r="C2584" i="2"/>
  <c r="O2583" i="2"/>
  <c r="M2583" i="2"/>
  <c r="K2583" i="2"/>
  <c r="I2583" i="2"/>
  <c r="G2583" i="2"/>
  <c r="F2583" i="2"/>
  <c r="E2583" i="2"/>
  <c r="D2583" i="2"/>
  <c r="C2583" i="2"/>
  <c r="O2582" i="2"/>
  <c r="M2582" i="2"/>
  <c r="K2582" i="2"/>
  <c r="I2582" i="2"/>
  <c r="G2582" i="2"/>
  <c r="F2582" i="2"/>
  <c r="E2582" i="2"/>
  <c r="D2582" i="2"/>
  <c r="C2582" i="2"/>
  <c r="O2581" i="2"/>
  <c r="M2581" i="2"/>
  <c r="K2581" i="2"/>
  <c r="I2581" i="2"/>
  <c r="G2581" i="2"/>
  <c r="F2581" i="2"/>
  <c r="E2581" i="2"/>
  <c r="D2581" i="2"/>
  <c r="C2581" i="2"/>
  <c r="O2580" i="2"/>
  <c r="M2580" i="2"/>
  <c r="K2580" i="2"/>
  <c r="I2580" i="2"/>
  <c r="G2580" i="2"/>
  <c r="F2580" i="2"/>
  <c r="E2580" i="2"/>
  <c r="D2580" i="2"/>
  <c r="C2580" i="2"/>
  <c r="O2579" i="2"/>
  <c r="M2579" i="2"/>
  <c r="K2579" i="2"/>
  <c r="I2579" i="2"/>
  <c r="G2579" i="2"/>
  <c r="F2579" i="2"/>
  <c r="E2579" i="2"/>
  <c r="D2579" i="2"/>
  <c r="C2579" i="2"/>
  <c r="O2578" i="2"/>
  <c r="M2578" i="2"/>
  <c r="K2578" i="2"/>
  <c r="I2578" i="2"/>
  <c r="G2578" i="2"/>
  <c r="F2578" i="2"/>
  <c r="E2578" i="2"/>
  <c r="D2578" i="2"/>
  <c r="C2578" i="2"/>
  <c r="O2577" i="2"/>
  <c r="M2577" i="2"/>
  <c r="K2577" i="2"/>
  <c r="I2577" i="2"/>
  <c r="G2577" i="2"/>
  <c r="F2577" i="2"/>
  <c r="E2577" i="2"/>
  <c r="D2577" i="2"/>
  <c r="C2577" i="2"/>
  <c r="O2576" i="2"/>
  <c r="M2576" i="2"/>
  <c r="K2576" i="2"/>
  <c r="I2576" i="2"/>
  <c r="G2576" i="2"/>
  <c r="F2576" i="2"/>
  <c r="E2576" i="2"/>
  <c r="D2576" i="2"/>
  <c r="C2576" i="2"/>
  <c r="O2575" i="2"/>
  <c r="M2575" i="2"/>
  <c r="K2575" i="2"/>
  <c r="I2575" i="2"/>
  <c r="G2575" i="2"/>
  <c r="F2575" i="2"/>
  <c r="E2575" i="2"/>
  <c r="D2575" i="2"/>
  <c r="C2575" i="2"/>
  <c r="O2574" i="2"/>
  <c r="M2574" i="2"/>
  <c r="K2574" i="2"/>
  <c r="I2574" i="2"/>
  <c r="G2574" i="2"/>
  <c r="F2574" i="2"/>
  <c r="E2574" i="2"/>
  <c r="D2574" i="2"/>
  <c r="C2574" i="2"/>
  <c r="O2573" i="2"/>
  <c r="M2573" i="2"/>
  <c r="K2573" i="2"/>
  <c r="I2573" i="2"/>
  <c r="G2573" i="2"/>
  <c r="F2573" i="2"/>
  <c r="E2573" i="2"/>
  <c r="D2573" i="2"/>
  <c r="C2573" i="2"/>
  <c r="O2572" i="2"/>
  <c r="M2572" i="2"/>
  <c r="K2572" i="2"/>
  <c r="I2572" i="2"/>
  <c r="G2572" i="2"/>
  <c r="F2572" i="2"/>
  <c r="E2572" i="2"/>
  <c r="D2572" i="2"/>
  <c r="C2572" i="2"/>
  <c r="O2571" i="2"/>
  <c r="M2571" i="2"/>
  <c r="K2571" i="2"/>
  <c r="I2571" i="2"/>
  <c r="G2571" i="2"/>
  <c r="F2571" i="2"/>
  <c r="E2571" i="2"/>
  <c r="D2571" i="2"/>
  <c r="C2571" i="2"/>
  <c r="O2570" i="2"/>
  <c r="M2570" i="2"/>
  <c r="K2570" i="2"/>
  <c r="I2570" i="2"/>
  <c r="G2570" i="2"/>
  <c r="F2570" i="2"/>
  <c r="E2570" i="2"/>
  <c r="D2570" i="2"/>
  <c r="C2570" i="2"/>
  <c r="O2569" i="2"/>
  <c r="M2569" i="2"/>
  <c r="K2569" i="2"/>
  <c r="I2569" i="2"/>
  <c r="G2569" i="2"/>
  <c r="F2569" i="2"/>
  <c r="E2569" i="2"/>
  <c r="D2569" i="2"/>
  <c r="C2569" i="2"/>
  <c r="O2568" i="2"/>
  <c r="M2568" i="2"/>
  <c r="K2568" i="2"/>
  <c r="I2568" i="2"/>
  <c r="G2568" i="2"/>
  <c r="F2568" i="2"/>
  <c r="E2568" i="2"/>
  <c r="D2568" i="2"/>
  <c r="C2568" i="2"/>
  <c r="O2567" i="2"/>
  <c r="M2567" i="2"/>
  <c r="K2567" i="2"/>
  <c r="I2567" i="2"/>
  <c r="G2567" i="2"/>
  <c r="F2567" i="2"/>
  <c r="E2567" i="2"/>
  <c r="D2567" i="2"/>
  <c r="C2567" i="2"/>
  <c r="O2566" i="2"/>
  <c r="M2566" i="2"/>
  <c r="K2566" i="2"/>
  <c r="I2566" i="2"/>
  <c r="G2566" i="2"/>
  <c r="F2566" i="2"/>
  <c r="E2566" i="2"/>
  <c r="D2566" i="2"/>
  <c r="C2566" i="2"/>
  <c r="O2565" i="2"/>
  <c r="M2565" i="2"/>
  <c r="K2565" i="2"/>
  <c r="I2565" i="2"/>
  <c r="G2565" i="2"/>
  <c r="F2565" i="2"/>
  <c r="E2565" i="2"/>
  <c r="D2565" i="2"/>
  <c r="C2565" i="2"/>
  <c r="O2564" i="2"/>
  <c r="M2564" i="2"/>
  <c r="K2564" i="2"/>
  <c r="I2564" i="2"/>
  <c r="G2564" i="2"/>
  <c r="F2564" i="2"/>
  <c r="E2564" i="2"/>
  <c r="D2564" i="2"/>
  <c r="C2564" i="2"/>
  <c r="O2563" i="2"/>
  <c r="M2563" i="2"/>
  <c r="K2563" i="2"/>
  <c r="I2563" i="2"/>
  <c r="G2563" i="2"/>
  <c r="F2563" i="2"/>
  <c r="E2563" i="2"/>
  <c r="D2563" i="2"/>
  <c r="C2563" i="2"/>
  <c r="O2562" i="2"/>
  <c r="M2562" i="2"/>
  <c r="K2562" i="2"/>
  <c r="I2562" i="2"/>
  <c r="G2562" i="2"/>
  <c r="F2562" i="2"/>
  <c r="E2562" i="2"/>
  <c r="D2562" i="2"/>
  <c r="C2562" i="2"/>
  <c r="O2561" i="2"/>
  <c r="M2561" i="2"/>
  <c r="K2561" i="2"/>
  <c r="I2561" i="2"/>
  <c r="G2561" i="2"/>
  <c r="F2561" i="2"/>
  <c r="E2561" i="2"/>
  <c r="D2561" i="2"/>
  <c r="C2561" i="2"/>
  <c r="O2560" i="2"/>
  <c r="M2560" i="2"/>
  <c r="K2560" i="2"/>
  <c r="I2560" i="2"/>
  <c r="G2560" i="2"/>
  <c r="F2560" i="2"/>
  <c r="E2560" i="2"/>
  <c r="D2560" i="2"/>
  <c r="C2560" i="2"/>
  <c r="O2559" i="2"/>
  <c r="M2559" i="2"/>
  <c r="K2559" i="2"/>
  <c r="I2559" i="2"/>
  <c r="G2559" i="2"/>
  <c r="F2559" i="2"/>
  <c r="E2559" i="2"/>
  <c r="D2559" i="2"/>
  <c r="C2559" i="2"/>
  <c r="O2558" i="2"/>
  <c r="M2558" i="2"/>
  <c r="K2558" i="2"/>
  <c r="I2558" i="2"/>
  <c r="G2558" i="2"/>
  <c r="F2558" i="2"/>
  <c r="E2558" i="2"/>
  <c r="D2558" i="2"/>
  <c r="C2558" i="2"/>
  <c r="O2557" i="2"/>
  <c r="M2557" i="2"/>
  <c r="K2557" i="2"/>
  <c r="I2557" i="2"/>
  <c r="G2557" i="2"/>
  <c r="F2557" i="2"/>
  <c r="E2557" i="2"/>
  <c r="D2557" i="2"/>
  <c r="C2557" i="2"/>
  <c r="O2556" i="2"/>
  <c r="M2556" i="2"/>
  <c r="K2556" i="2"/>
  <c r="I2556" i="2"/>
  <c r="G2556" i="2"/>
  <c r="F2556" i="2"/>
  <c r="E2556" i="2"/>
  <c r="D2556" i="2"/>
  <c r="C2556" i="2"/>
  <c r="O2555" i="2"/>
  <c r="M2555" i="2"/>
  <c r="K2555" i="2"/>
  <c r="I2555" i="2"/>
  <c r="G2555" i="2"/>
  <c r="F2555" i="2"/>
  <c r="E2555" i="2"/>
  <c r="D2555" i="2"/>
  <c r="C2555" i="2"/>
  <c r="O2554" i="2"/>
  <c r="M2554" i="2"/>
  <c r="K2554" i="2"/>
  <c r="I2554" i="2"/>
  <c r="G2554" i="2"/>
  <c r="F2554" i="2"/>
  <c r="E2554" i="2"/>
  <c r="D2554" i="2"/>
  <c r="C2554" i="2"/>
  <c r="O2553" i="2"/>
  <c r="M2553" i="2"/>
  <c r="K2553" i="2"/>
  <c r="I2553" i="2"/>
  <c r="G2553" i="2"/>
  <c r="F2553" i="2"/>
  <c r="E2553" i="2"/>
  <c r="D2553" i="2"/>
  <c r="C2553" i="2"/>
  <c r="O2552" i="2"/>
  <c r="M2552" i="2"/>
  <c r="K2552" i="2"/>
  <c r="I2552" i="2"/>
  <c r="G2552" i="2"/>
  <c r="F2552" i="2"/>
  <c r="E2552" i="2"/>
  <c r="D2552" i="2"/>
  <c r="C2552" i="2"/>
  <c r="O2551" i="2"/>
  <c r="M2551" i="2"/>
  <c r="K2551" i="2"/>
  <c r="I2551" i="2"/>
  <c r="G2551" i="2"/>
  <c r="F2551" i="2"/>
  <c r="E2551" i="2"/>
  <c r="D2551" i="2"/>
  <c r="C2551" i="2"/>
  <c r="O2550" i="2"/>
  <c r="M2550" i="2"/>
  <c r="K2550" i="2"/>
  <c r="I2550" i="2"/>
  <c r="G2550" i="2"/>
  <c r="F2550" i="2"/>
  <c r="E2550" i="2"/>
  <c r="D2550" i="2"/>
  <c r="C2550" i="2"/>
  <c r="O2549" i="2"/>
  <c r="M2549" i="2"/>
  <c r="K2549" i="2"/>
  <c r="I2549" i="2"/>
  <c r="G2549" i="2"/>
  <c r="F2549" i="2"/>
  <c r="E2549" i="2"/>
  <c r="D2549" i="2"/>
  <c r="C2549" i="2"/>
  <c r="O2548" i="2"/>
  <c r="M2548" i="2"/>
  <c r="K2548" i="2"/>
  <c r="I2548" i="2"/>
  <c r="G2548" i="2"/>
  <c r="F2548" i="2"/>
  <c r="E2548" i="2"/>
  <c r="D2548" i="2"/>
  <c r="C2548" i="2"/>
  <c r="O2547" i="2"/>
  <c r="M2547" i="2"/>
  <c r="K2547" i="2"/>
  <c r="I2547" i="2"/>
  <c r="G2547" i="2"/>
  <c r="F2547" i="2"/>
  <c r="E2547" i="2"/>
  <c r="D2547" i="2"/>
  <c r="C2547" i="2"/>
  <c r="O2546" i="2"/>
  <c r="M2546" i="2"/>
  <c r="K2546" i="2"/>
  <c r="I2546" i="2"/>
  <c r="G2546" i="2"/>
  <c r="F2546" i="2"/>
  <c r="E2546" i="2"/>
  <c r="D2546" i="2"/>
  <c r="C2546" i="2"/>
  <c r="O2545" i="2"/>
  <c r="M2545" i="2"/>
  <c r="K2545" i="2"/>
  <c r="I2545" i="2"/>
  <c r="G2545" i="2"/>
  <c r="F2545" i="2"/>
  <c r="E2545" i="2"/>
  <c r="D2545" i="2"/>
  <c r="C2545" i="2"/>
  <c r="O2544" i="2"/>
  <c r="M2544" i="2"/>
  <c r="K2544" i="2"/>
  <c r="I2544" i="2"/>
  <c r="G2544" i="2"/>
  <c r="F2544" i="2"/>
  <c r="E2544" i="2"/>
  <c r="D2544" i="2"/>
  <c r="C2544" i="2"/>
  <c r="O2543" i="2"/>
  <c r="M2543" i="2"/>
  <c r="K2543" i="2"/>
  <c r="I2543" i="2"/>
  <c r="G2543" i="2"/>
  <c r="F2543" i="2"/>
  <c r="E2543" i="2"/>
  <c r="D2543" i="2"/>
  <c r="C2543" i="2"/>
  <c r="O2542" i="2"/>
  <c r="M2542" i="2"/>
  <c r="K2542" i="2"/>
  <c r="I2542" i="2"/>
  <c r="G2542" i="2"/>
  <c r="F2542" i="2"/>
  <c r="E2542" i="2"/>
  <c r="D2542" i="2"/>
  <c r="C2542" i="2"/>
  <c r="O2541" i="2"/>
  <c r="M2541" i="2"/>
  <c r="K2541" i="2"/>
  <c r="I2541" i="2"/>
  <c r="G2541" i="2"/>
  <c r="F2541" i="2"/>
  <c r="E2541" i="2"/>
  <c r="D2541" i="2"/>
  <c r="C2541" i="2"/>
  <c r="O2540" i="2"/>
  <c r="M2540" i="2"/>
  <c r="K2540" i="2"/>
  <c r="I2540" i="2"/>
  <c r="G2540" i="2"/>
  <c r="F2540" i="2"/>
  <c r="E2540" i="2"/>
  <c r="D2540" i="2"/>
  <c r="C2540" i="2"/>
  <c r="O2539" i="2"/>
  <c r="M2539" i="2"/>
  <c r="K2539" i="2"/>
  <c r="I2539" i="2"/>
  <c r="G2539" i="2"/>
  <c r="F2539" i="2"/>
  <c r="E2539" i="2"/>
  <c r="D2539" i="2"/>
  <c r="C2539" i="2"/>
  <c r="O2538" i="2"/>
  <c r="M2538" i="2"/>
  <c r="K2538" i="2"/>
  <c r="I2538" i="2"/>
  <c r="G2538" i="2"/>
  <c r="F2538" i="2"/>
  <c r="E2538" i="2"/>
  <c r="D2538" i="2"/>
  <c r="C2538" i="2"/>
  <c r="O2537" i="2"/>
  <c r="M2537" i="2"/>
  <c r="K2537" i="2"/>
  <c r="I2537" i="2"/>
  <c r="G2537" i="2"/>
  <c r="F2537" i="2"/>
  <c r="E2537" i="2"/>
  <c r="D2537" i="2"/>
  <c r="C2537" i="2"/>
  <c r="O2536" i="2"/>
  <c r="M2536" i="2"/>
  <c r="K2536" i="2"/>
  <c r="I2536" i="2"/>
  <c r="G2536" i="2"/>
  <c r="F2536" i="2"/>
  <c r="E2536" i="2"/>
  <c r="D2536" i="2"/>
  <c r="C2536" i="2"/>
  <c r="O2535" i="2"/>
  <c r="M2535" i="2"/>
  <c r="K2535" i="2"/>
  <c r="I2535" i="2"/>
  <c r="G2535" i="2"/>
  <c r="F2535" i="2"/>
  <c r="E2535" i="2"/>
  <c r="D2535" i="2"/>
  <c r="C2535" i="2"/>
  <c r="O2534" i="2"/>
  <c r="M2534" i="2"/>
  <c r="K2534" i="2"/>
  <c r="I2534" i="2"/>
  <c r="G2534" i="2"/>
  <c r="F2534" i="2"/>
  <c r="E2534" i="2"/>
  <c r="D2534" i="2"/>
  <c r="C2534" i="2"/>
  <c r="O2533" i="2"/>
  <c r="M2533" i="2"/>
  <c r="K2533" i="2"/>
  <c r="I2533" i="2"/>
  <c r="G2533" i="2"/>
  <c r="F2533" i="2"/>
  <c r="E2533" i="2"/>
  <c r="D2533" i="2"/>
  <c r="C2533" i="2"/>
  <c r="O2532" i="2"/>
  <c r="M2532" i="2"/>
  <c r="K2532" i="2"/>
  <c r="I2532" i="2"/>
  <c r="G2532" i="2"/>
  <c r="F2532" i="2"/>
  <c r="E2532" i="2"/>
  <c r="D2532" i="2"/>
  <c r="C2532" i="2"/>
  <c r="O2531" i="2"/>
  <c r="M2531" i="2"/>
  <c r="K2531" i="2"/>
  <c r="I2531" i="2"/>
  <c r="G2531" i="2"/>
  <c r="F2531" i="2"/>
  <c r="E2531" i="2"/>
  <c r="D2531" i="2"/>
  <c r="C2531" i="2"/>
  <c r="O2530" i="2"/>
  <c r="M2530" i="2"/>
  <c r="K2530" i="2"/>
  <c r="I2530" i="2"/>
  <c r="G2530" i="2"/>
  <c r="F2530" i="2"/>
  <c r="E2530" i="2"/>
  <c r="D2530" i="2"/>
  <c r="C2530" i="2"/>
  <c r="O2529" i="2"/>
  <c r="M2529" i="2"/>
  <c r="K2529" i="2"/>
  <c r="I2529" i="2"/>
  <c r="G2529" i="2"/>
  <c r="F2529" i="2"/>
  <c r="E2529" i="2"/>
  <c r="D2529" i="2"/>
  <c r="C2529" i="2"/>
  <c r="O2528" i="2"/>
  <c r="M2528" i="2"/>
  <c r="K2528" i="2"/>
  <c r="I2528" i="2"/>
  <c r="G2528" i="2"/>
  <c r="F2528" i="2"/>
  <c r="E2528" i="2"/>
  <c r="D2528" i="2"/>
  <c r="C2528" i="2"/>
  <c r="O2527" i="2"/>
  <c r="M2527" i="2"/>
  <c r="K2527" i="2"/>
  <c r="I2527" i="2"/>
  <c r="G2527" i="2"/>
  <c r="F2527" i="2"/>
  <c r="E2527" i="2"/>
  <c r="D2527" i="2"/>
  <c r="C2527" i="2"/>
  <c r="O2526" i="2"/>
  <c r="M2526" i="2"/>
  <c r="K2526" i="2"/>
  <c r="I2526" i="2"/>
  <c r="G2526" i="2"/>
  <c r="F2526" i="2"/>
  <c r="E2526" i="2"/>
  <c r="D2526" i="2"/>
  <c r="C2526" i="2"/>
  <c r="O2525" i="2"/>
  <c r="M2525" i="2"/>
  <c r="K2525" i="2"/>
  <c r="I2525" i="2"/>
  <c r="G2525" i="2"/>
  <c r="F2525" i="2"/>
  <c r="E2525" i="2"/>
  <c r="D2525" i="2"/>
  <c r="C2525" i="2"/>
  <c r="O2524" i="2"/>
  <c r="M2524" i="2"/>
  <c r="K2524" i="2"/>
  <c r="I2524" i="2"/>
  <c r="G2524" i="2"/>
  <c r="F2524" i="2"/>
  <c r="E2524" i="2"/>
  <c r="D2524" i="2"/>
  <c r="C2524" i="2"/>
  <c r="O2523" i="2"/>
  <c r="M2523" i="2"/>
  <c r="K2523" i="2"/>
  <c r="I2523" i="2"/>
  <c r="G2523" i="2"/>
  <c r="F2523" i="2"/>
  <c r="E2523" i="2"/>
  <c r="D2523" i="2"/>
  <c r="C2523" i="2"/>
  <c r="O2522" i="2"/>
  <c r="M2522" i="2"/>
  <c r="K2522" i="2"/>
  <c r="I2522" i="2"/>
  <c r="G2522" i="2"/>
  <c r="F2522" i="2"/>
  <c r="E2522" i="2"/>
  <c r="D2522" i="2"/>
  <c r="C2522" i="2"/>
  <c r="O2521" i="2"/>
  <c r="M2521" i="2"/>
  <c r="K2521" i="2"/>
  <c r="I2521" i="2"/>
  <c r="G2521" i="2"/>
  <c r="F2521" i="2"/>
  <c r="E2521" i="2"/>
  <c r="D2521" i="2"/>
  <c r="C2521" i="2"/>
  <c r="O2520" i="2"/>
  <c r="M2520" i="2"/>
  <c r="K2520" i="2"/>
  <c r="I2520" i="2"/>
  <c r="G2520" i="2"/>
  <c r="F2520" i="2"/>
  <c r="E2520" i="2"/>
  <c r="D2520" i="2"/>
  <c r="C2520" i="2"/>
  <c r="O2519" i="2"/>
  <c r="M2519" i="2"/>
  <c r="K2519" i="2"/>
  <c r="I2519" i="2"/>
  <c r="G2519" i="2"/>
  <c r="F2519" i="2"/>
  <c r="E2519" i="2"/>
  <c r="D2519" i="2"/>
  <c r="C2519" i="2"/>
  <c r="O2518" i="2"/>
  <c r="M2518" i="2"/>
  <c r="K2518" i="2"/>
  <c r="I2518" i="2"/>
  <c r="G2518" i="2"/>
  <c r="F2518" i="2"/>
  <c r="E2518" i="2"/>
  <c r="D2518" i="2"/>
  <c r="C2518" i="2"/>
  <c r="O2517" i="2"/>
  <c r="M2517" i="2"/>
  <c r="K2517" i="2"/>
  <c r="I2517" i="2"/>
  <c r="G2517" i="2"/>
  <c r="F2517" i="2"/>
  <c r="E2517" i="2"/>
  <c r="D2517" i="2"/>
  <c r="C2517" i="2"/>
  <c r="O2516" i="2"/>
  <c r="M2516" i="2"/>
  <c r="K2516" i="2"/>
  <c r="I2516" i="2"/>
  <c r="G2516" i="2"/>
  <c r="F2516" i="2"/>
  <c r="E2516" i="2"/>
  <c r="D2516" i="2"/>
  <c r="C2516" i="2"/>
  <c r="O2515" i="2"/>
  <c r="M2515" i="2"/>
  <c r="K2515" i="2"/>
  <c r="I2515" i="2"/>
  <c r="G2515" i="2"/>
  <c r="F2515" i="2"/>
  <c r="E2515" i="2"/>
  <c r="D2515" i="2"/>
  <c r="C2515" i="2"/>
  <c r="O2514" i="2"/>
  <c r="M2514" i="2"/>
  <c r="K2514" i="2"/>
  <c r="I2514" i="2"/>
  <c r="G2514" i="2"/>
  <c r="F2514" i="2"/>
  <c r="E2514" i="2"/>
  <c r="D2514" i="2"/>
  <c r="C2514" i="2"/>
  <c r="O2513" i="2"/>
  <c r="M2513" i="2"/>
  <c r="K2513" i="2"/>
  <c r="I2513" i="2"/>
  <c r="G2513" i="2"/>
  <c r="F2513" i="2"/>
  <c r="E2513" i="2"/>
  <c r="D2513" i="2"/>
  <c r="C2513" i="2"/>
  <c r="O2512" i="2"/>
  <c r="M2512" i="2"/>
  <c r="K2512" i="2"/>
  <c r="I2512" i="2"/>
  <c r="G2512" i="2"/>
  <c r="F2512" i="2"/>
  <c r="E2512" i="2"/>
  <c r="D2512" i="2"/>
  <c r="C2512" i="2"/>
  <c r="O2511" i="2"/>
  <c r="M2511" i="2"/>
  <c r="K2511" i="2"/>
  <c r="I2511" i="2"/>
  <c r="G2511" i="2"/>
  <c r="F2511" i="2"/>
  <c r="E2511" i="2"/>
  <c r="D2511" i="2"/>
  <c r="C2511" i="2"/>
  <c r="O2510" i="2"/>
  <c r="M2510" i="2"/>
  <c r="K2510" i="2"/>
  <c r="I2510" i="2"/>
  <c r="G2510" i="2"/>
  <c r="F2510" i="2"/>
  <c r="E2510" i="2"/>
  <c r="D2510" i="2"/>
  <c r="C2510" i="2"/>
  <c r="O2509" i="2"/>
  <c r="M2509" i="2"/>
  <c r="K2509" i="2"/>
  <c r="I2509" i="2"/>
  <c r="G2509" i="2"/>
  <c r="F2509" i="2"/>
  <c r="E2509" i="2"/>
  <c r="D2509" i="2"/>
  <c r="C2509" i="2"/>
  <c r="O2508" i="2"/>
  <c r="M2508" i="2"/>
  <c r="K2508" i="2"/>
  <c r="I2508" i="2"/>
  <c r="G2508" i="2"/>
  <c r="F2508" i="2"/>
  <c r="E2508" i="2"/>
  <c r="D2508" i="2"/>
  <c r="C2508" i="2"/>
  <c r="O2507" i="2"/>
  <c r="M2507" i="2"/>
  <c r="K2507" i="2"/>
  <c r="I2507" i="2"/>
  <c r="G2507" i="2"/>
  <c r="F2507" i="2"/>
  <c r="E2507" i="2"/>
  <c r="D2507" i="2"/>
  <c r="C2507" i="2"/>
  <c r="O2506" i="2"/>
  <c r="M2506" i="2"/>
  <c r="K2506" i="2"/>
  <c r="I2506" i="2"/>
  <c r="G2506" i="2"/>
  <c r="F2506" i="2"/>
  <c r="E2506" i="2"/>
  <c r="D2506" i="2"/>
  <c r="C2506" i="2"/>
  <c r="O2505" i="2"/>
  <c r="M2505" i="2"/>
  <c r="K2505" i="2"/>
  <c r="I2505" i="2"/>
  <c r="G2505" i="2"/>
  <c r="F2505" i="2"/>
  <c r="E2505" i="2"/>
  <c r="D2505" i="2"/>
  <c r="C2505" i="2"/>
  <c r="O2504" i="2"/>
  <c r="M2504" i="2"/>
  <c r="K2504" i="2"/>
  <c r="I2504" i="2"/>
  <c r="G2504" i="2"/>
  <c r="F2504" i="2"/>
  <c r="E2504" i="2"/>
  <c r="D2504" i="2"/>
  <c r="C2504" i="2"/>
  <c r="O2503" i="2"/>
  <c r="M2503" i="2"/>
  <c r="K2503" i="2"/>
  <c r="I2503" i="2"/>
  <c r="G2503" i="2"/>
  <c r="F2503" i="2"/>
  <c r="E2503" i="2"/>
  <c r="D2503" i="2"/>
  <c r="C2503" i="2"/>
  <c r="O2502" i="2"/>
  <c r="M2502" i="2"/>
  <c r="K2502" i="2"/>
  <c r="I2502" i="2"/>
  <c r="G2502" i="2"/>
  <c r="F2502" i="2"/>
  <c r="E2502" i="2"/>
  <c r="D2502" i="2"/>
  <c r="C2502" i="2"/>
  <c r="O2501" i="2"/>
  <c r="M2501" i="2"/>
  <c r="K2501" i="2"/>
  <c r="I2501" i="2"/>
  <c r="G2501" i="2"/>
  <c r="F2501" i="2"/>
  <c r="E2501" i="2"/>
  <c r="D2501" i="2"/>
  <c r="C2501" i="2"/>
  <c r="O2500" i="2"/>
  <c r="M2500" i="2"/>
  <c r="K2500" i="2"/>
  <c r="I2500" i="2"/>
  <c r="G2500" i="2"/>
  <c r="F2500" i="2"/>
  <c r="E2500" i="2"/>
  <c r="D2500" i="2"/>
  <c r="C2500" i="2"/>
  <c r="O2499" i="2"/>
  <c r="M2499" i="2"/>
  <c r="K2499" i="2"/>
  <c r="I2499" i="2"/>
  <c r="G2499" i="2"/>
  <c r="F2499" i="2"/>
  <c r="E2499" i="2"/>
  <c r="D2499" i="2"/>
  <c r="C2499" i="2"/>
  <c r="O2498" i="2"/>
  <c r="M2498" i="2"/>
  <c r="K2498" i="2"/>
  <c r="I2498" i="2"/>
  <c r="G2498" i="2"/>
  <c r="F2498" i="2"/>
  <c r="E2498" i="2"/>
  <c r="D2498" i="2"/>
  <c r="C2498" i="2"/>
  <c r="O2497" i="2"/>
  <c r="M2497" i="2"/>
  <c r="K2497" i="2"/>
  <c r="I2497" i="2"/>
  <c r="G2497" i="2"/>
  <c r="F2497" i="2"/>
  <c r="E2497" i="2"/>
  <c r="D2497" i="2"/>
  <c r="C2497" i="2"/>
  <c r="O2496" i="2"/>
  <c r="M2496" i="2"/>
  <c r="K2496" i="2"/>
  <c r="I2496" i="2"/>
  <c r="G2496" i="2"/>
  <c r="F2496" i="2"/>
  <c r="E2496" i="2"/>
  <c r="D2496" i="2"/>
  <c r="C2496" i="2"/>
  <c r="O2495" i="2"/>
  <c r="M2495" i="2"/>
  <c r="K2495" i="2"/>
  <c r="I2495" i="2"/>
  <c r="G2495" i="2"/>
  <c r="F2495" i="2"/>
  <c r="E2495" i="2"/>
  <c r="D2495" i="2"/>
  <c r="C2495" i="2"/>
  <c r="O2494" i="2"/>
  <c r="M2494" i="2"/>
  <c r="K2494" i="2"/>
  <c r="I2494" i="2"/>
  <c r="G2494" i="2"/>
  <c r="F2494" i="2"/>
  <c r="E2494" i="2"/>
  <c r="D2494" i="2"/>
  <c r="C2494" i="2"/>
  <c r="O2493" i="2"/>
  <c r="M2493" i="2"/>
  <c r="K2493" i="2"/>
  <c r="I2493" i="2"/>
  <c r="G2493" i="2"/>
  <c r="F2493" i="2"/>
  <c r="E2493" i="2"/>
  <c r="D2493" i="2"/>
  <c r="C2493" i="2"/>
  <c r="O2492" i="2"/>
  <c r="M2492" i="2"/>
  <c r="K2492" i="2"/>
  <c r="I2492" i="2"/>
  <c r="G2492" i="2"/>
  <c r="F2492" i="2"/>
  <c r="E2492" i="2"/>
  <c r="D2492" i="2"/>
  <c r="C2492" i="2"/>
  <c r="O2491" i="2"/>
  <c r="M2491" i="2"/>
  <c r="K2491" i="2"/>
  <c r="I2491" i="2"/>
  <c r="G2491" i="2"/>
  <c r="F2491" i="2"/>
  <c r="E2491" i="2"/>
  <c r="D2491" i="2"/>
  <c r="C2491" i="2"/>
  <c r="O2490" i="2"/>
  <c r="M2490" i="2"/>
  <c r="K2490" i="2"/>
  <c r="I2490" i="2"/>
  <c r="G2490" i="2"/>
  <c r="F2490" i="2"/>
  <c r="E2490" i="2"/>
  <c r="D2490" i="2"/>
  <c r="C2490" i="2"/>
  <c r="O2489" i="2"/>
  <c r="M2489" i="2"/>
  <c r="K2489" i="2"/>
  <c r="I2489" i="2"/>
  <c r="G2489" i="2"/>
  <c r="F2489" i="2"/>
  <c r="E2489" i="2"/>
  <c r="D2489" i="2"/>
  <c r="C2489" i="2"/>
  <c r="O2488" i="2"/>
  <c r="M2488" i="2"/>
  <c r="K2488" i="2"/>
  <c r="I2488" i="2"/>
  <c r="G2488" i="2"/>
  <c r="F2488" i="2"/>
  <c r="E2488" i="2"/>
  <c r="D2488" i="2"/>
  <c r="C2488" i="2"/>
  <c r="O2487" i="2"/>
  <c r="M2487" i="2"/>
  <c r="K2487" i="2"/>
  <c r="I2487" i="2"/>
  <c r="G2487" i="2"/>
  <c r="F2487" i="2"/>
  <c r="E2487" i="2"/>
  <c r="D2487" i="2"/>
  <c r="C2487" i="2"/>
  <c r="O2486" i="2"/>
  <c r="M2486" i="2"/>
  <c r="K2486" i="2"/>
  <c r="I2486" i="2"/>
  <c r="G2486" i="2"/>
  <c r="F2486" i="2"/>
  <c r="E2486" i="2"/>
  <c r="D2486" i="2"/>
  <c r="C2486" i="2"/>
  <c r="O2485" i="2"/>
  <c r="M2485" i="2"/>
  <c r="K2485" i="2"/>
  <c r="I2485" i="2"/>
  <c r="G2485" i="2"/>
  <c r="F2485" i="2"/>
  <c r="E2485" i="2"/>
  <c r="D2485" i="2"/>
  <c r="C2485" i="2"/>
  <c r="O2484" i="2"/>
  <c r="M2484" i="2"/>
  <c r="K2484" i="2"/>
  <c r="I2484" i="2"/>
  <c r="G2484" i="2"/>
  <c r="F2484" i="2"/>
  <c r="E2484" i="2"/>
  <c r="D2484" i="2"/>
  <c r="C2484" i="2"/>
  <c r="O2483" i="2"/>
  <c r="M2483" i="2"/>
  <c r="K2483" i="2"/>
  <c r="I2483" i="2"/>
  <c r="G2483" i="2"/>
  <c r="F2483" i="2"/>
  <c r="E2483" i="2"/>
  <c r="D2483" i="2"/>
  <c r="C2483" i="2"/>
  <c r="O2482" i="2"/>
  <c r="M2482" i="2"/>
  <c r="K2482" i="2"/>
  <c r="I2482" i="2"/>
  <c r="G2482" i="2"/>
  <c r="F2482" i="2"/>
  <c r="E2482" i="2"/>
  <c r="D2482" i="2"/>
  <c r="C2482" i="2"/>
  <c r="O2481" i="2"/>
  <c r="M2481" i="2"/>
  <c r="K2481" i="2"/>
  <c r="I2481" i="2"/>
  <c r="G2481" i="2"/>
  <c r="F2481" i="2"/>
  <c r="E2481" i="2"/>
  <c r="D2481" i="2"/>
  <c r="C2481" i="2"/>
  <c r="O2480" i="2"/>
  <c r="M2480" i="2"/>
  <c r="K2480" i="2"/>
  <c r="I2480" i="2"/>
  <c r="G2480" i="2"/>
  <c r="F2480" i="2"/>
  <c r="E2480" i="2"/>
  <c r="D2480" i="2"/>
  <c r="C2480" i="2"/>
  <c r="O2479" i="2"/>
  <c r="M2479" i="2"/>
  <c r="K2479" i="2"/>
  <c r="I2479" i="2"/>
  <c r="G2479" i="2"/>
  <c r="F2479" i="2"/>
  <c r="E2479" i="2"/>
  <c r="D2479" i="2"/>
  <c r="C2479" i="2"/>
  <c r="O2478" i="2"/>
  <c r="M2478" i="2"/>
  <c r="K2478" i="2"/>
  <c r="I2478" i="2"/>
  <c r="G2478" i="2"/>
  <c r="F2478" i="2"/>
  <c r="E2478" i="2"/>
  <c r="D2478" i="2"/>
  <c r="C2478" i="2"/>
  <c r="O2477" i="2"/>
  <c r="M2477" i="2"/>
  <c r="K2477" i="2"/>
  <c r="I2477" i="2"/>
  <c r="G2477" i="2"/>
  <c r="F2477" i="2"/>
  <c r="E2477" i="2"/>
  <c r="D2477" i="2"/>
  <c r="C2477" i="2"/>
  <c r="O2476" i="2"/>
  <c r="M2476" i="2"/>
  <c r="K2476" i="2"/>
  <c r="I2476" i="2"/>
  <c r="G2476" i="2"/>
  <c r="F2476" i="2"/>
  <c r="E2476" i="2"/>
  <c r="D2476" i="2"/>
  <c r="C2476" i="2"/>
  <c r="O2475" i="2"/>
  <c r="M2475" i="2"/>
  <c r="K2475" i="2"/>
  <c r="I2475" i="2"/>
  <c r="G2475" i="2"/>
  <c r="F2475" i="2"/>
  <c r="E2475" i="2"/>
  <c r="D2475" i="2"/>
  <c r="C2475" i="2"/>
  <c r="O2474" i="2"/>
  <c r="M2474" i="2"/>
  <c r="K2474" i="2"/>
  <c r="I2474" i="2"/>
  <c r="G2474" i="2"/>
  <c r="F2474" i="2"/>
  <c r="E2474" i="2"/>
  <c r="D2474" i="2"/>
  <c r="C2474" i="2"/>
  <c r="O2473" i="2"/>
  <c r="M2473" i="2"/>
  <c r="K2473" i="2"/>
  <c r="I2473" i="2"/>
  <c r="G2473" i="2"/>
  <c r="F2473" i="2"/>
  <c r="E2473" i="2"/>
  <c r="D2473" i="2"/>
  <c r="C2473" i="2"/>
  <c r="O2472" i="2"/>
  <c r="M2472" i="2"/>
  <c r="K2472" i="2"/>
  <c r="I2472" i="2"/>
  <c r="G2472" i="2"/>
  <c r="F2472" i="2"/>
  <c r="E2472" i="2"/>
  <c r="D2472" i="2"/>
  <c r="C2472" i="2"/>
  <c r="O2471" i="2"/>
  <c r="M2471" i="2"/>
  <c r="K2471" i="2"/>
  <c r="I2471" i="2"/>
  <c r="G2471" i="2"/>
  <c r="F2471" i="2"/>
  <c r="E2471" i="2"/>
  <c r="D2471" i="2"/>
  <c r="C2471" i="2"/>
  <c r="O2470" i="2"/>
  <c r="M2470" i="2"/>
  <c r="K2470" i="2"/>
  <c r="I2470" i="2"/>
  <c r="G2470" i="2"/>
  <c r="F2470" i="2"/>
  <c r="E2470" i="2"/>
  <c r="D2470" i="2"/>
  <c r="C2470" i="2"/>
  <c r="O2469" i="2"/>
  <c r="M2469" i="2"/>
  <c r="K2469" i="2"/>
  <c r="I2469" i="2"/>
  <c r="G2469" i="2"/>
  <c r="F2469" i="2"/>
  <c r="E2469" i="2"/>
  <c r="D2469" i="2"/>
  <c r="C2469" i="2"/>
  <c r="O2468" i="2"/>
  <c r="M2468" i="2"/>
  <c r="K2468" i="2"/>
  <c r="I2468" i="2"/>
  <c r="G2468" i="2"/>
  <c r="F2468" i="2"/>
  <c r="E2468" i="2"/>
  <c r="D2468" i="2"/>
  <c r="C2468" i="2"/>
  <c r="O2467" i="2"/>
  <c r="M2467" i="2"/>
  <c r="K2467" i="2"/>
  <c r="I2467" i="2"/>
  <c r="G2467" i="2"/>
  <c r="F2467" i="2"/>
  <c r="E2467" i="2"/>
  <c r="D2467" i="2"/>
  <c r="C2467" i="2"/>
  <c r="O2466" i="2"/>
  <c r="M2466" i="2"/>
  <c r="K2466" i="2"/>
  <c r="I2466" i="2"/>
  <c r="G2466" i="2"/>
  <c r="F2466" i="2"/>
  <c r="E2466" i="2"/>
  <c r="D2466" i="2"/>
  <c r="C2466" i="2"/>
  <c r="O2465" i="2"/>
  <c r="M2465" i="2"/>
  <c r="K2465" i="2"/>
  <c r="I2465" i="2"/>
  <c r="G2465" i="2"/>
  <c r="F2465" i="2"/>
  <c r="E2465" i="2"/>
  <c r="D2465" i="2"/>
  <c r="C2465" i="2"/>
  <c r="O2464" i="2"/>
  <c r="M2464" i="2"/>
  <c r="K2464" i="2"/>
  <c r="I2464" i="2"/>
  <c r="G2464" i="2"/>
  <c r="F2464" i="2"/>
  <c r="E2464" i="2"/>
  <c r="D2464" i="2"/>
  <c r="C2464" i="2"/>
  <c r="O2463" i="2"/>
  <c r="M2463" i="2"/>
  <c r="K2463" i="2"/>
  <c r="I2463" i="2"/>
  <c r="G2463" i="2"/>
  <c r="F2463" i="2"/>
  <c r="E2463" i="2"/>
  <c r="D2463" i="2"/>
  <c r="C2463" i="2"/>
  <c r="O2462" i="2"/>
  <c r="M2462" i="2"/>
  <c r="K2462" i="2"/>
  <c r="I2462" i="2"/>
  <c r="G2462" i="2"/>
  <c r="F2462" i="2"/>
  <c r="E2462" i="2"/>
  <c r="D2462" i="2"/>
  <c r="C2462" i="2"/>
  <c r="O2461" i="2"/>
  <c r="M2461" i="2"/>
  <c r="K2461" i="2"/>
  <c r="I2461" i="2"/>
  <c r="G2461" i="2"/>
  <c r="F2461" i="2"/>
  <c r="E2461" i="2"/>
  <c r="D2461" i="2"/>
  <c r="C2461" i="2"/>
  <c r="O2460" i="2"/>
  <c r="M2460" i="2"/>
  <c r="K2460" i="2"/>
  <c r="I2460" i="2"/>
  <c r="G2460" i="2"/>
  <c r="F2460" i="2"/>
  <c r="E2460" i="2"/>
  <c r="D2460" i="2"/>
  <c r="C2460" i="2"/>
  <c r="O2459" i="2"/>
  <c r="M2459" i="2"/>
  <c r="K2459" i="2"/>
  <c r="I2459" i="2"/>
  <c r="G2459" i="2"/>
  <c r="F2459" i="2"/>
  <c r="E2459" i="2"/>
  <c r="D2459" i="2"/>
  <c r="C2459" i="2"/>
  <c r="O2458" i="2"/>
  <c r="M2458" i="2"/>
  <c r="K2458" i="2"/>
  <c r="I2458" i="2"/>
  <c r="G2458" i="2"/>
  <c r="F2458" i="2"/>
  <c r="E2458" i="2"/>
  <c r="D2458" i="2"/>
  <c r="C2458" i="2"/>
  <c r="O2457" i="2"/>
  <c r="M2457" i="2"/>
  <c r="K2457" i="2"/>
  <c r="I2457" i="2"/>
  <c r="G2457" i="2"/>
  <c r="F2457" i="2"/>
  <c r="E2457" i="2"/>
  <c r="D2457" i="2"/>
  <c r="C2457" i="2"/>
  <c r="O2456" i="2"/>
  <c r="M2456" i="2"/>
  <c r="K2456" i="2"/>
  <c r="I2456" i="2"/>
  <c r="G2456" i="2"/>
  <c r="F2456" i="2"/>
  <c r="E2456" i="2"/>
  <c r="D2456" i="2"/>
  <c r="C2456" i="2"/>
  <c r="O2455" i="2"/>
  <c r="M2455" i="2"/>
  <c r="K2455" i="2"/>
  <c r="I2455" i="2"/>
  <c r="G2455" i="2"/>
  <c r="F2455" i="2"/>
  <c r="E2455" i="2"/>
  <c r="D2455" i="2"/>
  <c r="C2455" i="2"/>
  <c r="O2454" i="2"/>
  <c r="M2454" i="2"/>
  <c r="K2454" i="2"/>
  <c r="I2454" i="2"/>
  <c r="G2454" i="2"/>
  <c r="F2454" i="2"/>
  <c r="E2454" i="2"/>
  <c r="D2454" i="2"/>
  <c r="C2454" i="2"/>
  <c r="O2453" i="2"/>
  <c r="M2453" i="2"/>
  <c r="K2453" i="2"/>
  <c r="I2453" i="2"/>
  <c r="G2453" i="2"/>
  <c r="F2453" i="2"/>
  <c r="E2453" i="2"/>
  <c r="D2453" i="2"/>
  <c r="C2453" i="2"/>
  <c r="O2452" i="2"/>
  <c r="M2452" i="2"/>
  <c r="K2452" i="2"/>
  <c r="I2452" i="2"/>
  <c r="G2452" i="2"/>
  <c r="F2452" i="2"/>
  <c r="E2452" i="2"/>
  <c r="D2452" i="2"/>
  <c r="C2452" i="2"/>
  <c r="O2451" i="2"/>
  <c r="M2451" i="2"/>
  <c r="K2451" i="2"/>
  <c r="I2451" i="2"/>
  <c r="G2451" i="2"/>
  <c r="F2451" i="2"/>
  <c r="E2451" i="2"/>
  <c r="D2451" i="2"/>
  <c r="C2451" i="2"/>
  <c r="O2450" i="2"/>
  <c r="M2450" i="2"/>
  <c r="K2450" i="2"/>
  <c r="I2450" i="2"/>
  <c r="G2450" i="2"/>
  <c r="F2450" i="2"/>
  <c r="E2450" i="2"/>
  <c r="D2450" i="2"/>
  <c r="C2450" i="2"/>
  <c r="O2449" i="2"/>
  <c r="M2449" i="2"/>
  <c r="K2449" i="2"/>
  <c r="I2449" i="2"/>
  <c r="G2449" i="2"/>
  <c r="F2449" i="2"/>
  <c r="E2449" i="2"/>
  <c r="D2449" i="2"/>
  <c r="C2449" i="2"/>
  <c r="O2448" i="2"/>
  <c r="M2448" i="2"/>
  <c r="K2448" i="2"/>
  <c r="I2448" i="2"/>
  <c r="G2448" i="2"/>
  <c r="F2448" i="2"/>
  <c r="E2448" i="2"/>
  <c r="D2448" i="2"/>
  <c r="C2448" i="2"/>
  <c r="O2447" i="2"/>
  <c r="M2447" i="2"/>
  <c r="K2447" i="2"/>
  <c r="I2447" i="2"/>
  <c r="G2447" i="2"/>
  <c r="F2447" i="2"/>
  <c r="E2447" i="2"/>
  <c r="D2447" i="2"/>
  <c r="C2447" i="2"/>
  <c r="O2446" i="2"/>
  <c r="M2446" i="2"/>
  <c r="K2446" i="2"/>
  <c r="I2446" i="2"/>
  <c r="G2446" i="2"/>
  <c r="F2446" i="2"/>
  <c r="E2446" i="2"/>
  <c r="D2446" i="2"/>
  <c r="C2446" i="2"/>
  <c r="O2445" i="2"/>
  <c r="M2445" i="2"/>
  <c r="K2445" i="2"/>
  <c r="I2445" i="2"/>
  <c r="G2445" i="2"/>
  <c r="F2445" i="2"/>
  <c r="E2445" i="2"/>
  <c r="D2445" i="2"/>
  <c r="C2445" i="2"/>
  <c r="O2444" i="2"/>
  <c r="M2444" i="2"/>
  <c r="K2444" i="2"/>
  <c r="I2444" i="2"/>
  <c r="G2444" i="2"/>
  <c r="F2444" i="2"/>
  <c r="E2444" i="2"/>
  <c r="D2444" i="2"/>
  <c r="C2444" i="2"/>
  <c r="O2443" i="2"/>
  <c r="M2443" i="2"/>
  <c r="K2443" i="2"/>
  <c r="I2443" i="2"/>
  <c r="G2443" i="2"/>
  <c r="F2443" i="2"/>
  <c r="E2443" i="2"/>
  <c r="D2443" i="2"/>
  <c r="C2443" i="2"/>
  <c r="O2442" i="2"/>
  <c r="M2442" i="2"/>
  <c r="K2442" i="2"/>
  <c r="I2442" i="2"/>
  <c r="G2442" i="2"/>
  <c r="F2442" i="2"/>
  <c r="E2442" i="2"/>
  <c r="D2442" i="2"/>
  <c r="C2442" i="2"/>
  <c r="O2441" i="2"/>
  <c r="M2441" i="2"/>
  <c r="K2441" i="2"/>
  <c r="I2441" i="2"/>
  <c r="G2441" i="2"/>
  <c r="F2441" i="2"/>
  <c r="E2441" i="2"/>
  <c r="D2441" i="2"/>
  <c r="C2441" i="2"/>
  <c r="O2440" i="2"/>
  <c r="M2440" i="2"/>
  <c r="K2440" i="2"/>
  <c r="I2440" i="2"/>
  <c r="G2440" i="2"/>
  <c r="F2440" i="2"/>
  <c r="E2440" i="2"/>
  <c r="D2440" i="2"/>
  <c r="C2440" i="2"/>
  <c r="O2439" i="2"/>
  <c r="M2439" i="2"/>
  <c r="K2439" i="2"/>
  <c r="I2439" i="2"/>
  <c r="G2439" i="2"/>
  <c r="F2439" i="2"/>
  <c r="E2439" i="2"/>
  <c r="D2439" i="2"/>
  <c r="C2439" i="2"/>
  <c r="O2438" i="2"/>
  <c r="M2438" i="2"/>
  <c r="K2438" i="2"/>
  <c r="I2438" i="2"/>
  <c r="G2438" i="2"/>
  <c r="F2438" i="2"/>
  <c r="E2438" i="2"/>
  <c r="D2438" i="2"/>
  <c r="C2438" i="2"/>
  <c r="O2437" i="2"/>
  <c r="M2437" i="2"/>
  <c r="K2437" i="2"/>
  <c r="I2437" i="2"/>
  <c r="G2437" i="2"/>
  <c r="F2437" i="2"/>
  <c r="E2437" i="2"/>
  <c r="D2437" i="2"/>
  <c r="C2437" i="2"/>
  <c r="O2436" i="2"/>
  <c r="M2436" i="2"/>
  <c r="K2436" i="2"/>
  <c r="I2436" i="2"/>
  <c r="G2436" i="2"/>
  <c r="F2436" i="2"/>
  <c r="E2436" i="2"/>
  <c r="D2436" i="2"/>
  <c r="C2436" i="2"/>
  <c r="O2435" i="2"/>
  <c r="M2435" i="2"/>
  <c r="K2435" i="2"/>
  <c r="I2435" i="2"/>
  <c r="G2435" i="2"/>
  <c r="F2435" i="2"/>
  <c r="E2435" i="2"/>
  <c r="D2435" i="2"/>
  <c r="C2435" i="2"/>
  <c r="O2434" i="2"/>
  <c r="M2434" i="2"/>
  <c r="K2434" i="2"/>
  <c r="I2434" i="2"/>
  <c r="G2434" i="2"/>
  <c r="F2434" i="2"/>
  <c r="E2434" i="2"/>
  <c r="D2434" i="2"/>
  <c r="C2434" i="2"/>
  <c r="O2433" i="2"/>
  <c r="M2433" i="2"/>
  <c r="K2433" i="2"/>
  <c r="I2433" i="2"/>
  <c r="G2433" i="2"/>
  <c r="F2433" i="2"/>
  <c r="E2433" i="2"/>
  <c r="D2433" i="2"/>
  <c r="C2433" i="2"/>
  <c r="O2432" i="2"/>
  <c r="M2432" i="2"/>
  <c r="K2432" i="2"/>
  <c r="I2432" i="2"/>
  <c r="G2432" i="2"/>
  <c r="F2432" i="2"/>
  <c r="E2432" i="2"/>
  <c r="D2432" i="2"/>
  <c r="C2432" i="2"/>
  <c r="O2431" i="2"/>
  <c r="M2431" i="2"/>
  <c r="K2431" i="2"/>
  <c r="I2431" i="2"/>
  <c r="G2431" i="2"/>
  <c r="F2431" i="2"/>
  <c r="E2431" i="2"/>
  <c r="D2431" i="2"/>
  <c r="C2431" i="2"/>
  <c r="O2430" i="2"/>
  <c r="M2430" i="2"/>
  <c r="K2430" i="2"/>
  <c r="I2430" i="2"/>
  <c r="G2430" i="2"/>
  <c r="F2430" i="2"/>
  <c r="E2430" i="2"/>
  <c r="D2430" i="2"/>
  <c r="C2430" i="2"/>
  <c r="O2429" i="2"/>
  <c r="M2429" i="2"/>
  <c r="K2429" i="2"/>
  <c r="I2429" i="2"/>
  <c r="G2429" i="2"/>
  <c r="F2429" i="2"/>
  <c r="E2429" i="2"/>
  <c r="D2429" i="2"/>
  <c r="C2429" i="2"/>
  <c r="O2428" i="2"/>
  <c r="M2428" i="2"/>
  <c r="K2428" i="2"/>
  <c r="I2428" i="2"/>
  <c r="G2428" i="2"/>
  <c r="F2428" i="2"/>
  <c r="E2428" i="2"/>
  <c r="D2428" i="2"/>
  <c r="C2428" i="2"/>
  <c r="O2427" i="2"/>
  <c r="M2427" i="2"/>
  <c r="K2427" i="2"/>
  <c r="I2427" i="2"/>
  <c r="G2427" i="2"/>
  <c r="F2427" i="2"/>
  <c r="E2427" i="2"/>
  <c r="D2427" i="2"/>
  <c r="C2427" i="2"/>
  <c r="O2426" i="2"/>
  <c r="M2426" i="2"/>
  <c r="K2426" i="2"/>
  <c r="I2426" i="2"/>
  <c r="G2426" i="2"/>
  <c r="F2426" i="2"/>
  <c r="E2426" i="2"/>
  <c r="D2426" i="2"/>
  <c r="C2426" i="2"/>
  <c r="O2425" i="2"/>
  <c r="M2425" i="2"/>
  <c r="K2425" i="2"/>
  <c r="I2425" i="2"/>
  <c r="G2425" i="2"/>
  <c r="F2425" i="2"/>
  <c r="E2425" i="2"/>
  <c r="D2425" i="2"/>
  <c r="C2425" i="2"/>
  <c r="O2424" i="2"/>
  <c r="M2424" i="2"/>
  <c r="K2424" i="2"/>
  <c r="I2424" i="2"/>
  <c r="G2424" i="2"/>
  <c r="F2424" i="2"/>
  <c r="E2424" i="2"/>
  <c r="D2424" i="2"/>
  <c r="C2424" i="2"/>
  <c r="O2423" i="2"/>
  <c r="M2423" i="2"/>
  <c r="K2423" i="2"/>
  <c r="I2423" i="2"/>
  <c r="G2423" i="2"/>
  <c r="F2423" i="2"/>
  <c r="E2423" i="2"/>
  <c r="D2423" i="2"/>
  <c r="C2423" i="2"/>
  <c r="O2422" i="2"/>
  <c r="M2422" i="2"/>
  <c r="K2422" i="2"/>
  <c r="I2422" i="2"/>
  <c r="G2422" i="2"/>
  <c r="F2422" i="2"/>
  <c r="E2422" i="2"/>
  <c r="D2422" i="2"/>
  <c r="C2422" i="2"/>
  <c r="O2421" i="2"/>
  <c r="M2421" i="2"/>
  <c r="K2421" i="2"/>
  <c r="I2421" i="2"/>
  <c r="G2421" i="2"/>
  <c r="F2421" i="2"/>
  <c r="E2421" i="2"/>
  <c r="D2421" i="2"/>
  <c r="C2421" i="2"/>
  <c r="O2420" i="2"/>
  <c r="M2420" i="2"/>
  <c r="K2420" i="2"/>
  <c r="I2420" i="2"/>
  <c r="G2420" i="2"/>
  <c r="F2420" i="2"/>
  <c r="E2420" i="2"/>
  <c r="D2420" i="2"/>
  <c r="C2420" i="2"/>
  <c r="O2419" i="2"/>
  <c r="M2419" i="2"/>
  <c r="K2419" i="2"/>
  <c r="I2419" i="2"/>
  <c r="G2419" i="2"/>
  <c r="F2419" i="2"/>
  <c r="E2419" i="2"/>
  <c r="D2419" i="2"/>
  <c r="C2419" i="2"/>
  <c r="O2418" i="2"/>
  <c r="M2418" i="2"/>
  <c r="K2418" i="2"/>
  <c r="I2418" i="2"/>
  <c r="G2418" i="2"/>
  <c r="F2418" i="2"/>
  <c r="E2418" i="2"/>
  <c r="D2418" i="2"/>
  <c r="C2418" i="2"/>
  <c r="O2417" i="2"/>
  <c r="M2417" i="2"/>
  <c r="K2417" i="2"/>
  <c r="I2417" i="2"/>
  <c r="G2417" i="2"/>
  <c r="F2417" i="2"/>
  <c r="E2417" i="2"/>
  <c r="D2417" i="2"/>
  <c r="C2417" i="2"/>
  <c r="O2416" i="2"/>
  <c r="M2416" i="2"/>
  <c r="K2416" i="2"/>
  <c r="I2416" i="2"/>
  <c r="G2416" i="2"/>
  <c r="F2416" i="2"/>
  <c r="E2416" i="2"/>
  <c r="D2416" i="2"/>
  <c r="C2416" i="2"/>
  <c r="O2415" i="2"/>
  <c r="M2415" i="2"/>
  <c r="K2415" i="2"/>
  <c r="I2415" i="2"/>
  <c r="G2415" i="2"/>
  <c r="F2415" i="2"/>
  <c r="E2415" i="2"/>
  <c r="D2415" i="2"/>
  <c r="C2415" i="2"/>
  <c r="O2414" i="2"/>
  <c r="M2414" i="2"/>
  <c r="K2414" i="2"/>
  <c r="I2414" i="2"/>
  <c r="G2414" i="2"/>
  <c r="F2414" i="2"/>
  <c r="E2414" i="2"/>
  <c r="D2414" i="2"/>
  <c r="C2414" i="2"/>
  <c r="O2413" i="2"/>
  <c r="M2413" i="2"/>
  <c r="K2413" i="2"/>
  <c r="I2413" i="2"/>
  <c r="G2413" i="2"/>
  <c r="F2413" i="2"/>
  <c r="E2413" i="2"/>
  <c r="D2413" i="2"/>
  <c r="C2413" i="2"/>
  <c r="O2412" i="2"/>
  <c r="M2412" i="2"/>
  <c r="K2412" i="2"/>
  <c r="I2412" i="2"/>
  <c r="G2412" i="2"/>
  <c r="F2412" i="2"/>
  <c r="E2412" i="2"/>
  <c r="D2412" i="2"/>
  <c r="C2412" i="2"/>
  <c r="O2411" i="2"/>
  <c r="M2411" i="2"/>
  <c r="K2411" i="2"/>
  <c r="I2411" i="2"/>
  <c r="G2411" i="2"/>
  <c r="F2411" i="2"/>
  <c r="E2411" i="2"/>
  <c r="D2411" i="2"/>
  <c r="C2411" i="2"/>
  <c r="O2410" i="2"/>
  <c r="M2410" i="2"/>
  <c r="K2410" i="2"/>
  <c r="I2410" i="2"/>
  <c r="G2410" i="2"/>
  <c r="F2410" i="2"/>
  <c r="E2410" i="2"/>
  <c r="D2410" i="2"/>
  <c r="C2410" i="2"/>
  <c r="O2409" i="2"/>
  <c r="M2409" i="2"/>
  <c r="K2409" i="2"/>
  <c r="I2409" i="2"/>
  <c r="G2409" i="2"/>
  <c r="F2409" i="2"/>
  <c r="E2409" i="2"/>
  <c r="D2409" i="2"/>
  <c r="C2409" i="2"/>
  <c r="O2408" i="2"/>
  <c r="M2408" i="2"/>
  <c r="K2408" i="2"/>
  <c r="I2408" i="2"/>
  <c r="G2408" i="2"/>
  <c r="F2408" i="2"/>
  <c r="E2408" i="2"/>
  <c r="D2408" i="2"/>
  <c r="C2408" i="2"/>
  <c r="O2407" i="2"/>
  <c r="M2407" i="2"/>
  <c r="K2407" i="2"/>
  <c r="I2407" i="2"/>
  <c r="G2407" i="2"/>
  <c r="F2407" i="2"/>
  <c r="E2407" i="2"/>
  <c r="D2407" i="2"/>
  <c r="C2407" i="2"/>
  <c r="O2406" i="2"/>
  <c r="M2406" i="2"/>
  <c r="K2406" i="2"/>
  <c r="I2406" i="2"/>
  <c r="G2406" i="2"/>
  <c r="F2406" i="2"/>
  <c r="E2406" i="2"/>
  <c r="D2406" i="2"/>
  <c r="C2406" i="2"/>
  <c r="O2405" i="2"/>
  <c r="M2405" i="2"/>
  <c r="K2405" i="2"/>
  <c r="I2405" i="2"/>
  <c r="G2405" i="2"/>
  <c r="F2405" i="2"/>
  <c r="E2405" i="2"/>
  <c r="D2405" i="2"/>
  <c r="C2405" i="2"/>
  <c r="O2404" i="2"/>
  <c r="M2404" i="2"/>
  <c r="K2404" i="2"/>
  <c r="I2404" i="2"/>
  <c r="G2404" i="2"/>
  <c r="F2404" i="2"/>
  <c r="E2404" i="2"/>
  <c r="D2404" i="2"/>
  <c r="C2404" i="2"/>
  <c r="O2403" i="2"/>
  <c r="M2403" i="2"/>
  <c r="K2403" i="2"/>
  <c r="I2403" i="2"/>
  <c r="G2403" i="2"/>
  <c r="F2403" i="2"/>
  <c r="E2403" i="2"/>
  <c r="D2403" i="2"/>
  <c r="C2403" i="2"/>
  <c r="O2402" i="2"/>
  <c r="M2402" i="2"/>
  <c r="K2402" i="2"/>
  <c r="I2402" i="2"/>
  <c r="G2402" i="2"/>
  <c r="F2402" i="2"/>
  <c r="E2402" i="2"/>
  <c r="D2402" i="2"/>
  <c r="C2402" i="2"/>
  <c r="O2401" i="2"/>
  <c r="M2401" i="2"/>
  <c r="K2401" i="2"/>
  <c r="I2401" i="2"/>
  <c r="G2401" i="2"/>
  <c r="F2401" i="2"/>
  <c r="E2401" i="2"/>
  <c r="D2401" i="2"/>
  <c r="C2401" i="2"/>
  <c r="O2400" i="2"/>
  <c r="M2400" i="2"/>
  <c r="K2400" i="2"/>
  <c r="I2400" i="2"/>
  <c r="G2400" i="2"/>
  <c r="F2400" i="2"/>
  <c r="E2400" i="2"/>
  <c r="D2400" i="2"/>
  <c r="C2400" i="2"/>
  <c r="O2399" i="2"/>
  <c r="M2399" i="2"/>
  <c r="K2399" i="2"/>
  <c r="I2399" i="2"/>
  <c r="G2399" i="2"/>
  <c r="F2399" i="2"/>
  <c r="E2399" i="2"/>
  <c r="D2399" i="2"/>
  <c r="C2399" i="2"/>
  <c r="O2398" i="2"/>
  <c r="M2398" i="2"/>
  <c r="K2398" i="2"/>
  <c r="I2398" i="2"/>
  <c r="G2398" i="2"/>
  <c r="F2398" i="2"/>
  <c r="E2398" i="2"/>
  <c r="D2398" i="2"/>
  <c r="C2398" i="2"/>
  <c r="O2397" i="2"/>
  <c r="M2397" i="2"/>
  <c r="K2397" i="2"/>
  <c r="I2397" i="2"/>
  <c r="G2397" i="2"/>
  <c r="F2397" i="2"/>
  <c r="E2397" i="2"/>
  <c r="D2397" i="2"/>
  <c r="C2397" i="2"/>
  <c r="O2396" i="2"/>
  <c r="M2396" i="2"/>
  <c r="K2396" i="2"/>
  <c r="I2396" i="2"/>
  <c r="G2396" i="2"/>
  <c r="F2396" i="2"/>
  <c r="E2396" i="2"/>
  <c r="D2396" i="2"/>
  <c r="C2396" i="2"/>
  <c r="O2395" i="2"/>
  <c r="M2395" i="2"/>
  <c r="K2395" i="2"/>
  <c r="I2395" i="2"/>
  <c r="G2395" i="2"/>
  <c r="F2395" i="2"/>
  <c r="E2395" i="2"/>
  <c r="D2395" i="2"/>
  <c r="C2395" i="2"/>
  <c r="O2394" i="2"/>
  <c r="M2394" i="2"/>
  <c r="K2394" i="2"/>
  <c r="I2394" i="2"/>
  <c r="G2394" i="2"/>
  <c r="F2394" i="2"/>
  <c r="E2394" i="2"/>
  <c r="D2394" i="2"/>
  <c r="C2394" i="2"/>
  <c r="O2393" i="2"/>
  <c r="M2393" i="2"/>
  <c r="K2393" i="2"/>
  <c r="I2393" i="2"/>
  <c r="G2393" i="2"/>
  <c r="F2393" i="2"/>
  <c r="E2393" i="2"/>
  <c r="D2393" i="2"/>
  <c r="C2393" i="2"/>
  <c r="O2392" i="2"/>
  <c r="M2392" i="2"/>
  <c r="K2392" i="2"/>
  <c r="I2392" i="2"/>
  <c r="G2392" i="2"/>
  <c r="F2392" i="2"/>
  <c r="E2392" i="2"/>
  <c r="D2392" i="2"/>
  <c r="C2392" i="2"/>
  <c r="O2391" i="2"/>
  <c r="M2391" i="2"/>
  <c r="K2391" i="2"/>
  <c r="I2391" i="2"/>
  <c r="G2391" i="2"/>
  <c r="F2391" i="2"/>
  <c r="E2391" i="2"/>
  <c r="D2391" i="2"/>
  <c r="C2391" i="2"/>
  <c r="O2390" i="2"/>
  <c r="M2390" i="2"/>
  <c r="K2390" i="2"/>
  <c r="I2390" i="2"/>
  <c r="G2390" i="2"/>
  <c r="F2390" i="2"/>
  <c r="E2390" i="2"/>
  <c r="D2390" i="2"/>
  <c r="C2390" i="2"/>
  <c r="O2389" i="2"/>
  <c r="M2389" i="2"/>
  <c r="K2389" i="2"/>
  <c r="I2389" i="2"/>
  <c r="G2389" i="2"/>
  <c r="F2389" i="2"/>
  <c r="E2389" i="2"/>
  <c r="D2389" i="2"/>
  <c r="C2389" i="2"/>
  <c r="O2388" i="2"/>
  <c r="M2388" i="2"/>
  <c r="K2388" i="2"/>
  <c r="I2388" i="2"/>
  <c r="G2388" i="2"/>
  <c r="F2388" i="2"/>
  <c r="E2388" i="2"/>
  <c r="D2388" i="2"/>
  <c r="C2388" i="2"/>
  <c r="O2387" i="2"/>
  <c r="M2387" i="2"/>
  <c r="K2387" i="2"/>
  <c r="I2387" i="2"/>
  <c r="G2387" i="2"/>
  <c r="F2387" i="2"/>
  <c r="E2387" i="2"/>
  <c r="D2387" i="2"/>
  <c r="C2387" i="2"/>
  <c r="O2386" i="2"/>
  <c r="M2386" i="2"/>
  <c r="K2386" i="2"/>
  <c r="I2386" i="2"/>
  <c r="G2386" i="2"/>
  <c r="F2386" i="2"/>
  <c r="E2386" i="2"/>
  <c r="D2386" i="2"/>
  <c r="C2386" i="2"/>
  <c r="O2385" i="2"/>
  <c r="M2385" i="2"/>
  <c r="K2385" i="2"/>
  <c r="I2385" i="2"/>
  <c r="G2385" i="2"/>
  <c r="F2385" i="2"/>
  <c r="E2385" i="2"/>
  <c r="D2385" i="2"/>
  <c r="C2385" i="2"/>
  <c r="O2384" i="2"/>
  <c r="M2384" i="2"/>
  <c r="K2384" i="2"/>
  <c r="I2384" i="2"/>
  <c r="G2384" i="2"/>
  <c r="F2384" i="2"/>
  <c r="E2384" i="2"/>
  <c r="D2384" i="2"/>
  <c r="C2384" i="2"/>
  <c r="O2383" i="2"/>
  <c r="M2383" i="2"/>
  <c r="K2383" i="2"/>
  <c r="I2383" i="2"/>
  <c r="G2383" i="2"/>
  <c r="F2383" i="2"/>
  <c r="E2383" i="2"/>
  <c r="D2383" i="2"/>
  <c r="C2383" i="2"/>
  <c r="O2382" i="2"/>
  <c r="M2382" i="2"/>
  <c r="K2382" i="2"/>
  <c r="I2382" i="2"/>
  <c r="G2382" i="2"/>
  <c r="F2382" i="2"/>
  <c r="E2382" i="2"/>
  <c r="D2382" i="2"/>
  <c r="C2382" i="2"/>
  <c r="O2381" i="2"/>
  <c r="M2381" i="2"/>
  <c r="K2381" i="2"/>
  <c r="I2381" i="2"/>
  <c r="G2381" i="2"/>
  <c r="F2381" i="2"/>
  <c r="E2381" i="2"/>
  <c r="D2381" i="2"/>
  <c r="C2381" i="2"/>
  <c r="O2380" i="2"/>
  <c r="M2380" i="2"/>
  <c r="K2380" i="2"/>
  <c r="I2380" i="2"/>
  <c r="G2380" i="2"/>
  <c r="F2380" i="2"/>
  <c r="E2380" i="2"/>
  <c r="D2380" i="2"/>
  <c r="C2380" i="2"/>
  <c r="O2379" i="2"/>
  <c r="M2379" i="2"/>
  <c r="K2379" i="2"/>
  <c r="I2379" i="2"/>
  <c r="G2379" i="2"/>
  <c r="F2379" i="2"/>
  <c r="E2379" i="2"/>
  <c r="D2379" i="2"/>
  <c r="C2379" i="2"/>
  <c r="O2378" i="2"/>
  <c r="M2378" i="2"/>
  <c r="K2378" i="2"/>
  <c r="I2378" i="2"/>
  <c r="G2378" i="2"/>
  <c r="F2378" i="2"/>
  <c r="E2378" i="2"/>
  <c r="D2378" i="2"/>
  <c r="C2378" i="2"/>
  <c r="O2377" i="2"/>
  <c r="M2377" i="2"/>
  <c r="K2377" i="2"/>
  <c r="I2377" i="2"/>
  <c r="G2377" i="2"/>
  <c r="F2377" i="2"/>
  <c r="E2377" i="2"/>
  <c r="D2377" i="2"/>
  <c r="C2377" i="2"/>
  <c r="O2376" i="2"/>
  <c r="M2376" i="2"/>
  <c r="K2376" i="2"/>
  <c r="I2376" i="2"/>
  <c r="G2376" i="2"/>
  <c r="F2376" i="2"/>
  <c r="E2376" i="2"/>
  <c r="D2376" i="2"/>
  <c r="C2376" i="2"/>
  <c r="O2375" i="2"/>
  <c r="M2375" i="2"/>
  <c r="K2375" i="2"/>
  <c r="I2375" i="2"/>
  <c r="G2375" i="2"/>
  <c r="F2375" i="2"/>
  <c r="E2375" i="2"/>
  <c r="D2375" i="2"/>
  <c r="C2375" i="2"/>
  <c r="O2374" i="2"/>
  <c r="M2374" i="2"/>
  <c r="K2374" i="2"/>
  <c r="I2374" i="2"/>
  <c r="G2374" i="2"/>
  <c r="F2374" i="2"/>
  <c r="E2374" i="2"/>
  <c r="D2374" i="2"/>
  <c r="C2374" i="2"/>
  <c r="O2373" i="2"/>
  <c r="M2373" i="2"/>
  <c r="K2373" i="2"/>
  <c r="I2373" i="2"/>
  <c r="G2373" i="2"/>
  <c r="F2373" i="2"/>
  <c r="E2373" i="2"/>
  <c r="D2373" i="2"/>
  <c r="C2373" i="2"/>
  <c r="O2372" i="2"/>
  <c r="M2372" i="2"/>
  <c r="K2372" i="2"/>
  <c r="I2372" i="2"/>
  <c r="G2372" i="2"/>
  <c r="F2372" i="2"/>
  <c r="E2372" i="2"/>
  <c r="D2372" i="2"/>
  <c r="C2372" i="2"/>
  <c r="O2371" i="2"/>
  <c r="M2371" i="2"/>
  <c r="K2371" i="2"/>
  <c r="I2371" i="2"/>
  <c r="G2371" i="2"/>
  <c r="F2371" i="2"/>
  <c r="E2371" i="2"/>
  <c r="D2371" i="2"/>
  <c r="C2371" i="2"/>
  <c r="O2370" i="2"/>
  <c r="M2370" i="2"/>
  <c r="K2370" i="2"/>
  <c r="I2370" i="2"/>
  <c r="G2370" i="2"/>
  <c r="F2370" i="2"/>
  <c r="E2370" i="2"/>
  <c r="D2370" i="2"/>
  <c r="C2370" i="2"/>
  <c r="O2369" i="2"/>
  <c r="M2369" i="2"/>
  <c r="K2369" i="2"/>
  <c r="I2369" i="2"/>
  <c r="G2369" i="2"/>
  <c r="F2369" i="2"/>
  <c r="E2369" i="2"/>
  <c r="D2369" i="2"/>
  <c r="C2369" i="2"/>
  <c r="O2368" i="2"/>
  <c r="M2368" i="2"/>
  <c r="K2368" i="2"/>
  <c r="I2368" i="2"/>
  <c r="G2368" i="2"/>
  <c r="F2368" i="2"/>
  <c r="E2368" i="2"/>
  <c r="D2368" i="2"/>
  <c r="C2368" i="2"/>
  <c r="O2367" i="2"/>
  <c r="M2367" i="2"/>
  <c r="K2367" i="2"/>
  <c r="I2367" i="2"/>
  <c r="G2367" i="2"/>
  <c r="F2367" i="2"/>
  <c r="E2367" i="2"/>
  <c r="D2367" i="2"/>
  <c r="C2367" i="2"/>
  <c r="O2366" i="2"/>
  <c r="M2366" i="2"/>
  <c r="K2366" i="2"/>
  <c r="I2366" i="2"/>
  <c r="G2366" i="2"/>
  <c r="F2366" i="2"/>
  <c r="E2366" i="2"/>
  <c r="D2366" i="2"/>
  <c r="C2366" i="2"/>
  <c r="O2365" i="2"/>
  <c r="M2365" i="2"/>
  <c r="K2365" i="2"/>
  <c r="I2365" i="2"/>
  <c r="G2365" i="2"/>
  <c r="F2365" i="2"/>
  <c r="E2365" i="2"/>
  <c r="D2365" i="2"/>
  <c r="C2365" i="2"/>
  <c r="O2364" i="2"/>
  <c r="M2364" i="2"/>
  <c r="K2364" i="2"/>
  <c r="I2364" i="2"/>
  <c r="G2364" i="2"/>
  <c r="F2364" i="2"/>
  <c r="E2364" i="2"/>
  <c r="D2364" i="2"/>
  <c r="C2364" i="2"/>
  <c r="O2363" i="2"/>
  <c r="M2363" i="2"/>
  <c r="K2363" i="2"/>
  <c r="I2363" i="2"/>
  <c r="G2363" i="2"/>
  <c r="F2363" i="2"/>
  <c r="E2363" i="2"/>
  <c r="D2363" i="2"/>
  <c r="C2363" i="2"/>
  <c r="O2362" i="2"/>
  <c r="M2362" i="2"/>
  <c r="K2362" i="2"/>
  <c r="I2362" i="2"/>
  <c r="G2362" i="2"/>
  <c r="F2362" i="2"/>
  <c r="E2362" i="2"/>
  <c r="D2362" i="2"/>
  <c r="C2362" i="2"/>
  <c r="O2361" i="2"/>
  <c r="M2361" i="2"/>
  <c r="K2361" i="2"/>
  <c r="I2361" i="2"/>
  <c r="G2361" i="2"/>
  <c r="F2361" i="2"/>
  <c r="E2361" i="2"/>
  <c r="D2361" i="2"/>
  <c r="C2361" i="2"/>
  <c r="O2360" i="2"/>
  <c r="M2360" i="2"/>
  <c r="K2360" i="2"/>
  <c r="I2360" i="2"/>
  <c r="G2360" i="2"/>
  <c r="F2360" i="2"/>
  <c r="E2360" i="2"/>
  <c r="D2360" i="2"/>
  <c r="C2360" i="2"/>
  <c r="O2359" i="2"/>
  <c r="M2359" i="2"/>
  <c r="K2359" i="2"/>
  <c r="I2359" i="2"/>
  <c r="G2359" i="2"/>
  <c r="F2359" i="2"/>
  <c r="E2359" i="2"/>
  <c r="D2359" i="2"/>
  <c r="C2359" i="2"/>
  <c r="O2358" i="2"/>
  <c r="M2358" i="2"/>
  <c r="K2358" i="2"/>
  <c r="I2358" i="2"/>
  <c r="G2358" i="2"/>
  <c r="F2358" i="2"/>
  <c r="E2358" i="2"/>
  <c r="D2358" i="2"/>
  <c r="C2358" i="2"/>
  <c r="O2357" i="2"/>
  <c r="M2357" i="2"/>
  <c r="K2357" i="2"/>
  <c r="I2357" i="2"/>
  <c r="G2357" i="2"/>
  <c r="F2357" i="2"/>
  <c r="E2357" i="2"/>
  <c r="D2357" i="2"/>
  <c r="C2357" i="2"/>
  <c r="O2356" i="2"/>
  <c r="M2356" i="2"/>
  <c r="K2356" i="2"/>
  <c r="I2356" i="2"/>
  <c r="G2356" i="2"/>
  <c r="F2356" i="2"/>
  <c r="E2356" i="2"/>
  <c r="D2356" i="2"/>
  <c r="C2356" i="2"/>
  <c r="O2355" i="2"/>
  <c r="M2355" i="2"/>
  <c r="K2355" i="2"/>
  <c r="I2355" i="2"/>
  <c r="G2355" i="2"/>
  <c r="F2355" i="2"/>
  <c r="E2355" i="2"/>
  <c r="D2355" i="2"/>
  <c r="C2355" i="2"/>
  <c r="O2354" i="2"/>
  <c r="M2354" i="2"/>
  <c r="K2354" i="2"/>
  <c r="I2354" i="2"/>
  <c r="G2354" i="2"/>
  <c r="F2354" i="2"/>
  <c r="E2354" i="2"/>
  <c r="D2354" i="2"/>
  <c r="C2354" i="2"/>
  <c r="O2353" i="2"/>
  <c r="M2353" i="2"/>
  <c r="K2353" i="2"/>
  <c r="I2353" i="2"/>
  <c r="G2353" i="2"/>
  <c r="F2353" i="2"/>
  <c r="E2353" i="2"/>
  <c r="D2353" i="2"/>
  <c r="C2353" i="2"/>
  <c r="O2352" i="2"/>
  <c r="M2352" i="2"/>
  <c r="K2352" i="2"/>
  <c r="I2352" i="2"/>
  <c r="G2352" i="2"/>
  <c r="F2352" i="2"/>
  <c r="E2352" i="2"/>
  <c r="D2352" i="2"/>
  <c r="C2352" i="2"/>
  <c r="O2351" i="2"/>
  <c r="M2351" i="2"/>
  <c r="K2351" i="2"/>
  <c r="I2351" i="2"/>
  <c r="G2351" i="2"/>
  <c r="F2351" i="2"/>
  <c r="E2351" i="2"/>
  <c r="D2351" i="2"/>
  <c r="C2351" i="2"/>
  <c r="O2350" i="2"/>
  <c r="M2350" i="2"/>
  <c r="K2350" i="2"/>
  <c r="I2350" i="2"/>
  <c r="G2350" i="2"/>
  <c r="F2350" i="2"/>
  <c r="E2350" i="2"/>
  <c r="D2350" i="2"/>
  <c r="C2350" i="2"/>
  <c r="O2349" i="2"/>
  <c r="M2349" i="2"/>
  <c r="K2349" i="2"/>
  <c r="I2349" i="2"/>
  <c r="G2349" i="2"/>
  <c r="F2349" i="2"/>
  <c r="E2349" i="2"/>
  <c r="D2349" i="2"/>
  <c r="C2349" i="2"/>
  <c r="O2348" i="2"/>
  <c r="M2348" i="2"/>
  <c r="K2348" i="2"/>
  <c r="I2348" i="2"/>
  <c r="G2348" i="2"/>
  <c r="F2348" i="2"/>
  <c r="E2348" i="2"/>
  <c r="D2348" i="2"/>
  <c r="C2348" i="2"/>
  <c r="O2347" i="2"/>
  <c r="M2347" i="2"/>
  <c r="K2347" i="2"/>
  <c r="I2347" i="2"/>
  <c r="G2347" i="2"/>
  <c r="F2347" i="2"/>
  <c r="E2347" i="2"/>
  <c r="D2347" i="2"/>
  <c r="C2347" i="2"/>
  <c r="O2346" i="2"/>
  <c r="M2346" i="2"/>
  <c r="K2346" i="2"/>
  <c r="I2346" i="2"/>
  <c r="G2346" i="2"/>
  <c r="F2346" i="2"/>
  <c r="E2346" i="2"/>
  <c r="D2346" i="2"/>
  <c r="C2346" i="2"/>
  <c r="O2345" i="2"/>
  <c r="M2345" i="2"/>
  <c r="K2345" i="2"/>
  <c r="I2345" i="2"/>
  <c r="G2345" i="2"/>
  <c r="F2345" i="2"/>
  <c r="E2345" i="2"/>
  <c r="D2345" i="2"/>
  <c r="C2345" i="2"/>
  <c r="O2344" i="2"/>
  <c r="M2344" i="2"/>
  <c r="K2344" i="2"/>
  <c r="I2344" i="2"/>
  <c r="G2344" i="2"/>
  <c r="F2344" i="2"/>
  <c r="E2344" i="2"/>
  <c r="D2344" i="2"/>
  <c r="C2344" i="2"/>
  <c r="O2343" i="2"/>
  <c r="M2343" i="2"/>
  <c r="K2343" i="2"/>
  <c r="I2343" i="2"/>
  <c r="G2343" i="2"/>
  <c r="F2343" i="2"/>
  <c r="E2343" i="2"/>
  <c r="D2343" i="2"/>
  <c r="C2343" i="2"/>
  <c r="O2342" i="2"/>
  <c r="M2342" i="2"/>
  <c r="K2342" i="2"/>
  <c r="I2342" i="2"/>
  <c r="G2342" i="2"/>
  <c r="F2342" i="2"/>
  <c r="E2342" i="2"/>
  <c r="D2342" i="2"/>
  <c r="C2342" i="2"/>
  <c r="O2341" i="2"/>
  <c r="M2341" i="2"/>
  <c r="K2341" i="2"/>
  <c r="I2341" i="2"/>
  <c r="G2341" i="2"/>
  <c r="F2341" i="2"/>
  <c r="E2341" i="2"/>
  <c r="D2341" i="2"/>
  <c r="C2341" i="2"/>
  <c r="O2340" i="2"/>
  <c r="M2340" i="2"/>
  <c r="K2340" i="2"/>
  <c r="I2340" i="2"/>
  <c r="G2340" i="2"/>
  <c r="F2340" i="2"/>
  <c r="E2340" i="2"/>
  <c r="D2340" i="2"/>
  <c r="C2340" i="2"/>
  <c r="O2339" i="2"/>
  <c r="M2339" i="2"/>
  <c r="K2339" i="2"/>
  <c r="I2339" i="2"/>
  <c r="G2339" i="2"/>
  <c r="F2339" i="2"/>
  <c r="E2339" i="2"/>
  <c r="D2339" i="2"/>
  <c r="C2339" i="2"/>
  <c r="O2338" i="2"/>
  <c r="M2338" i="2"/>
  <c r="K2338" i="2"/>
  <c r="I2338" i="2"/>
  <c r="G2338" i="2"/>
  <c r="F2338" i="2"/>
  <c r="E2338" i="2"/>
  <c r="D2338" i="2"/>
  <c r="C2338" i="2"/>
  <c r="O2337" i="2"/>
  <c r="M2337" i="2"/>
  <c r="K2337" i="2"/>
  <c r="I2337" i="2"/>
  <c r="G2337" i="2"/>
  <c r="F2337" i="2"/>
  <c r="E2337" i="2"/>
  <c r="D2337" i="2"/>
  <c r="C2337" i="2"/>
  <c r="O2336" i="2"/>
  <c r="M2336" i="2"/>
  <c r="K2336" i="2"/>
  <c r="I2336" i="2"/>
  <c r="G2336" i="2"/>
  <c r="F2336" i="2"/>
  <c r="E2336" i="2"/>
  <c r="D2336" i="2"/>
  <c r="C2336" i="2"/>
  <c r="O2335" i="2"/>
  <c r="M2335" i="2"/>
  <c r="K2335" i="2"/>
  <c r="I2335" i="2"/>
  <c r="G2335" i="2"/>
  <c r="F2335" i="2"/>
  <c r="E2335" i="2"/>
  <c r="D2335" i="2"/>
  <c r="C2335" i="2"/>
  <c r="O2334" i="2"/>
  <c r="M2334" i="2"/>
  <c r="K2334" i="2"/>
  <c r="I2334" i="2"/>
  <c r="G2334" i="2"/>
  <c r="F2334" i="2"/>
  <c r="E2334" i="2"/>
  <c r="D2334" i="2"/>
  <c r="C2334" i="2"/>
  <c r="O2333" i="2"/>
  <c r="M2333" i="2"/>
  <c r="K2333" i="2"/>
  <c r="I2333" i="2"/>
  <c r="G2333" i="2"/>
  <c r="F2333" i="2"/>
  <c r="E2333" i="2"/>
  <c r="D2333" i="2"/>
  <c r="C2333" i="2"/>
  <c r="O2332" i="2"/>
  <c r="M2332" i="2"/>
  <c r="K2332" i="2"/>
  <c r="I2332" i="2"/>
  <c r="G2332" i="2"/>
  <c r="F2332" i="2"/>
  <c r="E2332" i="2"/>
  <c r="D2332" i="2"/>
  <c r="C2332" i="2"/>
  <c r="O2331" i="2"/>
  <c r="M2331" i="2"/>
  <c r="K2331" i="2"/>
  <c r="I2331" i="2"/>
  <c r="G2331" i="2"/>
  <c r="F2331" i="2"/>
  <c r="E2331" i="2"/>
  <c r="D2331" i="2"/>
  <c r="C2331" i="2"/>
  <c r="O2330" i="2"/>
  <c r="M2330" i="2"/>
  <c r="K2330" i="2"/>
  <c r="I2330" i="2"/>
  <c r="G2330" i="2"/>
  <c r="F2330" i="2"/>
  <c r="E2330" i="2"/>
  <c r="D2330" i="2"/>
  <c r="C2330" i="2"/>
  <c r="O2329" i="2"/>
  <c r="M2329" i="2"/>
  <c r="K2329" i="2"/>
  <c r="I2329" i="2"/>
  <c r="G2329" i="2"/>
  <c r="F2329" i="2"/>
  <c r="E2329" i="2"/>
  <c r="D2329" i="2"/>
  <c r="C2329" i="2"/>
  <c r="O2328" i="2"/>
  <c r="M2328" i="2"/>
  <c r="K2328" i="2"/>
  <c r="I2328" i="2"/>
  <c r="G2328" i="2"/>
  <c r="F2328" i="2"/>
  <c r="E2328" i="2"/>
  <c r="D2328" i="2"/>
  <c r="C2328" i="2"/>
  <c r="O2327" i="2"/>
  <c r="M2327" i="2"/>
  <c r="K2327" i="2"/>
  <c r="I2327" i="2"/>
  <c r="G2327" i="2"/>
  <c r="F2327" i="2"/>
  <c r="E2327" i="2"/>
  <c r="D2327" i="2"/>
  <c r="C2327" i="2"/>
  <c r="O2326" i="2"/>
  <c r="M2326" i="2"/>
  <c r="K2326" i="2"/>
  <c r="I2326" i="2"/>
  <c r="G2326" i="2"/>
  <c r="F2326" i="2"/>
  <c r="E2326" i="2"/>
  <c r="D2326" i="2"/>
  <c r="C2326" i="2"/>
  <c r="O2325" i="2"/>
  <c r="M2325" i="2"/>
  <c r="K2325" i="2"/>
  <c r="I2325" i="2"/>
  <c r="G2325" i="2"/>
  <c r="F2325" i="2"/>
  <c r="E2325" i="2"/>
  <c r="D2325" i="2"/>
  <c r="C2325" i="2"/>
  <c r="O2324" i="2"/>
  <c r="M2324" i="2"/>
  <c r="K2324" i="2"/>
  <c r="I2324" i="2"/>
  <c r="G2324" i="2"/>
  <c r="F2324" i="2"/>
  <c r="E2324" i="2"/>
  <c r="D2324" i="2"/>
  <c r="C2324" i="2"/>
  <c r="O2323" i="2"/>
  <c r="M2323" i="2"/>
  <c r="K2323" i="2"/>
  <c r="I2323" i="2"/>
  <c r="G2323" i="2"/>
  <c r="F2323" i="2"/>
  <c r="E2323" i="2"/>
  <c r="D2323" i="2"/>
  <c r="C2323" i="2"/>
  <c r="O2322" i="2"/>
  <c r="M2322" i="2"/>
  <c r="K2322" i="2"/>
  <c r="I2322" i="2"/>
  <c r="G2322" i="2"/>
  <c r="F2322" i="2"/>
  <c r="E2322" i="2"/>
  <c r="D2322" i="2"/>
  <c r="C2322" i="2"/>
  <c r="O2321" i="2"/>
  <c r="M2321" i="2"/>
  <c r="K2321" i="2"/>
  <c r="I2321" i="2"/>
  <c r="G2321" i="2"/>
  <c r="F2321" i="2"/>
  <c r="E2321" i="2"/>
  <c r="D2321" i="2"/>
  <c r="C2321" i="2"/>
  <c r="O2320" i="2"/>
  <c r="M2320" i="2"/>
  <c r="K2320" i="2"/>
  <c r="I2320" i="2"/>
  <c r="G2320" i="2"/>
  <c r="F2320" i="2"/>
  <c r="E2320" i="2"/>
  <c r="D2320" i="2"/>
  <c r="C2320" i="2"/>
  <c r="O2319" i="2"/>
  <c r="M2319" i="2"/>
  <c r="K2319" i="2"/>
  <c r="I2319" i="2"/>
  <c r="G2319" i="2"/>
  <c r="F2319" i="2"/>
  <c r="E2319" i="2"/>
  <c r="D2319" i="2"/>
  <c r="C2319" i="2"/>
  <c r="O2318" i="2"/>
  <c r="M2318" i="2"/>
  <c r="K2318" i="2"/>
  <c r="I2318" i="2"/>
  <c r="G2318" i="2"/>
  <c r="F2318" i="2"/>
  <c r="E2318" i="2"/>
  <c r="D2318" i="2"/>
  <c r="C2318" i="2"/>
  <c r="O2317" i="2"/>
  <c r="M2317" i="2"/>
  <c r="K2317" i="2"/>
  <c r="I2317" i="2"/>
  <c r="G2317" i="2"/>
  <c r="F2317" i="2"/>
  <c r="E2317" i="2"/>
  <c r="D2317" i="2"/>
  <c r="C2317" i="2"/>
  <c r="O2316" i="2"/>
  <c r="M2316" i="2"/>
  <c r="K2316" i="2"/>
  <c r="I2316" i="2"/>
  <c r="G2316" i="2"/>
  <c r="F2316" i="2"/>
  <c r="E2316" i="2"/>
  <c r="D2316" i="2"/>
  <c r="C2316" i="2"/>
  <c r="O2315" i="2"/>
  <c r="M2315" i="2"/>
  <c r="K2315" i="2"/>
  <c r="I2315" i="2"/>
  <c r="G2315" i="2"/>
  <c r="F2315" i="2"/>
  <c r="E2315" i="2"/>
  <c r="D2315" i="2"/>
  <c r="C2315" i="2"/>
  <c r="O2314" i="2"/>
  <c r="M2314" i="2"/>
  <c r="K2314" i="2"/>
  <c r="I2314" i="2"/>
  <c r="G2314" i="2"/>
  <c r="F2314" i="2"/>
  <c r="E2314" i="2"/>
  <c r="D2314" i="2"/>
  <c r="C2314" i="2"/>
  <c r="O2313" i="2"/>
  <c r="M2313" i="2"/>
  <c r="K2313" i="2"/>
  <c r="I2313" i="2"/>
  <c r="G2313" i="2"/>
  <c r="F2313" i="2"/>
  <c r="E2313" i="2"/>
  <c r="D2313" i="2"/>
  <c r="C2313" i="2"/>
  <c r="O2312" i="2"/>
  <c r="M2312" i="2"/>
  <c r="K2312" i="2"/>
  <c r="I2312" i="2"/>
  <c r="G2312" i="2"/>
  <c r="F2312" i="2"/>
  <c r="E2312" i="2"/>
  <c r="D2312" i="2"/>
  <c r="C2312" i="2"/>
  <c r="O2311" i="2"/>
  <c r="M2311" i="2"/>
  <c r="K2311" i="2"/>
  <c r="I2311" i="2"/>
  <c r="G2311" i="2"/>
  <c r="F2311" i="2"/>
  <c r="E2311" i="2"/>
  <c r="D2311" i="2"/>
  <c r="C2311" i="2"/>
  <c r="O2310" i="2"/>
  <c r="M2310" i="2"/>
  <c r="K2310" i="2"/>
  <c r="I2310" i="2"/>
  <c r="G2310" i="2"/>
  <c r="F2310" i="2"/>
  <c r="E2310" i="2"/>
  <c r="D2310" i="2"/>
  <c r="C2310" i="2"/>
  <c r="O2309" i="2"/>
  <c r="M2309" i="2"/>
  <c r="K2309" i="2"/>
  <c r="I2309" i="2"/>
  <c r="G2309" i="2"/>
  <c r="F2309" i="2"/>
  <c r="E2309" i="2"/>
  <c r="D2309" i="2"/>
  <c r="C2309" i="2"/>
  <c r="O2308" i="2"/>
  <c r="M2308" i="2"/>
  <c r="K2308" i="2"/>
  <c r="I2308" i="2"/>
  <c r="G2308" i="2"/>
  <c r="F2308" i="2"/>
  <c r="E2308" i="2"/>
  <c r="D2308" i="2"/>
  <c r="C2308" i="2"/>
  <c r="O2307" i="2"/>
  <c r="M2307" i="2"/>
  <c r="K2307" i="2"/>
  <c r="I2307" i="2"/>
  <c r="G2307" i="2"/>
  <c r="F2307" i="2"/>
  <c r="E2307" i="2"/>
  <c r="D2307" i="2"/>
  <c r="C2307" i="2"/>
  <c r="O2306" i="2"/>
  <c r="M2306" i="2"/>
  <c r="K2306" i="2"/>
  <c r="I2306" i="2"/>
  <c r="G2306" i="2"/>
  <c r="F2306" i="2"/>
  <c r="E2306" i="2"/>
  <c r="D2306" i="2"/>
  <c r="C2306" i="2"/>
  <c r="O2305" i="2"/>
  <c r="M2305" i="2"/>
  <c r="K2305" i="2"/>
  <c r="I2305" i="2"/>
  <c r="G2305" i="2"/>
  <c r="F2305" i="2"/>
  <c r="E2305" i="2"/>
  <c r="D2305" i="2"/>
  <c r="C2305" i="2"/>
  <c r="O2304" i="2"/>
  <c r="M2304" i="2"/>
  <c r="K2304" i="2"/>
  <c r="I2304" i="2"/>
  <c r="G2304" i="2"/>
  <c r="F2304" i="2"/>
  <c r="E2304" i="2"/>
  <c r="D2304" i="2"/>
  <c r="C2304" i="2"/>
  <c r="O2303" i="2"/>
  <c r="M2303" i="2"/>
  <c r="K2303" i="2"/>
  <c r="I2303" i="2"/>
  <c r="G2303" i="2"/>
  <c r="F2303" i="2"/>
  <c r="E2303" i="2"/>
  <c r="D2303" i="2"/>
  <c r="C2303" i="2"/>
  <c r="O2302" i="2"/>
  <c r="M2302" i="2"/>
  <c r="K2302" i="2"/>
  <c r="I2302" i="2"/>
  <c r="G2302" i="2"/>
  <c r="F2302" i="2"/>
  <c r="E2302" i="2"/>
  <c r="D2302" i="2"/>
  <c r="C2302" i="2"/>
  <c r="O2301" i="2"/>
  <c r="M2301" i="2"/>
  <c r="K2301" i="2"/>
  <c r="I2301" i="2"/>
  <c r="G2301" i="2"/>
  <c r="F2301" i="2"/>
  <c r="E2301" i="2"/>
  <c r="D2301" i="2"/>
  <c r="C2301" i="2"/>
  <c r="O2300" i="2"/>
  <c r="M2300" i="2"/>
  <c r="K2300" i="2"/>
  <c r="I2300" i="2"/>
  <c r="G2300" i="2"/>
  <c r="F2300" i="2"/>
  <c r="E2300" i="2"/>
  <c r="D2300" i="2"/>
  <c r="C2300" i="2"/>
  <c r="O2299" i="2"/>
  <c r="M2299" i="2"/>
  <c r="K2299" i="2"/>
  <c r="I2299" i="2"/>
  <c r="G2299" i="2"/>
  <c r="F2299" i="2"/>
  <c r="E2299" i="2"/>
  <c r="D2299" i="2"/>
  <c r="C2299" i="2"/>
  <c r="O2298" i="2"/>
  <c r="M2298" i="2"/>
  <c r="K2298" i="2"/>
  <c r="I2298" i="2"/>
  <c r="G2298" i="2"/>
  <c r="F2298" i="2"/>
  <c r="E2298" i="2"/>
  <c r="D2298" i="2"/>
  <c r="C2298" i="2"/>
  <c r="O2297" i="2"/>
  <c r="M2297" i="2"/>
  <c r="K2297" i="2"/>
  <c r="I2297" i="2"/>
  <c r="G2297" i="2"/>
  <c r="F2297" i="2"/>
  <c r="E2297" i="2"/>
  <c r="D2297" i="2"/>
  <c r="C2297" i="2"/>
  <c r="O2296" i="2"/>
  <c r="M2296" i="2"/>
  <c r="K2296" i="2"/>
  <c r="I2296" i="2"/>
  <c r="G2296" i="2"/>
  <c r="F2296" i="2"/>
  <c r="E2296" i="2"/>
  <c r="D2296" i="2"/>
  <c r="C2296" i="2"/>
  <c r="O2295" i="2"/>
  <c r="M2295" i="2"/>
  <c r="K2295" i="2"/>
  <c r="I2295" i="2"/>
  <c r="G2295" i="2"/>
  <c r="F2295" i="2"/>
  <c r="E2295" i="2"/>
  <c r="D2295" i="2"/>
  <c r="C2295" i="2"/>
  <c r="O2294" i="2"/>
  <c r="M2294" i="2"/>
  <c r="K2294" i="2"/>
  <c r="I2294" i="2"/>
  <c r="G2294" i="2"/>
  <c r="F2294" i="2"/>
  <c r="E2294" i="2"/>
  <c r="D2294" i="2"/>
  <c r="C2294" i="2"/>
  <c r="O2293" i="2"/>
  <c r="M2293" i="2"/>
  <c r="K2293" i="2"/>
  <c r="I2293" i="2"/>
  <c r="G2293" i="2"/>
  <c r="F2293" i="2"/>
  <c r="E2293" i="2"/>
  <c r="D2293" i="2"/>
  <c r="C2293" i="2"/>
  <c r="O2292" i="2"/>
  <c r="M2292" i="2"/>
  <c r="K2292" i="2"/>
  <c r="I2292" i="2"/>
  <c r="G2292" i="2"/>
  <c r="F2292" i="2"/>
  <c r="E2292" i="2"/>
  <c r="D2292" i="2"/>
  <c r="C2292" i="2"/>
  <c r="O2291" i="2"/>
  <c r="M2291" i="2"/>
  <c r="K2291" i="2"/>
  <c r="I2291" i="2"/>
  <c r="G2291" i="2"/>
  <c r="F2291" i="2"/>
  <c r="E2291" i="2"/>
  <c r="D2291" i="2"/>
  <c r="C2291" i="2"/>
  <c r="O2290" i="2"/>
  <c r="M2290" i="2"/>
  <c r="K2290" i="2"/>
  <c r="I2290" i="2"/>
  <c r="G2290" i="2"/>
  <c r="F2290" i="2"/>
  <c r="E2290" i="2"/>
  <c r="D2290" i="2"/>
  <c r="C2290" i="2"/>
  <c r="O2289" i="2"/>
  <c r="M2289" i="2"/>
  <c r="K2289" i="2"/>
  <c r="I2289" i="2"/>
  <c r="G2289" i="2"/>
  <c r="F2289" i="2"/>
  <c r="E2289" i="2"/>
  <c r="D2289" i="2"/>
  <c r="C2289" i="2"/>
  <c r="O2288" i="2"/>
  <c r="M2288" i="2"/>
  <c r="K2288" i="2"/>
  <c r="I2288" i="2"/>
  <c r="G2288" i="2"/>
  <c r="F2288" i="2"/>
  <c r="E2288" i="2"/>
  <c r="D2288" i="2"/>
  <c r="C2288" i="2"/>
  <c r="O2287" i="2"/>
  <c r="M2287" i="2"/>
  <c r="K2287" i="2"/>
  <c r="I2287" i="2"/>
  <c r="G2287" i="2"/>
  <c r="F2287" i="2"/>
  <c r="E2287" i="2"/>
  <c r="D2287" i="2"/>
  <c r="C2287" i="2"/>
  <c r="O2286" i="2"/>
  <c r="M2286" i="2"/>
  <c r="K2286" i="2"/>
  <c r="I2286" i="2"/>
  <c r="G2286" i="2"/>
  <c r="F2286" i="2"/>
  <c r="E2286" i="2"/>
  <c r="D2286" i="2"/>
  <c r="C2286" i="2"/>
  <c r="O2285" i="2"/>
  <c r="M2285" i="2"/>
  <c r="K2285" i="2"/>
  <c r="I2285" i="2"/>
  <c r="G2285" i="2"/>
  <c r="F2285" i="2"/>
  <c r="E2285" i="2"/>
  <c r="D2285" i="2"/>
  <c r="C2285" i="2"/>
  <c r="O2284" i="2"/>
  <c r="M2284" i="2"/>
  <c r="K2284" i="2"/>
  <c r="I2284" i="2"/>
  <c r="G2284" i="2"/>
  <c r="F2284" i="2"/>
  <c r="E2284" i="2"/>
  <c r="D2284" i="2"/>
  <c r="C2284" i="2"/>
  <c r="O2283" i="2"/>
  <c r="M2283" i="2"/>
  <c r="K2283" i="2"/>
  <c r="I2283" i="2"/>
  <c r="G2283" i="2"/>
  <c r="F2283" i="2"/>
  <c r="E2283" i="2"/>
  <c r="D2283" i="2"/>
  <c r="C2283" i="2"/>
  <c r="O2282" i="2"/>
  <c r="M2282" i="2"/>
  <c r="K2282" i="2"/>
  <c r="I2282" i="2"/>
  <c r="G2282" i="2"/>
  <c r="F2282" i="2"/>
  <c r="E2282" i="2"/>
  <c r="D2282" i="2"/>
  <c r="C2282" i="2"/>
  <c r="O2281" i="2"/>
  <c r="M2281" i="2"/>
  <c r="K2281" i="2"/>
  <c r="I2281" i="2"/>
  <c r="G2281" i="2"/>
  <c r="F2281" i="2"/>
  <c r="E2281" i="2"/>
  <c r="D2281" i="2"/>
  <c r="C2281" i="2"/>
  <c r="O2280" i="2"/>
  <c r="M2280" i="2"/>
  <c r="K2280" i="2"/>
  <c r="I2280" i="2"/>
  <c r="G2280" i="2"/>
  <c r="F2280" i="2"/>
  <c r="E2280" i="2"/>
  <c r="D2280" i="2"/>
  <c r="C2280" i="2"/>
  <c r="O2279" i="2"/>
  <c r="M2279" i="2"/>
  <c r="K2279" i="2"/>
  <c r="I2279" i="2"/>
  <c r="G2279" i="2"/>
  <c r="F2279" i="2"/>
  <c r="E2279" i="2"/>
  <c r="D2279" i="2"/>
  <c r="C2279" i="2"/>
  <c r="O2278" i="2"/>
  <c r="M2278" i="2"/>
  <c r="K2278" i="2"/>
  <c r="I2278" i="2"/>
  <c r="G2278" i="2"/>
  <c r="F2278" i="2"/>
  <c r="E2278" i="2"/>
  <c r="D2278" i="2"/>
  <c r="C2278" i="2"/>
  <c r="O2277" i="2"/>
  <c r="M2277" i="2"/>
  <c r="K2277" i="2"/>
  <c r="I2277" i="2"/>
  <c r="G2277" i="2"/>
  <c r="F2277" i="2"/>
  <c r="E2277" i="2"/>
  <c r="D2277" i="2"/>
  <c r="C2277" i="2"/>
  <c r="O2276" i="2"/>
  <c r="M2276" i="2"/>
  <c r="K2276" i="2"/>
  <c r="I2276" i="2"/>
  <c r="G2276" i="2"/>
  <c r="F2276" i="2"/>
  <c r="E2276" i="2"/>
  <c r="D2276" i="2"/>
  <c r="C2276" i="2"/>
  <c r="O2275" i="2"/>
  <c r="M2275" i="2"/>
  <c r="K2275" i="2"/>
  <c r="I2275" i="2"/>
  <c r="G2275" i="2"/>
  <c r="F2275" i="2"/>
  <c r="E2275" i="2"/>
  <c r="D2275" i="2"/>
  <c r="C2275" i="2"/>
  <c r="O2274" i="2"/>
  <c r="M2274" i="2"/>
  <c r="K2274" i="2"/>
  <c r="I2274" i="2"/>
  <c r="G2274" i="2"/>
  <c r="F2274" i="2"/>
  <c r="E2274" i="2"/>
  <c r="D2274" i="2"/>
  <c r="C2274" i="2"/>
  <c r="O2273" i="2"/>
  <c r="M2273" i="2"/>
  <c r="K2273" i="2"/>
  <c r="I2273" i="2"/>
  <c r="G2273" i="2"/>
  <c r="F2273" i="2"/>
  <c r="E2273" i="2"/>
  <c r="D2273" i="2"/>
  <c r="C2273" i="2"/>
  <c r="O2272" i="2"/>
  <c r="M2272" i="2"/>
  <c r="K2272" i="2"/>
  <c r="I2272" i="2"/>
  <c r="G2272" i="2"/>
  <c r="F2272" i="2"/>
  <c r="E2272" i="2"/>
  <c r="D2272" i="2"/>
  <c r="C2272" i="2"/>
  <c r="O2271" i="2"/>
  <c r="M2271" i="2"/>
  <c r="K2271" i="2"/>
  <c r="I2271" i="2"/>
  <c r="G2271" i="2"/>
  <c r="F2271" i="2"/>
  <c r="E2271" i="2"/>
  <c r="D2271" i="2"/>
  <c r="C2271" i="2"/>
  <c r="O2270" i="2"/>
  <c r="M2270" i="2"/>
  <c r="K2270" i="2"/>
  <c r="I2270" i="2"/>
  <c r="G2270" i="2"/>
  <c r="F2270" i="2"/>
  <c r="E2270" i="2"/>
  <c r="D2270" i="2"/>
  <c r="C2270" i="2"/>
  <c r="O2269" i="2"/>
  <c r="M2269" i="2"/>
  <c r="K2269" i="2"/>
  <c r="I2269" i="2"/>
  <c r="G2269" i="2"/>
  <c r="F2269" i="2"/>
  <c r="E2269" i="2"/>
  <c r="D2269" i="2"/>
  <c r="C2269" i="2"/>
  <c r="O2268" i="2"/>
  <c r="M2268" i="2"/>
  <c r="K2268" i="2"/>
  <c r="I2268" i="2"/>
  <c r="G2268" i="2"/>
  <c r="F2268" i="2"/>
  <c r="E2268" i="2"/>
  <c r="D2268" i="2"/>
  <c r="C2268" i="2"/>
  <c r="O2267" i="2"/>
  <c r="M2267" i="2"/>
  <c r="K2267" i="2"/>
  <c r="I2267" i="2"/>
  <c r="G2267" i="2"/>
  <c r="F2267" i="2"/>
  <c r="E2267" i="2"/>
  <c r="D2267" i="2"/>
  <c r="C2267" i="2"/>
  <c r="O2266" i="2"/>
  <c r="M2266" i="2"/>
  <c r="K2266" i="2"/>
  <c r="I2266" i="2"/>
  <c r="G2266" i="2"/>
  <c r="F2266" i="2"/>
  <c r="E2266" i="2"/>
  <c r="D2266" i="2"/>
  <c r="C2266" i="2"/>
  <c r="O2265" i="2"/>
  <c r="M2265" i="2"/>
  <c r="K2265" i="2"/>
  <c r="I2265" i="2"/>
  <c r="G2265" i="2"/>
  <c r="F2265" i="2"/>
  <c r="E2265" i="2"/>
  <c r="D2265" i="2"/>
  <c r="C2265" i="2"/>
  <c r="O2264" i="2"/>
  <c r="M2264" i="2"/>
  <c r="K2264" i="2"/>
  <c r="I2264" i="2"/>
  <c r="G2264" i="2"/>
  <c r="F2264" i="2"/>
  <c r="E2264" i="2"/>
  <c r="D2264" i="2"/>
  <c r="C2264" i="2"/>
  <c r="O2263" i="2"/>
  <c r="M2263" i="2"/>
  <c r="K2263" i="2"/>
  <c r="I2263" i="2"/>
  <c r="G2263" i="2"/>
  <c r="F2263" i="2"/>
  <c r="E2263" i="2"/>
  <c r="D2263" i="2"/>
  <c r="C2263" i="2"/>
  <c r="O2262" i="2"/>
  <c r="M2262" i="2"/>
  <c r="K2262" i="2"/>
  <c r="I2262" i="2"/>
  <c r="G2262" i="2"/>
  <c r="F2262" i="2"/>
  <c r="E2262" i="2"/>
  <c r="D2262" i="2"/>
  <c r="C2262" i="2"/>
  <c r="O2261" i="2"/>
  <c r="M2261" i="2"/>
  <c r="K2261" i="2"/>
  <c r="I2261" i="2"/>
  <c r="G2261" i="2"/>
  <c r="F2261" i="2"/>
  <c r="E2261" i="2"/>
  <c r="D2261" i="2"/>
  <c r="C2261" i="2"/>
  <c r="O2260" i="2"/>
  <c r="M2260" i="2"/>
  <c r="K2260" i="2"/>
  <c r="I2260" i="2"/>
  <c r="G2260" i="2"/>
  <c r="F2260" i="2"/>
  <c r="E2260" i="2"/>
  <c r="D2260" i="2"/>
  <c r="C2260" i="2"/>
  <c r="O2259" i="2"/>
  <c r="M2259" i="2"/>
  <c r="K2259" i="2"/>
  <c r="I2259" i="2"/>
  <c r="G2259" i="2"/>
  <c r="F2259" i="2"/>
  <c r="E2259" i="2"/>
  <c r="D2259" i="2"/>
  <c r="C2259" i="2"/>
  <c r="O2258" i="2"/>
  <c r="M2258" i="2"/>
  <c r="K2258" i="2"/>
  <c r="I2258" i="2"/>
  <c r="G2258" i="2"/>
  <c r="F2258" i="2"/>
  <c r="E2258" i="2"/>
  <c r="D2258" i="2"/>
  <c r="C2258" i="2"/>
  <c r="O2257" i="2"/>
  <c r="M2257" i="2"/>
  <c r="K2257" i="2"/>
  <c r="I2257" i="2"/>
  <c r="G2257" i="2"/>
  <c r="F2257" i="2"/>
  <c r="E2257" i="2"/>
  <c r="D2257" i="2"/>
  <c r="C2257" i="2"/>
  <c r="O2256" i="2"/>
  <c r="M2256" i="2"/>
  <c r="K2256" i="2"/>
  <c r="I2256" i="2"/>
  <c r="G2256" i="2"/>
  <c r="F2256" i="2"/>
  <c r="E2256" i="2"/>
  <c r="D2256" i="2"/>
  <c r="C2256" i="2"/>
  <c r="O2255" i="2"/>
  <c r="M2255" i="2"/>
  <c r="K2255" i="2"/>
  <c r="I2255" i="2"/>
  <c r="G2255" i="2"/>
  <c r="F2255" i="2"/>
  <c r="E2255" i="2"/>
  <c r="D2255" i="2"/>
  <c r="C2255" i="2"/>
  <c r="O2254" i="2"/>
  <c r="M2254" i="2"/>
  <c r="K2254" i="2"/>
  <c r="I2254" i="2"/>
  <c r="G2254" i="2"/>
  <c r="F2254" i="2"/>
  <c r="E2254" i="2"/>
  <c r="D2254" i="2"/>
  <c r="C2254" i="2"/>
  <c r="O2253" i="2"/>
  <c r="M2253" i="2"/>
  <c r="K2253" i="2"/>
  <c r="I2253" i="2"/>
  <c r="G2253" i="2"/>
  <c r="F2253" i="2"/>
  <c r="E2253" i="2"/>
  <c r="D2253" i="2"/>
  <c r="C2253" i="2"/>
  <c r="O2252" i="2"/>
  <c r="M2252" i="2"/>
  <c r="K2252" i="2"/>
  <c r="I2252" i="2"/>
  <c r="G2252" i="2"/>
  <c r="F2252" i="2"/>
  <c r="E2252" i="2"/>
  <c r="D2252" i="2"/>
  <c r="C2252" i="2"/>
  <c r="O2251" i="2"/>
  <c r="M2251" i="2"/>
  <c r="K2251" i="2"/>
  <c r="I2251" i="2"/>
  <c r="G2251" i="2"/>
  <c r="F2251" i="2"/>
  <c r="E2251" i="2"/>
  <c r="D2251" i="2"/>
  <c r="C2251" i="2"/>
  <c r="O2250" i="2"/>
  <c r="M2250" i="2"/>
  <c r="K2250" i="2"/>
  <c r="I2250" i="2"/>
  <c r="G2250" i="2"/>
  <c r="F2250" i="2"/>
  <c r="E2250" i="2"/>
  <c r="D2250" i="2"/>
  <c r="C2250" i="2"/>
  <c r="O2249" i="2"/>
  <c r="M2249" i="2"/>
  <c r="K2249" i="2"/>
  <c r="I2249" i="2"/>
  <c r="G2249" i="2"/>
  <c r="F2249" i="2"/>
  <c r="E2249" i="2"/>
  <c r="D2249" i="2"/>
  <c r="C2249" i="2"/>
  <c r="O2248" i="2"/>
  <c r="M2248" i="2"/>
  <c r="K2248" i="2"/>
  <c r="I2248" i="2"/>
  <c r="G2248" i="2"/>
  <c r="F2248" i="2"/>
  <c r="E2248" i="2"/>
  <c r="D2248" i="2"/>
  <c r="C2248" i="2"/>
  <c r="O2247" i="2"/>
  <c r="M2247" i="2"/>
  <c r="K2247" i="2"/>
  <c r="I2247" i="2"/>
  <c r="G2247" i="2"/>
  <c r="F2247" i="2"/>
  <c r="E2247" i="2"/>
  <c r="D2247" i="2"/>
  <c r="C2247" i="2"/>
  <c r="O2246" i="2"/>
  <c r="M2246" i="2"/>
  <c r="K2246" i="2"/>
  <c r="I2246" i="2"/>
  <c r="G2246" i="2"/>
  <c r="F2246" i="2"/>
  <c r="E2246" i="2"/>
  <c r="D2246" i="2"/>
  <c r="C2246" i="2"/>
  <c r="O2245" i="2"/>
  <c r="M2245" i="2"/>
  <c r="K2245" i="2"/>
  <c r="I2245" i="2"/>
  <c r="G2245" i="2"/>
  <c r="F2245" i="2"/>
  <c r="E2245" i="2"/>
  <c r="D2245" i="2"/>
  <c r="C2245" i="2"/>
  <c r="O2244" i="2"/>
  <c r="M2244" i="2"/>
  <c r="K2244" i="2"/>
  <c r="I2244" i="2"/>
  <c r="G2244" i="2"/>
  <c r="F2244" i="2"/>
  <c r="E2244" i="2"/>
  <c r="D2244" i="2"/>
  <c r="C2244" i="2"/>
  <c r="O2243" i="2"/>
  <c r="M2243" i="2"/>
  <c r="K2243" i="2"/>
  <c r="I2243" i="2"/>
  <c r="G2243" i="2"/>
  <c r="F2243" i="2"/>
  <c r="E2243" i="2"/>
  <c r="D2243" i="2"/>
  <c r="C2243" i="2"/>
  <c r="O2242" i="2"/>
  <c r="M2242" i="2"/>
  <c r="K2242" i="2"/>
  <c r="I2242" i="2"/>
  <c r="G2242" i="2"/>
  <c r="F2242" i="2"/>
  <c r="E2242" i="2"/>
  <c r="D2242" i="2"/>
  <c r="C2242" i="2"/>
  <c r="O2241" i="2"/>
  <c r="M2241" i="2"/>
  <c r="K2241" i="2"/>
  <c r="I2241" i="2"/>
  <c r="G2241" i="2"/>
  <c r="F2241" i="2"/>
  <c r="E2241" i="2"/>
  <c r="D2241" i="2"/>
  <c r="C2241" i="2"/>
  <c r="O2240" i="2"/>
  <c r="M2240" i="2"/>
  <c r="K2240" i="2"/>
  <c r="I2240" i="2"/>
  <c r="G2240" i="2"/>
  <c r="F2240" i="2"/>
  <c r="E2240" i="2"/>
  <c r="D2240" i="2"/>
  <c r="C2240" i="2"/>
  <c r="O2239" i="2"/>
  <c r="M2239" i="2"/>
  <c r="K2239" i="2"/>
  <c r="I2239" i="2"/>
  <c r="G2239" i="2"/>
  <c r="F2239" i="2"/>
  <c r="E2239" i="2"/>
  <c r="D2239" i="2"/>
  <c r="C2239" i="2"/>
  <c r="O2238" i="2"/>
  <c r="M2238" i="2"/>
  <c r="K2238" i="2"/>
  <c r="I2238" i="2"/>
  <c r="G2238" i="2"/>
  <c r="F2238" i="2"/>
  <c r="E2238" i="2"/>
  <c r="D2238" i="2"/>
  <c r="C2238" i="2"/>
  <c r="O2237" i="2"/>
  <c r="M2237" i="2"/>
  <c r="K2237" i="2"/>
  <c r="I2237" i="2"/>
  <c r="G2237" i="2"/>
  <c r="F2237" i="2"/>
  <c r="E2237" i="2"/>
  <c r="D2237" i="2"/>
  <c r="C2237" i="2"/>
  <c r="O2236" i="2"/>
  <c r="M2236" i="2"/>
  <c r="K2236" i="2"/>
  <c r="I2236" i="2"/>
  <c r="G2236" i="2"/>
  <c r="F2236" i="2"/>
  <c r="E2236" i="2"/>
  <c r="D2236" i="2"/>
  <c r="C2236" i="2"/>
  <c r="O2235" i="2"/>
  <c r="M2235" i="2"/>
  <c r="K2235" i="2"/>
  <c r="I2235" i="2"/>
  <c r="G2235" i="2"/>
  <c r="F2235" i="2"/>
  <c r="E2235" i="2"/>
  <c r="D2235" i="2"/>
  <c r="C2235" i="2"/>
  <c r="O2234" i="2"/>
  <c r="M2234" i="2"/>
  <c r="K2234" i="2"/>
  <c r="I2234" i="2"/>
  <c r="G2234" i="2"/>
  <c r="F2234" i="2"/>
  <c r="E2234" i="2"/>
  <c r="D2234" i="2"/>
  <c r="C2234" i="2"/>
  <c r="O2233" i="2"/>
  <c r="M2233" i="2"/>
  <c r="K2233" i="2"/>
  <c r="I2233" i="2"/>
  <c r="G2233" i="2"/>
  <c r="F2233" i="2"/>
  <c r="E2233" i="2"/>
  <c r="D2233" i="2"/>
  <c r="C2233" i="2"/>
  <c r="O2232" i="2"/>
  <c r="M2232" i="2"/>
  <c r="K2232" i="2"/>
  <c r="I2232" i="2"/>
  <c r="G2232" i="2"/>
  <c r="F2232" i="2"/>
  <c r="E2232" i="2"/>
  <c r="D2232" i="2"/>
  <c r="C2232" i="2"/>
  <c r="O2231" i="2"/>
  <c r="M2231" i="2"/>
  <c r="K2231" i="2"/>
  <c r="I2231" i="2"/>
  <c r="G2231" i="2"/>
  <c r="F2231" i="2"/>
  <c r="E2231" i="2"/>
  <c r="D2231" i="2"/>
  <c r="C2231" i="2"/>
  <c r="O2230" i="2"/>
  <c r="M2230" i="2"/>
  <c r="K2230" i="2"/>
  <c r="I2230" i="2"/>
  <c r="G2230" i="2"/>
  <c r="F2230" i="2"/>
  <c r="E2230" i="2"/>
  <c r="D2230" i="2"/>
  <c r="C2230" i="2"/>
  <c r="O2229" i="2"/>
  <c r="M2229" i="2"/>
  <c r="K2229" i="2"/>
  <c r="I2229" i="2"/>
  <c r="G2229" i="2"/>
  <c r="F2229" i="2"/>
  <c r="E2229" i="2"/>
  <c r="D2229" i="2"/>
  <c r="C2229" i="2"/>
  <c r="O2228" i="2"/>
  <c r="M2228" i="2"/>
  <c r="K2228" i="2"/>
  <c r="I2228" i="2"/>
  <c r="G2228" i="2"/>
  <c r="F2228" i="2"/>
  <c r="E2228" i="2"/>
  <c r="D2228" i="2"/>
  <c r="C2228" i="2"/>
  <c r="O2227" i="2"/>
  <c r="M2227" i="2"/>
  <c r="K2227" i="2"/>
  <c r="I2227" i="2"/>
  <c r="G2227" i="2"/>
  <c r="F2227" i="2"/>
  <c r="E2227" i="2"/>
  <c r="D2227" i="2"/>
  <c r="C2227" i="2"/>
  <c r="O2226" i="2"/>
  <c r="M2226" i="2"/>
  <c r="K2226" i="2"/>
  <c r="I2226" i="2"/>
  <c r="G2226" i="2"/>
  <c r="F2226" i="2"/>
  <c r="E2226" i="2"/>
  <c r="D2226" i="2"/>
  <c r="C2226" i="2"/>
  <c r="O2225" i="2"/>
  <c r="M2225" i="2"/>
  <c r="K2225" i="2"/>
  <c r="I2225" i="2"/>
  <c r="G2225" i="2"/>
  <c r="F2225" i="2"/>
  <c r="E2225" i="2"/>
  <c r="D2225" i="2"/>
  <c r="C2225" i="2"/>
  <c r="O2224" i="2"/>
  <c r="M2224" i="2"/>
  <c r="K2224" i="2"/>
  <c r="I2224" i="2"/>
  <c r="G2224" i="2"/>
  <c r="F2224" i="2"/>
  <c r="E2224" i="2"/>
  <c r="D2224" i="2"/>
  <c r="C2224" i="2"/>
  <c r="O2223" i="2"/>
  <c r="M2223" i="2"/>
  <c r="K2223" i="2"/>
  <c r="I2223" i="2"/>
  <c r="G2223" i="2"/>
  <c r="F2223" i="2"/>
  <c r="E2223" i="2"/>
  <c r="D2223" i="2"/>
  <c r="C2223" i="2"/>
  <c r="O2222" i="2"/>
  <c r="M2222" i="2"/>
  <c r="K2222" i="2"/>
  <c r="I2222" i="2"/>
  <c r="G2222" i="2"/>
  <c r="F2222" i="2"/>
  <c r="E2222" i="2"/>
  <c r="D2222" i="2"/>
  <c r="C2222" i="2"/>
  <c r="O2221" i="2"/>
  <c r="M2221" i="2"/>
  <c r="K2221" i="2"/>
  <c r="I2221" i="2"/>
  <c r="G2221" i="2"/>
  <c r="F2221" i="2"/>
  <c r="E2221" i="2"/>
  <c r="D2221" i="2"/>
  <c r="C2221" i="2"/>
  <c r="O2220" i="2"/>
  <c r="M2220" i="2"/>
  <c r="K2220" i="2"/>
  <c r="I2220" i="2"/>
  <c r="G2220" i="2"/>
  <c r="F2220" i="2"/>
  <c r="E2220" i="2"/>
  <c r="D2220" i="2"/>
  <c r="C2220" i="2"/>
  <c r="O2219" i="2"/>
  <c r="M2219" i="2"/>
  <c r="K2219" i="2"/>
  <c r="I2219" i="2"/>
  <c r="G2219" i="2"/>
  <c r="F2219" i="2"/>
  <c r="E2219" i="2"/>
  <c r="D2219" i="2"/>
  <c r="C2219" i="2"/>
  <c r="O2218" i="2"/>
  <c r="M2218" i="2"/>
  <c r="K2218" i="2"/>
  <c r="I2218" i="2"/>
  <c r="G2218" i="2"/>
  <c r="F2218" i="2"/>
  <c r="E2218" i="2"/>
  <c r="D2218" i="2"/>
  <c r="C2218" i="2"/>
  <c r="O2217" i="2"/>
  <c r="M2217" i="2"/>
  <c r="K2217" i="2"/>
  <c r="I2217" i="2"/>
  <c r="G2217" i="2"/>
  <c r="F2217" i="2"/>
  <c r="E2217" i="2"/>
  <c r="D2217" i="2"/>
  <c r="C2217" i="2"/>
  <c r="O2216" i="2"/>
  <c r="M2216" i="2"/>
  <c r="K2216" i="2"/>
  <c r="I2216" i="2"/>
  <c r="G2216" i="2"/>
  <c r="F2216" i="2"/>
  <c r="E2216" i="2"/>
  <c r="D2216" i="2"/>
  <c r="C2216" i="2"/>
  <c r="O2215" i="2"/>
  <c r="M2215" i="2"/>
  <c r="K2215" i="2"/>
  <c r="I2215" i="2"/>
  <c r="G2215" i="2"/>
  <c r="F2215" i="2"/>
  <c r="E2215" i="2"/>
  <c r="D2215" i="2"/>
  <c r="C2215" i="2"/>
  <c r="O2214" i="2"/>
  <c r="M2214" i="2"/>
  <c r="K2214" i="2"/>
  <c r="I2214" i="2"/>
  <c r="G2214" i="2"/>
  <c r="F2214" i="2"/>
  <c r="E2214" i="2"/>
  <c r="D2214" i="2"/>
  <c r="C2214" i="2"/>
  <c r="O2213" i="2"/>
  <c r="M2213" i="2"/>
  <c r="K2213" i="2"/>
  <c r="I2213" i="2"/>
  <c r="G2213" i="2"/>
  <c r="F2213" i="2"/>
  <c r="E2213" i="2"/>
  <c r="D2213" i="2"/>
  <c r="C2213" i="2"/>
  <c r="O2212" i="2"/>
  <c r="M2212" i="2"/>
  <c r="K2212" i="2"/>
  <c r="I2212" i="2"/>
  <c r="G2212" i="2"/>
  <c r="F2212" i="2"/>
  <c r="E2212" i="2"/>
  <c r="D2212" i="2"/>
  <c r="C2212" i="2"/>
  <c r="O2211" i="2"/>
  <c r="M2211" i="2"/>
  <c r="K2211" i="2"/>
  <c r="I2211" i="2"/>
  <c r="G2211" i="2"/>
  <c r="F2211" i="2"/>
  <c r="E2211" i="2"/>
  <c r="D2211" i="2"/>
  <c r="C2211" i="2"/>
  <c r="O2210" i="2"/>
  <c r="M2210" i="2"/>
  <c r="K2210" i="2"/>
  <c r="I2210" i="2"/>
  <c r="G2210" i="2"/>
  <c r="F2210" i="2"/>
  <c r="E2210" i="2"/>
  <c r="D2210" i="2"/>
  <c r="C2210" i="2"/>
  <c r="O2209" i="2"/>
  <c r="M2209" i="2"/>
  <c r="K2209" i="2"/>
  <c r="I2209" i="2"/>
  <c r="G2209" i="2"/>
  <c r="F2209" i="2"/>
  <c r="E2209" i="2"/>
  <c r="D2209" i="2"/>
  <c r="C2209" i="2"/>
  <c r="O2208" i="2"/>
  <c r="M2208" i="2"/>
  <c r="K2208" i="2"/>
  <c r="I2208" i="2"/>
  <c r="G2208" i="2"/>
  <c r="F2208" i="2"/>
  <c r="E2208" i="2"/>
  <c r="D2208" i="2"/>
  <c r="C2208" i="2"/>
  <c r="O2207" i="2"/>
  <c r="M2207" i="2"/>
  <c r="K2207" i="2"/>
  <c r="I2207" i="2"/>
  <c r="G2207" i="2"/>
  <c r="F2207" i="2"/>
  <c r="E2207" i="2"/>
  <c r="D2207" i="2"/>
  <c r="C2207" i="2"/>
  <c r="O2206" i="2"/>
  <c r="M2206" i="2"/>
  <c r="K2206" i="2"/>
  <c r="I2206" i="2"/>
  <c r="G2206" i="2"/>
  <c r="F2206" i="2"/>
  <c r="E2206" i="2"/>
  <c r="D2206" i="2"/>
  <c r="C2206" i="2"/>
  <c r="O2205" i="2"/>
  <c r="M2205" i="2"/>
  <c r="K2205" i="2"/>
  <c r="I2205" i="2"/>
  <c r="G2205" i="2"/>
  <c r="F2205" i="2"/>
  <c r="E2205" i="2"/>
  <c r="D2205" i="2"/>
  <c r="C2205" i="2"/>
  <c r="O2204" i="2"/>
  <c r="M2204" i="2"/>
  <c r="K2204" i="2"/>
  <c r="I2204" i="2"/>
  <c r="G2204" i="2"/>
  <c r="F2204" i="2"/>
  <c r="E2204" i="2"/>
  <c r="D2204" i="2"/>
  <c r="C2204" i="2"/>
  <c r="O2203" i="2"/>
  <c r="M2203" i="2"/>
  <c r="K2203" i="2"/>
  <c r="I2203" i="2"/>
  <c r="G2203" i="2"/>
  <c r="F2203" i="2"/>
  <c r="E2203" i="2"/>
  <c r="D2203" i="2"/>
  <c r="C2203" i="2"/>
  <c r="O2202" i="2"/>
  <c r="M2202" i="2"/>
  <c r="K2202" i="2"/>
  <c r="I2202" i="2"/>
  <c r="G2202" i="2"/>
  <c r="F2202" i="2"/>
  <c r="E2202" i="2"/>
  <c r="D2202" i="2"/>
  <c r="C2202" i="2"/>
  <c r="O2201" i="2"/>
  <c r="M2201" i="2"/>
  <c r="K2201" i="2"/>
  <c r="I2201" i="2"/>
  <c r="G2201" i="2"/>
  <c r="F2201" i="2"/>
  <c r="E2201" i="2"/>
  <c r="D2201" i="2"/>
  <c r="C2201" i="2"/>
  <c r="O2200" i="2"/>
  <c r="M2200" i="2"/>
  <c r="K2200" i="2"/>
  <c r="I2200" i="2"/>
  <c r="G2200" i="2"/>
  <c r="F2200" i="2"/>
  <c r="E2200" i="2"/>
  <c r="D2200" i="2"/>
  <c r="C2200" i="2"/>
  <c r="O2199" i="2"/>
  <c r="M2199" i="2"/>
  <c r="K2199" i="2"/>
  <c r="I2199" i="2"/>
  <c r="G2199" i="2"/>
  <c r="F2199" i="2"/>
  <c r="E2199" i="2"/>
  <c r="D2199" i="2"/>
  <c r="C2199" i="2"/>
  <c r="O2198" i="2"/>
  <c r="M2198" i="2"/>
  <c r="K2198" i="2"/>
  <c r="I2198" i="2"/>
  <c r="G2198" i="2"/>
  <c r="F2198" i="2"/>
  <c r="E2198" i="2"/>
  <c r="D2198" i="2"/>
  <c r="C2198" i="2"/>
  <c r="O2197" i="2"/>
  <c r="M2197" i="2"/>
  <c r="K2197" i="2"/>
  <c r="I2197" i="2"/>
  <c r="G2197" i="2"/>
  <c r="F2197" i="2"/>
  <c r="E2197" i="2"/>
  <c r="D2197" i="2"/>
  <c r="C2197" i="2"/>
  <c r="O2196" i="2"/>
  <c r="M2196" i="2"/>
  <c r="K2196" i="2"/>
  <c r="I2196" i="2"/>
  <c r="G2196" i="2"/>
  <c r="F2196" i="2"/>
  <c r="E2196" i="2"/>
  <c r="D2196" i="2"/>
  <c r="C2196" i="2"/>
  <c r="O2195" i="2"/>
  <c r="M2195" i="2"/>
  <c r="K2195" i="2"/>
  <c r="I2195" i="2"/>
  <c r="G2195" i="2"/>
  <c r="F2195" i="2"/>
  <c r="E2195" i="2"/>
  <c r="D2195" i="2"/>
  <c r="C2195" i="2"/>
  <c r="O2194" i="2"/>
  <c r="M2194" i="2"/>
  <c r="K2194" i="2"/>
  <c r="I2194" i="2"/>
  <c r="G2194" i="2"/>
  <c r="F2194" i="2"/>
  <c r="E2194" i="2"/>
  <c r="D2194" i="2"/>
  <c r="C2194" i="2"/>
  <c r="O2193" i="2"/>
  <c r="M2193" i="2"/>
  <c r="K2193" i="2"/>
  <c r="I2193" i="2"/>
  <c r="G2193" i="2"/>
  <c r="F2193" i="2"/>
  <c r="E2193" i="2"/>
  <c r="D2193" i="2"/>
  <c r="C2193" i="2"/>
  <c r="O2192" i="2"/>
  <c r="M2192" i="2"/>
  <c r="K2192" i="2"/>
  <c r="I2192" i="2"/>
  <c r="G2192" i="2"/>
  <c r="F2192" i="2"/>
  <c r="E2192" i="2"/>
  <c r="D2192" i="2"/>
  <c r="C2192" i="2"/>
  <c r="O2191" i="2"/>
  <c r="M2191" i="2"/>
  <c r="K2191" i="2"/>
  <c r="I2191" i="2"/>
  <c r="G2191" i="2"/>
  <c r="F2191" i="2"/>
  <c r="E2191" i="2"/>
  <c r="D2191" i="2"/>
  <c r="C2191" i="2"/>
  <c r="O2190" i="2"/>
  <c r="M2190" i="2"/>
  <c r="K2190" i="2"/>
  <c r="I2190" i="2"/>
  <c r="G2190" i="2"/>
  <c r="F2190" i="2"/>
  <c r="E2190" i="2"/>
  <c r="D2190" i="2"/>
  <c r="C2190" i="2"/>
  <c r="O2189" i="2"/>
  <c r="M2189" i="2"/>
  <c r="K2189" i="2"/>
  <c r="I2189" i="2"/>
  <c r="G2189" i="2"/>
  <c r="F2189" i="2"/>
  <c r="E2189" i="2"/>
  <c r="D2189" i="2"/>
  <c r="C2189" i="2"/>
  <c r="O2188" i="2"/>
  <c r="M2188" i="2"/>
  <c r="K2188" i="2"/>
  <c r="I2188" i="2"/>
  <c r="G2188" i="2"/>
  <c r="F2188" i="2"/>
  <c r="E2188" i="2"/>
  <c r="D2188" i="2"/>
  <c r="C2188" i="2"/>
  <c r="O2187" i="2"/>
  <c r="M2187" i="2"/>
  <c r="K2187" i="2"/>
  <c r="I2187" i="2"/>
  <c r="G2187" i="2"/>
  <c r="F2187" i="2"/>
  <c r="E2187" i="2"/>
  <c r="D2187" i="2"/>
  <c r="C2187" i="2"/>
  <c r="O2186" i="2"/>
  <c r="M2186" i="2"/>
  <c r="K2186" i="2"/>
  <c r="I2186" i="2"/>
  <c r="G2186" i="2"/>
  <c r="F2186" i="2"/>
  <c r="E2186" i="2"/>
  <c r="D2186" i="2"/>
  <c r="C2186" i="2"/>
  <c r="O2185" i="2"/>
  <c r="M2185" i="2"/>
  <c r="K2185" i="2"/>
  <c r="I2185" i="2"/>
  <c r="G2185" i="2"/>
  <c r="F2185" i="2"/>
  <c r="E2185" i="2"/>
  <c r="D2185" i="2"/>
  <c r="C2185" i="2"/>
  <c r="O2184" i="2"/>
  <c r="M2184" i="2"/>
  <c r="K2184" i="2"/>
  <c r="I2184" i="2"/>
  <c r="G2184" i="2"/>
  <c r="F2184" i="2"/>
  <c r="E2184" i="2"/>
  <c r="D2184" i="2"/>
  <c r="C2184" i="2"/>
  <c r="O2183" i="2"/>
  <c r="M2183" i="2"/>
  <c r="K2183" i="2"/>
  <c r="I2183" i="2"/>
  <c r="G2183" i="2"/>
  <c r="F2183" i="2"/>
  <c r="E2183" i="2"/>
  <c r="D2183" i="2"/>
  <c r="C2183" i="2"/>
  <c r="O2182" i="2"/>
  <c r="M2182" i="2"/>
  <c r="K2182" i="2"/>
  <c r="I2182" i="2"/>
  <c r="G2182" i="2"/>
  <c r="F2182" i="2"/>
  <c r="E2182" i="2"/>
  <c r="D2182" i="2"/>
  <c r="C2182" i="2"/>
  <c r="O2181" i="2"/>
  <c r="M2181" i="2"/>
  <c r="K2181" i="2"/>
  <c r="I2181" i="2"/>
  <c r="G2181" i="2"/>
  <c r="F2181" i="2"/>
  <c r="E2181" i="2"/>
  <c r="D2181" i="2"/>
  <c r="C2181" i="2"/>
  <c r="O2180" i="2"/>
  <c r="M2180" i="2"/>
  <c r="K2180" i="2"/>
  <c r="I2180" i="2"/>
  <c r="G2180" i="2"/>
  <c r="F2180" i="2"/>
  <c r="E2180" i="2"/>
  <c r="D2180" i="2"/>
  <c r="C2180" i="2"/>
  <c r="O2179" i="2"/>
  <c r="M2179" i="2"/>
  <c r="K2179" i="2"/>
  <c r="I2179" i="2"/>
  <c r="G2179" i="2"/>
  <c r="F2179" i="2"/>
  <c r="E2179" i="2"/>
  <c r="D2179" i="2"/>
  <c r="C2179" i="2"/>
  <c r="O2178" i="2"/>
  <c r="M2178" i="2"/>
  <c r="K2178" i="2"/>
  <c r="I2178" i="2"/>
  <c r="G2178" i="2"/>
  <c r="F2178" i="2"/>
  <c r="E2178" i="2"/>
  <c r="D2178" i="2"/>
  <c r="C2178" i="2"/>
  <c r="O2177" i="2"/>
  <c r="M2177" i="2"/>
  <c r="K2177" i="2"/>
  <c r="I2177" i="2"/>
  <c r="G2177" i="2"/>
  <c r="F2177" i="2"/>
  <c r="E2177" i="2"/>
  <c r="D2177" i="2"/>
  <c r="C2177" i="2"/>
  <c r="O2176" i="2"/>
  <c r="M2176" i="2"/>
  <c r="K2176" i="2"/>
  <c r="I2176" i="2"/>
  <c r="G2176" i="2"/>
  <c r="F2176" i="2"/>
  <c r="E2176" i="2"/>
  <c r="D2176" i="2"/>
  <c r="C2176" i="2"/>
  <c r="O2175" i="2"/>
  <c r="M2175" i="2"/>
  <c r="K2175" i="2"/>
  <c r="I2175" i="2"/>
  <c r="G2175" i="2"/>
  <c r="F2175" i="2"/>
  <c r="E2175" i="2"/>
  <c r="D2175" i="2"/>
  <c r="C2175" i="2"/>
  <c r="O2174" i="2"/>
  <c r="M2174" i="2"/>
  <c r="K2174" i="2"/>
  <c r="I2174" i="2"/>
  <c r="G2174" i="2"/>
  <c r="F2174" i="2"/>
  <c r="E2174" i="2"/>
  <c r="D2174" i="2"/>
  <c r="C2174" i="2"/>
  <c r="O2173" i="2"/>
  <c r="M2173" i="2"/>
  <c r="K2173" i="2"/>
  <c r="I2173" i="2"/>
  <c r="G2173" i="2"/>
  <c r="F2173" i="2"/>
  <c r="E2173" i="2"/>
  <c r="D2173" i="2"/>
  <c r="C2173" i="2"/>
  <c r="O2172" i="2"/>
  <c r="M2172" i="2"/>
  <c r="K2172" i="2"/>
  <c r="I2172" i="2"/>
  <c r="G2172" i="2"/>
  <c r="F2172" i="2"/>
  <c r="E2172" i="2"/>
  <c r="D2172" i="2"/>
  <c r="C2172" i="2"/>
  <c r="O2171" i="2"/>
  <c r="M2171" i="2"/>
  <c r="K2171" i="2"/>
  <c r="I2171" i="2"/>
  <c r="G2171" i="2"/>
  <c r="F2171" i="2"/>
  <c r="E2171" i="2"/>
  <c r="D2171" i="2"/>
  <c r="C2171" i="2"/>
  <c r="O2170" i="2"/>
  <c r="M2170" i="2"/>
  <c r="K2170" i="2"/>
  <c r="I2170" i="2"/>
  <c r="G2170" i="2"/>
  <c r="F2170" i="2"/>
  <c r="E2170" i="2"/>
  <c r="D2170" i="2"/>
  <c r="C2170" i="2"/>
  <c r="O2169" i="2"/>
  <c r="M2169" i="2"/>
  <c r="K2169" i="2"/>
  <c r="I2169" i="2"/>
  <c r="G2169" i="2"/>
  <c r="F2169" i="2"/>
  <c r="E2169" i="2"/>
  <c r="D2169" i="2"/>
  <c r="C2169" i="2"/>
  <c r="O2168" i="2"/>
  <c r="M2168" i="2"/>
  <c r="K2168" i="2"/>
  <c r="I2168" i="2"/>
  <c r="G2168" i="2"/>
  <c r="F2168" i="2"/>
  <c r="E2168" i="2"/>
  <c r="D2168" i="2"/>
  <c r="C2168" i="2"/>
  <c r="O2167" i="2"/>
  <c r="M2167" i="2"/>
  <c r="K2167" i="2"/>
  <c r="I2167" i="2"/>
  <c r="G2167" i="2"/>
  <c r="F2167" i="2"/>
  <c r="E2167" i="2"/>
  <c r="D2167" i="2"/>
  <c r="C2167" i="2"/>
  <c r="O2166" i="2"/>
  <c r="M2166" i="2"/>
  <c r="K2166" i="2"/>
  <c r="I2166" i="2"/>
  <c r="G2166" i="2"/>
  <c r="F2166" i="2"/>
  <c r="E2166" i="2"/>
  <c r="D2166" i="2"/>
  <c r="C2166" i="2"/>
  <c r="O2165" i="2"/>
  <c r="M2165" i="2"/>
  <c r="K2165" i="2"/>
  <c r="I2165" i="2"/>
  <c r="G2165" i="2"/>
  <c r="F2165" i="2"/>
  <c r="E2165" i="2"/>
  <c r="D2165" i="2"/>
  <c r="C2165" i="2"/>
  <c r="O2164" i="2"/>
  <c r="M2164" i="2"/>
  <c r="K2164" i="2"/>
  <c r="I2164" i="2"/>
  <c r="G2164" i="2"/>
  <c r="F2164" i="2"/>
  <c r="E2164" i="2"/>
  <c r="D2164" i="2"/>
  <c r="C2164" i="2"/>
  <c r="O2163" i="2"/>
  <c r="M2163" i="2"/>
  <c r="K2163" i="2"/>
  <c r="I2163" i="2"/>
  <c r="G2163" i="2"/>
  <c r="F2163" i="2"/>
  <c r="E2163" i="2"/>
  <c r="D2163" i="2"/>
  <c r="C2163" i="2"/>
  <c r="O2162" i="2"/>
  <c r="M2162" i="2"/>
  <c r="K2162" i="2"/>
  <c r="I2162" i="2"/>
  <c r="G2162" i="2"/>
  <c r="F2162" i="2"/>
  <c r="E2162" i="2"/>
  <c r="D2162" i="2"/>
  <c r="C2162" i="2"/>
  <c r="O2161" i="2"/>
  <c r="M2161" i="2"/>
  <c r="K2161" i="2"/>
  <c r="I2161" i="2"/>
  <c r="G2161" i="2"/>
  <c r="F2161" i="2"/>
  <c r="E2161" i="2"/>
  <c r="D2161" i="2"/>
  <c r="C2161" i="2"/>
  <c r="O2160" i="2"/>
  <c r="M2160" i="2"/>
  <c r="K2160" i="2"/>
  <c r="I2160" i="2"/>
  <c r="G2160" i="2"/>
  <c r="F2160" i="2"/>
  <c r="E2160" i="2"/>
  <c r="D2160" i="2"/>
  <c r="C2160" i="2"/>
  <c r="O2159" i="2"/>
  <c r="M2159" i="2"/>
  <c r="K2159" i="2"/>
  <c r="I2159" i="2"/>
  <c r="G2159" i="2"/>
  <c r="F2159" i="2"/>
  <c r="E2159" i="2"/>
  <c r="D2159" i="2"/>
  <c r="C2159" i="2"/>
  <c r="O2158" i="2"/>
  <c r="M2158" i="2"/>
  <c r="K2158" i="2"/>
  <c r="I2158" i="2"/>
  <c r="G2158" i="2"/>
  <c r="F2158" i="2"/>
  <c r="E2158" i="2"/>
  <c r="D2158" i="2"/>
  <c r="C2158" i="2"/>
  <c r="O2157" i="2"/>
  <c r="M2157" i="2"/>
  <c r="K2157" i="2"/>
  <c r="I2157" i="2"/>
  <c r="G2157" i="2"/>
  <c r="F2157" i="2"/>
  <c r="E2157" i="2"/>
  <c r="D2157" i="2"/>
  <c r="C2157" i="2"/>
  <c r="O2156" i="2"/>
  <c r="M2156" i="2"/>
  <c r="K2156" i="2"/>
  <c r="I2156" i="2"/>
  <c r="G2156" i="2"/>
  <c r="F2156" i="2"/>
  <c r="E2156" i="2"/>
  <c r="D2156" i="2"/>
  <c r="C2156" i="2"/>
  <c r="O2155" i="2"/>
  <c r="M2155" i="2"/>
  <c r="K2155" i="2"/>
  <c r="I2155" i="2"/>
  <c r="G2155" i="2"/>
  <c r="F2155" i="2"/>
  <c r="E2155" i="2"/>
  <c r="D2155" i="2"/>
  <c r="C2155" i="2"/>
  <c r="O2154" i="2"/>
  <c r="M2154" i="2"/>
  <c r="K2154" i="2"/>
  <c r="I2154" i="2"/>
  <c r="G2154" i="2"/>
  <c r="F2154" i="2"/>
  <c r="E2154" i="2"/>
  <c r="D2154" i="2"/>
  <c r="C2154" i="2"/>
  <c r="O2153" i="2"/>
  <c r="M2153" i="2"/>
  <c r="K2153" i="2"/>
  <c r="I2153" i="2"/>
  <c r="G2153" i="2"/>
  <c r="F2153" i="2"/>
  <c r="E2153" i="2"/>
  <c r="D2153" i="2"/>
  <c r="C2153" i="2"/>
  <c r="O2152" i="2"/>
  <c r="M2152" i="2"/>
  <c r="K2152" i="2"/>
  <c r="I2152" i="2"/>
  <c r="G2152" i="2"/>
  <c r="F2152" i="2"/>
  <c r="E2152" i="2"/>
  <c r="D2152" i="2"/>
  <c r="C2152" i="2"/>
  <c r="O2151" i="2"/>
  <c r="M2151" i="2"/>
  <c r="K2151" i="2"/>
  <c r="I2151" i="2"/>
  <c r="G2151" i="2"/>
  <c r="F2151" i="2"/>
  <c r="E2151" i="2"/>
  <c r="D2151" i="2"/>
  <c r="C2151" i="2"/>
  <c r="O2150" i="2"/>
  <c r="M2150" i="2"/>
  <c r="K2150" i="2"/>
  <c r="I2150" i="2"/>
  <c r="G2150" i="2"/>
  <c r="F2150" i="2"/>
  <c r="E2150" i="2"/>
  <c r="D2150" i="2"/>
  <c r="C2150" i="2"/>
  <c r="O2149" i="2"/>
  <c r="M2149" i="2"/>
  <c r="K2149" i="2"/>
  <c r="I2149" i="2"/>
  <c r="G2149" i="2"/>
  <c r="F2149" i="2"/>
  <c r="E2149" i="2"/>
  <c r="D2149" i="2"/>
  <c r="C2149" i="2"/>
  <c r="O2148" i="2"/>
  <c r="M2148" i="2"/>
  <c r="K2148" i="2"/>
  <c r="I2148" i="2"/>
  <c r="G2148" i="2"/>
  <c r="F2148" i="2"/>
  <c r="E2148" i="2"/>
  <c r="D2148" i="2"/>
  <c r="C2148" i="2"/>
  <c r="O2147" i="2"/>
  <c r="M2147" i="2"/>
  <c r="K2147" i="2"/>
  <c r="I2147" i="2"/>
  <c r="G2147" i="2"/>
  <c r="F2147" i="2"/>
  <c r="E2147" i="2"/>
  <c r="D2147" i="2"/>
  <c r="C2147" i="2"/>
  <c r="O2146" i="2"/>
  <c r="M2146" i="2"/>
  <c r="K2146" i="2"/>
  <c r="I2146" i="2"/>
  <c r="G2146" i="2"/>
  <c r="F2146" i="2"/>
  <c r="E2146" i="2"/>
  <c r="D2146" i="2"/>
  <c r="C2146" i="2"/>
  <c r="O2145" i="2"/>
  <c r="M2145" i="2"/>
  <c r="K2145" i="2"/>
  <c r="I2145" i="2"/>
  <c r="G2145" i="2"/>
  <c r="F2145" i="2"/>
  <c r="E2145" i="2"/>
  <c r="D2145" i="2"/>
  <c r="C2145" i="2"/>
  <c r="O2144" i="2"/>
  <c r="M2144" i="2"/>
  <c r="K2144" i="2"/>
  <c r="I2144" i="2"/>
  <c r="G2144" i="2"/>
  <c r="F2144" i="2"/>
  <c r="E2144" i="2"/>
  <c r="D2144" i="2"/>
  <c r="C2144" i="2"/>
  <c r="O2143" i="2"/>
  <c r="M2143" i="2"/>
  <c r="K2143" i="2"/>
  <c r="I2143" i="2"/>
  <c r="G2143" i="2"/>
  <c r="F2143" i="2"/>
  <c r="E2143" i="2"/>
  <c r="D2143" i="2"/>
  <c r="C2143" i="2"/>
  <c r="O2142" i="2"/>
  <c r="M2142" i="2"/>
  <c r="K2142" i="2"/>
  <c r="I2142" i="2"/>
  <c r="G2142" i="2"/>
  <c r="F2142" i="2"/>
  <c r="E2142" i="2"/>
  <c r="D2142" i="2"/>
  <c r="C2142" i="2"/>
  <c r="O2141" i="2"/>
  <c r="M2141" i="2"/>
  <c r="K2141" i="2"/>
  <c r="I2141" i="2"/>
  <c r="G2141" i="2"/>
  <c r="F2141" i="2"/>
  <c r="E2141" i="2"/>
  <c r="D2141" i="2"/>
  <c r="C2141" i="2"/>
  <c r="O2140" i="2"/>
  <c r="M2140" i="2"/>
  <c r="K2140" i="2"/>
  <c r="I2140" i="2"/>
  <c r="G2140" i="2"/>
  <c r="F2140" i="2"/>
  <c r="E2140" i="2"/>
  <c r="D2140" i="2"/>
  <c r="C2140" i="2"/>
  <c r="O2139" i="2"/>
  <c r="M2139" i="2"/>
  <c r="K2139" i="2"/>
  <c r="I2139" i="2"/>
  <c r="G2139" i="2"/>
  <c r="F2139" i="2"/>
  <c r="E2139" i="2"/>
  <c r="D2139" i="2"/>
  <c r="C2139" i="2"/>
  <c r="O2138" i="2"/>
  <c r="M2138" i="2"/>
  <c r="K2138" i="2"/>
  <c r="I2138" i="2"/>
  <c r="G2138" i="2"/>
  <c r="F2138" i="2"/>
  <c r="E2138" i="2"/>
  <c r="D2138" i="2"/>
  <c r="C2138" i="2"/>
  <c r="O2137" i="2"/>
  <c r="M2137" i="2"/>
  <c r="K2137" i="2"/>
  <c r="I2137" i="2"/>
  <c r="G2137" i="2"/>
  <c r="F2137" i="2"/>
  <c r="E2137" i="2"/>
  <c r="D2137" i="2"/>
  <c r="C2137" i="2"/>
  <c r="O2136" i="2"/>
  <c r="M2136" i="2"/>
  <c r="K2136" i="2"/>
  <c r="I2136" i="2"/>
  <c r="G2136" i="2"/>
  <c r="F2136" i="2"/>
  <c r="E2136" i="2"/>
  <c r="D2136" i="2"/>
  <c r="C2136" i="2"/>
  <c r="O2135" i="2"/>
  <c r="M2135" i="2"/>
  <c r="K2135" i="2"/>
  <c r="I2135" i="2"/>
  <c r="G2135" i="2"/>
  <c r="F2135" i="2"/>
  <c r="E2135" i="2"/>
  <c r="D2135" i="2"/>
  <c r="C2135" i="2"/>
  <c r="O2134" i="2"/>
  <c r="M2134" i="2"/>
  <c r="K2134" i="2"/>
  <c r="I2134" i="2"/>
  <c r="G2134" i="2"/>
  <c r="F2134" i="2"/>
  <c r="E2134" i="2"/>
  <c r="D2134" i="2"/>
  <c r="C2134" i="2"/>
  <c r="O2133" i="2"/>
  <c r="M2133" i="2"/>
  <c r="K2133" i="2"/>
  <c r="I2133" i="2"/>
  <c r="G2133" i="2"/>
  <c r="F2133" i="2"/>
  <c r="E2133" i="2"/>
  <c r="D2133" i="2"/>
  <c r="C2133" i="2"/>
  <c r="O2132" i="2"/>
  <c r="M2132" i="2"/>
  <c r="K2132" i="2"/>
  <c r="I2132" i="2"/>
  <c r="G2132" i="2"/>
  <c r="F2132" i="2"/>
  <c r="E2132" i="2"/>
  <c r="D2132" i="2"/>
  <c r="C2132" i="2"/>
  <c r="O2131" i="2"/>
  <c r="M2131" i="2"/>
  <c r="K2131" i="2"/>
  <c r="I2131" i="2"/>
  <c r="G2131" i="2"/>
  <c r="F2131" i="2"/>
  <c r="E2131" i="2"/>
  <c r="D2131" i="2"/>
  <c r="C2131" i="2"/>
  <c r="O2130" i="2"/>
  <c r="M2130" i="2"/>
  <c r="K2130" i="2"/>
  <c r="I2130" i="2"/>
  <c r="G2130" i="2"/>
  <c r="F2130" i="2"/>
  <c r="E2130" i="2"/>
  <c r="D2130" i="2"/>
  <c r="C2130" i="2"/>
  <c r="O2129" i="2"/>
  <c r="M2129" i="2"/>
  <c r="K2129" i="2"/>
  <c r="I2129" i="2"/>
  <c r="G2129" i="2"/>
  <c r="F2129" i="2"/>
  <c r="E2129" i="2"/>
  <c r="D2129" i="2"/>
  <c r="C2129" i="2"/>
  <c r="O2128" i="2"/>
  <c r="M2128" i="2"/>
  <c r="K2128" i="2"/>
  <c r="I2128" i="2"/>
  <c r="G2128" i="2"/>
  <c r="F2128" i="2"/>
  <c r="E2128" i="2"/>
  <c r="D2128" i="2"/>
  <c r="C2128" i="2"/>
  <c r="O2127" i="2"/>
  <c r="M2127" i="2"/>
  <c r="K2127" i="2"/>
  <c r="I2127" i="2"/>
  <c r="G2127" i="2"/>
  <c r="F2127" i="2"/>
  <c r="E2127" i="2"/>
  <c r="D2127" i="2"/>
  <c r="C2127" i="2"/>
  <c r="O2126" i="2"/>
  <c r="M2126" i="2"/>
  <c r="K2126" i="2"/>
  <c r="I2126" i="2"/>
  <c r="G2126" i="2"/>
  <c r="F2126" i="2"/>
  <c r="E2126" i="2"/>
  <c r="D2126" i="2"/>
  <c r="C2126" i="2"/>
  <c r="O2125" i="2"/>
  <c r="M2125" i="2"/>
  <c r="K2125" i="2"/>
  <c r="I2125" i="2"/>
  <c r="G2125" i="2"/>
  <c r="F2125" i="2"/>
  <c r="E2125" i="2"/>
  <c r="D2125" i="2"/>
  <c r="C2125" i="2"/>
  <c r="O2124" i="2"/>
  <c r="M2124" i="2"/>
  <c r="K2124" i="2"/>
  <c r="I2124" i="2"/>
  <c r="G2124" i="2"/>
  <c r="F2124" i="2"/>
  <c r="E2124" i="2"/>
  <c r="D2124" i="2"/>
  <c r="C2124" i="2"/>
  <c r="O2123" i="2"/>
  <c r="M2123" i="2"/>
  <c r="K2123" i="2"/>
  <c r="I2123" i="2"/>
  <c r="G2123" i="2"/>
  <c r="F2123" i="2"/>
  <c r="E2123" i="2"/>
  <c r="D2123" i="2"/>
  <c r="C2123" i="2"/>
  <c r="O2122" i="2"/>
  <c r="M2122" i="2"/>
  <c r="K2122" i="2"/>
  <c r="I2122" i="2"/>
  <c r="G2122" i="2"/>
  <c r="F2122" i="2"/>
  <c r="E2122" i="2"/>
  <c r="D2122" i="2"/>
  <c r="C2122" i="2"/>
  <c r="O2121" i="2"/>
  <c r="M2121" i="2"/>
  <c r="K2121" i="2"/>
  <c r="I2121" i="2"/>
  <c r="G2121" i="2"/>
  <c r="F2121" i="2"/>
  <c r="E2121" i="2"/>
  <c r="D2121" i="2"/>
  <c r="C2121" i="2"/>
  <c r="O2120" i="2"/>
  <c r="M2120" i="2"/>
  <c r="K2120" i="2"/>
  <c r="I2120" i="2"/>
  <c r="G2120" i="2"/>
  <c r="F2120" i="2"/>
  <c r="E2120" i="2"/>
  <c r="D2120" i="2"/>
  <c r="C2120" i="2"/>
  <c r="O2119" i="2"/>
  <c r="M2119" i="2"/>
  <c r="K2119" i="2"/>
  <c r="I2119" i="2"/>
  <c r="G2119" i="2"/>
  <c r="F2119" i="2"/>
  <c r="E2119" i="2"/>
  <c r="D2119" i="2"/>
  <c r="C2119" i="2"/>
  <c r="O2118" i="2"/>
  <c r="M2118" i="2"/>
  <c r="K2118" i="2"/>
  <c r="I2118" i="2"/>
  <c r="G2118" i="2"/>
  <c r="F2118" i="2"/>
  <c r="E2118" i="2"/>
  <c r="D2118" i="2"/>
  <c r="C2118" i="2"/>
  <c r="O2117" i="2"/>
  <c r="M2117" i="2"/>
  <c r="K2117" i="2"/>
  <c r="I2117" i="2"/>
  <c r="G2117" i="2"/>
  <c r="F2117" i="2"/>
  <c r="E2117" i="2"/>
  <c r="D2117" i="2"/>
  <c r="C2117" i="2"/>
  <c r="O2116" i="2"/>
  <c r="M2116" i="2"/>
  <c r="K2116" i="2"/>
  <c r="I2116" i="2"/>
  <c r="G2116" i="2"/>
  <c r="F2116" i="2"/>
  <c r="E2116" i="2"/>
  <c r="D2116" i="2"/>
  <c r="C2116" i="2"/>
  <c r="O2115" i="2"/>
  <c r="M2115" i="2"/>
  <c r="K2115" i="2"/>
  <c r="I2115" i="2"/>
  <c r="G2115" i="2"/>
  <c r="F2115" i="2"/>
  <c r="E2115" i="2"/>
  <c r="D2115" i="2"/>
  <c r="C2115" i="2"/>
  <c r="O2114" i="2"/>
  <c r="M2114" i="2"/>
  <c r="K2114" i="2"/>
  <c r="I2114" i="2"/>
  <c r="G2114" i="2"/>
  <c r="F2114" i="2"/>
  <c r="E2114" i="2"/>
  <c r="D2114" i="2"/>
  <c r="C2114" i="2"/>
  <c r="O2113" i="2"/>
  <c r="M2113" i="2"/>
  <c r="K2113" i="2"/>
  <c r="I2113" i="2"/>
  <c r="G2113" i="2"/>
  <c r="F2113" i="2"/>
  <c r="E2113" i="2"/>
  <c r="D2113" i="2"/>
  <c r="C2113" i="2"/>
  <c r="O2112" i="2"/>
  <c r="M2112" i="2"/>
  <c r="K2112" i="2"/>
  <c r="I2112" i="2"/>
  <c r="G2112" i="2"/>
  <c r="F2112" i="2"/>
  <c r="E2112" i="2"/>
  <c r="D2112" i="2"/>
  <c r="C2112" i="2"/>
  <c r="O2111" i="2"/>
  <c r="M2111" i="2"/>
  <c r="K2111" i="2"/>
  <c r="I2111" i="2"/>
  <c r="G2111" i="2"/>
  <c r="F2111" i="2"/>
  <c r="E2111" i="2"/>
  <c r="D2111" i="2"/>
  <c r="C2111" i="2"/>
  <c r="O2110" i="2"/>
  <c r="M2110" i="2"/>
  <c r="K2110" i="2"/>
  <c r="I2110" i="2"/>
  <c r="G2110" i="2"/>
  <c r="F2110" i="2"/>
  <c r="E2110" i="2"/>
  <c r="D2110" i="2"/>
  <c r="C2110" i="2"/>
  <c r="O2109" i="2"/>
  <c r="M2109" i="2"/>
  <c r="K2109" i="2"/>
  <c r="I2109" i="2"/>
  <c r="G2109" i="2"/>
  <c r="F2109" i="2"/>
  <c r="E2109" i="2"/>
  <c r="D2109" i="2"/>
  <c r="C2109" i="2"/>
  <c r="O2108" i="2"/>
  <c r="M2108" i="2"/>
  <c r="K2108" i="2"/>
  <c r="I2108" i="2"/>
  <c r="G2108" i="2"/>
  <c r="F2108" i="2"/>
  <c r="E2108" i="2"/>
  <c r="D2108" i="2"/>
  <c r="C2108" i="2"/>
  <c r="O2107" i="2"/>
  <c r="M2107" i="2"/>
  <c r="K2107" i="2"/>
  <c r="I2107" i="2"/>
  <c r="G2107" i="2"/>
  <c r="F2107" i="2"/>
  <c r="E2107" i="2"/>
  <c r="D2107" i="2"/>
  <c r="C2107" i="2"/>
  <c r="O2106" i="2"/>
  <c r="M2106" i="2"/>
  <c r="K2106" i="2"/>
  <c r="I2106" i="2"/>
  <c r="G2106" i="2"/>
  <c r="F2106" i="2"/>
  <c r="E2106" i="2"/>
  <c r="D2106" i="2"/>
  <c r="C2106" i="2"/>
  <c r="O2105" i="2"/>
  <c r="M2105" i="2"/>
  <c r="K2105" i="2"/>
  <c r="I2105" i="2"/>
  <c r="G2105" i="2"/>
  <c r="F2105" i="2"/>
  <c r="E2105" i="2"/>
  <c r="D2105" i="2"/>
  <c r="C2105" i="2"/>
  <c r="O2104" i="2"/>
  <c r="M2104" i="2"/>
  <c r="K2104" i="2"/>
  <c r="I2104" i="2"/>
  <c r="G2104" i="2"/>
  <c r="F2104" i="2"/>
  <c r="E2104" i="2"/>
  <c r="D2104" i="2"/>
  <c r="C2104" i="2"/>
  <c r="O2103" i="2"/>
  <c r="M2103" i="2"/>
  <c r="K2103" i="2"/>
  <c r="I2103" i="2"/>
  <c r="G2103" i="2"/>
  <c r="F2103" i="2"/>
  <c r="E2103" i="2"/>
  <c r="D2103" i="2"/>
  <c r="C2103" i="2"/>
  <c r="O2102" i="2"/>
  <c r="M2102" i="2"/>
  <c r="K2102" i="2"/>
  <c r="I2102" i="2"/>
  <c r="G2102" i="2"/>
  <c r="F2102" i="2"/>
  <c r="E2102" i="2"/>
  <c r="D2102" i="2"/>
  <c r="C2102" i="2"/>
  <c r="O2101" i="2"/>
  <c r="M2101" i="2"/>
  <c r="K2101" i="2"/>
  <c r="I2101" i="2"/>
  <c r="G2101" i="2"/>
  <c r="F2101" i="2"/>
  <c r="E2101" i="2"/>
  <c r="D2101" i="2"/>
  <c r="C2101" i="2"/>
  <c r="O2100" i="2"/>
  <c r="M2100" i="2"/>
  <c r="K2100" i="2"/>
  <c r="I2100" i="2"/>
  <c r="G2100" i="2"/>
  <c r="F2100" i="2"/>
  <c r="E2100" i="2"/>
  <c r="D2100" i="2"/>
  <c r="C2100" i="2"/>
  <c r="O2099" i="2"/>
  <c r="M2099" i="2"/>
  <c r="K2099" i="2"/>
  <c r="I2099" i="2"/>
  <c r="G2099" i="2"/>
  <c r="F2099" i="2"/>
  <c r="E2099" i="2"/>
  <c r="D2099" i="2"/>
  <c r="C2099" i="2"/>
  <c r="O2098" i="2"/>
  <c r="M2098" i="2"/>
  <c r="K2098" i="2"/>
  <c r="I2098" i="2"/>
  <c r="G2098" i="2"/>
  <c r="F2098" i="2"/>
  <c r="E2098" i="2"/>
  <c r="D2098" i="2"/>
  <c r="C2098" i="2"/>
  <c r="O2097" i="2"/>
  <c r="M2097" i="2"/>
  <c r="K2097" i="2"/>
  <c r="I2097" i="2"/>
  <c r="G2097" i="2"/>
  <c r="F2097" i="2"/>
  <c r="E2097" i="2"/>
  <c r="D2097" i="2"/>
  <c r="C2097" i="2"/>
  <c r="O2096" i="2"/>
  <c r="M2096" i="2"/>
  <c r="K2096" i="2"/>
  <c r="I2096" i="2"/>
  <c r="G2096" i="2"/>
  <c r="F2096" i="2"/>
  <c r="E2096" i="2"/>
  <c r="D2096" i="2"/>
  <c r="C2096" i="2"/>
  <c r="O2095" i="2"/>
  <c r="M2095" i="2"/>
  <c r="K2095" i="2"/>
  <c r="I2095" i="2"/>
  <c r="G2095" i="2"/>
  <c r="F2095" i="2"/>
  <c r="E2095" i="2"/>
  <c r="D2095" i="2"/>
  <c r="C2095" i="2"/>
  <c r="O2094" i="2"/>
  <c r="M2094" i="2"/>
  <c r="K2094" i="2"/>
  <c r="I2094" i="2"/>
  <c r="G2094" i="2"/>
  <c r="F2094" i="2"/>
  <c r="E2094" i="2"/>
  <c r="D2094" i="2"/>
  <c r="C2094" i="2"/>
  <c r="O2093" i="2"/>
  <c r="M2093" i="2"/>
  <c r="K2093" i="2"/>
  <c r="I2093" i="2"/>
  <c r="G2093" i="2"/>
  <c r="F2093" i="2"/>
  <c r="E2093" i="2"/>
  <c r="D2093" i="2"/>
  <c r="C2093" i="2"/>
  <c r="O2092" i="2"/>
  <c r="M2092" i="2"/>
  <c r="K2092" i="2"/>
  <c r="I2092" i="2"/>
  <c r="G2092" i="2"/>
  <c r="F2092" i="2"/>
  <c r="E2092" i="2"/>
  <c r="D2092" i="2"/>
  <c r="C2092" i="2"/>
  <c r="O2091" i="2"/>
  <c r="M2091" i="2"/>
  <c r="K2091" i="2"/>
  <c r="I2091" i="2"/>
  <c r="G2091" i="2"/>
  <c r="F2091" i="2"/>
  <c r="E2091" i="2"/>
  <c r="D2091" i="2"/>
  <c r="C2091" i="2"/>
  <c r="O2090" i="2"/>
  <c r="M2090" i="2"/>
  <c r="K2090" i="2"/>
  <c r="I2090" i="2"/>
  <c r="G2090" i="2"/>
  <c r="F2090" i="2"/>
  <c r="E2090" i="2"/>
  <c r="D2090" i="2"/>
  <c r="C2090" i="2"/>
  <c r="O2089" i="2"/>
  <c r="M2089" i="2"/>
  <c r="K2089" i="2"/>
  <c r="I2089" i="2"/>
  <c r="G2089" i="2"/>
  <c r="F2089" i="2"/>
  <c r="E2089" i="2"/>
  <c r="D2089" i="2"/>
  <c r="C2089" i="2"/>
  <c r="O2088" i="2"/>
  <c r="M2088" i="2"/>
  <c r="K2088" i="2"/>
  <c r="I2088" i="2"/>
  <c r="G2088" i="2"/>
  <c r="F2088" i="2"/>
  <c r="E2088" i="2"/>
  <c r="D2088" i="2"/>
  <c r="C2088" i="2"/>
  <c r="O2087" i="2"/>
  <c r="M2087" i="2"/>
  <c r="K2087" i="2"/>
  <c r="I2087" i="2"/>
  <c r="G2087" i="2"/>
  <c r="F2087" i="2"/>
  <c r="E2087" i="2"/>
  <c r="D2087" i="2"/>
  <c r="C2087" i="2"/>
  <c r="O2086" i="2"/>
  <c r="M2086" i="2"/>
  <c r="K2086" i="2"/>
  <c r="I2086" i="2"/>
  <c r="G2086" i="2"/>
  <c r="F2086" i="2"/>
  <c r="E2086" i="2"/>
  <c r="D2086" i="2"/>
  <c r="C2086" i="2"/>
  <c r="O2085" i="2"/>
  <c r="M2085" i="2"/>
  <c r="K2085" i="2"/>
  <c r="I2085" i="2"/>
  <c r="G2085" i="2"/>
  <c r="F2085" i="2"/>
  <c r="E2085" i="2"/>
  <c r="D2085" i="2"/>
  <c r="C2085" i="2"/>
  <c r="O2084" i="2"/>
  <c r="M2084" i="2"/>
  <c r="K2084" i="2"/>
  <c r="I2084" i="2"/>
  <c r="G2084" i="2"/>
  <c r="F2084" i="2"/>
  <c r="E2084" i="2"/>
  <c r="D2084" i="2"/>
  <c r="C2084" i="2"/>
  <c r="O2083" i="2"/>
  <c r="M2083" i="2"/>
  <c r="K2083" i="2"/>
  <c r="I2083" i="2"/>
  <c r="G2083" i="2"/>
  <c r="F2083" i="2"/>
  <c r="E2083" i="2"/>
  <c r="D2083" i="2"/>
  <c r="C2083" i="2"/>
  <c r="O2082" i="2"/>
  <c r="M2082" i="2"/>
  <c r="K2082" i="2"/>
  <c r="I2082" i="2"/>
  <c r="G2082" i="2"/>
  <c r="F2082" i="2"/>
  <c r="E2082" i="2"/>
  <c r="D2082" i="2"/>
  <c r="C2082" i="2"/>
  <c r="O2081" i="2"/>
  <c r="M2081" i="2"/>
  <c r="K2081" i="2"/>
  <c r="I2081" i="2"/>
  <c r="G2081" i="2"/>
  <c r="F2081" i="2"/>
  <c r="E2081" i="2"/>
  <c r="D2081" i="2"/>
  <c r="C2081" i="2"/>
  <c r="O2080" i="2"/>
  <c r="M2080" i="2"/>
  <c r="K2080" i="2"/>
  <c r="I2080" i="2"/>
  <c r="G2080" i="2"/>
  <c r="F2080" i="2"/>
  <c r="E2080" i="2"/>
  <c r="D2080" i="2"/>
  <c r="C2080" i="2"/>
  <c r="O2079" i="2"/>
  <c r="M2079" i="2"/>
  <c r="K2079" i="2"/>
  <c r="I2079" i="2"/>
  <c r="G2079" i="2"/>
  <c r="F2079" i="2"/>
  <c r="E2079" i="2"/>
  <c r="D2079" i="2"/>
  <c r="C2079" i="2"/>
  <c r="O2078" i="2"/>
  <c r="M2078" i="2"/>
  <c r="K2078" i="2"/>
  <c r="I2078" i="2"/>
  <c r="G2078" i="2"/>
  <c r="F2078" i="2"/>
  <c r="E2078" i="2"/>
  <c r="D2078" i="2"/>
  <c r="C2078" i="2"/>
  <c r="O2077" i="2"/>
  <c r="M2077" i="2"/>
  <c r="K2077" i="2"/>
  <c r="I2077" i="2"/>
  <c r="G2077" i="2"/>
  <c r="F2077" i="2"/>
  <c r="E2077" i="2"/>
  <c r="D2077" i="2"/>
  <c r="C2077" i="2"/>
  <c r="O2076" i="2"/>
  <c r="M2076" i="2"/>
  <c r="K2076" i="2"/>
  <c r="I2076" i="2"/>
  <c r="G2076" i="2"/>
  <c r="F2076" i="2"/>
  <c r="E2076" i="2"/>
  <c r="D2076" i="2"/>
  <c r="C2076" i="2"/>
  <c r="O2075" i="2"/>
  <c r="M2075" i="2"/>
  <c r="K2075" i="2"/>
  <c r="I2075" i="2"/>
  <c r="G2075" i="2"/>
  <c r="F2075" i="2"/>
  <c r="E2075" i="2"/>
  <c r="D2075" i="2"/>
  <c r="C2075" i="2"/>
  <c r="O2074" i="2"/>
  <c r="M2074" i="2"/>
  <c r="K2074" i="2"/>
  <c r="I2074" i="2"/>
  <c r="G2074" i="2"/>
  <c r="F2074" i="2"/>
  <c r="E2074" i="2"/>
  <c r="D2074" i="2"/>
  <c r="C2074" i="2"/>
  <c r="O2073" i="2"/>
  <c r="M2073" i="2"/>
  <c r="K2073" i="2"/>
  <c r="I2073" i="2"/>
  <c r="G2073" i="2"/>
  <c r="F2073" i="2"/>
  <c r="E2073" i="2"/>
  <c r="D2073" i="2"/>
  <c r="C2073" i="2"/>
  <c r="O2072" i="2"/>
  <c r="M2072" i="2"/>
  <c r="K2072" i="2"/>
  <c r="I2072" i="2"/>
  <c r="G2072" i="2"/>
  <c r="F2072" i="2"/>
  <c r="E2072" i="2"/>
  <c r="D2072" i="2"/>
  <c r="C2072" i="2"/>
  <c r="O2071" i="2"/>
  <c r="M2071" i="2"/>
  <c r="K2071" i="2"/>
  <c r="I2071" i="2"/>
  <c r="G2071" i="2"/>
  <c r="F2071" i="2"/>
  <c r="E2071" i="2"/>
  <c r="D2071" i="2"/>
  <c r="C2071" i="2"/>
  <c r="O2070" i="2"/>
  <c r="M2070" i="2"/>
  <c r="K2070" i="2"/>
  <c r="I2070" i="2"/>
  <c r="G2070" i="2"/>
  <c r="F2070" i="2"/>
  <c r="E2070" i="2"/>
  <c r="D2070" i="2"/>
  <c r="C2070" i="2"/>
  <c r="O2069" i="2"/>
  <c r="M2069" i="2"/>
  <c r="K2069" i="2"/>
  <c r="I2069" i="2"/>
  <c r="G2069" i="2"/>
  <c r="F2069" i="2"/>
  <c r="E2069" i="2"/>
  <c r="D2069" i="2"/>
  <c r="C2069" i="2"/>
  <c r="O2068" i="2"/>
  <c r="M2068" i="2"/>
  <c r="K2068" i="2"/>
  <c r="I2068" i="2"/>
  <c r="G2068" i="2"/>
  <c r="F2068" i="2"/>
  <c r="E2068" i="2"/>
  <c r="D2068" i="2"/>
  <c r="C2068" i="2"/>
  <c r="O2067" i="2"/>
  <c r="M2067" i="2"/>
  <c r="K2067" i="2"/>
  <c r="I2067" i="2"/>
  <c r="G2067" i="2"/>
  <c r="F2067" i="2"/>
  <c r="E2067" i="2"/>
  <c r="D2067" i="2"/>
  <c r="C2067" i="2"/>
  <c r="O2066" i="2"/>
  <c r="M2066" i="2"/>
  <c r="K2066" i="2"/>
  <c r="I2066" i="2"/>
  <c r="G2066" i="2"/>
  <c r="F2066" i="2"/>
  <c r="E2066" i="2"/>
  <c r="D2066" i="2"/>
  <c r="C2066" i="2"/>
  <c r="O2065" i="2"/>
  <c r="M2065" i="2"/>
  <c r="K2065" i="2"/>
  <c r="I2065" i="2"/>
  <c r="G2065" i="2"/>
  <c r="F2065" i="2"/>
  <c r="E2065" i="2"/>
  <c r="D2065" i="2"/>
  <c r="C2065" i="2"/>
  <c r="O2064" i="2"/>
  <c r="M2064" i="2"/>
  <c r="K2064" i="2"/>
  <c r="I2064" i="2"/>
  <c r="G2064" i="2"/>
  <c r="F2064" i="2"/>
  <c r="E2064" i="2"/>
  <c r="D2064" i="2"/>
  <c r="C2064" i="2"/>
  <c r="O2063" i="2"/>
  <c r="M2063" i="2"/>
  <c r="K2063" i="2"/>
  <c r="I2063" i="2"/>
  <c r="G2063" i="2"/>
  <c r="F2063" i="2"/>
  <c r="E2063" i="2"/>
  <c r="D2063" i="2"/>
  <c r="C2063" i="2"/>
  <c r="O2062" i="2"/>
  <c r="M2062" i="2"/>
  <c r="K2062" i="2"/>
  <c r="I2062" i="2"/>
  <c r="G2062" i="2"/>
  <c r="F2062" i="2"/>
  <c r="E2062" i="2"/>
  <c r="D2062" i="2"/>
  <c r="C2062" i="2"/>
  <c r="O2061" i="2"/>
  <c r="M2061" i="2"/>
  <c r="K2061" i="2"/>
  <c r="I2061" i="2"/>
  <c r="G2061" i="2"/>
  <c r="F2061" i="2"/>
  <c r="E2061" i="2"/>
  <c r="D2061" i="2"/>
  <c r="C2061" i="2"/>
  <c r="O2060" i="2"/>
  <c r="M2060" i="2"/>
  <c r="K2060" i="2"/>
  <c r="I2060" i="2"/>
  <c r="G2060" i="2"/>
  <c r="F2060" i="2"/>
  <c r="E2060" i="2"/>
  <c r="D2060" i="2"/>
  <c r="C2060" i="2"/>
  <c r="O2059" i="2"/>
  <c r="M2059" i="2"/>
  <c r="K2059" i="2"/>
  <c r="I2059" i="2"/>
  <c r="G2059" i="2"/>
  <c r="F2059" i="2"/>
  <c r="E2059" i="2"/>
  <c r="D2059" i="2"/>
  <c r="C2059" i="2"/>
  <c r="O2058" i="2"/>
  <c r="M2058" i="2"/>
  <c r="K2058" i="2"/>
  <c r="I2058" i="2"/>
  <c r="G2058" i="2"/>
  <c r="F2058" i="2"/>
  <c r="E2058" i="2"/>
  <c r="D2058" i="2"/>
  <c r="C2058" i="2"/>
  <c r="O2057" i="2"/>
  <c r="M2057" i="2"/>
  <c r="K2057" i="2"/>
  <c r="I2057" i="2"/>
  <c r="G2057" i="2"/>
  <c r="F2057" i="2"/>
  <c r="E2057" i="2"/>
  <c r="D2057" i="2"/>
  <c r="C2057" i="2"/>
  <c r="O2056" i="2"/>
  <c r="M2056" i="2"/>
  <c r="K2056" i="2"/>
  <c r="I2056" i="2"/>
  <c r="G2056" i="2"/>
  <c r="F2056" i="2"/>
  <c r="E2056" i="2"/>
  <c r="D2056" i="2"/>
  <c r="C2056" i="2"/>
  <c r="O2055" i="2"/>
  <c r="M2055" i="2"/>
  <c r="K2055" i="2"/>
  <c r="I2055" i="2"/>
  <c r="G2055" i="2"/>
  <c r="F2055" i="2"/>
  <c r="E2055" i="2"/>
  <c r="D2055" i="2"/>
  <c r="C2055" i="2"/>
  <c r="O2054" i="2"/>
  <c r="M2054" i="2"/>
  <c r="K2054" i="2"/>
  <c r="I2054" i="2"/>
  <c r="G2054" i="2"/>
  <c r="F2054" i="2"/>
  <c r="E2054" i="2"/>
  <c r="D2054" i="2"/>
  <c r="C2054" i="2"/>
  <c r="O2053" i="2"/>
  <c r="M2053" i="2"/>
  <c r="K2053" i="2"/>
  <c r="I2053" i="2"/>
  <c r="G2053" i="2"/>
  <c r="F2053" i="2"/>
  <c r="E2053" i="2"/>
  <c r="D2053" i="2"/>
  <c r="C2053" i="2"/>
  <c r="O2052" i="2"/>
  <c r="M2052" i="2"/>
  <c r="K2052" i="2"/>
  <c r="I2052" i="2"/>
  <c r="G2052" i="2"/>
  <c r="F2052" i="2"/>
  <c r="E2052" i="2"/>
  <c r="D2052" i="2"/>
  <c r="C2052" i="2"/>
  <c r="O2051" i="2"/>
  <c r="M2051" i="2"/>
  <c r="K2051" i="2"/>
  <c r="I2051" i="2"/>
  <c r="G2051" i="2"/>
  <c r="F2051" i="2"/>
  <c r="E2051" i="2"/>
  <c r="D2051" i="2"/>
  <c r="C2051" i="2"/>
  <c r="O2050" i="2"/>
  <c r="M2050" i="2"/>
  <c r="K2050" i="2"/>
  <c r="I2050" i="2"/>
  <c r="G2050" i="2"/>
  <c r="F2050" i="2"/>
  <c r="E2050" i="2"/>
  <c r="D2050" i="2"/>
  <c r="C2050" i="2"/>
  <c r="O2049" i="2"/>
  <c r="M2049" i="2"/>
  <c r="K2049" i="2"/>
  <c r="I2049" i="2"/>
  <c r="G2049" i="2"/>
  <c r="F2049" i="2"/>
  <c r="E2049" i="2"/>
  <c r="D2049" i="2"/>
  <c r="C2049" i="2"/>
  <c r="O2048" i="2"/>
  <c r="M2048" i="2"/>
  <c r="K2048" i="2"/>
  <c r="I2048" i="2"/>
  <c r="G2048" i="2"/>
  <c r="F2048" i="2"/>
  <c r="E2048" i="2"/>
  <c r="D2048" i="2"/>
  <c r="C2048" i="2"/>
  <c r="O2047" i="2"/>
  <c r="M2047" i="2"/>
  <c r="K2047" i="2"/>
  <c r="I2047" i="2"/>
  <c r="G2047" i="2"/>
  <c r="F2047" i="2"/>
  <c r="E2047" i="2"/>
  <c r="D2047" i="2"/>
  <c r="C2047" i="2"/>
  <c r="O2046" i="2"/>
  <c r="M2046" i="2"/>
  <c r="K2046" i="2"/>
  <c r="I2046" i="2"/>
  <c r="G2046" i="2"/>
  <c r="F2046" i="2"/>
  <c r="E2046" i="2"/>
  <c r="D2046" i="2"/>
  <c r="C2046" i="2"/>
  <c r="O2045" i="2"/>
  <c r="M2045" i="2"/>
  <c r="K2045" i="2"/>
  <c r="I2045" i="2"/>
  <c r="G2045" i="2"/>
  <c r="F2045" i="2"/>
  <c r="E2045" i="2"/>
  <c r="D2045" i="2"/>
  <c r="C2045" i="2"/>
  <c r="O2044" i="2"/>
  <c r="M2044" i="2"/>
  <c r="K2044" i="2"/>
  <c r="I2044" i="2"/>
  <c r="G2044" i="2"/>
  <c r="F2044" i="2"/>
  <c r="E2044" i="2"/>
  <c r="D2044" i="2"/>
  <c r="C2044" i="2"/>
  <c r="O2043" i="2"/>
  <c r="M2043" i="2"/>
  <c r="K2043" i="2"/>
  <c r="I2043" i="2"/>
  <c r="G2043" i="2"/>
  <c r="F2043" i="2"/>
  <c r="E2043" i="2"/>
  <c r="D2043" i="2"/>
  <c r="C2043" i="2"/>
  <c r="O2042" i="2"/>
  <c r="M2042" i="2"/>
  <c r="K2042" i="2"/>
  <c r="I2042" i="2"/>
  <c r="G2042" i="2"/>
  <c r="F2042" i="2"/>
  <c r="E2042" i="2"/>
  <c r="D2042" i="2"/>
  <c r="C2042" i="2"/>
  <c r="O2041" i="2"/>
  <c r="M2041" i="2"/>
  <c r="K2041" i="2"/>
  <c r="I2041" i="2"/>
  <c r="G2041" i="2"/>
  <c r="F2041" i="2"/>
  <c r="E2041" i="2"/>
  <c r="D2041" i="2"/>
  <c r="C2041" i="2"/>
  <c r="O2040" i="2"/>
  <c r="M2040" i="2"/>
  <c r="K2040" i="2"/>
  <c r="I2040" i="2"/>
  <c r="G2040" i="2"/>
  <c r="F2040" i="2"/>
  <c r="E2040" i="2"/>
  <c r="D2040" i="2"/>
  <c r="C2040" i="2"/>
  <c r="O2039" i="2"/>
  <c r="M2039" i="2"/>
  <c r="K2039" i="2"/>
  <c r="I2039" i="2"/>
  <c r="G2039" i="2"/>
  <c r="F2039" i="2"/>
  <c r="E2039" i="2"/>
  <c r="D2039" i="2"/>
  <c r="C2039" i="2"/>
  <c r="O2038" i="2"/>
  <c r="M2038" i="2"/>
  <c r="K2038" i="2"/>
  <c r="I2038" i="2"/>
  <c r="G2038" i="2"/>
  <c r="F2038" i="2"/>
  <c r="E2038" i="2"/>
  <c r="D2038" i="2"/>
  <c r="C2038" i="2"/>
  <c r="O2037" i="2"/>
  <c r="M2037" i="2"/>
  <c r="K2037" i="2"/>
  <c r="I2037" i="2"/>
  <c r="G2037" i="2"/>
  <c r="F2037" i="2"/>
  <c r="E2037" i="2"/>
  <c r="D2037" i="2"/>
  <c r="C2037" i="2"/>
  <c r="O2036" i="2"/>
  <c r="M2036" i="2"/>
  <c r="K2036" i="2"/>
  <c r="I2036" i="2"/>
  <c r="G2036" i="2"/>
  <c r="F2036" i="2"/>
  <c r="E2036" i="2"/>
  <c r="D2036" i="2"/>
  <c r="C2036" i="2"/>
  <c r="O2035" i="2"/>
  <c r="M2035" i="2"/>
  <c r="K2035" i="2"/>
  <c r="I2035" i="2"/>
  <c r="G2035" i="2"/>
  <c r="F2035" i="2"/>
  <c r="E2035" i="2"/>
  <c r="D2035" i="2"/>
  <c r="C2035" i="2"/>
  <c r="O2034" i="2"/>
  <c r="M2034" i="2"/>
  <c r="K2034" i="2"/>
  <c r="I2034" i="2"/>
  <c r="G2034" i="2"/>
  <c r="F2034" i="2"/>
  <c r="E2034" i="2"/>
  <c r="D2034" i="2"/>
  <c r="C2034" i="2"/>
  <c r="O2033" i="2"/>
  <c r="M2033" i="2"/>
  <c r="K2033" i="2"/>
  <c r="I2033" i="2"/>
  <c r="G2033" i="2"/>
  <c r="F2033" i="2"/>
  <c r="E2033" i="2"/>
  <c r="D2033" i="2"/>
  <c r="C2033" i="2"/>
  <c r="O2032" i="2"/>
  <c r="M2032" i="2"/>
  <c r="K2032" i="2"/>
  <c r="I2032" i="2"/>
  <c r="G2032" i="2"/>
  <c r="F2032" i="2"/>
  <c r="E2032" i="2"/>
  <c r="D2032" i="2"/>
  <c r="C2032" i="2"/>
  <c r="O2031" i="2"/>
  <c r="M2031" i="2"/>
  <c r="K2031" i="2"/>
  <c r="I2031" i="2"/>
  <c r="G2031" i="2"/>
  <c r="F2031" i="2"/>
  <c r="E2031" i="2"/>
  <c r="D2031" i="2"/>
  <c r="C2031" i="2"/>
  <c r="O2030" i="2"/>
  <c r="M2030" i="2"/>
  <c r="K2030" i="2"/>
  <c r="I2030" i="2"/>
  <c r="G2030" i="2"/>
  <c r="F2030" i="2"/>
  <c r="E2030" i="2"/>
  <c r="D2030" i="2"/>
  <c r="C2030" i="2"/>
  <c r="O2029" i="2"/>
  <c r="M2029" i="2"/>
  <c r="K2029" i="2"/>
  <c r="I2029" i="2"/>
  <c r="G2029" i="2"/>
  <c r="F2029" i="2"/>
  <c r="E2029" i="2"/>
  <c r="D2029" i="2"/>
  <c r="C2029" i="2"/>
  <c r="O2028" i="2"/>
  <c r="M2028" i="2"/>
  <c r="K2028" i="2"/>
  <c r="I2028" i="2"/>
  <c r="G2028" i="2"/>
  <c r="F2028" i="2"/>
  <c r="E2028" i="2"/>
  <c r="D2028" i="2"/>
  <c r="C2028" i="2"/>
  <c r="O2027" i="2"/>
  <c r="M2027" i="2"/>
  <c r="K2027" i="2"/>
  <c r="I2027" i="2"/>
  <c r="G2027" i="2"/>
  <c r="F2027" i="2"/>
  <c r="E2027" i="2"/>
  <c r="D2027" i="2"/>
  <c r="C2027" i="2"/>
  <c r="O2026" i="2"/>
  <c r="M2026" i="2"/>
  <c r="K2026" i="2"/>
  <c r="I2026" i="2"/>
  <c r="G2026" i="2"/>
  <c r="F2026" i="2"/>
  <c r="E2026" i="2"/>
  <c r="D2026" i="2"/>
  <c r="C2026" i="2"/>
  <c r="O2025" i="2"/>
  <c r="M2025" i="2"/>
  <c r="K2025" i="2"/>
  <c r="I2025" i="2"/>
  <c r="G2025" i="2"/>
  <c r="F2025" i="2"/>
  <c r="E2025" i="2"/>
  <c r="D2025" i="2"/>
  <c r="C2025" i="2"/>
  <c r="O2024" i="2"/>
  <c r="M2024" i="2"/>
  <c r="K2024" i="2"/>
  <c r="I2024" i="2"/>
  <c r="G2024" i="2"/>
  <c r="F2024" i="2"/>
  <c r="E2024" i="2"/>
  <c r="D2024" i="2"/>
  <c r="C2024" i="2"/>
  <c r="O2023" i="2"/>
  <c r="M2023" i="2"/>
  <c r="K2023" i="2"/>
  <c r="I2023" i="2"/>
  <c r="G2023" i="2"/>
  <c r="F2023" i="2"/>
  <c r="E2023" i="2"/>
  <c r="D2023" i="2"/>
  <c r="C2023" i="2"/>
  <c r="O2022" i="2"/>
  <c r="M2022" i="2"/>
  <c r="K2022" i="2"/>
  <c r="I2022" i="2"/>
  <c r="G2022" i="2"/>
  <c r="F2022" i="2"/>
  <c r="E2022" i="2"/>
  <c r="D2022" i="2"/>
  <c r="C2022" i="2"/>
  <c r="O2021" i="2"/>
  <c r="M2021" i="2"/>
  <c r="K2021" i="2"/>
  <c r="I2021" i="2"/>
  <c r="G2021" i="2"/>
  <c r="F2021" i="2"/>
  <c r="E2021" i="2"/>
  <c r="D2021" i="2"/>
  <c r="C2021" i="2"/>
  <c r="O2020" i="2"/>
  <c r="M2020" i="2"/>
  <c r="K2020" i="2"/>
  <c r="I2020" i="2"/>
  <c r="G2020" i="2"/>
  <c r="F2020" i="2"/>
  <c r="E2020" i="2"/>
  <c r="D2020" i="2"/>
  <c r="C2020" i="2"/>
  <c r="O2019" i="2"/>
  <c r="M2019" i="2"/>
  <c r="K2019" i="2"/>
  <c r="I2019" i="2"/>
  <c r="G2019" i="2"/>
  <c r="F2019" i="2"/>
  <c r="E2019" i="2"/>
  <c r="D2019" i="2"/>
  <c r="C2019" i="2"/>
  <c r="O2018" i="2"/>
  <c r="M2018" i="2"/>
  <c r="K2018" i="2"/>
  <c r="I2018" i="2"/>
  <c r="G2018" i="2"/>
  <c r="F2018" i="2"/>
  <c r="E2018" i="2"/>
  <c r="D2018" i="2"/>
  <c r="C2018" i="2"/>
  <c r="O2017" i="2"/>
  <c r="M2017" i="2"/>
  <c r="K2017" i="2"/>
  <c r="I2017" i="2"/>
  <c r="G2017" i="2"/>
  <c r="F2017" i="2"/>
  <c r="E2017" i="2"/>
  <c r="D2017" i="2"/>
  <c r="C2017" i="2"/>
  <c r="O2016" i="2"/>
  <c r="M2016" i="2"/>
  <c r="K2016" i="2"/>
  <c r="I2016" i="2"/>
  <c r="G2016" i="2"/>
  <c r="F2016" i="2"/>
  <c r="E2016" i="2"/>
  <c r="D2016" i="2"/>
  <c r="C2016" i="2"/>
  <c r="O2015" i="2"/>
  <c r="M2015" i="2"/>
  <c r="K2015" i="2"/>
  <c r="I2015" i="2"/>
  <c r="G2015" i="2"/>
  <c r="F2015" i="2"/>
  <c r="E2015" i="2"/>
  <c r="D2015" i="2"/>
  <c r="C2015" i="2"/>
  <c r="O2014" i="2"/>
  <c r="M2014" i="2"/>
  <c r="K2014" i="2"/>
  <c r="I2014" i="2"/>
  <c r="G2014" i="2"/>
  <c r="F2014" i="2"/>
  <c r="E2014" i="2"/>
  <c r="D2014" i="2"/>
  <c r="C2014" i="2"/>
  <c r="O2013" i="2"/>
  <c r="M2013" i="2"/>
  <c r="K2013" i="2"/>
  <c r="I2013" i="2"/>
  <c r="G2013" i="2"/>
  <c r="F2013" i="2"/>
  <c r="E2013" i="2"/>
  <c r="D2013" i="2"/>
  <c r="C2013" i="2"/>
  <c r="O2012" i="2"/>
  <c r="M2012" i="2"/>
  <c r="K2012" i="2"/>
  <c r="I2012" i="2"/>
  <c r="G2012" i="2"/>
  <c r="F2012" i="2"/>
  <c r="E2012" i="2"/>
  <c r="D2012" i="2"/>
  <c r="C2012" i="2"/>
  <c r="O2011" i="2"/>
  <c r="M2011" i="2"/>
  <c r="K2011" i="2"/>
  <c r="I2011" i="2"/>
  <c r="G2011" i="2"/>
  <c r="F2011" i="2"/>
  <c r="E2011" i="2"/>
  <c r="D2011" i="2"/>
  <c r="C2011" i="2"/>
  <c r="O2010" i="2"/>
  <c r="M2010" i="2"/>
  <c r="K2010" i="2"/>
  <c r="I2010" i="2"/>
  <c r="G2010" i="2"/>
  <c r="F2010" i="2"/>
  <c r="E2010" i="2"/>
  <c r="D2010" i="2"/>
  <c r="C2010" i="2"/>
  <c r="O2009" i="2"/>
  <c r="M2009" i="2"/>
  <c r="K2009" i="2"/>
  <c r="I2009" i="2"/>
  <c r="G2009" i="2"/>
  <c r="F2009" i="2"/>
  <c r="E2009" i="2"/>
  <c r="D2009" i="2"/>
  <c r="C2009" i="2"/>
  <c r="O2008" i="2"/>
  <c r="M2008" i="2"/>
  <c r="K2008" i="2"/>
  <c r="I2008" i="2"/>
  <c r="G2008" i="2"/>
  <c r="F2008" i="2"/>
  <c r="E2008" i="2"/>
  <c r="D2008" i="2"/>
  <c r="C2008" i="2"/>
  <c r="O2007" i="2"/>
  <c r="M2007" i="2"/>
  <c r="K2007" i="2"/>
  <c r="I2007" i="2"/>
  <c r="G2007" i="2"/>
  <c r="F2007" i="2"/>
  <c r="E2007" i="2"/>
  <c r="D2007" i="2"/>
  <c r="C2007" i="2"/>
  <c r="O2006" i="2"/>
  <c r="M2006" i="2"/>
  <c r="K2006" i="2"/>
  <c r="I2006" i="2"/>
  <c r="G2006" i="2"/>
  <c r="F2006" i="2"/>
  <c r="E2006" i="2"/>
  <c r="D2006" i="2"/>
  <c r="C2006" i="2"/>
  <c r="O2005" i="2"/>
  <c r="M2005" i="2"/>
  <c r="K2005" i="2"/>
  <c r="I2005" i="2"/>
  <c r="G2005" i="2"/>
  <c r="F2005" i="2"/>
  <c r="E2005" i="2"/>
  <c r="D2005" i="2"/>
  <c r="C2005" i="2"/>
  <c r="O2004" i="2"/>
  <c r="M2004" i="2"/>
  <c r="K2004" i="2"/>
  <c r="I2004" i="2"/>
  <c r="G2004" i="2"/>
  <c r="F2004" i="2"/>
  <c r="E2004" i="2"/>
  <c r="D2004" i="2"/>
  <c r="C2004" i="2"/>
  <c r="O2003" i="2"/>
  <c r="M2003" i="2"/>
  <c r="K2003" i="2"/>
  <c r="I2003" i="2"/>
  <c r="G2003" i="2"/>
  <c r="F2003" i="2"/>
  <c r="E2003" i="2"/>
  <c r="D2003" i="2"/>
  <c r="C2003" i="2"/>
  <c r="O2002" i="2"/>
  <c r="M2002" i="2"/>
  <c r="K2002" i="2"/>
  <c r="I2002" i="2"/>
  <c r="G2002" i="2"/>
  <c r="F2002" i="2"/>
  <c r="E2002" i="2"/>
  <c r="D2002" i="2"/>
  <c r="C2002" i="2"/>
  <c r="O2001" i="2"/>
  <c r="M2001" i="2"/>
  <c r="K2001" i="2"/>
  <c r="I2001" i="2"/>
  <c r="G2001" i="2"/>
  <c r="F2001" i="2"/>
  <c r="E2001" i="2"/>
  <c r="D2001" i="2"/>
  <c r="C2001" i="2"/>
  <c r="O2000" i="2"/>
  <c r="M2000" i="2"/>
  <c r="K2000" i="2"/>
  <c r="I2000" i="2"/>
  <c r="G2000" i="2"/>
  <c r="F2000" i="2"/>
  <c r="E2000" i="2"/>
  <c r="D2000" i="2"/>
  <c r="C2000" i="2"/>
  <c r="O1999" i="2"/>
  <c r="M1999" i="2"/>
  <c r="K1999" i="2"/>
  <c r="I1999" i="2"/>
  <c r="G1999" i="2"/>
  <c r="F1999" i="2"/>
  <c r="E1999" i="2"/>
  <c r="D1999" i="2"/>
  <c r="C1999" i="2"/>
  <c r="O1998" i="2"/>
  <c r="M1998" i="2"/>
  <c r="K1998" i="2"/>
  <c r="I1998" i="2"/>
  <c r="G1998" i="2"/>
  <c r="F1998" i="2"/>
  <c r="E1998" i="2"/>
  <c r="D1998" i="2"/>
  <c r="C1998" i="2"/>
  <c r="O1997" i="2"/>
  <c r="M1997" i="2"/>
  <c r="K1997" i="2"/>
  <c r="I1997" i="2"/>
  <c r="G1997" i="2"/>
  <c r="F1997" i="2"/>
  <c r="E1997" i="2"/>
  <c r="D1997" i="2"/>
  <c r="C1997" i="2"/>
  <c r="O1996" i="2"/>
  <c r="M1996" i="2"/>
  <c r="K1996" i="2"/>
  <c r="I1996" i="2"/>
  <c r="G1996" i="2"/>
  <c r="F1996" i="2"/>
  <c r="E1996" i="2"/>
  <c r="D1996" i="2"/>
  <c r="C1996" i="2"/>
  <c r="O1995" i="2"/>
  <c r="M1995" i="2"/>
  <c r="K1995" i="2"/>
  <c r="I1995" i="2"/>
  <c r="G1995" i="2"/>
  <c r="F1995" i="2"/>
  <c r="E1995" i="2"/>
  <c r="D1995" i="2"/>
  <c r="C1995" i="2"/>
  <c r="O1994" i="2"/>
  <c r="M1994" i="2"/>
  <c r="K1994" i="2"/>
  <c r="I1994" i="2"/>
  <c r="G1994" i="2"/>
  <c r="F1994" i="2"/>
  <c r="E1994" i="2"/>
  <c r="D1994" i="2"/>
  <c r="C1994" i="2"/>
  <c r="O1993" i="2"/>
  <c r="M1993" i="2"/>
  <c r="K1993" i="2"/>
  <c r="I1993" i="2"/>
  <c r="G1993" i="2"/>
  <c r="F1993" i="2"/>
  <c r="E1993" i="2"/>
  <c r="D1993" i="2"/>
  <c r="C1993" i="2"/>
  <c r="O1992" i="2"/>
  <c r="M1992" i="2"/>
  <c r="K1992" i="2"/>
  <c r="I1992" i="2"/>
  <c r="G1992" i="2"/>
  <c r="F1992" i="2"/>
  <c r="E1992" i="2"/>
  <c r="D1992" i="2"/>
  <c r="C1992" i="2"/>
  <c r="O1991" i="2"/>
  <c r="M1991" i="2"/>
  <c r="K1991" i="2"/>
  <c r="I1991" i="2"/>
  <c r="G1991" i="2"/>
  <c r="F1991" i="2"/>
  <c r="E1991" i="2"/>
  <c r="D1991" i="2"/>
  <c r="C1991" i="2"/>
  <c r="O1990" i="2"/>
  <c r="M1990" i="2"/>
  <c r="K1990" i="2"/>
  <c r="I1990" i="2"/>
  <c r="G1990" i="2"/>
  <c r="F1990" i="2"/>
  <c r="E1990" i="2"/>
  <c r="D1990" i="2"/>
  <c r="C1990" i="2"/>
  <c r="O1989" i="2"/>
  <c r="M1989" i="2"/>
  <c r="K1989" i="2"/>
  <c r="I1989" i="2"/>
  <c r="G1989" i="2"/>
  <c r="F1989" i="2"/>
  <c r="E1989" i="2"/>
  <c r="D1989" i="2"/>
  <c r="C1989" i="2"/>
  <c r="O1988" i="2"/>
  <c r="M1988" i="2"/>
  <c r="K1988" i="2"/>
  <c r="I1988" i="2"/>
  <c r="G1988" i="2"/>
  <c r="F1988" i="2"/>
  <c r="E1988" i="2"/>
  <c r="D1988" i="2"/>
  <c r="C1988" i="2"/>
  <c r="O1987" i="2"/>
  <c r="M1987" i="2"/>
  <c r="K1987" i="2"/>
  <c r="I1987" i="2"/>
  <c r="G1987" i="2"/>
  <c r="F1987" i="2"/>
  <c r="E1987" i="2"/>
  <c r="D1987" i="2"/>
  <c r="C1987" i="2"/>
  <c r="O1986" i="2"/>
  <c r="M1986" i="2"/>
  <c r="K1986" i="2"/>
  <c r="I1986" i="2"/>
  <c r="G1986" i="2"/>
  <c r="F1986" i="2"/>
  <c r="E1986" i="2"/>
  <c r="D1986" i="2"/>
  <c r="C1986" i="2"/>
  <c r="O1985" i="2"/>
  <c r="M1985" i="2"/>
  <c r="K1985" i="2"/>
  <c r="I1985" i="2"/>
  <c r="G1985" i="2"/>
  <c r="F1985" i="2"/>
  <c r="E1985" i="2"/>
  <c r="D1985" i="2"/>
  <c r="C1985" i="2"/>
  <c r="O1984" i="2"/>
  <c r="M1984" i="2"/>
  <c r="K1984" i="2"/>
  <c r="I1984" i="2"/>
  <c r="G1984" i="2"/>
  <c r="F1984" i="2"/>
  <c r="E1984" i="2"/>
  <c r="D1984" i="2"/>
  <c r="C1984" i="2"/>
  <c r="O1983" i="2"/>
  <c r="M1983" i="2"/>
  <c r="K1983" i="2"/>
  <c r="I1983" i="2"/>
  <c r="G1983" i="2"/>
  <c r="F1983" i="2"/>
  <c r="E1983" i="2"/>
  <c r="D1983" i="2"/>
  <c r="C1983" i="2"/>
  <c r="O1982" i="2"/>
  <c r="M1982" i="2"/>
  <c r="K1982" i="2"/>
  <c r="I1982" i="2"/>
  <c r="G1982" i="2"/>
  <c r="F1982" i="2"/>
  <c r="E1982" i="2"/>
  <c r="D1982" i="2"/>
  <c r="C1982" i="2"/>
  <c r="O1981" i="2"/>
  <c r="M1981" i="2"/>
  <c r="K1981" i="2"/>
  <c r="I1981" i="2"/>
  <c r="G1981" i="2"/>
  <c r="F1981" i="2"/>
  <c r="E1981" i="2"/>
  <c r="D1981" i="2"/>
  <c r="C1981" i="2"/>
  <c r="O1980" i="2"/>
  <c r="M1980" i="2"/>
  <c r="K1980" i="2"/>
  <c r="I1980" i="2"/>
  <c r="G1980" i="2"/>
  <c r="F1980" i="2"/>
  <c r="E1980" i="2"/>
  <c r="D1980" i="2"/>
  <c r="C1980" i="2"/>
  <c r="O1979" i="2"/>
  <c r="M1979" i="2"/>
  <c r="K1979" i="2"/>
  <c r="I1979" i="2"/>
  <c r="G1979" i="2"/>
  <c r="F1979" i="2"/>
  <c r="E1979" i="2"/>
  <c r="D1979" i="2"/>
  <c r="C1979" i="2"/>
  <c r="O1978" i="2"/>
  <c r="M1978" i="2"/>
  <c r="K1978" i="2"/>
  <c r="I1978" i="2"/>
  <c r="G1978" i="2"/>
  <c r="F1978" i="2"/>
  <c r="E1978" i="2"/>
  <c r="D1978" i="2"/>
  <c r="C1978" i="2"/>
  <c r="O1977" i="2"/>
  <c r="M1977" i="2"/>
  <c r="K1977" i="2"/>
  <c r="I1977" i="2"/>
  <c r="G1977" i="2"/>
  <c r="F1977" i="2"/>
  <c r="E1977" i="2"/>
  <c r="D1977" i="2"/>
  <c r="C1977" i="2"/>
  <c r="O1976" i="2"/>
  <c r="M1976" i="2"/>
  <c r="K1976" i="2"/>
  <c r="I1976" i="2"/>
  <c r="G1976" i="2"/>
  <c r="F1976" i="2"/>
  <c r="E1976" i="2"/>
  <c r="D1976" i="2"/>
  <c r="C1976" i="2"/>
  <c r="O1975" i="2"/>
  <c r="M1975" i="2"/>
  <c r="K1975" i="2"/>
  <c r="I1975" i="2"/>
  <c r="G1975" i="2"/>
  <c r="F1975" i="2"/>
  <c r="E1975" i="2"/>
  <c r="D1975" i="2"/>
  <c r="C1975" i="2"/>
  <c r="O1974" i="2"/>
  <c r="M1974" i="2"/>
  <c r="K1974" i="2"/>
  <c r="I1974" i="2"/>
  <c r="G1974" i="2"/>
  <c r="F1974" i="2"/>
  <c r="E1974" i="2"/>
  <c r="D1974" i="2"/>
  <c r="C1974" i="2"/>
  <c r="O1973" i="2"/>
  <c r="M1973" i="2"/>
  <c r="K1973" i="2"/>
  <c r="I1973" i="2"/>
  <c r="G1973" i="2"/>
  <c r="F1973" i="2"/>
  <c r="E1973" i="2"/>
  <c r="D1973" i="2"/>
  <c r="C1973" i="2"/>
  <c r="O1972" i="2"/>
  <c r="M1972" i="2"/>
  <c r="K1972" i="2"/>
  <c r="I1972" i="2"/>
  <c r="G1972" i="2"/>
  <c r="F1972" i="2"/>
  <c r="E1972" i="2"/>
  <c r="D1972" i="2"/>
  <c r="C1972" i="2"/>
  <c r="O1971" i="2"/>
  <c r="M1971" i="2"/>
  <c r="K1971" i="2"/>
  <c r="I1971" i="2"/>
  <c r="G1971" i="2"/>
  <c r="F1971" i="2"/>
  <c r="E1971" i="2"/>
  <c r="D1971" i="2"/>
  <c r="C1971" i="2"/>
  <c r="O1970" i="2"/>
  <c r="M1970" i="2"/>
  <c r="K1970" i="2"/>
  <c r="I1970" i="2"/>
  <c r="G1970" i="2"/>
  <c r="F1970" i="2"/>
  <c r="E1970" i="2"/>
  <c r="D1970" i="2"/>
  <c r="C1970" i="2"/>
  <c r="O1969" i="2"/>
  <c r="M1969" i="2"/>
  <c r="K1969" i="2"/>
  <c r="I1969" i="2"/>
  <c r="G1969" i="2"/>
  <c r="F1969" i="2"/>
  <c r="E1969" i="2"/>
  <c r="D1969" i="2"/>
  <c r="C1969" i="2"/>
  <c r="O1968" i="2"/>
  <c r="M1968" i="2"/>
  <c r="K1968" i="2"/>
  <c r="I1968" i="2"/>
  <c r="G1968" i="2"/>
  <c r="F1968" i="2"/>
  <c r="E1968" i="2"/>
  <c r="D1968" i="2"/>
  <c r="C1968" i="2"/>
  <c r="O1967" i="2"/>
  <c r="M1967" i="2"/>
  <c r="K1967" i="2"/>
  <c r="I1967" i="2"/>
  <c r="G1967" i="2"/>
  <c r="F1967" i="2"/>
  <c r="E1967" i="2"/>
  <c r="D1967" i="2"/>
  <c r="C1967" i="2"/>
  <c r="O1966" i="2"/>
  <c r="M1966" i="2"/>
  <c r="K1966" i="2"/>
  <c r="I1966" i="2"/>
  <c r="G1966" i="2"/>
  <c r="F1966" i="2"/>
  <c r="E1966" i="2"/>
  <c r="D1966" i="2"/>
  <c r="C1966" i="2"/>
  <c r="O1965" i="2"/>
  <c r="M1965" i="2"/>
  <c r="K1965" i="2"/>
  <c r="I1965" i="2"/>
  <c r="G1965" i="2"/>
  <c r="F1965" i="2"/>
  <c r="E1965" i="2"/>
  <c r="D1965" i="2"/>
  <c r="C1965" i="2"/>
  <c r="O1964" i="2"/>
  <c r="M1964" i="2"/>
  <c r="K1964" i="2"/>
  <c r="I1964" i="2"/>
  <c r="G1964" i="2"/>
  <c r="F1964" i="2"/>
  <c r="E1964" i="2"/>
  <c r="D1964" i="2"/>
  <c r="C1964" i="2"/>
  <c r="O1963" i="2"/>
  <c r="M1963" i="2"/>
  <c r="K1963" i="2"/>
  <c r="I1963" i="2"/>
  <c r="G1963" i="2"/>
  <c r="F1963" i="2"/>
  <c r="E1963" i="2"/>
  <c r="D1963" i="2"/>
  <c r="C1963" i="2"/>
  <c r="O1962" i="2"/>
  <c r="M1962" i="2"/>
  <c r="K1962" i="2"/>
  <c r="I1962" i="2"/>
  <c r="G1962" i="2"/>
  <c r="F1962" i="2"/>
  <c r="E1962" i="2"/>
  <c r="D1962" i="2"/>
  <c r="C1962" i="2"/>
  <c r="O1961" i="2"/>
  <c r="M1961" i="2"/>
  <c r="K1961" i="2"/>
  <c r="I1961" i="2"/>
  <c r="G1961" i="2"/>
  <c r="F1961" i="2"/>
  <c r="E1961" i="2"/>
  <c r="D1961" i="2"/>
  <c r="C1961" i="2"/>
  <c r="O1960" i="2"/>
  <c r="M1960" i="2"/>
  <c r="K1960" i="2"/>
  <c r="I1960" i="2"/>
  <c r="G1960" i="2"/>
  <c r="F1960" i="2"/>
  <c r="E1960" i="2"/>
  <c r="D1960" i="2"/>
  <c r="C1960" i="2"/>
  <c r="O1959" i="2"/>
  <c r="M1959" i="2"/>
  <c r="K1959" i="2"/>
  <c r="I1959" i="2"/>
  <c r="G1959" i="2"/>
  <c r="F1959" i="2"/>
  <c r="E1959" i="2"/>
  <c r="D1959" i="2"/>
  <c r="C1959" i="2"/>
  <c r="O1958" i="2"/>
  <c r="M1958" i="2"/>
  <c r="K1958" i="2"/>
  <c r="I1958" i="2"/>
  <c r="G1958" i="2"/>
  <c r="F1958" i="2"/>
  <c r="E1958" i="2"/>
  <c r="D1958" i="2"/>
  <c r="C1958" i="2"/>
  <c r="O1957" i="2"/>
  <c r="M1957" i="2"/>
  <c r="K1957" i="2"/>
  <c r="I1957" i="2"/>
  <c r="G1957" i="2"/>
  <c r="F1957" i="2"/>
  <c r="E1957" i="2"/>
  <c r="D1957" i="2"/>
  <c r="C1957" i="2"/>
  <c r="O1956" i="2"/>
  <c r="M1956" i="2"/>
  <c r="K1956" i="2"/>
  <c r="I1956" i="2"/>
  <c r="G1956" i="2"/>
  <c r="F1956" i="2"/>
  <c r="E1956" i="2"/>
  <c r="D1956" i="2"/>
  <c r="C1956" i="2"/>
  <c r="O1955" i="2"/>
  <c r="M1955" i="2"/>
  <c r="K1955" i="2"/>
  <c r="I1955" i="2"/>
  <c r="G1955" i="2"/>
  <c r="F1955" i="2"/>
  <c r="E1955" i="2"/>
  <c r="D1955" i="2"/>
  <c r="C1955" i="2"/>
  <c r="O1954" i="2"/>
  <c r="M1954" i="2"/>
  <c r="K1954" i="2"/>
  <c r="I1954" i="2"/>
  <c r="G1954" i="2"/>
  <c r="F1954" i="2"/>
  <c r="E1954" i="2"/>
  <c r="D1954" i="2"/>
  <c r="C1954" i="2"/>
  <c r="O1953" i="2"/>
  <c r="M1953" i="2"/>
  <c r="K1953" i="2"/>
  <c r="I1953" i="2"/>
  <c r="G1953" i="2"/>
  <c r="F1953" i="2"/>
  <c r="E1953" i="2"/>
  <c r="D1953" i="2"/>
  <c r="C1953" i="2"/>
  <c r="O1952" i="2"/>
  <c r="M1952" i="2"/>
  <c r="K1952" i="2"/>
  <c r="I1952" i="2"/>
  <c r="G1952" i="2"/>
  <c r="F1952" i="2"/>
  <c r="E1952" i="2"/>
  <c r="D1952" i="2"/>
  <c r="C1952" i="2"/>
  <c r="O1951" i="2"/>
  <c r="M1951" i="2"/>
  <c r="K1951" i="2"/>
  <c r="I1951" i="2"/>
  <c r="G1951" i="2"/>
  <c r="F1951" i="2"/>
  <c r="E1951" i="2"/>
  <c r="D1951" i="2"/>
  <c r="C1951" i="2"/>
  <c r="O1950" i="2"/>
  <c r="M1950" i="2"/>
  <c r="K1950" i="2"/>
  <c r="I1950" i="2"/>
  <c r="G1950" i="2"/>
  <c r="F1950" i="2"/>
  <c r="E1950" i="2"/>
  <c r="D1950" i="2"/>
  <c r="C1950" i="2"/>
  <c r="O1949" i="2"/>
  <c r="M1949" i="2"/>
  <c r="K1949" i="2"/>
  <c r="I1949" i="2"/>
  <c r="G1949" i="2"/>
  <c r="F1949" i="2"/>
  <c r="E1949" i="2"/>
  <c r="D1949" i="2"/>
  <c r="C1949" i="2"/>
  <c r="O1948" i="2"/>
  <c r="M1948" i="2"/>
  <c r="K1948" i="2"/>
  <c r="I1948" i="2"/>
  <c r="G1948" i="2"/>
  <c r="F1948" i="2"/>
  <c r="E1948" i="2"/>
  <c r="D1948" i="2"/>
  <c r="C1948" i="2"/>
  <c r="O1947" i="2"/>
  <c r="M1947" i="2"/>
  <c r="K1947" i="2"/>
  <c r="I1947" i="2"/>
  <c r="G1947" i="2"/>
  <c r="F1947" i="2"/>
  <c r="E1947" i="2"/>
  <c r="D1947" i="2"/>
  <c r="C1947" i="2"/>
  <c r="O1946" i="2"/>
  <c r="M1946" i="2"/>
  <c r="K1946" i="2"/>
  <c r="I1946" i="2"/>
  <c r="G1946" i="2"/>
  <c r="F1946" i="2"/>
  <c r="E1946" i="2"/>
  <c r="D1946" i="2"/>
  <c r="C1946" i="2"/>
  <c r="O1945" i="2"/>
  <c r="M1945" i="2"/>
  <c r="K1945" i="2"/>
  <c r="I1945" i="2"/>
  <c r="G1945" i="2"/>
  <c r="F1945" i="2"/>
  <c r="E1945" i="2"/>
  <c r="D1945" i="2"/>
  <c r="C1945" i="2"/>
  <c r="O1944" i="2"/>
  <c r="M1944" i="2"/>
  <c r="K1944" i="2"/>
  <c r="I1944" i="2"/>
  <c r="G1944" i="2"/>
  <c r="F1944" i="2"/>
  <c r="E1944" i="2"/>
  <c r="D1944" i="2"/>
  <c r="C1944" i="2"/>
  <c r="O1943" i="2"/>
  <c r="M1943" i="2"/>
  <c r="K1943" i="2"/>
  <c r="I1943" i="2"/>
  <c r="G1943" i="2"/>
  <c r="F1943" i="2"/>
  <c r="E1943" i="2"/>
  <c r="D1943" i="2"/>
  <c r="C1943" i="2"/>
  <c r="O1942" i="2"/>
  <c r="M1942" i="2"/>
  <c r="K1942" i="2"/>
  <c r="I1942" i="2"/>
  <c r="G1942" i="2"/>
  <c r="F1942" i="2"/>
  <c r="E1942" i="2"/>
  <c r="D1942" i="2"/>
  <c r="C1942" i="2"/>
  <c r="O1941" i="2"/>
  <c r="M1941" i="2"/>
  <c r="K1941" i="2"/>
  <c r="I1941" i="2"/>
  <c r="G1941" i="2"/>
  <c r="F1941" i="2"/>
  <c r="E1941" i="2"/>
  <c r="D1941" i="2"/>
  <c r="C1941" i="2"/>
  <c r="O1940" i="2"/>
  <c r="M1940" i="2"/>
  <c r="K1940" i="2"/>
  <c r="I1940" i="2"/>
  <c r="G1940" i="2"/>
  <c r="F1940" i="2"/>
  <c r="E1940" i="2"/>
  <c r="D1940" i="2"/>
  <c r="C1940" i="2"/>
  <c r="O1939" i="2"/>
  <c r="M1939" i="2"/>
  <c r="K1939" i="2"/>
  <c r="I1939" i="2"/>
  <c r="G1939" i="2"/>
  <c r="F1939" i="2"/>
  <c r="E1939" i="2"/>
  <c r="D1939" i="2"/>
  <c r="C1939" i="2"/>
  <c r="O1938" i="2"/>
  <c r="M1938" i="2"/>
  <c r="K1938" i="2"/>
  <c r="I1938" i="2"/>
  <c r="G1938" i="2"/>
  <c r="F1938" i="2"/>
  <c r="E1938" i="2"/>
  <c r="D1938" i="2"/>
  <c r="C1938" i="2"/>
  <c r="O1937" i="2"/>
  <c r="M1937" i="2"/>
  <c r="K1937" i="2"/>
  <c r="I1937" i="2"/>
  <c r="G1937" i="2"/>
  <c r="F1937" i="2"/>
  <c r="E1937" i="2"/>
  <c r="D1937" i="2"/>
  <c r="C1937" i="2"/>
  <c r="O1936" i="2"/>
  <c r="M1936" i="2"/>
  <c r="K1936" i="2"/>
  <c r="I1936" i="2"/>
  <c r="G1936" i="2"/>
  <c r="F1936" i="2"/>
  <c r="E1936" i="2"/>
  <c r="D1936" i="2"/>
  <c r="C1936" i="2"/>
  <c r="O1935" i="2"/>
  <c r="M1935" i="2"/>
  <c r="K1935" i="2"/>
  <c r="I1935" i="2"/>
  <c r="G1935" i="2"/>
  <c r="F1935" i="2"/>
  <c r="E1935" i="2"/>
  <c r="D1935" i="2"/>
  <c r="C1935" i="2"/>
  <c r="O1934" i="2"/>
  <c r="M1934" i="2"/>
  <c r="K1934" i="2"/>
  <c r="I1934" i="2"/>
  <c r="G1934" i="2"/>
  <c r="F1934" i="2"/>
  <c r="E1934" i="2"/>
  <c r="D1934" i="2"/>
  <c r="C1934" i="2"/>
  <c r="O1933" i="2"/>
  <c r="M1933" i="2"/>
  <c r="K1933" i="2"/>
  <c r="I1933" i="2"/>
  <c r="G1933" i="2"/>
  <c r="F1933" i="2"/>
  <c r="E1933" i="2"/>
  <c r="D1933" i="2"/>
  <c r="C1933" i="2"/>
  <c r="O1932" i="2"/>
  <c r="M1932" i="2"/>
  <c r="K1932" i="2"/>
  <c r="I1932" i="2"/>
  <c r="G1932" i="2"/>
  <c r="F1932" i="2"/>
  <c r="E1932" i="2"/>
  <c r="D1932" i="2"/>
  <c r="C1932" i="2"/>
  <c r="O1931" i="2"/>
  <c r="M1931" i="2"/>
  <c r="K1931" i="2"/>
  <c r="I1931" i="2"/>
  <c r="G1931" i="2"/>
  <c r="F1931" i="2"/>
  <c r="E1931" i="2"/>
  <c r="D1931" i="2"/>
  <c r="C1931" i="2"/>
  <c r="O1930" i="2"/>
  <c r="M1930" i="2"/>
  <c r="K1930" i="2"/>
  <c r="I1930" i="2"/>
  <c r="G1930" i="2"/>
  <c r="F1930" i="2"/>
  <c r="E1930" i="2"/>
  <c r="D1930" i="2"/>
  <c r="C1930" i="2"/>
  <c r="O1929" i="2"/>
  <c r="M1929" i="2"/>
  <c r="K1929" i="2"/>
  <c r="I1929" i="2"/>
  <c r="G1929" i="2"/>
  <c r="F1929" i="2"/>
  <c r="E1929" i="2"/>
  <c r="D1929" i="2"/>
  <c r="C1929" i="2"/>
  <c r="O1928" i="2"/>
  <c r="M1928" i="2"/>
  <c r="K1928" i="2"/>
  <c r="I1928" i="2"/>
  <c r="G1928" i="2"/>
  <c r="F1928" i="2"/>
  <c r="E1928" i="2"/>
  <c r="D1928" i="2"/>
  <c r="C1928" i="2"/>
  <c r="O1927" i="2"/>
  <c r="M1927" i="2"/>
  <c r="K1927" i="2"/>
  <c r="I1927" i="2"/>
  <c r="G1927" i="2"/>
  <c r="F1927" i="2"/>
  <c r="E1927" i="2"/>
  <c r="D1927" i="2"/>
  <c r="C1927" i="2"/>
  <c r="O1926" i="2"/>
  <c r="M1926" i="2"/>
  <c r="K1926" i="2"/>
  <c r="I1926" i="2"/>
  <c r="G1926" i="2"/>
  <c r="F1926" i="2"/>
  <c r="E1926" i="2"/>
  <c r="D1926" i="2"/>
  <c r="C1926" i="2"/>
  <c r="O1925" i="2"/>
  <c r="M1925" i="2"/>
  <c r="K1925" i="2"/>
  <c r="I1925" i="2"/>
  <c r="G1925" i="2"/>
  <c r="F1925" i="2"/>
  <c r="E1925" i="2"/>
  <c r="D1925" i="2"/>
  <c r="C1925" i="2"/>
  <c r="O1924" i="2"/>
  <c r="M1924" i="2"/>
  <c r="K1924" i="2"/>
  <c r="I1924" i="2"/>
  <c r="G1924" i="2"/>
  <c r="F1924" i="2"/>
  <c r="E1924" i="2"/>
  <c r="D1924" i="2"/>
  <c r="C1924" i="2"/>
  <c r="O1923" i="2"/>
  <c r="M1923" i="2"/>
  <c r="K1923" i="2"/>
  <c r="I1923" i="2"/>
  <c r="G1923" i="2"/>
  <c r="F1923" i="2"/>
  <c r="E1923" i="2"/>
  <c r="D1923" i="2"/>
  <c r="C1923" i="2"/>
  <c r="O1922" i="2"/>
  <c r="M1922" i="2"/>
  <c r="K1922" i="2"/>
  <c r="I1922" i="2"/>
  <c r="G1922" i="2"/>
  <c r="F1922" i="2"/>
  <c r="E1922" i="2"/>
  <c r="D1922" i="2"/>
  <c r="C1922" i="2"/>
  <c r="O1921" i="2"/>
  <c r="M1921" i="2"/>
  <c r="K1921" i="2"/>
  <c r="I1921" i="2"/>
  <c r="G1921" i="2"/>
  <c r="F1921" i="2"/>
  <c r="E1921" i="2"/>
  <c r="D1921" i="2"/>
  <c r="C1921" i="2"/>
  <c r="O1920" i="2"/>
  <c r="M1920" i="2"/>
  <c r="K1920" i="2"/>
  <c r="I1920" i="2"/>
  <c r="G1920" i="2"/>
  <c r="F1920" i="2"/>
  <c r="E1920" i="2"/>
  <c r="D1920" i="2"/>
  <c r="C1920" i="2"/>
  <c r="O1919" i="2"/>
  <c r="M1919" i="2"/>
  <c r="K1919" i="2"/>
  <c r="I1919" i="2"/>
  <c r="G1919" i="2"/>
  <c r="F1919" i="2"/>
  <c r="E1919" i="2"/>
  <c r="D1919" i="2"/>
  <c r="C1919" i="2"/>
  <c r="O1918" i="2"/>
  <c r="M1918" i="2"/>
  <c r="K1918" i="2"/>
  <c r="I1918" i="2"/>
  <c r="G1918" i="2"/>
  <c r="F1918" i="2"/>
  <c r="E1918" i="2"/>
  <c r="D1918" i="2"/>
  <c r="C1918" i="2"/>
  <c r="O1917" i="2"/>
  <c r="M1917" i="2"/>
  <c r="K1917" i="2"/>
  <c r="I1917" i="2"/>
  <c r="G1917" i="2"/>
  <c r="F1917" i="2"/>
  <c r="E1917" i="2"/>
  <c r="D1917" i="2"/>
  <c r="C1917" i="2"/>
  <c r="O1916" i="2"/>
  <c r="M1916" i="2"/>
  <c r="K1916" i="2"/>
  <c r="I1916" i="2"/>
  <c r="G1916" i="2"/>
  <c r="F1916" i="2"/>
  <c r="E1916" i="2"/>
  <c r="D1916" i="2"/>
  <c r="C1916" i="2"/>
  <c r="O1915" i="2"/>
  <c r="M1915" i="2"/>
  <c r="K1915" i="2"/>
  <c r="I1915" i="2"/>
  <c r="G1915" i="2"/>
  <c r="F1915" i="2"/>
  <c r="E1915" i="2"/>
  <c r="D1915" i="2"/>
  <c r="C1915" i="2"/>
  <c r="O1914" i="2"/>
  <c r="M1914" i="2"/>
  <c r="K1914" i="2"/>
  <c r="I1914" i="2"/>
  <c r="G1914" i="2"/>
  <c r="F1914" i="2"/>
  <c r="E1914" i="2"/>
  <c r="D1914" i="2"/>
  <c r="C1914" i="2"/>
  <c r="O1913" i="2"/>
  <c r="M1913" i="2"/>
  <c r="K1913" i="2"/>
  <c r="I1913" i="2"/>
  <c r="G1913" i="2"/>
  <c r="F1913" i="2"/>
  <c r="E1913" i="2"/>
  <c r="D1913" i="2"/>
  <c r="C1913" i="2"/>
  <c r="O1912" i="2"/>
  <c r="M1912" i="2"/>
  <c r="K1912" i="2"/>
  <c r="I1912" i="2"/>
  <c r="G1912" i="2"/>
  <c r="F1912" i="2"/>
  <c r="E1912" i="2"/>
  <c r="D1912" i="2"/>
  <c r="C1912" i="2"/>
  <c r="O1911" i="2"/>
  <c r="M1911" i="2"/>
  <c r="K1911" i="2"/>
  <c r="I1911" i="2"/>
  <c r="G1911" i="2"/>
  <c r="F1911" i="2"/>
  <c r="E1911" i="2"/>
  <c r="D1911" i="2"/>
  <c r="C1911" i="2"/>
  <c r="O1910" i="2"/>
  <c r="M1910" i="2"/>
  <c r="K1910" i="2"/>
  <c r="I1910" i="2"/>
  <c r="G1910" i="2"/>
  <c r="F1910" i="2"/>
  <c r="E1910" i="2"/>
  <c r="D1910" i="2"/>
  <c r="C1910" i="2"/>
  <c r="O1909" i="2"/>
  <c r="M1909" i="2"/>
  <c r="K1909" i="2"/>
  <c r="I1909" i="2"/>
  <c r="G1909" i="2"/>
  <c r="F1909" i="2"/>
  <c r="E1909" i="2"/>
  <c r="D1909" i="2"/>
  <c r="C1909" i="2"/>
  <c r="O1908" i="2"/>
  <c r="M1908" i="2"/>
  <c r="K1908" i="2"/>
  <c r="I1908" i="2"/>
  <c r="G1908" i="2"/>
  <c r="F1908" i="2"/>
  <c r="E1908" i="2"/>
  <c r="D1908" i="2"/>
  <c r="C1908" i="2"/>
  <c r="O1907" i="2"/>
  <c r="M1907" i="2"/>
  <c r="K1907" i="2"/>
  <c r="I1907" i="2"/>
  <c r="G1907" i="2"/>
  <c r="F1907" i="2"/>
  <c r="E1907" i="2"/>
  <c r="D1907" i="2"/>
  <c r="C1907" i="2"/>
  <c r="O1906" i="2"/>
  <c r="M1906" i="2"/>
  <c r="K1906" i="2"/>
  <c r="I1906" i="2"/>
  <c r="G1906" i="2"/>
  <c r="F1906" i="2"/>
  <c r="E1906" i="2"/>
  <c r="D1906" i="2"/>
  <c r="C1906" i="2"/>
  <c r="O1905" i="2"/>
  <c r="M1905" i="2"/>
  <c r="K1905" i="2"/>
  <c r="I1905" i="2"/>
  <c r="G1905" i="2"/>
  <c r="F1905" i="2"/>
  <c r="E1905" i="2"/>
  <c r="D1905" i="2"/>
  <c r="C1905" i="2"/>
  <c r="O1904" i="2"/>
  <c r="M1904" i="2"/>
  <c r="K1904" i="2"/>
  <c r="I1904" i="2"/>
  <c r="G1904" i="2"/>
  <c r="F1904" i="2"/>
  <c r="E1904" i="2"/>
  <c r="D1904" i="2"/>
  <c r="C1904" i="2"/>
  <c r="O1903" i="2"/>
  <c r="M1903" i="2"/>
  <c r="K1903" i="2"/>
  <c r="I1903" i="2"/>
  <c r="G1903" i="2"/>
  <c r="F1903" i="2"/>
  <c r="E1903" i="2"/>
  <c r="D1903" i="2"/>
  <c r="C1903" i="2"/>
  <c r="O1902" i="2"/>
  <c r="M1902" i="2"/>
  <c r="K1902" i="2"/>
  <c r="I1902" i="2"/>
  <c r="G1902" i="2"/>
  <c r="F1902" i="2"/>
  <c r="E1902" i="2"/>
  <c r="D1902" i="2"/>
  <c r="C1902" i="2"/>
  <c r="O1901" i="2"/>
  <c r="M1901" i="2"/>
  <c r="K1901" i="2"/>
  <c r="I1901" i="2"/>
  <c r="G1901" i="2"/>
  <c r="F1901" i="2"/>
  <c r="E1901" i="2"/>
  <c r="D1901" i="2"/>
  <c r="C1901" i="2"/>
  <c r="O1900" i="2"/>
  <c r="M1900" i="2"/>
  <c r="K1900" i="2"/>
  <c r="I1900" i="2"/>
  <c r="G1900" i="2"/>
  <c r="F1900" i="2"/>
  <c r="E1900" i="2"/>
  <c r="D1900" i="2"/>
  <c r="C1900" i="2"/>
  <c r="O1899" i="2"/>
  <c r="M1899" i="2"/>
  <c r="K1899" i="2"/>
  <c r="I1899" i="2"/>
  <c r="G1899" i="2"/>
  <c r="F1899" i="2"/>
  <c r="E1899" i="2"/>
  <c r="D1899" i="2"/>
  <c r="C1899" i="2"/>
  <c r="O1898" i="2"/>
  <c r="M1898" i="2"/>
  <c r="K1898" i="2"/>
  <c r="I1898" i="2"/>
  <c r="G1898" i="2"/>
  <c r="F1898" i="2"/>
  <c r="E1898" i="2"/>
  <c r="D1898" i="2"/>
  <c r="C1898" i="2"/>
  <c r="O1897" i="2"/>
  <c r="M1897" i="2"/>
  <c r="K1897" i="2"/>
  <c r="I1897" i="2"/>
  <c r="G1897" i="2"/>
  <c r="F1897" i="2"/>
  <c r="E1897" i="2"/>
  <c r="D1897" i="2"/>
  <c r="C1897" i="2"/>
  <c r="O1896" i="2"/>
  <c r="M1896" i="2"/>
  <c r="K1896" i="2"/>
  <c r="I1896" i="2"/>
  <c r="G1896" i="2"/>
  <c r="F1896" i="2"/>
  <c r="E1896" i="2"/>
  <c r="D1896" i="2"/>
  <c r="C1896" i="2"/>
  <c r="O1895" i="2"/>
  <c r="M1895" i="2"/>
  <c r="K1895" i="2"/>
  <c r="I1895" i="2"/>
  <c r="G1895" i="2"/>
  <c r="F1895" i="2"/>
  <c r="E1895" i="2"/>
  <c r="D1895" i="2"/>
  <c r="C1895" i="2"/>
  <c r="O1894" i="2"/>
  <c r="M1894" i="2"/>
  <c r="K1894" i="2"/>
  <c r="I1894" i="2"/>
  <c r="G1894" i="2"/>
  <c r="F1894" i="2"/>
  <c r="E1894" i="2"/>
  <c r="D1894" i="2"/>
  <c r="C1894" i="2"/>
  <c r="O1893" i="2"/>
  <c r="M1893" i="2"/>
  <c r="K1893" i="2"/>
  <c r="I1893" i="2"/>
  <c r="G1893" i="2"/>
  <c r="F1893" i="2"/>
  <c r="E1893" i="2"/>
  <c r="D1893" i="2"/>
  <c r="C1893" i="2"/>
  <c r="O1892" i="2"/>
  <c r="M1892" i="2"/>
  <c r="K1892" i="2"/>
  <c r="I1892" i="2"/>
  <c r="G1892" i="2"/>
  <c r="F1892" i="2"/>
  <c r="E1892" i="2"/>
  <c r="D1892" i="2"/>
  <c r="C1892" i="2"/>
  <c r="O1891" i="2"/>
  <c r="M1891" i="2"/>
  <c r="K1891" i="2"/>
  <c r="I1891" i="2"/>
  <c r="G1891" i="2"/>
  <c r="F1891" i="2"/>
  <c r="E1891" i="2"/>
  <c r="D1891" i="2"/>
  <c r="C1891" i="2"/>
  <c r="O1890" i="2"/>
  <c r="M1890" i="2"/>
  <c r="K1890" i="2"/>
  <c r="I1890" i="2"/>
  <c r="G1890" i="2"/>
  <c r="F1890" i="2"/>
  <c r="E1890" i="2"/>
  <c r="D1890" i="2"/>
  <c r="C1890" i="2"/>
  <c r="O1889" i="2"/>
  <c r="M1889" i="2"/>
  <c r="K1889" i="2"/>
  <c r="I1889" i="2"/>
  <c r="G1889" i="2"/>
  <c r="F1889" i="2"/>
  <c r="E1889" i="2"/>
  <c r="D1889" i="2"/>
  <c r="C1889" i="2"/>
  <c r="O1888" i="2"/>
  <c r="M1888" i="2"/>
  <c r="K1888" i="2"/>
  <c r="I1888" i="2"/>
  <c r="G1888" i="2"/>
  <c r="F1888" i="2"/>
  <c r="E1888" i="2"/>
  <c r="D1888" i="2"/>
  <c r="C1888" i="2"/>
  <c r="O1887" i="2"/>
  <c r="M1887" i="2"/>
  <c r="K1887" i="2"/>
  <c r="I1887" i="2"/>
  <c r="G1887" i="2"/>
  <c r="F1887" i="2"/>
  <c r="E1887" i="2"/>
  <c r="D1887" i="2"/>
  <c r="C1887" i="2"/>
  <c r="O1886" i="2"/>
  <c r="M1886" i="2"/>
  <c r="K1886" i="2"/>
  <c r="I1886" i="2"/>
  <c r="G1886" i="2"/>
  <c r="F1886" i="2"/>
  <c r="E1886" i="2"/>
  <c r="D1886" i="2"/>
  <c r="C1886" i="2"/>
  <c r="O1885" i="2"/>
  <c r="M1885" i="2"/>
  <c r="K1885" i="2"/>
  <c r="I1885" i="2"/>
  <c r="G1885" i="2"/>
  <c r="F1885" i="2"/>
  <c r="E1885" i="2"/>
  <c r="D1885" i="2"/>
  <c r="C1885" i="2"/>
  <c r="O1884" i="2"/>
  <c r="M1884" i="2"/>
  <c r="K1884" i="2"/>
  <c r="I1884" i="2"/>
  <c r="G1884" i="2"/>
  <c r="F1884" i="2"/>
  <c r="E1884" i="2"/>
  <c r="D1884" i="2"/>
  <c r="C1884" i="2"/>
  <c r="O1883" i="2"/>
  <c r="M1883" i="2"/>
  <c r="K1883" i="2"/>
  <c r="I1883" i="2"/>
  <c r="G1883" i="2"/>
  <c r="F1883" i="2"/>
  <c r="E1883" i="2"/>
  <c r="D1883" i="2"/>
  <c r="C1883" i="2"/>
  <c r="O1882" i="2"/>
  <c r="M1882" i="2"/>
  <c r="K1882" i="2"/>
  <c r="I1882" i="2"/>
  <c r="G1882" i="2"/>
  <c r="F1882" i="2"/>
  <c r="E1882" i="2"/>
  <c r="D1882" i="2"/>
  <c r="C1882" i="2"/>
  <c r="O1881" i="2"/>
  <c r="M1881" i="2"/>
  <c r="K1881" i="2"/>
  <c r="I1881" i="2"/>
  <c r="G1881" i="2"/>
  <c r="F1881" i="2"/>
  <c r="E1881" i="2"/>
  <c r="D1881" i="2"/>
  <c r="C1881" i="2"/>
  <c r="O1880" i="2"/>
  <c r="M1880" i="2"/>
  <c r="K1880" i="2"/>
  <c r="I1880" i="2"/>
  <c r="G1880" i="2"/>
  <c r="F1880" i="2"/>
  <c r="E1880" i="2"/>
  <c r="D1880" i="2"/>
  <c r="C1880" i="2"/>
  <c r="O1879" i="2"/>
  <c r="M1879" i="2"/>
  <c r="K1879" i="2"/>
  <c r="I1879" i="2"/>
  <c r="G1879" i="2"/>
  <c r="F1879" i="2"/>
  <c r="E1879" i="2"/>
  <c r="D1879" i="2"/>
  <c r="C1879" i="2"/>
  <c r="O1878" i="2"/>
  <c r="M1878" i="2"/>
  <c r="K1878" i="2"/>
  <c r="I1878" i="2"/>
  <c r="G1878" i="2"/>
  <c r="F1878" i="2"/>
  <c r="E1878" i="2"/>
  <c r="D1878" i="2"/>
  <c r="C1878" i="2"/>
  <c r="O1877" i="2"/>
  <c r="M1877" i="2"/>
  <c r="K1877" i="2"/>
  <c r="I1877" i="2"/>
  <c r="G1877" i="2"/>
  <c r="F1877" i="2"/>
  <c r="E1877" i="2"/>
  <c r="D1877" i="2"/>
  <c r="C1877" i="2"/>
  <c r="O1876" i="2"/>
  <c r="M1876" i="2"/>
  <c r="K1876" i="2"/>
  <c r="I1876" i="2"/>
  <c r="G1876" i="2"/>
  <c r="F1876" i="2"/>
  <c r="E1876" i="2"/>
  <c r="D1876" i="2"/>
  <c r="C1876" i="2"/>
  <c r="O1875" i="2"/>
  <c r="M1875" i="2"/>
  <c r="K1875" i="2"/>
  <c r="I1875" i="2"/>
  <c r="G1875" i="2"/>
  <c r="F1875" i="2"/>
  <c r="E1875" i="2"/>
  <c r="D1875" i="2"/>
  <c r="C1875" i="2"/>
  <c r="O1874" i="2"/>
  <c r="M1874" i="2"/>
  <c r="K1874" i="2"/>
  <c r="I1874" i="2"/>
  <c r="G1874" i="2"/>
  <c r="F1874" i="2"/>
  <c r="E1874" i="2"/>
  <c r="D1874" i="2"/>
  <c r="C1874" i="2"/>
  <c r="O1873" i="2"/>
  <c r="M1873" i="2"/>
  <c r="K1873" i="2"/>
  <c r="I1873" i="2"/>
  <c r="G1873" i="2"/>
  <c r="F1873" i="2"/>
  <c r="E1873" i="2"/>
  <c r="D1873" i="2"/>
  <c r="C1873" i="2"/>
  <c r="O1872" i="2"/>
  <c r="M1872" i="2"/>
  <c r="K1872" i="2"/>
  <c r="I1872" i="2"/>
  <c r="G1872" i="2"/>
  <c r="F1872" i="2"/>
  <c r="E1872" i="2"/>
  <c r="D1872" i="2"/>
  <c r="C1872" i="2"/>
  <c r="O1871" i="2"/>
  <c r="M1871" i="2"/>
  <c r="K1871" i="2"/>
  <c r="I1871" i="2"/>
  <c r="G1871" i="2"/>
  <c r="F1871" i="2"/>
  <c r="E1871" i="2"/>
  <c r="D1871" i="2"/>
  <c r="C1871" i="2"/>
  <c r="O1870" i="2"/>
  <c r="M1870" i="2"/>
  <c r="K1870" i="2"/>
  <c r="I1870" i="2"/>
  <c r="G1870" i="2"/>
  <c r="F1870" i="2"/>
  <c r="E1870" i="2"/>
  <c r="D1870" i="2"/>
  <c r="C1870" i="2"/>
  <c r="O1869" i="2"/>
  <c r="M1869" i="2"/>
  <c r="K1869" i="2"/>
  <c r="I1869" i="2"/>
  <c r="G1869" i="2"/>
  <c r="F1869" i="2"/>
  <c r="E1869" i="2"/>
  <c r="D1869" i="2"/>
  <c r="C1869" i="2"/>
  <c r="O1868" i="2"/>
  <c r="M1868" i="2"/>
  <c r="K1868" i="2"/>
  <c r="I1868" i="2"/>
  <c r="G1868" i="2"/>
  <c r="F1868" i="2"/>
  <c r="E1868" i="2"/>
  <c r="D1868" i="2"/>
  <c r="C1868" i="2"/>
  <c r="O1867" i="2"/>
  <c r="M1867" i="2"/>
  <c r="K1867" i="2"/>
  <c r="I1867" i="2"/>
  <c r="G1867" i="2"/>
  <c r="F1867" i="2"/>
  <c r="E1867" i="2"/>
  <c r="D1867" i="2"/>
  <c r="C1867" i="2"/>
  <c r="O1866" i="2"/>
  <c r="M1866" i="2"/>
  <c r="K1866" i="2"/>
  <c r="I1866" i="2"/>
  <c r="G1866" i="2"/>
  <c r="F1866" i="2"/>
  <c r="E1866" i="2"/>
  <c r="D1866" i="2"/>
  <c r="C1866" i="2"/>
  <c r="O1865" i="2"/>
  <c r="M1865" i="2"/>
  <c r="K1865" i="2"/>
  <c r="I1865" i="2"/>
  <c r="G1865" i="2"/>
  <c r="F1865" i="2"/>
  <c r="E1865" i="2"/>
  <c r="D1865" i="2"/>
  <c r="C1865" i="2"/>
  <c r="O1864" i="2"/>
  <c r="M1864" i="2"/>
  <c r="K1864" i="2"/>
  <c r="I1864" i="2"/>
  <c r="G1864" i="2"/>
  <c r="F1864" i="2"/>
  <c r="E1864" i="2"/>
  <c r="D1864" i="2"/>
  <c r="C1864" i="2"/>
  <c r="O1863" i="2"/>
  <c r="M1863" i="2"/>
  <c r="K1863" i="2"/>
  <c r="I1863" i="2"/>
  <c r="G1863" i="2"/>
  <c r="F1863" i="2"/>
  <c r="E1863" i="2"/>
  <c r="D1863" i="2"/>
  <c r="C1863" i="2"/>
  <c r="O1862" i="2"/>
  <c r="M1862" i="2"/>
  <c r="K1862" i="2"/>
  <c r="I1862" i="2"/>
  <c r="G1862" i="2"/>
  <c r="F1862" i="2"/>
  <c r="E1862" i="2"/>
  <c r="D1862" i="2"/>
  <c r="C1862" i="2"/>
  <c r="O1861" i="2"/>
  <c r="M1861" i="2"/>
  <c r="K1861" i="2"/>
  <c r="I1861" i="2"/>
  <c r="G1861" i="2"/>
  <c r="F1861" i="2"/>
  <c r="E1861" i="2"/>
  <c r="D1861" i="2"/>
  <c r="C1861" i="2"/>
  <c r="O1860" i="2"/>
  <c r="M1860" i="2"/>
  <c r="K1860" i="2"/>
  <c r="I1860" i="2"/>
  <c r="G1860" i="2"/>
  <c r="F1860" i="2"/>
  <c r="E1860" i="2"/>
  <c r="D1860" i="2"/>
  <c r="C1860" i="2"/>
  <c r="O1859" i="2"/>
  <c r="M1859" i="2"/>
  <c r="K1859" i="2"/>
  <c r="I1859" i="2"/>
  <c r="G1859" i="2"/>
  <c r="F1859" i="2"/>
  <c r="E1859" i="2"/>
  <c r="D1859" i="2"/>
  <c r="C1859" i="2"/>
  <c r="O1858" i="2"/>
  <c r="M1858" i="2"/>
  <c r="K1858" i="2"/>
  <c r="I1858" i="2"/>
  <c r="G1858" i="2"/>
  <c r="F1858" i="2"/>
  <c r="E1858" i="2"/>
  <c r="D1858" i="2"/>
  <c r="C1858" i="2"/>
  <c r="O1857" i="2"/>
  <c r="M1857" i="2"/>
  <c r="K1857" i="2"/>
  <c r="I1857" i="2"/>
  <c r="G1857" i="2"/>
  <c r="F1857" i="2"/>
  <c r="E1857" i="2"/>
  <c r="D1857" i="2"/>
  <c r="C1857" i="2"/>
  <c r="O1856" i="2"/>
  <c r="M1856" i="2"/>
  <c r="K1856" i="2"/>
  <c r="I1856" i="2"/>
  <c r="G1856" i="2"/>
  <c r="F1856" i="2"/>
  <c r="E1856" i="2"/>
  <c r="D1856" i="2"/>
  <c r="C1856" i="2"/>
  <c r="O1855" i="2"/>
  <c r="M1855" i="2"/>
  <c r="K1855" i="2"/>
  <c r="I1855" i="2"/>
  <c r="G1855" i="2"/>
  <c r="F1855" i="2"/>
  <c r="E1855" i="2"/>
  <c r="D1855" i="2"/>
  <c r="C1855" i="2"/>
  <c r="O1854" i="2"/>
  <c r="M1854" i="2"/>
  <c r="K1854" i="2"/>
  <c r="I1854" i="2"/>
  <c r="G1854" i="2"/>
  <c r="F1854" i="2"/>
  <c r="E1854" i="2"/>
  <c r="D1854" i="2"/>
  <c r="C1854" i="2"/>
  <c r="O1853" i="2"/>
  <c r="M1853" i="2"/>
  <c r="K1853" i="2"/>
  <c r="I1853" i="2"/>
  <c r="G1853" i="2"/>
  <c r="F1853" i="2"/>
  <c r="E1853" i="2"/>
  <c r="D1853" i="2"/>
  <c r="C1853" i="2"/>
  <c r="O1852" i="2"/>
  <c r="M1852" i="2"/>
  <c r="K1852" i="2"/>
  <c r="I1852" i="2"/>
  <c r="G1852" i="2"/>
  <c r="F1852" i="2"/>
  <c r="E1852" i="2"/>
  <c r="D1852" i="2"/>
  <c r="C1852" i="2"/>
  <c r="O1851" i="2"/>
  <c r="M1851" i="2"/>
  <c r="K1851" i="2"/>
  <c r="I1851" i="2"/>
  <c r="G1851" i="2"/>
  <c r="F1851" i="2"/>
  <c r="E1851" i="2"/>
  <c r="D1851" i="2"/>
  <c r="C1851" i="2"/>
  <c r="O1850" i="2"/>
  <c r="M1850" i="2"/>
  <c r="K1850" i="2"/>
  <c r="I1850" i="2"/>
  <c r="G1850" i="2"/>
  <c r="F1850" i="2"/>
  <c r="E1850" i="2"/>
  <c r="D1850" i="2"/>
  <c r="C1850" i="2"/>
  <c r="O1849" i="2"/>
  <c r="M1849" i="2"/>
  <c r="K1849" i="2"/>
  <c r="I1849" i="2"/>
  <c r="G1849" i="2"/>
  <c r="F1849" i="2"/>
  <c r="E1849" i="2"/>
  <c r="D1849" i="2"/>
  <c r="C1849" i="2"/>
  <c r="O1848" i="2"/>
  <c r="M1848" i="2"/>
  <c r="K1848" i="2"/>
  <c r="I1848" i="2"/>
  <c r="G1848" i="2"/>
  <c r="F1848" i="2"/>
  <c r="E1848" i="2"/>
  <c r="D1848" i="2"/>
  <c r="C1848" i="2"/>
  <c r="O1847" i="2"/>
  <c r="M1847" i="2"/>
  <c r="K1847" i="2"/>
  <c r="I1847" i="2"/>
  <c r="G1847" i="2"/>
  <c r="F1847" i="2"/>
  <c r="E1847" i="2"/>
  <c r="D1847" i="2"/>
  <c r="C1847" i="2"/>
  <c r="O1846" i="2"/>
  <c r="M1846" i="2"/>
  <c r="K1846" i="2"/>
  <c r="I1846" i="2"/>
  <c r="G1846" i="2"/>
  <c r="F1846" i="2"/>
  <c r="E1846" i="2"/>
  <c r="D1846" i="2"/>
  <c r="C1846" i="2"/>
  <c r="O1845" i="2"/>
  <c r="M1845" i="2"/>
  <c r="K1845" i="2"/>
  <c r="I1845" i="2"/>
  <c r="G1845" i="2"/>
  <c r="F1845" i="2"/>
  <c r="E1845" i="2"/>
  <c r="D1845" i="2"/>
  <c r="C1845" i="2"/>
  <c r="O1844" i="2"/>
  <c r="M1844" i="2"/>
  <c r="K1844" i="2"/>
  <c r="I1844" i="2"/>
  <c r="G1844" i="2"/>
  <c r="F1844" i="2"/>
  <c r="E1844" i="2"/>
  <c r="D1844" i="2"/>
  <c r="C1844" i="2"/>
  <c r="O1843" i="2"/>
  <c r="M1843" i="2"/>
  <c r="K1843" i="2"/>
  <c r="I1843" i="2"/>
  <c r="G1843" i="2"/>
  <c r="F1843" i="2"/>
  <c r="E1843" i="2"/>
  <c r="D1843" i="2"/>
  <c r="C1843" i="2"/>
  <c r="O1842" i="2"/>
  <c r="M1842" i="2"/>
  <c r="K1842" i="2"/>
  <c r="I1842" i="2"/>
  <c r="G1842" i="2"/>
  <c r="F1842" i="2"/>
  <c r="E1842" i="2"/>
  <c r="D1842" i="2"/>
  <c r="C1842" i="2"/>
  <c r="O1841" i="2"/>
  <c r="M1841" i="2"/>
  <c r="K1841" i="2"/>
  <c r="I1841" i="2"/>
  <c r="G1841" i="2"/>
  <c r="F1841" i="2"/>
  <c r="E1841" i="2"/>
  <c r="D1841" i="2"/>
  <c r="C1841" i="2"/>
  <c r="O1840" i="2"/>
  <c r="M1840" i="2"/>
  <c r="K1840" i="2"/>
  <c r="I1840" i="2"/>
  <c r="G1840" i="2"/>
  <c r="F1840" i="2"/>
  <c r="E1840" i="2"/>
  <c r="D1840" i="2"/>
  <c r="C1840" i="2"/>
  <c r="O1839" i="2"/>
  <c r="M1839" i="2"/>
  <c r="K1839" i="2"/>
  <c r="I1839" i="2"/>
  <c r="G1839" i="2"/>
  <c r="F1839" i="2"/>
  <c r="E1839" i="2"/>
  <c r="D1839" i="2"/>
  <c r="C1839" i="2"/>
  <c r="O1838" i="2"/>
  <c r="M1838" i="2"/>
  <c r="K1838" i="2"/>
  <c r="I1838" i="2"/>
  <c r="G1838" i="2"/>
  <c r="F1838" i="2"/>
  <c r="E1838" i="2"/>
  <c r="D1838" i="2"/>
  <c r="C1838" i="2"/>
  <c r="O1837" i="2"/>
  <c r="M1837" i="2"/>
  <c r="K1837" i="2"/>
  <c r="I1837" i="2"/>
  <c r="G1837" i="2"/>
  <c r="F1837" i="2"/>
  <c r="E1837" i="2"/>
  <c r="D1837" i="2"/>
  <c r="C1837" i="2"/>
  <c r="O1836" i="2"/>
  <c r="M1836" i="2"/>
  <c r="K1836" i="2"/>
  <c r="I1836" i="2"/>
  <c r="G1836" i="2"/>
  <c r="F1836" i="2"/>
  <c r="E1836" i="2"/>
  <c r="D1836" i="2"/>
  <c r="C1836" i="2"/>
  <c r="O1835" i="2"/>
  <c r="M1835" i="2"/>
  <c r="K1835" i="2"/>
  <c r="I1835" i="2"/>
  <c r="G1835" i="2"/>
  <c r="F1835" i="2"/>
  <c r="E1835" i="2"/>
  <c r="D1835" i="2"/>
  <c r="C1835" i="2"/>
  <c r="O1834" i="2"/>
  <c r="M1834" i="2"/>
  <c r="K1834" i="2"/>
  <c r="I1834" i="2"/>
  <c r="G1834" i="2"/>
  <c r="F1834" i="2"/>
  <c r="E1834" i="2"/>
  <c r="D1834" i="2"/>
  <c r="C1834" i="2"/>
  <c r="O1833" i="2"/>
  <c r="M1833" i="2"/>
  <c r="K1833" i="2"/>
  <c r="I1833" i="2"/>
  <c r="G1833" i="2"/>
  <c r="F1833" i="2"/>
  <c r="E1833" i="2"/>
  <c r="D1833" i="2"/>
  <c r="C1833" i="2"/>
  <c r="O1832" i="2"/>
  <c r="M1832" i="2"/>
  <c r="K1832" i="2"/>
  <c r="I1832" i="2"/>
  <c r="G1832" i="2"/>
  <c r="F1832" i="2"/>
  <c r="E1832" i="2"/>
  <c r="D1832" i="2"/>
  <c r="C1832" i="2"/>
  <c r="O1831" i="2"/>
  <c r="M1831" i="2"/>
  <c r="K1831" i="2"/>
  <c r="I1831" i="2"/>
  <c r="G1831" i="2"/>
  <c r="F1831" i="2"/>
  <c r="E1831" i="2"/>
  <c r="D1831" i="2"/>
  <c r="C1831" i="2"/>
  <c r="O1830" i="2"/>
  <c r="M1830" i="2"/>
  <c r="K1830" i="2"/>
  <c r="I1830" i="2"/>
  <c r="G1830" i="2"/>
  <c r="F1830" i="2"/>
  <c r="E1830" i="2"/>
  <c r="D1830" i="2"/>
  <c r="C1830" i="2"/>
  <c r="O1829" i="2"/>
  <c r="M1829" i="2"/>
  <c r="K1829" i="2"/>
  <c r="I1829" i="2"/>
  <c r="G1829" i="2"/>
  <c r="F1829" i="2"/>
  <c r="E1829" i="2"/>
  <c r="D1829" i="2"/>
  <c r="C1829" i="2"/>
  <c r="O1828" i="2"/>
  <c r="M1828" i="2"/>
  <c r="K1828" i="2"/>
  <c r="I1828" i="2"/>
  <c r="G1828" i="2"/>
  <c r="F1828" i="2"/>
  <c r="E1828" i="2"/>
  <c r="D1828" i="2"/>
  <c r="C1828" i="2"/>
  <c r="O1827" i="2"/>
  <c r="M1827" i="2"/>
  <c r="K1827" i="2"/>
  <c r="I1827" i="2"/>
  <c r="G1827" i="2"/>
  <c r="F1827" i="2"/>
  <c r="E1827" i="2"/>
  <c r="D1827" i="2"/>
  <c r="C1827" i="2"/>
  <c r="O1826" i="2"/>
  <c r="M1826" i="2"/>
  <c r="K1826" i="2"/>
  <c r="I1826" i="2"/>
  <c r="G1826" i="2"/>
  <c r="F1826" i="2"/>
  <c r="E1826" i="2"/>
  <c r="D1826" i="2"/>
  <c r="C1826" i="2"/>
  <c r="O1825" i="2"/>
  <c r="M1825" i="2"/>
  <c r="K1825" i="2"/>
  <c r="I1825" i="2"/>
  <c r="G1825" i="2"/>
  <c r="F1825" i="2"/>
  <c r="E1825" i="2"/>
  <c r="D1825" i="2"/>
  <c r="C1825" i="2"/>
  <c r="O1824" i="2"/>
  <c r="M1824" i="2"/>
  <c r="K1824" i="2"/>
  <c r="I1824" i="2"/>
  <c r="G1824" i="2"/>
  <c r="F1824" i="2"/>
  <c r="E1824" i="2"/>
  <c r="D1824" i="2"/>
  <c r="C1824" i="2"/>
  <c r="O1823" i="2"/>
  <c r="M1823" i="2"/>
  <c r="K1823" i="2"/>
  <c r="I1823" i="2"/>
  <c r="G1823" i="2"/>
  <c r="F1823" i="2"/>
  <c r="E1823" i="2"/>
  <c r="D1823" i="2"/>
  <c r="C1823" i="2"/>
  <c r="O1822" i="2"/>
  <c r="M1822" i="2"/>
  <c r="K1822" i="2"/>
  <c r="I1822" i="2"/>
  <c r="G1822" i="2"/>
  <c r="F1822" i="2"/>
  <c r="E1822" i="2"/>
  <c r="D1822" i="2"/>
  <c r="C1822" i="2"/>
  <c r="O1821" i="2"/>
  <c r="M1821" i="2"/>
  <c r="K1821" i="2"/>
  <c r="I1821" i="2"/>
  <c r="G1821" i="2"/>
  <c r="F1821" i="2"/>
  <c r="E1821" i="2"/>
  <c r="D1821" i="2"/>
  <c r="C1821" i="2"/>
  <c r="O1820" i="2"/>
  <c r="M1820" i="2"/>
  <c r="K1820" i="2"/>
  <c r="I1820" i="2"/>
  <c r="G1820" i="2"/>
  <c r="F1820" i="2"/>
  <c r="E1820" i="2"/>
  <c r="D1820" i="2"/>
  <c r="C1820" i="2"/>
  <c r="O1819" i="2"/>
  <c r="M1819" i="2"/>
  <c r="K1819" i="2"/>
  <c r="I1819" i="2"/>
  <c r="G1819" i="2"/>
  <c r="F1819" i="2"/>
  <c r="E1819" i="2"/>
  <c r="D1819" i="2"/>
  <c r="C1819" i="2"/>
  <c r="O1818" i="2"/>
  <c r="M1818" i="2"/>
  <c r="K1818" i="2"/>
  <c r="I1818" i="2"/>
  <c r="G1818" i="2"/>
  <c r="F1818" i="2"/>
  <c r="E1818" i="2"/>
  <c r="D1818" i="2"/>
  <c r="C1818" i="2"/>
  <c r="O1817" i="2"/>
  <c r="M1817" i="2"/>
  <c r="K1817" i="2"/>
  <c r="I1817" i="2"/>
  <c r="G1817" i="2"/>
  <c r="F1817" i="2"/>
  <c r="E1817" i="2"/>
  <c r="D1817" i="2"/>
  <c r="C1817" i="2"/>
  <c r="O1816" i="2"/>
  <c r="M1816" i="2"/>
  <c r="K1816" i="2"/>
  <c r="I1816" i="2"/>
  <c r="G1816" i="2"/>
  <c r="F1816" i="2"/>
  <c r="E1816" i="2"/>
  <c r="D1816" i="2"/>
  <c r="C1816" i="2"/>
  <c r="O1815" i="2"/>
  <c r="M1815" i="2"/>
  <c r="K1815" i="2"/>
  <c r="I1815" i="2"/>
  <c r="G1815" i="2"/>
  <c r="F1815" i="2"/>
  <c r="E1815" i="2"/>
  <c r="D1815" i="2"/>
  <c r="C1815" i="2"/>
  <c r="O1814" i="2"/>
  <c r="M1814" i="2"/>
  <c r="K1814" i="2"/>
  <c r="I1814" i="2"/>
  <c r="G1814" i="2"/>
  <c r="F1814" i="2"/>
  <c r="E1814" i="2"/>
  <c r="D1814" i="2"/>
  <c r="C1814" i="2"/>
  <c r="O1813" i="2"/>
  <c r="M1813" i="2"/>
  <c r="K1813" i="2"/>
  <c r="I1813" i="2"/>
  <c r="G1813" i="2"/>
  <c r="F1813" i="2"/>
  <c r="E1813" i="2"/>
  <c r="D1813" i="2"/>
  <c r="C1813" i="2"/>
  <c r="O1812" i="2"/>
  <c r="M1812" i="2"/>
  <c r="K1812" i="2"/>
  <c r="I1812" i="2"/>
  <c r="G1812" i="2"/>
  <c r="F1812" i="2"/>
  <c r="E1812" i="2"/>
  <c r="D1812" i="2"/>
  <c r="C1812" i="2"/>
  <c r="O1811" i="2"/>
  <c r="M1811" i="2"/>
  <c r="K1811" i="2"/>
  <c r="I1811" i="2"/>
  <c r="G1811" i="2"/>
  <c r="F1811" i="2"/>
  <c r="E1811" i="2"/>
  <c r="D1811" i="2"/>
  <c r="C1811" i="2"/>
  <c r="O1810" i="2"/>
  <c r="M1810" i="2"/>
  <c r="K1810" i="2"/>
  <c r="I1810" i="2"/>
  <c r="G1810" i="2"/>
  <c r="F1810" i="2"/>
  <c r="E1810" i="2"/>
  <c r="D1810" i="2"/>
  <c r="C1810" i="2"/>
  <c r="O1809" i="2"/>
  <c r="M1809" i="2"/>
  <c r="K1809" i="2"/>
  <c r="I1809" i="2"/>
  <c r="G1809" i="2"/>
  <c r="F1809" i="2"/>
  <c r="E1809" i="2"/>
  <c r="D1809" i="2"/>
  <c r="C1809" i="2"/>
  <c r="O1808" i="2"/>
  <c r="M1808" i="2"/>
  <c r="K1808" i="2"/>
  <c r="I1808" i="2"/>
  <c r="G1808" i="2"/>
  <c r="F1808" i="2"/>
  <c r="E1808" i="2"/>
  <c r="D1808" i="2"/>
  <c r="C1808" i="2"/>
  <c r="O1807" i="2"/>
  <c r="M1807" i="2"/>
  <c r="K1807" i="2"/>
  <c r="I1807" i="2"/>
  <c r="G1807" i="2"/>
  <c r="F1807" i="2"/>
  <c r="E1807" i="2"/>
  <c r="D1807" i="2"/>
  <c r="C1807" i="2"/>
  <c r="O1806" i="2"/>
  <c r="M1806" i="2"/>
  <c r="K1806" i="2"/>
  <c r="I1806" i="2"/>
  <c r="G1806" i="2"/>
  <c r="F1806" i="2"/>
  <c r="E1806" i="2"/>
  <c r="D1806" i="2"/>
  <c r="C1806" i="2"/>
  <c r="O1805" i="2"/>
  <c r="M1805" i="2"/>
  <c r="K1805" i="2"/>
  <c r="I1805" i="2"/>
  <c r="G1805" i="2"/>
  <c r="F1805" i="2"/>
  <c r="E1805" i="2"/>
  <c r="D1805" i="2"/>
  <c r="C1805" i="2"/>
  <c r="O1804" i="2"/>
  <c r="M1804" i="2"/>
  <c r="K1804" i="2"/>
  <c r="I1804" i="2"/>
  <c r="G1804" i="2"/>
  <c r="F1804" i="2"/>
  <c r="E1804" i="2"/>
  <c r="D1804" i="2"/>
  <c r="C1804" i="2"/>
  <c r="O1803" i="2"/>
  <c r="M1803" i="2"/>
  <c r="K1803" i="2"/>
  <c r="I1803" i="2"/>
  <c r="G1803" i="2"/>
  <c r="F1803" i="2"/>
  <c r="E1803" i="2"/>
  <c r="D1803" i="2"/>
  <c r="C1803" i="2"/>
  <c r="O1802" i="2"/>
  <c r="M1802" i="2"/>
  <c r="K1802" i="2"/>
  <c r="I1802" i="2"/>
  <c r="G1802" i="2"/>
  <c r="F1802" i="2"/>
  <c r="E1802" i="2"/>
  <c r="D1802" i="2"/>
  <c r="C1802" i="2"/>
  <c r="O1801" i="2"/>
  <c r="M1801" i="2"/>
  <c r="K1801" i="2"/>
  <c r="I1801" i="2"/>
  <c r="G1801" i="2"/>
  <c r="F1801" i="2"/>
  <c r="E1801" i="2"/>
  <c r="D1801" i="2"/>
  <c r="C1801" i="2"/>
  <c r="O1800" i="2"/>
  <c r="M1800" i="2"/>
  <c r="K1800" i="2"/>
  <c r="I1800" i="2"/>
  <c r="G1800" i="2"/>
  <c r="F1800" i="2"/>
  <c r="E1800" i="2"/>
  <c r="D1800" i="2"/>
  <c r="C1800" i="2"/>
  <c r="O1799" i="2"/>
  <c r="M1799" i="2"/>
  <c r="K1799" i="2"/>
  <c r="I1799" i="2"/>
  <c r="G1799" i="2"/>
  <c r="F1799" i="2"/>
  <c r="E1799" i="2"/>
  <c r="D1799" i="2"/>
  <c r="C1799" i="2"/>
  <c r="O1798" i="2"/>
  <c r="M1798" i="2"/>
  <c r="K1798" i="2"/>
  <c r="I1798" i="2"/>
  <c r="G1798" i="2"/>
  <c r="F1798" i="2"/>
  <c r="E1798" i="2"/>
  <c r="D1798" i="2"/>
  <c r="C1798" i="2"/>
  <c r="O1797" i="2"/>
  <c r="M1797" i="2"/>
  <c r="K1797" i="2"/>
  <c r="I1797" i="2"/>
  <c r="G1797" i="2"/>
  <c r="F1797" i="2"/>
  <c r="E1797" i="2"/>
  <c r="D1797" i="2"/>
  <c r="C1797" i="2"/>
  <c r="O1796" i="2"/>
  <c r="M1796" i="2"/>
  <c r="K1796" i="2"/>
  <c r="I1796" i="2"/>
  <c r="G1796" i="2"/>
  <c r="F1796" i="2"/>
  <c r="E1796" i="2"/>
  <c r="D1796" i="2"/>
  <c r="C1796" i="2"/>
  <c r="O1795" i="2"/>
  <c r="M1795" i="2"/>
  <c r="K1795" i="2"/>
  <c r="I1795" i="2"/>
  <c r="G1795" i="2"/>
  <c r="F1795" i="2"/>
  <c r="E1795" i="2"/>
  <c r="D1795" i="2"/>
  <c r="C1795" i="2"/>
  <c r="O1794" i="2"/>
  <c r="M1794" i="2"/>
  <c r="K1794" i="2"/>
  <c r="I1794" i="2"/>
  <c r="G1794" i="2"/>
  <c r="F1794" i="2"/>
  <c r="E1794" i="2"/>
  <c r="D1794" i="2"/>
  <c r="C1794" i="2"/>
  <c r="O1793" i="2"/>
  <c r="M1793" i="2"/>
  <c r="K1793" i="2"/>
  <c r="I1793" i="2"/>
  <c r="G1793" i="2"/>
  <c r="F1793" i="2"/>
  <c r="E1793" i="2"/>
  <c r="D1793" i="2"/>
  <c r="C1793" i="2"/>
  <c r="O1792" i="2"/>
  <c r="M1792" i="2"/>
  <c r="K1792" i="2"/>
  <c r="I1792" i="2"/>
  <c r="G1792" i="2"/>
  <c r="F1792" i="2"/>
  <c r="E1792" i="2"/>
  <c r="D1792" i="2"/>
  <c r="C1792" i="2"/>
  <c r="O1791" i="2"/>
  <c r="M1791" i="2"/>
  <c r="K1791" i="2"/>
  <c r="I1791" i="2"/>
  <c r="G1791" i="2"/>
  <c r="F1791" i="2"/>
  <c r="E1791" i="2"/>
  <c r="D1791" i="2"/>
  <c r="C1791" i="2"/>
  <c r="O1790" i="2"/>
  <c r="M1790" i="2"/>
  <c r="K1790" i="2"/>
  <c r="I1790" i="2"/>
  <c r="G1790" i="2"/>
  <c r="F1790" i="2"/>
  <c r="E1790" i="2"/>
  <c r="D1790" i="2"/>
  <c r="C1790" i="2"/>
  <c r="O1789" i="2"/>
  <c r="M1789" i="2"/>
  <c r="K1789" i="2"/>
  <c r="I1789" i="2"/>
  <c r="G1789" i="2"/>
  <c r="F1789" i="2"/>
  <c r="E1789" i="2"/>
  <c r="D1789" i="2"/>
  <c r="C1789" i="2"/>
  <c r="O1788" i="2"/>
  <c r="M1788" i="2"/>
  <c r="K1788" i="2"/>
  <c r="I1788" i="2"/>
  <c r="G1788" i="2"/>
  <c r="F1788" i="2"/>
  <c r="E1788" i="2"/>
  <c r="D1788" i="2"/>
  <c r="C1788" i="2"/>
  <c r="O1787" i="2"/>
  <c r="M1787" i="2"/>
  <c r="K1787" i="2"/>
  <c r="I1787" i="2"/>
  <c r="G1787" i="2"/>
  <c r="F1787" i="2"/>
  <c r="E1787" i="2"/>
  <c r="D1787" i="2"/>
  <c r="C1787" i="2"/>
  <c r="O1786" i="2"/>
  <c r="M1786" i="2"/>
  <c r="K1786" i="2"/>
  <c r="I1786" i="2"/>
  <c r="G1786" i="2"/>
  <c r="F1786" i="2"/>
  <c r="E1786" i="2"/>
  <c r="D1786" i="2"/>
  <c r="C1786" i="2"/>
  <c r="O1785" i="2"/>
  <c r="M1785" i="2"/>
  <c r="K1785" i="2"/>
  <c r="I1785" i="2"/>
  <c r="G1785" i="2"/>
  <c r="F1785" i="2"/>
  <c r="E1785" i="2"/>
  <c r="D1785" i="2"/>
  <c r="C1785" i="2"/>
  <c r="O1784" i="2"/>
  <c r="M1784" i="2"/>
  <c r="K1784" i="2"/>
  <c r="I1784" i="2"/>
  <c r="G1784" i="2"/>
  <c r="F1784" i="2"/>
  <c r="E1784" i="2"/>
  <c r="D1784" i="2"/>
  <c r="C1784" i="2"/>
  <c r="O1783" i="2"/>
  <c r="M1783" i="2"/>
  <c r="K1783" i="2"/>
  <c r="I1783" i="2"/>
  <c r="G1783" i="2"/>
  <c r="F1783" i="2"/>
  <c r="E1783" i="2"/>
  <c r="D1783" i="2"/>
  <c r="C1783" i="2"/>
  <c r="O1782" i="2"/>
  <c r="M1782" i="2"/>
  <c r="K1782" i="2"/>
  <c r="I1782" i="2"/>
  <c r="G1782" i="2"/>
  <c r="F1782" i="2"/>
  <c r="E1782" i="2"/>
  <c r="D1782" i="2"/>
  <c r="C1782" i="2"/>
  <c r="O1781" i="2"/>
  <c r="M1781" i="2"/>
  <c r="K1781" i="2"/>
  <c r="I1781" i="2"/>
  <c r="G1781" i="2"/>
  <c r="F1781" i="2"/>
  <c r="E1781" i="2"/>
  <c r="D1781" i="2"/>
  <c r="C1781" i="2"/>
  <c r="O1780" i="2"/>
  <c r="M1780" i="2"/>
  <c r="K1780" i="2"/>
  <c r="I1780" i="2"/>
  <c r="G1780" i="2"/>
  <c r="F1780" i="2"/>
  <c r="E1780" i="2"/>
  <c r="D1780" i="2"/>
  <c r="C1780" i="2"/>
  <c r="O1779" i="2"/>
  <c r="M1779" i="2"/>
  <c r="K1779" i="2"/>
  <c r="I1779" i="2"/>
  <c r="G1779" i="2"/>
  <c r="F1779" i="2"/>
  <c r="E1779" i="2"/>
  <c r="D1779" i="2"/>
  <c r="C1779" i="2"/>
  <c r="O1778" i="2"/>
  <c r="M1778" i="2"/>
  <c r="K1778" i="2"/>
  <c r="I1778" i="2"/>
  <c r="G1778" i="2"/>
  <c r="F1778" i="2"/>
  <c r="E1778" i="2"/>
  <c r="D1778" i="2"/>
  <c r="C1778" i="2"/>
  <c r="O1777" i="2"/>
  <c r="M1777" i="2"/>
  <c r="K1777" i="2"/>
  <c r="I1777" i="2"/>
  <c r="G1777" i="2"/>
  <c r="F1777" i="2"/>
  <c r="E1777" i="2"/>
  <c r="D1777" i="2"/>
  <c r="C1777" i="2"/>
  <c r="O1776" i="2"/>
  <c r="M1776" i="2"/>
  <c r="K1776" i="2"/>
  <c r="I1776" i="2"/>
  <c r="G1776" i="2"/>
  <c r="F1776" i="2"/>
  <c r="E1776" i="2"/>
  <c r="D1776" i="2"/>
  <c r="C1776" i="2"/>
  <c r="O1775" i="2"/>
  <c r="M1775" i="2"/>
  <c r="K1775" i="2"/>
  <c r="I1775" i="2"/>
  <c r="G1775" i="2"/>
  <c r="F1775" i="2"/>
  <c r="E1775" i="2"/>
  <c r="D1775" i="2"/>
  <c r="C1775" i="2"/>
  <c r="O1774" i="2"/>
  <c r="M1774" i="2"/>
  <c r="K1774" i="2"/>
  <c r="I1774" i="2"/>
  <c r="G1774" i="2"/>
  <c r="F1774" i="2"/>
  <c r="E1774" i="2"/>
  <c r="D1774" i="2"/>
  <c r="C1774" i="2"/>
  <c r="O1773" i="2"/>
  <c r="M1773" i="2"/>
  <c r="K1773" i="2"/>
  <c r="I1773" i="2"/>
  <c r="G1773" i="2"/>
  <c r="F1773" i="2"/>
  <c r="E1773" i="2"/>
  <c r="D1773" i="2"/>
  <c r="C1773" i="2"/>
  <c r="O1772" i="2"/>
  <c r="M1772" i="2"/>
  <c r="K1772" i="2"/>
  <c r="I1772" i="2"/>
  <c r="G1772" i="2"/>
  <c r="F1772" i="2"/>
  <c r="E1772" i="2"/>
  <c r="D1772" i="2"/>
  <c r="C1772" i="2"/>
  <c r="O1771" i="2"/>
  <c r="M1771" i="2"/>
  <c r="K1771" i="2"/>
  <c r="I1771" i="2"/>
  <c r="G1771" i="2"/>
  <c r="F1771" i="2"/>
  <c r="E1771" i="2"/>
  <c r="D1771" i="2"/>
  <c r="C1771" i="2"/>
  <c r="O1770" i="2"/>
  <c r="M1770" i="2"/>
  <c r="K1770" i="2"/>
  <c r="I1770" i="2"/>
  <c r="G1770" i="2"/>
  <c r="F1770" i="2"/>
  <c r="E1770" i="2"/>
  <c r="D1770" i="2"/>
  <c r="C1770" i="2"/>
  <c r="O1769" i="2"/>
  <c r="M1769" i="2"/>
  <c r="K1769" i="2"/>
  <c r="I1769" i="2"/>
  <c r="G1769" i="2"/>
  <c r="F1769" i="2"/>
  <c r="E1769" i="2"/>
  <c r="D1769" i="2"/>
  <c r="C1769" i="2"/>
  <c r="O1768" i="2"/>
  <c r="M1768" i="2"/>
  <c r="K1768" i="2"/>
  <c r="I1768" i="2"/>
  <c r="G1768" i="2"/>
  <c r="F1768" i="2"/>
  <c r="E1768" i="2"/>
  <c r="D1768" i="2"/>
  <c r="C1768" i="2"/>
  <c r="O1767" i="2"/>
  <c r="M1767" i="2"/>
  <c r="K1767" i="2"/>
  <c r="I1767" i="2"/>
  <c r="G1767" i="2"/>
  <c r="F1767" i="2"/>
  <c r="E1767" i="2"/>
  <c r="D1767" i="2"/>
  <c r="C1767" i="2"/>
  <c r="O1766" i="2"/>
  <c r="M1766" i="2"/>
  <c r="K1766" i="2"/>
  <c r="I1766" i="2"/>
  <c r="G1766" i="2"/>
  <c r="F1766" i="2"/>
  <c r="E1766" i="2"/>
  <c r="D1766" i="2"/>
  <c r="C1766" i="2"/>
  <c r="O1765" i="2"/>
  <c r="M1765" i="2"/>
  <c r="K1765" i="2"/>
  <c r="I1765" i="2"/>
  <c r="G1765" i="2"/>
  <c r="F1765" i="2"/>
  <c r="E1765" i="2"/>
  <c r="D1765" i="2"/>
  <c r="C1765" i="2"/>
  <c r="O1764" i="2"/>
  <c r="M1764" i="2"/>
  <c r="K1764" i="2"/>
  <c r="I1764" i="2"/>
  <c r="G1764" i="2"/>
  <c r="F1764" i="2"/>
  <c r="E1764" i="2"/>
  <c r="D1764" i="2"/>
  <c r="C1764" i="2"/>
  <c r="O1763" i="2"/>
  <c r="M1763" i="2"/>
  <c r="K1763" i="2"/>
  <c r="I1763" i="2"/>
  <c r="G1763" i="2"/>
  <c r="F1763" i="2"/>
  <c r="E1763" i="2"/>
  <c r="D1763" i="2"/>
  <c r="C1763" i="2"/>
  <c r="O1762" i="2"/>
  <c r="M1762" i="2"/>
  <c r="K1762" i="2"/>
  <c r="I1762" i="2"/>
  <c r="G1762" i="2"/>
  <c r="F1762" i="2"/>
  <c r="E1762" i="2"/>
  <c r="D1762" i="2"/>
  <c r="C1762" i="2"/>
  <c r="O1761" i="2"/>
  <c r="M1761" i="2"/>
  <c r="K1761" i="2"/>
  <c r="I1761" i="2"/>
  <c r="G1761" i="2"/>
  <c r="F1761" i="2"/>
  <c r="E1761" i="2"/>
  <c r="D1761" i="2"/>
  <c r="C1761" i="2"/>
  <c r="O1760" i="2"/>
  <c r="M1760" i="2"/>
  <c r="K1760" i="2"/>
  <c r="I1760" i="2"/>
  <c r="G1760" i="2"/>
  <c r="F1760" i="2"/>
  <c r="E1760" i="2"/>
  <c r="D1760" i="2"/>
  <c r="C1760" i="2"/>
  <c r="O1759" i="2"/>
  <c r="M1759" i="2"/>
  <c r="K1759" i="2"/>
  <c r="I1759" i="2"/>
  <c r="G1759" i="2"/>
  <c r="F1759" i="2"/>
  <c r="E1759" i="2"/>
  <c r="D1759" i="2"/>
  <c r="C1759" i="2"/>
  <c r="O1758" i="2"/>
  <c r="M1758" i="2"/>
  <c r="K1758" i="2"/>
  <c r="I1758" i="2"/>
  <c r="G1758" i="2"/>
  <c r="F1758" i="2"/>
  <c r="E1758" i="2"/>
  <c r="D1758" i="2"/>
  <c r="C1758" i="2"/>
  <c r="O1757" i="2"/>
  <c r="M1757" i="2"/>
  <c r="K1757" i="2"/>
  <c r="I1757" i="2"/>
  <c r="G1757" i="2"/>
  <c r="F1757" i="2"/>
  <c r="E1757" i="2"/>
  <c r="D1757" i="2"/>
  <c r="C1757" i="2"/>
  <c r="O1756" i="2"/>
  <c r="M1756" i="2"/>
  <c r="K1756" i="2"/>
  <c r="I1756" i="2"/>
  <c r="G1756" i="2"/>
  <c r="F1756" i="2"/>
  <c r="E1756" i="2"/>
  <c r="D1756" i="2"/>
  <c r="C1756" i="2"/>
  <c r="O1755" i="2"/>
  <c r="M1755" i="2"/>
  <c r="K1755" i="2"/>
  <c r="I1755" i="2"/>
  <c r="G1755" i="2"/>
  <c r="F1755" i="2"/>
  <c r="E1755" i="2"/>
  <c r="D1755" i="2"/>
  <c r="C1755" i="2"/>
  <c r="O1754" i="2"/>
  <c r="M1754" i="2"/>
  <c r="K1754" i="2"/>
  <c r="I1754" i="2"/>
  <c r="G1754" i="2"/>
  <c r="F1754" i="2"/>
  <c r="E1754" i="2"/>
  <c r="D1754" i="2"/>
  <c r="C1754" i="2"/>
  <c r="O1753" i="2"/>
  <c r="M1753" i="2"/>
  <c r="K1753" i="2"/>
  <c r="I1753" i="2"/>
  <c r="G1753" i="2"/>
  <c r="F1753" i="2"/>
  <c r="E1753" i="2"/>
  <c r="D1753" i="2"/>
  <c r="C1753" i="2"/>
  <c r="O1752" i="2"/>
  <c r="M1752" i="2"/>
  <c r="K1752" i="2"/>
  <c r="I1752" i="2"/>
  <c r="G1752" i="2"/>
  <c r="F1752" i="2"/>
  <c r="E1752" i="2"/>
  <c r="D1752" i="2"/>
  <c r="C1752" i="2"/>
  <c r="O1751" i="2"/>
  <c r="M1751" i="2"/>
  <c r="K1751" i="2"/>
  <c r="I1751" i="2"/>
  <c r="G1751" i="2"/>
  <c r="F1751" i="2"/>
  <c r="E1751" i="2"/>
  <c r="D1751" i="2"/>
  <c r="C1751" i="2"/>
  <c r="O1750" i="2"/>
  <c r="M1750" i="2"/>
  <c r="K1750" i="2"/>
  <c r="I1750" i="2"/>
  <c r="G1750" i="2"/>
  <c r="F1750" i="2"/>
  <c r="E1750" i="2"/>
  <c r="D1750" i="2"/>
  <c r="C1750" i="2"/>
  <c r="O1749" i="2"/>
  <c r="M1749" i="2"/>
  <c r="K1749" i="2"/>
  <c r="I1749" i="2"/>
  <c r="G1749" i="2"/>
  <c r="F1749" i="2"/>
  <c r="E1749" i="2"/>
  <c r="D1749" i="2"/>
  <c r="C1749" i="2"/>
  <c r="O1748" i="2"/>
  <c r="M1748" i="2"/>
  <c r="K1748" i="2"/>
  <c r="I1748" i="2"/>
  <c r="G1748" i="2"/>
  <c r="F1748" i="2"/>
  <c r="E1748" i="2"/>
  <c r="D1748" i="2"/>
  <c r="C1748" i="2"/>
  <c r="O1747" i="2"/>
  <c r="M1747" i="2"/>
  <c r="K1747" i="2"/>
  <c r="I1747" i="2"/>
  <c r="G1747" i="2"/>
  <c r="F1747" i="2"/>
  <c r="E1747" i="2"/>
  <c r="D1747" i="2"/>
  <c r="C1747" i="2"/>
  <c r="O1746" i="2"/>
  <c r="M1746" i="2"/>
  <c r="K1746" i="2"/>
  <c r="I1746" i="2"/>
  <c r="G1746" i="2"/>
  <c r="F1746" i="2"/>
  <c r="E1746" i="2"/>
  <c r="D1746" i="2"/>
  <c r="C1746" i="2"/>
  <c r="O1745" i="2"/>
  <c r="M1745" i="2"/>
  <c r="K1745" i="2"/>
  <c r="I1745" i="2"/>
  <c r="G1745" i="2"/>
  <c r="F1745" i="2"/>
  <c r="E1745" i="2"/>
  <c r="D1745" i="2"/>
  <c r="C1745" i="2"/>
  <c r="O1744" i="2"/>
  <c r="M1744" i="2"/>
  <c r="K1744" i="2"/>
  <c r="I1744" i="2"/>
  <c r="G1744" i="2"/>
  <c r="F1744" i="2"/>
  <c r="E1744" i="2"/>
  <c r="D1744" i="2"/>
  <c r="C1744" i="2"/>
  <c r="O1743" i="2"/>
  <c r="M1743" i="2"/>
  <c r="K1743" i="2"/>
  <c r="I1743" i="2"/>
  <c r="G1743" i="2"/>
  <c r="F1743" i="2"/>
  <c r="E1743" i="2"/>
  <c r="D1743" i="2"/>
  <c r="C1743" i="2"/>
  <c r="O1742" i="2"/>
  <c r="M1742" i="2"/>
  <c r="K1742" i="2"/>
  <c r="I1742" i="2"/>
  <c r="G1742" i="2"/>
  <c r="F1742" i="2"/>
  <c r="E1742" i="2"/>
  <c r="D1742" i="2"/>
  <c r="C1742" i="2"/>
  <c r="O1741" i="2"/>
  <c r="M1741" i="2"/>
  <c r="K1741" i="2"/>
  <c r="I1741" i="2"/>
  <c r="G1741" i="2"/>
  <c r="F1741" i="2"/>
  <c r="E1741" i="2"/>
  <c r="D1741" i="2"/>
  <c r="C1741" i="2"/>
  <c r="O1740" i="2"/>
  <c r="M1740" i="2"/>
  <c r="K1740" i="2"/>
  <c r="I1740" i="2"/>
  <c r="G1740" i="2"/>
  <c r="F1740" i="2"/>
  <c r="E1740" i="2"/>
  <c r="D1740" i="2"/>
  <c r="C1740" i="2"/>
  <c r="O1739" i="2"/>
  <c r="M1739" i="2"/>
  <c r="K1739" i="2"/>
  <c r="I1739" i="2"/>
  <c r="G1739" i="2"/>
  <c r="F1739" i="2"/>
  <c r="E1739" i="2"/>
  <c r="D1739" i="2"/>
  <c r="C1739" i="2"/>
  <c r="O1738" i="2"/>
  <c r="M1738" i="2"/>
  <c r="K1738" i="2"/>
  <c r="I1738" i="2"/>
  <c r="G1738" i="2"/>
  <c r="F1738" i="2"/>
  <c r="E1738" i="2"/>
  <c r="D1738" i="2"/>
  <c r="C1738" i="2"/>
  <c r="O1737" i="2"/>
  <c r="M1737" i="2"/>
  <c r="K1737" i="2"/>
  <c r="I1737" i="2"/>
  <c r="G1737" i="2"/>
  <c r="F1737" i="2"/>
  <c r="E1737" i="2"/>
  <c r="D1737" i="2"/>
  <c r="C1737" i="2"/>
  <c r="O1736" i="2"/>
  <c r="M1736" i="2"/>
  <c r="K1736" i="2"/>
  <c r="I1736" i="2"/>
  <c r="G1736" i="2"/>
  <c r="F1736" i="2"/>
  <c r="E1736" i="2"/>
  <c r="D1736" i="2"/>
  <c r="C1736" i="2"/>
  <c r="O1735" i="2"/>
  <c r="M1735" i="2"/>
  <c r="K1735" i="2"/>
  <c r="I1735" i="2"/>
  <c r="G1735" i="2"/>
  <c r="F1735" i="2"/>
  <c r="E1735" i="2"/>
  <c r="D1735" i="2"/>
  <c r="C1735" i="2"/>
  <c r="O1734" i="2"/>
  <c r="M1734" i="2"/>
  <c r="K1734" i="2"/>
  <c r="I1734" i="2"/>
  <c r="G1734" i="2"/>
  <c r="F1734" i="2"/>
  <c r="E1734" i="2"/>
  <c r="D1734" i="2"/>
  <c r="C1734" i="2"/>
  <c r="O1733" i="2"/>
  <c r="M1733" i="2"/>
  <c r="K1733" i="2"/>
  <c r="I1733" i="2"/>
  <c r="G1733" i="2"/>
  <c r="F1733" i="2"/>
  <c r="E1733" i="2"/>
  <c r="D1733" i="2"/>
  <c r="C1733" i="2"/>
  <c r="O1732" i="2"/>
  <c r="M1732" i="2"/>
  <c r="K1732" i="2"/>
  <c r="I1732" i="2"/>
  <c r="G1732" i="2"/>
  <c r="F1732" i="2"/>
  <c r="E1732" i="2"/>
  <c r="D1732" i="2"/>
  <c r="C1732" i="2"/>
  <c r="O1731" i="2"/>
  <c r="M1731" i="2"/>
  <c r="K1731" i="2"/>
  <c r="I1731" i="2"/>
  <c r="G1731" i="2"/>
  <c r="F1731" i="2"/>
  <c r="E1731" i="2"/>
  <c r="D1731" i="2"/>
  <c r="C1731" i="2"/>
  <c r="O1730" i="2"/>
  <c r="M1730" i="2"/>
  <c r="K1730" i="2"/>
  <c r="I1730" i="2"/>
  <c r="G1730" i="2"/>
  <c r="F1730" i="2"/>
  <c r="E1730" i="2"/>
  <c r="D1730" i="2"/>
  <c r="C1730" i="2"/>
  <c r="O1729" i="2"/>
  <c r="M1729" i="2"/>
  <c r="K1729" i="2"/>
  <c r="I1729" i="2"/>
  <c r="G1729" i="2"/>
  <c r="F1729" i="2"/>
  <c r="E1729" i="2"/>
  <c r="D1729" i="2"/>
  <c r="C1729" i="2"/>
  <c r="O1728" i="2"/>
  <c r="M1728" i="2"/>
  <c r="K1728" i="2"/>
  <c r="I1728" i="2"/>
  <c r="G1728" i="2"/>
  <c r="F1728" i="2"/>
  <c r="E1728" i="2"/>
  <c r="D1728" i="2"/>
  <c r="C1728" i="2"/>
  <c r="O1727" i="2"/>
  <c r="M1727" i="2"/>
  <c r="K1727" i="2"/>
  <c r="I1727" i="2"/>
  <c r="G1727" i="2"/>
  <c r="F1727" i="2"/>
  <c r="E1727" i="2"/>
  <c r="D1727" i="2"/>
  <c r="C1727" i="2"/>
  <c r="O1726" i="2"/>
  <c r="M1726" i="2"/>
  <c r="K1726" i="2"/>
  <c r="I1726" i="2"/>
  <c r="G1726" i="2"/>
  <c r="F1726" i="2"/>
  <c r="E1726" i="2"/>
  <c r="D1726" i="2"/>
  <c r="C1726" i="2"/>
  <c r="O1725" i="2"/>
  <c r="M1725" i="2"/>
  <c r="K1725" i="2"/>
  <c r="I1725" i="2"/>
  <c r="G1725" i="2"/>
  <c r="F1725" i="2"/>
  <c r="E1725" i="2"/>
  <c r="D1725" i="2"/>
  <c r="C1725" i="2"/>
  <c r="O1724" i="2"/>
  <c r="M1724" i="2"/>
  <c r="K1724" i="2"/>
  <c r="I1724" i="2"/>
  <c r="G1724" i="2"/>
  <c r="F1724" i="2"/>
  <c r="E1724" i="2"/>
  <c r="D1724" i="2"/>
  <c r="C1724" i="2"/>
  <c r="O1723" i="2"/>
  <c r="M1723" i="2"/>
  <c r="K1723" i="2"/>
  <c r="I1723" i="2"/>
  <c r="G1723" i="2"/>
  <c r="F1723" i="2"/>
  <c r="E1723" i="2"/>
  <c r="D1723" i="2"/>
  <c r="C1723" i="2"/>
  <c r="O1722" i="2"/>
  <c r="M1722" i="2"/>
  <c r="K1722" i="2"/>
  <c r="I1722" i="2"/>
  <c r="G1722" i="2"/>
  <c r="F1722" i="2"/>
  <c r="E1722" i="2"/>
  <c r="D1722" i="2"/>
  <c r="C1722" i="2"/>
  <c r="O1721" i="2"/>
  <c r="M1721" i="2"/>
  <c r="K1721" i="2"/>
  <c r="I1721" i="2"/>
  <c r="G1721" i="2"/>
  <c r="F1721" i="2"/>
  <c r="E1721" i="2"/>
  <c r="D1721" i="2"/>
  <c r="C1721" i="2"/>
  <c r="O1720" i="2"/>
  <c r="M1720" i="2"/>
  <c r="K1720" i="2"/>
  <c r="I1720" i="2"/>
  <c r="G1720" i="2"/>
  <c r="F1720" i="2"/>
  <c r="E1720" i="2"/>
  <c r="D1720" i="2"/>
  <c r="C1720" i="2"/>
  <c r="O1719" i="2"/>
  <c r="M1719" i="2"/>
  <c r="K1719" i="2"/>
  <c r="I1719" i="2"/>
  <c r="G1719" i="2"/>
  <c r="F1719" i="2"/>
  <c r="E1719" i="2"/>
  <c r="D1719" i="2"/>
  <c r="C1719" i="2"/>
  <c r="O1718" i="2"/>
  <c r="M1718" i="2"/>
  <c r="K1718" i="2"/>
  <c r="I1718" i="2"/>
  <c r="G1718" i="2"/>
  <c r="F1718" i="2"/>
  <c r="E1718" i="2"/>
  <c r="D1718" i="2"/>
  <c r="C1718" i="2"/>
  <c r="O1717" i="2"/>
  <c r="M1717" i="2"/>
  <c r="K1717" i="2"/>
  <c r="I1717" i="2"/>
  <c r="G1717" i="2"/>
  <c r="F1717" i="2"/>
  <c r="E1717" i="2"/>
  <c r="D1717" i="2"/>
  <c r="C1717" i="2"/>
  <c r="O1716" i="2"/>
  <c r="M1716" i="2"/>
  <c r="K1716" i="2"/>
  <c r="I1716" i="2"/>
  <c r="G1716" i="2"/>
  <c r="F1716" i="2"/>
  <c r="E1716" i="2"/>
  <c r="D1716" i="2"/>
  <c r="C1716" i="2"/>
  <c r="O1715" i="2"/>
  <c r="M1715" i="2"/>
  <c r="K1715" i="2"/>
  <c r="I1715" i="2"/>
  <c r="G1715" i="2"/>
  <c r="F1715" i="2"/>
  <c r="E1715" i="2"/>
  <c r="D1715" i="2"/>
  <c r="C1715" i="2"/>
  <c r="O1714" i="2"/>
  <c r="M1714" i="2"/>
  <c r="K1714" i="2"/>
  <c r="I1714" i="2"/>
  <c r="G1714" i="2"/>
  <c r="F1714" i="2"/>
  <c r="E1714" i="2"/>
  <c r="D1714" i="2"/>
  <c r="C1714" i="2"/>
  <c r="O1713" i="2"/>
  <c r="M1713" i="2"/>
  <c r="K1713" i="2"/>
  <c r="I1713" i="2"/>
  <c r="G1713" i="2"/>
  <c r="F1713" i="2"/>
  <c r="E1713" i="2"/>
  <c r="D1713" i="2"/>
  <c r="C1713" i="2"/>
  <c r="O1712" i="2"/>
  <c r="M1712" i="2"/>
  <c r="K1712" i="2"/>
  <c r="I1712" i="2"/>
  <c r="G1712" i="2"/>
  <c r="F1712" i="2"/>
  <c r="E1712" i="2"/>
  <c r="D1712" i="2"/>
  <c r="C1712" i="2"/>
  <c r="O1711" i="2"/>
  <c r="M1711" i="2"/>
  <c r="K1711" i="2"/>
  <c r="I1711" i="2"/>
  <c r="G1711" i="2"/>
  <c r="F1711" i="2"/>
  <c r="E1711" i="2"/>
  <c r="D1711" i="2"/>
  <c r="C1711" i="2"/>
  <c r="O1710" i="2"/>
  <c r="M1710" i="2"/>
  <c r="K1710" i="2"/>
  <c r="I1710" i="2"/>
  <c r="G1710" i="2"/>
  <c r="F1710" i="2"/>
  <c r="E1710" i="2"/>
  <c r="D1710" i="2"/>
  <c r="C1710" i="2"/>
  <c r="O1709" i="2"/>
  <c r="M1709" i="2"/>
  <c r="K1709" i="2"/>
  <c r="I1709" i="2"/>
  <c r="G1709" i="2"/>
  <c r="F1709" i="2"/>
  <c r="E1709" i="2"/>
  <c r="D1709" i="2"/>
  <c r="C1709" i="2"/>
  <c r="O1708" i="2"/>
  <c r="M1708" i="2"/>
  <c r="K1708" i="2"/>
  <c r="I1708" i="2"/>
  <c r="G1708" i="2"/>
  <c r="F1708" i="2"/>
  <c r="E1708" i="2"/>
  <c r="D1708" i="2"/>
  <c r="C1708" i="2"/>
  <c r="O1707" i="2"/>
  <c r="M1707" i="2"/>
  <c r="K1707" i="2"/>
  <c r="I1707" i="2"/>
  <c r="G1707" i="2"/>
  <c r="F1707" i="2"/>
  <c r="E1707" i="2"/>
  <c r="D1707" i="2"/>
  <c r="C1707" i="2"/>
  <c r="O1706" i="2"/>
  <c r="M1706" i="2"/>
  <c r="K1706" i="2"/>
  <c r="I1706" i="2"/>
  <c r="G1706" i="2"/>
  <c r="F1706" i="2"/>
  <c r="E1706" i="2"/>
  <c r="D1706" i="2"/>
  <c r="C1706" i="2"/>
  <c r="O1705" i="2"/>
  <c r="M1705" i="2"/>
  <c r="K1705" i="2"/>
  <c r="I1705" i="2"/>
  <c r="G1705" i="2"/>
  <c r="F1705" i="2"/>
  <c r="E1705" i="2"/>
  <c r="D1705" i="2"/>
  <c r="C1705" i="2"/>
  <c r="O1704" i="2"/>
  <c r="M1704" i="2"/>
  <c r="K1704" i="2"/>
  <c r="I1704" i="2"/>
  <c r="G1704" i="2"/>
  <c r="F1704" i="2"/>
  <c r="E1704" i="2"/>
  <c r="D1704" i="2"/>
  <c r="C1704" i="2"/>
  <c r="O1703" i="2"/>
  <c r="M1703" i="2"/>
  <c r="K1703" i="2"/>
  <c r="I1703" i="2"/>
  <c r="G1703" i="2"/>
  <c r="F1703" i="2"/>
  <c r="E1703" i="2"/>
  <c r="D1703" i="2"/>
  <c r="C1703" i="2"/>
  <c r="O1702" i="2"/>
  <c r="M1702" i="2"/>
  <c r="K1702" i="2"/>
  <c r="I1702" i="2"/>
  <c r="G1702" i="2"/>
  <c r="F1702" i="2"/>
  <c r="E1702" i="2"/>
  <c r="D1702" i="2"/>
  <c r="C1702" i="2"/>
  <c r="O1701" i="2"/>
  <c r="M1701" i="2"/>
  <c r="K1701" i="2"/>
  <c r="I1701" i="2"/>
  <c r="G1701" i="2"/>
  <c r="F1701" i="2"/>
  <c r="E1701" i="2"/>
  <c r="D1701" i="2"/>
  <c r="C1701" i="2"/>
  <c r="O1700" i="2"/>
  <c r="M1700" i="2"/>
  <c r="K1700" i="2"/>
  <c r="I1700" i="2"/>
  <c r="G1700" i="2"/>
  <c r="F1700" i="2"/>
  <c r="E1700" i="2"/>
  <c r="D1700" i="2"/>
  <c r="C1700" i="2"/>
  <c r="O1699" i="2"/>
  <c r="M1699" i="2"/>
  <c r="K1699" i="2"/>
  <c r="I1699" i="2"/>
  <c r="G1699" i="2"/>
  <c r="F1699" i="2"/>
  <c r="E1699" i="2"/>
  <c r="D1699" i="2"/>
  <c r="C1699" i="2"/>
  <c r="O1698" i="2"/>
  <c r="M1698" i="2"/>
  <c r="K1698" i="2"/>
  <c r="I1698" i="2"/>
  <c r="G1698" i="2"/>
  <c r="F1698" i="2"/>
  <c r="E1698" i="2"/>
  <c r="D1698" i="2"/>
  <c r="C1698" i="2"/>
  <c r="O1697" i="2"/>
  <c r="M1697" i="2"/>
  <c r="K1697" i="2"/>
  <c r="I1697" i="2"/>
  <c r="G1697" i="2"/>
  <c r="F1697" i="2"/>
  <c r="E1697" i="2"/>
  <c r="D1697" i="2"/>
  <c r="C1697" i="2"/>
  <c r="O1696" i="2"/>
  <c r="M1696" i="2"/>
  <c r="K1696" i="2"/>
  <c r="I1696" i="2"/>
  <c r="G1696" i="2"/>
  <c r="F1696" i="2"/>
  <c r="E1696" i="2"/>
  <c r="D1696" i="2"/>
  <c r="C1696" i="2"/>
  <c r="O1695" i="2"/>
  <c r="M1695" i="2"/>
  <c r="K1695" i="2"/>
  <c r="I1695" i="2"/>
  <c r="G1695" i="2"/>
  <c r="F1695" i="2"/>
  <c r="E1695" i="2"/>
  <c r="D1695" i="2"/>
  <c r="C1695" i="2"/>
  <c r="O1694" i="2"/>
  <c r="M1694" i="2"/>
  <c r="K1694" i="2"/>
  <c r="I1694" i="2"/>
  <c r="G1694" i="2"/>
  <c r="F1694" i="2"/>
  <c r="E1694" i="2"/>
  <c r="D1694" i="2"/>
  <c r="C1694" i="2"/>
  <c r="O1693" i="2"/>
  <c r="M1693" i="2"/>
  <c r="K1693" i="2"/>
  <c r="I1693" i="2"/>
  <c r="G1693" i="2"/>
  <c r="F1693" i="2"/>
  <c r="E1693" i="2"/>
  <c r="D1693" i="2"/>
  <c r="C1693" i="2"/>
  <c r="O1692" i="2"/>
  <c r="M1692" i="2"/>
  <c r="K1692" i="2"/>
  <c r="I1692" i="2"/>
  <c r="G1692" i="2"/>
  <c r="F1692" i="2"/>
  <c r="E1692" i="2"/>
  <c r="D1692" i="2"/>
  <c r="C1692" i="2"/>
  <c r="O1691" i="2"/>
  <c r="M1691" i="2"/>
  <c r="K1691" i="2"/>
  <c r="I1691" i="2"/>
  <c r="G1691" i="2"/>
  <c r="F1691" i="2"/>
  <c r="E1691" i="2"/>
  <c r="D1691" i="2"/>
  <c r="C1691" i="2"/>
  <c r="O1690" i="2"/>
  <c r="M1690" i="2"/>
  <c r="K1690" i="2"/>
  <c r="I1690" i="2"/>
  <c r="G1690" i="2"/>
  <c r="F1690" i="2"/>
  <c r="E1690" i="2"/>
  <c r="D1690" i="2"/>
  <c r="C1690" i="2"/>
  <c r="O1689" i="2"/>
  <c r="M1689" i="2"/>
  <c r="K1689" i="2"/>
  <c r="I1689" i="2"/>
  <c r="G1689" i="2"/>
  <c r="F1689" i="2"/>
  <c r="E1689" i="2"/>
  <c r="D1689" i="2"/>
  <c r="C1689" i="2"/>
  <c r="O1688" i="2"/>
  <c r="M1688" i="2"/>
  <c r="K1688" i="2"/>
  <c r="I1688" i="2"/>
  <c r="G1688" i="2"/>
  <c r="F1688" i="2"/>
  <c r="E1688" i="2"/>
  <c r="D1688" i="2"/>
  <c r="C1688" i="2"/>
  <c r="O1687" i="2"/>
  <c r="M1687" i="2"/>
  <c r="K1687" i="2"/>
  <c r="I1687" i="2"/>
  <c r="G1687" i="2"/>
  <c r="F1687" i="2"/>
  <c r="E1687" i="2"/>
  <c r="D1687" i="2"/>
  <c r="C1687" i="2"/>
  <c r="O1686" i="2"/>
  <c r="M1686" i="2"/>
  <c r="K1686" i="2"/>
  <c r="I1686" i="2"/>
  <c r="G1686" i="2"/>
  <c r="F1686" i="2"/>
  <c r="E1686" i="2"/>
  <c r="D1686" i="2"/>
  <c r="C1686" i="2"/>
  <c r="O1685" i="2"/>
  <c r="M1685" i="2"/>
  <c r="K1685" i="2"/>
  <c r="I1685" i="2"/>
  <c r="G1685" i="2"/>
  <c r="F1685" i="2"/>
  <c r="E1685" i="2"/>
  <c r="D1685" i="2"/>
  <c r="C1685" i="2"/>
  <c r="O1684" i="2"/>
  <c r="M1684" i="2"/>
  <c r="K1684" i="2"/>
  <c r="I1684" i="2"/>
  <c r="G1684" i="2"/>
  <c r="F1684" i="2"/>
  <c r="E1684" i="2"/>
  <c r="D1684" i="2"/>
  <c r="C1684" i="2"/>
  <c r="O1683" i="2"/>
  <c r="M1683" i="2"/>
  <c r="K1683" i="2"/>
  <c r="I1683" i="2"/>
  <c r="G1683" i="2"/>
  <c r="F1683" i="2"/>
  <c r="E1683" i="2"/>
  <c r="D1683" i="2"/>
  <c r="C1683" i="2"/>
  <c r="O1682" i="2"/>
  <c r="M1682" i="2"/>
  <c r="K1682" i="2"/>
  <c r="I1682" i="2"/>
  <c r="G1682" i="2"/>
  <c r="F1682" i="2"/>
  <c r="E1682" i="2"/>
  <c r="D1682" i="2"/>
  <c r="C1682" i="2"/>
  <c r="O1681" i="2"/>
  <c r="M1681" i="2"/>
  <c r="K1681" i="2"/>
  <c r="I1681" i="2"/>
  <c r="G1681" i="2"/>
  <c r="F1681" i="2"/>
  <c r="E1681" i="2"/>
  <c r="D1681" i="2"/>
  <c r="C1681" i="2"/>
  <c r="O1680" i="2"/>
  <c r="M1680" i="2"/>
  <c r="K1680" i="2"/>
  <c r="I1680" i="2"/>
  <c r="G1680" i="2"/>
  <c r="F1680" i="2"/>
  <c r="E1680" i="2"/>
  <c r="D1680" i="2"/>
  <c r="C1680" i="2"/>
  <c r="O1679" i="2"/>
  <c r="M1679" i="2"/>
  <c r="K1679" i="2"/>
  <c r="I1679" i="2"/>
  <c r="G1679" i="2"/>
  <c r="F1679" i="2"/>
  <c r="E1679" i="2"/>
  <c r="D1679" i="2"/>
  <c r="C1679" i="2"/>
  <c r="O1678" i="2"/>
  <c r="M1678" i="2"/>
  <c r="K1678" i="2"/>
  <c r="I1678" i="2"/>
  <c r="G1678" i="2"/>
  <c r="F1678" i="2"/>
  <c r="E1678" i="2"/>
  <c r="D1678" i="2"/>
  <c r="C1678" i="2"/>
  <c r="O1677" i="2"/>
  <c r="M1677" i="2"/>
  <c r="K1677" i="2"/>
  <c r="I1677" i="2"/>
  <c r="G1677" i="2"/>
  <c r="F1677" i="2"/>
  <c r="E1677" i="2"/>
  <c r="D1677" i="2"/>
  <c r="C1677" i="2"/>
  <c r="O1676" i="2"/>
  <c r="M1676" i="2"/>
  <c r="K1676" i="2"/>
  <c r="I1676" i="2"/>
  <c r="G1676" i="2"/>
  <c r="F1676" i="2"/>
  <c r="E1676" i="2"/>
  <c r="D1676" i="2"/>
  <c r="C1676" i="2"/>
  <c r="O1675" i="2"/>
  <c r="M1675" i="2"/>
  <c r="K1675" i="2"/>
  <c r="I1675" i="2"/>
  <c r="G1675" i="2"/>
  <c r="F1675" i="2"/>
  <c r="E1675" i="2"/>
  <c r="D1675" i="2"/>
  <c r="C1675" i="2"/>
  <c r="O1674" i="2"/>
  <c r="M1674" i="2"/>
  <c r="K1674" i="2"/>
  <c r="I1674" i="2"/>
  <c r="G1674" i="2"/>
  <c r="F1674" i="2"/>
  <c r="E1674" i="2"/>
  <c r="D1674" i="2"/>
  <c r="C1674" i="2"/>
  <c r="O1673" i="2"/>
  <c r="M1673" i="2"/>
  <c r="K1673" i="2"/>
  <c r="I1673" i="2"/>
  <c r="G1673" i="2"/>
  <c r="F1673" i="2"/>
  <c r="E1673" i="2"/>
  <c r="D1673" i="2"/>
  <c r="C1673" i="2"/>
  <c r="O1672" i="2"/>
  <c r="M1672" i="2"/>
  <c r="K1672" i="2"/>
  <c r="I1672" i="2"/>
  <c r="G1672" i="2"/>
  <c r="F1672" i="2"/>
  <c r="E1672" i="2"/>
  <c r="D1672" i="2"/>
  <c r="C1672" i="2"/>
  <c r="O1671" i="2"/>
  <c r="M1671" i="2"/>
  <c r="K1671" i="2"/>
  <c r="I1671" i="2"/>
  <c r="G1671" i="2"/>
  <c r="F1671" i="2"/>
  <c r="E1671" i="2"/>
  <c r="D1671" i="2"/>
  <c r="C1671" i="2"/>
  <c r="O1670" i="2"/>
  <c r="M1670" i="2"/>
  <c r="K1670" i="2"/>
  <c r="I1670" i="2"/>
  <c r="G1670" i="2"/>
  <c r="F1670" i="2"/>
  <c r="E1670" i="2"/>
  <c r="D1670" i="2"/>
  <c r="C1670" i="2"/>
  <c r="O1669" i="2"/>
  <c r="M1669" i="2"/>
  <c r="K1669" i="2"/>
  <c r="I1669" i="2"/>
  <c r="G1669" i="2"/>
  <c r="F1669" i="2"/>
  <c r="E1669" i="2"/>
  <c r="D1669" i="2"/>
  <c r="C1669" i="2"/>
  <c r="O1668" i="2"/>
  <c r="M1668" i="2"/>
  <c r="K1668" i="2"/>
  <c r="I1668" i="2"/>
  <c r="G1668" i="2"/>
  <c r="F1668" i="2"/>
  <c r="E1668" i="2"/>
  <c r="D1668" i="2"/>
  <c r="C1668" i="2"/>
  <c r="O1667" i="2"/>
  <c r="M1667" i="2"/>
  <c r="K1667" i="2"/>
  <c r="I1667" i="2"/>
  <c r="G1667" i="2"/>
  <c r="F1667" i="2"/>
  <c r="E1667" i="2"/>
  <c r="D1667" i="2"/>
  <c r="C1667" i="2"/>
  <c r="O1666" i="2"/>
  <c r="M1666" i="2"/>
  <c r="K1666" i="2"/>
  <c r="I1666" i="2"/>
  <c r="G1666" i="2"/>
  <c r="F1666" i="2"/>
  <c r="E1666" i="2"/>
  <c r="D1666" i="2"/>
  <c r="C1666" i="2"/>
  <c r="O1665" i="2"/>
  <c r="M1665" i="2"/>
  <c r="K1665" i="2"/>
  <c r="I1665" i="2"/>
  <c r="G1665" i="2"/>
  <c r="F1665" i="2"/>
  <c r="E1665" i="2"/>
  <c r="D1665" i="2"/>
  <c r="C1665" i="2"/>
  <c r="O1664" i="2"/>
  <c r="M1664" i="2"/>
  <c r="K1664" i="2"/>
  <c r="I1664" i="2"/>
  <c r="G1664" i="2"/>
  <c r="F1664" i="2"/>
  <c r="E1664" i="2"/>
  <c r="D1664" i="2"/>
  <c r="C1664" i="2"/>
  <c r="O1663" i="2"/>
  <c r="M1663" i="2"/>
  <c r="K1663" i="2"/>
  <c r="I1663" i="2"/>
  <c r="G1663" i="2"/>
  <c r="F1663" i="2"/>
  <c r="E1663" i="2"/>
  <c r="D1663" i="2"/>
  <c r="C1663" i="2"/>
  <c r="O1662" i="2"/>
  <c r="M1662" i="2"/>
  <c r="K1662" i="2"/>
  <c r="I1662" i="2"/>
  <c r="G1662" i="2"/>
  <c r="F1662" i="2"/>
  <c r="E1662" i="2"/>
  <c r="D1662" i="2"/>
  <c r="C1662" i="2"/>
  <c r="O1661" i="2"/>
  <c r="M1661" i="2"/>
  <c r="K1661" i="2"/>
  <c r="I1661" i="2"/>
  <c r="G1661" i="2"/>
  <c r="F1661" i="2"/>
  <c r="E1661" i="2"/>
  <c r="D1661" i="2"/>
  <c r="C1661" i="2"/>
  <c r="O1660" i="2"/>
  <c r="M1660" i="2"/>
  <c r="K1660" i="2"/>
  <c r="I1660" i="2"/>
  <c r="G1660" i="2"/>
  <c r="F1660" i="2"/>
  <c r="E1660" i="2"/>
  <c r="D1660" i="2"/>
  <c r="C1660" i="2"/>
  <c r="O1659" i="2"/>
  <c r="M1659" i="2"/>
  <c r="K1659" i="2"/>
  <c r="I1659" i="2"/>
  <c r="G1659" i="2"/>
  <c r="F1659" i="2"/>
  <c r="E1659" i="2"/>
  <c r="D1659" i="2"/>
  <c r="C1659" i="2"/>
  <c r="O1658" i="2"/>
  <c r="M1658" i="2"/>
  <c r="K1658" i="2"/>
  <c r="I1658" i="2"/>
  <c r="G1658" i="2"/>
  <c r="F1658" i="2"/>
  <c r="E1658" i="2"/>
  <c r="D1658" i="2"/>
  <c r="C1658" i="2"/>
  <c r="O1657" i="2"/>
  <c r="M1657" i="2"/>
  <c r="K1657" i="2"/>
  <c r="I1657" i="2"/>
  <c r="G1657" i="2"/>
  <c r="F1657" i="2"/>
  <c r="E1657" i="2"/>
  <c r="D1657" i="2"/>
  <c r="C1657" i="2"/>
  <c r="O1656" i="2"/>
  <c r="M1656" i="2"/>
  <c r="K1656" i="2"/>
  <c r="I1656" i="2"/>
  <c r="G1656" i="2"/>
  <c r="F1656" i="2"/>
  <c r="E1656" i="2"/>
  <c r="D1656" i="2"/>
  <c r="C1656" i="2"/>
  <c r="O1655" i="2"/>
  <c r="M1655" i="2"/>
  <c r="K1655" i="2"/>
  <c r="I1655" i="2"/>
  <c r="G1655" i="2"/>
  <c r="F1655" i="2"/>
  <c r="E1655" i="2"/>
  <c r="D1655" i="2"/>
  <c r="C1655" i="2"/>
  <c r="O1654" i="2"/>
  <c r="M1654" i="2"/>
  <c r="K1654" i="2"/>
  <c r="I1654" i="2"/>
  <c r="G1654" i="2"/>
  <c r="F1654" i="2"/>
  <c r="E1654" i="2"/>
  <c r="D1654" i="2"/>
  <c r="C1654" i="2"/>
  <c r="O1653" i="2"/>
  <c r="M1653" i="2"/>
  <c r="K1653" i="2"/>
  <c r="I1653" i="2"/>
  <c r="G1653" i="2"/>
  <c r="F1653" i="2"/>
  <c r="E1653" i="2"/>
  <c r="D1653" i="2"/>
  <c r="C1653" i="2"/>
  <c r="O1652" i="2"/>
  <c r="M1652" i="2"/>
  <c r="K1652" i="2"/>
  <c r="I1652" i="2"/>
  <c r="G1652" i="2"/>
  <c r="F1652" i="2"/>
  <c r="E1652" i="2"/>
  <c r="D1652" i="2"/>
  <c r="C1652" i="2"/>
  <c r="O1651" i="2"/>
  <c r="M1651" i="2"/>
  <c r="K1651" i="2"/>
  <c r="I1651" i="2"/>
  <c r="G1651" i="2"/>
  <c r="F1651" i="2"/>
  <c r="E1651" i="2"/>
  <c r="D1651" i="2"/>
  <c r="C1651" i="2"/>
  <c r="O1650" i="2"/>
  <c r="M1650" i="2"/>
  <c r="K1650" i="2"/>
  <c r="I1650" i="2"/>
  <c r="G1650" i="2"/>
  <c r="F1650" i="2"/>
  <c r="E1650" i="2"/>
  <c r="D1650" i="2"/>
  <c r="C1650" i="2"/>
  <c r="O1649" i="2"/>
  <c r="M1649" i="2"/>
  <c r="K1649" i="2"/>
  <c r="I1649" i="2"/>
  <c r="G1649" i="2"/>
  <c r="F1649" i="2"/>
  <c r="E1649" i="2"/>
  <c r="D1649" i="2"/>
  <c r="C1649" i="2"/>
  <c r="O1648" i="2"/>
  <c r="M1648" i="2"/>
  <c r="K1648" i="2"/>
  <c r="I1648" i="2"/>
  <c r="G1648" i="2"/>
  <c r="F1648" i="2"/>
  <c r="E1648" i="2"/>
  <c r="D1648" i="2"/>
  <c r="C1648" i="2"/>
  <c r="O1647" i="2"/>
  <c r="M1647" i="2"/>
  <c r="K1647" i="2"/>
  <c r="I1647" i="2"/>
  <c r="G1647" i="2"/>
  <c r="F1647" i="2"/>
  <c r="E1647" i="2"/>
  <c r="D1647" i="2"/>
  <c r="C1647" i="2"/>
  <c r="O1646" i="2"/>
  <c r="M1646" i="2"/>
  <c r="K1646" i="2"/>
  <c r="I1646" i="2"/>
  <c r="G1646" i="2"/>
  <c r="F1646" i="2"/>
  <c r="E1646" i="2"/>
  <c r="D1646" i="2"/>
  <c r="C1646" i="2"/>
  <c r="O1645" i="2"/>
  <c r="M1645" i="2"/>
  <c r="K1645" i="2"/>
  <c r="I1645" i="2"/>
  <c r="G1645" i="2"/>
  <c r="F1645" i="2"/>
  <c r="E1645" i="2"/>
  <c r="D1645" i="2"/>
  <c r="C1645" i="2"/>
  <c r="O1644" i="2"/>
  <c r="M1644" i="2"/>
  <c r="K1644" i="2"/>
  <c r="I1644" i="2"/>
  <c r="G1644" i="2"/>
  <c r="F1644" i="2"/>
  <c r="E1644" i="2"/>
  <c r="D1644" i="2"/>
  <c r="C1644" i="2"/>
  <c r="O1643" i="2"/>
  <c r="M1643" i="2"/>
  <c r="K1643" i="2"/>
  <c r="I1643" i="2"/>
  <c r="G1643" i="2"/>
  <c r="F1643" i="2"/>
  <c r="E1643" i="2"/>
  <c r="D1643" i="2"/>
  <c r="C1643" i="2"/>
  <c r="O1642" i="2"/>
  <c r="M1642" i="2"/>
  <c r="K1642" i="2"/>
  <c r="I1642" i="2"/>
  <c r="G1642" i="2"/>
  <c r="F1642" i="2"/>
  <c r="E1642" i="2"/>
  <c r="D1642" i="2"/>
  <c r="C1642" i="2"/>
  <c r="O1641" i="2"/>
  <c r="M1641" i="2"/>
  <c r="K1641" i="2"/>
  <c r="I1641" i="2"/>
  <c r="G1641" i="2"/>
  <c r="F1641" i="2"/>
  <c r="E1641" i="2"/>
  <c r="D1641" i="2"/>
  <c r="C1641" i="2"/>
  <c r="O1640" i="2"/>
  <c r="M1640" i="2"/>
  <c r="K1640" i="2"/>
  <c r="I1640" i="2"/>
  <c r="G1640" i="2"/>
  <c r="F1640" i="2"/>
  <c r="E1640" i="2"/>
  <c r="D1640" i="2"/>
  <c r="C1640" i="2"/>
  <c r="O1639" i="2"/>
  <c r="M1639" i="2"/>
  <c r="K1639" i="2"/>
  <c r="I1639" i="2"/>
  <c r="G1639" i="2"/>
  <c r="F1639" i="2"/>
  <c r="E1639" i="2"/>
  <c r="D1639" i="2"/>
  <c r="C1639" i="2"/>
  <c r="O1638" i="2"/>
  <c r="M1638" i="2"/>
  <c r="K1638" i="2"/>
  <c r="I1638" i="2"/>
  <c r="G1638" i="2"/>
  <c r="F1638" i="2"/>
  <c r="E1638" i="2"/>
  <c r="D1638" i="2"/>
  <c r="C1638" i="2"/>
  <c r="O1637" i="2"/>
  <c r="M1637" i="2"/>
  <c r="K1637" i="2"/>
  <c r="I1637" i="2"/>
  <c r="G1637" i="2"/>
  <c r="F1637" i="2"/>
  <c r="E1637" i="2"/>
  <c r="D1637" i="2"/>
  <c r="C1637" i="2"/>
  <c r="O1636" i="2"/>
  <c r="M1636" i="2"/>
  <c r="K1636" i="2"/>
  <c r="I1636" i="2"/>
  <c r="G1636" i="2"/>
  <c r="F1636" i="2"/>
  <c r="E1636" i="2"/>
  <c r="D1636" i="2"/>
  <c r="C1636" i="2"/>
  <c r="O1635" i="2"/>
  <c r="M1635" i="2"/>
  <c r="K1635" i="2"/>
  <c r="I1635" i="2"/>
  <c r="G1635" i="2"/>
  <c r="F1635" i="2"/>
  <c r="E1635" i="2"/>
  <c r="D1635" i="2"/>
  <c r="C1635" i="2"/>
  <c r="O1634" i="2"/>
  <c r="M1634" i="2"/>
  <c r="K1634" i="2"/>
  <c r="I1634" i="2"/>
  <c r="G1634" i="2"/>
  <c r="F1634" i="2"/>
  <c r="E1634" i="2"/>
  <c r="D1634" i="2"/>
  <c r="C1634" i="2"/>
  <c r="O1633" i="2"/>
  <c r="M1633" i="2"/>
  <c r="K1633" i="2"/>
  <c r="I1633" i="2"/>
  <c r="G1633" i="2"/>
  <c r="F1633" i="2"/>
  <c r="E1633" i="2"/>
  <c r="D1633" i="2"/>
  <c r="C1633" i="2"/>
  <c r="O1632" i="2"/>
  <c r="M1632" i="2"/>
  <c r="K1632" i="2"/>
  <c r="I1632" i="2"/>
  <c r="G1632" i="2"/>
  <c r="F1632" i="2"/>
  <c r="E1632" i="2"/>
  <c r="D1632" i="2"/>
  <c r="C1632" i="2"/>
  <c r="O1631" i="2"/>
  <c r="M1631" i="2"/>
  <c r="K1631" i="2"/>
  <c r="I1631" i="2"/>
  <c r="G1631" i="2"/>
  <c r="F1631" i="2"/>
  <c r="E1631" i="2"/>
  <c r="D1631" i="2"/>
  <c r="C1631" i="2"/>
  <c r="O1630" i="2"/>
  <c r="M1630" i="2"/>
  <c r="K1630" i="2"/>
  <c r="I1630" i="2"/>
  <c r="G1630" i="2"/>
  <c r="F1630" i="2"/>
  <c r="E1630" i="2"/>
  <c r="D1630" i="2"/>
  <c r="C1630" i="2"/>
  <c r="O1629" i="2"/>
  <c r="M1629" i="2"/>
  <c r="K1629" i="2"/>
  <c r="I1629" i="2"/>
  <c r="G1629" i="2"/>
  <c r="F1629" i="2"/>
  <c r="E1629" i="2"/>
  <c r="D1629" i="2"/>
  <c r="C1629" i="2"/>
  <c r="O1628" i="2"/>
  <c r="M1628" i="2"/>
  <c r="K1628" i="2"/>
  <c r="I1628" i="2"/>
  <c r="G1628" i="2"/>
  <c r="F1628" i="2"/>
  <c r="E1628" i="2"/>
  <c r="D1628" i="2"/>
  <c r="C1628" i="2"/>
  <c r="O1627" i="2"/>
  <c r="M1627" i="2"/>
  <c r="K1627" i="2"/>
  <c r="I1627" i="2"/>
  <c r="G1627" i="2"/>
  <c r="F1627" i="2"/>
  <c r="E1627" i="2"/>
  <c r="D1627" i="2"/>
  <c r="C1627" i="2"/>
  <c r="O1626" i="2"/>
  <c r="M1626" i="2"/>
  <c r="K1626" i="2"/>
  <c r="I1626" i="2"/>
  <c r="G1626" i="2"/>
  <c r="F1626" i="2"/>
  <c r="E1626" i="2"/>
  <c r="D1626" i="2"/>
  <c r="C1626" i="2"/>
  <c r="O1625" i="2"/>
  <c r="M1625" i="2"/>
  <c r="K1625" i="2"/>
  <c r="I1625" i="2"/>
  <c r="G1625" i="2"/>
  <c r="F1625" i="2"/>
  <c r="E1625" i="2"/>
  <c r="D1625" i="2"/>
  <c r="C1625" i="2"/>
  <c r="O1624" i="2"/>
  <c r="M1624" i="2"/>
  <c r="K1624" i="2"/>
  <c r="I1624" i="2"/>
  <c r="G1624" i="2"/>
  <c r="F1624" i="2"/>
  <c r="E1624" i="2"/>
  <c r="D1624" i="2"/>
  <c r="C1624" i="2"/>
  <c r="O1623" i="2"/>
  <c r="M1623" i="2"/>
  <c r="K1623" i="2"/>
  <c r="I1623" i="2"/>
  <c r="G1623" i="2"/>
  <c r="F1623" i="2"/>
  <c r="E1623" i="2"/>
  <c r="D1623" i="2"/>
  <c r="C1623" i="2"/>
  <c r="O1622" i="2"/>
  <c r="M1622" i="2"/>
  <c r="K1622" i="2"/>
  <c r="I1622" i="2"/>
  <c r="G1622" i="2"/>
  <c r="F1622" i="2"/>
  <c r="E1622" i="2"/>
  <c r="D1622" i="2"/>
  <c r="C1622" i="2"/>
  <c r="O1621" i="2"/>
  <c r="M1621" i="2"/>
  <c r="K1621" i="2"/>
  <c r="I1621" i="2"/>
  <c r="G1621" i="2"/>
  <c r="F1621" i="2"/>
  <c r="E1621" i="2"/>
  <c r="D1621" i="2"/>
  <c r="C1621" i="2"/>
  <c r="O1620" i="2"/>
  <c r="M1620" i="2"/>
  <c r="K1620" i="2"/>
  <c r="I1620" i="2"/>
  <c r="G1620" i="2"/>
  <c r="F1620" i="2"/>
  <c r="E1620" i="2"/>
  <c r="D1620" i="2"/>
  <c r="C1620" i="2"/>
  <c r="O1619" i="2"/>
  <c r="M1619" i="2"/>
  <c r="K1619" i="2"/>
  <c r="I1619" i="2"/>
  <c r="G1619" i="2"/>
  <c r="F1619" i="2"/>
  <c r="E1619" i="2"/>
  <c r="D1619" i="2"/>
  <c r="C1619" i="2"/>
  <c r="O1618" i="2"/>
  <c r="M1618" i="2"/>
  <c r="K1618" i="2"/>
  <c r="I1618" i="2"/>
  <c r="G1618" i="2"/>
  <c r="F1618" i="2"/>
  <c r="E1618" i="2"/>
  <c r="D1618" i="2"/>
  <c r="C1618" i="2"/>
  <c r="O1617" i="2"/>
  <c r="M1617" i="2"/>
  <c r="K1617" i="2"/>
  <c r="I1617" i="2"/>
  <c r="G1617" i="2"/>
  <c r="F1617" i="2"/>
  <c r="E1617" i="2"/>
  <c r="D1617" i="2"/>
  <c r="C1617" i="2"/>
  <c r="O1616" i="2"/>
  <c r="M1616" i="2"/>
  <c r="K1616" i="2"/>
  <c r="I1616" i="2"/>
  <c r="G1616" i="2"/>
  <c r="F1616" i="2"/>
  <c r="E1616" i="2"/>
  <c r="D1616" i="2"/>
  <c r="C1616" i="2"/>
  <c r="O1615" i="2"/>
  <c r="M1615" i="2"/>
  <c r="K1615" i="2"/>
  <c r="I1615" i="2"/>
  <c r="G1615" i="2"/>
  <c r="F1615" i="2"/>
  <c r="E1615" i="2"/>
  <c r="D1615" i="2"/>
  <c r="C1615" i="2"/>
  <c r="O1614" i="2"/>
  <c r="M1614" i="2"/>
  <c r="K1614" i="2"/>
  <c r="I1614" i="2"/>
  <c r="G1614" i="2"/>
  <c r="F1614" i="2"/>
  <c r="E1614" i="2"/>
  <c r="D1614" i="2"/>
  <c r="C1614" i="2"/>
  <c r="O1613" i="2"/>
  <c r="M1613" i="2"/>
  <c r="K1613" i="2"/>
  <c r="I1613" i="2"/>
  <c r="G1613" i="2"/>
  <c r="F1613" i="2"/>
  <c r="E1613" i="2"/>
  <c r="D1613" i="2"/>
  <c r="C1613" i="2"/>
  <c r="O1612" i="2"/>
  <c r="M1612" i="2"/>
  <c r="K1612" i="2"/>
  <c r="I1612" i="2"/>
  <c r="G1612" i="2"/>
  <c r="F1612" i="2"/>
  <c r="E1612" i="2"/>
  <c r="D1612" i="2"/>
  <c r="C1612" i="2"/>
  <c r="O1611" i="2"/>
  <c r="M1611" i="2"/>
  <c r="K1611" i="2"/>
  <c r="I1611" i="2"/>
  <c r="G1611" i="2"/>
  <c r="F1611" i="2"/>
  <c r="E1611" i="2"/>
  <c r="D1611" i="2"/>
  <c r="C1611" i="2"/>
  <c r="O1610" i="2"/>
  <c r="M1610" i="2"/>
  <c r="K1610" i="2"/>
  <c r="I1610" i="2"/>
  <c r="G1610" i="2"/>
  <c r="F1610" i="2"/>
  <c r="E1610" i="2"/>
  <c r="D1610" i="2"/>
  <c r="C1610" i="2"/>
  <c r="O1609" i="2"/>
  <c r="M1609" i="2"/>
  <c r="K1609" i="2"/>
  <c r="I1609" i="2"/>
  <c r="G1609" i="2"/>
  <c r="F1609" i="2"/>
  <c r="E1609" i="2"/>
  <c r="D1609" i="2"/>
  <c r="C1609" i="2"/>
  <c r="O1608" i="2"/>
  <c r="M1608" i="2"/>
  <c r="K1608" i="2"/>
  <c r="I1608" i="2"/>
  <c r="G1608" i="2"/>
  <c r="F1608" i="2"/>
  <c r="E1608" i="2"/>
  <c r="D1608" i="2"/>
  <c r="C1608" i="2"/>
  <c r="O1607" i="2"/>
  <c r="M1607" i="2"/>
  <c r="K1607" i="2"/>
  <c r="I1607" i="2"/>
  <c r="G1607" i="2"/>
  <c r="F1607" i="2"/>
  <c r="E1607" i="2"/>
  <c r="D1607" i="2"/>
  <c r="C1607" i="2"/>
  <c r="O1606" i="2"/>
  <c r="M1606" i="2"/>
  <c r="K1606" i="2"/>
  <c r="I1606" i="2"/>
  <c r="G1606" i="2"/>
  <c r="F1606" i="2"/>
  <c r="E1606" i="2"/>
  <c r="D1606" i="2"/>
  <c r="C1606" i="2"/>
  <c r="O1605" i="2"/>
  <c r="M1605" i="2"/>
  <c r="K1605" i="2"/>
  <c r="I1605" i="2"/>
  <c r="G1605" i="2"/>
  <c r="F1605" i="2"/>
  <c r="E1605" i="2"/>
  <c r="D1605" i="2"/>
  <c r="C1605" i="2"/>
  <c r="O1604" i="2"/>
  <c r="M1604" i="2"/>
  <c r="K1604" i="2"/>
  <c r="I1604" i="2"/>
  <c r="G1604" i="2"/>
  <c r="F1604" i="2"/>
  <c r="E1604" i="2"/>
  <c r="D1604" i="2"/>
  <c r="C1604" i="2"/>
  <c r="O1603" i="2"/>
  <c r="M1603" i="2"/>
  <c r="K1603" i="2"/>
  <c r="I1603" i="2"/>
  <c r="G1603" i="2"/>
  <c r="F1603" i="2"/>
  <c r="E1603" i="2"/>
  <c r="D1603" i="2"/>
  <c r="C1603" i="2"/>
  <c r="O1602" i="2"/>
  <c r="M1602" i="2"/>
  <c r="K1602" i="2"/>
  <c r="I1602" i="2"/>
  <c r="G1602" i="2"/>
  <c r="F1602" i="2"/>
  <c r="E1602" i="2"/>
  <c r="D1602" i="2"/>
  <c r="C1602" i="2"/>
  <c r="O1601" i="2"/>
  <c r="M1601" i="2"/>
  <c r="K1601" i="2"/>
  <c r="I1601" i="2"/>
  <c r="G1601" i="2"/>
  <c r="F1601" i="2"/>
  <c r="E1601" i="2"/>
  <c r="D1601" i="2"/>
  <c r="C1601" i="2"/>
  <c r="O1600" i="2"/>
  <c r="M1600" i="2"/>
  <c r="K1600" i="2"/>
  <c r="I1600" i="2"/>
  <c r="G1600" i="2"/>
  <c r="F1600" i="2"/>
  <c r="E1600" i="2"/>
  <c r="D1600" i="2"/>
  <c r="C1600" i="2"/>
  <c r="O1599" i="2"/>
  <c r="M1599" i="2"/>
  <c r="K1599" i="2"/>
  <c r="I1599" i="2"/>
  <c r="G1599" i="2"/>
  <c r="F1599" i="2"/>
  <c r="E1599" i="2"/>
  <c r="D1599" i="2"/>
  <c r="C1599" i="2"/>
  <c r="O1598" i="2"/>
  <c r="M1598" i="2"/>
  <c r="K1598" i="2"/>
  <c r="I1598" i="2"/>
  <c r="G1598" i="2"/>
  <c r="F1598" i="2"/>
  <c r="E1598" i="2"/>
  <c r="D1598" i="2"/>
  <c r="C1598" i="2"/>
  <c r="O1597" i="2"/>
  <c r="M1597" i="2"/>
  <c r="K1597" i="2"/>
  <c r="I1597" i="2"/>
  <c r="G1597" i="2"/>
  <c r="F1597" i="2"/>
  <c r="E1597" i="2"/>
  <c r="D1597" i="2"/>
  <c r="C1597" i="2"/>
  <c r="O1596" i="2"/>
  <c r="M1596" i="2"/>
  <c r="K1596" i="2"/>
  <c r="I1596" i="2"/>
  <c r="G1596" i="2"/>
  <c r="F1596" i="2"/>
  <c r="E1596" i="2"/>
  <c r="D1596" i="2"/>
  <c r="C1596" i="2"/>
  <c r="O1595" i="2"/>
  <c r="M1595" i="2"/>
  <c r="K1595" i="2"/>
  <c r="I1595" i="2"/>
  <c r="G1595" i="2"/>
  <c r="F1595" i="2"/>
  <c r="E1595" i="2"/>
  <c r="D1595" i="2"/>
  <c r="C1595" i="2"/>
  <c r="O1594" i="2"/>
  <c r="M1594" i="2"/>
  <c r="K1594" i="2"/>
  <c r="I1594" i="2"/>
  <c r="G1594" i="2"/>
  <c r="F1594" i="2"/>
  <c r="E1594" i="2"/>
  <c r="D1594" i="2"/>
  <c r="C1594" i="2"/>
  <c r="O1593" i="2"/>
  <c r="M1593" i="2"/>
  <c r="K1593" i="2"/>
  <c r="I1593" i="2"/>
  <c r="G1593" i="2"/>
  <c r="F1593" i="2"/>
  <c r="E1593" i="2"/>
  <c r="D1593" i="2"/>
  <c r="C1593" i="2"/>
  <c r="O1592" i="2"/>
  <c r="M1592" i="2"/>
  <c r="K1592" i="2"/>
  <c r="I1592" i="2"/>
  <c r="G1592" i="2"/>
  <c r="F1592" i="2"/>
  <c r="E1592" i="2"/>
  <c r="D1592" i="2"/>
  <c r="C1592" i="2"/>
  <c r="O1591" i="2"/>
  <c r="M1591" i="2"/>
  <c r="K1591" i="2"/>
  <c r="I1591" i="2"/>
  <c r="G1591" i="2"/>
  <c r="F1591" i="2"/>
  <c r="E1591" i="2"/>
  <c r="D1591" i="2"/>
  <c r="C1591" i="2"/>
  <c r="O1590" i="2"/>
  <c r="M1590" i="2"/>
  <c r="K1590" i="2"/>
  <c r="I1590" i="2"/>
  <c r="G1590" i="2"/>
  <c r="F1590" i="2"/>
  <c r="E1590" i="2"/>
  <c r="D1590" i="2"/>
  <c r="C1590" i="2"/>
  <c r="O1589" i="2"/>
  <c r="M1589" i="2"/>
  <c r="K1589" i="2"/>
  <c r="I1589" i="2"/>
  <c r="G1589" i="2"/>
  <c r="F1589" i="2"/>
  <c r="E1589" i="2"/>
  <c r="D1589" i="2"/>
  <c r="C1589" i="2"/>
  <c r="O1588" i="2"/>
  <c r="M1588" i="2"/>
  <c r="K1588" i="2"/>
  <c r="I1588" i="2"/>
  <c r="G1588" i="2"/>
  <c r="F1588" i="2"/>
  <c r="E1588" i="2"/>
  <c r="D1588" i="2"/>
  <c r="C1588" i="2"/>
  <c r="O1587" i="2"/>
  <c r="M1587" i="2"/>
  <c r="K1587" i="2"/>
  <c r="I1587" i="2"/>
  <c r="G1587" i="2"/>
  <c r="F1587" i="2"/>
  <c r="E1587" i="2"/>
  <c r="D1587" i="2"/>
  <c r="C1587" i="2"/>
  <c r="O1586" i="2"/>
  <c r="M1586" i="2"/>
  <c r="K1586" i="2"/>
  <c r="I1586" i="2"/>
  <c r="G1586" i="2"/>
  <c r="F1586" i="2"/>
  <c r="E1586" i="2"/>
  <c r="D1586" i="2"/>
  <c r="C1586" i="2"/>
  <c r="O1585" i="2"/>
  <c r="M1585" i="2"/>
  <c r="K1585" i="2"/>
  <c r="I1585" i="2"/>
  <c r="G1585" i="2"/>
  <c r="F1585" i="2"/>
  <c r="E1585" i="2"/>
  <c r="D1585" i="2"/>
  <c r="C1585" i="2"/>
  <c r="O1584" i="2"/>
  <c r="M1584" i="2"/>
  <c r="K1584" i="2"/>
  <c r="I1584" i="2"/>
  <c r="G1584" i="2"/>
  <c r="F1584" i="2"/>
  <c r="E1584" i="2"/>
  <c r="D1584" i="2"/>
  <c r="C1584" i="2"/>
  <c r="O1583" i="2"/>
  <c r="M1583" i="2"/>
  <c r="K1583" i="2"/>
  <c r="I1583" i="2"/>
  <c r="G1583" i="2"/>
  <c r="F1583" i="2"/>
  <c r="E1583" i="2"/>
  <c r="D1583" i="2"/>
  <c r="C1583" i="2"/>
  <c r="O1582" i="2"/>
  <c r="M1582" i="2"/>
  <c r="K1582" i="2"/>
  <c r="I1582" i="2"/>
  <c r="G1582" i="2"/>
  <c r="F1582" i="2"/>
  <c r="E1582" i="2"/>
  <c r="D1582" i="2"/>
  <c r="C1582" i="2"/>
  <c r="O1581" i="2"/>
  <c r="M1581" i="2"/>
  <c r="K1581" i="2"/>
  <c r="I1581" i="2"/>
  <c r="G1581" i="2"/>
  <c r="F1581" i="2"/>
  <c r="E1581" i="2"/>
  <c r="D1581" i="2"/>
  <c r="C1581" i="2"/>
  <c r="O1580" i="2"/>
  <c r="M1580" i="2"/>
  <c r="K1580" i="2"/>
  <c r="I1580" i="2"/>
  <c r="G1580" i="2"/>
  <c r="F1580" i="2"/>
  <c r="E1580" i="2"/>
  <c r="D1580" i="2"/>
  <c r="C1580" i="2"/>
  <c r="O1579" i="2"/>
  <c r="M1579" i="2"/>
  <c r="K1579" i="2"/>
  <c r="I1579" i="2"/>
  <c r="G1579" i="2"/>
  <c r="F1579" i="2"/>
  <c r="E1579" i="2"/>
  <c r="D1579" i="2"/>
  <c r="C1579" i="2"/>
  <c r="O1578" i="2"/>
  <c r="M1578" i="2"/>
  <c r="K1578" i="2"/>
  <c r="I1578" i="2"/>
  <c r="G1578" i="2"/>
  <c r="F1578" i="2"/>
  <c r="E1578" i="2"/>
  <c r="D1578" i="2"/>
  <c r="C1578" i="2"/>
  <c r="O1577" i="2"/>
  <c r="M1577" i="2"/>
  <c r="K1577" i="2"/>
  <c r="I1577" i="2"/>
  <c r="G1577" i="2"/>
  <c r="F1577" i="2"/>
  <c r="E1577" i="2"/>
  <c r="D1577" i="2"/>
  <c r="C1577" i="2"/>
  <c r="O1576" i="2"/>
  <c r="M1576" i="2"/>
  <c r="K1576" i="2"/>
  <c r="I1576" i="2"/>
  <c r="G1576" i="2"/>
  <c r="F1576" i="2"/>
  <c r="E1576" i="2"/>
  <c r="D1576" i="2"/>
  <c r="C1576" i="2"/>
  <c r="O1575" i="2"/>
  <c r="M1575" i="2"/>
  <c r="K1575" i="2"/>
  <c r="I1575" i="2"/>
  <c r="G1575" i="2"/>
  <c r="F1575" i="2"/>
  <c r="E1575" i="2"/>
  <c r="D1575" i="2"/>
  <c r="C1575" i="2"/>
  <c r="O1574" i="2"/>
  <c r="M1574" i="2"/>
  <c r="K1574" i="2"/>
  <c r="I1574" i="2"/>
  <c r="G1574" i="2"/>
  <c r="F1574" i="2"/>
  <c r="E1574" i="2"/>
  <c r="D1574" i="2"/>
  <c r="C1574" i="2"/>
  <c r="O1573" i="2"/>
  <c r="M1573" i="2"/>
  <c r="K1573" i="2"/>
  <c r="I1573" i="2"/>
  <c r="G1573" i="2"/>
  <c r="F1573" i="2"/>
  <c r="E1573" i="2"/>
  <c r="D1573" i="2"/>
  <c r="C1573" i="2"/>
  <c r="O1572" i="2"/>
  <c r="M1572" i="2"/>
  <c r="K1572" i="2"/>
  <c r="I1572" i="2"/>
  <c r="G1572" i="2"/>
  <c r="F1572" i="2"/>
  <c r="E1572" i="2"/>
  <c r="D1572" i="2"/>
  <c r="C1572" i="2"/>
  <c r="O1571" i="2"/>
  <c r="M1571" i="2"/>
  <c r="K1571" i="2"/>
  <c r="I1571" i="2"/>
  <c r="G1571" i="2"/>
  <c r="F1571" i="2"/>
  <c r="E1571" i="2"/>
  <c r="D1571" i="2"/>
  <c r="C1571" i="2"/>
  <c r="O1570" i="2"/>
  <c r="M1570" i="2"/>
  <c r="K1570" i="2"/>
  <c r="I1570" i="2"/>
  <c r="G1570" i="2"/>
  <c r="F1570" i="2"/>
  <c r="E1570" i="2"/>
  <c r="D1570" i="2"/>
  <c r="C1570" i="2"/>
  <c r="O1569" i="2"/>
  <c r="M1569" i="2"/>
  <c r="K1569" i="2"/>
  <c r="I1569" i="2"/>
  <c r="G1569" i="2"/>
  <c r="F1569" i="2"/>
  <c r="E1569" i="2"/>
  <c r="D1569" i="2"/>
  <c r="C1569" i="2"/>
  <c r="O1568" i="2"/>
  <c r="M1568" i="2"/>
  <c r="K1568" i="2"/>
  <c r="I1568" i="2"/>
  <c r="G1568" i="2"/>
  <c r="F1568" i="2"/>
  <c r="E1568" i="2"/>
  <c r="D1568" i="2"/>
  <c r="C1568" i="2"/>
  <c r="O1567" i="2"/>
  <c r="M1567" i="2"/>
  <c r="K1567" i="2"/>
  <c r="I1567" i="2"/>
  <c r="G1567" i="2"/>
  <c r="F1567" i="2"/>
  <c r="E1567" i="2"/>
  <c r="D1567" i="2"/>
  <c r="C1567" i="2"/>
  <c r="O1566" i="2"/>
  <c r="M1566" i="2"/>
  <c r="K1566" i="2"/>
  <c r="I1566" i="2"/>
  <c r="G1566" i="2"/>
  <c r="F1566" i="2"/>
  <c r="E1566" i="2"/>
  <c r="D1566" i="2"/>
  <c r="C1566" i="2"/>
  <c r="O1565" i="2"/>
  <c r="M1565" i="2"/>
  <c r="K1565" i="2"/>
  <c r="I1565" i="2"/>
  <c r="G1565" i="2"/>
  <c r="F1565" i="2"/>
  <c r="E1565" i="2"/>
  <c r="D1565" i="2"/>
  <c r="C1565" i="2"/>
  <c r="O1564" i="2"/>
  <c r="M1564" i="2"/>
  <c r="K1564" i="2"/>
  <c r="I1564" i="2"/>
  <c r="G1564" i="2"/>
  <c r="F1564" i="2"/>
  <c r="E1564" i="2"/>
  <c r="D1564" i="2"/>
  <c r="C1564" i="2"/>
  <c r="O1563" i="2"/>
  <c r="M1563" i="2"/>
  <c r="K1563" i="2"/>
  <c r="I1563" i="2"/>
  <c r="G1563" i="2"/>
  <c r="F1563" i="2"/>
  <c r="E1563" i="2"/>
  <c r="D1563" i="2"/>
  <c r="C1563" i="2"/>
  <c r="O1562" i="2"/>
  <c r="M1562" i="2"/>
  <c r="K1562" i="2"/>
  <c r="I1562" i="2"/>
  <c r="G1562" i="2"/>
  <c r="F1562" i="2"/>
  <c r="E1562" i="2"/>
  <c r="D1562" i="2"/>
  <c r="C1562" i="2"/>
  <c r="O1561" i="2"/>
  <c r="M1561" i="2"/>
  <c r="K1561" i="2"/>
  <c r="I1561" i="2"/>
  <c r="G1561" i="2"/>
  <c r="F1561" i="2"/>
  <c r="E1561" i="2"/>
  <c r="D1561" i="2"/>
  <c r="C1561" i="2"/>
  <c r="O1560" i="2"/>
  <c r="M1560" i="2"/>
  <c r="K1560" i="2"/>
  <c r="I1560" i="2"/>
  <c r="G1560" i="2"/>
  <c r="F1560" i="2"/>
  <c r="E1560" i="2"/>
  <c r="D1560" i="2"/>
  <c r="C1560" i="2"/>
  <c r="O1559" i="2"/>
  <c r="M1559" i="2"/>
  <c r="K1559" i="2"/>
  <c r="I1559" i="2"/>
  <c r="G1559" i="2"/>
  <c r="F1559" i="2"/>
  <c r="E1559" i="2"/>
  <c r="D1559" i="2"/>
  <c r="C1559" i="2"/>
  <c r="O1558" i="2"/>
  <c r="M1558" i="2"/>
  <c r="K1558" i="2"/>
  <c r="I1558" i="2"/>
  <c r="G1558" i="2"/>
  <c r="F1558" i="2"/>
  <c r="E1558" i="2"/>
  <c r="D1558" i="2"/>
  <c r="C1558" i="2"/>
  <c r="O1557" i="2"/>
  <c r="M1557" i="2"/>
  <c r="K1557" i="2"/>
  <c r="I1557" i="2"/>
  <c r="G1557" i="2"/>
  <c r="F1557" i="2"/>
  <c r="E1557" i="2"/>
  <c r="D1557" i="2"/>
  <c r="C1557" i="2"/>
  <c r="O1556" i="2"/>
  <c r="M1556" i="2"/>
  <c r="K1556" i="2"/>
  <c r="I1556" i="2"/>
  <c r="G1556" i="2"/>
  <c r="F1556" i="2"/>
  <c r="E1556" i="2"/>
  <c r="D1556" i="2"/>
  <c r="C1556" i="2"/>
  <c r="O1555" i="2"/>
  <c r="M1555" i="2"/>
  <c r="K1555" i="2"/>
  <c r="I1555" i="2"/>
  <c r="G1555" i="2"/>
  <c r="F1555" i="2"/>
  <c r="E1555" i="2"/>
  <c r="D1555" i="2"/>
  <c r="C1555" i="2"/>
  <c r="O1554" i="2"/>
  <c r="M1554" i="2"/>
  <c r="K1554" i="2"/>
  <c r="I1554" i="2"/>
  <c r="G1554" i="2"/>
  <c r="F1554" i="2"/>
  <c r="E1554" i="2"/>
  <c r="D1554" i="2"/>
  <c r="C1554" i="2"/>
  <c r="O1553" i="2"/>
  <c r="M1553" i="2"/>
  <c r="K1553" i="2"/>
  <c r="I1553" i="2"/>
  <c r="G1553" i="2"/>
  <c r="F1553" i="2"/>
  <c r="E1553" i="2"/>
  <c r="D1553" i="2"/>
  <c r="C1553" i="2"/>
  <c r="O1552" i="2"/>
  <c r="M1552" i="2"/>
  <c r="K1552" i="2"/>
  <c r="I1552" i="2"/>
  <c r="G1552" i="2"/>
  <c r="F1552" i="2"/>
  <c r="E1552" i="2"/>
  <c r="D1552" i="2"/>
  <c r="C1552" i="2"/>
  <c r="O1551" i="2"/>
  <c r="M1551" i="2"/>
  <c r="K1551" i="2"/>
  <c r="I1551" i="2"/>
  <c r="G1551" i="2"/>
  <c r="F1551" i="2"/>
  <c r="E1551" i="2"/>
  <c r="D1551" i="2"/>
  <c r="C1551" i="2"/>
  <c r="O1550" i="2"/>
  <c r="M1550" i="2"/>
  <c r="K1550" i="2"/>
  <c r="I1550" i="2"/>
  <c r="G1550" i="2"/>
  <c r="F1550" i="2"/>
  <c r="E1550" i="2"/>
  <c r="D1550" i="2"/>
  <c r="C1550" i="2"/>
  <c r="O1549" i="2"/>
  <c r="M1549" i="2"/>
  <c r="K1549" i="2"/>
  <c r="I1549" i="2"/>
  <c r="G1549" i="2"/>
  <c r="F1549" i="2"/>
  <c r="E1549" i="2"/>
  <c r="D1549" i="2"/>
  <c r="C1549" i="2"/>
  <c r="O1548" i="2"/>
  <c r="M1548" i="2"/>
  <c r="K1548" i="2"/>
  <c r="I1548" i="2"/>
  <c r="G1548" i="2"/>
  <c r="F1548" i="2"/>
  <c r="E1548" i="2"/>
  <c r="D1548" i="2"/>
  <c r="C1548" i="2"/>
  <c r="O1547" i="2"/>
  <c r="M1547" i="2"/>
  <c r="K1547" i="2"/>
  <c r="I1547" i="2"/>
  <c r="G1547" i="2"/>
  <c r="F1547" i="2"/>
  <c r="E1547" i="2"/>
  <c r="D1547" i="2"/>
  <c r="C1547" i="2"/>
  <c r="O1546" i="2"/>
  <c r="M1546" i="2"/>
  <c r="K1546" i="2"/>
  <c r="I1546" i="2"/>
  <c r="G1546" i="2"/>
  <c r="F1546" i="2"/>
  <c r="E1546" i="2"/>
  <c r="D1546" i="2"/>
  <c r="C1546" i="2"/>
  <c r="O1545" i="2"/>
  <c r="M1545" i="2"/>
  <c r="K1545" i="2"/>
  <c r="I1545" i="2"/>
  <c r="G1545" i="2"/>
  <c r="F1545" i="2"/>
  <c r="E1545" i="2"/>
  <c r="D1545" i="2"/>
  <c r="C1545" i="2"/>
  <c r="O1544" i="2"/>
  <c r="M1544" i="2"/>
  <c r="K1544" i="2"/>
  <c r="I1544" i="2"/>
  <c r="G1544" i="2"/>
  <c r="F1544" i="2"/>
  <c r="E1544" i="2"/>
  <c r="D1544" i="2"/>
  <c r="C1544" i="2"/>
  <c r="O1543" i="2"/>
  <c r="M1543" i="2"/>
  <c r="K1543" i="2"/>
  <c r="I1543" i="2"/>
  <c r="G1543" i="2"/>
  <c r="F1543" i="2"/>
  <c r="E1543" i="2"/>
  <c r="D1543" i="2"/>
  <c r="C1543" i="2"/>
  <c r="O1542" i="2"/>
  <c r="M1542" i="2"/>
  <c r="K1542" i="2"/>
  <c r="I1542" i="2"/>
  <c r="G1542" i="2"/>
  <c r="F1542" i="2"/>
  <c r="E1542" i="2"/>
  <c r="D1542" i="2"/>
  <c r="C1542" i="2"/>
  <c r="O1541" i="2"/>
  <c r="M1541" i="2"/>
  <c r="K1541" i="2"/>
  <c r="I1541" i="2"/>
  <c r="G1541" i="2"/>
  <c r="F1541" i="2"/>
  <c r="E1541" i="2"/>
  <c r="D1541" i="2"/>
  <c r="C1541" i="2"/>
  <c r="O1540" i="2"/>
  <c r="M1540" i="2"/>
  <c r="K1540" i="2"/>
  <c r="I1540" i="2"/>
  <c r="G1540" i="2"/>
  <c r="F1540" i="2"/>
  <c r="E1540" i="2"/>
  <c r="D1540" i="2"/>
  <c r="C1540" i="2"/>
  <c r="O1539" i="2"/>
  <c r="M1539" i="2"/>
  <c r="K1539" i="2"/>
  <c r="I1539" i="2"/>
  <c r="G1539" i="2"/>
  <c r="F1539" i="2"/>
  <c r="E1539" i="2"/>
  <c r="D1539" i="2"/>
  <c r="C1539" i="2"/>
  <c r="O1538" i="2"/>
  <c r="M1538" i="2"/>
  <c r="K1538" i="2"/>
  <c r="I1538" i="2"/>
  <c r="G1538" i="2"/>
  <c r="F1538" i="2"/>
  <c r="E1538" i="2"/>
  <c r="D1538" i="2"/>
  <c r="C1538" i="2"/>
  <c r="O1537" i="2"/>
  <c r="M1537" i="2"/>
  <c r="K1537" i="2"/>
  <c r="I1537" i="2"/>
  <c r="G1537" i="2"/>
  <c r="F1537" i="2"/>
  <c r="E1537" i="2"/>
  <c r="D1537" i="2"/>
  <c r="C1537" i="2"/>
  <c r="O1536" i="2"/>
  <c r="M1536" i="2"/>
  <c r="K1536" i="2"/>
  <c r="I1536" i="2"/>
  <c r="G1536" i="2"/>
  <c r="F1536" i="2"/>
  <c r="E1536" i="2"/>
  <c r="D1536" i="2"/>
  <c r="C1536" i="2"/>
  <c r="O1535" i="2"/>
  <c r="M1535" i="2"/>
  <c r="K1535" i="2"/>
  <c r="I1535" i="2"/>
  <c r="G1535" i="2"/>
  <c r="F1535" i="2"/>
  <c r="E1535" i="2"/>
  <c r="D1535" i="2"/>
  <c r="C1535" i="2"/>
  <c r="O1534" i="2"/>
  <c r="M1534" i="2"/>
  <c r="K1534" i="2"/>
  <c r="I1534" i="2"/>
  <c r="G1534" i="2"/>
  <c r="F1534" i="2"/>
  <c r="E1534" i="2"/>
  <c r="D1534" i="2"/>
  <c r="C1534" i="2"/>
  <c r="O1533" i="2"/>
  <c r="M1533" i="2"/>
  <c r="K1533" i="2"/>
  <c r="I1533" i="2"/>
  <c r="G1533" i="2"/>
  <c r="F1533" i="2"/>
  <c r="E1533" i="2"/>
  <c r="D1533" i="2"/>
  <c r="C1533" i="2"/>
  <c r="O1532" i="2"/>
  <c r="M1532" i="2"/>
  <c r="K1532" i="2"/>
  <c r="I1532" i="2"/>
  <c r="G1532" i="2"/>
  <c r="F1532" i="2"/>
  <c r="E1532" i="2"/>
  <c r="D1532" i="2"/>
  <c r="C1532" i="2"/>
  <c r="O1531" i="2"/>
  <c r="M1531" i="2"/>
  <c r="K1531" i="2"/>
  <c r="I1531" i="2"/>
  <c r="G1531" i="2"/>
  <c r="F1531" i="2"/>
  <c r="E1531" i="2"/>
  <c r="D1531" i="2"/>
  <c r="C1531" i="2"/>
  <c r="O1530" i="2"/>
  <c r="M1530" i="2"/>
  <c r="K1530" i="2"/>
  <c r="I1530" i="2"/>
  <c r="G1530" i="2"/>
  <c r="F1530" i="2"/>
  <c r="E1530" i="2"/>
  <c r="D1530" i="2"/>
  <c r="C1530" i="2"/>
  <c r="O1529" i="2"/>
  <c r="M1529" i="2"/>
  <c r="K1529" i="2"/>
  <c r="I1529" i="2"/>
  <c r="G1529" i="2"/>
  <c r="F1529" i="2"/>
  <c r="E1529" i="2"/>
  <c r="D1529" i="2"/>
  <c r="C1529" i="2"/>
  <c r="O1528" i="2"/>
  <c r="M1528" i="2"/>
  <c r="K1528" i="2"/>
  <c r="I1528" i="2"/>
  <c r="G1528" i="2"/>
  <c r="F1528" i="2"/>
  <c r="E1528" i="2"/>
  <c r="D1528" i="2"/>
  <c r="C1528" i="2"/>
  <c r="O1527" i="2"/>
  <c r="M1527" i="2"/>
  <c r="K1527" i="2"/>
  <c r="I1527" i="2"/>
  <c r="G1527" i="2"/>
  <c r="F1527" i="2"/>
  <c r="E1527" i="2"/>
  <c r="D1527" i="2"/>
  <c r="C1527" i="2"/>
  <c r="O1526" i="2"/>
  <c r="M1526" i="2"/>
  <c r="K1526" i="2"/>
  <c r="I1526" i="2"/>
  <c r="G1526" i="2"/>
  <c r="F1526" i="2"/>
  <c r="E1526" i="2"/>
  <c r="D1526" i="2"/>
  <c r="C1526" i="2"/>
  <c r="O1525" i="2"/>
  <c r="M1525" i="2"/>
  <c r="K1525" i="2"/>
  <c r="I1525" i="2"/>
  <c r="G1525" i="2"/>
  <c r="F1525" i="2"/>
  <c r="E1525" i="2"/>
  <c r="D1525" i="2"/>
  <c r="C1525" i="2"/>
  <c r="O1524" i="2"/>
  <c r="M1524" i="2"/>
  <c r="K1524" i="2"/>
  <c r="I1524" i="2"/>
  <c r="G1524" i="2"/>
  <c r="F1524" i="2"/>
  <c r="E1524" i="2"/>
  <c r="D1524" i="2"/>
  <c r="C1524" i="2"/>
  <c r="O1523" i="2"/>
  <c r="M1523" i="2"/>
  <c r="K1523" i="2"/>
  <c r="I1523" i="2"/>
  <c r="G1523" i="2"/>
  <c r="F1523" i="2"/>
  <c r="E1523" i="2"/>
  <c r="D1523" i="2"/>
  <c r="C1523" i="2"/>
  <c r="O1522" i="2"/>
  <c r="M1522" i="2"/>
  <c r="K1522" i="2"/>
  <c r="I1522" i="2"/>
  <c r="G1522" i="2"/>
  <c r="F1522" i="2"/>
  <c r="E1522" i="2"/>
  <c r="D1522" i="2"/>
  <c r="C1522" i="2"/>
  <c r="O1521" i="2"/>
  <c r="M1521" i="2"/>
  <c r="K1521" i="2"/>
  <c r="I1521" i="2"/>
  <c r="G1521" i="2"/>
  <c r="F1521" i="2"/>
  <c r="E1521" i="2"/>
  <c r="D1521" i="2"/>
  <c r="C1521" i="2"/>
  <c r="O1520" i="2"/>
  <c r="M1520" i="2"/>
  <c r="K1520" i="2"/>
  <c r="I1520" i="2"/>
  <c r="G1520" i="2"/>
  <c r="F1520" i="2"/>
  <c r="E1520" i="2"/>
  <c r="D1520" i="2"/>
  <c r="C1520" i="2"/>
  <c r="O1519" i="2"/>
  <c r="M1519" i="2"/>
  <c r="K1519" i="2"/>
  <c r="I1519" i="2"/>
  <c r="G1519" i="2"/>
  <c r="F1519" i="2"/>
  <c r="E1519" i="2"/>
  <c r="D1519" i="2"/>
  <c r="C1519" i="2"/>
  <c r="O1518" i="2"/>
  <c r="M1518" i="2"/>
  <c r="K1518" i="2"/>
  <c r="I1518" i="2"/>
  <c r="G1518" i="2"/>
  <c r="F1518" i="2"/>
  <c r="E1518" i="2"/>
  <c r="D1518" i="2"/>
  <c r="C1518" i="2"/>
  <c r="O1517" i="2"/>
  <c r="M1517" i="2"/>
  <c r="K1517" i="2"/>
  <c r="I1517" i="2"/>
  <c r="G1517" i="2"/>
  <c r="F1517" i="2"/>
  <c r="E1517" i="2"/>
  <c r="D1517" i="2"/>
  <c r="C1517" i="2"/>
  <c r="O1516" i="2"/>
  <c r="M1516" i="2"/>
  <c r="K1516" i="2"/>
  <c r="I1516" i="2"/>
  <c r="G1516" i="2"/>
  <c r="F1516" i="2"/>
  <c r="E1516" i="2"/>
  <c r="D1516" i="2"/>
  <c r="C1516" i="2"/>
  <c r="O1515" i="2"/>
  <c r="M1515" i="2"/>
  <c r="K1515" i="2"/>
  <c r="I1515" i="2"/>
  <c r="G1515" i="2"/>
  <c r="F1515" i="2"/>
  <c r="E1515" i="2"/>
  <c r="D1515" i="2"/>
  <c r="C1515" i="2"/>
  <c r="O1514" i="2"/>
  <c r="M1514" i="2"/>
  <c r="K1514" i="2"/>
  <c r="I1514" i="2"/>
  <c r="G1514" i="2"/>
  <c r="F1514" i="2"/>
  <c r="E1514" i="2"/>
  <c r="D1514" i="2"/>
  <c r="C1514" i="2"/>
  <c r="O1513" i="2"/>
  <c r="M1513" i="2"/>
  <c r="K1513" i="2"/>
  <c r="I1513" i="2"/>
  <c r="G1513" i="2"/>
  <c r="F1513" i="2"/>
  <c r="E1513" i="2"/>
  <c r="D1513" i="2"/>
  <c r="C1513" i="2"/>
  <c r="O1512" i="2"/>
  <c r="M1512" i="2"/>
  <c r="K1512" i="2"/>
  <c r="I1512" i="2"/>
  <c r="G1512" i="2"/>
  <c r="F1512" i="2"/>
  <c r="E1512" i="2"/>
  <c r="D1512" i="2"/>
  <c r="C1512" i="2"/>
  <c r="O1511" i="2"/>
  <c r="M1511" i="2"/>
  <c r="K1511" i="2"/>
  <c r="I1511" i="2"/>
  <c r="G1511" i="2"/>
  <c r="F1511" i="2"/>
  <c r="E1511" i="2"/>
  <c r="D1511" i="2"/>
  <c r="C1511" i="2"/>
  <c r="O1510" i="2"/>
  <c r="M1510" i="2"/>
  <c r="K1510" i="2"/>
  <c r="I1510" i="2"/>
  <c r="G1510" i="2"/>
  <c r="F1510" i="2"/>
  <c r="E1510" i="2"/>
  <c r="D1510" i="2"/>
  <c r="C1510" i="2"/>
  <c r="O1509" i="2"/>
  <c r="M1509" i="2"/>
  <c r="K1509" i="2"/>
  <c r="I1509" i="2"/>
  <c r="G1509" i="2"/>
  <c r="F1509" i="2"/>
  <c r="E1509" i="2"/>
  <c r="D1509" i="2"/>
  <c r="C1509" i="2"/>
  <c r="O1508" i="2"/>
  <c r="M1508" i="2"/>
  <c r="K1508" i="2"/>
  <c r="I1508" i="2"/>
  <c r="G1508" i="2"/>
  <c r="F1508" i="2"/>
  <c r="E1508" i="2"/>
  <c r="D1508" i="2"/>
  <c r="C1508" i="2"/>
  <c r="O1507" i="2"/>
  <c r="M1507" i="2"/>
  <c r="K1507" i="2"/>
  <c r="I1507" i="2"/>
  <c r="G1507" i="2"/>
  <c r="F1507" i="2"/>
  <c r="E1507" i="2"/>
  <c r="D1507" i="2"/>
  <c r="C1507" i="2"/>
  <c r="O1506" i="2"/>
  <c r="M1506" i="2"/>
  <c r="K1506" i="2"/>
  <c r="I1506" i="2"/>
  <c r="G1506" i="2"/>
  <c r="F1506" i="2"/>
  <c r="E1506" i="2"/>
  <c r="D1506" i="2"/>
  <c r="C1506" i="2"/>
  <c r="O1505" i="2"/>
  <c r="M1505" i="2"/>
  <c r="K1505" i="2"/>
  <c r="I1505" i="2"/>
  <c r="G1505" i="2"/>
  <c r="F1505" i="2"/>
  <c r="E1505" i="2"/>
  <c r="D1505" i="2"/>
  <c r="C1505" i="2"/>
  <c r="O1504" i="2"/>
  <c r="M1504" i="2"/>
  <c r="K1504" i="2"/>
  <c r="I1504" i="2"/>
  <c r="G1504" i="2"/>
  <c r="F1504" i="2"/>
  <c r="E1504" i="2"/>
  <c r="D1504" i="2"/>
  <c r="C1504" i="2"/>
  <c r="O1503" i="2"/>
  <c r="M1503" i="2"/>
  <c r="K1503" i="2"/>
  <c r="I1503" i="2"/>
  <c r="G1503" i="2"/>
  <c r="F1503" i="2"/>
  <c r="E1503" i="2"/>
  <c r="D1503" i="2"/>
  <c r="C1503" i="2"/>
  <c r="O1502" i="2"/>
  <c r="M1502" i="2"/>
  <c r="K1502" i="2"/>
  <c r="I1502" i="2"/>
  <c r="G1502" i="2"/>
  <c r="F1502" i="2"/>
  <c r="E1502" i="2"/>
  <c r="D1502" i="2"/>
  <c r="C1502" i="2"/>
  <c r="O1501" i="2"/>
  <c r="M1501" i="2"/>
  <c r="K1501" i="2"/>
  <c r="I1501" i="2"/>
  <c r="G1501" i="2"/>
  <c r="F1501" i="2"/>
  <c r="E1501" i="2"/>
  <c r="D1501" i="2"/>
  <c r="C1501" i="2"/>
  <c r="O1500" i="2"/>
  <c r="M1500" i="2"/>
  <c r="K1500" i="2"/>
  <c r="I1500" i="2"/>
  <c r="G1500" i="2"/>
  <c r="F1500" i="2"/>
  <c r="E1500" i="2"/>
  <c r="D1500" i="2"/>
  <c r="C1500" i="2"/>
  <c r="O1499" i="2"/>
  <c r="M1499" i="2"/>
  <c r="K1499" i="2"/>
  <c r="I1499" i="2"/>
  <c r="G1499" i="2"/>
  <c r="F1499" i="2"/>
  <c r="E1499" i="2"/>
  <c r="D1499" i="2"/>
  <c r="C1499" i="2"/>
  <c r="O1498" i="2"/>
  <c r="M1498" i="2"/>
  <c r="K1498" i="2"/>
  <c r="I1498" i="2"/>
  <c r="G1498" i="2"/>
  <c r="F1498" i="2"/>
  <c r="E1498" i="2"/>
  <c r="D1498" i="2"/>
  <c r="C1498" i="2"/>
  <c r="O1497" i="2"/>
  <c r="M1497" i="2"/>
  <c r="K1497" i="2"/>
  <c r="I1497" i="2"/>
  <c r="G1497" i="2"/>
  <c r="F1497" i="2"/>
  <c r="E1497" i="2"/>
  <c r="D1497" i="2"/>
  <c r="C1497" i="2"/>
  <c r="O1496" i="2"/>
  <c r="M1496" i="2"/>
  <c r="K1496" i="2"/>
  <c r="I1496" i="2"/>
  <c r="G1496" i="2"/>
  <c r="F1496" i="2"/>
  <c r="E1496" i="2"/>
  <c r="D1496" i="2"/>
  <c r="C1496" i="2"/>
  <c r="O1495" i="2"/>
  <c r="M1495" i="2"/>
  <c r="K1495" i="2"/>
  <c r="I1495" i="2"/>
  <c r="G1495" i="2"/>
  <c r="F1495" i="2"/>
  <c r="E1495" i="2"/>
  <c r="D1495" i="2"/>
  <c r="C1495" i="2"/>
  <c r="O1494" i="2"/>
  <c r="M1494" i="2"/>
  <c r="K1494" i="2"/>
  <c r="I1494" i="2"/>
  <c r="G1494" i="2"/>
  <c r="F1494" i="2"/>
  <c r="E1494" i="2"/>
  <c r="D1494" i="2"/>
  <c r="C1494" i="2"/>
  <c r="O1493" i="2"/>
  <c r="M1493" i="2"/>
  <c r="K1493" i="2"/>
  <c r="I1493" i="2"/>
  <c r="G1493" i="2"/>
  <c r="F1493" i="2"/>
  <c r="E1493" i="2"/>
  <c r="D1493" i="2"/>
  <c r="C1493" i="2"/>
  <c r="O1492" i="2"/>
  <c r="M1492" i="2"/>
  <c r="K1492" i="2"/>
  <c r="I1492" i="2"/>
  <c r="G1492" i="2"/>
  <c r="F1492" i="2"/>
  <c r="E1492" i="2"/>
  <c r="D1492" i="2"/>
  <c r="C1492" i="2"/>
  <c r="O1491" i="2"/>
  <c r="M1491" i="2"/>
  <c r="K1491" i="2"/>
  <c r="I1491" i="2"/>
  <c r="G1491" i="2"/>
  <c r="F1491" i="2"/>
  <c r="E1491" i="2"/>
  <c r="D1491" i="2"/>
  <c r="C1491" i="2"/>
  <c r="O1490" i="2"/>
  <c r="M1490" i="2"/>
  <c r="K1490" i="2"/>
  <c r="I1490" i="2"/>
  <c r="G1490" i="2"/>
  <c r="F1490" i="2"/>
  <c r="E1490" i="2"/>
  <c r="D1490" i="2"/>
  <c r="C1490" i="2"/>
  <c r="O1489" i="2"/>
  <c r="M1489" i="2"/>
  <c r="K1489" i="2"/>
  <c r="I1489" i="2"/>
  <c r="G1489" i="2"/>
  <c r="F1489" i="2"/>
  <c r="E1489" i="2"/>
  <c r="D1489" i="2"/>
  <c r="C1489" i="2"/>
  <c r="O1488" i="2"/>
  <c r="M1488" i="2"/>
  <c r="K1488" i="2"/>
  <c r="I1488" i="2"/>
  <c r="G1488" i="2"/>
  <c r="F1488" i="2"/>
  <c r="E1488" i="2"/>
  <c r="D1488" i="2"/>
  <c r="C1488" i="2"/>
  <c r="O1487" i="2"/>
  <c r="M1487" i="2"/>
  <c r="K1487" i="2"/>
  <c r="I1487" i="2"/>
  <c r="G1487" i="2"/>
  <c r="F1487" i="2"/>
  <c r="E1487" i="2"/>
  <c r="D1487" i="2"/>
  <c r="C1487" i="2"/>
  <c r="O1486" i="2"/>
  <c r="M1486" i="2"/>
  <c r="K1486" i="2"/>
  <c r="I1486" i="2"/>
  <c r="G1486" i="2"/>
  <c r="F1486" i="2"/>
  <c r="E1486" i="2"/>
  <c r="D1486" i="2"/>
  <c r="C1486" i="2"/>
  <c r="O1485" i="2"/>
  <c r="M1485" i="2"/>
  <c r="K1485" i="2"/>
  <c r="I1485" i="2"/>
  <c r="G1485" i="2"/>
  <c r="F1485" i="2"/>
  <c r="E1485" i="2"/>
  <c r="D1485" i="2"/>
  <c r="C1485" i="2"/>
  <c r="O1484" i="2"/>
  <c r="M1484" i="2"/>
  <c r="K1484" i="2"/>
  <c r="I1484" i="2"/>
  <c r="G1484" i="2"/>
  <c r="F1484" i="2"/>
  <c r="E1484" i="2"/>
  <c r="D1484" i="2"/>
  <c r="C1484" i="2"/>
  <c r="O1483" i="2"/>
  <c r="M1483" i="2"/>
  <c r="K1483" i="2"/>
  <c r="I1483" i="2"/>
  <c r="G1483" i="2"/>
  <c r="F1483" i="2"/>
  <c r="E1483" i="2"/>
  <c r="D1483" i="2"/>
  <c r="C1483" i="2"/>
  <c r="O1482" i="2"/>
  <c r="M1482" i="2"/>
  <c r="K1482" i="2"/>
  <c r="I1482" i="2"/>
  <c r="G1482" i="2"/>
  <c r="F1482" i="2"/>
  <c r="E1482" i="2"/>
  <c r="D1482" i="2"/>
  <c r="C1482" i="2"/>
  <c r="O1481" i="2"/>
  <c r="M1481" i="2"/>
  <c r="K1481" i="2"/>
  <c r="I1481" i="2"/>
  <c r="G1481" i="2"/>
  <c r="F1481" i="2"/>
  <c r="E1481" i="2"/>
  <c r="D1481" i="2"/>
  <c r="C1481" i="2"/>
  <c r="O1480" i="2"/>
  <c r="M1480" i="2"/>
  <c r="K1480" i="2"/>
  <c r="I1480" i="2"/>
  <c r="G1480" i="2"/>
  <c r="F1480" i="2"/>
  <c r="E1480" i="2"/>
  <c r="D1480" i="2"/>
  <c r="C1480" i="2"/>
  <c r="O1479" i="2"/>
  <c r="M1479" i="2"/>
  <c r="K1479" i="2"/>
  <c r="I1479" i="2"/>
  <c r="G1479" i="2"/>
  <c r="F1479" i="2"/>
  <c r="E1479" i="2"/>
  <c r="D1479" i="2"/>
  <c r="C1479" i="2"/>
  <c r="O1478" i="2"/>
  <c r="M1478" i="2"/>
  <c r="K1478" i="2"/>
  <c r="I1478" i="2"/>
  <c r="G1478" i="2"/>
  <c r="F1478" i="2"/>
  <c r="E1478" i="2"/>
  <c r="D1478" i="2"/>
  <c r="C1478" i="2"/>
  <c r="O1477" i="2"/>
  <c r="M1477" i="2"/>
  <c r="K1477" i="2"/>
  <c r="I1477" i="2"/>
  <c r="G1477" i="2"/>
  <c r="F1477" i="2"/>
  <c r="E1477" i="2"/>
  <c r="D1477" i="2"/>
  <c r="C1477" i="2"/>
  <c r="O1476" i="2"/>
  <c r="M1476" i="2"/>
  <c r="K1476" i="2"/>
  <c r="I1476" i="2"/>
  <c r="G1476" i="2"/>
  <c r="F1476" i="2"/>
  <c r="E1476" i="2"/>
  <c r="D1476" i="2"/>
  <c r="C1476" i="2"/>
  <c r="O1475" i="2"/>
  <c r="M1475" i="2"/>
  <c r="K1475" i="2"/>
  <c r="I1475" i="2"/>
  <c r="G1475" i="2"/>
  <c r="F1475" i="2"/>
  <c r="E1475" i="2"/>
  <c r="D1475" i="2"/>
  <c r="C1475" i="2"/>
  <c r="O1474" i="2"/>
  <c r="M1474" i="2"/>
  <c r="K1474" i="2"/>
  <c r="I1474" i="2"/>
  <c r="G1474" i="2"/>
  <c r="F1474" i="2"/>
  <c r="E1474" i="2"/>
  <c r="D1474" i="2"/>
  <c r="C1474" i="2"/>
  <c r="O1473" i="2"/>
  <c r="M1473" i="2"/>
  <c r="K1473" i="2"/>
  <c r="I1473" i="2"/>
  <c r="G1473" i="2"/>
  <c r="F1473" i="2"/>
  <c r="E1473" i="2"/>
  <c r="D1473" i="2"/>
  <c r="C1473" i="2"/>
  <c r="O1472" i="2"/>
  <c r="M1472" i="2"/>
  <c r="K1472" i="2"/>
  <c r="I1472" i="2"/>
  <c r="G1472" i="2"/>
  <c r="F1472" i="2"/>
  <c r="E1472" i="2"/>
  <c r="D1472" i="2"/>
  <c r="C1472" i="2"/>
  <c r="O1471" i="2"/>
  <c r="M1471" i="2"/>
  <c r="K1471" i="2"/>
  <c r="I1471" i="2"/>
  <c r="G1471" i="2"/>
  <c r="F1471" i="2"/>
  <c r="E1471" i="2"/>
  <c r="D1471" i="2"/>
  <c r="C1471" i="2"/>
  <c r="O1470" i="2"/>
  <c r="M1470" i="2"/>
  <c r="K1470" i="2"/>
  <c r="I1470" i="2"/>
  <c r="G1470" i="2"/>
  <c r="F1470" i="2"/>
  <c r="E1470" i="2"/>
  <c r="D1470" i="2"/>
  <c r="C1470" i="2"/>
  <c r="O1469" i="2"/>
  <c r="M1469" i="2"/>
  <c r="K1469" i="2"/>
  <c r="I1469" i="2"/>
  <c r="G1469" i="2"/>
  <c r="F1469" i="2"/>
  <c r="E1469" i="2"/>
  <c r="D1469" i="2"/>
  <c r="C1469" i="2"/>
  <c r="O1468" i="2"/>
  <c r="M1468" i="2"/>
  <c r="K1468" i="2"/>
  <c r="I1468" i="2"/>
  <c r="G1468" i="2"/>
  <c r="F1468" i="2"/>
  <c r="E1468" i="2"/>
  <c r="D1468" i="2"/>
  <c r="C1468" i="2"/>
  <c r="O1467" i="2"/>
  <c r="M1467" i="2"/>
  <c r="K1467" i="2"/>
  <c r="I1467" i="2"/>
  <c r="G1467" i="2"/>
  <c r="F1467" i="2"/>
  <c r="E1467" i="2"/>
  <c r="D1467" i="2"/>
  <c r="C1467" i="2"/>
  <c r="O1466" i="2"/>
  <c r="M1466" i="2"/>
  <c r="K1466" i="2"/>
  <c r="I1466" i="2"/>
  <c r="G1466" i="2"/>
  <c r="F1466" i="2"/>
  <c r="E1466" i="2"/>
  <c r="D1466" i="2"/>
  <c r="C1466" i="2"/>
  <c r="O1465" i="2"/>
  <c r="M1465" i="2"/>
  <c r="K1465" i="2"/>
  <c r="I1465" i="2"/>
  <c r="G1465" i="2"/>
  <c r="F1465" i="2"/>
  <c r="E1465" i="2"/>
  <c r="D1465" i="2"/>
  <c r="C1465" i="2"/>
  <c r="O1464" i="2"/>
  <c r="M1464" i="2"/>
  <c r="K1464" i="2"/>
  <c r="I1464" i="2"/>
  <c r="G1464" i="2"/>
  <c r="F1464" i="2"/>
  <c r="E1464" i="2"/>
  <c r="D1464" i="2"/>
  <c r="C1464" i="2"/>
  <c r="O1463" i="2"/>
  <c r="M1463" i="2"/>
  <c r="K1463" i="2"/>
  <c r="I1463" i="2"/>
  <c r="G1463" i="2"/>
  <c r="F1463" i="2"/>
  <c r="E1463" i="2"/>
  <c r="D1463" i="2"/>
  <c r="C1463" i="2"/>
  <c r="O1462" i="2"/>
  <c r="M1462" i="2"/>
  <c r="K1462" i="2"/>
  <c r="I1462" i="2"/>
  <c r="G1462" i="2"/>
  <c r="F1462" i="2"/>
  <c r="E1462" i="2"/>
  <c r="D1462" i="2"/>
  <c r="C1462" i="2"/>
  <c r="O1461" i="2"/>
  <c r="M1461" i="2"/>
  <c r="K1461" i="2"/>
  <c r="I1461" i="2"/>
  <c r="G1461" i="2"/>
  <c r="F1461" i="2"/>
  <c r="E1461" i="2"/>
  <c r="D1461" i="2"/>
  <c r="C1461" i="2"/>
  <c r="O1460" i="2"/>
  <c r="M1460" i="2"/>
  <c r="K1460" i="2"/>
  <c r="I1460" i="2"/>
  <c r="G1460" i="2"/>
  <c r="F1460" i="2"/>
  <c r="E1460" i="2"/>
  <c r="D1460" i="2"/>
  <c r="C1460" i="2"/>
  <c r="O1459" i="2"/>
  <c r="M1459" i="2"/>
  <c r="K1459" i="2"/>
  <c r="I1459" i="2"/>
  <c r="G1459" i="2"/>
  <c r="F1459" i="2"/>
  <c r="E1459" i="2"/>
  <c r="D1459" i="2"/>
  <c r="C1459" i="2"/>
  <c r="O1458" i="2"/>
  <c r="M1458" i="2"/>
  <c r="K1458" i="2"/>
  <c r="I1458" i="2"/>
  <c r="G1458" i="2"/>
  <c r="F1458" i="2"/>
  <c r="E1458" i="2"/>
  <c r="D1458" i="2"/>
  <c r="C1458" i="2"/>
  <c r="O1457" i="2"/>
  <c r="M1457" i="2"/>
  <c r="K1457" i="2"/>
  <c r="I1457" i="2"/>
  <c r="G1457" i="2"/>
  <c r="F1457" i="2"/>
  <c r="E1457" i="2"/>
  <c r="D1457" i="2"/>
  <c r="C1457" i="2"/>
  <c r="O1456" i="2"/>
  <c r="M1456" i="2"/>
  <c r="K1456" i="2"/>
  <c r="I1456" i="2"/>
  <c r="G1456" i="2"/>
  <c r="F1456" i="2"/>
  <c r="E1456" i="2"/>
  <c r="D1456" i="2"/>
  <c r="C1456" i="2"/>
  <c r="O1455" i="2"/>
  <c r="M1455" i="2"/>
  <c r="K1455" i="2"/>
  <c r="I1455" i="2"/>
  <c r="G1455" i="2"/>
  <c r="F1455" i="2"/>
  <c r="E1455" i="2"/>
  <c r="D1455" i="2"/>
  <c r="C1455" i="2"/>
  <c r="O1454" i="2"/>
  <c r="M1454" i="2"/>
  <c r="K1454" i="2"/>
  <c r="I1454" i="2"/>
  <c r="G1454" i="2"/>
  <c r="F1454" i="2"/>
  <c r="E1454" i="2"/>
  <c r="D1454" i="2"/>
  <c r="C1454" i="2"/>
  <c r="O1453" i="2"/>
  <c r="M1453" i="2"/>
  <c r="K1453" i="2"/>
  <c r="I1453" i="2"/>
  <c r="G1453" i="2"/>
  <c r="F1453" i="2"/>
  <c r="E1453" i="2"/>
  <c r="D1453" i="2"/>
  <c r="C1453" i="2"/>
  <c r="O1452" i="2"/>
  <c r="M1452" i="2"/>
  <c r="K1452" i="2"/>
  <c r="I1452" i="2"/>
  <c r="G1452" i="2"/>
  <c r="F1452" i="2"/>
  <c r="E1452" i="2"/>
  <c r="D1452" i="2"/>
  <c r="C1452" i="2"/>
  <c r="O1451" i="2"/>
  <c r="M1451" i="2"/>
  <c r="K1451" i="2"/>
  <c r="I1451" i="2"/>
  <c r="G1451" i="2"/>
  <c r="F1451" i="2"/>
  <c r="E1451" i="2"/>
  <c r="D1451" i="2"/>
  <c r="C1451" i="2"/>
  <c r="O1450" i="2"/>
  <c r="M1450" i="2"/>
  <c r="K1450" i="2"/>
  <c r="I1450" i="2"/>
  <c r="G1450" i="2"/>
  <c r="F1450" i="2"/>
  <c r="E1450" i="2"/>
  <c r="D1450" i="2"/>
  <c r="C1450" i="2"/>
  <c r="O1449" i="2"/>
  <c r="M1449" i="2"/>
  <c r="K1449" i="2"/>
  <c r="I1449" i="2"/>
  <c r="G1449" i="2"/>
  <c r="F1449" i="2"/>
  <c r="E1449" i="2"/>
  <c r="D1449" i="2"/>
  <c r="C1449" i="2"/>
  <c r="O1448" i="2"/>
  <c r="M1448" i="2"/>
  <c r="K1448" i="2"/>
  <c r="I1448" i="2"/>
  <c r="G1448" i="2"/>
  <c r="F1448" i="2"/>
  <c r="E1448" i="2"/>
  <c r="D1448" i="2"/>
  <c r="C1448" i="2"/>
  <c r="O1447" i="2"/>
  <c r="M1447" i="2"/>
  <c r="K1447" i="2"/>
  <c r="I1447" i="2"/>
  <c r="G1447" i="2"/>
  <c r="F1447" i="2"/>
  <c r="E1447" i="2"/>
  <c r="D1447" i="2"/>
  <c r="C1447" i="2"/>
  <c r="O1446" i="2"/>
  <c r="M1446" i="2"/>
  <c r="K1446" i="2"/>
  <c r="I1446" i="2"/>
  <c r="G1446" i="2"/>
  <c r="F1446" i="2"/>
  <c r="E1446" i="2"/>
  <c r="D1446" i="2"/>
  <c r="C1446" i="2"/>
  <c r="O1445" i="2"/>
  <c r="M1445" i="2"/>
  <c r="K1445" i="2"/>
  <c r="I1445" i="2"/>
  <c r="G1445" i="2"/>
  <c r="F1445" i="2"/>
  <c r="E1445" i="2"/>
  <c r="D1445" i="2"/>
  <c r="C1445" i="2"/>
  <c r="O1444" i="2"/>
  <c r="M1444" i="2"/>
  <c r="K1444" i="2"/>
  <c r="I1444" i="2"/>
  <c r="G1444" i="2"/>
  <c r="F1444" i="2"/>
  <c r="E1444" i="2"/>
  <c r="D1444" i="2"/>
  <c r="C1444" i="2"/>
  <c r="O1443" i="2"/>
  <c r="M1443" i="2"/>
  <c r="K1443" i="2"/>
  <c r="I1443" i="2"/>
  <c r="G1443" i="2"/>
  <c r="F1443" i="2"/>
  <c r="E1443" i="2"/>
  <c r="D1443" i="2"/>
  <c r="C1443" i="2"/>
  <c r="O1442" i="2"/>
  <c r="M1442" i="2"/>
  <c r="K1442" i="2"/>
  <c r="I1442" i="2"/>
  <c r="G1442" i="2"/>
  <c r="F1442" i="2"/>
  <c r="E1442" i="2"/>
  <c r="D1442" i="2"/>
  <c r="C1442" i="2"/>
  <c r="O1441" i="2"/>
  <c r="M1441" i="2"/>
  <c r="K1441" i="2"/>
  <c r="I1441" i="2"/>
  <c r="G1441" i="2"/>
  <c r="F1441" i="2"/>
  <c r="E1441" i="2"/>
  <c r="D1441" i="2"/>
  <c r="C1441" i="2"/>
  <c r="O1440" i="2"/>
  <c r="M1440" i="2"/>
  <c r="K1440" i="2"/>
  <c r="I1440" i="2"/>
  <c r="G1440" i="2"/>
  <c r="F1440" i="2"/>
  <c r="E1440" i="2"/>
  <c r="D1440" i="2"/>
  <c r="C1440" i="2"/>
  <c r="O1439" i="2"/>
  <c r="M1439" i="2"/>
  <c r="K1439" i="2"/>
  <c r="I1439" i="2"/>
  <c r="G1439" i="2"/>
  <c r="F1439" i="2"/>
  <c r="E1439" i="2"/>
  <c r="D1439" i="2"/>
  <c r="C1439" i="2"/>
  <c r="O1438" i="2"/>
  <c r="M1438" i="2"/>
  <c r="K1438" i="2"/>
  <c r="I1438" i="2"/>
  <c r="G1438" i="2"/>
  <c r="F1438" i="2"/>
  <c r="E1438" i="2"/>
  <c r="D1438" i="2"/>
  <c r="C1438" i="2"/>
  <c r="O1437" i="2"/>
  <c r="M1437" i="2"/>
  <c r="K1437" i="2"/>
  <c r="I1437" i="2"/>
  <c r="G1437" i="2"/>
  <c r="F1437" i="2"/>
  <c r="E1437" i="2"/>
  <c r="D1437" i="2"/>
  <c r="C1437" i="2"/>
  <c r="O1436" i="2"/>
  <c r="M1436" i="2"/>
  <c r="K1436" i="2"/>
  <c r="I1436" i="2"/>
  <c r="G1436" i="2"/>
  <c r="F1436" i="2"/>
  <c r="E1436" i="2"/>
  <c r="D1436" i="2"/>
  <c r="C1436" i="2"/>
  <c r="O1435" i="2"/>
  <c r="M1435" i="2"/>
  <c r="K1435" i="2"/>
  <c r="I1435" i="2"/>
  <c r="G1435" i="2"/>
  <c r="F1435" i="2"/>
  <c r="E1435" i="2"/>
  <c r="D1435" i="2"/>
  <c r="C1435" i="2"/>
  <c r="O1434" i="2"/>
  <c r="M1434" i="2"/>
  <c r="K1434" i="2"/>
  <c r="I1434" i="2"/>
  <c r="G1434" i="2"/>
  <c r="F1434" i="2"/>
  <c r="E1434" i="2"/>
  <c r="D1434" i="2"/>
  <c r="C1434" i="2"/>
  <c r="O1433" i="2"/>
  <c r="M1433" i="2"/>
  <c r="K1433" i="2"/>
  <c r="I1433" i="2"/>
  <c r="G1433" i="2"/>
  <c r="F1433" i="2"/>
  <c r="E1433" i="2"/>
  <c r="D1433" i="2"/>
  <c r="C1433" i="2"/>
  <c r="O1432" i="2"/>
  <c r="M1432" i="2"/>
  <c r="K1432" i="2"/>
  <c r="I1432" i="2"/>
  <c r="G1432" i="2"/>
  <c r="F1432" i="2"/>
  <c r="E1432" i="2"/>
  <c r="D1432" i="2"/>
  <c r="C1432" i="2"/>
  <c r="O1431" i="2"/>
  <c r="M1431" i="2"/>
  <c r="K1431" i="2"/>
  <c r="I1431" i="2"/>
  <c r="G1431" i="2"/>
  <c r="F1431" i="2"/>
  <c r="E1431" i="2"/>
  <c r="D1431" i="2"/>
  <c r="C1431" i="2"/>
  <c r="O1430" i="2"/>
  <c r="M1430" i="2"/>
  <c r="K1430" i="2"/>
  <c r="I1430" i="2"/>
  <c r="G1430" i="2"/>
  <c r="F1430" i="2"/>
  <c r="E1430" i="2"/>
  <c r="D1430" i="2"/>
  <c r="C1430" i="2"/>
  <c r="O1429" i="2"/>
  <c r="M1429" i="2"/>
  <c r="K1429" i="2"/>
  <c r="I1429" i="2"/>
  <c r="G1429" i="2"/>
  <c r="F1429" i="2"/>
  <c r="E1429" i="2"/>
  <c r="D1429" i="2"/>
  <c r="C1429" i="2"/>
  <c r="O1428" i="2"/>
  <c r="M1428" i="2"/>
  <c r="K1428" i="2"/>
  <c r="I1428" i="2"/>
  <c r="G1428" i="2"/>
  <c r="F1428" i="2"/>
  <c r="E1428" i="2"/>
  <c r="D1428" i="2"/>
  <c r="C1428" i="2"/>
  <c r="O1427" i="2"/>
  <c r="M1427" i="2"/>
  <c r="K1427" i="2"/>
  <c r="I1427" i="2"/>
  <c r="G1427" i="2"/>
  <c r="F1427" i="2"/>
  <c r="E1427" i="2"/>
  <c r="D1427" i="2"/>
  <c r="C1427" i="2"/>
  <c r="O1426" i="2"/>
  <c r="M1426" i="2"/>
  <c r="K1426" i="2"/>
  <c r="I1426" i="2"/>
  <c r="G1426" i="2"/>
  <c r="F1426" i="2"/>
  <c r="E1426" i="2"/>
  <c r="D1426" i="2"/>
  <c r="C1426" i="2"/>
  <c r="O1425" i="2"/>
  <c r="M1425" i="2"/>
  <c r="K1425" i="2"/>
  <c r="I1425" i="2"/>
  <c r="G1425" i="2"/>
  <c r="F1425" i="2"/>
  <c r="E1425" i="2"/>
  <c r="D1425" i="2"/>
  <c r="C1425" i="2"/>
  <c r="O1424" i="2"/>
  <c r="M1424" i="2"/>
  <c r="K1424" i="2"/>
  <c r="I1424" i="2"/>
  <c r="G1424" i="2"/>
  <c r="F1424" i="2"/>
  <c r="E1424" i="2"/>
  <c r="D1424" i="2"/>
  <c r="C1424" i="2"/>
  <c r="O1423" i="2"/>
  <c r="M1423" i="2"/>
  <c r="K1423" i="2"/>
  <c r="I1423" i="2"/>
  <c r="G1423" i="2"/>
  <c r="F1423" i="2"/>
  <c r="E1423" i="2"/>
  <c r="D1423" i="2"/>
  <c r="C1423" i="2"/>
  <c r="O1422" i="2"/>
  <c r="M1422" i="2"/>
  <c r="K1422" i="2"/>
  <c r="I1422" i="2"/>
  <c r="G1422" i="2"/>
  <c r="F1422" i="2"/>
  <c r="E1422" i="2"/>
  <c r="D1422" i="2"/>
  <c r="C1422" i="2"/>
  <c r="O1421" i="2"/>
  <c r="M1421" i="2"/>
  <c r="K1421" i="2"/>
  <c r="I1421" i="2"/>
  <c r="G1421" i="2"/>
  <c r="F1421" i="2"/>
  <c r="E1421" i="2"/>
  <c r="D1421" i="2"/>
  <c r="C1421" i="2"/>
  <c r="O1420" i="2"/>
  <c r="M1420" i="2"/>
  <c r="K1420" i="2"/>
  <c r="I1420" i="2"/>
  <c r="G1420" i="2"/>
  <c r="F1420" i="2"/>
  <c r="E1420" i="2"/>
  <c r="D1420" i="2"/>
  <c r="C1420" i="2"/>
  <c r="O1419" i="2"/>
  <c r="M1419" i="2"/>
  <c r="K1419" i="2"/>
  <c r="I1419" i="2"/>
  <c r="G1419" i="2"/>
  <c r="F1419" i="2"/>
  <c r="E1419" i="2"/>
  <c r="D1419" i="2"/>
  <c r="C1419" i="2"/>
  <c r="O1418" i="2"/>
  <c r="M1418" i="2"/>
  <c r="K1418" i="2"/>
  <c r="I1418" i="2"/>
  <c r="G1418" i="2"/>
  <c r="F1418" i="2"/>
  <c r="E1418" i="2"/>
  <c r="D1418" i="2"/>
  <c r="C1418" i="2"/>
  <c r="O1417" i="2"/>
  <c r="M1417" i="2"/>
  <c r="K1417" i="2"/>
  <c r="I1417" i="2"/>
  <c r="G1417" i="2"/>
  <c r="F1417" i="2"/>
  <c r="E1417" i="2"/>
  <c r="D1417" i="2"/>
  <c r="C1417" i="2"/>
  <c r="O1416" i="2"/>
  <c r="M1416" i="2"/>
  <c r="K1416" i="2"/>
  <c r="I1416" i="2"/>
  <c r="G1416" i="2"/>
  <c r="F1416" i="2"/>
  <c r="E1416" i="2"/>
  <c r="D1416" i="2"/>
  <c r="C1416" i="2"/>
  <c r="O1415" i="2"/>
  <c r="M1415" i="2"/>
  <c r="K1415" i="2"/>
  <c r="I1415" i="2"/>
  <c r="G1415" i="2"/>
  <c r="F1415" i="2"/>
  <c r="E1415" i="2"/>
  <c r="D1415" i="2"/>
  <c r="C1415" i="2"/>
  <c r="O1414" i="2"/>
  <c r="M1414" i="2"/>
  <c r="K1414" i="2"/>
  <c r="I1414" i="2"/>
  <c r="G1414" i="2"/>
  <c r="F1414" i="2"/>
  <c r="E1414" i="2"/>
  <c r="D1414" i="2"/>
  <c r="C1414" i="2"/>
  <c r="O1413" i="2"/>
  <c r="M1413" i="2"/>
  <c r="K1413" i="2"/>
  <c r="I1413" i="2"/>
  <c r="G1413" i="2"/>
  <c r="F1413" i="2"/>
  <c r="E1413" i="2"/>
  <c r="D1413" i="2"/>
  <c r="C1413" i="2"/>
  <c r="O1412" i="2"/>
  <c r="M1412" i="2"/>
  <c r="K1412" i="2"/>
  <c r="I1412" i="2"/>
  <c r="G1412" i="2"/>
  <c r="F1412" i="2"/>
  <c r="E1412" i="2"/>
  <c r="D1412" i="2"/>
  <c r="C1412" i="2"/>
  <c r="O1411" i="2"/>
  <c r="M1411" i="2"/>
  <c r="K1411" i="2"/>
  <c r="I1411" i="2"/>
  <c r="G1411" i="2"/>
  <c r="F1411" i="2"/>
  <c r="E1411" i="2"/>
  <c r="D1411" i="2"/>
  <c r="C1411" i="2"/>
  <c r="O1410" i="2"/>
  <c r="M1410" i="2"/>
  <c r="K1410" i="2"/>
  <c r="I1410" i="2"/>
  <c r="G1410" i="2"/>
  <c r="F1410" i="2"/>
  <c r="E1410" i="2"/>
  <c r="D1410" i="2"/>
  <c r="C1410" i="2"/>
  <c r="O1409" i="2"/>
  <c r="M1409" i="2"/>
  <c r="K1409" i="2"/>
  <c r="I1409" i="2"/>
  <c r="G1409" i="2"/>
  <c r="F1409" i="2"/>
  <c r="E1409" i="2"/>
  <c r="D1409" i="2"/>
  <c r="C1409" i="2"/>
  <c r="O1408" i="2"/>
  <c r="M1408" i="2"/>
  <c r="K1408" i="2"/>
  <c r="I1408" i="2"/>
  <c r="G1408" i="2"/>
  <c r="F1408" i="2"/>
  <c r="E1408" i="2"/>
  <c r="D1408" i="2"/>
  <c r="C1408" i="2"/>
  <c r="O1407" i="2"/>
  <c r="M1407" i="2"/>
  <c r="K1407" i="2"/>
  <c r="I1407" i="2"/>
  <c r="G1407" i="2"/>
  <c r="F1407" i="2"/>
  <c r="E1407" i="2"/>
  <c r="D1407" i="2"/>
  <c r="C1407" i="2"/>
  <c r="O1406" i="2"/>
  <c r="M1406" i="2"/>
  <c r="K1406" i="2"/>
  <c r="I1406" i="2"/>
  <c r="G1406" i="2"/>
  <c r="F1406" i="2"/>
  <c r="E1406" i="2"/>
  <c r="D1406" i="2"/>
  <c r="C1406" i="2"/>
  <c r="O1405" i="2"/>
  <c r="M1405" i="2"/>
  <c r="K1405" i="2"/>
  <c r="I1405" i="2"/>
  <c r="G1405" i="2"/>
  <c r="F1405" i="2"/>
  <c r="E1405" i="2"/>
  <c r="D1405" i="2"/>
  <c r="C1405" i="2"/>
  <c r="O1404" i="2"/>
  <c r="M1404" i="2"/>
  <c r="K1404" i="2"/>
  <c r="I1404" i="2"/>
  <c r="G1404" i="2"/>
  <c r="F1404" i="2"/>
  <c r="E1404" i="2"/>
  <c r="D1404" i="2"/>
  <c r="C1404" i="2"/>
  <c r="O1403" i="2"/>
  <c r="M1403" i="2"/>
  <c r="K1403" i="2"/>
  <c r="I1403" i="2"/>
  <c r="G1403" i="2"/>
  <c r="F1403" i="2"/>
  <c r="E1403" i="2"/>
  <c r="D1403" i="2"/>
  <c r="C1403" i="2"/>
  <c r="O1402" i="2"/>
  <c r="M1402" i="2"/>
  <c r="K1402" i="2"/>
  <c r="I1402" i="2"/>
  <c r="G1402" i="2"/>
  <c r="F1402" i="2"/>
  <c r="E1402" i="2"/>
  <c r="D1402" i="2"/>
  <c r="C1402" i="2"/>
  <c r="O1401" i="2"/>
  <c r="M1401" i="2"/>
  <c r="K1401" i="2"/>
  <c r="I1401" i="2"/>
  <c r="G1401" i="2"/>
  <c r="F1401" i="2"/>
  <c r="E1401" i="2"/>
  <c r="D1401" i="2"/>
  <c r="C1401" i="2"/>
  <c r="O1400" i="2"/>
  <c r="M1400" i="2"/>
  <c r="K1400" i="2"/>
  <c r="I1400" i="2"/>
  <c r="G1400" i="2"/>
  <c r="F1400" i="2"/>
  <c r="E1400" i="2"/>
  <c r="D1400" i="2"/>
  <c r="C1400" i="2"/>
  <c r="O1399" i="2"/>
  <c r="M1399" i="2"/>
  <c r="K1399" i="2"/>
  <c r="I1399" i="2"/>
  <c r="G1399" i="2"/>
  <c r="F1399" i="2"/>
  <c r="E1399" i="2"/>
  <c r="D1399" i="2"/>
  <c r="C1399" i="2"/>
  <c r="O1398" i="2"/>
  <c r="M1398" i="2"/>
  <c r="K1398" i="2"/>
  <c r="I1398" i="2"/>
  <c r="G1398" i="2"/>
  <c r="F1398" i="2"/>
  <c r="E1398" i="2"/>
  <c r="D1398" i="2"/>
  <c r="C1398" i="2"/>
  <c r="O1397" i="2"/>
  <c r="M1397" i="2"/>
  <c r="K1397" i="2"/>
  <c r="I1397" i="2"/>
  <c r="G1397" i="2"/>
  <c r="F1397" i="2"/>
  <c r="E1397" i="2"/>
  <c r="D1397" i="2"/>
  <c r="C1397" i="2"/>
  <c r="O1396" i="2"/>
  <c r="M1396" i="2"/>
  <c r="K1396" i="2"/>
  <c r="I1396" i="2"/>
  <c r="G1396" i="2"/>
  <c r="F1396" i="2"/>
  <c r="E1396" i="2"/>
  <c r="D1396" i="2"/>
  <c r="C1396" i="2"/>
  <c r="O1395" i="2"/>
  <c r="M1395" i="2"/>
  <c r="K1395" i="2"/>
  <c r="I1395" i="2"/>
  <c r="G1395" i="2"/>
  <c r="F1395" i="2"/>
  <c r="E1395" i="2"/>
  <c r="D1395" i="2"/>
  <c r="C1395" i="2"/>
  <c r="O1394" i="2"/>
  <c r="M1394" i="2"/>
  <c r="K1394" i="2"/>
  <c r="I1394" i="2"/>
  <c r="G1394" i="2"/>
  <c r="F1394" i="2"/>
  <c r="E1394" i="2"/>
  <c r="D1394" i="2"/>
  <c r="C1394" i="2"/>
  <c r="O1393" i="2"/>
  <c r="M1393" i="2"/>
  <c r="K1393" i="2"/>
  <c r="I1393" i="2"/>
  <c r="G1393" i="2"/>
  <c r="F1393" i="2"/>
  <c r="E1393" i="2"/>
  <c r="D1393" i="2"/>
  <c r="C1393" i="2"/>
  <c r="O1392" i="2"/>
  <c r="M1392" i="2"/>
  <c r="K1392" i="2"/>
  <c r="I1392" i="2"/>
  <c r="G1392" i="2"/>
  <c r="F1392" i="2"/>
  <c r="E1392" i="2"/>
  <c r="D1392" i="2"/>
  <c r="C1392" i="2"/>
  <c r="O1391" i="2"/>
  <c r="M1391" i="2"/>
  <c r="K1391" i="2"/>
  <c r="I1391" i="2"/>
  <c r="G1391" i="2"/>
  <c r="F1391" i="2"/>
  <c r="E1391" i="2"/>
  <c r="D1391" i="2"/>
  <c r="C1391" i="2"/>
  <c r="O1390" i="2"/>
  <c r="M1390" i="2"/>
  <c r="K1390" i="2"/>
  <c r="I1390" i="2"/>
  <c r="G1390" i="2"/>
  <c r="F1390" i="2"/>
  <c r="E1390" i="2"/>
  <c r="D1390" i="2"/>
  <c r="C1390" i="2"/>
  <c r="O1389" i="2"/>
  <c r="M1389" i="2"/>
  <c r="K1389" i="2"/>
  <c r="I1389" i="2"/>
  <c r="G1389" i="2"/>
  <c r="F1389" i="2"/>
  <c r="E1389" i="2"/>
  <c r="D1389" i="2"/>
  <c r="C1389" i="2"/>
  <c r="O1388" i="2"/>
  <c r="M1388" i="2"/>
  <c r="K1388" i="2"/>
  <c r="I1388" i="2"/>
  <c r="G1388" i="2"/>
  <c r="F1388" i="2"/>
  <c r="E1388" i="2"/>
  <c r="D1388" i="2"/>
  <c r="C1388" i="2"/>
  <c r="O1387" i="2"/>
  <c r="M1387" i="2"/>
  <c r="K1387" i="2"/>
  <c r="I1387" i="2"/>
  <c r="G1387" i="2"/>
  <c r="F1387" i="2"/>
  <c r="E1387" i="2"/>
  <c r="D1387" i="2"/>
  <c r="C1387" i="2"/>
  <c r="O1386" i="2"/>
  <c r="M1386" i="2"/>
  <c r="K1386" i="2"/>
  <c r="I1386" i="2"/>
  <c r="G1386" i="2"/>
  <c r="F1386" i="2"/>
  <c r="E1386" i="2"/>
  <c r="D1386" i="2"/>
  <c r="C1386" i="2"/>
  <c r="O1385" i="2"/>
  <c r="M1385" i="2"/>
  <c r="K1385" i="2"/>
  <c r="I1385" i="2"/>
  <c r="G1385" i="2"/>
  <c r="F1385" i="2"/>
  <c r="E1385" i="2"/>
  <c r="D1385" i="2"/>
  <c r="C1385" i="2"/>
  <c r="O1384" i="2"/>
  <c r="M1384" i="2"/>
  <c r="K1384" i="2"/>
  <c r="I1384" i="2"/>
  <c r="G1384" i="2"/>
  <c r="F1384" i="2"/>
  <c r="E1384" i="2"/>
  <c r="D1384" i="2"/>
  <c r="C1384" i="2"/>
  <c r="O1383" i="2"/>
  <c r="M1383" i="2"/>
  <c r="K1383" i="2"/>
  <c r="I1383" i="2"/>
  <c r="G1383" i="2"/>
  <c r="F1383" i="2"/>
  <c r="E1383" i="2"/>
  <c r="D1383" i="2"/>
  <c r="C1383" i="2"/>
  <c r="O1382" i="2"/>
  <c r="M1382" i="2"/>
  <c r="K1382" i="2"/>
  <c r="I1382" i="2"/>
  <c r="G1382" i="2"/>
  <c r="F1382" i="2"/>
  <c r="E1382" i="2"/>
  <c r="D1382" i="2"/>
  <c r="C1382" i="2"/>
  <c r="O1381" i="2"/>
  <c r="M1381" i="2"/>
  <c r="K1381" i="2"/>
  <c r="I1381" i="2"/>
  <c r="G1381" i="2"/>
  <c r="F1381" i="2"/>
  <c r="E1381" i="2"/>
  <c r="D1381" i="2"/>
  <c r="C1381" i="2"/>
  <c r="O1380" i="2"/>
  <c r="M1380" i="2"/>
  <c r="K1380" i="2"/>
  <c r="I1380" i="2"/>
  <c r="G1380" i="2"/>
  <c r="F1380" i="2"/>
  <c r="E1380" i="2"/>
  <c r="D1380" i="2"/>
  <c r="C1380" i="2"/>
  <c r="O1379" i="2"/>
  <c r="M1379" i="2"/>
  <c r="K1379" i="2"/>
  <c r="I1379" i="2"/>
  <c r="G1379" i="2"/>
  <c r="F1379" i="2"/>
  <c r="E1379" i="2"/>
  <c r="D1379" i="2"/>
  <c r="C1379" i="2"/>
  <c r="O1378" i="2"/>
  <c r="M1378" i="2"/>
  <c r="K1378" i="2"/>
  <c r="I1378" i="2"/>
  <c r="G1378" i="2"/>
  <c r="F1378" i="2"/>
  <c r="E1378" i="2"/>
  <c r="D1378" i="2"/>
  <c r="C1378" i="2"/>
  <c r="O1377" i="2"/>
  <c r="M1377" i="2"/>
  <c r="K1377" i="2"/>
  <c r="I1377" i="2"/>
  <c r="G1377" i="2"/>
  <c r="F1377" i="2"/>
  <c r="E1377" i="2"/>
  <c r="D1377" i="2"/>
  <c r="C1377" i="2"/>
  <c r="O1376" i="2"/>
  <c r="M1376" i="2"/>
  <c r="K1376" i="2"/>
  <c r="I1376" i="2"/>
  <c r="G1376" i="2"/>
  <c r="F1376" i="2"/>
  <c r="E1376" i="2"/>
  <c r="D1376" i="2"/>
  <c r="C1376" i="2"/>
  <c r="O1375" i="2"/>
  <c r="M1375" i="2"/>
  <c r="K1375" i="2"/>
  <c r="I1375" i="2"/>
  <c r="G1375" i="2"/>
  <c r="F1375" i="2"/>
  <c r="E1375" i="2"/>
  <c r="D1375" i="2"/>
  <c r="C1375" i="2"/>
  <c r="O1374" i="2"/>
  <c r="M1374" i="2"/>
  <c r="K1374" i="2"/>
  <c r="I1374" i="2"/>
  <c r="G1374" i="2"/>
  <c r="F1374" i="2"/>
  <c r="E1374" i="2"/>
  <c r="D1374" i="2"/>
  <c r="C1374" i="2"/>
  <c r="O1373" i="2"/>
  <c r="M1373" i="2"/>
  <c r="K1373" i="2"/>
  <c r="I1373" i="2"/>
  <c r="G1373" i="2"/>
  <c r="F1373" i="2"/>
  <c r="E1373" i="2"/>
  <c r="D1373" i="2"/>
  <c r="C1373" i="2"/>
  <c r="O1372" i="2"/>
  <c r="M1372" i="2"/>
  <c r="K1372" i="2"/>
  <c r="I1372" i="2"/>
  <c r="G1372" i="2"/>
  <c r="F1372" i="2"/>
  <c r="E1372" i="2"/>
  <c r="D1372" i="2"/>
  <c r="C1372" i="2"/>
  <c r="O1371" i="2"/>
  <c r="M1371" i="2"/>
  <c r="K1371" i="2"/>
  <c r="I1371" i="2"/>
  <c r="G1371" i="2"/>
  <c r="F1371" i="2"/>
  <c r="E1371" i="2"/>
  <c r="D1371" i="2"/>
  <c r="C1371" i="2"/>
  <c r="O1370" i="2"/>
  <c r="M1370" i="2"/>
  <c r="K1370" i="2"/>
  <c r="I1370" i="2"/>
  <c r="G1370" i="2"/>
  <c r="F1370" i="2"/>
  <c r="E1370" i="2"/>
  <c r="D1370" i="2"/>
  <c r="C1370" i="2"/>
  <c r="O1369" i="2"/>
  <c r="M1369" i="2"/>
  <c r="K1369" i="2"/>
  <c r="I1369" i="2"/>
  <c r="G1369" i="2"/>
  <c r="F1369" i="2"/>
  <c r="E1369" i="2"/>
  <c r="D1369" i="2"/>
  <c r="C1369" i="2"/>
  <c r="O1368" i="2"/>
  <c r="M1368" i="2"/>
  <c r="K1368" i="2"/>
  <c r="I1368" i="2"/>
  <c r="G1368" i="2"/>
  <c r="F1368" i="2"/>
  <c r="E1368" i="2"/>
  <c r="D1368" i="2"/>
  <c r="C1368" i="2"/>
  <c r="O1367" i="2"/>
  <c r="M1367" i="2"/>
  <c r="K1367" i="2"/>
  <c r="I1367" i="2"/>
  <c r="G1367" i="2"/>
  <c r="F1367" i="2"/>
  <c r="E1367" i="2"/>
  <c r="D1367" i="2"/>
  <c r="C1367" i="2"/>
  <c r="O1366" i="2"/>
  <c r="M1366" i="2"/>
  <c r="K1366" i="2"/>
  <c r="I1366" i="2"/>
  <c r="G1366" i="2"/>
  <c r="F1366" i="2"/>
  <c r="E1366" i="2"/>
  <c r="D1366" i="2"/>
  <c r="C1366" i="2"/>
  <c r="O1365" i="2"/>
  <c r="M1365" i="2"/>
  <c r="K1365" i="2"/>
  <c r="I1365" i="2"/>
  <c r="G1365" i="2"/>
  <c r="F1365" i="2"/>
  <c r="E1365" i="2"/>
  <c r="D1365" i="2"/>
  <c r="C1365" i="2"/>
  <c r="O1364" i="2"/>
  <c r="M1364" i="2"/>
  <c r="K1364" i="2"/>
  <c r="I1364" i="2"/>
  <c r="G1364" i="2"/>
  <c r="F1364" i="2"/>
  <c r="E1364" i="2"/>
  <c r="D1364" i="2"/>
  <c r="C1364" i="2"/>
  <c r="O1363" i="2"/>
  <c r="M1363" i="2"/>
  <c r="K1363" i="2"/>
  <c r="I1363" i="2"/>
  <c r="G1363" i="2"/>
  <c r="F1363" i="2"/>
  <c r="E1363" i="2"/>
  <c r="D1363" i="2"/>
  <c r="C1363" i="2"/>
  <c r="O1362" i="2"/>
  <c r="M1362" i="2"/>
  <c r="K1362" i="2"/>
  <c r="I1362" i="2"/>
  <c r="G1362" i="2"/>
  <c r="F1362" i="2"/>
  <c r="E1362" i="2"/>
  <c r="D1362" i="2"/>
  <c r="C1362" i="2"/>
  <c r="O1361" i="2"/>
  <c r="M1361" i="2"/>
  <c r="K1361" i="2"/>
  <c r="I1361" i="2"/>
  <c r="G1361" i="2"/>
  <c r="F1361" i="2"/>
  <c r="E1361" i="2"/>
  <c r="D1361" i="2"/>
  <c r="C1361" i="2"/>
  <c r="O1360" i="2"/>
  <c r="M1360" i="2"/>
  <c r="K1360" i="2"/>
  <c r="I1360" i="2"/>
  <c r="G1360" i="2"/>
  <c r="F1360" i="2"/>
  <c r="E1360" i="2"/>
  <c r="D1360" i="2"/>
  <c r="C1360" i="2"/>
  <c r="O1359" i="2"/>
  <c r="M1359" i="2"/>
  <c r="K1359" i="2"/>
  <c r="I1359" i="2"/>
  <c r="G1359" i="2"/>
  <c r="F1359" i="2"/>
  <c r="E1359" i="2"/>
  <c r="D1359" i="2"/>
  <c r="C1359" i="2"/>
  <c r="O1358" i="2"/>
  <c r="M1358" i="2"/>
  <c r="K1358" i="2"/>
  <c r="I1358" i="2"/>
  <c r="G1358" i="2"/>
  <c r="F1358" i="2"/>
  <c r="E1358" i="2"/>
  <c r="D1358" i="2"/>
  <c r="C1358" i="2"/>
  <c r="O1357" i="2"/>
  <c r="M1357" i="2"/>
  <c r="K1357" i="2"/>
  <c r="I1357" i="2"/>
  <c r="G1357" i="2"/>
  <c r="F1357" i="2"/>
  <c r="E1357" i="2"/>
  <c r="D1357" i="2"/>
  <c r="C1357" i="2"/>
  <c r="O1356" i="2"/>
  <c r="M1356" i="2"/>
  <c r="K1356" i="2"/>
  <c r="I1356" i="2"/>
  <c r="G1356" i="2"/>
  <c r="F1356" i="2"/>
  <c r="E1356" i="2"/>
  <c r="D1356" i="2"/>
  <c r="C1356" i="2"/>
  <c r="O1355" i="2"/>
  <c r="M1355" i="2"/>
  <c r="K1355" i="2"/>
  <c r="I1355" i="2"/>
  <c r="G1355" i="2"/>
  <c r="F1355" i="2"/>
  <c r="E1355" i="2"/>
  <c r="D1355" i="2"/>
  <c r="C1355" i="2"/>
  <c r="O1354" i="2"/>
  <c r="M1354" i="2"/>
  <c r="K1354" i="2"/>
  <c r="I1354" i="2"/>
  <c r="G1354" i="2"/>
  <c r="F1354" i="2"/>
  <c r="E1354" i="2"/>
  <c r="D1354" i="2"/>
  <c r="C1354" i="2"/>
  <c r="O1353" i="2"/>
  <c r="M1353" i="2"/>
  <c r="K1353" i="2"/>
  <c r="I1353" i="2"/>
  <c r="G1353" i="2"/>
  <c r="F1353" i="2"/>
  <c r="E1353" i="2"/>
  <c r="D1353" i="2"/>
  <c r="C1353" i="2"/>
  <c r="O1352" i="2"/>
  <c r="M1352" i="2"/>
  <c r="K1352" i="2"/>
  <c r="I1352" i="2"/>
  <c r="G1352" i="2"/>
  <c r="F1352" i="2"/>
  <c r="E1352" i="2"/>
  <c r="D1352" i="2"/>
  <c r="C1352" i="2"/>
  <c r="O1351" i="2"/>
  <c r="M1351" i="2"/>
  <c r="K1351" i="2"/>
  <c r="I1351" i="2"/>
  <c r="G1351" i="2"/>
  <c r="F1351" i="2"/>
  <c r="E1351" i="2"/>
  <c r="D1351" i="2"/>
  <c r="C1351" i="2"/>
  <c r="O1350" i="2"/>
  <c r="M1350" i="2"/>
  <c r="K1350" i="2"/>
  <c r="I1350" i="2"/>
  <c r="G1350" i="2"/>
  <c r="F1350" i="2"/>
  <c r="E1350" i="2"/>
  <c r="D1350" i="2"/>
  <c r="C1350" i="2"/>
  <c r="O1349" i="2"/>
  <c r="M1349" i="2"/>
  <c r="K1349" i="2"/>
  <c r="I1349" i="2"/>
  <c r="G1349" i="2"/>
  <c r="F1349" i="2"/>
  <c r="E1349" i="2"/>
  <c r="D1349" i="2"/>
  <c r="C1349" i="2"/>
  <c r="O1348" i="2"/>
  <c r="M1348" i="2"/>
  <c r="K1348" i="2"/>
  <c r="I1348" i="2"/>
  <c r="G1348" i="2"/>
  <c r="F1348" i="2"/>
  <c r="E1348" i="2"/>
  <c r="D1348" i="2"/>
  <c r="C1348" i="2"/>
  <c r="O1347" i="2"/>
  <c r="M1347" i="2"/>
  <c r="K1347" i="2"/>
  <c r="I1347" i="2"/>
  <c r="G1347" i="2"/>
  <c r="F1347" i="2"/>
  <c r="E1347" i="2"/>
  <c r="D1347" i="2"/>
  <c r="C1347" i="2"/>
  <c r="O1346" i="2"/>
  <c r="M1346" i="2"/>
  <c r="K1346" i="2"/>
  <c r="I1346" i="2"/>
  <c r="G1346" i="2"/>
  <c r="F1346" i="2"/>
  <c r="E1346" i="2"/>
  <c r="D1346" i="2"/>
  <c r="C1346" i="2"/>
  <c r="O1345" i="2"/>
  <c r="M1345" i="2"/>
  <c r="K1345" i="2"/>
  <c r="I1345" i="2"/>
  <c r="G1345" i="2"/>
  <c r="F1345" i="2"/>
  <c r="E1345" i="2"/>
  <c r="D1345" i="2"/>
  <c r="C1345" i="2"/>
  <c r="O1344" i="2"/>
  <c r="M1344" i="2"/>
  <c r="K1344" i="2"/>
  <c r="I1344" i="2"/>
  <c r="G1344" i="2"/>
  <c r="F1344" i="2"/>
  <c r="E1344" i="2"/>
  <c r="D1344" i="2"/>
  <c r="C1344" i="2"/>
  <c r="O1343" i="2"/>
  <c r="M1343" i="2"/>
  <c r="K1343" i="2"/>
  <c r="I1343" i="2"/>
  <c r="G1343" i="2"/>
  <c r="F1343" i="2"/>
  <c r="E1343" i="2"/>
  <c r="D1343" i="2"/>
  <c r="C1343" i="2"/>
  <c r="O1342" i="2"/>
  <c r="M1342" i="2"/>
  <c r="K1342" i="2"/>
  <c r="I1342" i="2"/>
  <c r="G1342" i="2"/>
  <c r="F1342" i="2"/>
  <c r="E1342" i="2"/>
  <c r="D1342" i="2"/>
  <c r="C1342" i="2"/>
  <c r="O1341" i="2"/>
  <c r="M1341" i="2"/>
  <c r="K1341" i="2"/>
  <c r="I1341" i="2"/>
  <c r="G1341" i="2"/>
  <c r="F1341" i="2"/>
  <c r="E1341" i="2"/>
  <c r="D1341" i="2"/>
  <c r="C1341" i="2"/>
  <c r="O1340" i="2"/>
  <c r="M1340" i="2"/>
  <c r="K1340" i="2"/>
  <c r="I1340" i="2"/>
  <c r="G1340" i="2"/>
  <c r="F1340" i="2"/>
  <c r="E1340" i="2"/>
  <c r="D1340" i="2"/>
  <c r="C1340" i="2"/>
  <c r="O1339" i="2"/>
  <c r="M1339" i="2"/>
  <c r="K1339" i="2"/>
  <c r="I1339" i="2"/>
  <c r="G1339" i="2"/>
  <c r="F1339" i="2"/>
  <c r="E1339" i="2"/>
  <c r="D1339" i="2"/>
  <c r="C1339" i="2"/>
  <c r="O1338" i="2"/>
  <c r="M1338" i="2"/>
  <c r="K1338" i="2"/>
  <c r="I1338" i="2"/>
  <c r="G1338" i="2"/>
  <c r="F1338" i="2"/>
  <c r="E1338" i="2"/>
  <c r="D1338" i="2"/>
  <c r="C1338" i="2"/>
  <c r="O1337" i="2"/>
  <c r="M1337" i="2"/>
  <c r="K1337" i="2"/>
  <c r="I1337" i="2"/>
  <c r="G1337" i="2"/>
  <c r="F1337" i="2"/>
  <c r="E1337" i="2"/>
  <c r="D1337" i="2"/>
  <c r="C1337" i="2"/>
  <c r="O1336" i="2"/>
  <c r="M1336" i="2"/>
  <c r="K1336" i="2"/>
  <c r="I1336" i="2"/>
  <c r="G1336" i="2"/>
  <c r="F1336" i="2"/>
  <c r="E1336" i="2"/>
  <c r="D1336" i="2"/>
  <c r="C1336" i="2"/>
  <c r="O1335" i="2"/>
  <c r="M1335" i="2"/>
  <c r="K1335" i="2"/>
  <c r="I1335" i="2"/>
  <c r="G1335" i="2"/>
  <c r="F1335" i="2"/>
  <c r="E1335" i="2"/>
  <c r="D1335" i="2"/>
  <c r="C1335" i="2"/>
  <c r="O1334" i="2"/>
  <c r="M1334" i="2"/>
  <c r="K1334" i="2"/>
  <c r="I1334" i="2"/>
  <c r="G1334" i="2"/>
  <c r="F1334" i="2"/>
  <c r="E1334" i="2"/>
  <c r="D1334" i="2"/>
  <c r="C1334" i="2"/>
  <c r="O1333" i="2"/>
  <c r="M1333" i="2"/>
  <c r="K1333" i="2"/>
  <c r="I1333" i="2"/>
  <c r="G1333" i="2"/>
  <c r="F1333" i="2"/>
  <c r="E1333" i="2"/>
  <c r="D1333" i="2"/>
  <c r="C1333" i="2"/>
  <c r="O1332" i="2"/>
  <c r="M1332" i="2"/>
  <c r="K1332" i="2"/>
  <c r="I1332" i="2"/>
  <c r="G1332" i="2"/>
  <c r="F1332" i="2"/>
  <c r="E1332" i="2"/>
  <c r="D1332" i="2"/>
  <c r="C1332" i="2"/>
  <c r="O1331" i="2"/>
  <c r="M1331" i="2"/>
  <c r="K1331" i="2"/>
  <c r="I1331" i="2"/>
  <c r="G1331" i="2"/>
  <c r="F1331" i="2"/>
  <c r="E1331" i="2"/>
  <c r="D1331" i="2"/>
  <c r="C1331" i="2"/>
  <c r="O1330" i="2"/>
  <c r="M1330" i="2"/>
  <c r="K1330" i="2"/>
  <c r="I1330" i="2"/>
  <c r="G1330" i="2"/>
  <c r="F1330" i="2"/>
  <c r="E1330" i="2"/>
  <c r="D1330" i="2"/>
  <c r="C1330" i="2"/>
  <c r="O1329" i="2"/>
  <c r="M1329" i="2"/>
  <c r="K1329" i="2"/>
  <c r="I1329" i="2"/>
  <c r="G1329" i="2"/>
  <c r="F1329" i="2"/>
  <c r="E1329" i="2"/>
  <c r="D1329" i="2"/>
  <c r="C1329" i="2"/>
  <c r="O1328" i="2"/>
  <c r="M1328" i="2"/>
  <c r="K1328" i="2"/>
  <c r="I1328" i="2"/>
  <c r="G1328" i="2"/>
  <c r="F1328" i="2"/>
  <c r="E1328" i="2"/>
  <c r="D1328" i="2"/>
  <c r="C1328" i="2"/>
  <c r="O1327" i="2"/>
  <c r="M1327" i="2"/>
  <c r="K1327" i="2"/>
  <c r="I1327" i="2"/>
  <c r="G1327" i="2"/>
  <c r="F1327" i="2"/>
  <c r="E1327" i="2"/>
  <c r="D1327" i="2"/>
  <c r="C1327" i="2"/>
  <c r="O1326" i="2"/>
  <c r="M1326" i="2"/>
  <c r="K1326" i="2"/>
  <c r="I1326" i="2"/>
  <c r="G1326" i="2"/>
  <c r="F1326" i="2"/>
  <c r="E1326" i="2"/>
  <c r="D1326" i="2"/>
  <c r="C1326" i="2"/>
  <c r="O1325" i="2"/>
  <c r="M1325" i="2"/>
  <c r="K1325" i="2"/>
  <c r="I1325" i="2"/>
  <c r="G1325" i="2"/>
  <c r="F1325" i="2"/>
  <c r="E1325" i="2"/>
  <c r="D1325" i="2"/>
  <c r="C1325" i="2"/>
  <c r="O1324" i="2"/>
  <c r="M1324" i="2"/>
  <c r="K1324" i="2"/>
  <c r="I1324" i="2"/>
  <c r="G1324" i="2"/>
  <c r="F1324" i="2"/>
  <c r="E1324" i="2"/>
  <c r="D1324" i="2"/>
  <c r="C1324" i="2"/>
  <c r="O1323" i="2"/>
  <c r="M1323" i="2"/>
  <c r="K1323" i="2"/>
  <c r="I1323" i="2"/>
  <c r="G1323" i="2"/>
  <c r="F1323" i="2"/>
  <c r="E1323" i="2"/>
  <c r="D1323" i="2"/>
  <c r="C1323" i="2"/>
  <c r="O1322" i="2"/>
  <c r="M1322" i="2"/>
  <c r="K1322" i="2"/>
  <c r="I1322" i="2"/>
  <c r="G1322" i="2"/>
  <c r="F1322" i="2"/>
  <c r="E1322" i="2"/>
  <c r="D1322" i="2"/>
  <c r="C1322" i="2"/>
  <c r="O1321" i="2"/>
  <c r="M1321" i="2"/>
  <c r="K1321" i="2"/>
  <c r="I1321" i="2"/>
  <c r="G1321" i="2"/>
  <c r="F1321" i="2"/>
  <c r="E1321" i="2"/>
  <c r="D1321" i="2"/>
  <c r="C1321" i="2"/>
  <c r="O1320" i="2"/>
  <c r="M1320" i="2"/>
  <c r="K1320" i="2"/>
  <c r="I1320" i="2"/>
  <c r="G1320" i="2"/>
  <c r="F1320" i="2"/>
  <c r="E1320" i="2"/>
  <c r="D1320" i="2"/>
  <c r="C1320" i="2"/>
  <c r="O1319" i="2"/>
  <c r="M1319" i="2"/>
  <c r="K1319" i="2"/>
  <c r="I1319" i="2"/>
  <c r="G1319" i="2"/>
  <c r="F1319" i="2"/>
  <c r="E1319" i="2"/>
  <c r="D1319" i="2"/>
  <c r="C1319" i="2"/>
  <c r="O1318" i="2"/>
  <c r="M1318" i="2"/>
  <c r="K1318" i="2"/>
  <c r="I1318" i="2"/>
  <c r="G1318" i="2"/>
  <c r="F1318" i="2"/>
  <c r="E1318" i="2"/>
  <c r="D1318" i="2"/>
  <c r="C1318" i="2"/>
  <c r="O1317" i="2"/>
  <c r="M1317" i="2"/>
  <c r="K1317" i="2"/>
  <c r="I1317" i="2"/>
  <c r="G1317" i="2"/>
  <c r="F1317" i="2"/>
  <c r="E1317" i="2"/>
  <c r="D1317" i="2"/>
  <c r="C1317" i="2"/>
  <c r="O1316" i="2"/>
  <c r="M1316" i="2"/>
  <c r="K1316" i="2"/>
  <c r="I1316" i="2"/>
  <c r="G1316" i="2"/>
  <c r="F1316" i="2"/>
  <c r="E1316" i="2"/>
  <c r="D1316" i="2"/>
  <c r="C1316" i="2"/>
  <c r="O1315" i="2"/>
  <c r="M1315" i="2"/>
  <c r="K1315" i="2"/>
  <c r="I1315" i="2"/>
  <c r="G1315" i="2"/>
  <c r="F1315" i="2"/>
  <c r="E1315" i="2"/>
  <c r="D1315" i="2"/>
  <c r="C1315" i="2"/>
  <c r="O1314" i="2"/>
  <c r="M1314" i="2"/>
  <c r="K1314" i="2"/>
  <c r="I1314" i="2"/>
  <c r="G1314" i="2"/>
  <c r="F1314" i="2"/>
  <c r="E1314" i="2"/>
  <c r="D1314" i="2"/>
  <c r="C1314" i="2"/>
  <c r="O1313" i="2"/>
  <c r="M1313" i="2"/>
  <c r="K1313" i="2"/>
  <c r="I1313" i="2"/>
  <c r="G1313" i="2"/>
  <c r="F1313" i="2"/>
  <c r="E1313" i="2"/>
  <c r="D1313" i="2"/>
  <c r="C1313" i="2"/>
  <c r="O1312" i="2"/>
  <c r="M1312" i="2"/>
  <c r="K1312" i="2"/>
  <c r="I1312" i="2"/>
  <c r="G1312" i="2"/>
  <c r="F1312" i="2"/>
  <c r="E1312" i="2"/>
  <c r="D1312" i="2"/>
  <c r="C1312" i="2"/>
  <c r="O1311" i="2"/>
  <c r="M1311" i="2"/>
  <c r="K1311" i="2"/>
  <c r="I1311" i="2"/>
  <c r="G1311" i="2"/>
  <c r="F1311" i="2"/>
  <c r="E1311" i="2"/>
  <c r="D1311" i="2"/>
  <c r="C1311" i="2"/>
  <c r="O1310" i="2"/>
  <c r="M1310" i="2"/>
  <c r="K1310" i="2"/>
  <c r="I1310" i="2"/>
  <c r="G1310" i="2"/>
  <c r="F1310" i="2"/>
  <c r="E1310" i="2"/>
  <c r="D1310" i="2"/>
  <c r="C1310" i="2"/>
  <c r="O1309" i="2"/>
  <c r="M1309" i="2"/>
  <c r="K1309" i="2"/>
  <c r="I1309" i="2"/>
  <c r="G1309" i="2"/>
  <c r="F1309" i="2"/>
  <c r="E1309" i="2"/>
  <c r="D1309" i="2"/>
  <c r="C1309" i="2"/>
  <c r="O1308" i="2"/>
  <c r="M1308" i="2"/>
  <c r="K1308" i="2"/>
  <c r="I1308" i="2"/>
  <c r="G1308" i="2"/>
  <c r="F1308" i="2"/>
  <c r="E1308" i="2"/>
  <c r="D1308" i="2"/>
  <c r="C1308" i="2"/>
  <c r="O1307" i="2"/>
  <c r="M1307" i="2"/>
  <c r="K1307" i="2"/>
  <c r="I1307" i="2"/>
  <c r="G1307" i="2"/>
  <c r="F1307" i="2"/>
  <c r="E1307" i="2"/>
  <c r="D1307" i="2"/>
  <c r="C1307" i="2"/>
  <c r="O1306" i="2"/>
  <c r="M1306" i="2"/>
  <c r="K1306" i="2"/>
  <c r="I1306" i="2"/>
  <c r="G1306" i="2"/>
  <c r="F1306" i="2"/>
  <c r="E1306" i="2"/>
  <c r="D1306" i="2"/>
  <c r="C1306" i="2"/>
  <c r="O1305" i="2"/>
  <c r="M1305" i="2"/>
  <c r="K1305" i="2"/>
  <c r="I1305" i="2"/>
  <c r="G1305" i="2"/>
  <c r="F1305" i="2"/>
  <c r="E1305" i="2"/>
  <c r="D1305" i="2"/>
  <c r="C1305" i="2"/>
  <c r="O1304" i="2"/>
  <c r="M1304" i="2"/>
  <c r="K1304" i="2"/>
  <c r="I1304" i="2"/>
  <c r="G1304" i="2"/>
  <c r="F1304" i="2"/>
  <c r="E1304" i="2"/>
  <c r="D1304" i="2"/>
  <c r="C1304" i="2"/>
  <c r="O1303" i="2"/>
  <c r="M1303" i="2"/>
  <c r="K1303" i="2"/>
  <c r="I1303" i="2"/>
  <c r="G1303" i="2"/>
  <c r="F1303" i="2"/>
  <c r="E1303" i="2"/>
  <c r="D1303" i="2"/>
  <c r="C1303" i="2"/>
  <c r="O1302" i="2"/>
  <c r="M1302" i="2"/>
  <c r="K1302" i="2"/>
  <c r="I1302" i="2"/>
  <c r="G1302" i="2"/>
  <c r="F1302" i="2"/>
  <c r="E1302" i="2"/>
  <c r="D1302" i="2"/>
  <c r="C1302" i="2"/>
  <c r="O1301" i="2"/>
  <c r="M1301" i="2"/>
  <c r="K1301" i="2"/>
  <c r="I1301" i="2"/>
  <c r="G1301" i="2"/>
  <c r="F1301" i="2"/>
  <c r="E1301" i="2"/>
  <c r="D1301" i="2"/>
  <c r="C1301" i="2"/>
  <c r="O1300" i="2"/>
  <c r="M1300" i="2"/>
  <c r="K1300" i="2"/>
  <c r="I1300" i="2"/>
  <c r="G1300" i="2"/>
  <c r="F1300" i="2"/>
  <c r="E1300" i="2"/>
  <c r="D1300" i="2"/>
  <c r="C1300" i="2"/>
  <c r="O1299" i="2"/>
  <c r="M1299" i="2"/>
  <c r="K1299" i="2"/>
  <c r="I1299" i="2"/>
  <c r="G1299" i="2"/>
  <c r="F1299" i="2"/>
  <c r="E1299" i="2"/>
  <c r="D1299" i="2"/>
  <c r="C1299" i="2"/>
  <c r="O1298" i="2"/>
  <c r="M1298" i="2"/>
  <c r="K1298" i="2"/>
  <c r="I1298" i="2"/>
  <c r="G1298" i="2"/>
  <c r="F1298" i="2"/>
  <c r="E1298" i="2"/>
  <c r="D1298" i="2"/>
  <c r="C1298" i="2"/>
  <c r="O1297" i="2"/>
  <c r="M1297" i="2"/>
  <c r="K1297" i="2"/>
  <c r="I1297" i="2"/>
  <c r="G1297" i="2"/>
  <c r="F1297" i="2"/>
  <c r="E1297" i="2"/>
  <c r="D1297" i="2"/>
  <c r="C1297" i="2"/>
  <c r="O1296" i="2"/>
  <c r="M1296" i="2"/>
  <c r="K1296" i="2"/>
  <c r="I1296" i="2"/>
  <c r="G1296" i="2"/>
  <c r="F1296" i="2"/>
  <c r="E1296" i="2"/>
  <c r="D1296" i="2"/>
  <c r="C1296" i="2"/>
  <c r="O1295" i="2"/>
  <c r="M1295" i="2"/>
  <c r="K1295" i="2"/>
  <c r="I1295" i="2"/>
  <c r="G1295" i="2"/>
  <c r="F1295" i="2"/>
  <c r="E1295" i="2"/>
  <c r="D1295" i="2"/>
  <c r="C1295" i="2"/>
  <c r="O1294" i="2"/>
  <c r="M1294" i="2"/>
  <c r="K1294" i="2"/>
  <c r="I1294" i="2"/>
  <c r="G1294" i="2"/>
  <c r="F1294" i="2"/>
  <c r="E1294" i="2"/>
  <c r="D1294" i="2"/>
  <c r="C1294" i="2"/>
  <c r="O1293" i="2"/>
  <c r="M1293" i="2"/>
  <c r="K1293" i="2"/>
  <c r="I1293" i="2"/>
  <c r="G1293" i="2"/>
  <c r="F1293" i="2"/>
  <c r="E1293" i="2"/>
  <c r="D1293" i="2"/>
  <c r="C1293" i="2"/>
  <c r="O1292" i="2"/>
  <c r="M1292" i="2"/>
  <c r="K1292" i="2"/>
  <c r="I1292" i="2"/>
  <c r="G1292" i="2"/>
  <c r="F1292" i="2"/>
  <c r="E1292" i="2"/>
  <c r="D1292" i="2"/>
  <c r="C1292" i="2"/>
  <c r="O1291" i="2"/>
  <c r="M1291" i="2"/>
  <c r="K1291" i="2"/>
  <c r="I1291" i="2"/>
  <c r="G1291" i="2"/>
  <c r="F1291" i="2"/>
  <c r="E1291" i="2"/>
  <c r="D1291" i="2"/>
  <c r="C1291" i="2"/>
  <c r="O1290" i="2"/>
  <c r="M1290" i="2"/>
  <c r="K1290" i="2"/>
  <c r="I1290" i="2"/>
  <c r="G1290" i="2"/>
  <c r="F1290" i="2"/>
  <c r="E1290" i="2"/>
  <c r="D1290" i="2"/>
  <c r="C1290" i="2"/>
  <c r="O1289" i="2"/>
  <c r="M1289" i="2"/>
  <c r="K1289" i="2"/>
  <c r="I1289" i="2"/>
  <c r="G1289" i="2"/>
  <c r="F1289" i="2"/>
  <c r="E1289" i="2"/>
  <c r="D1289" i="2"/>
  <c r="C1289" i="2"/>
  <c r="O1288" i="2"/>
  <c r="M1288" i="2"/>
  <c r="K1288" i="2"/>
  <c r="I1288" i="2"/>
  <c r="G1288" i="2"/>
  <c r="F1288" i="2"/>
  <c r="E1288" i="2"/>
  <c r="D1288" i="2"/>
  <c r="C1288" i="2"/>
  <c r="O1287" i="2"/>
  <c r="M1287" i="2"/>
  <c r="K1287" i="2"/>
  <c r="I1287" i="2"/>
  <c r="G1287" i="2"/>
  <c r="F1287" i="2"/>
  <c r="E1287" i="2"/>
  <c r="D1287" i="2"/>
  <c r="C1287" i="2"/>
  <c r="O1286" i="2"/>
  <c r="M1286" i="2"/>
  <c r="K1286" i="2"/>
  <c r="I1286" i="2"/>
  <c r="G1286" i="2"/>
  <c r="F1286" i="2"/>
  <c r="E1286" i="2"/>
  <c r="D1286" i="2"/>
  <c r="C1286" i="2"/>
  <c r="O1285" i="2"/>
  <c r="M1285" i="2"/>
  <c r="K1285" i="2"/>
  <c r="I1285" i="2"/>
  <c r="G1285" i="2"/>
  <c r="F1285" i="2"/>
  <c r="E1285" i="2"/>
  <c r="D1285" i="2"/>
  <c r="C1285" i="2"/>
  <c r="O1284" i="2"/>
  <c r="M1284" i="2"/>
  <c r="K1284" i="2"/>
  <c r="I1284" i="2"/>
  <c r="G1284" i="2"/>
  <c r="F1284" i="2"/>
  <c r="E1284" i="2"/>
  <c r="D1284" i="2"/>
  <c r="C1284" i="2"/>
  <c r="O1283" i="2"/>
  <c r="M1283" i="2"/>
  <c r="K1283" i="2"/>
  <c r="I1283" i="2"/>
  <c r="G1283" i="2"/>
  <c r="F1283" i="2"/>
  <c r="E1283" i="2"/>
  <c r="D1283" i="2"/>
  <c r="C1283" i="2"/>
  <c r="O1282" i="2"/>
  <c r="M1282" i="2"/>
  <c r="K1282" i="2"/>
  <c r="I1282" i="2"/>
  <c r="G1282" i="2"/>
  <c r="F1282" i="2"/>
  <c r="E1282" i="2"/>
  <c r="D1282" i="2"/>
  <c r="C1282" i="2"/>
  <c r="O1281" i="2"/>
  <c r="M1281" i="2"/>
  <c r="K1281" i="2"/>
  <c r="I1281" i="2"/>
  <c r="G1281" i="2"/>
  <c r="F1281" i="2"/>
  <c r="E1281" i="2"/>
  <c r="D1281" i="2"/>
  <c r="C1281" i="2"/>
  <c r="O1280" i="2"/>
  <c r="M1280" i="2"/>
  <c r="K1280" i="2"/>
  <c r="I1280" i="2"/>
  <c r="G1280" i="2"/>
  <c r="F1280" i="2"/>
  <c r="E1280" i="2"/>
  <c r="D1280" i="2"/>
  <c r="C1280" i="2"/>
  <c r="O1279" i="2"/>
  <c r="M1279" i="2"/>
  <c r="K1279" i="2"/>
  <c r="I1279" i="2"/>
  <c r="G1279" i="2"/>
  <c r="F1279" i="2"/>
  <c r="E1279" i="2"/>
  <c r="D1279" i="2"/>
  <c r="C1279" i="2"/>
  <c r="O1278" i="2"/>
  <c r="M1278" i="2"/>
  <c r="K1278" i="2"/>
  <c r="I1278" i="2"/>
  <c r="G1278" i="2"/>
  <c r="F1278" i="2"/>
  <c r="E1278" i="2"/>
  <c r="D1278" i="2"/>
  <c r="C1278" i="2"/>
  <c r="O1277" i="2"/>
  <c r="M1277" i="2"/>
  <c r="K1277" i="2"/>
  <c r="I1277" i="2"/>
  <c r="G1277" i="2"/>
  <c r="F1277" i="2"/>
  <c r="E1277" i="2"/>
  <c r="D1277" i="2"/>
  <c r="C1277" i="2"/>
  <c r="O1276" i="2"/>
  <c r="M1276" i="2"/>
  <c r="K1276" i="2"/>
  <c r="I1276" i="2"/>
  <c r="G1276" i="2"/>
  <c r="F1276" i="2"/>
  <c r="E1276" i="2"/>
  <c r="D1276" i="2"/>
  <c r="C1276" i="2"/>
  <c r="O1275" i="2"/>
  <c r="M1275" i="2"/>
  <c r="K1275" i="2"/>
  <c r="I1275" i="2"/>
  <c r="G1275" i="2"/>
  <c r="F1275" i="2"/>
  <c r="E1275" i="2"/>
  <c r="D1275" i="2"/>
  <c r="C1275" i="2"/>
  <c r="O1274" i="2"/>
  <c r="M1274" i="2"/>
  <c r="K1274" i="2"/>
  <c r="I1274" i="2"/>
  <c r="G1274" i="2"/>
  <c r="F1274" i="2"/>
  <c r="E1274" i="2"/>
  <c r="D1274" i="2"/>
  <c r="C1274" i="2"/>
  <c r="O1273" i="2"/>
  <c r="M1273" i="2"/>
  <c r="K1273" i="2"/>
  <c r="I1273" i="2"/>
  <c r="G1273" i="2"/>
  <c r="F1273" i="2"/>
  <c r="E1273" i="2"/>
  <c r="D1273" i="2"/>
  <c r="C1273" i="2"/>
  <c r="O1272" i="2"/>
  <c r="M1272" i="2"/>
  <c r="K1272" i="2"/>
  <c r="I1272" i="2"/>
  <c r="G1272" i="2"/>
  <c r="F1272" i="2"/>
  <c r="E1272" i="2"/>
  <c r="D1272" i="2"/>
  <c r="C1272" i="2"/>
  <c r="O1271" i="2"/>
  <c r="M1271" i="2"/>
  <c r="K1271" i="2"/>
  <c r="I1271" i="2"/>
  <c r="G1271" i="2"/>
  <c r="F1271" i="2"/>
  <c r="E1271" i="2"/>
  <c r="D1271" i="2"/>
  <c r="C1271" i="2"/>
  <c r="O1270" i="2"/>
  <c r="M1270" i="2"/>
  <c r="K1270" i="2"/>
  <c r="I1270" i="2"/>
  <c r="G1270" i="2"/>
  <c r="F1270" i="2"/>
  <c r="E1270" i="2"/>
  <c r="D1270" i="2"/>
  <c r="C1270" i="2"/>
  <c r="O1269" i="2"/>
  <c r="M1269" i="2"/>
  <c r="K1269" i="2"/>
  <c r="I1269" i="2"/>
  <c r="G1269" i="2"/>
  <c r="F1269" i="2"/>
  <c r="E1269" i="2"/>
  <c r="D1269" i="2"/>
  <c r="C1269" i="2"/>
  <c r="O1268" i="2"/>
  <c r="M1268" i="2"/>
  <c r="K1268" i="2"/>
  <c r="I1268" i="2"/>
  <c r="G1268" i="2"/>
  <c r="F1268" i="2"/>
  <c r="E1268" i="2"/>
  <c r="D1268" i="2"/>
  <c r="C1268" i="2"/>
  <c r="O1267" i="2"/>
  <c r="M1267" i="2"/>
  <c r="K1267" i="2"/>
  <c r="I1267" i="2"/>
  <c r="G1267" i="2"/>
  <c r="F1267" i="2"/>
  <c r="E1267" i="2"/>
  <c r="D1267" i="2"/>
  <c r="C1267" i="2"/>
  <c r="O1266" i="2"/>
  <c r="M1266" i="2"/>
  <c r="K1266" i="2"/>
  <c r="I1266" i="2"/>
  <c r="G1266" i="2"/>
  <c r="F1266" i="2"/>
  <c r="E1266" i="2"/>
  <c r="D1266" i="2"/>
  <c r="C1266" i="2"/>
  <c r="O1265" i="2"/>
  <c r="M1265" i="2"/>
  <c r="K1265" i="2"/>
  <c r="I1265" i="2"/>
  <c r="G1265" i="2"/>
  <c r="F1265" i="2"/>
  <c r="E1265" i="2"/>
  <c r="D1265" i="2"/>
  <c r="C1265" i="2"/>
  <c r="O1264" i="2"/>
  <c r="M1264" i="2"/>
  <c r="K1264" i="2"/>
  <c r="I1264" i="2"/>
  <c r="G1264" i="2"/>
  <c r="F1264" i="2"/>
  <c r="E1264" i="2"/>
  <c r="D1264" i="2"/>
  <c r="C1264" i="2"/>
  <c r="O1263" i="2"/>
  <c r="M1263" i="2"/>
  <c r="K1263" i="2"/>
  <c r="I1263" i="2"/>
  <c r="G1263" i="2"/>
  <c r="F1263" i="2"/>
  <c r="E1263" i="2"/>
  <c r="D1263" i="2"/>
  <c r="C1263" i="2"/>
  <c r="O1262" i="2"/>
  <c r="M1262" i="2"/>
  <c r="K1262" i="2"/>
  <c r="I1262" i="2"/>
  <c r="G1262" i="2"/>
  <c r="F1262" i="2"/>
  <c r="E1262" i="2"/>
  <c r="D1262" i="2"/>
  <c r="C1262" i="2"/>
  <c r="O1261" i="2"/>
  <c r="M1261" i="2"/>
  <c r="K1261" i="2"/>
  <c r="I1261" i="2"/>
  <c r="G1261" i="2"/>
  <c r="F1261" i="2"/>
  <c r="E1261" i="2"/>
  <c r="D1261" i="2"/>
  <c r="C1261" i="2"/>
  <c r="O1260" i="2"/>
  <c r="M1260" i="2"/>
  <c r="K1260" i="2"/>
  <c r="I1260" i="2"/>
  <c r="G1260" i="2"/>
  <c r="F1260" i="2"/>
  <c r="E1260" i="2"/>
  <c r="D1260" i="2"/>
  <c r="C1260" i="2"/>
  <c r="O1259" i="2"/>
  <c r="M1259" i="2"/>
  <c r="K1259" i="2"/>
  <c r="I1259" i="2"/>
  <c r="G1259" i="2"/>
  <c r="F1259" i="2"/>
  <c r="E1259" i="2"/>
  <c r="D1259" i="2"/>
  <c r="C1259" i="2"/>
  <c r="O1258" i="2"/>
  <c r="M1258" i="2"/>
  <c r="K1258" i="2"/>
  <c r="I1258" i="2"/>
  <c r="G1258" i="2"/>
  <c r="F1258" i="2"/>
  <c r="E1258" i="2"/>
  <c r="D1258" i="2"/>
  <c r="C1258" i="2"/>
  <c r="O1257" i="2"/>
  <c r="M1257" i="2"/>
  <c r="K1257" i="2"/>
  <c r="I1257" i="2"/>
  <c r="G1257" i="2"/>
  <c r="F1257" i="2"/>
  <c r="E1257" i="2"/>
  <c r="D1257" i="2"/>
  <c r="C1257" i="2"/>
  <c r="O1256" i="2"/>
  <c r="M1256" i="2"/>
  <c r="K1256" i="2"/>
  <c r="I1256" i="2"/>
  <c r="G1256" i="2"/>
  <c r="F1256" i="2"/>
  <c r="E1256" i="2"/>
  <c r="D1256" i="2"/>
  <c r="C1256" i="2"/>
  <c r="O1255" i="2"/>
  <c r="M1255" i="2"/>
  <c r="K1255" i="2"/>
  <c r="I1255" i="2"/>
  <c r="G1255" i="2"/>
  <c r="F1255" i="2"/>
  <c r="E1255" i="2"/>
  <c r="D1255" i="2"/>
  <c r="C1255" i="2"/>
  <c r="O1254" i="2"/>
  <c r="M1254" i="2"/>
  <c r="K1254" i="2"/>
  <c r="I1254" i="2"/>
  <c r="G1254" i="2"/>
  <c r="F1254" i="2"/>
  <c r="E1254" i="2"/>
  <c r="D1254" i="2"/>
  <c r="C1254" i="2"/>
  <c r="O1253" i="2"/>
  <c r="M1253" i="2"/>
  <c r="K1253" i="2"/>
  <c r="I1253" i="2"/>
  <c r="G1253" i="2"/>
  <c r="F1253" i="2"/>
  <c r="E1253" i="2"/>
  <c r="D1253" i="2"/>
  <c r="C1253" i="2"/>
  <c r="O1252" i="2"/>
  <c r="M1252" i="2"/>
  <c r="K1252" i="2"/>
  <c r="I1252" i="2"/>
  <c r="G1252" i="2"/>
  <c r="F1252" i="2"/>
  <c r="E1252" i="2"/>
  <c r="D1252" i="2"/>
  <c r="C1252" i="2"/>
  <c r="O1251" i="2"/>
  <c r="M1251" i="2"/>
  <c r="K1251" i="2"/>
  <c r="I1251" i="2"/>
  <c r="G1251" i="2"/>
  <c r="F1251" i="2"/>
  <c r="E1251" i="2"/>
  <c r="D1251" i="2"/>
  <c r="C1251" i="2"/>
  <c r="O1250" i="2"/>
  <c r="M1250" i="2"/>
  <c r="K1250" i="2"/>
  <c r="I1250" i="2"/>
  <c r="G1250" i="2"/>
  <c r="F1250" i="2"/>
  <c r="E1250" i="2"/>
  <c r="D1250" i="2"/>
  <c r="C1250" i="2"/>
  <c r="O1249" i="2"/>
  <c r="M1249" i="2"/>
  <c r="K1249" i="2"/>
  <c r="I1249" i="2"/>
  <c r="G1249" i="2"/>
  <c r="F1249" i="2"/>
  <c r="E1249" i="2"/>
  <c r="D1249" i="2"/>
  <c r="C1249" i="2"/>
  <c r="O1248" i="2"/>
  <c r="M1248" i="2"/>
  <c r="K1248" i="2"/>
  <c r="I1248" i="2"/>
  <c r="G1248" i="2"/>
  <c r="F1248" i="2"/>
  <c r="E1248" i="2"/>
  <c r="D1248" i="2"/>
  <c r="C1248" i="2"/>
  <c r="O1247" i="2"/>
  <c r="M1247" i="2"/>
  <c r="K1247" i="2"/>
  <c r="I1247" i="2"/>
  <c r="G1247" i="2"/>
  <c r="F1247" i="2"/>
  <c r="E1247" i="2"/>
  <c r="D1247" i="2"/>
  <c r="C1247" i="2"/>
  <c r="O1246" i="2"/>
  <c r="M1246" i="2"/>
  <c r="K1246" i="2"/>
  <c r="I1246" i="2"/>
  <c r="G1246" i="2"/>
  <c r="F1246" i="2"/>
  <c r="E1246" i="2"/>
  <c r="D1246" i="2"/>
  <c r="C1246" i="2"/>
  <c r="O1245" i="2"/>
  <c r="M1245" i="2"/>
  <c r="K1245" i="2"/>
  <c r="I1245" i="2"/>
  <c r="G1245" i="2"/>
  <c r="F1245" i="2"/>
  <c r="E1245" i="2"/>
  <c r="D1245" i="2"/>
  <c r="C1245" i="2"/>
  <c r="O1244" i="2"/>
  <c r="M1244" i="2"/>
  <c r="K1244" i="2"/>
  <c r="I1244" i="2"/>
  <c r="G1244" i="2"/>
  <c r="F1244" i="2"/>
  <c r="E1244" i="2"/>
  <c r="D1244" i="2"/>
  <c r="C1244" i="2"/>
  <c r="O1243" i="2"/>
  <c r="M1243" i="2"/>
  <c r="K1243" i="2"/>
  <c r="I1243" i="2"/>
  <c r="G1243" i="2"/>
  <c r="F1243" i="2"/>
  <c r="E1243" i="2"/>
  <c r="D1243" i="2"/>
  <c r="C1243" i="2"/>
  <c r="O1242" i="2"/>
  <c r="M1242" i="2"/>
  <c r="K1242" i="2"/>
  <c r="I1242" i="2"/>
  <c r="G1242" i="2"/>
  <c r="F1242" i="2"/>
  <c r="E1242" i="2"/>
  <c r="D1242" i="2"/>
  <c r="C1242" i="2"/>
  <c r="O1241" i="2"/>
  <c r="M1241" i="2"/>
  <c r="K1241" i="2"/>
  <c r="I1241" i="2"/>
  <c r="G1241" i="2"/>
  <c r="F1241" i="2"/>
  <c r="E1241" i="2"/>
  <c r="D1241" i="2"/>
  <c r="C1241" i="2"/>
  <c r="O1240" i="2"/>
  <c r="M1240" i="2"/>
  <c r="K1240" i="2"/>
  <c r="I1240" i="2"/>
  <c r="G1240" i="2"/>
  <c r="F1240" i="2"/>
  <c r="E1240" i="2"/>
  <c r="D1240" i="2"/>
  <c r="C1240" i="2"/>
  <c r="O1239" i="2"/>
  <c r="M1239" i="2"/>
  <c r="K1239" i="2"/>
  <c r="I1239" i="2"/>
  <c r="G1239" i="2"/>
  <c r="F1239" i="2"/>
  <c r="E1239" i="2"/>
  <c r="D1239" i="2"/>
  <c r="C1239" i="2"/>
  <c r="O1238" i="2"/>
  <c r="M1238" i="2"/>
  <c r="K1238" i="2"/>
  <c r="I1238" i="2"/>
  <c r="G1238" i="2"/>
  <c r="F1238" i="2"/>
  <c r="E1238" i="2"/>
  <c r="D1238" i="2"/>
  <c r="C1238" i="2"/>
  <c r="O1237" i="2"/>
  <c r="M1237" i="2"/>
  <c r="K1237" i="2"/>
  <c r="I1237" i="2"/>
  <c r="G1237" i="2"/>
  <c r="F1237" i="2"/>
  <c r="E1237" i="2"/>
  <c r="D1237" i="2"/>
  <c r="C1237" i="2"/>
  <c r="O1236" i="2"/>
  <c r="M1236" i="2"/>
  <c r="K1236" i="2"/>
  <c r="I1236" i="2"/>
  <c r="G1236" i="2"/>
  <c r="F1236" i="2"/>
  <c r="E1236" i="2"/>
  <c r="D1236" i="2"/>
  <c r="C1236" i="2"/>
  <c r="O1235" i="2"/>
  <c r="M1235" i="2"/>
  <c r="K1235" i="2"/>
  <c r="I1235" i="2"/>
  <c r="G1235" i="2"/>
  <c r="F1235" i="2"/>
  <c r="E1235" i="2"/>
  <c r="D1235" i="2"/>
  <c r="C1235" i="2"/>
  <c r="O1234" i="2"/>
  <c r="M1234" i="2"/>
  <c r="K1234" i="2"/>
  <c r="I1234" i="2"/>
  <c r="G1234" i="2"/>
  <c r="F1234" i="2"/>
  <c r="E1234" i="2"/>
  <c r="D1234" i="2"/>
  <c r="C1234" i="2"/>
  <c r="O1233" i="2"/>
  <c r="M1233" i="2"/>
  <c r="K1233" i="2"/>
  <c r="I1233" i="2"/>
  <c r="G1233" i="2"/>
  <c r="F1233" i="2"/>
  <c r="E1233" i="2"/>
  <c r="D1233" i="2"/>
  <c r="C1233" i="2"/>
  <c r="O1232" i="2"/>
  <c r="M1232" i="2"/>
  <c r="K1232" i="2"/>
  <c r="I1232" i="2"/>
  <c r="G1232" i="2"/>
  <c r="F1232" i="2"/>
  <c r="E1232" i="2"/>
  <c r="D1232" i="2"/>
  <c r="C1232" i="2"/>
  <c r="O1231" i="2"/>
  <c r="M1231" i="2"/>
  <c r="K1231" i="2"/>
  <c r="I1231" i="2"/>
  <c r="G1231" i="2"/>
  <c r="F1231" i="2"/>
  <c r="E1231" i="2"/>
  <c r="D1231" i="2"/>
  <c r="C1231" i="2"/>
  <c r="O1230" i="2"/>
  <c r="M1230" i="2"/>
  <c r="K1230" i="2"/>
  <c r="I1230" i="2"/>
  <c r="G1230" i="2"/>
  <c r="F1230" i="2"/>
  <c r="E1230" i="2"/>
  <c r="D1230" i="2"/>
  <c r="C1230" i="2"/>
  <c r="O1229" i="2"/>
  <c r="M1229" i="2"/>
  <c r="K1229" i="2"/>
  <c r="I1229" i="2"/>
  <c r="G1229" i="2"/>
  <c r="F1229" i="2"/>
  <c r="E1229" i="2"/>
  <c r="D1229" i="2"/>
  <c r="C1229" i="2"/>
  <c r="O1228" i="2"/>
  <c r="M1228" i="2"/>
  <c r="K1228" i="2"/>
  <c r="I1228" i="2"/>
  <c r="G1228" i="2"/>
  <c r="F1228" i="2"/>
  <c r="E1228" i="2"/>
  <c r="D1228" i="2"/>
  <c r="C1228" i="2"/>
  <c r="O1227" i="2"/>
  <c r="M1227" i="2"/>
  <c r="K1227" i="2"/>
  <c r="I1227" i="2"/>
  <c r="G1227" i="2"/>
  <c r="F1227" i="2"/>
  <c r="E1227" i="2"/>
  <c r="D1227" i="2"/>
  <c r="C1227" i="2"/>
  <c r="O1226" i="2"/>
  <c r="M1226" i="2"/>
  <c r="K1226" i="2"/>
  <c r="I1226" i="2"/>
  <c r="G1226" i="2"/>
  <c r="F1226" i="2"/>
  <c r="E1226" i="2"/>
  <c r="D1226" i="2"/>
  <c r="C1226" i="2"/>
  <c r="O1225" i="2"/>
  <c r="M1225" i="2"/>
  <c r="K1225" i="2"/>
  <c r="I1225" i="2"/>
  <c r="G1225" i="2"/>
  <c r="F1225" i="2"/>
  <c r="E1225" i="2"/>
  <c r="D1225" i="2"/>
  <c r="C1225" i="2"/>
  <c r="O1224" i="2"/>
  <c r="M1224" i="2"/>
  <c r="K1224" i="2"/>
  <c r="I1224" i="2"/>
  <c r="G1224" i="2"/>
  <c r="F1224" i="2"/>
  <c r="E1224" i="2"/>
  <c r="D1224" i="2"/>
  <c r="C1224" i="2"/>
  <c r="O1223" i="2"/>
  <c r="M1223" i="2"/>
  <c r="K1223" i="2"/>
  <c r="I1223" i="2"/>
  <c r="G1223" i="2"/>
  <c r="F1223" i="2"/>
  <c r="E1223" i="2"/>
  <c r="D1223" i="2"/>
  <c r="C1223" i="2"/>
  <c r="O1222" i="2"/>
  <c r="M1222" i="2"/>
  <c r="K1222" i="2"/>
  <c r="I1222" i="2"/>
  <c r="G1222" i="2"/>
  <c r="F1222" i="2"/>
  <c r="E1222" i="2"/>
  <c r="D1222" i="2"/>
  <c r="C1222" i="2"/>
  <c r="O1221" i="2"/>
  <c r="M1221" i="2"/>
  <c r="K1221" i="2"/>
  <c r="I1221" i="2"/>
  <c r="G1221" i="2"/>
  <c r="F1221" i="2"/>
  <c r="E1221" i="2"/>
  <c r="D1221" i="2"/>
  <c r="C1221" i="2"/>
  <c r="O1220" i="2"/>
  <c r="M1220" i="2"/>
  <c r="K1220" i="2"/>
  <c r="I1220" i="2"/>
  <c r="G1220" i="2"/>
  <c r="F1220" i="2"/>
  <c r="E1220" i="2"/>
  <c r="D1220" i="2"/>
  <c r="C1220" i="2"/>
  <c r="O1219" i="2"/>
  <c r="M1219" i="2"/>
  <c r="K1219" i="2"/>
  <c r="I1219" i="2"/>
  <c r="G1219" i="2"/>
  <c r="F1219" i="2"/>
  <c r="E1219" i="2"/>
  <c r="D1219" i="2"/>
  <c r="C1219" i="2"/>
  <c r="O1218" i="2"/>
  <c r="M1218" i="2"/>
  <c r="K1218" i="2"/>
  <c r="I1218" i="2"/>
  <c r="G1218" i="2"/>
  <c r="F1218" i="2"/>
  <c r="E1218" i="2"/>
  <c r="D1218" i="2"/>
  <c r="C1218" i="2"/>
  <c r="O1217" i="2"/>
  <c r="M1217" i="2"/>
  <c r="K1217" i="2"/>
  <c r="I1217" i="2"/>
  <c r="G1217" i="2"/>
  <c r="F1217" i="2"/>
  <c r="E1217" i="2"/>
  <c r="D1217" i="2"/>
  <c r="C1217" i="2"/>
  <c r="O1216" i="2"/>
  <c r="M1216" i="2"/>
  <c r="K1216" i="2"/>
  <c r="I1216" i="2"/>
  <c r="G1216" i="2"/>
  <c r="F1216" i="2"/>
  <c r="E1216" i="2"/>
  <c r="D1216" i="2"/>
  <c r="C1216" i="2"/>
  <c r="O1215" i="2"/>
  <c r="M1215" i="2"/>
  <c r="K1215" i="2"/>
  <c r="I1215" i="2"/>
  <c r="G1215" i="2"/>
  <c r="F1215" i="2"/>
  <c r="E1215" i="2"/>
  <c r="D1215" i="2"/>
  <c r="C1215" i="2"/>
  <c r="O1214" i="2"/>
  <c r="M1214" i="2"/>
  <c r="K1214" i="2"/>
  <c r="I1214" i="2"/>
  <c r="G1214" i="2"/>
  <c r="F1214" i="2"/>
  <c r="E1214" i="2"/>
  <c r="D1214" i="2"/>
  <c r="C1214" i="2"/>
  <c r="O1213" i="2"/>
  <c r="M1213" i="2"/>
  <c r="K1213" i="2"/>
  <c r="I1213" i="2"/>
  <c r="G1213" i="2"/>
  <c r="F1213" i="2"/>
  <c r="E1213" i="2"/>
  <c r="D1213" i="2"/>
  <c r="C1213" i="2"/>
  <c r="O1212" i="2"/>
  <c r="M1212" i="2"/>
  <c r="K1212" i="2"/>
  <c r="I1212" i="2"/>
  <c r="G1212" i="2"/>
  <c r="F1212" i="2"/>
  <c r="E1212" i="2"/>
  <c r="D1212" i="2"/>
  <c r="C1212" i="2"/>
  <c r="O1211" i="2"/>
  <c r="M1211" i="2"/>
  <c r="K1211" i="2"/>
  <c r="I1211" i="2"/>
  <c r="G1211" i="2"/>
  <c r="F1211" i="2"/>
  <c r="E1211" i="2"/>
  <c r="D1211" i="2"/>
  <c r="C1211" i="2"/>
  <c r="O1210" i="2"/>
  <c r="M1210" i="2"/>
  <c r="K1210" i="2"/>
  <c r="I1210" i="2"/>
  <c r="G1210" i="2"/>
  <c r="F1210" i="2"/>
  <c r="E1210" i="2"/>
  <c r="D1210" i="2"/>
  <c r="C1210" i="2"/>
  <c r="O1209" i="2"/>
  <c r="M1209" i="2"/>
  <c r="K1209" i="2"/>
  <c r="I1209" i="2"/>
  <c r="G1209" i="2"/>
  <c r="F1209" i="2"/>
  <c r="E1209" i="2"/>
  <c r="D1209" i="2"/>
  <c r="C1209" i="2"/>
  <c r="O1208" i="2"/>
  <c r="M1208" i="2"/>
  <c r="K1208" i="2"/>
  <c r="I1208" i="2"/>
  <c r="G1208" i="2"/>
  <c r="F1208" i="2"/>
  <c r="E1208" i="2"/>
  <c r="D1208" i="2"/>
  <c r="C1208" i="2"/>
  <c r="O1207" i="2"/>
  <c r="M1207" i="2"/>
  <c r="K1207" i="2"/>
  <c r="I1207" i="2"/>
  <c r="G1207" i="2"/>
  <c r="F1207" i="2"/>
  <c r="E1207" i="2"/>
  <c r="D1207" i="2"/>
  <c r="C1207" i="2"/>
  <c r="O1206" i="2"/>
  <c r="M1206" i="2"/>
  <c r="K1206" i="2"/>
  <c r="I1206" i="2"/>
  <c r="G1206" i="2"/>
  <c r="F1206" i="2"/>
  <c r="E1206" i="2"/>
  <c r="D1206" i="2"/>
  <c r="C1206" i="2"/>
  <c r="O1205" i="2"/>
  <c r="M1205" i="2"/>
  <c r="K1205" i="2"/>
  <c r="I1205" i="2"/>
  <c r="G1205" i="2"/>
  <c r="F1205" i="2"/>
  <c r="E1205" i="2"/>
  <c r="D1205" i="2"/>
  <c r="C1205" i="2"/>
  <c r="O1204" i="2"/>
  <c r="M1204" i="2"/>
  <c r="K1204" i="2"/>
  <c r="I1204" i="2"/>
  <c r="G1204" i="2"/>
  <c r="F1204" i="2"/>
  <c r="E1204" i="2"/>
  <c r="D1204" i="2"/>
  <c r="C1204" i="2"/>
  <c r="O1203" i="2"/>
  <c r="M1203" i="2"/>
  <c r="K1203" i="2"/>
  <c r="I1203" i="2"/>
  <c r="G1203" i="2"/>
  <c r="F1203" i="2"/>
  <c r="E1203" i="2"/>
  <c r="D1203" i="2"/>
  <c r="C1203" i="2"/>
  <c r="O1202" i="2"/>
  <c r="M1202" i="2"/>
  <c r="K1202" i="2"/>
  <c r="I1202" i="2"/>
  <c r="G1202" i="2"/>
  <c r="F1202" i="2"/>
  <c r="E1202" i="2"/>
  <c r="D1202" i="2"/>
  <c r="C1202" i="2"/>
  <c r="O1201" i="2"/>
  <c r="M1201" i="2"/>
  <c r="K1201" i="2"/>
  <c r="I1201" i="2"/>
  <c r="G1201" i="2"/>
  <c r="F1201" i="2"/>
  <c r="E1201" i="2"/>
  <c r="D1201" i="2"/>
  <c r="C1201" i="2"/>
  <c r="O1200" i="2"/>
  <c r="M1200" i="2"/>
  <c r="K1200" i="2"/>
  <c r="I1200" i="2"/>
  <c r="G1200" i="2"/>
  <c r="F1200" i="2"/>
  <c r="E1200" i="2"/>
  <c r="D1200" i="2"/>
  <c r="C1200" i="2"/>
  <c r="O1199" i="2"/>
  <c r="M1199" i="2"/>
  <c r="K1199" i="2"/>
  <c r="I1199" i="2"/>
  <c r="G1199" i="2"/>
  <c r="F1199" i="2"/>
  <c r="E1199" i="2"/>
  <c r="D1199" i="2"/>
  <c r="C1199" i="2"/>
  <c r="O1198" i="2"/>
  <c r="M1198" i="2"/>
  <c r="K1198" i="2"/>
  <c r="I1198" i="2"/>
  <c r="G1198" i="2"/>
  <c r="F1198" i="2"/>
  <c r="E1198" i="2"/>
  <c r="D1198" i="2"/>
  <c r="C1198" i="2"/>
  <c r="O1197" i="2"/>
  <c r="M1197" i="2"/>
  <c r="K1197" i="2"/>
  <c r="I1197" i="2"/>
  <c r="G1197" i="2"/>
  <c r="F1197" i="2"/>
  <c r="E1197" i="2"/>
  <c r="D1197" i="2"/>
  <c r="C1197" i="2"/>
  <c r="O1196" i="2"/>
  <c r="M1196" i="2"/>
  <c r="K1196" i="2"/>
  <c r="I1196" i="2"/>
  <c r="G1196" i="2"/>
  <c r="F1196" i="2"/>
  <c r="E1196" i="2"/>
  <c r="D1196" i="2"/>
  <c r="C1196" i="2"/>
  <c r="O1195" i="2"/>
  <c r="M1195" i="2"/>
  <c r="K1195" i="2"/>
  <c r="I1195" i="2"/>
  <c r="G1195" i="2"/>
  <c r="F1195" i="2"/>
  <c r="E1195" i="2"/>
  <c r="D1195" i="2"/>
  <c r="C1195" i="2"/>
  <c r="O1194" i="2"/>
  <c r="M1194" i="2"/>
  <c r="K1194" i="2"/>
  <c r="I1194" i="2"/>
  <c r="G1194" i="2"/>
  <c r="F1194" i="2"/>
  <c r="E1194" i="2"/>
  <c r="D1194" i="2"/>
  <c r="C1194" i="2"/>
  <c r="O1193" i="2"/>
  <c r="M1193" i="2"/>
  <c r="K1193" i="2"/>
  <c r="I1193" i="2"/>
  <c r="G1193" i="2"/>
  <c r="F1193" i="2"/>
  <c r="E1193" i="2"/>
  <c r="D1193" i="2"/>
  <c r="C1193" i="2"/>
  <c r="O1192" i="2"/>
  <c r="M1192" i="2"/>
  <c r="K1192" i="2"/>
  <c r="I1192" i="2"/>
  <c r="G1192" i="2"/>
  <c r="F1192" i="2"/>
  <c r="E1192" i="2"/>
  <c r="D1192" i="2"/>
  <c r="C1192" i="2"/>
  <c r="O1191" i="2"/>
  <c r="M1191" i="2"/>
  <c r="K1191" i="2"/>
  <c r="I1191" i="2"/>
  <c r="G1191" i="2"/>
  <c r="F1191" i="2"/>
  <c r="E1191" i="2"/>
  <c r="D1191" i="2"/>
  <c r="C1191" i="2"/>
  <c r="O1190" i="2"/>
  <c r="M1190" i="2"/>
  <c r="K1190" i="2"/>
  <c r="I1190" i="2"/>
  <c r="G1190" i="2"/>
  <c r="F1190" i="2"/>
  <c r="E1190" i="2"/>
  <c r="D1190" i="2"/>
  <c r="C1190" i="2"/>
  <c r="O1189" i="2"/>
  <c r="M1189" i="2"/>
  <c r="K1189" i="2"/>
  <c r="I1189" i="2"/>
  <c r="G1189" i="2"/>
  <c r="F1189" i="2"/>
  <c r="E1189" i="2"/>
  <c r="D1189" i="2"/>
  <c r="C1189" i="2"/>
  <c r="O1188" i="2"/>
  <c r="M1188" i="2"/>
  <c r="K1188" i="2"/>
  <c r="I1188" i="2"/>
  <c r="G1188" i="2"/>
  <c r="F1188" i="2"/>
  <c r="E1188" i="2"/>
  <c r="D1188" i="2"/>
  <c r="C1188" i="2"/>
  <c r="O1187" i="2"/>
  <c r="M1187" i="2"/>
  <c r="K1187" i="2"/>
  <c r="I1187" i="2"/>
  <c r="G1187" i="2"/>
  <c r="F1187" i="2"/>
  <c r="E1187" i="2"/>
  <c r="D1187" i="2"/>
  <c r="C1187" i="2"/>
  <c r="O1186" i="2"/>
  <c r="M1186" i="2"/>
  <c r="K1186" i="2"/>
  <c r="I1186" i="2"/>
  <c r="G1186" i="2"/>
  <c r="F1186" i="2"/>
  <c r="E1186" i="2"/>
  <c r="D1186" i="2"/>
  <c r="C1186" i="2"/>
  <c r="O1185" i="2"/>
  <c r="M1185" i="2"/>
  <c r="K1185" i="2"/>
  <c r="I1185" i="2"/>
  <c r="G1185" i="2"/>
  <c r="F1185" i="2"/>
  <c r="E1185" i="2"/>
  <c r="D1185" i="2"/>
  <c r="C1185" i="2"/>
  <c r="O1184" i="2"/>
  <c r="M1184" i="2"/>
  <c r="K1184" i="2"/>
  <c r="I1184" i="2"/>
  <c r="G1184" i="2"/>
  <c r="F1184" i="2"/>
  <c r="E1184" i="2"/>
  <c r="D1184" i="2"/>
  <c r="C1184" i="2"/>
  <c r="O1183" i="2"/>
  <c r="M1183" i="2"/>
  <c r="K1183" i="2"/>
  <c r="I1183" i="2"/>
  <c r="G1183" i="2"/>
  <c r="F1183" i="2"/>
  <c r="E1183" i="2"/>
  <c r="D1183" i="2"/>
  <c r="C1183" i="2"/>
  <c r="O1182" i="2"/>
  <c r="M1182" i="2"/>
  <c r="K1182" i="2"/>
  <c r="I1182" i="2"/>
  <c r="G1182" i="2"/>
  <c r="F1182" i="2"/>
  <c r="E1182" i="2"/>
  <c r="D1182" i="2"/>
  <c r="C1182" i="2"/>
  <c r="O1181" i="2"/>
  <c r="M1181" i="2"/>
  <c r="K1181" i="2"/>
  <c r="I1181" i="2"/>
  <c r="G1181" i="2"/>
  <c r="F1181" i="2"/>
  <c r="E1181" i="2"/>
  <c r="D1181" i="2"/>
  <c r="C1181" i="2"/>
  <c r="O1180" i="2"/>
  <c r="M1180" i="2"/>
  <c r="K1180" i="2"/>
  <c r="I1180" i="2"/>
  <c r="G1180" i="2"/>
  <c r="F1180" i="2"/>
  <c r="E1180" i="2"/>
  <c r="D1180" i="2"/>
  <c r="C1180" i="2"/>
  <c r="O1179" i="2"/>
  <c r="M1179" i="2"/>
  <c r="K1179" i="2"/>
  <c r="I1179" i="2"/>
  <c r="G1179" i="2"/>
  <c r="F1179" i="2"/>
  <c r="E1179" i="2"/>
  <c r="D1179" i="2"/>
  <c r="C1179" i="2"/>
  <c r="O1178" i="2"/>
  <c r="M1178" i="2"/>
  <c r="K1178" i="2"/>
  <c r="I1178" i="2"/>
  <c r="G1178" i="2"/>
  <c r="F1178" i="2"/>
  <c r="E1178" i="2"/>
  <c r="D1178" i="2"/>
  <c r="C1178" i="2"/>
  <c r="O1177" i="2"/>
  <c r="M1177" i="2"/>
  <c r="K1177" i="2"/>
  <c r="I1177" i="2"/>
  <c r="G1177" i="2"/>
  <c r="F1177" i="2"/>
  <c r="E1177" i="2"/>
  <c r="D1177" i="2"/>
  <c r="C1177" i="2"/>
  <c r="O1176" i="2"/>
  <c r="M1176" i="2"/>
  <c r="K1176" i="2"/>
  <c r="I1176" i="2"/>
  <c r="G1176" i="2"/>
  <c r="F1176" i="2"/>
  <c r="E1176" i="2"/>
  <c r="D1176" i="2"/>
  <c r="C1176" i="2"/>
  <c r="O1175" i="2"/>
  <c r="M1175" i="2"/>
  <c r="K1175" i="2"/>
  <c r="I1175" i="2"/>
  <c r="G1175" i="2"/>
  <c r="F1175" i="2"/>
  <c r="E1175" i="2"/>
  <c r="D1175" i="2"/>
  <c r="C1175" i="2"/>
  <c r="O1174" i="2"/>
  <c r="M1174" i="2"/>
  <c r="K1174" i="2"/>
  <c r="I1174" i="2"/>
  <c r="G1174" i="2"/>
  <c r="F1174" i="2"/>
  <c r="E1174" i="2"/>
  <c r="D1174" i="2"/>
  <c r="C1174" i="2"/>
  <c r="O1173" i="2"/>
  <c r="M1173" i="2"/>
  <c r="K1173" i="2"/>
  <c r="I1173" i="2"/>
  <c r="G1173" i="2"/>
  <c r="F1173" i="2"/>
  <c r="E1173" i="2"/>
  <c r="D1173" i="2"/>
  <c r="C1173" i="2"/>
  <c r="O1172" i="2"/>
  <c r="M1172" i="2"/>
  <c r="K1172" i="2"/>
  <c r="I1172" i="2"/>
  <c r="G1172" i="2"/>
  <c r="F1172" i="2"/>
  <c r="E1172" i="2"/>
  <c r="D1172" i="2"/>
  <c r="C1172" i="2"/>
  <c r="O1171" i="2"/>
  <c r="M1171" i="2"/>
  <c r="K1171" i="2"/>
  <c r="I1171" i="2"/>
  <c r="G1171" i="2"/>
  <c r="F1171" i="2"/>
  <c r="E1171" i="2"/>
  <c r="D1171" i="2"/>
  <c r="C1171" i="2"/>
  <c r="O1170" i="2"/>
  <c r="M1170" i="2"/>
  <c r="K1170" i="2"/>
  <c r="I1170" i="2"/>
  <c r="G1170" i="2"/>
  <c r="F1170" i="2"/>
  <c r="E1170" i="2"/>
  <c r="D1170" i="2"/>
  <c r="C1170" i="2"/>
  <c r="O1169" i="2"/>
  <c r="M1169" i="2"/>
  <c r="K1169" i="2"/>
  <c r="I1169" i="2"/>
  <c r="G1169" i="2"/>
  <c r="F1169" i="2"/>
  <c r="E1169" i="2"/>
  <c r="D1169" i="2"/>
  <c r="C1169" i="2"/>
  <c r="O1168" i="2"/>
  <c r="M1168" i="2"/>
  <c r="K1168" i="2"/>
  <c r="I1168" i="2"/>
  <c r="G1168" i="2"/>
  <c r="F1168" i="2"/>
  <c r="E1168" i="2"/>
  <c r="D1168" i="2"/>
  <c r="C1168" i="2"/>
  <c r="O1167" i="2"/>
  <c r="M1167" i="2"/>
  <c r="K1167" i="2"/>
  <c r="I1167" i="2"/>
  <c r="G1167" i="2"/>
  <c r="F1167" i="2"/>
  <c r="E1167" i="2"/>
  <c r="D1167" i="2"/>
  <c r="C1167" i="2"/>
  <c r="O1166" i="2"/>
  <c r="M1166" i="2"/>
  <c r="K1166" i="2"/>
  <c r="I1166" i="2"/>
  <c r="G1166" i="2"/>
  <c r="F1166" i="2"/>
  <c r="E1166" i="2"/>
  <c r="D1166" i="2"/>
  <c r="C1166" i="2"/>
  <c r="O1165" i="2"/>
  <c r="M1165" i="2"/>
  <c r="K1165" i="2"/>
  <c r="I1165" i="2"/>
  <c r="G1165" i="2"/>
  <c r="F1165" i="2"/>
  <c r="E1165" i="2"/>
  <c r="D1165" i="2"/>
  <c r="C1165" i="2"/>
  <c r="O1164" i="2"/>
  <c r="M1164" i="2"/>
  <c r="K1164" i="2"/>
  <c r="I1164" i="2"/>
  <c r="G1164" i="2"/>
  <c r="F1164" i="2"/>
  <c r="E1164" i="2"/>
  <c r="D1164" i="2"/>
  <c r="C1164" i="2"/>
  <c r="O1163" i="2"/>
  <c r="M1163" i="2"/>
  <c r="K1163" i="2"/>
  <c r="I1163" i="2"/>
  <c r="G1163" i="2"/>
  <c r="F1163" i="2"/>
  <c r="E1163" i="2"/>
  <c r="D1163" i="2"/>
  <c r="C1163" i="2"/>
  <c r="O1162" i="2"/>
  <c r="M1162" i="2"/>
  <c r="K1162" i="2"/>
  <c r="I1162" i="2"/>
  <c r="G1162" i="2"/>
  <c r="F1162" i="2"/>
  <c r="E1162" i="2"/>
  <c r="D1162" i="2"/>
  <c r="C1162" i="2"/>
  <c r="O1161" i="2"/>
  <c r="M1161" i="2"/>
  <c r="K1161" i="2"/>
  <c r="I1161" i="2"/>
  <c r="G1161" i="2"/>
  <c r="F1161" i="2"/>
  <c r="E1161" i="2"/>
  <c r="D1161" i="2"/>
  <c r="C1161" i="2"/>
  <c r="O1160" i="2"/>
  <c r="M1160" i="2"/>
  <c r="K1160" i="2"/>
  <c r="I1160" i="2"/>
  <c r="G1160" i="2"/>
  <c r="F1160" i="2"/>
  <c r="E1160" i="2"/>
  <c r="D1160" i="2"/>
  <c r="C1160" i="2"/>
  <c r="O1159" i="2"/>
  <c r="M1159" i="2"/>
  <c r="K1159" i="2"/>
  <c r="I1159" i="2"/>
  <c r="G1159" i="2"/>
  <c r="F1159" i="2"/>
  <c r="E1159" i="2"/>
  <c r="D1159" i="2"/>
  <c r="C1159" i="2"/>
  <c r="O1158" i="2"/>
  <c r="M1158" i="2"/>
  <c r="K1158" i="2"/>
  <c r="I1158" i="2"/>
  <c r="G1158" i="2"/>
  <c r="F1158" i="2"/>
  <c r="E1158" i="2"/>
  <c r="D1158" i="2"/>
  <c r="C1158" i="2"/>
  <c r="O1157" i="2"/>
  <c r="M1157" i="2"/>
  <c r="K1157" i="2"/>
  <c r="I1157" i="2"/>
  <c r="G1157" i="2"/>
  <c r="F1157" i="2"/>
  <c r="E1157" i="2"/>
  <c r="D1157" i="2"/>
  <c r="C1157" i="2"/>
  <c r="O1156" i="2"/>
  <c r="M1156" i="2"/>
  <c r="K1156" i="2"/>
  <c r="I1156" i="2"/>
  <c r="G1156" i="2"/>
  <c r="F1156" i="2"/>
  <c r="E1156" i="2"/>
  <c r="D1156" i="2"/>
  <c r="C1156" i="2"/>
  <c r="O1155" i="2"/>
  <c r="M1155" i="2"/>
  <c r="K1155" i="2"/>
  <c r="I1155" i="2"/>
  <c r="G1155" i="2"/>
  <c r="F1155" i="2"/>
  <c r="E1155" i="2"/>
  <c r="D1155" i="2"/>
  <c r="C1155" i="2"/>
  <c r="O1154" i="2"/>
  <c r="M1154" i="2"/>
  <c r="K1154" i="2"/>
  <c r="I1154" i="2"/>
  <c r="G1154" i="2"/>
  <c r="F1154" i="2"/>
  <c r="E1154" i="2"/>
  <c r="D1154" i="2"/>
  <c r="C1154" i="2"/>
  <c r="O1153" i="2"/>
  <c r="M1153" i="2"/>
  <c r="K1153" i="2"/>
  <c r="I1153" i="2"/>
  <c r="G1153" i="2"/>
  <c r="F1153" i="2"/>
  <c r="E1153" i="2"/>
  <c r="D1153" i="2"/>
  <c r="C1153" i="2"/>
  <c r="O1152" i="2"/>
  <c r="M1152" i="2"/>
  <c r="K1152" i="2"/>
  <c r="I1152" i="2"/>
  <c r="G1152" i="2"/>
  <c r="F1152" i="2"/>
  <c r="E1152" i="2"/>
  <c r="D1152" i="2"/>
  <c r="C1152" i="2"/>
  <c r="O1151" i="2"/>
  <c r="M1151" i="2"/>
  <c r="K1151" i="2"/>
  <c r="I1151" i="2"/>
  <c r="G1151" i="2"/>
  <c r="F1151" i="2"/>
  <c r="E1151" i="2"/>
  <c r="D1151" i="2"/>
  <c r="C1151" i="2"/>
  <c r="O1150" i="2"/>
  <c r="M1150" i="2"/>
  <c r="K1150" i="2"/>
  <c r="I1150" i="2"/>
  <c r="G1150" i="2"/>
  <c r="F1150" i="2"/>
  <c r="E1150" i="2"/>
  <c r="D1150" i="2"/>
  <c r="C1150" i="2"/>
  <c r="O1149" i="2"/>
  <c r="M1149" i="2"/>
  <c r="K1149" i="2"/>
  <c r="I1149" i="2"/>
  <c r="G1149" i="2"/>
  <c r="F1149" i="2"/>
  <c r="E1149" i="2"/>
  <c r="D1149" i="2"/>
  <c r="C1149" i="2"/>
  <c r="O1148" i="2"/>
  <c r="M1148" i="2"/>
  <c r="K1148" i="2"/>
  <c r="I1148" i="2"/>
  <c r="G1148" i="2"/>
  <c r="F1148" i="2"/>
  <c r="E1148" i="2"/>
  <c r="D1148" i="2"/>
  <c r="C1148" i="2"/>
  <c r="O1147" i="2"/>
  <c r="M1147" i="2"/>
  <c r="K1147" i="2"/>
  <c r="I1147" i="2"/>
  <c r="G1147" i="2"/>
  <c r="F1147" i="2"/>
  <c r="E1147" i="2"/>
  <c r="D1147" i="2"/>
  <c r="C1147" i="2"/>
  <c r="O1146" i="2"/>
  <c r="M1146" i="2"/>
  <c r="K1146" i="2"/>
  <c r="I1146" i="2"/>
  <c r="G1146" i="2"/>
  <c r="F1146" i="2"/>
  <c r="E1146" i="2"/>
  <c r="D1146" i="2"/>
  <c r="C1146" i="2"/>
  <c r="O1145" i="2"/>
  <c r="M1145" i="2"/>
  <c r="K1145" i="2"/>
  <c r="I1145" i="2"/>
  <c r="G1145" i="2"/>
  <c r="F1145" i="2"/>
  <c r="E1145" i="2"/>
  <c r="D1145" i="2"/>
  <c r="C1145" i="2"/>
  <c r="O1144" i="2"/>
  <c r="M1144" i="2"/>
  <c r="K1144" i="2"/>
  <c r="I1144" i="2"/>
  <c r="G1144" i="2"/>
  <c r="F1144" i="2"/>
  <c r="E1144" i="2"/>
  <c r="D1144" i="2"/>
  <c r="C1144" i="2"/>
  <c r="O1143" i="2"/>
  <c r="M1143" i="2"/>
  <c r="K1143" i="2"/>
  <c r="I1143" i="2"/>
  <c r="G1143" i="2"/>
  <c r="F1143" i="2"/>
  <c r="E1143" i="2"/>
  <c r="D1143" i="2"/>
  <c r="C1143" i="2"/>
  <c r="O1142" i="2"/>
  <c r="M1142" i="2"/>
  <c r="K1142" i="2"/>
  <c r="I1142" i="2"/>
  <c r="G1142" i="2"/>
  <c r="F1142" i="2"/>
  <c r="E1142" i="2"/>
  <c r="D1142" i="2"/>
  <c r="C1142" i="2"/>
  <c r="O1141" i="2"/>
  <c r="M1141" i="2"/>
  <c r="K1141" i="2"/>
  <c r="I1141" i="2"/>
  <c r="G1141" i="2"/>
  <c r="F1141" i="2"/>
  <c r="E1141" i="2"/>
  <c r="D1141" i="2"/>
  <c r="C1141" i="2"/>
  <c r="O1140" i="2"/>
  <c r="M1140" i="2"/>
  <c r="K1140" i="2"/>
  <c r="I1140" i="2"/>
  <c r="G1140" i="2"/>
  <c r="F1140" i="2"/>
  <c r="E1140" i="2"/>
  <c r="D1140" i="2"/>
  <c r="C1140" i="2"/>
  <c r="O1139" i="2"/>
  <c r="M1139" i="2"/>
  <c r="K1139" i="2"/>
  <c r="I1139" i="2"/>
  <c r="G1139" i="2"/>
  <c r="F1139" i="2"/>
  <c r="E1139" i="2"/>
  <c r="D1139" i="2"/>
  <c r="C1139" i="2"/>
  <c r="O1138" i="2"/>
  <c r="M1138" i="2"/>
  <c r="K1138" i="2"/>
  <c r="I1138" i="2"/>
  <c r="G1138" i="2"/>
  <c r="F1138" i="2"/>
  <c r="E1138" i="2"/>
  <c r="D1138" i="2"/>
  <c r="C1138" i="2"/>
  <c r="O1137" i="2"/>
  <c r="M1137" i="2"/>
  <c r="K1137" i="2"/>
  <c r="I1137" i="2"/>
  <c r="G1137" i="2"/>
  <c r="F1137" i="2"/>
  <c r="E1137" i="2"/>
  <c r="D1137" i="2"/>
  <c r="C1137" i="2"/>
  <c r="O1136" i="2"/>
  <c r="M1136" i="2"/>
  <c r="K1136" i="2"/>
  <c r="I1136" i="2"/>
  <c r="G1136" i="2"/>
  <c r="F1136" i="2"/>
  <c r="E1136" i="2"/>
  <c r="D1136" i="2"/>
  <c r="C1136" i="2"/>
  <c r="O1135" i="2"/>
  <c r="M1135" i="2"/>
  <c r="K1135" i="2"/>
  <c r="I1135" i="2"/>
  <c r="G1135" i="2"/>
  <c r="F1135" i="2"/>
  <c r="E1135" i="2"/>
  <c r="D1135" i="2"/>
  <c r="C1135" i="2"/>
  <c r="O1134" i="2"/>
  <c r="M1134" i="2"/>
  <c r="K1134" i="2"/>
  <c r="I1134" i="2"/>
  <c r="G1134" i="2"/>
  <c r="F1134" i="2"/>
  <c r="E1134" i="2"/>
  <c r="D1134" i="2"/>
  <c r="C1134" i="2"/>
  <c r="O1133" i="2"/>
  <c r="M1133" i="2"/>
  <c r="K1133" i="2"/>
  <c r="I1133" i="2"/>
  <c r="G1133" i="2"/>
  <c r="F1133" i="2"/>
  <c r="E1133" i="2"/>
  <c r="D1133" i="2"/>
  <c r="C1133" i="2"/>
  <c r="O1132" i="2"/>
  <c r="M1132" i="2"/>
  <c r="K1132" i="2"/>
  <c r="I1132" i="2"/>
  <c r="G1132" i="2"/>
  <c r="F1132" i="2"/>
  <c r="E1132" i="2"/>
  <c r="D1132" i="2"/>
  <c r="C1132" i="2"/>
  <c r="O1131" i="2"/>
  <c r="M1131" i="2"/>
  <c r="K1131" i="2"/>
  <c r="I1131" i="2"/>
  <c r="G1131" i="2"/>
  <c r="F1131" i="2"/>
  <c r="E1131" i="2"/>
  <c r="D1131" i="2"/>
  <c r="C1131" i="2"/>
  <c r="O1130" i="2"/>
  <c r="M1130" i="2"/>
  <c r="K1130" i="2"/>
  <c r="I1130" i="2"/>
  <c r="G1130" i="2"/>
  <c r="F1130" i="2"/>
  <c r="E1130" i="2"/>
  <c r="D1130" i="2"/>
  <c r="C1130" i="2"/>
  <c r="O1129" i="2"/>
  <c r="M1129" i="2"/>
  <c r="K1129" i="2"/>
  <c r="I1129" i="2"/>
  <c r="G1129" i="2"/>
  <c r="F1129" i="2"/>
  <c r="E1129" i="2"/>
  <c r="D1129" i="2"/>
  <c r="C1129" i="2"/>
  <c r="O1128" i="2"/>
  <c r="M1128" i="2"/>
  <c r="K1128" i="2"/>
  <c r="I1128" i="2"/>
  <c r="G1128" i="2"/>
  <c r="F1128" i="2"/>
  <c r="E1128" i="2"/>
  <c r="D1128" i="2"/>
  <c r="C1128" i="2"/>
  <c r="O1127" i="2"/>
  <c r="M1127" i="2"/>
  <c r="K1127" i="2"/>
  <c r="I1127" i="2"/>
  <c r="G1127" i="2"/>
  <c r="F1127" i="2"/>
  <c r="E1127" i="2"/>
  <c r="D1127" i="2"/>
  <c r="C1127" i="2"/>
  <c r="O1126" i="2"/>
  <c r="M1126" i="2"/>
  <c r="K1126" i="2"/>
  <c r="I1126" i="2"/>
  <c r="G1126" i="2"/>
  <c r="F1126" i="2"/>
  <c r="E1126" i="2"/>
  <c r="D1126" i="2"/>
  <c r="C1126" i="2"/>
  <c r="O1125" i="2"/>
  <c r="M1125" i="2"/>
  <c r="K1125" i="2"/>
  <c r="I1125" i="2"/>
  <c r="G1125" i="2"/>
  <c r="F1125" i="2"/>
  <c r="E1125" i="2"/>
  <c r="D1125" i="2"/>
  <c r="C1125" i="2"/>
  <c r="O1124" i="2"/>
  <c r="M1124" i="2"/>
  <c r="K1124" i="2"/>
  <c r="I1124" i="2"/>
  <c r="G1124" i="2"/>
  <c r="F1124" i="2"/>
  <c r="E1124" i="2"/>
  <c r="D1124" i="2"/>
  <c r="C1124" i="2"/>
  <c r="O1123" i="2"/>
  <c r="M1123" i="2"/>
  <c r="K1123" i="2"/>
  <c r="I1123" i="2"/>
  <c r="G1123" i="2"/>
  <c r="F1123" i="2"/>
  <c r="E1123" i="2"/>
  <c r="D1123" i="2"/>
  <c r="C1123" i="2"/>
  <c r="O1122" i="2"/>
  <c r="M1122" i="2"/>
  <c r="K1122" i="2"/>
  <c r="I1122" i="2"/>
  <c r="G1122" i="2"/>
  <c r="F1122" i="2"/>
  <c r="E1122" i="2"/>
  <c r="D1122" i="2"/>
  <c r="C1122" i="2"/>
  <c r="O1121" i="2"/>
  <c r="M1121" i="2"/>
  <c r="K1121" i="2"/>
  <c r="I1121" i="2"/>
  <c r="G1121" i="2"/>
  <c r="F1121" i="2"/>
  <c r="E1121" i="2"/>
  <c r="D1121" i="2"/>
  <c r="C1121" i="2"/>
  <c r="O1120" i="2"/>
  <c r="M1120" i="2"/>
  <c r="K1120" i="2"/>
  <c r="I1120" i="2"/>
  <c r="G1120" i="2"/>
  <c r="F1120" i="2"/>
  <c r="E1120" i="2"/>
  <c r="D1120" i="2"/>
  <c r="C1120" i="2"/>
  <c r="O1119" i="2"/>
  <c r="M1119" i="2"/>
  <c r="K1119" i="2"/>
  <c r="I1119" i="2"/>
  <c r="G1119" i="2"/>
  <c r="F1119" i="2"/>
  <c r="E1119" i="2"/>
  <c r="D1119" i="2"/>
  <c r="C1119" i="2"/>
  <c r="O1118" i="2"/>
  <c r="M1118" i="2"/>
  <c r="K1118" i="2"/>
  <c r="I1118" i="2"/>
  <c r="G1118" i="2"/>
  <c r="F1118" i="2"/>
  <c r="E1118" i="2"/>
  <c r="D1118" i="2"/>
  <c r="C1118" i="2"/>
  <c r="O1117" i="2"/>
  <c r="M1117" i="2"/>
  <c r="K1117" i="2"/>
  <c r="I1117" i="2"/>
  <c r="G1117" i="2"/>
  <c r="F1117" i="2"/>
  <c r="E1117" i="2"/>
  <c r="D1117" i="2"/>
  <c r="C1117" i="2"/>
  <c r="O1116" i="2"/>
  <c r="M1116" i="2"/>
  <c r="K1116" i="2"/>
  <c r="I1116" i="2"/>
  <c r="G1116" i="2"/>
  <c r="F1116" i="2"/>
  <c r="E1116" i="2"/>
  <c r="D1116" i="2"/>
  <c r="C1116" i="2"/>
  <c r="O1115" i="2"/>
  <c r="M1115" i="2"/>
  <c r="K1115" i="2"/>
  <c r="I1115" i="2"/>
  <c r="G1115" i="2"/>
  <c r="F1115" i="2"/>
  <c r="E1115" i="2"/>
  <c r="D1115" i="2"/>
  <c r="C1115" i="2"/>
  <c r="O1114" i="2"/>
  <c r="M1114" i="2"/>
  <c r="K1114" i="2"/>
  <c r="I1114" i="2"/>
  <c r="G1114" i="2"/>
  <c r="F1114" i="2"/>
  <c r="E1114" i="2"/>
  <c r="D1114" i="2"/>
  <c r="C1114" i="2"/>
  <c r="O1113" i="2"/>
  <c r="M1113" i="2"/>
  <c r="K1113" i="2"/>
  <c r="I1113" i="2"/>
  <c r="G1113" i="2"/>
  <c r="F1113" i="2"/>
  <c r="E1113" i="2"/>
  <c r="D1113" i="2"/>
  <c r="C1113" i="2"/>
  <c r="O1112" i="2"/>
  <c r="M1112" i="2"/>
  <c r="K1112" i="2"/>
  <c r="I1112" i="2"/>
  <c r="G1112" i="2"/>
  <c r="F1112" i="2"/>
  <c r="E1112" i="2"/>
  <c r="D1112" i="2"/>
  <c r="C1112" i="2"/>
  <c r="O1111" i="2"/>
  <c r="M1111" i="2"/>
  <c r="K1111" i="2"/>
  <c r="I1111" i="2"/>
  <c r="G1111" i="2"/>
  <c r="F1111" i="2"/>
  <c r="E1111" i="2"/>
  <c r="D1111" i="2"/>
  <c r="C1111" i="2"/>
  <c r="O1110" i="2"/>
  <c r="M1110" i="2"/>
  <c r="K1110" i="2"/>
  <c r="I1110" i="2"/>
  <c r="G1110" i="2"/>
  <c r="F1110" i="2"/>
  <c r="E1110" i="2"/>
  <c r="D1110" i="2"/>
  <c r="C1110" i="2"/>
  <c r="O1109" i="2"/>
  <c r="M1109" i="2"/>
  <c r="K1109" i="2"/>
  <c r="I1109" i="2"/>
  <c r="G1109" i="2"/>
  <c r="F1109" i="2"/>
  <c r="E1109" i="2"/>
  <c r="D1109" i="2"/>
  <c r="C1109" i="2"/>
  <c r="O1108" i="2"/>
  <c r="M1108" i="2"/>
  <c r="K1108" i="2"/>
  <c r="I1108" i="2"/>
  <c r="G1108" i="2"/>
  <c r="F1108" i="2"/>
  <c r="E1108" i="2"/>
  <c r="D1108" i="2"/>
  <c r="C1108" i="2"/>
  <c r="O1107" i="2"/>
  <c r="M1107" i="2"/>
  <c r="K1107" i="2"/>
  <c r="I1107" i="2"/>
  <c r="G1107" i="2"/>
  <c r="F1107" i="2"/>
  <c r="E1107" i="2"/>
  <c r="D1107" i="2"/>
  <c r="C1107" i="2"/>
  <c r="O1106" i="2"/>
  <c r="M1106" i="2"/>
  <c r="K1106" i="2"/>
  <c r="I1106" i="2"/>
  <c r="G1106" i="2"/>
  <c r="F1106" i="2"/>
  <c r="E1106" i="2"/>
  <c r="D1106" i="2"/>
  <c r="C1106" i="2"/>
  <c r="O1105" i="2"/>
  <c r="M1105" i="2"/>
  <c r="K1105" i="2"/>
  <c r="I1105" i="2"/>
  <c r="G1105" i="2"/>
  <c r="F1105" i="2"/>
  <c r="E1105" i="2"/>
  <c r="D1105" i="2"/>
  <c r="C1105" i="2"/>
  <c r="O1104" i="2"/>
  <c r="M1104" i="2"/>
  <c r="K1104" i="2"/>
  <c r="I1104" i="2"/>
  <c r="G1104" i="2"/>
  <c r="F1104" i="2"/>
  <c r="E1104" i="2"/>
  <c r="D1104" i="2"/>
  <c r="C1104" i="2"/>
  <c r="O1103" i="2"/>
  <c r="M1103" i="2"/>
  <c r="K1103" i="2"/>
  <c r="I1103" i="2"/>
  <c r="G1103" i="2"/>
  <c r="F1103" i="2"/>
  <c r="E1103" i="2"/>
  <c r="D1103" i="2"/>
  <c r="C1103" i="2"/>
  <c r="O1102" i="2"/>
  <c r="M1102" i="2"/>
  <c r="K1102" i="2"/>
  <c r="I1102" i="2"/>
  <c r="G1102" i="2"/>
  <c r="F1102" i="2"/>
  <c r="E1102" i="2"/>
  <c r="D1102" i="2"/>
  <c r="C1102" i="2"/>
  <c r="O1101" i="2"/>
  <c r="M1101" i="2"/>
  <c r="K1101" i="2"/>
  <c r="I1101" i="2"/>
  <c r="G1101" i="2"/>
  <c r="F1101" i="2"/>
  <c r="E1101" i="2"/>
  <c r="D1101" i="2"/>
  <c r="C1101" i="2"/>
  <c r="O1100" i="2"/>
  <c r="M1100" i="2"/>
  <c r="K1100" i="2"/>
  <c r="I1100" i="2"/>
  <c r="G1100" i="2"/>
  <c r="F1100" i="2"/>
  <c r="E1100" i="2"/>
  <c r="D1100" i="2"/>
  <c r="C1100" i="2"/>
  <c r="O1099" i="2"/>
  <c r="M1099" i="2"/>
  <c r="K1099" i="2"/>
  <c r="I1099" i="2"/>
  <c r="G1099" i="2"/>
  <c r="F1099" i="2"/>
  <c r="E1099" i="2"/>
  <c r="D1099" i="2"/>
  <c r="C1099" i="2"/>
  <c r="O1098" i="2"/>
  <c r="M1098" i="2"/>
  <c r="K1098" i="2"/>
  <c r="I1098" i="2"/>
  <c r="G1098" i="2"/>
  <c r="F1098" i="2"/>
  <c r="E1098" i="2"/>
  <c r="D1098" i="2"/>
  <c r="C1098" i="2"/>
  <c r="O1097" i="2"/>
  <c r="M1097" i="2"/>
  <c r="K1097" i="2"/>
  <c r="I1097" i="2"/>
  <c r="G1097" i="2"/>
  <c r="F1097" i="2"/>
  <c r="E1097" i="2"/>
  <c r="D1097" i="2"/>
  <c r="C1097" i="2"/>
  <c r="O1096" i="2"/>
  <c r="M1096" i="2"/>
  <c r="K1096" i="2"/>
  <c r="I1096" i="2"/>
  <c r="G1096" i="2"/>
  <c r="F1096" i="2"/>
  <c r="E1096" i="2"/>
  <c r="D1096" i="2"/>
  <c r="C1096" i="2"/>
  <c r="O1095" i="2"/>
  <c r="M1095" i="2"/>
  <c r="K1095" i="2"/>
  <c r="I1095" i="2"/>
  <c r="G1095" i="2"/>
  <c r="F1095" i="2"/>
  <c r="E1095" i="2"/>
  <c r="D1095" i="2"/>
  <c r="C1095" i="2"/>
  <c r="O1094" i="2"/>
  <c r="M1094" i="2"/>
  <c r="K1094" i="2"/>
  <c r="I1094" i="2"/>
  <c r="G1094" i="2"/>
  <c r="F1094" i="2"/>
  <c r="E1094" i="2"/>
  <c r="D1094" i="2"/>
  <c r="C1094" i="2"/>
  <c r="O1093" i="2"/>
  <c r="M1093" i="2"/>
  <c r="K1093" i="2"/>
  <c r="I1093" i="2"/>
  <c r="G1093" i="2"/>
  <c r="F1093" i="2"/>
  <c r="E1093" i="2"/>
  <c r="D1093" i="2"/>
  <c r="C1093" i="2"/>
  <c r="O1092" i="2"/>
  <c r="M1092" i="2"/>
  <c r="K1092" i="2"/>
  <c r="I1092" i="2"/>
  <c r="G1092" i="2"/>
  <c r="F1092" i="2"/>
  <c r="E1092" i="2"/>
  <c r="D1092" i="2"/>
  <c r="C1092" i="2"/>
  <c r="O1091" i="2"/>
  <c r="M1091" i="2"/>
  <c r="K1091" i="2"/>
  <c r="I1091" i="2"/>
  <c r="G1091" i="2"/>
  <c r="F1091" i="2"/>
  <c r="E1091" i="2"/>
  <c r="D1091" i="2"/>
  <c r="C1091" i="2"/>
  <c r="O1090" i="2"/>
  <c r="M1090" i="2"/>
  <c r="K1090" i="2"/>
  <c r="I1090" i="2"/>
  <c r="G1090" i="2"/>
  <c r="F1090" i="2"/>
  <c r="E1090" i="2"/>
  <c r="D1090" i="2"/>
  <c r="C1090" i="2"/>
  <c r="O1089" i="2"/>
  <c r="M1089" i="2"/>
  <c r="K1089" i="2"/>
  <c r="I1089" i="2"/>
  <c r="G1089" i="2"/>
  <c r="F1089" i="2"/>
  <c r="E1089" i="2"/>
  <c r="D1089" i="2"/>
  <c r="C1089" i="2"/>
  <c r="O1088" i="2"/>
  <c r="M1088" i="2"/>
  <c r="K1088" i="2"/>
  <c r="I1088" i="2"/>
  <c r="G1088" i="2"/>
  <c r="F1088" i="2"/>
  <c r="E1088" i="2"/>
  <c r="D1088" i="2"/>
  <c r="C1088" i="2"/>
  <c r="O1087" i="2"/>
  <c r="M1087" i="2"/>
  <c r="K1087" i="2"/>
  <c r="I1087" i="2"/>
  <c r="G1087" i="2"/>
  <c r="F1087" i="2"/>
  <c r="E1087" i="2"/>
  <c r="D1087" i="2"/>
  <c r="C1087" i="2"/>
  <c r="O1086" i="2"/>
  <c r="M1086" i="2"/>
  <c r="K1086" i="2"/>
  <c r="I1086" i="2"/>
  <c r="G1086" i="2"/>
  <c r="F1086" i="2"/>
  <c r="E1086" i="2"/>
  <c r="D1086" i="2"/>
  <c r="C1086" i="2"/>
  <c r="O1085" i="2"/>
  <c r="M1085" i="2"/>
  <c r="K1085" i="2"/>
  <c r="I1085" i="2"/>
  <c r="G1085" i="2"/>
  <c r="F1085" i="2"/>
  <c r="E1085" i="2"/>
  <c r="D1085" i="2"/>
  <c r="C1085" i="2"/>
  <c r="O1084" i="2"/>
  <c r="M1084" i="2"/>
  <c r="K1084" i="2"/>
  <c r="I1084" i="2"/>
  <c r="G1084" i="2"/>
  <c r="F1084" i="2"/>
  <c r="E1084" i="2"/>
  <c r="D1084" i="2"/>
  <c r="C1084" i="2"/>
  <c r="O1083" i="2"/>
  <c r="M1083" i="2"/>
  <c r="K1083" i="2"/>
  <c r="I1083" i="2"/>
  <c r="G1083" i="2"/>
  <c r="F1083" i="2"/>
  <c r="E1083" i="2"/>
  <c r="D1083" i="2"/>
  <c r="C1083" i="2"/>
  <c r="O1082" i="2"/>
  <c r="M1082" i="2"/>
  <c r="K1082" i="2"/>
  <c r="I1082" i="2"/>
  <c r="G1082" i="2"/>
  <c r="F1082" i="2"/>
  <c r="E1082" i="2"/>
  <c r="D1082" i="2"/>
  <c r="C1082" i="2"/>
  <c r="O1081" i="2"/>
  <c r="M1081" i="2"/>
  <c r="K1081" i="2"/>
  <c r="I1081" i="2"/>
  <c r="G1081" i="2"/>
  <c r="F1081" i="2"/>
  <c r="E1081" i="2"/>
  <c r="D1081" i="2"/>
  <c r="C1081" i="2"/>
  <c r="O1080" i="2"/>
  <c r="M1080" i="2"/>
  <c r="K1080" i="2"/>
  <c r="I1080" i="2"/>
  <c r="G1080" i="2"/>
  <c r="F1080" i="2"/>
  <c r="E1080" i="2"/>
  <c r="D1080" i="2"/>
  <c r="C1080" i="2"/>
  <c r="O1079" i="2"/>
  <c r="M1079" i="2"/>
  <c r="K1079" i="2"/>
  <c r="I1079" i="2"/>
  <c r="G1079" i="2"/>
  <c r="F1079" i="2"/>
  <c r="E1079" i="2"/>
  <c r="D1079" i="2"/>
  <c r="C1079" i="2"/>
  <c r="O1078" i="2"/>
  <c r="M1078" i="2"/>
  <c r="K1078" i="2"/>
  <c r="I1078" i="2"/>
  <c r="G1078" i="2"/>
  <c r="F1078" i="2"/>
  <c r="E1078" i="2"/>
  <c r="D1078" i="2"/>
  <c r="C1078" i="2"/>
  <c r="O1077" i="2"/>
  <c r="M1077" i="2"/>
  <c r="K1077" i="2"/>
  <c r="I1077" i="2"/>
  <c r="G1077" i="2"/>
  <c r="F1077" i="2"/>
  <c r="E1077" i="2"/>
  <c r="D1077" i="2"/>
  <c r="C1077" i="2"/>
  <c r="O1076" i="2"/>
  <c r="M1076" i="2"/>
  <c r="K1076" i="2"/>
  <c r="I1076" i="2"/>
  <c r="G1076" i="2"/>
  <c r="F1076" i="2"/>
  <c r="E1076" i="2"/>
  <c r="D1076" i="2"/>
  <c r="C1076" i="2"/>
  <c r="O1075" i="2"/>
  <c r="M1075" i="2"/>
  <c r="K1075" i="2"/>
  <c r="I1075" i="2"/>
  <c r="G1075" i="2"/>
  <c r="F1075" i="2"/>
  <c r="E1075" i="2"/>
  <c r="D1075" i="2"/>
  <c r="C1075" i="2"/>
  <c r="O1074" i="2"/>
  <c r="M1074" i="2"/>
  <c r="K1074" i="2"/>
  <c r="I1074" i="2"/>
  <c r="G1074" i="2"/>
  <c r="F1074" i="2"/>
  <c r="E1074" i="2"/>
  <c r="D1074" i="2"/>
  <c r="C1074" i="2"/>
  <c r="O1073" i="2"/>
  <c r="M1073" i="2"/>
  <c r="K1073" i="2"/>
  <c r="I1073" i="2"/>
  <c r="G1073" i="2"/>
  <c r="F1073" i="2"/>
  <c r="E1073" i="2"/>
  <c r="D1073" i="2"/>
  <c r="C1073" i="2"/>
  <c r="O1072" i="2"/>
  <c r="M1072" i="2"/>
  <c r="K1072" i="2"/>
  <c r="I1072" i="2"/>
  <c r="G1072" i="2"/>
  <c r="F1072" i="2"/>
  <c r="E1072" i="2"/>
  <c r="D1072" i="2"/>
  <c r="C1072" i="2"/>
  <c r="O1071" i="2"/>
  <c r="M1071" i="2"/>
  <c r="K1071" i="2"/>
  <c r="I1071" i="2"/>
  <c r="G1071" i="2"/>
  <c r="F1071" i="2"/>
  <c r="E1071" i="2"/>
  <c r="D1071" i="2"/>
  <c r="C1071" i="2"/>
  <c r="O1070" i="2"/>
  <c r="M1070" i="2"/>
  <c r="K1070" i="2"/>
  <c r="I1070" i="2"/>
  <c r="G1070" i="2"/>
  <c r="F1070" i="2"/>
  <c r="E1070" i="2"/>
  <c r="D1070" i="2"/>
  <c r="C1070" i="2"/>
  <c r="O1069" i="2"/>
  <c r="M1069" i="2"/>
  <c r="K1069" i="2"/>
  <c r="I1069" i="2"/>
  <c r="G1069" i="2"/>
  <c r="F1069" i="2"/>
  <c r="E1069" i="2"/>
  <c r="D1069" i="2"/>
  <c r="C1069" i="2"/>
  <c r="O1068" i="2"/>
  <c r="M1068" i="2"/>
  <c r="K1068" i="2"/>
  <c r="I1068" i="2"/>
  <c r="G1068" i="2"/>
  <c r="F1068" i="2"/>
  <c r="E1068" i="2"/>
  <c r="D1068" i="2"/>
  <c r="C1068" i="2"/>
  <c r="O1067" i="2"/>
  <c r="M1067" i="2"/>
  <c r="K1067" i="2"/>
  <c r="I1067" i="2"/>
  <c r="G1067" i="2"/>
  <c r="F1067" i="2"/>
  <c r="E1067" i="2"/>
  <c r="D1067" i="2"/>
  <c r="C1067" i="2"/>
  <c r="O1066" i="2"/>
  <c r="M1066" i="2"/>
  <c r="K1066" i="2"/>
  <c r="I1066" i="2"/>
  <c r="G1066" i="2"/>
  <c r="F1066" i="2"/>
  <c r="E1066" i="2"/>
  <c r="D1066" i="2"/>
  <c r="C1066" i="2"/>
  <c r="O1065" i="2"/>
  <c r="M1065" i="2"/>
  <c r="K1065" i="2"/>
  <c r="I1065" i="2"/>
  <c r="G1065" i="2"/>
  <c r="F1065" i="2"/>
  <c r="E1065" i="2"/>
  <c r="D1065" i="2"/>
  <c r="C1065" i="2"/>
  <c r="O1064" i="2"/>
  <c r="M1064" i="2"/>
  <c r="K1064" i="2"/>
  <c r="I1064" i="2"/>
  <c r="G1064" i="2"/>
  <c r="F1064" i="2"/>
  <c r="E1064" i="2"/>
  <c r="D1064" i="2"/>
  <c r="C1064" i="2"/>
  <c r="O1063" i="2"/>
  <c r="M1063" i="2"/>
  <c r="K1063" i="2"/>
  <c r="I1063" i="2"/>
  <c r="G1063" i="2"/>
  <c r="F1063" i="2"/>
  <c r="E1063" i="2"/>
  <c r="D1063" i="2"/>
  <c r="C1063" i="2"/>
  <c r="O1062" i="2"/>
  <c r="M1062" i="2"/>
  <c r="K1062" i="2"/>
  <c r="I1062" i="2"/>
  <c r="G1062" i="2"/>
  <c r="F1062" i="2"/>
  <c r="E1062" i="2"/>
  <c r="D1062" i="2"/>
  <c r="C1062" i="2"/>
  <c r="O1061" i="2"/>
  <c r="M1061" i="2"/>
  <c r="K1061" i="2"/>
  <c r="I1061" i="2"/>
  <c r="G1061" i="2"/>
  <c r="F1061" i="2"/>
  <c r="E1061" i="2"/>
  <c r="D1061" i="2"/>
  <c r="C1061" i="2"/>
  <c r="O1060" i="2"/>
  <c r="M1060" i="2"/>
  <c r="K1060" i="2"/>
  <c r="I1060" i="2"/>
  <c r="G1060" i="2"/>
  <c r="F1060" i="2"/>
  <c r="E1060" i="2"/>
  <c r="D1060" i="2"/>
  <c r="C1060" i="2"/>
  <c r="O1059" i="2"/>
  <c r="M1059" i="2"/>
  <c r="K1059" i="2"/>
  <c r="I1059" i="2"/>
  <c r="G1059" i="2"/>
  <c r="F1059" i="2"/>
  <c r="E1059" i="2"/>
  <c r="D1059" i="2"/>
  <c r="C1059" i="2"/>
  <c r="O1058" i="2"/>
  <c r="M1058" i="2"/>
  <c r="K1058" i="2"/>
  <c r="I1058" i="2"/>
  <c r="G1058" i="2"/>
  <c r="F1058" i="2"/>
  <c r="E1058" i="2"/>
  <c r="D1058" i="2"/>
  <c r="C1058" i="2"/>
  <c r="O1057" i="2"/>
  <c r="M1057" i="2"/>
  <c r="K1057" i="2"/>
  <c r="I1057" i="2"/>
  <c r="G1057" i="2"/>
  <c r="F1057" i="2"/>
  <c r="E1057" i="2"/>
  <c r="D1057" i="2"/>
  <c r="C1057" i="2"/>
  <c r="O1056" i="2"/>
  <c r="M1056" i="2"/>
  <c r="K1056" i="2"/>
  <c r="I1056" i="2"/>
  <c r="G1056" i="2"/>
  <c r="F1056" i="2"/>
  <c r="E1056" i="2"/>
  <c r="D1056" i="2"/>
  <c r="C1056" i="2"/>
  <c r="O1055" i="2"/>
  <c r="M1055" i="2"/>
  <c r="K1055" i="2"/>
  <c r="I1055" i="2"/>
  <c r="G1055" i="2"/>
  <c r="F1055" i="2"/>
  <c r="E1055" i="2"/>
  <c r="D1055" i="2"/>
  <c r="C1055" i="2"/>
  <c r="O1054" i="2"/>
  <c r="M1054" i="2"/>
  <c r="K1054" i="2"/>
  <c r="I1054" i="2"/>
  <c r="G1054" i="2"/>
  <c r="F1054" i="2"/>
  <c r="E1054" i="2"/>
  <c r="D1054" i="2"/>
  <c r="C1054" i="2"/>
  <c r="O1053" i="2"/>
  <c r="M1053" i="2"/>
  <c r="K1053" i="2"/>
  <c r="I1053" i="2"/>
  <c r="G1053" i="2"/>
  <c r="F1053" i="2"/>
  <c r="E1053" i="2"/>
  <c r="D1053" i="2"/>
  <c r="C1053" i="2"/>
  <c r="O1052" i="2"/>
  <c r="M1052" i="2"/>
  <c r="K1052" i="2"/>
  <c r="I1052" i="2"/>
  <c r="G1052" i="2"/>
  <c r="F1052" i="2"/>
  <c r="E1052" i="2"/>
  <c r="D1052" i="2"/>
  <c r="C1052" i="2"/>
  <c r="O1051" i="2"/>
  <c r="M1051" i="2"/>
  <c r="K1051" i="2"/>
  <c r="I1051" i="2"/>
  <c r="G1051" i="2"/>
  <c r="F1051" i="2"/>
  <c r="E1051" i="2"/>
  <c r="D1051" i="2"/>
  <c r="C1051" i="2"/>
  <c r="O1050" i="2"/>
  <c r="M1050" i="2"/>
  <c r="K1050" i="2"/>
  <c r="I1050" i="2"/>
  <c r="G1050" i="2"/>
  <c r="F1050" i="2"/>
  <c r="E1050" i="2"/>
  <c r="D1050" i="2"/>
  <c r="C1050" i="2"/>
  <c r="O1049" i="2"/>
  <c r="M1049" i="2"/>
  <c r="K1049" i="2"/>
  <c r="I1049" i="2"/>
  <c r="G1049" i="2"/>
  <c r="F1049" i="2"/>
  <c r="E1049" i="2"/>
  <c r="D1049" i="2"/>
  <c r="C1049" i="2"/>
  <c r="O1048" i="2"/>
  <c r="M1048" i="2"/>
  <c r="K1048" i="2"/>
  <c r="I1048" i="2"/>
  <c r="G1048" i="2"/>
  <c r="F1048" i="2"/>
  <c r="E1048" i="2"/>
  <c r="D1048" i="2"/>
  <c r="C1048" i="2"/>
  <c r="O1047" i="2"/>
  <c r="M1047" i="2"/>
  <c r="K1047" i="2"/>
  <c r="I1047" i="2"/>
  <c r="G1047" i="2"/>
  <c r="F1047" i="2"/>
  <c r="E1047" i="2"/>
  <c r="D1047" i="2"/>
  <c r="C1047" i="2"/>
  <c r="O1046" i="2"/>
  <c r="M1046" i="2"/>
  <c r="K1046" i="2"/>
  <c r="I1046" i="2"/>
  <c r="G1046" i="2"/>
  <c r="F1046" i="2"/>
  <c r="E1046" i="2"/>
  <c r="D1046" i="2"/>
  <c r="C1046" i="2"/>
  <c r="O1045" i="2"/>
  <c r="M1045" i="2"/>
  <c r="K1045" i="2"/>
  <c r="I1045" i="2"/>
  <c r="G1045" i="2"/>
  <c r="F1045" i="2"/>
  <c r="E1045" i="2"/>
  <c r="D1045" i="2"/>
  <c r="C1045" i="2"/>
  <c r="O1044" i="2"/>
  <c r="M1044" i="2"/>
  <c r="K1044" i="2"/>
  <c r="I1044" i="2"/>
  <c r="G1044" i="2"/>
  <c r="F1044" i="2"/>
  <c r="E1044" i="2"/>
  <c r="D1044" i="2"/>
  <c r="C1044" i="2"/>
  <c r="O1043" i="2"/>
  <c r="M1043" i="2"/>
  <c r="K1043" i="2"/>
  <c r="I1043" i="2"/>
  <c r="G1043" i="2"/>
  <c r="F1043" i="2"/>
  <c r="E1043" i="2"/>
  <c r="D1043" i="2"/>
  <c r="C1043" i="2"/>
  <c r="O1042" i="2"/>
  <c r="M1042" i="2"/>
  <c r="K1042" i="2"/>
  <c r="I1042" i="2"/>
  <c r="G1042" i="2"/>
  <c r="F1042" i="2"/>
  <c r="E1042" i="2"/>
  <c r="D1042" i="2"/>
  <c r="C1042" i="2"/>
  <c r="O1041" i="2"/>
  <c r="M1041" i="2"/>
  <c r="K1041" i="2"/>
  <c r="I1041" i="2"/>
  <c r="G1041" i="2"/>
  <c r="F1041" i="2"/>
  <c r="E1041" i="2"/>
  <c r="D1041" i="2"/>
  <c r="C1041" i="2"/>
  <c r="O1040" i="2"/>
  <c r="M1040" i="2"/>
  <c r="K1040" i="2"/>
  <c r="I1040" i="2"/>
  <c r="G1040" i="2"/>
  <c r="F1040" i="2"/>
  <c r="E1040" i="2"/>
  <c r="D1040" i="2"/>
  <c r="C1040" i="2"/>
  <c r="O1039" i="2"/>
  <c r="M1039" i="2"/>
  <c r="K1039" i="2"/>
  <c r="I1039" i="2"/>
  <c r="G1039" i="2"/>
  <c r="F1039" i="2"/>
  <c r="E1039" i="2"/>
  <c r="D1039" i="2"/>
  <c r="C1039" i="2"/>
  <c r="O1038" i="2"/>
  <c r="M1038" i="2"/>
  <c r="K1038" i="2"/>
  <c r="I1038" i="2"/>
  <c r="G1038" i="2"/>
  <c r="F1038" i="2"/>
  <c r="E1038" i="2"/>
  <c r="D1038" i="2"/>
  <c r="C1038" i="2"/>
  <c r="O1037" i="2"/>
  <c r="M1037" i="2"/>
  <c r="K1037" i="2"/>
  <c r="I1037" i="2"/>
  <c r="G1037" i="2"/>
  <c r="F1037" i="2"/>
  <c r="E1037" i="2"/>
  <c r="D1037" i="2"/>
  <c r="C1037" i="2"/>
  <c r="O1036" i="2"/>
  <c r="M1036" i="2"/>
  <c r="K1036" i="2"/>
  <c r="I1036" i="2"/>
  <c r="G1036" i="2"/>
  <c r="F1036" i="2"/>
  <c r="E1036" i="2"/>
  <c r="D1036" i="2"/>
  <c r="C1036" i="2"/>
  <c r="O1035" i="2"/>
  <c r="M1035" i="2"/>
  <c r="K1035" i="2"/>
  <c r="I1035" i="2"/>
  <c r="G1035" i="2"/>
  <c r="F1035" i="2"/>
  <c r="E1035" i="2"/>
  <c r="D1035" i="2"/>
  <c r="C1035" i="2"/>
  <c r="O1034" i="2"/>
  <c r="M1034" i="2"/>
  <c r="K1034" i="2"/>
  <c r="I1034" i="2"/>
  <c r="G1034" i="2"/>
  <c r="F1034" i="2"/>
  <c r="E1034" i="2"/>
  <c r="D1034" i="2"/>
  <c r="C1034" i="2"/>
  <c r="O1033" i="2"/>
  <c r="M1033" i="2"/>
  <c r="K1033" i="2"/>
  <c r="I1033" i="2"/>
  <c r="G1033" i="2"/>
  <c r="F1033" i="2"/>
  <c r="E1033" i="2"/>
  <c r="D1033" i="2"/>
  <c r="C1033" i="2"/>
  <c r="O1032" i="2"/>
  <c r="M1032" i="2"/>
  <c r="K1032" i="2"/>
  <c r="I1032" i="2"/>
  <c r="G1032" i="2"/>
  <c r="F1032" i="2"/>
  <c r="E1032" i="2"/>
  <c r="D1032" i="2"/>
  <c r="C1032" i="2"/>
  <c r="O1031" i="2"/>
  <c r="M1031" i="2"/>
  <c r="K1031" i="2"/>
  <c r="I1031" i="2"/>
  <c r="G1031" i="2"/>
  <c r="F1031" i="2"/>
  <c r="E1031" i="2"/>
  <c r="D1031" i="2"/>
  <c r="C1031" i="2"/>
  <c r="O1030" i="2"/>
  <c r="M1030" i="2"/>
  <c r="K1030" i="2"/>
  <c r="I1030" i="2"/>
  <c r="G1030" i="2"/>
  <c r="F1030" i="2"/>
  <c r="E1030" i="2"/>
  <c r="D1030" i="2"/>
  <c r="C1030" i="2"/>
  <c r="O1029" i="2"/>
  <c r="M1029" i="2"/>
  <c r="K1029" i="2"/>
  <c r="I1029" i="2"/>
  <c r="G1029" i="2"/>
  <c r="F1029" i="2"/>
  <c r="E1029" i="2"/>
  <c r="D1029" i="2"/>
  <c r="C1029" i="2"/>
  <c r="O1028" i="2"/>
  <c r="M1028" i="2"/>
  <c r="K1028" i="2"/>
  <c r="I1028" i="2"/>
  <c r="G1028" i="2"/>
  <c r="F1028" i="2"/>
  <c r="E1028" i="2"/>
  <c r="D1028" i="2"/>
  <c r="C1028" i="2"/>
  <c r="O1027" i="2"/>
  <c r="M1027" i="2"/>
  <c r="K1027" i="2"/>
  <c r="I1027" i="2"/>
  <c r="G1027" i="2"/>
  <c r="F1027" i="2"/>
  <c r="E1027" i="2"/>
  <c r="D1027" i="2"/>
  <c r="C1027" i="2"/>
  <c r="O1026" i="2"/>
  <c r="M1026" i="2"/>
  <c r="K1026" i="2"/>
  <c r="I1026" i="2"/>
  <c r="G1026" i="2"/>
  <c r="F1026" i="2"/>
  <c r="E1026" i="2"/>
  <c r="D1026" i="2"/>
  <c r="C1026" i="2"/>
  <c r="O1025" i="2"/>
  <c r="M1025" i="2"/>
  <c r="K1025" i="2"/>
  <c r="I1025" i="2"/>
  <c r="G1025" i="2"/>
  <c r="F1025" i="2"/>
  <c r="E1025" i="2"/>
  <c r="D1025" i="2"/>
  <c r="C1025" i="2"/>
  <c r="O1024" i="2"/>
  <c r="M1024" i="2"/>
  <c r="K1024" i="2"/>
  <c r="I1024" i="2"/>
  <c r="G1024" i="2"/>
  <c r="F1024" i="2"/>
  <c r="E1024" i="2"/>
  <c r="D1024" i="2"/>
  <c r="C1024" i="2"/>
  <c r="O1023" i="2"/>
  <c r="M1023" i="2"/>
  <c r="K1023" i="2"/>
  <c r="I1023" i="2"/>
  <c r="G1023" i="2"/>
  <c r="F1023" i="2"/>
  <c r="E1023" i="2"/>
  <c r="D1023" i="2"/>
  <c r="C1023" i="2"/>
  <c r="O1022" i="2"/>
  <c r="M1022" i="2"/>
  <c r="K1022" i="2"/>
  <c r="I1022" i="2"/>
  <c r="G1022" i="2"/>
  <c r="F1022" i="2"/>
  <c r="E1022" i="2"/>
  <c r="D1022" i="2"/>
  <c r="C1022" i="2"/>
  <c r="O1021" i="2"/>
  <c r="M1021" i="2"/>
  <c r="K1021" i="2"/>
  <c r="I1021" i="2"/>
  <c r="G1021" i="2"/>
  <c r="F1021" i="2"/>
  <c r="E1021" i="2"/>
  <c r="D1021" i="2"/>
  <c r="C1021" i="2"/>
  <c r="O1020" i="2"/>
  <c r="M1020" i="2"/>
  <c r="K1020" i="2"/>
  <c r="I1020" i="2"/>
  <c r="G1020" i="2"/>
  <c r="F1020" i="2"/>
  <c r="E1020" i="2"/>
  <c r="D1020" i="2"/>
  <c r="C1020" i="2"/>
  <c r="O1019" i="2"/>
  <c r="M1019" i="2"/>
  <c r="K1019" i="2"/>
  <c r="I1019" i="2"/>
  <c r="G1019" i="2"/>
  <c r="F1019" i="2"/>
  <c r="E1019" i="2"/>
  <c r="D1019" i="2"/>
  <c r="C1019" i="2"/>
  <c r="O1018" i="2"/>
  <c r="M1018" i="2"/>
  <c r="K1018" i="2"/>
  <c r="I1018" i="2"/>
  <c r="G1018" i="2"/>
  <c r="F1018" i="2"/>
  <c r="E1018" i="2"/>
  <c r="D1018" i="2"/>
  <c r="C1018" i="2"/>
  <c r="O1017" i="2"/>
  <c r="M1017" i="2"/>
  <c r="K1017" i="2"/>
  <c r="I1017" i="2"/>
  <c r="G1017" i="2"/>
  <c r="F1017" i="2"/>
  <c r="E1017" i="2"/>
  <c r="D1017" i="2"/>
  <c r="C1017" i="2"/>
  <c r="O1016" i="2"/>
  <c r="M1016" i="2"/>
  <c r="K1016" i="2"/>
  <c r="I1016" i="2"/>
  <c r="G1016" i="2"/>
  <c r="F1016" i="2"/>
  <c r="E1016" i="2"/>
  <c r="D1016" i="2"/>
  <c r="C1016" i="2"/>
  <c r="O1015" i="2"/>
  <c r="M1015" i="2"/>
  <c r="K1015" i="2"/>
  <c r="I1015" i="2"/>
  <c r="G1015" i="2"/>
  <c r="F1015" i="2"/>
  <c r="E1015" i="2"/>
  <c r="D1015" i="2"/>
  <c r="C1015" i="2"/>
  <c r="O1014" i="2"/>
  <c r="M1014" i="2"/>
  <c r="K1014" i="2"/>
  <c r="I1014" i="2"/>
  <c r="G1014" i="2"/>
  <c r="F1014" i="2"/>
  <c r="E1014" i="2"/>
  <c r="D1014" i="2"/>
  <c r="C1014" i="2"/>
  <c r="O1013" i="2"/>
  <c r="M1013" i="2"/>
  <c r="K1013" i="2"/>
  <c r="I1013" i="2"/>
  <c r="G1013" i="2"/>
  <c r="F1013" i="2"/>
  <c r="E1013" i="2"/>
  <c r="D1013" i="2"/>
  <c r="C1013" i="2"/>
  <c r="O1012" i="2"/>
  <c r="M1012" i="2"/>
  <c r="K1012" i="2"/>
  <c r="I1012" i="2"/>
  <c r="G1012" i="2"/>
  <c r="F1012" i="2"/>
  <c r="E1012" i="2"/>
  <c r="D1012" i="2"/>
  <c r="C1012" i="2"/>
  <c r="O1011" i="2"/>
  <c r="M1011" i="2"/>
  <c r="K1011" i="2"/>
  <c r="I1011" i="2"/>
  <c r="G1011" i="2"/>
  <c r="F1011" i="2"/>
  <c r="E1011" i="2"/>
  <c r="D1011" i="2"/>
  <c r="C1011" i="2"/>
  <c r="O1010" i="2"/>
  <c r="M1010" i="2"/>
  <c r="K1010" i="2"/>
  <c r="I1010" i="2"/>
  <c r="G1010" i="2"/>
  <c r="F1010" i="2"/>
  <c r="E1010" i="2"/>
  <c r="D1010" i="2"/>
  <c r="C1010" i="2"/>
  <c r="O1009" i="2"/>
  <c r="M1009" i="2"/>
  <c r="K1009" i="2"/>
  <c r="I1009" i="2"/>
  <c r="G1009" i="2"/>
  <c r="F1009" i="2"/>
  <c r="E1009" i="2"/>
  <c r="D1009" i="2"/>
  <c r="C1009" i="2"/>
  <c r="O1008" i="2"/>
  <c r="M1008" i="2"/>
  <c r="K1008" i="2"/>
  <c r="I1008" i="2"/>
  <c r="G1008" i="2"/>
  <c r="F1008" i="2"/>
  <c r="E1008" i="2"/>
  <c r="D1008" i="2"/>
  <c r="C1008" i="2"/>
  <c r="O1007" i="2"/>
  <c r="M1007" i="2"/>
  <c r="K1007" i="2"/>
  <c r="I1007" i="2"/>
  <c r="G1007" i="2"/>
  <c r="F1007" i="2"/>
  <c r="E1007" i="2"/>
  <c r="D1007" i="2"/>
  <c r="C1007" i="2"/>
  <c r="O1006" i="2"/>
  <c r="M1006" i="2"/>
  <c r="K1006" i="2"/>
  <c r="I1006" i="2"/>
  <c r="G1006" i="2"/>
  <c r="F1006" i="2"/>
  <c r="E1006" i="2"/>
  <c r="D1006" i="2"/>
  <c r="C1006" i="2"/>
  <c r="O1005" i="2"/>
  <c r="M1005" i="2"/>
  <c r="K1005" i="2"/>
  <c r="I1005" i="2"/>
  <c r="G1005" i="2"/>
  <c r="F1005" i="2"/>
  <c r="E1005" i="2"/>
  <c r="D1005" i="2"/>
  <c r="C1005" i="2"/>
  <c r="O1004" i="2"/>
  <c r="M1004" i="2"/>
  <c r="K1004" i="2"/>
  <c r="I1004" i="2"/>
  <c r="G1004" i="2"/>
  <c r="F1004" i="2"/>
  <c r="E1004" i="2"/>
  <c r="D1004" i="2"/>
  <c r="C1004" i="2"/>
  <c r="O1003" i="2"/>
  <c r="M1003" i="2"/>
  <c r="K1003" i="2"/>
  <c r="I1003" i="2"/>
  <c r="G1003" i="2"/>
  <c r="F1003" i="2"/>
  <c r="E1003" i="2"/>
  <c r="D1003" i="2"/>
  <c r="C1003" i="2"/>
  <c r="O1002" i="2"/>
  <c r="M1002" i="2"/>
  <c r="K1002" i="2"/>
  <c r="I1002" i="2"/>
  <c r="G1002" i="2"/>
  <c r="F1002" i="2"/>
  <c r="E1002" i="2"/>
  <c r="D1002" i="2"/>
  <c r="C1002" i="2"/>
  <c r="O1001" i="2"/>
  <c r="M1001" i="2"/>
  <c r="K1001" i="2"/>
  <c r="I1001" i="2"/>
  <c r="G1001" i="2"/>
  <c r="F1001" i="2"/>
  <c r="E1001" i="2"/>
  <c r="D1001" i="2"/>
  <c r="C1001" i="2"/>
  <c r="M1000" i="2"/>
  <c r="K1000" i="2"/>
  <c r="I1000" i="2"/>
  <c r="G1000" i="2"/>
  <c r="F1000" i="2"/>
  <c r="E1000" i="2"/>
  <c r="D1000" i="2"/>
  <c r="C1000" i="2"/>
  <c r="M6" i="2"/>
  <c r="AF6" i="2" s="1"/>
  <c r="K6" i="2"/>
  <c r="AE6" i="2" s="1"/>
  <c r="I6" i="2"/>
  <c r="AD6" i="2" s="1"/>
  <c r="G6" i="2"/>
  <c r="AC6" i="2" s="1"/>
  <c r="F6" i="2"/>
  <c r="T6" i="2" s="1"/>
  <c r="E6" i="2"/>
  <c r="D6" i="2"/>
  <c r="C6" i="2"/>
  <c r="M5" i="2"/>
  <c r="AF5" i="2" s="1"/>
  <c r="K5" i="2"/>
  <c r="AE5" i="2" s="1"/>
  <c r="I5" i="2"/>
  <c r="AD5" i="2" s="1"/>
  <c r="G5" i="2"/>
  <c r="AC5" i="2" s="1"/>
  <c r="F5" i="2"/>
  <c r="V5" i="2" s="1"/>
  <c r="E5" i="2"/>
  <c r="D5" i="2"/>
  <c r="C5" i="2"/>
  <c r="M4" i="2"/>
  <c r="AF4" i="2" s="1"/>
  <c r="K4" i="2"/>
  <c r="AE4" i="2" s="1"/>
  <c r="I4" i="2"/>
  <c r="AD4" i="2" s="1"/>
  <c r="G4" i="2"/>
  <c r="F4" i="2"/>
  <c r="E4" i="2"/>
  <c r="D4" i="2"/>
  <c r="C4" i="2"/>
  <c r="M3" i="2"/>
  <c r="AF3" i="2" s="1"/>
  <c r="K3" i="2"/>
  <c r="AE3" i="2" s="1"/>
  <c r="I3" i="2"/>
  <c r="G3" i="2"/>
  <c r="AC3" i="2" s="1"/>
  <c r="F3" i="2"/>
  <c r="E3" i="2"/>
  <c r="D3" i="2"/>
  <c r="C3" i="2"/>
  <c r="K12" i="9" s="1"/>
  <c r="M2" i="2"/>
  <c r="AF2" i="2" s="1"/>
  <c r="D2" i="2"/>
  <c r="K2" i="2"/>
  <c r="AE2" i="2" s="1"/>
  <c r="I2" i="2"/>
  <c r="AD2" i="2" s="1"/>
  <c r="F2" i="2"/>
  <c r="X2" i="2" s="1"/>
  <c r="E2" i="2"/>
  <c r="P12" i="9" l="1"/>
  <c r="E10" i="9"/>
  <c r="G10" i="9"/>
  <c r="M14" i="9"/>
  <c r="D8" i="9"/>
  <c r="Q10" i="9"/>
  <c r="H6" i="9"/>
  <c r="Q14" i="9"/>
  <c r="Q6" i="9"/>
  <c r="J8" i="9"/>
  <c r="H14" i="9"/>
  <c r="G12" i="9"/>
  <c r="D10" i="9"/>
  <c r="N12" i="9"/>
  <c r="G14" i="9"/>
  <c r="D14" i="9"/>
  <c r="K8" i="9"/>
  <c r="M8" i="9"/>
  <c r="P14" i="9"/>
  <c r="H10" i="9"/>
  <c r="P10" i="9"/>
  <c r="G8" i="9"/>
  <c r="J3" i="2"/>
  <c r="AD3" i="2"/>
  <c r="M10" i="9"/>
  <c r="Q12" i="9"/>
  <c r="M12" i="9"/>
  <c r="E8" i="9"/>
  <c r="N8" i="9"/>
  <c r="E6" i="9"/>
  <c r="P8" i="9"/>
  <c r="H4" i="2"/>
  <c r="AC4" i="2"/>
  <c r="K14" i="9"/>
  <c r="H12" i="9"/>
  <c r="I12" i="9" s="1"/>
  <c r="N14" i="9"/>
  <c r="O14" i="9" s="1"/>
  <c r="J14" i="9"/>
  <c r="Q8" i="9"/>
  <c r="R8" i="9" s="1"/>
  <c r="K10" i="9"/>
  <c r="E14" i="9"/>
  <c r="E12" i="9"/>
  <c r="D12" i="9"/>
  <c r="S12" i="9" s="1"/>
  <c r="G13" i="9" s="1"/>
  <c r="N10" i="9"/>
  <c r="J10" i="9"/>
  <c r="L10" i="9" s="1"/>
  <c r="N6" i="9"/>
  <c r="O8" i="9"/>
  <c r="AG4" i="2"/>
  <c r="AA4" i="2" s="1"/>
  <c r="AG5" i="2"/>
  <c r="AA5" i="2" s="1"/>
  <c r="AG6" i="2"/>
  <c r="AA6" i="2" s="1"/>
  <c r="AG3" i="2"/>
  <c r="AA3" i="2" s="1"/>
  <c r="T14" i="9"/>
  <c r="K15" i="9" s="1"/>
  <c r="T12" i="9"/>
  <c r="N13" i="9" s="1"/>
  <c r="F12" i="9"/>
  <c r="R12" i="9"/>
  <c r="L14" i="9"/>
  <c r="T10" i="9"/>
  <c r="K11" i="9" s="1"/>
  <c r="L8" i="9"/>
  <c r="F8" i="9"/>
  <c r="S8" i="9"/>
  <c r="M9" i="9" s="1"/>
  <c r="I10" i="9"/>
  <c r="F10" i="9"/>
  <c r="S10" i="9"/>
  <c r="P11" i="9" s="1"/>
  <c r="I14" i="9"/>
  <c r="F14" i="9"/>
  <c r="S14" i="9"/>
  <c r="M15" i="9" s="1"/>
  <c r="R10" i="9"/>
  <c r="I8" i="9"/>
  <c r="L12" i="9"/>
  <c r="R14" i="9"/>
  <c r="O10" i="9"/>
  <c r="O12" i="9"/>
  <c r="T8" i="9"/>
  <c r="K9" i="9" s="1"/>
  <c r="E18" i="9"/>
  <c r="H4" i="9"/>
  <c r="H16" i="9" s="1"/>
  <c r="Q4" i="9"/>
  <c r="E4" i="9"/>
  <c r="E16" i="9" s="1"/>
  <c r="N4" i="9"/>
  <c r="N16" i="9" s="1"/>
  <c r="K18" i="9"/>
  <c r="K4" i="9"/>
  <c r="K16" i="9" s="1"/>
  <c r="M9" i="8"/>
  <c r="J10" i="8"/>
  <c r="H8" i="8"/>
  <c r="F10" i="8"/>
  <c r="I7" i="8"/>
  <c r="K6" i="8"/>
  <c r="M8" i="8"/>
  <c r="J9" i="8"/>
  <c r="G10" i="8"/>
  <c r="F9" i="8"/>
  <c r="H7" i="8"/>
  <c r="J6" i="8"/>
  <c r="L5" i="8"/>
  <c r="L10" i="8"/>
  <c r="J8" i="8"/>
  <c r="G9" i="8"/>
  <c r="F8" i="8"/>
  <c r="G7" i="8"/>
  <c r="I6" i="8"/>
  <c r="K5" i="8"/>
  <c r="L9" i="8"/>
  <c r="I10" i="8"/>
  <c r="G8" i="8"/>
  <c r="E8" i="8"/>
  <c r="F7" i="8"/>
  <c r="H6" i="8"/>
  <c r="J5" i="8"/>
  <c r="L8" i="8"/>
  <c r="I9" i="8"/>
  <c r="D10" i="8"/>
  <c r="D8" i="8"/>
  <c r="E7" i="8"/>
  <c r="G6" i="8"/>
  <c r="I5" i="8"/>
  <c r="K10" i="8"/>
  <c r="I8" i="8"/>
  <c r="D9" i="8"/>
  <c r="M7" i="8"/>
  <c r="D7" i="8"/>
  <c r="F6" i="8"/>
  <c r="H5" i="8"/>
  <c r="L6" i="8"/>
  <c r="K9" i="8"/>
  <c r="H10" i="8"/>
  <c r="H9" i="8"/>
  <c r="E10" i="8"/>
  <c r="E9" i="8"/>
  <c r="L7" i="8"/>
  <c r="K7" i="8"/>
  <c r="M10" i="8"/>
  <c r="M6" i="8"/>
  <c r="E6" i="8"/>
  <c r="D6" i="8"/>
  <c r="K8" i="8"/>
  <c r="J7" i="8"/>
  <c r="AA2" i="2"/>
  <c r="L2" i="2"/>
  <c r="D5" i="8"/>
  <c r="F5" i="8"/>
  <c r="E5" i="8"/>
  <c r="G5" i="8"/>
  <c r="L3" i="2"/>
  <c r="N2" i="2"/>
  <c r="L4" i="2"/>
  <c r="J5" i="2"/>
  <c r="J4" i="2"/>
  <c r="N3" i="2"/>
  <c r="L5" i="2"/>
  <c r="X6" i="2"/>
  <c r="V6" i="2"/>
  <c r="H6" i="2"/>
  <c r="V2" i="2"/>
  <c r="N4" i="2"/>
  <c r="N5" i="2"/>
  <c r="L6" i="2"/>
  <c r="N6" i="2"/>
  <c r="X5" i="2"/>
  <c r="H2" i="2"/>
  <c r="T2" i="2"/>
  <c r="T3" i="2"/>
  <c r="J6" i="2"/>
  <c r="J2" i="2"/>
  <c r="H3" i="2"/>
  <c r="T4" i="2"/>
  <c r="V3" i="2"/>
  <c r="V4" i="2"/>
  <c r="X4" i="2"/>
  <c r="T5" i="2"/>
  <c r="X3" i="2"/>
  <c r="H5" i="2"/>
  <c r="Q16" i="9" l="1"/>
  <c r="M13" i="9"/>
  <c r="J13" i="9"/>
  <c r="H11" i="9"/>
  <c r="P13" i="9"/>
  <c r="G9" i="9"/>
  <c r="E15" i="9"/>
  <c r="M11" i="9"/>
  <c r="D9" i="9"/>
  <c r="K13" i="9"/>
  <c r="H13" i="9"/>
  <c r="Q11" i="9"/>
  <c r="E13" i="9"/>
  <c r="Q15" i="9"/>
  <c r="Q13" i="9"/>
  <c r="H15" i="9"/>
  <c r="D13" i="9"/>
  <c r="E11" i="9"/>
  <c r="J9" i="9"/>
  <c r="N9" i="9"/>
  <c r="G11" i="9"/>
  <c r="E9" i="9"/>
  <c r="N11" i="9"/>
  <c r="N15" i="9"/>
  <c r="G15" i="9"/>
  <c r="Q9" i="9"/>
  <c r="P9" i="9"/>
  <c r="U12" i="9"/>
  <c r="F13" i="9" s="1"/>
  <c r="U10" i="9"/>
  <c r="I11" i="9" s="1"/>
  <c r="J15" i="9"/>
  <c r="U14" i="9"/>
  <c r="I15" i="9" s="1"/>
  <c r="P15" i="9"/>
  <c r="D11" i="9"/>
  <c r="U8" i="9"/>
  <c r="O9" i="9" s="1"/>
  <c r="D15" i="9"/>
  <c r="H9" i="9"/>
  <c r="J11" i="9"/>
  <c r="T6" i="9"/>
  <c r="K7" i="9" s="1"/>
  <c r="H18" i="9"/>
  <c r="Q18" i="9"/>
  <c r="N18" i="9"/>
  <c r="T4" i="9"/>
  <c r="Q5" i="9" s="1"/>
  <c r="Y4" i="2"/>
  <c r="Z4" i="2" s="1"/>
  <c r="Y5" i="2"/>
  <c r="Z5" i="2" s="1"/>
  <c r="Y3" i="2"/>
  <c r="Z3" i="2" s="1"/>
  <c r="Y2" i="2"/>
  <c r="Y6" i="2"/>
  <c r="Z6" i="2" s="1"/>
  <c r="F9" i="9" l="1"/>
  <c r="L11" i="9"/>
  <c r="O13" i="9"/>
  <c r="F11" i="9"/>
  <c r="K5" i="9"/>
  <c r="R9" i="9"/>
  <c r="I9" i="9"/>
  <c r="O11" i="9"/>
  <c r="L15" i="9"/>
  <c r="O15" i="9"/>
  <c r="E5" i="9"/>
  <c r="R11" i="9"/>
  <c r="R13" i="9"/>
  <c r="L9" i="9"/>
  <c r="R15" i="9"/>
  <c r="F15" i="9"/>
  <c r="I13" i="9"/>
  <c r="L13" i="9"/>
  <c r="Q7" i="9"/>
  <c r="E7" i="9"/>
  <c r="T16" i="9"/>
  <c r="Q17" i="9" s="1"/>
  <c r="N5" i="9"/>
  <c r="H5" i="9"/>
  <c r="H7" i="9"/>
  <c r="Z2" i="2"/>
  <c r="M5" i="8"/>
  <c r="T18" i="9"/>
  <c r="K19" i="9" s="1"/>
  <c r="N7" i="9"/>
  <c r="P6" i="9" l="1"/>
  <c r="D6" i="9"/>
  <c r="M6" i="9"/>
  <c r="J6" i="9"/>
  <c r="G6" i="9"/>
  <c r="E17" i="9"/>
  <c r="H17" i="9"/>
  <c r="H19" i="9"/>
  <c r="E19" i="9"/>
  <c r="Q19" i="9"/>
  <c r="P4" i="9"/>
  <c r="P16" i="9" s="1"/>
  <c r="G4" i="9"/>
  <c r="G16" i="9" s="1"/>
  <c r="D4" i="9"/>
  <c r="D16" i="9" s="1"/>
  <c r="J4" i="9"/>
  <c r="J16" i="9" s="1"/>
  <c r="M4" i="9"/>
  <c r="M16" i="9" s="1"/>
  <c r="N19" i="9"/>
  <c r="N17" i="9"/>
  <c r="K17" i="9"/>
  <c r="S16" i="9" l="1"/>
  <c r="D18" i="9"/>
  <c r="F18" i="9" s="1"/>
  <c r="L4" i="9"/>
  <c r="S4" i="9"/>
  <c r="J5" i="9" s="1"/>
  <c r="F4" i="9"/>
  <c r="S6" i="9"/>
  <c r="M7" i="9" s="1"/>
  <c r="F6" i="9"/>
  <c r="I4" i="9"/>
  <c r="O6" i="9"/>
  <c r="M18" i="9"/>
  <c r="R4" i="9"/>
  <c r="L6" i="9"/>
  <c r="J18" i="9"/>
  <c r="O4" i="9"/>
  <c r="G18" i="9"/>
  <c r="I18" i="9" s="1"/>
  <c r="I6" i="9"/>
  <c r="R6" i="9"/>
  <c r="P18" i="9"/>
  <c r="P5" i="9" l="1"/>
  <c r="D5" i="9"/>
  <c r="M5" i="9"/>
  <c r="G5" i="9"/>
  <c r="D7" i="9"/>
  <c r="P7" i="9"/>
  <c r="O18" i="9"/>
  <c r="O16" i="9"/>
  <c r="R18" i="9"/>
  <c r="U4" i="9"/>
  <c r="L5" i="9" s="1"/>
  <c r="I16" i="9"/>
  <c r="D17" i="9"/>
  <c r="F16" i="9"/>
  <c r="J22" i="6" s="1"/>
  <c r="J7" i="9"/>
  <c r="G7" i="9"/>
  <c r="U6" i="9"/>
  <c r="O7" i="9" s="1"/>
  <c r="S18" i="9"/>
  <c r="G19" i="9" s="1"/>
  <c r="L18" i="9"/>
  <c r="R16" i="9"/>
  <c r="L16" i="9"/>
  <c r="I5" i="9" l="1"/>
  <c r="F5" i="9"/>
  <c r="R5" i="9"/>
  <c r="J17" i="9"/>
  <c r="F7" i="9"/>
  <c r="I7" i="9"/>
  <c r="R7" i="9"/>
  <c r="P19" i="9"/>
  <c r="D19" i="9"/>
  <c r="U16" i="9"/>
  <c r="I17" i="9" s="1"/>
  <c r="P17" i="9"/>
  <c r="U18" i="9"/>
  <c r="I19" i="9" s="1"/>
  <c r="G17" i="9"/>
  <c r="M17" i="9"/>
  <c r="L7" i="9"/>
  <c r="O5" i="9"/>
  <c r="M19" i="9"/>
  <c r="J19" i="9"/>
  <c r="L17" i="9" l="1"/>
  <c r="O17" i="9"/>
  <c r="R17" i="9"/>
  <c r="F17" i="9"/>
  <c r="R19" i="9"/>
  <c r="L19" i="9"/>
  <c r="F19" i="9"/>
  <c r="O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5" authorId="0" shapeId="0" xr:uid="{FB28E01E-000B-455F-A2F6-6E10B3B157FE}">
      <text>
        <r>
          <rPr>
            <b/>
            <sz val="11"/>
            <color indexed="81"/>
            <rFont val="ＭＳ Ｐゴシック"/>
            <family val="3"/>
            <charset val="128"/>
          </rPr>
          <t>入力規則から選んで下さい。</t>
        </r>
      </text>
    </comment>
    <comment ref="S5" authorId="0" shapeId="0" xr:uid="{D2BFC06D-6F4E-4A45-8E72-6A34A874DA52}">
      <text>
        <r>
          <rPr>
            <b/>
            <sz val="11"/>
            <color indexed="81"/>
            <rFont val="ＭＳ Ｐゴシック"/>
            <family val="3"/>
            <charset val="128"/>
          </rPr>
          <t>入力規則から選んで下さい。</t>
        </r>
      </text>
    </comment>
    <comment ref="L9" authorId="0" shapeId="0" xr:uid="{DAB74A21-A3A9-493E-B84B-C09AEF445C64}">
      <text>
        <r>
          <rPr>
            <b/>
            <sz val="12"/>
            <color indexed="81"/>
            <rFont val="ＭＳ Ｐゴシック"/>
            <family val="3"/>
            <charset val="128"/>
          </rPr>
          <t>学校名を入力してください。
例：○○市立○○中学校</t>
        </r>
      </text>
    </comment>
    <comment ref="L10" authorId="0" shapeId="0" xr:uid="{625EB305-F92C-4DC0-88F4-D9375527A41D}">
      <text>
        <r>
          <rPr>
            <b/>
            <sz val="12"/>
            <color indexed="81"/>
            <rFont val="ＭＳ Ｐゴシック"/>
            <family val="3"/>
            <charset val="128"/>
          </rPr>
          <t>校長名を入力してください。
例：群馬　太郎</t>
        </r>
      </text>
    </comment>
    <comment ref="J22" authorId="0" shapeId="0" xr:uid="{7C4A6612-0AA6-4005-9366-7759BF972447}">
      <text>
        <r>
          <rPr>
            <b/>
            <sz val="12"/>
            <color indexed="81"/>
            <rFont val="ＭＳ Ｐゴシック"/>
            <family val="3"/>
            <charset val="128"/>
          </rPr>
          <t>入力シートから反映されますので、入力しないでください。</t>
        </r>
      </text>
    </comment>
  </commentList>
</comments>
</file>

<file path=xl/sharedStrings.xml><?xml version="1.0" encoding="utf-8"?>
<sst xmlns="http://schemas.openxmlformats.org/spreadsheetml/2006/main" count="284" uniqueCount="202">
  <si>
    <t>市町村名または県名</t>
    <phoneticPr fontId="3"/>
  </si>
  <si>
    <t>学校名</t>
    <phoneticPr fontId="3"/>
  </si>
  <si>
    <t>1.学年</t>
  </si>
  <si>
    <t>2.クラス</t>
  </si>
  <si>
    <t>3.出席番号</t>
  </si>
  <si>
    <t>4.性別</t>
  </si>
  <si>
    <t>5.右手の握力</t>
  </si>
  <si>
    <t>6.左手の握力</t>
  </si>
  <si>
    <t>7.上体おこし</t>
  </si>
  <si>
    <t>8.長座体前屈</t>
  </si>
  <si>
    <t>9.反復横跳び</t>
  </si>
  <si>
    <t>12.50m走</t>
    <phoneticPr fontId="3"/>
  </si>
  <si>
    <t>13.立ち幅跳び</t>
    <phoneticPr fontId="3"/>
  </si>
  <si>
    <t>女</t>
    <rPh sb="0" eb="1">
      <t>オンナ</t>
    </rPh>
    <phoneticPr fontId="3"/>
  </si>
  <si>
    <t>市町村名または県名</t>
  </si>
  <si>
    <t>学校名</t>
  </si>
  <si>
    <t>学年</t>
  </si>
  <si>
    <t>クラス</t>
  </si>
  <si>
    <t>出席番号</t>
    <rPh sb="0" eb="2">
      <t>シュッセキ</t>
    </rPh>
    <rPh sb="2" eb="4">
      <t>バンゴウ</t>
    </rPh>
    <phoneticPr fontId="2"/>
  </si>
  <si>
    <t>性別</t>
  </si>
  <si>
    <t>握力</t>
  </si>
  <si>
    <t>上体起こし</t>
  </si>
  <si>
    <t>長座体前屈</t>
  </si>
  <si>
    <t>反復横跳び</t>
  </si>
  <si>
    <t>20mシャトルラン</t>
  </si>
  <si>
    <t>持久走</t>
  </si>
  <si>
    <t>50m走</t>
  </si>
  <si>
    <t>立ち幅跳び</t>
  </si>
  <si>
    <t>得点</t>
  </si>
  <si>
    <t>判定</t>
  </si>
  <si>
    <t>１．在籍する学校の市町村名または県名を選択してください。</t>
  </si>
  <si>
    <t>学年</t>
    <rPh sb="0" eb="2">
      <t>ガクネン</t>
    </rPh>
    <phoneticPr fontId="3"/>
  </si>
  <si>
    <t>クラス</t>
    <phoneticPr fontId="3"/>
  </si>
  <si>
    <t>前橋市</t>
    <phoneticPr fontId="3"/>
  </si>
  <si>
    <t>男</t>
    <rPh sb="0" eb="1">
      <t>オトコ</t>
    </rPh>
    <phoneticPr fontId="3"/>
  </si>
  <si>
    <t>高崎市</t>
    <phoneticPr fontId="3"/>
  </si>
  <si>
    <t>桐生市</t>
    <phoneticPr fontId="3"/>
  </si>
  <si>
    <t>伊勢崎市</t>
    <phoneticPr fontId="3"/>
  </si>
  <si>
    <t>太田市</t>
    <phoneticPr fontId="3"/>
  </si>
  <si>
    <t>沼田市</t>
    <phoneticPr fontId="3"/>
  </si>
  <si>
    <t>館林市</t>
    <phoneticPr fontId="3"/>
  </si>
  <si>
    <t>渋川市</t>
    <phoneticPr fontId="3"/>
  </si>
  <si>
    <t>特別支援学級等</t>
    <rPh sb="0" eb="2">
      <t>トクベツ</t>
    </rPh>
    <rPh sb="2" eb="4">
      <t>シエン</t>
    </rPh>
    <rPh sb="4" eb="6">
      <t>ガッキュウ</t>
    </rPh>
    <rPh sb="6" eb="7">
      <t>トウ</t>
    </rPh>
    <phoneticPr fontId="3"/>
  </si>
  <si>
    <t>藤岡市</t>
    <phoneticPr fontId="3"/>
  </si>
  <si>
    <t>富岡市</t>
    <phoneticPr fontId="3"/>
  </si>
  <si>
    <t>安中市</t>
    <phoneticPr fontId="3"/>
  </si>
  <si>
    <t>みどり市</t>
    <phoneticPr fontId="3"/>
  </si>
  <si>
    <t>榛東村</t>
    <phoneticPr fontId="3"/>
  </si>
  <si>
    <t>吉岡町</t>
    <phoneticPr fontId="3"/>
  </si>
  <si>
    <t>上野村</t>
    <phoneticPr fontId="3"/>
  </si>
  <si>
    <t>神流町</t>
    <phoneticPr fontId="3"/>
  </si>
  <si>
    <t>下仁田町</t>
    <phoneticPr fontId="3"/>
  </si>
  <si>
    <t>南牧村</t>
    <phoneticPr fontId="3"/>
  </si>
  <si>
    <t>甘楽町</t>
    <phoneticPr fontId="3"/>
  </si>
  <si>
    <t>中之条町</t>
    <phoneticPr fontId="3"/>
  </si>
  <si>
    <t>長野原町</t>
    <phoneticPr fontId="3"/>
  </si>
  <si>
    <t>嬬恋村</t>
    <phoneticPr fontId="3"/>
  </si>
  <si>
    <t>草津町</t>
    <phoneticPr fontId="3"/>
  </si>
  <si>
    <t>高山村</t>
    <phoneticPr fontId="3"/>
  </si>
  <si>
    <t>東吾妻町</t>
    <phoneticPr fontId="3"/>
  </si>
  <si>
    <t>片品村</t>
    <phoneticPr fontId="3"/>
  </si>
  <si>
    <t>川場村</t>
    <phoneticPr fontId="3"/>
  </si>
  <si>
    <t>昭和村</t>
    <phoneticPr fontId="3"/>
  </si>
  <si>
    <t>みなかみ町</t>
    <phoneticPr fontId="3"/>
  </si>
  <si>
    <t>玉村町</t>
    <phoneticPr fontId="3"/>
  </si>
  <si>
    <t>板倉町</t>
    <phoneticPr fontId="3"/>
  </si>
  <si>
    <t>明和町</t>
    <phoneticPr fontId="3"/>
  </si>
  <si>
    <t>千代田町</t>
    <phoneticPr fontId="3"/>
  </si>
  <si>
    <t>大泉町</t>
    <phoneticPr fontId="3"/>
  </si>
  <si>
    <t>邑楽町</t>
    <phoneticPr fontId="3"/>
  </si>
  <si>
    <t>群馬県</t>
    <phoneticPr fontId="3"/>
  </si>
  <si>
    <t>利根沼田学校組合</t>
    <phoneticPr fontId="3"/>
  </si>
  <si>
    <t>男子</t>
  </si>
  <si>
    <t>上体</t>
  </si>
  <si>
    <t>長座</t>
  </si>
  <si>
    <t>反復</t>
  </si>
  <si>
    <t>シャトル</t>
  </si>
  <si>
    <t>５０ｍ</t>
  </si>
  <si>
    <t>立ち幅</t>
  </si>
  <si>
    <t>ハンド</t>
  </si>
  <si>
    <t>女子</t>
  </si>
  <si>
    <t>段階</t>
  </si>
  <si>
    <t>E</t>
  </si>
  <si>
    <t>D</t>
  </si>
  <si>
    <t>C</t>
  </si>
  <si>
    <t>B</t>
  </si>
  <si>
    <t>A</t>
  </si>
  <si>
    <t>14.ハンドボール投げ</t>
    <phoneticPr fontId="3"/>
  </si>
  <si>
    <t>ハンドボール投げ</t>
    <phoneticPr fontId="3"/>
  </si>
  <si>
    <t>握力（得点）</t>
    <rPh sb="3" eb="5">
      <t>トクテン</t>
    </rPh>
    <phoneticPr fontId="3"/>
  </si>
  <si>
    <t>上体（得点）</t>
    <rPh sb="3" eb="5">
      <t>トクテン</t>
    </rPh>
    <phoneticPr fontId="3"/>
  </si>
  <si>
    <t>長座（得点）</t>
    <rPh sb="3" eb="5">
      <t>トクテン</t>
    </rPh>
    <phoneticPr fontId="3"/>
  </si>
  <si>
    <t>反復（得点）</t>
    <rPh sb="3" eb="5">
      <t>トクテン</t>
    </rPh>
    <phoneticPr fontId="3"/>
  </si>
  <si>
    <t>20m（得点）</t>
    <rPh sb="4" eb="6">
      <t>トクテン</t>
    </rPh>
    <phoneticPr fontId="3"/>
  </si>
  <si>
    <t>50m（得点）</t>
    <rPh sb="4" eb="6">
      <t>トクテン</t>
    </rPh>
    <phoneticPr fontId="3"/>
  </si>
  <si>
    <t>立ち幅（得点）</t>
    <rPh sb="4" eb="6">
      <t>トクテン</t>
    </rPh>
    <phoneticPr fontId="3"/>
  </si>
  <si>
    <t>ハンド（得点）</t>
    <rPh sb="4" eb="6">
      <t>トクテン</t>
    </rPh>
    <phoneticPr fontId="3"/>
  </si>
  <si>
    <t>合計得点</t>
    <rPh sb="0" eb="2">
      <t>ゴウケイ</t>
    </rPh>
    <phoneticPr fontId="3"/>
  </si>
  <si>
    <t>群馬県体力優良証交付申請報告書</t>
    <rPh sb="0" eb="3">
      <t>グンマケン</t>
    </rPh>
    <rPh sb="3" eb="5">
      <t>タイリョク</t>
    </rPh>
    <rPh sb="5" eb="7">
      <t>ユウリョウ</t>
    </rPh>
    <rPh sb="7" eb="8">
      <t>ショウ</t>
    </rPh>
    <rPh sb="8" eb="10">
      <t>コウフ</t>
    </rPh>
    <rPh sb="10" eb="12">
      <t>シンセイ</t>
    </rPh>
    <rPh sb="12" eb="15">
      <t>ホウコクショ</t>
    </rPh>
    <phoneticPr fontId="10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</si>
  <si>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</si>
  <si>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</si>
  <si>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</si>
  <si>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</si>
  <si>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群馬県教育委員会教育長　様</t>
    <rPh sb="0" eb="3">
      <t>グンマケン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0"/>
  </si>
  <si>
    <t>学校名</t>
    <rPh sb="0" eb="2">
      <t>ガッコウ</t>
    </rPh>
    <rPh sb="2" eb="3">
      <t>メイ</t>
    </rPh>
    <phoneticPr fontId="10"/>
  </si>
  <si>
    <t>学校長名</t>
    <rPh sb="0" eb="2">
      <t>ガッコウ</t>
    </rPh>
    <rPh sb="2" eb="3">
      <t>チョウ</t>
    </rPh>
    <rPh sb="3" eb="4">
      <t>メイ</t>
    </rPh>
    <phoneticPr fontId="10"/>
  </si>
  <si>
    <t>群馬　太郎</t>
    <rPh sb="0" eb="2">
      <t>グンマ</t>
    </rPh>
    <rPh sb="3" eb="5">
      <t>タロウ</t>
    </rPh>
    <phoneticPr fontId="3"/>
  </si>
  <si>
    <t>群馬県体力優良証交付申請数について、次のとおり報告します。</t>
    <rPh sb="0" eb="3">
      <t>グンマケン</t>
    </rPh>
    <rPh sb="3" eb="5">
      <t>タイリョク</t>
    </rPh>
    <rPh sb="5" eb="7">
      <t>ユウリョウ</t>
    </rPh>
    <rPh sb="7" eb="8">
      <t>ショウ</t>
    </rPh>
    <rPh sb="8" eb="10">
      <t>コウフ</t>
    </rPh>
    <rPh sb="10" eb="12">
      <t>シンセイ</t>
    </rPh>
    <rPh sb="12" eb="13">
      <t>カズ</t>
    </rPh>
    <rPh sb="18" eb="19">
      <t>ツギ</t>
    </rPh>
    <rPh sb="23" eb="25">
      <t>ホウコク</t>
    </rPh>
    <phoneticPr fontId="10"/>
  </si>
  <si>
    <t>　　　１　体力優良証交付申請数　</t>
    <rPh sb="5" eb="7">
      <t>タイリョク</t>
    </rPh>
    <rPh sb="7" eb="10">
      <t>ユウリョウショウ</t>
    </rPh>
    <rPh sb="10" eb="12">
      <t>コウフ</t>
    </rPh>
    <rPh sb="12" eb="14">
      <t>シンセイ</t>
    </rPh>
    <rPh sb="14" eb="15">
      <t>カズ</t>
    </rPh>
    <phoneticPr fontId="3"/>
  </si>
  <si>
    <t>名</t>
    <rPh sb="0" eb="1">
      <t>メイ</t>
    </rPh>
    <phoneticPr fontId="3"/>
  </si>
  <si>
    <t>新体力テスト記録用紙</t>
    <rPh sb="0" eb="1">
      <t>シン</t>
    </rPh>
    <rPh sb="1" eb="3">
      <t>タイリョク</t>
    </rPh>
    <rPh sb="6" eb="8">
      <t>キロク</t>
    </rPh>
    <rPh sb="8" eb="10">
      <t>ヨウシ</t>
    </rPh>
    <phoneticPr fontId="3"/>
  </si>
  <si>
    <t>Ｎｏ．</t>
    <phoneticPr fontId="10" type="Hiragana" alignment="distributed"/>
  </si>
  <si>
    <t>名前</t>
    <rPh sb="0" eb="2">
      <t>なまえ</t>
    </rPh>
    <phoneticPr fontId="10" type="Hiragana" alignment="distributed"/>
  </si>
  <si>
    <t>性別</t>
    <rPh sb="0" eb="1">
      <t>せい</t>
    </rPh>
    <rPh sb="1" eb="2">
      <t>べつ</t>
    </rPh>
    <phoneticPr fontId="10" type="Hiragana" alignment="distributed"/>
  </si>
  <si>
    <t>男・女</t>
    <rPh sb="0" eb="1">
      <t>おとこ</t>
    </rPh>
    <rPh sb="2" eb="3">
      <t>おんな</t>
    </rPh>
    <phoneticPr fontId="10" type="Hiragana" alignment="distributed"/>
  </si>
  <si>
    <t>年組</t>
    <rPh sb="0" eb="1">
      <t>ねん</t>
    </rPh>
    <rPh sb="1" eb="2">
      <t>くみ</t>
    </rPh>
    <phoneticPr fontId="10" type="Hiragana" alignment="distributed"/>
  </si>
  <si>
    <t>学校名</t>
    <rPh sb="0" eb="2">
      <t>がっこう</t>
    </rPh>
    <rPh sb="2" eb="3">
      <t>めい</t>
    </rPh>
    <phoneticPr fontId="10" type="Hiragana" alignment="distributed"/>
  </si>
  <si>
    <t>項目</t>
    <rPh sb="0" eb="1">
      <t>こう</t>
    </rPh>
    <rPh sb="1" eb="2">
      <t>もく</t>
    </rPh>
    <phoneticPr fontId="10" type="Hiragana" alignment="distributed"/>
  </si>
  <si>
    <t>記録</t>
    <rPh sb="0" eb="1">
      <t>き</t>
    </rPh>
    <rPh sb="1" eb="2">
      <t>ろく</t>
    </rPh>
    <phoneticPr fontId="10" type="Hiragana" alignment="distributed"/>
  </si>
  <si>
    <t>得点</t>
    <rPh sb="0" eb="1">
      <t>とく</t>
    </rPh>
    <rPh sb="1" eb="2">
      <t>てん</t>
    </rPh>
    <phoneticPr fontId="10" type="Hiragana" alignment="distributed"/>
  </si>
  <si>
    <t>１．握力</t>
    <rPh sb="2" eb="4">
      <t>あくりょく</t>
    </rPh>
    <phoneticPr fontId="10" type="Hiragana" alignment="distributed"/>
  </si>
  <si>
    <t>右</t>
    <rPh sb="0" eb="1">
      <t>みぎ</t>
    </rPh>
    <phoneticPr fontId="10" type="Hiragana" alignment="distributed"/>
  </si>
  <si>
    <t>１回目</t>
    <rPh sb="1" eb="3">
      <t>かいめ</t>
    </rPh>
    <phoneticPr fontId="10" type="Hiragana" alignment="distributed"/>
  </si>
  <si>
    <t>ｋｇ</t>
    <phoneticPr fontId="10" type="Hiragana" alignment="distributed"/>
  </si>
  <si>
    <t>２回目</t>
    <rPh sb="1" eb="3">
      <t>かいめ</t>
    </rPh>
    <phoneticPr fontId="10" type="Hiragana" alignment="distributed"/>
  </si>
  <si>
    <t>左</t>
    <rPh sb="0" eb="1">
      <t>ひだり</t>
    </rPh>
    <phoneticPr fontId="10" type="Hiragana" alignment="distributed"/>
  </si>
  <si>
    <t>平均</t>
    <rPh sb="0" eb="2">
      <t>へいきん</t>
    </rPh>
    <phoneticPr fontId="10" type="Hiragana" alignment="distributed"/>
  </si>
  <si>
    <t>２．上体起こし</t>
    <rPh sb="2" eb="4">
      <t>じょうたい</t>
    </rPh>
    <rPh sb="4" eb="5">
      <t>お</t>
    </rPh>
    <phoneticPr fontId="10" type="Hiragana" alignment="distributed"/>
  </si>
  <si>
    <t>回</t>
    <rPh sb="0" eb="1">
      <t>かい</t>
    </rPh>
    <phoneticPr fontId="10" type="Hiragana" alignment="distributed"/>
  </si>
  <si>
    <t>３．長座体前屈</t>
    <rPh sb="2" eb="4">
      <t>ちょうざ</t>
    </rPh>
    <rPh sb="4" eb="7">
      <t>たいぜんくつ</t>
    </rPh>
    <phoneticPr fontId="10" type="Hiragana" alignment="distributed"/>
  </si>
  <si>
    <t>ｃｍ</t>
    <phoneticPr fontId="10" type="Hiragana" alignment="distributed"/>
  </si>
  <si>
    <t>４．反復横とび</t>
    <rPh sb="2" eb="4">
      <t>はんぷく</t>
    </rPh>
    <rPh sb="4" eb="5">
      <t>よこ</t>
    </rPh>
    <phoneticPr fontId="10" type="Hiragana" alignment="distributed"/>
  </si>
  <si>
    <t>点</t>
    <rPh sb="0" eb="1">
      <t>てん</t>
    </rPh>
    <phoneticPr fontId="10" type="Hiragana" alignment="distributed"/>
  </si>
  <si>
    <t>５．持久走</t>
    <rPh sb="2" eb="4">
      <t>じきゅう</t>
    </rPh>
    <rPh sb="4" eb="5">
      <t>そう</t>
    </rPh>
    <phoneticPr fontId="10" type="Hiragana" alignment="distributed"/>
  </si>
  <si>
    <t>分</t>
    <rPh sb="0" eb="1">
      <t>ふん</t>
    </rPh>
    <phoneticPr fontId="10" type="Hiragana" alignment="distributed"/>
  </si>
  <si>
    <t>秒</t>
    <rPh sb="0" eb="1">
      <t>びょう</t>
    </rPh>
    <phoneticPr fontId="10" type="Hiragana" alignment="distributed"/>
  </si>
  <si>
    <t>６．20mシャトルラン</t>
    <phoneticPr fontId="10" type="Hiragana" alignment="distributed"/>
  </si>
  <si>
    <t>折り返し数</t>
    <rPh sb="0" eb="1">
      <t>お</t>
    </rPh>
    <rPh sb="2" eb="3">
      <t>かえ</t>
    </rPh>
    <rPh sb="4" eb="5">
      <t>すう</t>
    </rPh>
    <phoneticPr fontId="10" type="Hiragana" alignment="distributed"/>
  </si>
  <si>
    <t>７．50m走</t>
    <rPh sb="5" eb="6">
      <t>そう</t>
    </rPh>
    <phoneticPr fontId="10" type="Hiragana" alignment="distributed"/>
  </si>
  <si>
    <t>８．立ち幅とび</t>
    <rPh sb="2" eb="3">
      <t>た</t>
    </rPh>
    <rPh sb="4" eb="5">
      <t>はば</t>
    </rPh>
    <phoneticPr fontId="10" type="Hiragana" alignment="distributed"/>
  </si>
  <si>
    <t>９．ハンドボール投げ</t>
    <rPh sb="8" eb="9">
      <t>な</t>
    </rPh>
    <phoneticPr fontId="10" type="Hiragana" alignment="distributed"/>
  </si>
  <si>
    <t>ｍ</t>
    <phoneticPr fontId="10" type="Hiragana" alignment="distributed"/>
  </si>
  <si>
    <t>得点合計</t>
    <rPh sb="0" eb="1">
      <t>とく</t>
    </rPh>
    <rPh sb="1" eb="2">
      <t>てん</t>
    </rPh>
    <rPh sb="2" eb="3">
      <t>ごう</t>
    </rPh>
    <rPh sb="3" eb="4">
      <t>けい</t>
    </rPh>
    <phoneticPr fontId="10" type="Hiragana" alignment="distributed"/>
  </si>
  <si>
    <t>総合評価</t>
    <rPh sb="0" eb="1">
      <t>そう</t>
    </rPh>
    <rPh sb="1" eb="2">
      <t>ごう</t>
    </rPh>
    <rPh sb="2" eb="3">
      <t>ひょう</t>
    </rPh>
    <rPh sb="3" eb="4">
      <t>か</t>
    </rPh>
    <phoneticPr fontId="10" type="Hiragana" alignment="distributed"/>
  </si>
  <si>
    <t>Ａ</t>
    <phoneticPr fontId="10" type="Hiragana" alignment="distributed"/>
  </si>
  <si>
    <t>Ｂ</t>
    <phoneticPr fontId="10" type="Hiragana" alignment="distributed"/>
  </si>
  <si>
    <t>Ｃ</t>
    <phoneticPr fontId="10" type="Hiragana" alignment="distributed"/>
  </si>
  <si>
    <t>Ｄ</t>
    <phoneticPr fontId="10" type="Hiragana" alignment="distributed"/>
  </si>
  <si>
    <t>Ｅ</t>
    <phoneticPr fontId="10" type="Hiragana" alignment="distributed"/>
  </si>
  <si>
    <t>○○市立○○中学校</t>
    <rPh sb="2" eb="4">
      <t>シリツ</t>
    </rPh>
    <rPh sb="6" eb="9">
      <t>チュウガッコウ</t>
    </rPh>
    <phoneticPr fontId="3"/>
  </si>
  <si>
    <t>性別</t>
    <rPh sb="0" eb="2">
      <t>セイベツ</t>
    </rPh>
    <phoneticPr fontId="10"/>
  </si>
  <si>
    <t>種目</t>
    <rPh sb="0" eb="2">
      <t>シュモク</t>
    </rPh>
    <phoneticPr fontId="10"/>
  </si>
  <si>
    <t>上体　　　起こし</t>
    <phoneticPr fontId="10"/>
  </si>
  <si>
    <t>長座　　　体前屈</t>
    <phoneticPr fontId="10"/>
  </si>
  <si>
    <t>反復　　　横とび</t>
    <phoneticPr fontId="10"/>
  </si>
  <si>
    <t>持久走</t>
    <rPh sb="0" eb="2">
      <t>ジキュウ</t>
    </rPh>
    <rPh sb="2" eb="3">
      <t>ソウ</t>
    </rPh>
    <phoneticPr fontId="10"/>
  </si>
  <si>
    <t>20m　　　　ｼｬﾄﾙﾗﾝ</t>
    <phoneticPr fontId="10"/>
  </si>
  <si>
    <t>立ち　　　幅とび</t>
    <phoneticPr fontId="10"/>
  </si>
  <si>
    <t>ﾊﾝﾄﾞﾎﾞｰﾙ投げ</t>
    <phoneticPr fontId="10"/>
  </si>
  <si>
    <t>得点</t>
    <rPh sb="0" eb="2">
      <t>トクテン</t>
    </rPh>
    <phoneticPr fontId="10"/>
  </si>
  <si>
    <t>学年</t>
    <rPh sb="0" eb="2">
      <t>ガクネン</t>
    </rPh>
    <phoneticPr fontId="10"/>
  </si>
  <si>
    <t>(cm)</t>
  </si>
  <si>
    <t>(kg)</t>
  </si>
  <si>
    <t>(回)</t>
  </si>
  <si>
    <t>(点)</t>
  </si>
  <si>
    <t>(秒)</t>
  </si>
  <si>
    <t>(m)</t>
  </si>
  <si>
    <t>男子</t>
    <rPh sb="0" eb="2">
      <t>ダンシ</t>
    </rPh>
    <phoneticPr fontId="10"/>
  </si>
  <si>
    <t>1学年</t>
    <rPh sb="1" eb="3">
      <t>ガクネン</t>
    </rPh>
    <phoneticPr fontId="10"/>
  </si>
  <si>
    <t>2学年</t>
    <rPh sb="1" eb="3">
      <t>ガクネン</t>
    </rPh>
    <phoneticPr fontId="10"/>
  </si>
  <si>
    <t>3学年</t>
    <rPh sb="1" eb="3">
      <t>ガクネン</t>
    </rPh>
    <phoneticPr fontId="10"/>
  </si>
  <si>
    <t>女子</t>
    <rPh sb="0" eb="2">
      <t>ジョシ</t>
    </rPh>
    <phoneticPr fontId="10"/>
  </si>
  <si>
    <t>段　階</t>
    <rPh sb="0" eb="1">
      <t>ダン</t>
    </rPh>
    <rPh sb="2" eb="3">
      <t>カイ</t>
    </rPh>
    <phoneticPr fontId="10"/>
  </si>
  <si>
    <t>計</t>
    <rPh sb="0" eb="1">
      <t>ケイ</t>
    </rPh>
    <phoneticPr fontId="10"/>
  </si>
  <si>
    <t>Ａ</t>
    <phoneticPr fontId="10"/>
  </si>
  <si>
    <t>Ｂ</t>
    <phoneticPr fontId="10"/>
  </si>
  <si>
    <t>Ｃ</t>
    <phoneticPr fontId="10"/>
  </si>
  <si>
    <t>Ｄ</t>
    <phoneticPr fontId="10"/>
  </si>
  <si>
    <t>Ｅ</t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</si>
  <si>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</si>
  <si>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</si>
  <si>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計</t>
    <rPh sb="0" eb="1">
      <t>ケイ</t>
    </rPh>
    <phoneticPr fontId="3"/>
  </si>
  <si>
    <t>学　年</t>
    <rPh sb="0" eb="1">
      <t>ガク</t>
    </rPh>
    <rPh sb="2" eb="3">
      <t>トシ</t>
    </rPh>
    <phoneticPr fontId="10"/>
  </si>
  <si>
    <t>学年全体</t>
    <rPh sb="0" eb="2">
      <t>ガクネン</t>
    </rPh>
    <rPh sb="2" eb="4">
      <t>ゼンタイ</t>
    </rPh>
    <phoneticPr fontId="3"/>
  </si>
  <si>
    <t>うち
全種目実施者</t>
    <rPh sb="3" eb="6">
      <t>ゼンシュモク</t>
    </rPh>
    <rPh sb="6" eb="8">
      <t>ジッシ</t>
    </rPh>
    <rPh sb="8" eb="9">
      <t>シャ</t>
    </rPh>
    <phoneticPr fontId="3"/>
  </si>
  <si>
    <t>小計</t>
    <rPh sb="0" eb="2">
      <t>ショウケイ</t>
    </rPh>
    <phoneticPr fontId="10"/>
  </si>
  <si>
    <t>学校全体</t>
    <rPh sb="0" eb="2">
      <t>ガッコウ</t>
    </rPh>
    <rPh sb="2" eb="4">
      <t>ゼンタイ</t>
    </rPh>
    <phoneticPr fontId="3"/>
  </si>
  <si>
    <t>【記録平均】</t>
    <rPh sb="1" eb="3">
      <t>キロク</t>
    </rPh>
    <rPh sb="3" eb="5">
      <t>ヘイキン</t>
    </rPh>
    <phoneticPr fontId="10"/>
  </si>
  <si>
    <t>11.20mシャトルラン</t>
    <phoneticPr fontId="3"/>
  </si>
  <si>
    <t>持久走</t>
    <rPh sb="0" eb="3">
      <t>ジキュウソウ</t>
    </rPh>
    <phoneticPr fontId="3"/>
  </si>
  <si>
    <t>持久走（得点）</t>
    <rPh sb="0" eb="3">
      <t>ジキュウソウ</t>
    </rPh>
    <rPh sb="4" eb="6">
      <t>トクテン</t>
    </rPh>
    <phoneticPr fontId="3"/>
  </si>
  <si>
    <t>実施種目数</t>
    <rPh sb="0" eb="2">
      <t>ジッシ</t>
    </rPh>
    <rPh sb="2" eb="4">
      <t>シュモク</t>
    </rPh>
    <rPh sb="4" eb="5">
      <t>スウ</t>
    </rPh>
    <phoneticPr fontId="3"/>
  </si>
  <si>
    <t>握力</t>
    <rPh sb="0" eb="2">
      <t>アクリョク</t>
    </rPh>
    <phoneticPr fontId="3"/>
  </si>
  <si>
    <t>上体</t>
    <rPh sb="0" eb="2">
      <t>ジョウタイ</t>
    </rPh>
    <phoneticPr fontId="3"/>
  </si>
  <si>
    <t>長座</t>
    <rPh sb="0" eb="2">
      <t>チョウザ</t>
    </rPh>
    <phoneticPr fontId="3"/>
  </si>
  <si>
    <t>反復</t>
    <rPh sb="0" eb="2">
      <t>ハンプク</t>
    </rPh>
    <phoneticPr fontId="3"/>
  </si>
  <si>
    <t>20m</t>
    <phoneticPr fontId="3"/>
  </si>
  <si>
    <t>50m</t>
    <phoneticPr fontId="3"/>
  </si>
  <si>
    <t>立幅</t>
    <rPh sb="0" eb="1">
      <t>タ</t>
    </rPh>
    <rPh sb="1" eb="2">
      <t>ハバ</t>
    </rPh>
    <phoneticPr fontId="3"/>
  </si>
  <si>
    <t>ボール</t>
    <phoneticPr fontId="3"/>
  </si>
  <si>
    <t>【判定集計表】</t>
    <phoneticPr fontId="10"/>
  </si>
  <si>
    <t>10.持久走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</si>
</sst>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);[Red]\(0.0\)"/>
    <numFmt numFmtId="178" formatCode="0.0_ "/>
    <numFmt numFmtId="179" formatCode="0.0%"/>
  </numFmts>
  <fonts count="23">
    <font>
      <sz val="11"/>
      <color theme="1"/>
      <name val="Yu Gothic"/>
      <family val="2"/>
      <scheme val="minor"/>
    </font>
    <font>
      <sz val="10"/>
      <color rgb="FF00000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 "/>
      <family val="3"/>
      <charset val="128"/>
    </font>
    <font>
      <sz val="11"/>
      <color rgb="FF0070C0"/>
      <name val="Yu Gothic"/>
      <family val="3"/>
      <charset val="128"/>
      <scheme val="minor"/>
    </font>
    <font>
      <sz val="11"/>
      <color rgb="FF0070C0"/>
      <name val="Yu Gothic"/>
      <family val="2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22"/>
      <color theme="1"/>
      <name val="Yu Gothic"/>
      <family val="3"/>
      <charset val="128"/>
      <scheme val="minor"/>
    </font>
    <font>
      <b/>
      <sz val="12"/>
      <name val="ＭＳ Ｐゴシック"/>
      <family val="3"/>
      <charset val="128"/>
    </font>
    <font>
      <sz val="13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2"/>
      <color theme="1"/>
      <name val="Yu Gothic"/>
      <family val="2"/>
      <scheme val="minor"/>
    </font>
    <font>
      <b/>
      <sz val="16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222">
    <xf numFmtId="0" fontId="0" fillId="0" borderId="0" xfId="0"/>
    <xf numFmtId="0" fontId="4" fillId="0" borderId="0" xfId="1" applyFo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0" fontId="5" fillId="0" borderId="0" xfId="0" applyFont="1" applyFill="1" applyBorder="1" applyAlignment="1"/>
    <xf numFmtId="0" fontId="5" fillId="2" borderId="0" xfId="0" applyFont="1" applyFill="1" applyBorder="1" applyAlignment="1"/>
    <xf numFmtId="0" fontId="6" fillId="0" borderId="0" xfId="0" applyFont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0" fontId="5" fillId="0" borderId="16" xfId="0" applyFont="1" applyFill="1" applyBorder="1" applyAlignment="1"/>
    <xf numFmtId="0" fontId="4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4" fillId="0" borderId="0" xfId="1" applyFont="1" applyAlignment="1">
      <alignment horizontal="center" shrinkToFit="1"/>
    </xf>
    <xf numFmtId="176" fontId="4" fillId="0" borderId="0" xfId="1" applyNumberFormat="1" applyFont="1" applyAlignment="1">
      <alignment horizontal="center" shrinkToFit="1"/>
    </xf>
    <xf numFmtId="176" fontId="4" fillId="0" borderId="0" xfId="0" applyNumberFormat="1" applyFont="1" applyAlignment="1">
      <alignment horizontal="center" shrinkToFit="1"/>
    </xf>
    <xf numFmtId="176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0" fontId="11" fillId="0" borderId="0" xfId="2" applyFont="1" applyAlignment="1" applyProtection="1">
      <alignment horizontal="center" vertical="center"/>
      <protection locked="0"/>
    </xf>
    <xf numFmtId="0" fontId="13" fillId="0" borderId="0" xfId="2" applyFont="1" applyProtection="1">
      <alignment vertical="center"/>
      <protection locked="0"/>
    </xf>
    <xf numFmtId="0" fontId="12" fillId="0" borderId="12" xfId="2" applyFont="1" applyBorder="1" applyProtection="1">
      <alignment vertical="center"/>
      <protection locked="0"/>
    </xf>
    <xf numFmtId="0" fontId="11" fillId="0" borderId="12" xfId="2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vertical="center" textRotation="255"/>
      <protection locked="0"/>
    </xf>
    <xf numFmtId="177" fontId="12" fillId="0" borderId="58" xfId="2" applyNumberFormat="1" applyFont="1" applyBorder="1">
      <alignment vertical="center"/>
    </xf>
    <xf numFmtId="178" fontId="12" fillId="0" borderId="58" xfId="2" applyNumberFormat="1" applyFont="1" applyBorder="1">
      <alignment vertical="center"/>
    </xf>
    <xf numFmtId="177" fontId="12" fillId="0" borderId="59" xfId="2" applyNumberFormat="1" applyFont="1" applyBorder="1">
      <alignment vertical="center"/>
    </xf>
    <xf numFmtId="177" fontId="12" fillId="0" borderId="62" xfId="2" applyNumberFormat="1" applyFont="1" applyBorder="1">
      <alignment vertical="center"/>
    </xf>
    <xf numFmtId="178" fontId="12" fillId="0" borderId="62" xfId="2" applyNumberFormat="1" applyFont="1" applyBorder="1">
      <alignment vertical="center"/>
    </xf>
    <xf numFmtId="177" fontId="12" fillId="0" borderId="65" xfId="2" applyNumberFormat="1" applyFont="1" applyBorder="1">
      <alignment vertical="center"/>
    </xf>
    <xf numFmtId="178" fontId="12" fillId="0" borderId="65" xfId="2" applyNumberFormat="1" applyFont="1" applyBorder="1">
      <alignment vertical="center"/>
    </xf>
    <xf numFmtId="177" fontId="12" fillId="0" borderId="66" xfId="2" applyNumberFormat="1" applyFont="1" applyBorder="1">
      <alignment vertical="center"/>
    </xf>
    <xf numFmtId="0" fontId="20" fillId="0" borderId="0" xfId="2" applyFont="1" applyProtection="1">
      <alignment vertical="center"/>
      <protection locked="0"/>
    </xf>
    <xf numFmtId="0" fontId="11" fillId="0" borderId="0" xfId="2" applyFont="1" applyAlignment="1">
      <alignment horizontal="center" vertical="center"/>
    </xf>
    <xf numFmtId="0" fontId="22" fillId="0" borderId="0" xfId="2" applyFont="1" applyProtection="1">
      <alignment vertical="center"/>
      <protection locked="0"/>
    </xf>
    <xf numFmtId="177" fontId="12" fillId="0" borderId="62" xfId="2" applyNumberFormat="1" applyFont="1" applyFill="1" applyBorder="1">
      <alignment vertical="center"/>
    </xf>
    <xf numFmtId="177" fontId="12" fillId="0" borderId="63" xfId="2" applyNumberFormat="1" applyFont="1" applyFill="1" applyBorder="1">
      <alignment vertical="center"/>
    </xf>
    <xf numFmtId="0" fontId="12" fillId="4" borderId="68" xfId="2" applyFont="1" applyFill="1" applyBorder="1" applyAlignment="1">
      <alignment horizontal="center" vertical="center" wrapText="1" shrinkToFit="1"/>
    </xf>
    <xf numFmtId="0" fontId="12" fillId="4" borderId="31" xfId="2" applyFont="1" applyFill="1" applyBorder="1" applyAlignment="1">
      <alignment horizontal="center" vertical="center" wrapText="1" shrinkToFit="1"/>
    </xf>
    <xf numFmtId="0" fontId="12" fillId="4" borderId="61" xfId="2" applyFont="1" applyFill="1" applyBorder="1" applyAlignment="1">
      <alignment horizontal="center" vertical="center" wrapText="1" shrinkToFit="1"/>
    </xf>
    <xf numFmtId="0" fontId="12" fillId="4" borderId="62" xfId="2" applyFont="1" applyFill="1" applyBorder="1" applyAlignment="1">
      <alignment horizontal="center" vertical="center" wrapText="1" shrinkToFit="1"/>
    </xf>
    <xf numFmtId="0" fontId="12" fillId="0" borderId="31" xfId="2" applyFont="1" applyFill="1" applyBorder="1" applyAlignment="1">
      <alignment horizontal="center" vertical="center" wrapText="1" shrinkToFit="1"/>
    </xf>
    <xf numFmtId="0" fontId="12" fillId="0" borderId="62" xfId="2" applyFont="1" applyFill="1" applyBorder="1" applyAlignment="1">
      <alignment horizontal="center" vertical="center" wrapText="1" shrinkToFit="1"/>
    </xf>
    <xf numFmtId="0" fontId="12" fillId="0" borderId="68" xfId="2" applyFont="1" applyFill="1" applyBorder="1" applyAlignment="1">
      <alignment horizontal="center" vertical="center" wrapText="1" shrinkToFit="1"/>
    </xf>
    <xf numFmtId="0" fontId="12" fillId="0" borderId="61" xfId="2" applyFont="1" applyFill="1" applyBorder="1" applyAlignment="1">
      <alignment horizontal="center" vertical="center" wrapText="1" shrinkToFit="1"/>
    </xf>
    <xf numFmtId="0" fontId="12" fillId="0" borderId="68" xfId="2" applyFont="1" applyBorder="1" applyAlignment="1">
      <alignment horizontal="center" vertical="center" shrinkToFit="1"/>
    </xf>
    <xf numFmtId="0" fontId="12" fillId="0" borderId="69" xfId="2" applyFont="1" applyBorder="1" applyAlignment="1">
      <alignment horizontal="center" vertical="center" shrinkToFit="1"/>
    </xf>
    <xf numFmtId="0" fontId="12" fillId="0" borderId="70" xfId="2" applyFont="1" applyBorder="1" applyAlignment="1">
      <alignment horizontal="center" vertical="center" shrinkToFit="1"/>
    </xf>
    <xf numFmtId="0" fontId="12" fillId="0" borderId="32" xfId="2" applyFont="1" applyBorder="1" applyAlignment="1">
      <alignment horizontal="center" vertical="center" shrinkToFit="1"/>
    </xf>
    <xf numFmtId="0" fontId="12" fillId="4" borderId="70" xfId="2" applyFont="1" applyFill="1" applyBorder="1" applyAlignment="1">
      <alignment horizontal="center" vertical="center" shrinkToFit="1"/>
    </xf>
    <xf numFmtId="0" fontId="12" fillId="4" borderId="68" xfId="2" applyFont="1" applyFill="1" applyBorder="1" applyAlignment="1">
      <alignment horizontal="center" vertical="center" shrinkToFit="1"/>
    </xf>
    <xf numFmtId="0" fontId="12" fillId="4" borderId="32" xfId="2" applyFont="1" applyFill="1" applyBorder="1" applyAlignment="1">
      <alignment horizontal="center" vertical="center" shrinkToFit="1"/>
    </xf>
    <xf numFmtId="179" fontId="13" fillId="4" borderId="68" xfId="2" applyNumberFormat="1" applyFont="1" applyFill="1" applyBorder="1" applyAlignment="1">
      <alignment horizontal="center" vertical="center" shrinkToFit="1"/>
    </xf>
    <xf numFmtId="179" fontId="13" fillId="4" borderId="69" xfId="2" applyNumberFormat="1" applyFont="1" applyFill="1" applyBorder="1" applyAlignment="1">
      <alignment horizontal="center" vertical="center" shrinkToFit="1"/>
    </xf>
    <xf numFmtId="179" fontId="13" fillId="4" borderId="70" xfId="2" applyNumberFormat="1" applyFont="1" applyFill="1" applyBorder="1" applyAlignment="1">
      <alignment horizontal="center" vertical="center" shrinkToFit="1"/>
    </xf>
    <xf numFmtId="0" fontId="12" fillId="0" borderId="70" xfId="2" applyFont="1" applyFill="1" applyBorder="1" applyAlignment="1">
      <alignment horizontal="center" vertical="center" shrinkToFit="1"/>
    </xf>
    <xf numFmtId="0" fontId="12" fillId="0" borderId="68" xfId="2" applyFont="1" applyFill="1" applyBorder="1" applyAlignment="1">
      <alignment horizontal="center" vertical="center" shrinkToFit="1"/>
    </xf>
    <xf numFmtId="0" fontId="12" fillId="0" borderId="32" xfId="2" applyFont="1" applyFill="1" applyBorder="1" applyAlignment="1">
      <alignment horizontal="center" vertical="center" shrinkToFit="1"/>
    </xf>
    <xf numFmtId="179" fontId="13" fillId="0" borderId="68" xfId="2" applyNumberFormat="1" applyFont="1" applyFill="1" applyBorder="1" applyAlignment="1">
      <alignment horizontal="center" vertical="center" shrinkToFit="1"/>
    </xf>
    <xf numFmtId="179" fontId="13" fillId="0" borderId="69" xfId="2" applyNumberFormat="1" applyFont="1" applyFill="1" applyBorder="1" applyAlignment="1">
      <alignment horizontal="center" vertical="center" shrinkToFit="1"/>
    </xf>
    <xf numFmtId="179" fontId="13" fillId="0" borderId="70" xfId="2" applyNumberFormat="1" applyFont="1" applyFill="1" applyBorder="1" applyAlignment="1">
      <alignment horizontal="center" vertical="center" shrinkToFit="1"/>
    </xf>
    <xf numFmtId="179" fontId="13" fillId="4" borderId="77" xfId="2" applyNumberFormat="1" applyFont="1" applyFill="1" applyBorder="1" applyAlignment="1">
      <alignment horizontal="center" vertical="center" shrinkToFit="1"/>
    </xf>
    <xf numFmtId="179" fontId="13" fillId="4" borderId="78" xfId="2" applyNumberFormat="1" applyFont="1" applyFill="1" applyBorder="1" applyAlignment="1">
      <alignment horizontal="center" vertical="center" shrinkToFit="1"/>
    </xf>
    <xf numFmtId="179" fontId="13" fillId="4" borderId="79" xfId="2" applyNumberFormat="1" applyFont="1" applyFill="1" applyBorder="1" applyAlignment="1">
      <alignment horizontal="center" vertical="center" shrinkToFit="1"/>
    </xf>
    <xf numFmtId="179" fontId="13" fillId="0" borderId="77" xfId="2" applyNumberFormat="1" applyFont="1" applyFill="1" applyBorder="1" applyAlignment="1">
      <alignment horizontal="center" vertical="center" shrinkToFit="1"/>
    </xf>
    <xf numFmtId="179" fontId="13" fillId="0" borderId="78" xfId="2" applyNumberFormat="1" applyFont="1" applyFill="1" applyBorder="1" applyAlignment="1">
      <alignment horizontal="center" vertical="center" shrinkToFit="1"/>
    </xf>
    <xf numFmtId="179" fontId="13" fillId="0" borderId="79" xfId="2" applyNumberFormat="1" applyFont="1" applyFill="1" applyBorder="1" applyAlignment="1">
      <alignment horizontal="center" vertical="center" shrinkToFit="1"/>
    </xf>
    <xf numFmtId="0" fontId="12" fillId="4" borderId="69" xfId="2" applyFont="1" applyFill="1" applyBorder="1" applyAlignment="1">
      <alignment horizontal="center" vertical="center" shrinkToFit="1"/>
    </xf>
    <xf numFmtId="0" fontId="12" fillId="4" borderId="62" xfId="2" applyFont="1" applyFill="1" applyBorder="1" applyAlignment="1">
      <alignment horizontal="center" vertical="center" shrinkToFit="1"/>
    </xf>
    <xf numFmtId="179" fontId="13" fillId="4" borderId="31" xfId="2" applyNumberFormat="1" applyFont="1" applyFill="1" applyBorder="1" applyAlignment="1">
      <alignment horizontal="center" vertical="center" shrinkToFit="1"/>
    </xf>
    <xf numFmtId="179" fontId="13" fillId="4" borderId="62" xfId="2" applyNumberFormat="1" applyFont="1" applyFill="1" applyBorder="1" applyAlignment="1">
      <alignment horizontal="center" vertical="center" shrinkToFit="1"/>
    </xf>
    <xf numFmtId="179" fontId="13" fillId="4" borderId="33" xfId="2" applyNumberFormat="1" applyFont="1" applyFill="1" applyBorder="1" applyAlignment="1">
      <alignment horizontal="center" vertical="center" shrinkToFit="1"/>
    </xf>
    <xf numFmtId="0" fontId="12" fillId="0" borderId="69" xfId="2" applyFont="1" applyFill="1" applyBorder="1" applyAlignment="1">
      <alignment horizontal="center" vertical="center" shrinkToFit="1"/>
    </xf>
    <xf numFmtId="0" fontId="12" fillId="0" borderId="62" xfId="2" applyFont="1" applyFill="1" applyBorder="1" applyAlignment="1">
      <alignment horizontal="center" vertical="center" shrinkToFit="1"/>
    </xf>
    <xf numFmtId="179" fontId="13" fillId="0" borderId="31" xfId="2" applyNumberFormat="1" applyFont="1" applyFill="1" applyBorder="1" applyAlignment="1">
      <alignment horizontal="center" vertical="center" shrinkToFit="1"/>
    </xf>
    <xf numFmtId="179" fontId="13" fillId="0" borderId="62" xfId="2" applyNumberFormat="1" applyFont="1" applyFill="1" applyBorder="1" applyAlignment="1">
      <alignment horizontal="center" vertical="center" shrinkToFit="1"/>
    </xf>
    <xf numFmtId="179" fontId="13" fillId="0" borderId="33" xfId="2" applyNumberFormat="1" applyFont="1" applyFill="1" applyBorder="1" applyAlignment="1">
      <alignment horizontal="center" vertical="center" shrinkToFit="1"/>
    </xf>
    <xf numFmtId="0" fontId="0" fillId="0" borderId="50" xfId="0" applyFill="1" applyBorder="1" applyAlignment="1" applyProtection="1">
      <alignment vertical="center" wrapText="1"/>
      <protection locked="0"/>
    </xf>
    <xf numFmtId="0" fontId="0" fillId="0" borderId="51" xfId="0" applyFill="1" applyBorder="1" applyAlignment="1" applyProtection="1">
      <alignment horizontal="center" vertical="center" wrapText="1"/>
      <protection locked="0"/>
    </xf>
    <xf numFmtId="0" fontId="19" fillId="0" borderId="52" xfId="0" applyFont="1" applyFill="1" applyBorder="1" applyAlignment="1" applyProtection="1">
      <alignment horizontal="center" vertical="center" wrapText="1"/>
      <protection locked="0"/>
    </xf>
    <xf numFmtId="0" fontId="0" fillId="0" borderId="52" xfId="0" applyFill="1" applyBorder="1" applyAlignment="1" applyProtection="1">
      <alignment horizontal="center" vertical="center" wrapText="1"/>
      <protection locked="0"/>
    </xf>
    <xf numFmtId="0" fontId="19" fillId="0" borderId="53" xfId="0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vertical="center" wrapText="1"/>
      <protection locked="0"/>
    </xf>
    <xf numFmtId="0" fontId="19" fillId="0" borderId="55" xfId="0" applyFont="1" applyFill="1" applyBorder="1" applyAlignment="1" applyProtection="1">
      <alignment horizontal="center"/>
      <protection locked="0"/>
    </xf>
    <xf numFmtId="0" fontId="19" fillId="0" borderId="56" xfId="0" applyFont="1" applyFill="1" applyBorder="1" applyAlignment="1" applyProtection="1">
      <alignment horizontal="center"/>
      <protection locked="0"/>
    </xf>
    <xf numFmtId="177" fontId="12" fillId="4" borderId="58" xfId="2" applyNumberFormat="1" applyFont="1" applyFill="1" applyBorder="1">
      <alignment vertical="center"/>
    </xf>
    <xf numFmtId="178" fontId="12" fillId="4" borderId="58" xfId="2" applyNumberFormat="1" applyFont="1" applyFill="1" applyBorder="1">
      <alignment vertical="center"/>
    </xf>
    <xf numFmtId="177" fontId="12" fillId="4" borderId="59" xfId="2" applyNumberFormat="1" applyFont="1" applyFill="1" applyBorder="1">
      <alignment vertical="center"/>
    </xf>
    <xf numFmtId="177" fontId="12" fillId="4" borderId="65" xfId="2" applyNumberFormat="1" applyFont="1" applyFill="1" applyBorder="1">
      <alignment vertical="center"/>
    </xf>
    <xf numFmtId="178" fontId="12" fillId="4" borderId="65" xfId="2" applyNumberFormat="1" applyFont="1" applyFill="1" applyBorder="1">
      <alignment vertical="center"/>
    </xf>
    <xf numFmtId="177" fontId="12" fillId="4" borderId="66" xfId="2" applyNumberFormat="1" applyFont="1" applyFill="1" applyBorder="1">
      <alignment vertical="center"/>
    </xf>
    <xf numFmtId="177" fontId="12" fillId="4" borderId="62" xfId="2" applyNumberFormat="1" applyFont="1" applyFill="1" applyBorder="1">
      <alignment vertical="center"/>
    </xf>
    <xf numFmtId="178" fontId="12" fillId="4" borderId="62" xfId="2" applyNumberFormat="1" applyFont="1" applyFill="1" applyBorder="1">
      <alignment vertical="center"/>
    </xf>
    <xf numFmtId="177" fontId="12" fillId="4" borderId="63" xfId="2" applyNumberFormat="1" applyFont="1" applyFill="1" applyBorder="1">
      <alignment vertical="center"/>
    </xf>
    <xf numFmtId="0" fontId="4" fillId="0" borderId="0" xfId="0" applyFont="1" applyFill="1" applyAlignment="1">
      <alignment horizontal="center" shrinkToFit="1"/>
    </xf>
    <xf numFmtId="0" fontId="22" fillId="0" borderId="0" xfId="2" applyFont="1" applyAlignment="1">
      <alignment horizontal="center" vertical="center" wrapText="1" shrinkToFit="1"/>
    </xf>
    <xf numFmtId="0" fontId="22" fillId="0" borderId="36" xfId="2" applyFont="1" applyBorder="1" applyAlignment="1">
      <alignment horizontal="center" vertical="center" wrapText="1" shrinkToFit="1"/>
    </xf>
    <xf numFmtId="0" fontId="22" fillId="0" borderId="39" xfId="2" applyFont="1" applyBorder="1" applyAlignment="1">
      <alignment horizontal="center" vertical="center" wrapText="1" shrinkToFit="1"/>
    </xf>
    <xf numFmtId="0" fontId="22" fillId="0" borderId="40" xfId="2" applyFont="1" applyBorder="1" applyAlignment="1">
      <alignment horizontal="center" vertical="center" wrapText="1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2" xfId="2" applyFont="1" applyBorder="1" applyAlignment="1">
      <alignment horizontal="center" vertical="center" shrinkToFit="1"/>
    </xf>
    <xf numFmtId="0" fontId="12" fillId="0" borderId="33" xfId="2" applyFont="1" applyBorder="1" applyAlignment="1">
      <alignment horizontal="center" vertical="center" shrinkToFit="1"/>
    </xf>
    <xf numFmtId="0" fontId="12" fillId="0" borderId="30" xfId="2" applyFont="1" applyBorder="1" applyAlignment="1">
      <alignment horizontal="center" vertical="center" shrinkToFit="1"/>
    </xf>
    <xf numFmtId="0" fontId="12" fillId="0" borderId="71" xfId="2" applyFont="1" applyBorder="1" applyAlignment="1">
      <alignment horizontal="center" vertical="center" textRotation="255" shrinkToFit="1"/>
    </xf>
    <xf numFmtId="0" fontId="12" fillId="0" borderId="72" xfId="2" applyFont="1" applyBorder="1" applyAlignment="1">
      <alignment horizontal="center" vertical="center" textRotation="255" shrinkToFit="1"/>
    </xf>
    <xf numFmtId="0" fontId="12" fillId="0" borderId="71" xfId="2" applyFont="1" applyBorder="1" applyAlignment="1">
      <alignment horizontal="center" vertical="center" shrinkToFit="1"/>
    </xf>
    <xf numFmtId="0" fontId="12" fillId="0" borderId="72" xfId="2" applyFont="1" applyBorder="1" applyAlignment="1">
      <alignment horizontal="center" vertical="center" shrinkToFit="1"/>
    </xf>
    <xf numFmtId="0" fontId="12" fillId="0" borderId="73" xfId="2" applyFont="1" applyBorder="1" applyAlignment="1">
      <alignment horizontal="center" vertical="center" shrinkToFit="1"/>
    </xf>
    <xf numFmtId="0" fontId="12" fillId="4" borderId="71" xfId="2" applyFont="1" applyFill="1" applyBorder="1" applyAlignment="1">
      <alignment horizontal="center" vertical="center" shrinkToFit="1"/>
    </xf>
    <xf numFmtId="0" fontId="12" fillId="4" borderId="73" xfId="2" applyFont="1" applyFill="1" applyBorder="1" applyAlignment="1">
      <alignment horizontal="center" vertical="center" shrinkToFit="1"/>
    </xf>
    <xf numFmtId="0" fontId="12" fillId="4" borderId="74" xfId="2" applyFont="1" applyFill="1" applyBorder="1" applyAlignment="1">
      <alignment horizontal="center" vertical="center" shrinkToFit="1"/>
    </xf>
    <xf numFmtId="0" fontId="21" fillId="4" borderId="75" xfId="0" applyFont="1" applyFill="1" applyBorder="1" applyAlignment="1">
      <alignment horizontal="center" vertical="center" shrinkToFit="1"/>
    </xf>
    <xf numFmtId="0" fontId="21" fillId="4" borderId="76" xfId="0" applyFont="1" applyFill="1" applyBorder="1" applyAlignment="1">
      <alignment horizontal="center" vertical="center" shrinkToFit="1"/>
    </xf>
    <xf numFmtId="0" fontId="12" fillId="0" borderId="72" xfId="2" applyFont="1" applyFill="1" applyBorder="1" applyAlignment="1">
      <alignment horizontal="center" vertical="center" wrapText="1" shrinkToFit="1"/>
    </xf>
    <xf numFmtId="0" fontId="12" fillId="0" borderId="73" xfId="2" applyFont="1" applyFill="1" applyBorder="1" applyAlignment="1">
      <alignment horizontal="center" vertical="center" shrinkToFit="1"/>
    </xf>
    <xf numFmtId="0" fontId="12" fillId="0" borderId="74" xfId="2" applyFont="1" applyFill="1" applyBorder="1" applyAlignment="1">
      <alignment horizontal="center" vertical="center" shrinkToFit="1"/>
    </xf>
    <xf numFmtId="0" fontId="21" fillId="0" borderId="75" xfId="0" applyFont="1" applyFill="1" applyBorder="1" applyAlignment="1">
      <alignment horizontal="center" vertical="center" shrinkToFit="1"/>
    </xf>
    <xf numFmtId="0" fontId="21" fillId="0" borderId="76" xfId="0" applyFont="1" applyFill="1" applyBorder="1" applyAlignment="1">
      <alignment horizontal="center" vertical="center" shrinkToFit="1"/>
    </xf>
    <xf numFmtId="0" fontId="12" fillId="0" borderId="80" xfId="2" applyFont="1" applyBorder="1" applyAlignment="1">
      <alignment horizontal="center" vertical="center" shrinkToFit="1"/>
    </xf>
    <xf numFmtId="0" fontId="12" fillId="0" borderId="29" xfId="2" applyFont="1" applyBorder="1" applyAlignment="1">
      <alignment horizontal="center" vertical="center" shrinkToFit="1"/>
    </xf>
    <xf numFmtId="0" fontId="12" fillId="0" borderId="81" xfId="2" applyFont="1" applyBorder="1" applyAlignment="1">
      <alignment horizontal="center" vertical="center" shrinkToFit="1"/>
    </xf>
    <xf numFmtId="0" fontId="12" fillId="0" borderId="36" xfId="2" applyFont="1" applyBorder="1" applyAlignment="1">
      <alignment horizontal="center" vertical="center" shrinkToFit="1"/>
    </xf>
    <xf numFmtId="0" fontId="12" fillId="0" borderId="82" xfId="2" applyFont="1" applyBorder="1" applyAlignment="1">
      <alignment horizontal="center" vertical="center" shrinkToFit="1"/>
    </xf>
    <xf numFmtId="0" fontId="12" fillId="0" borderId="40" xfId="2" applyFont="1" applyBorder="1" applyAlignment="1">
      <alignment horizontal="center" vertical="center" shrinkToFit="1"/>
    </xf>
    <xf numFmtId="0" fontId="12" fillId="0" borderId="67" xfId="2" applyFont="1" applyBorder="1" applyAlignment="1" applyProtection="1">
      <alignment horizontal="center" vertical="center" textRotation="255"/>
      <protection locked="0"/>
    </xf>
    <xf numFmtId="0" fontId="12" fillId="0" borderId="35" xfId="2" applyFont="1" applyBorder="1" applyAlignment="1" applyProtection="1">
      <alignment horizontal="center" vertical="center" textRotation="255"/>
      <protection locked="0"/>
    </xf>
    <xf numFmtId="0" fontId="12" fillId="0" borderId="16" xfId="2" applyFont="1" applyBorder="1" applyAlignment="1" applyProtection="1">
      <alignment horizontal="center" vertical="center" textRotation="255"/>
      <protection locked="0"/>
    </xf>
    <xf numFmtId="0" fontId="12" fillId="0" borderId="17" xfId="2" applyFont="1" applyBorder="1" applyAlignment="1" applyProtection="1">
      <alignment horizontal="center" vertical="center"/>
      <protection locked="0"/>
    </xf>
    <xf numFmtId="0" fontId="12" fillId="0" borderId="21" xfId="2" applyFont="1" applyBorder="1" applyAlignment="1" applyProtection="1">
      <alignment horizontal="center" vertical="center"/>
      <protection locked="0"/>
    </xf>
    <xf numFmtId="0" fontId="12" fillId="4" borderId="42" xfId="2" applyFont="1" applyFill="1" applyBorder="1" applyAlignment="1" applyProtection="1">
      <alignment horizontal="center" vertical="center"/>
      <protection locked="0"/>
    </xf>
    <xf numFmtId="0" fontId="12" fillId="4" borderId="43" xfId="2" applyFont="1" applyFill="1" applyBorder="1" applyAlignment="1" applyProtection="1">
      <alignment horizontal="center" vertical="center"/>
      <protection locked="0"/>
    </xf>
    <xf numFmtId="0" fontId="12" fillId="0" borderId="22" xfId="2" applyFont="1" applyBorder="1" applyAlignment="1" applyProtection="1">
      <alignment horizontal="center" vertical="center"/>
      <protection locked="0"/>
    </xf>
    <xf numFmtId="0" fontId="12" fillId="0" borderId="26" xfId="2" applyFont="1" applyBorder="1" applyAlignment="1" applyProtection="1">
      <alignment horizontal="center" vertical="center"/>
      <protection locked="0"/>
    </xf>
    <xf numFmtId="0" fontId="19" fillId="0" borderId="49" xfId="0" applyFont="1" applyFill="1" applyBorder="1" applyAlignment="1" applyProtection="1">
      <alignment horizontal="center" vertical="center"/>
      <protection locked="0"/>
    </xf>
    <xf numFmtId="0" fontId="19" fillId="0" borderId="54" xfId="0" applyFont="1" applyFill="1" applyBorder="1" applyAlignment="1" applyProtection="1">
      <alignment horizontal="center" vertical="center"/>
      <protection locked="0"/>
    </xf>
    <xf numFmtId="0" fontId="12" fillId="0" borderId="57" xfId="2" applyFont="1" applyBorder="1" applyAlignment="1" applyProtection="1">
      <alignment horizontal="center" vertical="center" textRotation="255"/>
      <protection locked="0"/>
    </xf>
    <xf numFmtId="0" fontId="12" fillId="0" borderId="60" xfId="2" applyFont="1" applyBorder="1" applyAlignment="1" applyProtection="1">
      <alignment horizontal="center" vertical="center" textRotation="255"/>
      <protection locked="0"/>
    </xf>
    <xf numFmtId="0" fontId="12" fillId="0" borderId="64" xfId="2" applyFont="1" applyBorder="1" applyAlignment="1" applyProtection="1">
      <alignment horizontal="center" vertical="center" textRotation="255"/>
      <protection locked="0"/>
    </xf>
    <xf numFmtId="0" fontId="12" fillId="4" borderId="17" xfId="2" applyFont="1" applyFill="1" applyBorder="1" applyAlignment="1" applyProtection="1">
      <alignment horizontal="center" vertical="center"/>
      <protection locked="0"/>
    </xf>
    <xf numFmtId="0" fontId="12" fillId="4" borderId="21" xfId="2" applyFont="1" applyFill="1" applyBorder="1" applyAlignment="1" applyProtection="1">
      <alignment horizontal="center" vertical="center"/>
      <protection locked="0"/>
    </xf>
    <xf numFmtId="0" fontId="12" fillId="0" borderId="42" xfId="2" applyFont="1" applyBorder="1" applyAlignment="1" applyProtection="1">
      <alignment horizontal="center" vertical="center"/>
      <protection locked="0"/>
    </xf>
    <xf numFmtId="0" fontId="12" fillId="0" borderId="43" xfId="2" applyFont="1" applyBorder="1" applyAlignment="1" applyProtection="1">
      <alignment horizontal="center" vertical="center"/>
      <protection locked="0"/>
    </xf>
    <xf numFmtId="0" fontId="12" fillId="4" borderId="22" xfId="2" applyFont="1" applyFill="1" applyBorder="1" applyAlignment="1" applyProtection="1">
      <alignment horizontal="center" vertical="center"/>
      <protection locked="0"/>
    </xf>
    <xf numFmtId="0" fontId="12" fillId="4" borderId="26" xfId="2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9" fontId="17" fillId="0" borderId="17" xfId="0" applyNumberFormat="1" applyFont="1" applyBorder="1" applyAlignment="1">
      <alignment vertical="center"/>
    </xf>
    <xf numFmtId="49" fontId="17" fillId="0" borderId="18" xfId="0" applyNumberFormat="1" applyFont="1" applyBorder="1" applyAlignment="1">
      <alignment vertical="center"/>
    </xf>
    <xf numFmtId="49" fontId="17" fillId="0" borderId="19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distributed" vertical="center" justifyLastLine="1"/>
    </xf>
    <xf numFmtId="49" fontId="17" fillId="0" borderId="18" xfId="0" applyNumberFormat="1" applyFont="1" applyBorder="1" applyAlignment="1">
      <alignment horizontal="distributed" vertical="center" justifyLastLine="1"/>
    </xf>
    <xf numFmtId="49" fontId="17" fillId="0" borderId="19" xfId="0" applyNumberFormat="1" applyFont="1" applyBorder="1" applyAlignment="1">
      <alignment horizontal="distributed" vertical="center" justifyLastLine="1"/>
    </xf>
    <xf numFmtId="49" fontId="17" fillId="0" borderId="21" xfId="0" applyNumberFormat="1" applyFont="1" applyBorder="1" applyAlignment="1">
      <alignment horizontal="distributed" vertical="center" justifyLastLine="1"/>
    </xf>
    <xf numFmtId="49" fontId="17" fillId="0" borderId="22" xfId="0" applyNumberFormat="1" applyFont="1" applyBorder="1" applyAlignment="1">
      <alignment horizontal="distributed" vertical="center" justifyLastLine="1"/>
    </xf>
    <xf numFmtId="49" fontId="17" fillId="0" borderId="23" xfId="0" applyNumberFormat="1" applyFont="1" applyBorder="1" applyAlignment="1">
      <alignment horizontal="distributed" vertical="center" justifyLastLine="1"/>
    </xf>
    <xf numFmtId="49" fontId="17" fillId="0" borderId="24" xfId="0" applyNumberFormat="1" applyFont="1" applyBorder="1" applyAlignment="1">
      <alignment horizontal="distributed" vertical="center" justifyLastLine="1"/>
    </xf>
    <xf numFmtId="49" fontId="17" fillId="0" borderId="25" xfId="0" applyNumberFormat="1" applyFont="1" applyBorder="1" applyAlignment="1">
      <alignment horizontal="distributed" vertical="center" justifyLastLine="1"/>
    </xf>
    <xf numFmtId="49" fontId="17" fillId="0" borderId="23" xfId="0" applyNumberFormat="1" applyFont="1" applyBorder="1" applyAlignment="1">
      <alignment vertical="center"/>
    </xf>
    <xf numFmtId="49" fontId="17" fillId="0" borderId="26" xfId="0" applyNumberFormat="1" applyFont="1" applyBorder="1" applyAlignment="1">
      <alignment vertical="center"/>
    </xf>
    <xf numFmtId="49" fontId="17" fillId="0" borderId="17" xfId="0" applyNumberFormat="1" applyFont="1" applyBorder="1" applyAlignment="1">
      <alignment horizontal="distributed" vertical="center" justifyLastLine="1"/>
    </xf>
    <xf numFmtId="49" fontId="17" fillId="0" borderId="27" xfId="0" applyNumberFormat="1" applyFont="1" applyBorder="1" applyAlignment="1">
      <alignment vertical="center"/>
    </xf>
    <xf numFmtId="49" fontId="17" fillId="0" borderId="28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35" xfId="0" applyNumberFormat="1" applyFont="1" applyBorder="1" applyAlignment="1">
      <alignment vertical="center"/>
    </xf>
    <xf numFmtId="49" fontId="17" fillId="0" borderId="0" xfId="0" applyNumberFormat="1" applyFont="1" applyAlignment="1">
      <alignment vertical="center"/>
    </xf>
    <xf numFmtId="49" fontId="17" fillId="0" borderId="36" xfId="0" applyNumberFormat="1" applyFont="1" applyBorder="1" applyAlignment="1">
      <alignment vertical="center"/>
    </xf>
    <xf numFmtId="49" fontId="17" fillId="0" borderId="38" xfId="0" applyNumberFormat="1" applyFont="1" applyBorder="1" applyAlignment="1">
      <alignment vertical="center"/>
    </xf>
    <xf numFmtId="49" fontId="17" fillId="0" borderId="39" xfId="0" applyNumberFormat="1" applyFont="1" applyBorder="1" applyAlignment="1">
      <alignment vertical="center"/>
    </xf>
    <xf numFmtId="49" fontId="17" fillId="0" borderId="40" xfId="0" applyNumberFormat="1" applyFont="1" applyBorder="1" applyAlignment="1">
      <alignment vertical="center"/>
    </xf>
    <xf numFmtId="49" fontId="17" fillId="0" borderId="30" xfId="0" applyNumberFormat="1" applyFont="1" applyBorder="1" applyAlignment="1">
      <alignment horizontal="center"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>
      <alignment vertical="center"/>
    </xf>
    <xf numFmtId="49" fontId="17" fillId="0" borderId="32" xfId="0" applyNumberFormat="1" applyFont="1" applyBorder="1" applyAlignment="1">
      <alignment horizontal="right" vertical="center"/>
    </xf>
    <xf numFmtId="49" fontId="17" fillId="0" borderId="33" xfId="0" applyNumberFormat="1" applyFont="1" applyBorder="1" applyAlignment="1">
      <alignment horizontal="right" vertical="center"/>
    </xf>
    <xf numFmtId="49" fontId="17" fillId="0" borderId="34" xfId="0" applyNumberFormat="1" applyFont="1" applyBorder="1" applyAlignment="1">
      <alignment vertical="center"/>
    </xf>
    <xf numFmtId="49" fontId="17" fillId="0" borderId="37" xfId="0" applyNumberFormat="1" applyFont="1" applyBorder="1" applyAlignment="1">
      <alignment vertical="center"/>
    </xf>
    <xf numFmtId="49" fontId="17" fillId="0" borderId="41" xfId="0" applyNumberFormat="1" applyFont="1" applyBorder="1" applyAlignment="1">
      <alignment vertical="center"/>
    </xf>
    <xf numFmtId="49" fontId="17" fillId="0" borderId="39" xfId="0" applyNumberFormat="1" applyFont="1" applyBorder="1" applyAlignment="1">
      <alignment horizontal="right" vertical="center"/>
    </xf>
    <xf numFmtId="49" fontId="17" fillId="0" borderId="40" xfId="0" applyNumberFormat="1" applyFont="1" applyBorder="1" applyAlignment="1">
      <alignment horizontal="right" vertical="center"/>
    </xf>
    <xf numFmtId="49" fontId="17" fillId="0" borderId="43" xfId="0" applyNumberFormat="1" applyFont="1" applyBorder="1" applyAlignment="1">
      <alignment vertical="center"/>
    </xf>
    <xf numFmtId="49" fontId="17" fillId="0" borderId="4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horizontal="right" vertical="center"/>
    </xf>
    <xf numFmtId="49" fontId="17" fillId="0" borderId="44" xfId="0" applyNumberFormat="1" applyFont="1" applyBorder="1" applyAlignment="1">
      <alignment horizontal="distributed" vertical="center" justifyLastLine="1"/>
    </xf>
    <xf numFmtId="49" fontId="17" fillId="0" borderId="45" xfId="0" applyNumberFormat="1" applyFont="1" applyBorder="1" applyAlignment="1">
      <alignment horizontal="distributed" vertical="center" justifyLastLine="1"/>
    </xf>
    <xf numFmtId="49" fontId="17" fillId="0" borderId="46" xfId="0" applyNumberFormat="1" applyFont="1" applyBorder="1" applyAlignment="1">
      <alignment horizontal="distributed" vertical="center" justifyLastLine="1"/>
    </xf>
    <xf numFmtId="49" fontId="17" fillId="0" borderId="47" xfId="0" applyNumberFormat="1" applyFont="1" applyBorder="1" applyAlignment="1">
      <alignment horizontal="distributed" vertical="center" justifyLastLine="1"/>
    </xf>
    <xf numFmtId="49" fontId="17" fillId="0" borderId="47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2F000000}"/>
    <cellStyle name="標準 2 2" xfId="2" xr:uid="{0A897F4A-74D3-4927-BDC4-D2306714C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558800</xdr:colOff>
      <xdr:row>5</xdr:row>
      <xdr:rowOff>107950</xdr:rowOff>
    </xdr:from>
    <xdr:to>
      <xdr:col>15</xdr:col>
      <xdr:colOff>107950</xdr:colOff>
      <xdr:row>10</xdr:row>
      <xdr:rowOff>127000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996FEA6-713A-4DCD-B193-4F5531536DAC}"/>
            </a:ext>
          </a:extLst>
        </xdr:cNvPr>
        <xdr:cNvSpPr/>
      </xdr:nvSpPr>
      <xdr:spPr>
        <a:xfrm>
          <a:off x="6534150" y="1250950"/>
          <a:ext cx="2628900" cy="1162050"/>
        </a:xfrm>
        <a:prstGeom prst="wedgeRoundRectCallout">
          <a:avLst>
            <a:gd name="adj1" fmla="val -33394"/>
            <a:gd name="adj2" fmla="val -134590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持久走（男子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1,500m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・女子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1,000m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数字</a:t>
          </a:r>
          <a:r>
            <a:rPr lang="ja-JP" altLang="en-U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（秒換算）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のみ入力　</a:t>
          </a:r>
          <a:endParaRPr lang="en-US" altLang="ja-JP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５分２０秒の場合→　</a:t>
          </a:r>
          <a:r>
            <a:rPr lang="en-US" altLang="ja-JP" sz="1100" b="1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320</a:t>
          </a:r>
          <a:endParaRPr kumimoji="1" lang="en-US" altLang="ja-JP" sz="1100" b="1" i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100" b="1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６分００秒の場合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360</a:t>
          </a:r>
          <a:endParaRPr kumimoji="1" lang="ja-JP" altLang="en-US" sz="11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139700</xdr:colOff>
      <xdr:row>4</xdr:row>
      <xdr:rowOff>6350</xdr:rowOff>
    </xdr:from>
    <xdr:to>
      <xdr:col>2</xdr:col>
      <xdr:colOff>50800</xdr:colOff>
      <xdr:row>14</xdr:row>
      <xdr:rowOff>184150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6111FFA-CE01-4872-A44E-4DDA22BF287D}"/>
            </a:ext>
          </a:extLst>
        </xdr:cNvPr>
        <xdr:cNvSpPr/>
      </xdr:nvSpPr>
      <xdr:spPr>
        <a:xfrm>
          <a:off x="139700" y="920750"/>
          <a:ext cx="1797050" cy="2463800"/>
        </a:xfrm>
        <a:prstGeom prst="wedgeRoundRectCallout">
          <a:avLst>
            <a:gd name="adj1" fmla="val -4334"/>
            <a:gd name="adj2" fmla="val -77636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B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列は手入力してください。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学校名は</a:t>
          </a:r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「⚫⚫⚫⚫中学校・義務教育学校・特別支援学校」と入力してください。</a:t>
          </a: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「◯◯市立、◯◯町立、◯◯村立」は、入力する必要はありません。</a:t>
          </a: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317500</xdr:colOff>
      <xdr:row>4</xdr:row>
      <xdr:rowOff>50800</xdr:rowOff>
    </xdr:from>
    <xdr:to>
      <xdr:col>10</xdr:col>
      <xdr:colOff>171450</xdr:colOff>
      <xdr:row>11</xdr:row>
      <xdr:rowOff>146050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8C61B22-4A48-4F94-BCA5-98F7CEC6FDD6}"/>
            </a:ext>
          </a:extLst>
        </xdr:cNvPr>
        <xdr:cNvSpPr/>
      </xdr:nvSpPr>
      <xdr:spPr>
        <a:xfrm>
          <a:off x="2203450" y="965200"/>
          <a:ext cx="3943350" cy="1695450"/>
        </a:xfrm>
        <a:prstGeom prst="wedgeRoundRectCallout">
          <a:avLst>
            <a:gd name="adj1" fmla="val -46800"/>
            <a:gd name="adj2" fmla="val -34080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C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D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F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列は、プルダウンから選択してください。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プルダウンの字体以外を入力すると、集計用等に反映されませんので、ご注意ください。</a:t>
          </a: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E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・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G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P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列は、数字（半角）を手入力してください。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少数の入力は、「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,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」ではなく、「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」でお願いいたします。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　例：　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13,2×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13.2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〇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3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86A53C6-A0B9-4D5C-BDFB-0DB05117FD75}"/>
            </a:ext>
          </a:extLst>
        </xdr:cNvPr>
        <xdr:cNvCxnSpPr/>
      </xdr:nvCxnSpPr>
      <xdr:spPr>
        <a:xfrm flipH="1" flipV="1">
          <a:off x="412750" y="542925"/>
          <a:ext cx="889000" cy="676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00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8"/>
  <cols>
    <col min="1" max="1" width="9.75" style="22" customWidth="1"/>
    <col min="2" max="2" width="15" style="22" customWidth="1"/>
    <col min="3" max="6" width="5.33203125" style="22" customWidth="1"/>
    <col min="7" max="11" width="8.08203125" style="22" customWidth="1"/>
    <col min="12" max="12" width="8.08203125" style="26" customWidth="1"/>
    <col min="13" max="16" width="8.08203125" style="22" customWidth="1"/>
    <col min="17" max="16384" width="8.6640625" style="22"/>
  </cols>
  <sheetData>
    <row r="1" spans="1:16" s="21" customFormat="1">
      <c r="A1" s="117" t="s">
        <v>0</v>
      </c>
      <c r="B1" s="117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201</v>
      </c>
      <c r="M1" s="23" t="s">
        <v>188</v>
      </c>
      <c r="N1" s="23" t="s">
        <v>11</v>
      </c>
      <c r="O1" s="23" t="s">
        <v>12</v>
      </c>
      <c r="P1" s="21" t="s">
        <v>87</v>
      </c>
    </row>
    <row r="2" spans="1:16" s="21" customFormat="1">
      <c r="C2" s="23"/>
      <c r="D2" s="23"/>
      <c r="E2" s="23"/>
      <c r="F2" s="23"/>
      <c r="G2" s="23"/>
      <c r="H2" s="23"/>
      <c r="I2" s="23"/>
      <c r="J2" s="23"/>
      <c r="K2" s="23"/>
      <c r="L2" s="24"/>
      <c r="M2" s="23"/>
      <c r="N2" s="23"/>
      <c r="O2" s="23"/>
      <c r="P2" s="23"/>
    </row>
    <row r="3" spans="1:16" s="21" customFormat="1">
      <c r="C3" s="23"/>
      <c r="D3" s="23"/>
      <c r="F3" s="23"/>
      <c r="L3" s="25"/>
    </row>
    <row r="4" spans="1:16">
      <c r="A4" s="21"/>
      <c r="B4" s="21"/>
      <c r="C4" s="23"/>
      <c r="D4" s="23"/>
      <c r="F4" s="23"/>
    </row>
    <row r="5" spans="1:16">
      <c r="A5" s="21"/>
      <c r="B5" s="21"/>
      <c r="C5" s="23"/>
      <c r="D5" s="23"/>
      <c r="E5" s="23"/>
      <c r="F5" s="23"/>
    </row>
    <row r="6" spans="1:16">
      <c r="A6" s="21"/>
      <c r="B6" s="21"/>
      <c r="C6" s="23"/>
      <c r="D6" s="23"/>
      <c r="E6" s="21"/>
      <c r="F6" s="23"/>
    </row>
    <row r="7" spans="1:16">
      <c r="A7" s="21"/>
      <c r="B7" s="21"/>
      <c r="C7" s="23"/>
      <c r="D7" s="23"/>
      <c r="F7" s="23"/>
    </row>
    <row r="8" spans="1:16">
      <c r="A8" s="21"/>
      <c r="B8" s="21"/>
      <c r="C8" s="23"/>
      <c r="D8" s="23"/>
      <c r="E8" s="23"/>
      <c r="F8" s="23"/>
    </row>
    <row r="9" spans="1:16">
      <c r="A9" s="21"/>
      <c r="B9" s="21"/>
      <c r="C9" s="23"/>
      <c r="D9" s="23"/>
      <c r="E9" s="21"/>
      <c r="F9" s="23"/>
    </row>
    <row r="10" spans="1:16">
      <c r="A10" s="21"/>
      <c r="B10" s="21"/>
      <c r="C10" s="23"/>
      <c r="D10" s="23"/>
      <c r="F10" s="23"/>
    </row>
    <row r="11" spans="1:16">
      <c r="A11" s="21"/>
      <c r="B11" s="21"/>
      <c r="C11" s="23"/>
      <c r="D11" s="23"/>
      <c r="E11" s="23"/>
      <c r="F11" s="23"/>
    </row>
    <row r="12" spans="1:16">
      <c r="A12" s="21"/>
      <c r="B12" s="21"/>
      <c r="C12" s="23"/>
      <c r="D12" s="23"/>
      <c r="E12" s="21"/>
      <c r="F12" s="23"/>
    </row>
    <row r="13" spans="1:16">
      <c r="A13" s="21"/>
      <c r="B13" s="21"/>
      <c r="C13" s="23"/>
      <c r="D13" s="23"/>
      <c r="F13" s="23"/>
    </row>
    <row r="14" spans="1:16">
      <c r="A14" s="21"/>
      <c r="B14" s="21"/>
      <c r="C14" s="23"/>
      <c r="D14" s="23"/>
      <c r="E14" s="23"/>
      <c r="F14" s="23"/>
    </row>
    <row r="15" spans="1:16">
      <c r="A15" s="21"/>
      <c r="B15" s="21"/>
      <c r="C15" s="23"/>
      <c r="D15" s="23"/>
      <c r="E15" s="21"/>
      <c r="F15" s="23"/>
    </row>
    <row r="16" spans="1:16">
      <c r="A16" s="21"/>
      <c r="B16" s="21"/>
      <c r="C16" s="23"/>
      <c r="D16" s="23"/>
      <c r="F16" s="23"/>
    </row>
    <row r="17" spans="1:6">
      <c r="A17" s="21"/>
      <c r="B17" s="21"/>
      <c r="C17" s="23"/>
      <c r="D17" s="23"/>
      <c r="E17" s="23"/>
      <c r="F17" s="23"/>
    </row>
    <row r="18" spans="1:6">
      <c r="A18" s="21"/>
      <c r="B18" s="21"/>
      <c r="C18" s="23"/>
      <c r="D18" s="23"/>
      <c r="F18" s="23"/>
    </row>
    <row r="19" spans="1:6">
      <c r="A19" s="21"/>
      <c r="B19" s="21"/>
      <c r="C19" s="23"/>
      <c r="D19" s="23"/>
      <c r="F19" s="23"/>
    </row>
    <row r="20" spans="1:6">
      <c r="A20" s="21"/>
      <c r="B20" s="21"/>
      <c r="C20" s="23"/>
      <c r="D20" s="23"/>
      <c r="F20" s="23"/>
    </row>
    <row r="21" spans="1:6">
      <c r="A21" s="21"/>
      <c r="B21" s="21"/>
      <c r="C21" s="23"/>
      <c r="D21" s="23"/>
      <c r="F21" s="23"/>
    </row>
    <row r="22" spans="1:6">
      <c r="A22" s="21"/>
      <c r="B22" s="21"/>
      <c r="C22" s="23"/>
      <c r="D22" s="23"/>
      <c r="F22" s="23"/>
    </row>
    <row r="23" spans="1:6">
      <c r="A23" s="21"/>
      <c r="B23" s="21"/>
      <c r="C23" s="23"/>
      <c r="D23" s="23"/>
      <c r="F23" s="23"/>
    </row>
    <row r="24" spans="1:6">
      <c r="A24" s="21"/>
      <c r="B24" s="21"/>
      <c r="C24" s="23"/>
      <c r="D24" s="23"/>
      <c r="F24" s="23"/>
    </row>
    <row r="25" spans="1:6">
      <c r="A25" s="21"/>
      <c r="B25" s="21"/>
      <c r="C25" s="23"/>
      <c r="D25" s="23"/>
      <c r="F25" s="23"/>
    </row>
    <row r="26" spans="1:6">
      <c r="A26" s="21"/>
      <c r="B26" s="21"/>
      <c r="C26" s="23"/>
      <c r="D26" s="23"/>
      <c r="F26" s="23"/>
    </row>
    <row r="27" spans="1:6">
      <c r="A27" s="21"/>
      <c r="B27" s="21"/>
      <c r="C27" s="23"/>
      <c r="D27" s="23"/>
      <c r="F27" s="23"/>
    </row>
    <row r="28" spans="1:6">
      <c r="A28" s="21"/>
      <c r="B28" s="21"/>
      <c r="C28" s="23"/>
      <c r="D28" s="23"/>
      <c r="F28" s="23"/>
    </row>
    <row r="29" spans="1:6">
      <c r="A29" s="21"/>
      <c r="B29" s="21"/>
      <c r="C29" s="23"/>
      <c r="D29" s="23"/>
      <c r="F29" s="23"/>
    </row>
    <row r="30" spans="1:6">
      <c r="A30" s="21"/>
      <c r="B30" s="21"/>
      <c r="C30" s="23"/>
      <c r="D30" s="23"/>
      <c r="F30" s="23"/>
    </row>
    <row r="31" spans="1:6">
      <c r="A31" s="21"/>
      <c r="B31" s="21"/>
      <c r="C31" s="23"/>
      <c r="D31" s="23"/>
      <c r="F31" s="23"/>
    </row>
    <row r="32" spans="1:6">
      <c r="A32" s="21"/>
      <c r="B32" s="21"/>
      <c r="C32" s="23"/>
      <c r="D32" s="23"/>
      <c r="F32" s="23"/>
    </row>
    <row r="33" spans="1:6">
      <c r="A33" s="21"/>
      <c r="B33" s="21"/>
      <c r="C33" s="23"/>
      <c r="D33" s="23"/>
      <c r="F33" s="23"/>
    </row>
    <row r="34" spans="1:6">
      <c r="A34" s="21"/>
      <c r="B34" s="21"/>
      <c r="C34" s="23"/>
      <c r="D34" s="23"/>
      <c r="F34" s="23"/>
    </row>
    <row r="35" spans="1:6">
      <c r="A35" s="21"/>
      <c r="B35" s="21"/>
      <c r="C35" s="23"/>
      <c r="D35" s="23"/>
      <c r="F35" s="23"/>
    </row>
    <row r="36" spans="1:6">
      <c r="A36" s="21"/>
      <c r="B36" s="21"/>
      <c r="C36" s="23"/>
      <c r="D36" s="23"/>
      <c r="F36" s="23"/>
    </row>
    <row r="37" spans="1:6">
      <c r="A37" s="21"/>
      <c r="B37" s="21"/>
      <c r="C37" s="23"/>
      <c r="D37" s="23"/>
      <c r="F37" s="23"/>
    </row>
    <row r="38" spans="1:6">
      <c r="A38" s="21"/>
      <c r="B38" s="21"/>
      <c r="C38" s="23"/>
      <c r="D38" s="23"/>
      <c r="F38" s="23"/>
    </row>
    <row r="39" spans="1:6">
      <c r="A39" s="21"/>
      <c r="B39" s="21"/>
      <c r="C39" s="23"/>
      <c r="D39" s="23"/>
      <c r="F39" s="23"/>
    </row>
    <row r="40" spans="1:6">
      <c r="A40" s="21"/>
      <c r="B40" s="21"/>
      <c r="C40" s="23"/>
      <c r="D40" s="23"/>
      <c r="F40" s="23"/>
    </row>
    <row r="41" spans="1:6">
      <c r="A41" s="21"/>
      <c r="B41" s="21"/>
      <c r="C41" s="23"/>
      <c r="D41" s="23"/>
      <c r="F41" s="23"/>
    </row>
    <row r="42" spans="1:6">
      <c r="A42" s="21"/>
      <c r="B42" s="21"/>
      <c r="C42" s="23"/>
      <c r="D42" s="23"/>
      <c r="F42" s="23"/>
    </row>
    <row r="43" spans="1:6">
      <c r="A43" s="21"/>
      <c r="B43" s="21"/>
      <c r="C43" s="23"/>
      <c r="D43" s="23"/>
      <c r="F43" s="23"/>
    </row>
    <row r="44" spans="1:6">
      <c r="A44" s="21"/>
      <c r="B44" s="21"/>
      <c r="C44" s="23"/>
      <c r="D44" s="23"/>
      <c r="F44" s="23"/>
    </row>
    <row r="45" spans="1:6">
      <c r="A45" s="21"/>
      <c r="B45" s="21"/>
      <c r="C45" s="23"/>
      <c r="D45" s="23"/>
      <c r="F45" s="23"/>
    </row>
    <row r="46" spans="1:6">
      <c r="A46" s="21"/>
      <c r="B46" s="21"/>
      <c r="C46" s="23"/>
      <c r="D46" s="23"/>
      <c r="F46" s="23"/>
    </row>
    <row r="47" spans="1:6">
      <c r="A47" s="21"/>
      <c r="B47" s="21"/>
      <c r="C47" s="23"/>
      <c r="D47" s="23"/>
      <c r="F47" s="23"/>
    </row>
    <row r="48" spans="1:6">
      <c r="A48" s="21"/>
      <c r="B48" s="21"/>
      <c r="C48" s="23"/>
      <c r="D48" s="23"/>
      <c r="F48" s="23"/>
    </row>
    <row r="49" spans="1:6">
      <c r="A49" s="21"/>
      <c r="B49" s="21"/>
      <c r="C49" s="23"/>
      <c r="D49" s="23"/>
      <c r="F49" s="23"/>
    </row>
    <row r="50" spans="1:6">
      <c r="A50" s="21"/>
      <c r="B50" s="21"/>
      <c r="C50" s="23"/>
      <c r="D50" s="23"/>
      <c r="F50" s="23"/>
    </row>
    <row r="51" spans="1:6">
      <c r="A51" s="21"/>
      <c r="B51" s="21"/>
      <c r="C51" s="23"/>
      <c r="D51" s="23"/>
      <c r="F51" s="23"/>
    </row>
    <row r="52" spans="1:6">
      <c r="A52" s="21"/>
      <c r="B52" s="21"/>
      <c r="C52" s="23"/>
      <c r="D52" s="23"/>
      <c r="F52" s="23"/>
    </row>
    <row r="53" spans="1:6">
      <c r="A53" s="21"/>
      <c r="B53" s="21"/>
      <c r="C53" s="23"/>
      <c r="D53" s="23"/>
      <c r="F53" s="23"/>
    </row>
    <row r="54" spans="1:6">
      <c r="A54" s="21"/>
      <c r="B54" s="21"/>
      <c r="C54" s="23"/>
      <c r="D54" s="23"/>
      <c r="F54" s="23"/>
    </row>
    <row r="55" spans="1:6">
      <c r="A55" s="21"/>
      <c r="B55" s="21"/>
      <c r="C55" s="23"/>
      <c r="D55" s="23"/>
      <c r="F55" s="23"/>
    </row>
    <row r="56" spans="1:6">
      <c r="A56" s="21"/>
      <c r="B56" s="21"/>
      <c r="C56" s="23"/>
      <c r="D56" s="23"/>
      <c r="F56" s="23"/>
    </row>
    <row r="57" spans="1:6">
      <c r="A57" s="21"/>
      <c r="B57" s="21"/>
      <c r="C57" s="23"/>
      <c r="D57" s="23"/>
      <c r="F57" s="23"/>
    </row>
    <row r="58" spans="1:6">
      <c r="A58" s="21"/>
      <c r="B58" s="21"/>
      <c r="C58" s="23"/>
      <c r="D58" s="23"/>
      <c r="F58" s="23"/>
    </row>
    <row r="59" spans="1:6">
      <c r="A59" s="21"/>
      <c r="B59" s="21"/>
      <c r="C59" s="23"/>
      <c r="D59" s="23"/>
      <c r="F59" s="23"/>
    </row>
    <row r="60" spans="1:6">
      <c r="A60" s="21"/>
      <c r="B60" s="21"/>
      <c r="C60" s="23"/>
      <c r="D60" s="23"/>
      <c r="F60" s="23"/>
    </row>
    <row r="61" spans="1:6">
      <c r="A61" s="21"/>
      <c r="B61" s="21"/>
      <c r="C61" s="23"/>
      <c r="D61" s="23"/>
      <c r="F61" s="23"/>
    </row>
    <row r="62" spans="1:6">
      <c r="A62" s="21"/>
      <c r="B62" s="21"/>
      <c r="C62" s="23"/>
      <c r="D62" s="23"/>
      <c r="F62" s="23"/>
    </row>
    <row r="63" spans="1:6">
      <c r="A63" s="21"/>
      <c r="B63" s="21"/>
      <c r="C63" s="23"/>
      <c r="D63" s="23"/>
      <c r="F63" s="23"/>
    </row>
    <row r="64" spans="1:6">
      <c r="A64" s="21"/>
      <c r="B64" s="21"/>
      <c r="C64" s="23"/>
      <c r="D64" s="23"/>
      <c r="F64" s="23"/>
    </row>
    <row r="65" spans="1:6">
      <c r="A65" s="21"/>
      <c r="B65" s="21"/>
      <c r="C65" s="23"/>
      <c r="D65" s="23"/>
      <c r="F65" s="23"/>
    </row>
    <row r="66" spans="1:6">
      <c r="A66" s="21"/>
      <c r="B66" s="21"/>
      <c r="C66" s="23"/>
      <c r="D66" s="23"/>
      <c r="F66" s="23"/>
    </row>
    <row r="67" spans="1:6">
      <c r="A67" s="21"/>
      <c r="B67" s="21"/>
      <c r="C67" s="23"/>
      <c r="D67" s="23"/>
      <c r="F67" s="23"/>
    </row>
    <row r="68" spans="1:6">
      <c r="A68" s="21"/>
      <c r="B68" s="21"/>
      <c r="C68" s="23"/>
      <c r="D68" s="23"/>
      <c r="F68" s="23"/>
    </row>
    <row r="69" spans="1:6">
      <c r="A69" s="21"/>
      <c r="B69" s="21"/>
      <c r="C69" s="23"/>
      <c r="D69" s="23"/>
      <c r="F69" s="23"/>
    </row>
    <row r="70" spans="1:6">
      <c r="A70" s="21"/>
      <c r="B70" s="21"/>
      <c r="C70" s="23"/>
      <c r="D70" s="23"/>
      <c r="F70" s="23"/>
    </row>
    <row r="71" spans="1:6">
      <c r="A71" s="21"/>
      <c r="B71" s="21"/>
      <c r="C71" s="23"/>
      <c r="D71" s="23"/>
      <c r="F71" s="23"/>
    </row>
    <row r="72" spans="1:6">
      <c r="A72" s="21"/>
      <c r="B72" s="21"/>
      <c r="C72" s="23"/>
      <c r="D72" s="23"/>
      <c r="F72" s="23"/>
    </row>
    <row r="73" spans="1:6">
      <c r="A73" s="21"/>
      <c r="B73" s="21"/>
      <c r="C73" s="23"/>
      <c r="D73" s="23"/>
      <c r="F73" s="23"/>
    </row>
    <row r="74" spans="1:6">
      <c r="A74" s="21"/>
      <c r="B74" s="21"/>
      <c r="C74" s="23"/>
      <c r="D74" s="23"/>
      <c r="F74" s="23"/>
    </row>
    <row r="75" spans="1:6">
      <c r="A75" s="21"/>
      <c r="B75" s="21"/>
      <c r="C75" s="23"/>
      <c r="D75" s="23"/>
      <c r="F75" s="23"/>
    </row>
    <row r="76" spans="1:6">
      <c r="A76" s="21"/>
      <c r="B76" s="21"/>
      <c r="C76" s="23"/>
      <c r="D76" s="23"/>
      <c r="F76" s="23"/>
    </row>
    <row r="77" spans="1:6">
      <c r="A77" s="21"/>
      <c r="B77" s="21"/>
      <c r="C77" s="23"/>
      <c r="D77" s="23"/>
      <c r="F77" s="23"/>
    </row>
    <row r="78" spans="1:6">
      <c r="A78" s="21"/>
      <c r="B78" s="21"/>
      <c r="C78" s="23"/>
      <c r="D78" s="23"/>
      <c r="F78" s="23"/>
    </row>
    <row r="79" spans="1:6">
      <c r="A79" s="21"/>
      <c r="B79" s="21"/>
      <c r="C79" s="23"/>
      <c r="D79" s="23"/>
      <c r="F79" s="23"/>
    </row>
    <row r="80" spans="1:6">
      <c r="A80" s="21"/>
      <c r="B80" s="21"/>
      <c r="C80" s="23"/>
      <c r="D80" s="23"/>
      <c r="F80" s="23"/>
    </row>
    <row r="81" spans="1:6">
      <c r="A81" s="21"/>
      <c r="B81" s="21"/>
      <c r="C81" s="23"/>
      <c r="D81" s="23"/>
      <c r="F81" s="23"/>
    </row>
    <row r="82" spans="1:6">
      <c r="A82" s="21"/>
      <c r="B82" s="21"/>
      <c r="C82" s="23"/>
      <c r="D82" s="23"/>
      <c r="F82" s="23"/>
    </row>
    <row r="83" spans="1:6">
      <c r="A83" s="21"/>
      <c r="B83" s="21"/>
      <c r="C83" s="23"/>
      <c r="D83" s="23"/>
      <c r="F83" s="23"/>
    </row>
    <row r="84" spans="1:6">
      <c r="A84" s="21"/>
      <c r="B84" s="21"/>
      <c r="C84" s="23"/>
      <c r="D84" s="23"/>
      <c r="F84" s="23"/>
    </row>
    <row r="85" spans="1:6">
      <c r="A85" s="21"/>
      <c r="B85" s="21"/>
      <c r="C85" s="23"/>
      <c r="D85" s="23"/>
      <c r="F85" s="23"/>
    </row>
    <row r="86" spans="1:6">
      <c r="A86" s="21"/>
      <c r="B86" s="21"/>
      <c r="C86" s="23"/>
      <c r="D86" s="23"/>
      <c r="F86" s="23"/>
    </row>
    <row r="87" spans="1:6">
      <c r="A87" s="21"/>
      <c r="B87" s="21"/>
      <c r="C87" s="23"/>
      <c r="D87" s="23"/>
      <c r="F87" s="23"/>
    </row>
    <row r="88" spans="1:6">
      <c r="A88" s="21"/>
      <c r="B88" s="21"/>
      <c r="C88" s="23"/>
      <c r="D88" s="23"/>
      <c r="F88" s="23"/>
    </row>
    <row r="89" spans="1:6">
      <c r="A89" s="21"/>
      <c r="B89" s="21"/>
      <c r="C89" s="23"/>
      <c r="D89" s="23"/>
      <c r="F89" s="23"/>
    </row>
    <row r="90" spans="1:6">
      <c r="A90" s="21"/>
      <c r="B90" s="21"/>
      <c r="C90" s="23"/>
      <c r="D90" s="23"/>
      <c r="F90" s="23"/>
    </row>
    <row r="91" spans="1:6">
      <c r="A91" s="21"/>
      <c r="B91" s="21"/>
      <c r="C91" s="23"/>
      <c r="D91" s="23"/>
      <c r="F91" s="23"/>
    </row>
    <row r="92" spans="1:6">
      <c r="A92" s="21"/>
      <c r="B92" s="21"/>
      <c r="C92" s="23"/>
      <c r="D92" s="23"/>
      <c r="F92" s="23"/>
    </row>
    <row r="93" spans="1:6">
      <c r="A93" s="21"/>
      <c r="B93" s="21"/>
      <c r="C93" s="23"/>
      <c r="D93" s="23"/>
      <c r="F93" s="23"/>
    </row>
    <row r="94" spans="1:6">
      <c r="A94" s="21"/>
      <c r="B94" s="21"/>
      <c r="C94" s="23"/>
      <c r="D94" s="23"/>
      <c r="F94" s="23"/>
    </row>
    <row r="95" spans="1:6">
      <c r="A95" s="21"/>
      <c r="B95" s="21"/>
      <c r="C95" s="23"/>
      <c r="D95" s="23"/>
      <c r="F95" s="23"/>
    </row>
    <row r="96" spans="1:6">
      <c r="A96" s="21"/>
      <c r="B96" s="21"/>
      <c r="C96" s="23"/>
      <c r="D96" s="23"/>
      <c r="F96" s="23"/>
    </row>
    <row r="97" spans="1:6">
      <c r="A97" s="21"/>
      <c r="B97" s="21"/>
      <c r="C97" s="23"/>
      <c r="D97" s="23"/>
      <c r="F97" s="23"/>
    </row>
    <row r="98" spans="1:6">
      <c r="A98" s="21"/>
      <c r="B98" s="21"/>
      <c r="C98" s="23"/>
      <c r="D98" s="23"/>
      <c r="F98" s="23"/>
    </row>
    <row r="99" spans="1:6">
      <c r="A99" s="21"/>
      <c r="B99" s="21"/>
      <c r="C99" s="23"/>
      <c r="D99" s="23"/>
      <c r="F99" s="23"/>
    </row>
    <row r="100" spans="1:6">
      <c r="A100" s="21"/>
      <c r="B100" s="21"/>
      <c r="C100" s="23"/>
      <c r="D100" s="23"/>
      <c r="F100" s="23"/>
    </row>
    <row r="101" spans="1:6">
      <c r="A101" s="21"/>
      <c r="B101" s="21"/>
      <c r="C101" s="23"/>
      <c r="D101" s="23"/>
      <c r="F101" s="23"/>
    </row>
    <row r="102" spans="1:6">
      <c r="A102" s="21"/>
      <c r="B102" s="21"/>
      <c r="C102" s="23"/>
      <c r="D102" s="23"/>
      <c r="F102" s="23"/>
    </row>
    <row r="103" spans="1:6">
      <c r="A103" s="21"/>
      <c r="B103" s="21"/>
      <c r="C103" s="23"/>
      <c r="D103" s="23"/>
      <c r="F103" s="23"/>
    </row>
    <row r="104" spans="1:6">
      <c r="A104" s="21"/>
      <c r="B104" s="21"/>
      <c r="C104" s="23"/>
      <c r="D104" s="23"/>
      <c r="F104" s="23"/>
    </row>
    <row r="105" spans="1:6">
      <c r="A105" s="21"/>
      <c r="B105" s="21"/>
      <c r="C105" s="23"/>
      <c r="D105" s="23"/>
      <c r="F105" s="23"/>
    </row>
    <row r="106" spans="1:6">
      <c r="A106" s="21"/>
      <c r="B106" s="21"/>
      <c r="C106" s="23"/>
      <c r="D106" s="23"/>
      <c r="F106" s="23"/>
    </row>
    <row r="107" spans="1:6">
      <c r="A107" s="21"/>
      <c r="B107" s="21"/>
      <c r="C107" s="23"/>
      <c r="D107" s="23"/>
      <c r="F107" s="23"/>
    </row>
    <row r="108" spans="1:6">
      <c r="A108" s="21"/>
      <c r="B108" s="21"/>
      <c r="C108" s="23"/>
      <c r="D108" s="23"/>
      <c r="F108" s="23"/>
    </row>
    <row r="109" spans="1:6">
      <c r="A109" s="21"/>
      <c r="B109" s="21"/>
      <c r="C109" s="23"/>
      <c r="D109" s="23"/>
      <c r="F109" s="23"/>
    </row>
    <row r="110" spans="1:6">
      <c r="A110" s="21"/>
      <c r="B110" s="21"/>
      <c r="C110" s="23"/>
      <c r="D110" s="23"/>
      <c r="F110" s="23"/>
    </row>
    <row r="111" spans="1:6">
      <c r="A111" s="21"/>
      <c r="B111" s="21"/>
      <c r="C111" s="23"/>
      <c r="D111" s="23"/>
      <c r="F111" s="23"/>
    </row>
    <row r="112" spans="1:6">
      <c r="A112" s="21"/>
      <c r="B112" s="21"/>
      <c r="C112" s="23"/>
      <c r="D112" s="23"/>
      <c r="F112" s="23"/>
    </row>
    <row r="113" spans="1:6">
      <c r="A113" s="21"/>
      <c r="B113" s="21"/>
      <c r="C113" s="23"/>
      <c r="D113" s="23"/>
      <c r="F113" s="23"/>
    </row>
    <row r="114" spans="1:6">
      <c r="A114" s="21"/>
      <c r="B114" s="21"/>
      <c r="C114" s="23"/>
      <c r="D114" s="23"/>
      <c r="F114" s="23"/>
    </row>
    <row r="115" spans="1:6">
      <c r="A115" s="21"/>
      <c r="B115" s="21"/>
      <c r="C115" s="23"/>
      <c r="D115" s="23"/>
      <c r="F115" s="23"/>
    </row>
    <row r="116" spans="1:6">
      <c r="A116" s="21"/>
      <c r="B116" s="21"/>
      <c r="C116" s="23"/>
      <c r="D116" s="23"/>
      <c r="F116" s="23"/>
    </row>
    <row r="117" spans="1:6">
      <c r="A117" s="21"/>
      <c r="B117" s="21"/>
      <c r="C117" s="23"/>
      <c r="D117" s="23"/>
      <c r="F117" s="23"/>
    </row>
    <row r="118" spans="1:6">
      <c r="A118" s="21"/>
      <c r="B118" s="21"/>
      <c r="C118" s="23"/>
      <c r="D118" s="23"/>
      <c r="F118" s="23"/>
    </row>
    <row r="119" spans="1:6">
      <c r="A119" s="21"/>
      <c r="B119" s="21"/>
      <c r="C119" s="23"/>
      <c r="D119" s="23"/>
      <c r="F119" s="23"/>
    </row>
    <row r="120" spans="1:6">
      <c r="A120" s="21"/>
      <c r="B120" s="21"/>
      <c r="C120" s="23"/>
      <c r="D120" s="23"/>
      <c r="F120" s="23"/>
    </row>
    <row r="121" spans="1:6">
      <c r="A121" s="21"/>
      <c r="B121" s="21"/>
      <c r="C121" s="23"/>
      <c r="D121" s="23"/>
      <c r="F121" s="23"/>
    </row>
    <row r="122" spans="1:6">
      <c r="A122" s="21"/>
      <c r="B122" s="21"/>
      <c r="C122" s="23"/>
      <c r="D122" s="23"/>
      <c r="F122" s="23"/>
    </row>
    <row r="123" spans="1:6">
      <c r="A123" s="21"/>
      <c r="B123" s="21"/>
      <c r="C123" s="23"/>
      <c r="D123" s="23"/>
      <c r="F123" s="23"/>
    </row>
    <row r="124" spans="1:6">
      <c r="A124" s="21"/>
      <c r="B124" s="21"/>
      <c r="C124" s="23"/>
      <c r="D124" s="23"/>
      <c r="F124" s="23"/>
    </row>
    <row r="125" spans="1:6">
      <c r="A125" s="21"/>
      <c r="B125" s="21"/>
      <c r="C125" s="23"/>
      <c r="D125" s="23"/>
      <c r="F125" s="23"/>
    </row>
    <row r="126" spans="1:6">
      <c r="A126" s="21"/>
      <c r="B126" s="21"/>
      <c r="C126" s="23"/>
      <c r="D126" s="23"/>
      <c r="F126" s="23"/>
    </row>
    <row r="127" spans="1:6">
      <c r="A127" s="21"/>
      <c r="B127" s="21"/>
      <c r="C127" s="23"/>
      <c r="D127" s="23"/>
      <c r="F127" s="23"/>
    </row>
    <row r="128" spans="1:6">
      <c r="A128" s="21"/>
      <c r="B128" s="21"/>
      <c r="C128" s="23"/>
      <c r="D128" s="23"/>
      <c r="F128" s="23"/>
    </row>
    <row r="129" spans="1:6">
      <c r="A129" s="21"/>
      <c r="B129" s="21"/>
      <c r="C129" s="23"/>
      <c r="D129" s="23"/>
      <c r="F129" s="23"/>
    </row>
    <row r="130" spans="1:6">
      <c r="A130" s="21"/>
      <c r="B130" s="21"/>
      <c r="C130" s="23"/>
      <c r="D130" s="23"/>
      <c r="F130" s="23"/>
    </row>
    <row r="131" spans="1:6">
      <c r="A131" s="21"/>
      <c r="B131" s="21"/>
      <c r="C131" s="23"/>
      <c r="D131" s="23"/>
      <c r="F131" s="23"/>
    </row>
    <row r="132" spans="1:6">
      <c r="A132" s="21"/>
      <c r="B132" s="21"/>
      <c r="C132" s="23"/>
      <c r="D132" s="23"/>
      <c r="F132" s="23"/>
    </row>
    <row r="133" spans="1:6">
      <c r="A133" s="21"/>
      <c r="B133" s="21"/>
      <c r="C133" s="23"/>
      <c r="D133" s="23"/>
      <c r="F133" s="23"/>
    </row>
    <row r="134" spans="1:6">
      <c r="A134" s="21"/>
      <c r="B134" s="21"/>
      <c r="C134" s="23"/>
      <c r="D134" s="23"/>
      <c r="F134" s="23"/>
    </row>
    <row r="135" spans="1:6">
      <c r="A135" s="21"/>
      <c r="B135" s="21"/>
      <c r="C135" s="23"/>
      <c r="D135" s="23"/>
      <c r="F135" s="23"/>
    </row>
    <row r="136" spans="1:6">
      <c r="A136" s="21"/>
      <c r="B136" s="21"/>
      <c r="C136" s="23"/>
      <c r="D136" s="23"/>
      <c r="F136" s="23"/>
    </row>
    <row r="137" spans="1:6">
      <c r="A137" s="21"/>
      <c r="B137" s="21"/>
      <c r="C137" s="23"/>
      <c r="D137" s="23"/>
      <c r="F137" s="23"/>
    </row>
    <row r="138" spans="1:6">
      <c r="A138" s="21"/>
      <c r="B138" s="21"/>
      <c r="C138" s="23"/>
      <c r="D138" s="23"/>
      <c r="F138" s="23"/>
    </row>
    <row r="139" spans="1:6">
      <c r="A139" s="21"/>
      <c r="B139" s="21"/>
      <c r="C139" s="23"/>
      <c r="D139" s="23"/>
      <c r="F139" s="23"/>
    </row>
    <row r="140" spans="1:6">
      <c r="A140" s="21"/>
      <c r="B140" s="21"/>
      <c r="C140" s="23"/>
      <c r="D140" s="23"/>
      <c r="F140" s="23"/>
    </row>
    <row r="141" spans="1:6">
      <c r="A141" s="21"/>
      <c r="B141" s="21"/>
      <c r="C141" s="23"/>
      <c r="D141" s="23"/>
      <c r="F141" s="23"/>
    </row>
    <row r="142" spans="1:6">
      <c r="A142" s="21"/>
      <c r="B142" s="21"/>
      <c r="C142" s="23"/>
      <c r="D142" s="23"/>
      <c r="F142" s="23"/>
    </row>
    <row r="143" spans="1:6">
      <c r="A143" s="21"/>
      <c r="B143" s="21"/>
      <c r="C143" s="23"/>
      <c r="D143" s="23"/>
      <c r="F143" s="23"/>
    </row>
    <row r="144" spans="1:6">
      <c r="A144" s="21"/>
      <c r="B144" s="21"/>
      <c r="C144" s="23"/>
      <c r="D144" s="23"/>
      <c r="F144" s="23"/>
    </row>
    <row r="145" spans="1:6">
      <c r="A145" s="21"/>
      <c r="B145" s="21"/>
      <c r="C145" s="23"/>
      <c r="D145" s="23"/>
      <c r="F145" s="23"/>
    </row>
    <row r="146" spans="1:6">
      <c r="A146" s="21"/>
      <c r="B146" s="21"/>
      <c r="C146" s="23"/>
      <c r="D146" s="23"/>
      <c r="F146" s="23"/>
    </row>
    <row r="147" spans="1:6">
      <c r="A147" s="21"/>
      <c r="B147" s="21"/>
      <c r="C147" s="23"/>
      <c r="D147" s="23"/>
      <c r="F147" s="23"/>
    </row>
    <row r="148" spans="1:6">
      <c r="A148" s="21"/>
      <c r="B148" s="21"/>
      <c r="C148" s="23"/>
      <c r="D148" s="23"/>
      <c r="F148" s="23"/>
    </row>
    <row r="149" spans="1:6">
      <c r="A149" s="21"/>
      <c r="B149" s="21"/>
      <c r="C149" s="23"/>
      <c r="D149" s="23"/>
      <c r="F149" s="23"/>
    </row>
    <row r="150" spans="1:6">
      <c r="A150" s="21"/>
      <c r="B150" s="21"/>
      <c r="C150" s="23"/>
      <c r="D150" s="23"/>
      <c r="F150" s="23"/>
    </row>
    <row r="151" spans="1:6">
      <c r="A151" s="21"/>
      <c r="B151" s="21"/>
      <c r="C151" s="23"/>
      <c r="D151" s="23"/>
      <c r="F151" s="23"/>
    </row>
    <row r="152" spans="1:6">
      <c r="A152" s="21"/>
      <c r="B152" s="21"/>
      <c r="C152" s="23"/>
      <c r="D152" s="23"/>
      <c r="F152" s="23"/>
    </row>
    <row r="153" spans="1:6">
      <c r="A153" s="21"/>
      <c r="B153" s="21"/>
      <c r="C153" s="23"/>
      <c r="D153" s="23"/>
      <c r="F153" s="23"/>
    </row>
    <row r="154" spans="1:6">
      <c r="A154" s="21"/>
      <c r="B154" s="21"/>
      <c r="C154" s="23"/>
      <c r="D154" s="23"/>
      <c r="F154" s="23"/>
    </row>
    <row r="155" spans="1:6">
      <c r="A155" s="21"/>
      <c r="B155" s="21"/>
      <c r="C155" s="23"/>
      <c r="D155" s="23"/>
      <c r="F155" s="23"/>
    </row>
    <row r="156" spans="1:6">
      <c r="A156" s="21"/>
      <c r="B156" s="21"/>
      <c r="C156" s="23"/>
      <c r="D156" s="23"/>
      <c r="F156" s="23"/>
    </row>
    <row r="157" spans="1:6">
      <c r="A157" s="21"/>
      <c r="B157" s="21"/>
      <c r="C157" s="23"/>
      <c r="D157" s="23"/>
      <c r="F157" s="23"/>
    </row>
    <row r="158" spans="1:6">
      <c r="A158" s="21"/>
      <c r="B158" s="21"/>
      <c r="C158" s="23"/>
      <c r="D158" s="23"/>
      <c r="F158" s="23"/>
    </row>
    <row r="159" spans="1:6">
      <c r="A159" s="21"/>
      <c r="B159" s="21"/>
      <c r="C159" s="23"/>
      <c r="D159" s="23"/>
      <c r="F159" s="23"/>
    </row>
    <row r="160" spans="1:6">
      <c r="A160" s="21"/>
      <c r="B160" s="21"/>
      <c r="C160" s="23"/>
      <c r="D160" s="23"/>
      <c r="F160" s="23"/>
    </row>
    <row r="161" spans="1:6">
      <c r="A161" s="21"/>
      <c r="B161" s="21"/>
      <c r="C161" s="23"/>
      <c r="D161" s="23"/>
      <c r="F161" s="23"/>
    </row>
    <row r="162" spans="1:6">
      <c r="A162" s="21"/>
      <c r="B162" s="21"/>
      <c r="C162" s="23"/>
      <c r="D162" s="23"/>
      <c r="F162" s="23"/>
    </row>
    <row r="163" spans="1:6">
      <c r="A163" s="21"/>
      <c r="B163" s="21"/>
      <c r="C163" s="23"/>
      <c r="D163" s="23"/>
      <c r="F163" s="23"/>
    </row>
    <row r="164" spans="1:6">
      <c r="A164" s="21"/>
      <c r="B164" s="21"/>
      <c r="C164" s="23"/>
      <c r="D164" s="23"/>
      <c r="F164" s="23"/>
    </row>
    <row r="165" spans="1:6">
      <c r="A165" s="21"/>
      <c r="B165" s="21"/>
      <c r="C165" s="23"/>
      <c r="D165" s="23"/>
      <c r="F165" s="23"/>
    </row>
    <row r="166" spans="1:6">
      <c r="A166" s="21"/>
      <c r="B166" s="21"/>
      <c r="C166" s="23"/>
      <c r="D166" s="23"/>
      <c r="F166" s="23"/>
    </row>
    <row r="167" spans="1:6">
      <c r="A167" s="21"/>
      <c r="B167" s="21"/>
      <c r="C167" s="23"/>
      <c r="D167" s="23"/>
      <c r="F167" s="23"/>
    </row>
    <row r="168" spans="1:6">
      <c r="A168" s="21"/>
      <c r="B168" s="21"/>
      <c r="C168" s="23"/>
      <c r="D168" s="23"/>
      <c r="F168" s="23"/>
    </row>
    <row r="169" spans="1:6">
      <c r="A169" s="21"/>
      <c r="B169" s="21"/>
      <c r="C169" s="23"/>
      <c r="D169" s="23"/>
      <c r="F169" s="23"/>
    </row>
    <row r="170" spans="1:6">
      <c r="A170" s="21"/>
      <c r="B170" s="21"/>
      <c r="C170" s="23"/>
      <c r="D170" s="23"/>
      <c r="F170" s="23"/>
    </row>
    <row r="171" spans="1:6">
      <c r="A171" s="21"/>
      <c r="B171" s="21"/>
      <c r="C171" s="23"/>
      <c r="D171" s="23"/>
      <c r="F171" s="23"/>
    </row>
    <row r="172" spans="1:6">
      <c r="A172" s="21"/>
      <c r="B172" s="21"/>
      <c r="C172" s="23"/>
      <c r="D172" s="23"/>
      <c r="F172" s="23"/>
    </row>
    <row r="173" spans="1:6">
      <c r="A173" s="21"/>
      <c r="B173" s="21"/>
      <c r="C173" s="23"/>
      <c r="D173" s="23"/>
      <c r="F173" s="23"/>
    </row>
    <row r="174" spans="1:6">
      <c r="A174" s="21"/>
      <c r="B174" s="21"/>
      <c r="C174" s="23"/>
      <c r="D174" s="23"/>
      <c r="F174" s="23"/>
    </row>
    <row r="175" spans="1:6">
      <c r="A175" s="21"/>
      <c r="B175" s="21"/>
      <c r="C175" s="23"/>
      <c r="D175" s="23"/>
      <c r="F175" s="23"/>
    </row>
    <row r="176" spans="1:6">
      <c r="A176" s="21"/>
      <c r="B176" s="21"/>
      <c r="C176" s="23"/>
      <c r="D176" s="23"/>
      <c r="F176" s="23"/>
    </row>
    <row r="177" spans="1:6">
      <c r="A177" s="21"/>
      <c r="B177" s="21"/>
      <c r="C177" s="23"/>
      <c r="D177" s="23"/>
      <c r="F177" s="23"/>
    </row>
    <row r="178" spans="1:6">
      <c r="A178" s="21"/>
      <c r="B178" s="21"/>
      <c r="C178" s="23"/>
      <c r="D178" s="23"/>
      <c r="F178" s="23"/>
    </row>
    <row r="179" spans="1:6">
      <c r="A179" s="21"/>
      <c r="B179" s="21"/>
      <c r="C179" s="23"/>
      <c r="D179" s="23"/>
      <c r="F179" s="23"/>
    </row>
    <row r="180" spans="1:6">
      <c r="A180" s="21"/>
      <c r="B180" s="21"/>
      <c r="C180" s="23"/>
      <c r="D180" s="23"/>
      <c r="F180" s="23"/>
    </row>
    <row r="181" spans="1:6">
      <c r="A181" s="21"/>
      <c r="B181" s="21"/>
      <c r="C181" s="23"/>
      <c r="D181" s="23"/>
      <c r="F181" s="23"/>
    </row>
    <row r="182" spans="1:6">
      <c r="A182" s="21"/>
      <c r="B182" s="21"/>
      <c r="C182" s="23"/>
      <c r="D182" s="23"/>
      <c r="F182" s="23"/>
    </row>
    <row r="183" spans="1:6">
      <c r="A183" s="21"/>
      <c r="B183" s="21"/>
      <c r="C183" s="23"/>
      <c r="D183" s="23"/>
      <c r="F183" s="23"/>
    </row>
    <row r="184" spans="1:6">
      <c r="A184" s="21"/>
      <c r="B184" s="21"/>
      <c r="C184" s="23"/>
      <c r="D184" s="23"/>
      <c r="F184" s="23"/>
    </row>
    <row r="185" spans="1:6">
      <c r="A185" s="21"/>
      <c r="B185" s="21"/>
      <c r="C185" s="23"/>
      <c r="D185" s="23"/>
      <c r="F185" s="23"/>
    </row>
    <row r="186" spans="1:6">
      <c r="A186" s="21"/>
      <c r="B186" s="21"/>
      <c r="C186" s="23"/>
      <c r="D186" s="23"/>
      <c r="F186" s="23"/>
    </row>
    <row r="187" spans="1:6">
      <c r="A187" s="21"/>
      <c r="B187" s="21"/>
      <c r="C187" s="23"/>
      <c r="D187" s="23"/>
      <c r="F187" s="23"/>
    </row>
    <row r="188" spans="1:6">
      <c r="A188" s="21"/>
      <c r="B188" s="21"/>
      <c r="C188" s="23"/>
      <c r="D188" s="23"/>
      <c r="F188" s="23"/>
    </row>
    <row r="189" spans="1:6">
      <c r="A189" s="21"/>
      <c r="B189" s="21"/>
      <c r="C189" s="23"/>
      <c r="D189" s="23"/>
      <c r="F189" s="23"/>
    </row>
    <row r="190" spans="1:6">
      <c r="A190" s="21"/>
      <c r="B190" s="21"/>
      <c r="C190" s="23"/>
      <c r="D190" s="23"/>
      <c r="F190" s="23"/>
    </row>
    <row r="191" spans="1:6">
      <c r="A191" s="21"/>
      <c r="B191" s="21"/>
      <c r="C191" s="23"/>
      <c r="D191" s="23"/>
      <c r="F191" s="23"/>
    </row>
    <row r="192" spans="1:6">
      <c r="A192" s="21"/>
      <c r="B192" s="21"/>
      <c r="C192" s="23"/>
      <c r="D192" s="23"/>
      <c r="F192" s="23"/>
    </row>
    <row r="193" spans="1:6">
      <c r="A193" s="21"/>
      <c r="B193" s="21"/>
      <c r="C193" s="23"/>
      <c r="D193" s="23"/>
      <c r="F193" s="23"/>
    </row>
    <row r="194" spans="1:6">
      <c r="A194" s="21"/>
      <c r="B194" s="21"/>
      <c r="C194" s="23"/>
      <c r="D194" s="23"/>
      <c r="F194" s="23"/>
    </row>
    <row r="195" spans="1:6">
      <c r="A195" s="21"/>
      <c r="B195" s="21"/>
      <c r="C195" s="23"/>
      <c r="D195" s="23"/>
      <c r="F195" s="23"/>
    </row>
    <row r="196" spans="1:6">
      <c r="A196" s="21"/>
      <c r="B196" s="21"/>
      <c r="C196" s="23"/>
      <c r="D196" s="23"/>
      <c r="F196" s="23"/>
    </row>
    <row r="197" spans="1:6">
      <c r="A197" s="21"/>
      <c r="B197" s="21"/>
      <c r="C197" s="23"/>
      <c r="D197" s="23"/>
      <c r="F197" s="23"/>
    </row>
    <row r="198" spans="1:6">
      <c r="A198" s="21"/>
      <c r="B198" s="21"/>
      <c r="C198" s="23"/>
      <c r="D198" s="23"/>
      <c r="F198" s="23"/>
    </row>
    <row r="199" spans="1:6">
      <c r="A199" s="21"/>
      <c r="B199" s="21"/>
      <c r="C199" s="23"/>
      <c r="D199" s="23"/>
      <c r="F199" s="23"/>
    </row>
    <row r="200" spans="1:6">
      <c r="A200" s="21"/>
      <c r="B200" s="21"/>
      <c r="C200" s="23"/>
      <c r="D200" s="23"/>
      <c r="F200" s="23"/>
    </row>
    <row r="201" spans="1:6">
      <c r="A201" s="21"/>
      <c r="B201" s="21"/>
      <c r="C201" s="23"/>
      <c r="D201" s="23"/>
      <c r="F201" s="23"/>
    </row>
    <row r="202" spans="1:6">
      <c r="A202" s="21"/>
      <c r="B202" s="21"/>
      <c r="C202" s="23"/>
      <c r="D202" s="23"/>
      <c r="F202" s="23"/>
    </row>
    <row r="203" spans="1:6">
      <c r="A203" s="21"/>
      <c r="B203" s="21"/>
      <c r="C203" s="23"/>
      <c r="D203" s="23"/>
      <c r="F203" s="23"/>
    </row>
    <row r="204" spans="1:6">
      <c r="A204" s="21"/>
      <c r="B204" s="21"/>
      <c r="C204" s="23"/>
      <c r="D204" s="23"/>
      <c r="F204" s="23"/>
    </row>
    <row r="205" spans="1:6">
      <c r="A205" s="21"/>
      <c r="B205" s="21"/>
      <c r="C205" s="23"/>
      <c r="D205" s="23"/>
      <c r="F205" s="23"/>
    </row>
    <row r="206" spans="1:6">
      <c r="A206" s="21"/>
      <c r="B206" s="21"/>
      <c r="C206" s="23"/>
      <c r="D206" s="23"/>
      <c r="F206" s="23"/>
    </row>
    <row r="207" spans="1:6">
      <c r="A207" s="21"/>
      <c r="B207" s="21"/>
      <c r="C207" s="23"/>
      <c r="D207" s="23"/>
      <c r="F207" s="23"/>
    </row>
    <row r="208" spans="1:6">
      <c r="A208" s="21"/>
      <c r="B208" s="21"/>
      <c r="C208" s="23"/>
      <c r="D208" s="23"/>
      <c r="F208" s="23"/>
    </row>
    <row r="209" spans="1:6">
      <c r="A209" s="21"/>
      <c r="B209" s="21"/>
      <c r="C209" s="23"/>
      <c r="D209" s="23"/>
      <c r="F209" s="23"/>
    </row>
    <row r="210" spans="1:6">
      <c r="A210" s="21"/>
      <c r="B210" s="21"/>
      <c r="C210" s="23"/>
      <c r="D210" s="23"/>
      <c r="F210" s="23"/>
    </row>
    <row r="211" spans="1:6">
      <c r="A211" s="21"/>
      <c r="B211" s="21"/>
      <c r="C211" s="23"/>
      <c r="D211" s="23"/>
      <c r="F211" s="23"/>
    </row>
    <row r="212" spans="1:6">
      <c r="A212" s="21"/>
      <c r="B212" s="21"/>
      <c r="C212" s="23"/>
      <c r="D212" s="23"/>
      <c r="F212" s="23"/>
    </row>
    <row r="213" spans="1:6">
      <c r="A213" s="21"/>
      <c r="B213" s="21"/>
      <c r="C213" s="23"/>
      <c r="D213" s="23"/>
      <c r="F213" s="23"/>
    </row>
    <row r="214" spans="1:6">
      <c r="A214" s="21"/>
      <c r="B214" s="21"/>
      <c r="C214" s="23"/>
      <c r="D214" s="23"/>
      <c r="F214" s="23"/>
    </row>
    <row r="215" spans="1:6">
      <c r="A215" s="21"/>
      <c r="B215" s="21"/>
      <c r="C215" s="23"/>
      <c r="D215" s="23"/>
      <c r="F215" s="23"/>
    </row>
    <row r="216" spans="1:6">
      <c r="A216" s="21"/>
      <c r="B216" s="21"/>
      <c r="C216" s="23"/>
      <c r="D216" s="23"/>
      <c r="F216" s="23"/>
    </row>
    <row r="217" spans="1:6">
      <c r="A217" s="21"/>
      <c r="B217" s="21"/>
      <c r="C217" s="23"/>
      <c r="D217" s="23"/>
      <c r="F217" s="23"/>
    </row>
    <row r="218" spans="1:6">
      <c r="A218" s="21"/>
      <c r="B218" s="21"/>
      <c r="C218" s="23"/>
      <c r="D218" s="23"/>
      <c r="F218" s="23"/>
    </row>
    <row r="219" spans="1:6">
      <c r="A219" s="21"/>
      <c r="B219" s="21"/>
      <c r="C219" s="23"/>
      <c r="D219" s="23"/>
      <c r="F219" s="23"/>
    </row>
    <row r="220" spans="1:6">
      <c r="A220" s="21"/>
      <c r="B220" s="21"/>
      <c r="C220" s="23"/>
      <c r="D220" s="23"/>
      <c r="F220" s="23"/>
    </row>
    <row r="221" spans="1:6">
      <c r="A221" s="21"/>
      <c r="B221" s="21"/>
      <c r="C221" s="23"/>
      <c r="D221" s="23"/>
      <c r="F221" s="23"/>
    </row>
    <row r="222" spans="1:6">
      <c r="A222" s="21"/>
      <c r="B222" s="21"/>
      <c r="C222" s="23"/>
      <c r="D222" s="23"/>
      <c r="F222" s="23"/>
    </row>
    <row r="223" spans="1:6">
      <c r="A223" s="21"/>
      <c r="B223" s="21"/>
      <c r="C223" s="23"/>
      <c r="D223" s="23"/>
      <c r="F223" s="23"/>
    </row>
    <row r="224" spans="1:6">
      <c r="A224" s="21"/>
      <c r="B224" s="21"/>
      <c r="C224" s="23"/>
      <c r="D224" s="23"/>
      <c r="F224" s="23"/>
    </row>
    <row r="225" spans="1:6">
      <c r="A225" s="21"/>
      <c r="B225" s="21"/>
      <c r="C225" s="23"/>
      <c r="D225" s="23"/>
      <c r="F225" s="23"/>
    </row>
    <row r="226" spans="1:6">
      <c r="A226" s="21"/>
      <c r="B226" s="21"/>
      <c r="C226" s="23"/>
      <c r="D226" s="23"/>
      <c r="F226" s="23"/>
    </row>
    <row r="227" spans="1:6">
      <c r="A227" s="21"/>
      <c r="B227" s="21"/>
      <c r="C227" s="23"/>
      <c r="D227" s="23"/>
      <c r="F227" s="23"/>
    </row>
    <row r="228" spans="1:6">
      <c r="A228" s="21"/>
      <c r="B228" s="21"/>
      <c r="C228" s="23"/>
      <c r="D228" s="23"/>
      <c r="F228" s="23"/>
    </row>
    <row r="229" spans="1:6">
      <c r="A229" s="21"/>
      <c r="B229" s="21"/>
      <c r="C229" s="23"/>
      <c r="D229" s="23"/>
      <c r="F229" s="23"/>
    </row>
    <row r="230" spans="1:6">
      <c r="A230" s="21"/>
      <c r="B230" s="21"/>
      <c r="C230" s="23"/>
      <c r="D230" s="23"/>
      <c r="F230" s="23"/>
    </row>
    <row r="231" spans="1:6">
      <c r="A231" s="21"/>
      <c r="B231" s="21"/>
      <c r="C231" s="23"/>
      <c r="D231" s="23"/>
      <c r="F231" s="23"/>
    </row>
    <row r="232" spans="1:6">
      <c r="A232" s="21"/>
      <c r="B232" s="21"/>
      <c r="C232" s="23"/>
      <c r="D232" s="23"/>
      <c r="F232" s="23"/>
    </row>
    <row r="233" spans="1:6">
      <c r="A233" s="21"/>
      <c r="B233" s="21"/>
      <c r="C233" s="23"/>
      <c r="D233" s="23"/>
      <c r="F233" s="23"/>
    </row>
    <row r="234" spans="1:6">
      <c r="A234" s="21"/>
      <c r="B234" s="21"/>
      <c r="C234" s="23"/>
      <c r="D234" s="23"/>
      <c r="F234" s="23"/>
    </row>
    <row r="235" spans="1:6">
      <c r="A235" s="21"/>
      <c r="B235" s="21"/>
      <c r="C235" s="23"/>
      <c r="D235" s="23"/>
      <c r="F235" s="23"/>
    </row>
    <row r="236" spans="1:6">
      <c r="A236" s="21"/>
      <c r="B236" s="21"/>
      <c r="C236" s="23"/>
      <c r="D236" s="23"/>
      <c r="F236" s="23"/>
    </row>
    <row r="237" spans="1:6">
      <c r="A237" s="21"/>
      <c r="B237" s="21"/>
      <c r="C237" s="23"/>
      <c r="D237" s="23"/>
      <c r="F237" s="23"/>
    </row>
    <row r="238" spans="1:6">
      <c r="A238" s="21"/>
      <c r="B238" s="21"/>
      <c r="C238" s="23"/>
      <c r="D238" s="23"/>
      <c r="F238" s="23"/>
    </row>
    <row r="239" spans="1:6">
      <c r="A239" s="21"/>
      <c r="B239" s="21"/>
      <c r="C239" s="23"/>
      <c r="D239" s="23"/>
      <c r="F239" s="23"/>
    </row>
    <row r="240" spans="1:6">
      <c r="A240" s="21"/>
      <c r="B240" s="21"/>
      <c r="C240" s="23"/>
      <c r="D240" s="23"/>
      <c r="F240" s="23"/>
    </row>
    <row r="241" spans="1:6">
      <c r="A241" s="21"/>
      <c r="B241" s="21"/>
      <c r="C241" s="23"/>
      <c r="D241" s="23"/>
      <c r="F241" s="23"/>
    </row>
    <row r="242" spans="1:6">
      <c r="A242" s="21"/>
      <c r="B242" s="21"/>
      <c r="C242" s="23"/>
      <c r="D242" s="23"/>
      <c r="F242" s="23"/>
    </row>
    <row r="243" spans="1:6">
      <c r="A243" s="21"/>
      <c r="B243" s="21"/>
      <c r="C243" s="23"/>
      <c r="D243" s="23"/>
      <c r="F243" s="23"/>
    </row>
    <row r="244" spans="1:6">
      <c r="A244" s="21"/>
      <c r="B244" s="21"/>
      <c r="C244" s="23"/>
      <c r="D244" s="23"/>
      <c r="F244" s="23"/>
    </row>
    <row r="245" spans="1:6">
      <c r="A245" s="21"/>
      <c r="B245" s="21"/>
      <c r="C245" s="23"/>
      <c r="D245" s="23"/>
      <c r="F245" s="23"/>
    </row>
    <row r="246" spans="1:6">
      <c r="A246" s="21"/>
      <c r="B246" s="21"/>
      <c r="C246" s="23"/>
      <c r="D246" s="23"/>
      <c r="F246" s="23"/>
    </row>
    <row r="247" spans="1:6">
      <c r="A247" s="21"/>
      <c r="B247" s="21"/>
      <c r="C247" s="23"/>
      <c r="D247" s="23"/>
      <c r="F247" s="23"/>
    </row>
    <row r="248" spans="1:6">
      <c r="A248" s="21"/>
      <c r="B248" s="21"/>
      <c r="C248" s="23"/>
      <c r="D248" s="23"/>
      <c r="F248" s="23"/>
    </row>
    <row r="249" spans="1:6">
      <c r="A249" s="21"/>
      <c r="B249" s="21"/>
      <c r="C249" s="23"/>
      <c r="D249" s="23"/>
      <c r="F249" s="23"/>
    </row>
    <row r="250" spans="1:6">
      <c r="A250" s="21"/>
      <c r="B250" s="21"/>
      <c r="C250" s="23"/>
      <c r="D250" s="23"/>
      <c r="F250" s="23"/>
    </row>
    <row r="251" spans="1:6">
      <c r="A251" s="21"/>
      <c r="B251" s="21"/>
      <c r="C251" s="23"/>
      <c r="D251" s="23"/>
      <c r="F251" s="23"/>
    </row>
    <row r="252" spans="1:6">
      <c r="A252" s="21"/>
      <c r="B252" s="21"/>
      <c r="C252" s="23"/>
      <c r="D252" s="23"/>
      <c r="F252" s="23"/>
    </row>
    <row r="253" spans="1:6">
      <c r="A253" s="21"/>
      <c r="B253" s="21"/>
      <c r="C253" s="23"/>
      <c r="D253" s="23"/>
      <c r="F253" s="23"/>
    </row>
    <row r="254" spans="1:6">
      <c r="A254" s="21"/>
      <c r="B254" s="21"/>
      <c r="C254" s="23"/>
      <c r="D254" s="23"/>
      <c r="F254" s="23"/>
    </row>
    <row r="255" spans="1:6">
      <c r="A255" s="21"/>
      <c r="B255" s="21"/>
      <c r="C255" s="23"/>
      <c r="D255" s="23"/>
      <c r="F255" s="23"/>
    </row>
    <row r="256" spans="1:6">
      <c r="A256" s="21"/>
      <c r="B256" s="21"/>
      <c r="C256" s="23"/>
      <c r="D256" s="23"/>
      <c r="F256" s="23"/>
    </row>
    <row r="257" spans="1:6">
      <c r="A257" s="21"/>
      <c r="B257" s="21"/>
      <c r="C257" s="23"/>
      <c r="D257" s="23"/>
      <c r="F257" s="23"/>
    </row>
    <row r="258" spans="1:6">
      <c r="A258" s="21"/>
      <c r="B258" s="21"/>
      <c r="C258" s="23"/>
      <c r="D258" s="23"/>
      <c r="F258" s="23"/>
    </row>
    <row r="259" spans="1:6">
      <c r="A259" s="21"/>
      <c r="B259" s="21"/>
      <c r="C259" s="23"/>
      <c r="D259" s="23"/>
      <c r="F259" s="23"/>
    </row>
    <row r="260" spans="1:6">
      <c r="A260" s="21"/>
      <c r="B260" s="21"/>
      <c r="C260" s="23"/>
      <c r="D260" s="23"/>
      <c r="F260" s="23"/>
    </row>
    <row r="261" spans="1:6">
      <c r="A261" s="21"/>
      <c r="B261" s="21"/>
      <c r="C261" s="23"/>
      <c r="D261" s="23"/>
      <c r="F261" s="23"/>
    </row>
    <row r="262" spans="1:6">
      <c r="A262" s="21"/>
      <c r="B262" s="21"/>
      <c r="C262" s="23"/>
      <c r="D262" s="23"/>
      <c r="F262" s="23"/>
    </row>
    <row r="263" spans="1:6">
      <c r="A263" s="21"/>
      <c r="B263" s="21"/>
      <c r="C263" s="23"/>
      <c r="D263" s="23"/>
      <c r="F263" s="23"/>
    </row>
    <row r="264" spans="1:6">
      <c r="A264" s="21"/>
      <c r="B264" s="21"/>
      <c r="C264" s="23"/>
      <c r="D264" s="23"/>
      <c r="F264" s="23"/>
    </row>
    <row r="265" spans="1:6">
      <c r="A265" s="21"/>
      <c r="B265" s="21"/>
      <c r="C265" s="23"/>
      <c r="D265" s="23"/>
      <c r="F265" s="23"/>
    </row>
    <row r="266" spans="1:6">
      <c r="A266" s="21"/>
      <c r="B266" s="21"/>
      <c r="C266" s="23"/>
      <c r="D266" s="23"/>
      <c r="F266" s="23"/>
    </row>
    <row r="267" spans="1:6">
      <c r="A267" s="21"/>
      <c r="B267" s="21"/>
      <c r="C267" s="23"/>
      <c r="D267" s="23"/>
      <c r="F267" s="23"/>
    </row>
    <row r="268" spans="1:6">
      <c r="A268" s="21"/>
      <c r="B268" s="21"/>
      <c r="C268" s="23"/>
      <c r="D268" s="23"/>
      <c r="F268" s="23"/>
    </row>
    <row r="269" spans="1:6">
      <c r="A269" s="21"/>
      <c r="B269" s="21"/>
      <c r="C269" s="23"/>
      <c r="D269" s="23"/>
      <c r="F269" s="23"/>
    </row>
    <row r="270" spans="1:6">
      <c r="A270" s="21"/>
      <c r="B270" s="21"/>
      <c r="C270" s="23"/>
      <c r="D270" s="23"/>
      <c r="F270" s="23"/>
    </row>
    <row r="271" spans="1:6">
      <c r="A271" s="21"/>
      <c r="B271" s="21"/>
      <c r="C271" s="23"/>
      <c r="D271" s="23"/>
      <c r="F271" s="23"/>
    </row>
    <row r="272" spans="1:6">
      <c r="A272" s="21"/>
      <c r="B272" s="21"/>
      <c r="C272" s="23"/>
      <c r="D272" s="23"/>
      <c r="F272" s="23"/>
    </row>
    <row r="273" spans="1:6">
      <c r="A273" s="21"/>
      <c r="B273" s="21"/>
      <c r="C273" s="23"/>
      <c r="D273" s="23"/>
      <c r="F273" s="23"/>
    </row>
    <row r="274" spans="1:6">
      <c r="A274" s="21"/>
      <c r="B274" s="21"/>
      <c r="C274" s="23"/>
      <c r="D274" s="23"/>
      <c r="F274" s="23"/>
    </row>
    <row r="275" spans="1:6">
      <c r="A275" s="21"/>
      <c r="B275" s="21"/>
      <c r="C275" s="23"/>
      <c r="D275" s="23"/>
      <c r="F275" s="23"/>
    </row>
    <row r="276" spans="1:6">
      <c r="A276" s="21"/>
      <c r="B276" s="21"/>
      <c r="C276" s="23"/>
      <c r="D276" s="23"/>
      <c r="F276" s="23"/>
    </row>
    <row r="277" spans="1:6">
      <c r="A277" s="21"/>
      <c r="B277" s="21"/>
      <c r="C277" s="23"/>
      <c r="D277" s="23"/>
      <c r="F277" s="23"/>
    </row>
    <row r="278" spans="1:6">
      <c r="A278" s="21"/>
      <c r="B278" s="21"/>
      <c r="C278" s="23"/>
      <c r="D278" s="23"/>
      <c r="F278" s="23"/>
    </row>
    <row r="279" spans="1:6">
      <c r="A279" s="21"/>
      <c r="B279" s="21"/>
      <c r="C279" s="23"/>
      <c r="D279" s="23"/>
      <c r="F279" s="23"/>
    </row>
    <row r="280" spans="1:6">
      <c r="A280" s="21"/>
      <c r="B280" s="21"/>
      <c r="C280" s="23"/>
      <c r="D280" s="23"/>
      <c r="F280" s="23"/>
    </row>
    <row r="281" spans="1:6">
      <c r="A281" s="21"/>
      <c r="B281" s="21"/>
      <c r="C281" s="23"/>
      <c r="D281" s="23"/>
      <c r="F281" s="23"/>
    </row>
    <row r="282" spans="1:6">
      <c r="A282" s="21"/>
      <c r="B282" s="21"/>
      <c r="C282" s="23"/>
      <c r="D282" s="23"/>
      <c r="F282" s="23"/>
    </row>
    <row r="283" spans="1:6">
      <c r="A283" s="21"/>
      <c r="B283" s="21"/>
      <c r="C283" s="23"/>
      <c r="D283" s="23"/>
      <c r="F283" s="23"/>
    </row>
    <row r="284" spans="1:6">
      <c r="A284" s="21"/>
      <c r="B284" s="21"/>
      <c r="C284" s="23"/>
      <c r="D284" s="23"/>
      <c r="F284" s="23"/>
    </row>
    <row r="285" spans="1:6">
      <c r="A285" s="21"/>
      <c r="B285" s="21"/>
      <c r="C285" s="23"/>
      <c r="D285" s="23"/>
      <c r="F285" s="23"/>
    </row>
    <row r="286" spans="1:6">
      <c r="A286" s="21"/>
      <c r="B286" s="21"/>
      <c r="C286" s="23"/>
      <c r="D286" s="23"/>
      <c r="F286" s="23"/>
    </row>
    <row r="287" spans="1:6">
      <c r="A287" s="21"/>
      <c r="B287" s="21"/>
      <c r="C287" s="23"/>
      <c r="D287" s="23"/>
      <c r="F287" s="23"/>
    </row>
    <row r="288" spans="1:6">
      <c r="A288" s="21"/>
      <c r="B288" s="21"/>
      <c r="C288" s="23"/>
      <c r="D288" s="23"/>
      <c r="F288" s="23"/>
    </row>
    <row r="289" spans="1:6">
      <c r="A289" s="21"/>
      <c r="B289" s="21"/>
      <c r="C289" s="23"/>
      <c r="D289" s="23"/>
      <c r="F289" s="23"/>
    </row>
    <row r="290" spans="1:6">
      <c r="A290" s="21"/>
      <c r="B290" s="21"/>
      <c r="C290" s="23"/>
      <c r="D290" s="23"/>
      <c r="F290" s="23"/>
    </row>
    <row r="291" spans="1:6">
      <c r="A291" s="21"/>
      <c r="B291" s="21"/>
      <c r="C291" s="23"/>
      <c r="D291" s="23"/>
      <c r="F291" s="23"/>
    </row>
    <row r="292" spans="1:6">
      <c r="A292" s="21"/>
      <c r="B292" s="21"/>
      <c r="C292" s="23"/>
      <c r="D292" s="23"/>
      <c r="F292" s="23"/>
    </row>
    <row r="293" spans="1:6">
      <c r="A293" s="21"/>
      <c r="B293" s="21"/>
      <c r="C293" s="23"/>
      <c r="D293" s="23"/>
      <c r="F293" s="23"/>
    </row>
    <row r="294" spans="1:6">
      <c r="A294" s="21"/>
      <c r="B294" s="21"/>
      <c r="C294" s="23"/>
      <c r="D294" s="23"/>
      <c r="F294" s="23"/>
    </row>
    <row r="295" spans="1:6">
      <c r="A295" s="21"/>
      <c r="B295" s="21"/>
      <c r="C295" s="23"/>
      <c r="D295" s="23"/>
      <c r="F295" s="23"/>
    </row>
    <row r="296" spans="1:6">
      <c r="A296" s="21"/>
      <c r="B296" s="21"/>
      <c r="C296" s="23"/>
      <c r="D296" s="23"/>
      <c r="F296" s="23"/>
    </row>
    <row r="297" spans="1:6">
      <c r="A297" s="21"/>
      <c r="B297" s="21"/>
      <c r="C297" s="23"/>
      <c r="D297" s="23"/>
      <c r="F297" s="23"/>
    </row>
    <row r="298" spans="1:6">
      <c r="A298" s="21"/>
      <c r="B298" s="21"/>
      <c r="C298" s="23"/>
      <c r="D298" s="23"/>
      <c r="F298" s="23"/>
    </row>
    <row r="299" spans="1:6">
      <c r="A299" s="21"/>
      <c r="B299" s="21"/>
      <c r="C299" s="23"/>
      <c r="D299" s="23"/>
      <c r="F299" s="23"/>
    </row>
    <row r="300" spans="1:6">
      <c r="A300" s="21"/>
      <c r="B300" s="21"/>
      <c r="C300" s="23"/>
      <c r="D300" s="23"/>
      <c r="F300" s="23"/>
    </row>
    <row r="301" spans="1:6">
      <c r="A301" s="21"/>
      <c r="B301" s="21"/>
      <c r="C301" s="23"/>
      <c r="D301" s="23"/>
      <c r="F301" s="23"/>
    </row>
    <row r="302" spans="1:6">
      <c r="A302" s="21"/>
      <c r="B302" s="21"/>
      <c r="C302" s="23"/>
      <c r="D302" s="23"/>
      <c r="F302" s="23"/>
    </row>
    <row r="303" spans="1:6">
      <c r="A303" s="21"/>
      <c r="B303" s="21"/>
      <c r="C303" s="23"/>
      <c r="D303" s="23"/>
      <c r="F303" s="23"/>
    </row>
    <row r="304" spans="1:6">
      <c r="A304" s="21"/>
      <c r="B304" s="21"/>
      <c r="C304" s="23"/>
      <c r="D304" s="23"/>
      <c r="F304" s="23"/>
    </row>
    <row r="305" spans="1:6">
      <c r="A305" s="21"/>
      <c r="B305" s="21"/>
      <c r="C305" s="23"/>
      <c r="D305" s="23"/>
      <c r="F305" s="23"/>
    </row>
    <row r="306" spans="1:6">
      <c r="A306" s="21"/>
      <c r="B306" s="21"/>
      <c r="C306" s="23"/>
      <c r="D306" s="23"/>
      <c r="F306" s="23"/>
    </row>
    <row r="307" spans="1:6">
      <c r="A307" s="21"/>
      <c r="B307" s="21"/>
      <c r="C307" s="23"/>
      <c r="D307" s="23"/>
      <c r="F307" s="23"/>
    </row>
    <row r="308" spans="1:6">
      <c r="A308" s="21"/>
      <c r="B308" s="21"/>
      <c r="C308" s="23"/>
      <c r="D308" s="23"/>
      <c r="F308" s="23"/>
    </row>
    <row r="309" spans="1:6">
      <c r="A309" s="21"/>
      <c r="B309" s="21"/>
      <c r="C309" s="23"/>
      <c r="D309" s="23"/>
      <c r="F309" s="23"/>
    </row>
    <row r="310" spans="1:6">
      <c r="A310" s="21"/>
      <c r="B310" s="21"/>
      <c r="C310" s="23"/>
      <c r="D310" s="23"/>
      <c r="F310" s="23"/>
    </row>
    <row r="311" spans="1:6">
      <c r="A311" s="21"/>
      <c r="B311" s="21"/>
      <c r="C311" s="23"/>
      <c r="D311" s="23"/>
      <c r="F311" s="23"/>
    </row>
    <row r="312" spans="1:6">
      <c r="A312" s="21"/>
      <c r="B312" s="21"/>
      <c r="C312" s="23"/>
      <c r="D312" s="23"/>
      <c r="F312" s="23"/>
    </row>
    <row r="313" spans="1:6">
      <c r="A313" s="21"/>
      <c r="B313" s="21"/>
      <c r="C313" s="23"/>
      <c r="D313" s="23"/>
      <c r="F313" s="23"/>
    </row>
    <row r="314" spans="1:6">
      <c r="A314" s="21"/>
      <c r="B314" s="21"/>
      <c r="C314" s="23"/>
      <c r="D314" s="23"/>
      <c r="F314" s="23"/>
    </row>
    <row r="315" spans="1:6">
      <c r="A315" s="21"/>
      <c r="B315" s="21"/>
      <c r="C315" s="23"/>
      <c r="D315" s="23"/>
      <c r="F315" s="23"/>
    </row>
    <row r="316" spans="1:6">
      <c r="A316" s="21"/>
      <c r="B316" s="21"/>
      <c r="C316" s="23"/>
      <c r="D316" s="23"/>
      <c r="F316" s="23"/>
    </row>
    <row r="317" spans="1:6">
      <c r="A317" s="21"/>
      <c r="B317" s="21"/>
      <c r="C317" s="23"/>
      <c r="D317" s="23"/>
      <c r="F317" s="23"/>
    </row>
    <row r="318" spans="1:6">
      <c r="A318" s="21"/>
      <c r="B318" s="21"/>
      <c r="C318" s="23"/>
      <c r="D318" s="23"/>
      <c r="F318" s="23"/>
    </row>
    <row r="319" spans="1:6">
      <c r="A319" s="21"/>
      <c r="B319" s="21"/>
      <c r="C319" s="23"/>
      <c r="D319" s="23"/>
      <c r="F319" s="23"/>
    </row>
    <row r="320" spans="1:6">
      <c r="A320" s="21"/>
      <c r="B320" s="21"/>
      <c r="C320" s="23"/>
      <c r="D320" s="23"/>
      <c r="F320" s="23"/>
    </row>
    <row r="321" spans="1:6">
      <c r="A321" s="21"/>
      <c r="B321" s="21"/>
      <c r="C321" s="23"/>
      <c r="D321" s="23"/>
      <c r="F321" s="23"/>
    </row>
    <row r="322" spans="1:6">
      <c r="A322" s="21"/>
      <c r="B322" s="21"/>
      <c r="C322" s="23"/>
      <c r="D322" s="23"/>
      <c r="F322" s="23"/>
    </row>
    <row r="323" spans="1:6">
      <c r="A323" s="21"/>
      <c r="B323" s="21"/>
      <c r="C323" s="23"/>
      <c r="D323" s="23"/>
      <c r="F323" s="23"/>
    </row>
    <row r="324" spans="1:6">
      <c r="A324" s="21"/>
      <c r="B324" s="21"/>
      <c r="C324" s="23"/>
      <c r="D324" s="23"/>
      <c r="F324" s="23"/>
    </row>
    <row r="325" spans="1:6">
      <c r="A325" s="21"/>
      <c r="B325" s="21"/>
      <c r="C325" s="23"/>
      <c r="D325" s="23"/>
      <c r="F325" s="23"/>
    </row>
    <row r="326" spans="1:6">
      <c r="A326" s="21"/>
      <c r="B326" s="21"/>
      <c r="C326" s="23"/>
      <c r="D326" s="23"/>
      <c r="F326" s="23"/>
    </row>
    <row r="327" spans="1:6">
      <c r="A327" s="21"/>
      <c r="B327" s="21"/>
      <c r="C327" s="23"/>
      <c r="D327" s="23"/>
      <c r="F327" s="23"/>
    </row>
    <row r="328" spans="1:6">
      <c r="A328" s="21"/>
      <c r="B328" s="21"/>
      <c r="C328" s="23"/>
      <c r="D328" s="23"/>
      <c r="F328" s="23"/>
    </row>
    <row r="329" spans="1:6">
      <c r="A329" s="21"/>
      <c r="B329" s="21"/>
      <c r="C329" s="23"/>
      <c r="D329" s="23"/>
      <c r="F329" s="23"/>
    </row>
    <row r="330" spans="1:6">
      <c r="A330" s="21"/>
      <c r="B330" s="21"/>
      <c r="C330" s="23"/>
      <c r="D330" s="23"/>
      <c r="F330" s="23"/>
    </row>
    <row r="331" spans="1:6">
      <c r="A331" s="21"/>
      <c r="B331" s="21"/>
      <c r="C331" s="23"/>
      <c r="D331" s="23"/>
      <c r="F331" s="23"/>
    </row>
    <row r="332" spans="1:6">
      <c r="A332" s="21"/>
      <c r="B332" s="21"/>
      <c r="C332" s="23"/>
      <c r="D332" s="23"/>
      <c r="F332" s="23"/>
    </row>
    <row r="333" spans="1:6">
      <c r="A333" s="21"/>
      <c r="B333" s="21"/>
      <c r="C333" s="23"/>
      <c r="D333" s="23"/>
      <c r="F333" s="23"/>
    </row>
    <row r="334" spans="1:6">
      <c r="A334" s="21"/>
      <c r="B334" s="21"/>
      <c r="C334" s="23"/>
      <c r="D334" s="23"/>
      <c r="F334" s="23"/>
    </row>
    <row r="335" spans="1:6">
      <c r="A335" s="21"/>
      <c r="B335" s="21"/>
      <c r="C335" s="23"/>
      <c r="D335" s="23"/>
      <c r="F335" s="23"/>
    </row>
    <row r="336" spans="1:6">
      <c r="A336" s="21"/>
      <c r="B336" s="21"/>
      <c r="C336" s="23"/>
      <c r="D336" s="23"/>
      <c r="F336" s="23"/>
    </row>
    <row r="337" spans="1:6">
      <c r="A337" s="21"/>
      <c r="B337" s="21"/>
      <c r="C337" s="23"/>
      <c r="D337" s="23"/>
      <c r="F337" s="23"/>
    </row>
    <row r="338" spans="1:6">
      <c r="A338" s="21"/>
      <c r="B338" s="21"/>
      <c r="C338" s="23"/>
      <c r="D338" s="23"/>
      <c r="F338" s="23"/>
    </row>
    <row r="339" spans="1:6">
      <c r="A339" s="21"/>
      <c r="B339" s="21"/>
      <c r="C339" s="23"/>
      <c r="D339" s="23"/>
      <c r="F339" s="23"/>
    </row>
    <row r="340" spans="1:6">
      <c r="A340" s="21"/>
      <c r="B340" s="21"/>
      <c r="C340" s="23"/>
      <c r="D340" s="23"/>
      <c r="F340" s="23"/>
    </row>
    <row r="341" spans="1:6">
      <c r="A341" s="21"/>
      <c r="B341" s="21"/>
      <c r="C341" s="23"/>
      <c r="D341" s="23"/>
      <c r="F341" s="23"/>
    </row>
    <row r="342" spans="1:6">
      <c r="A342" s="21"/>
      <c r="B342" s="21"/>
      <c r="C342" s="23"/>
      <c r="D342" s="23"/>
      <c r="F342" s="23"/>
    </row>
    <row r="343" spans="1:6">
      <c r="A343" s="21"/>
      <c r="B343" s="21"/>
      <c r="C343" s="23"/>
      <c r="D343" s="23"/>
      <c r="F343" s="23"/>
    </row>
    <row r="344" spans="1:6">
      <c r="A344" s="21"/>
      <c r="B344" s="21"/>
      <c r="C344" s="23"/>
      <c r="D344" s="23"/>
      <c r="F344" s="23"/>
    </row>
    <row r="345" spans="1:6">
      <c r="A345" s="21"/>
      <c r="B345" s="21"/>
      <c r="C345" s="23"/>
      <c r="D345" s="23"/>
      <c r="F345" s="23"/>
    </row>
    <row r="346" spans="1:6">
      <c r="A346" s="21"/>
      <c r="B346" s="21"/>
      <c r="C346" s="23"/>
      <c r="D346" s="23"/>
      <c r="F346" s="23"/>
    </row>
    <row r="347" spans="1:6">
      <c r="A347" s="21"/>
      <c r="B347" s="21"/>
      <c r="C347" s="23"/>
      <c r="D347" s="23"/>
      <c r="F347" s="23"/>
    </row>
    <row r="348" spans="1:6">
      <c r="A348" s="21"/>
      <c r="B348" s="21"/>
      <c r="C348" s="23"/>
      <c r="D348" s="23"/>
      <c r="F348" s="23"/>
    </row>
    <row r="349" spans="1:6">
      <c r="A349" s="21"/>
      <c r="B349" s="21"/>
      <c r="C349" s="23"/>
      <c r="D349" s="23"/>
      <c r="F349" s="23"/>
    </row>
    <row r="350" spans="1:6">
      <c r="A350" s="21"/>
      <c r="B350" s="21"/>
      <c r="C350" s="23"/>
      <c r="D350" s="23"/>
      <c r="F350" s="23"/>
    </row>
    <row r="351" spans="1:6">
      <c r="A351" s="21"/>
      <c r="B351" s="21"/>
      <c r="C351" s="23"/>
      <c r="D351" s="23"/>
      <c r="F351" s="23"/>
    </row>
    <row r="352" spans="1:6">
      <c r="A352" s="21"/>
      <c r="B352" s="21"/>
      <c r="C352" s="23"/>
      <c r="D352" s="23"/>
      <c r="F352" s="23"/>
    </row>
    <row r="353" spans="1:6">
      <c r="A353" s="21"/>
      <c r="B353" s="21"/>
      <c r="C353" s="23"/>
      <c r="D353" s="23"/>
      <c r="F353" s="23"/>
    </row>
    <row r="354" spans="1:6">
      <c r="A354" s="21"/>
      <c r="B354" s="21"/>
      <c r="C354" s="23"/>
      <c r="D354" s="23"/>
      <c r="F354" s="23"/>
    </row>
    <row r="355" spans="1:6">
      <c r="A355" s="21"/>
      <c r="B355" s="21"/>
      <c r="C355" s="23"/>
      <c r="D355" s="23"/>
      <c r="F355" s="23"/>
    </row>
    <row r="356" spans="1:6">
      <c r="A356" s="21"/>
      <c r="B356" s="21"/>
      <c r="C356" s="23"/>
      <c r="D356" s="23"/>
      <c r="F356" s="23"/>
    </row>
    <row r="357" spans="1:6">
      <c r="A357" s="21"/>
      <c r="C357" s="23"/>
      <c r="D357" s="23"/>
      <c r="F357" s="23"/>
    </row>
    <row r="358" spans="1:6">
      <c r="A358" s="21"/>
      <c r="C358" s="23"/>
      <c r="D358" s="23"/>
      <c r="F358" s="23"/>
    </row>
    <row r="359" spans="1:6">
      <c r="A359" s="21"/>
      <c r="C359" s="23"/>
      <c r="D359" s="23"/>
      <c r="F359" s="23"/>
    </row>
    <row r="360" spans="1:6">
      <c r="A360" s="21"/>
      <c r="C360" s="23"/>
      <c r="D360" s="23"/>
      <c r="F360" s="23"/>
    </row>
    <row r="361" spans="1:6">
      <c r="A361" s="21"/>
      <c r="C361" s="23"/>
      <c r="D361" s="23"/>
      <c r="F361" s="23"/>
    </row>
    <row r="362" spans="1:6">
      <c r="A362" s="21"/>
      <c r="C362" s="23"/>
      <c r="D362" s="23"/>
      <c r="F362" s="23"/>
    </row>
    <row r="363" spans="1:6">
      <c r="A363" s="21"/>
      <c r="C363" s="23"/>
      <c r="D363" s="23"/>
      <c r="F363" s="23"/>
    </row>
    <row r="364" spans="1:6">
      <c r="A364" s="21"/>
      <c r="C364" s="23"/>
      <c r="D364" s="23"/>
      <c r="F364" s="23"/>
    </row>
    <row r="365" spans="1:6">
      <c r="A365" s="21"/>
      <c r="C365" s="23"/>
      <c r="D365" s="23"/>
      <c r="F365" s="23"/>
    </row>
    <row r="366" spans="1:6">
      <c r="A366" s="21"/>
      <c r="C366" s="23"/>
      <c r="D366" s="23"/>
      <c r="F366" s="23"/>
    </row>
    <row r="367" spans="1:6">
      <c r="A367" s="21"/>
      <c r="C367" s="23"/>
      <c r="D367" s="23"/>
      <c r="F367" s="23"/>
    </row>
    <row r="368" spans="1:6">
      <c r="A368" s="21"/>
      <c r="C368" s="23"/>
      <c r="D368" s="23"/>
      <c r="F368" s="23"/>
    </row>
    <row r="369" spans="1:6">
      <c r="A369" s="21"/>
      <c r="C369" s="23"/>
      <c r="D369" s="23"/>
      <c r="F369" s="23"/>
    </row>
    <row r="370" spans="1:6">
      <c r="A370" s="21"/>
      <c r="C370" s="23"/>
      <c r="D370" s="23"/>
      <c r="F370" s="23"/>
    </row>
    <row r="371" spans="1:6">
      <c r="A371" s="21"/>
      <c r="C371" s="23"/>
      <c r="D371" s="23"/>
      <c r="F371" s="23"/>
    </row>
    <row r="372" spans="1:6">
      <c r="A372" s="21"/>
      <c r="C372" s="23"/>
      <c r="D372" s="23"/>
      <c r="F372" s="23"/>
    </row>
    <row r="373" spans="1:6">
      <c r="A373" s="21"/>
      <c r="C373" s="23"/>
      <c r="D373" s="23"/>
      <c r="F373" s="23"/>
    </row>
    <row r="374" spans="1:6">
      <c r="A374" s="21"/>
      <c r="C374" s="23"/>
      <c r="D374" s="23"/>
      <c r="F374" s="23"/>
    </row>
    <row r="375" spans="1:6">
      <c r="A375" s="21"/>
      <c r="C375" s="23"/>
      <c r="D375" s="23"/>
      <c r="F375" s="23"/>
    </row>
    <row r="376" spans="1:6">
      <c r="A376" s="21"/>
      <c r="C376" s="23"/>
      <c r="D376" s="23"/>
      <c r="F376" s="23"/>
    </row>
    <row r="377" spans="1:6">
      <c r="A377" s="21"/>
      <c r="C377" s="23"/>
      <c r="D377" s="23"/>
      <c r="F377" s="23"/>
    </row>
    <row r="378" spans="1:6">
      <c r="A378" s="21"/>
      <c r="C378" s="23"/>
      <c r="D378" s="23"/>
      <c r="F378" s="23"/>
    </row>
    <row r="379" spans="1:6">
      <c r="A379" s="21"/>
      <c r="C379" s="23"/>
      <c r="D379" s="23"/>
      <c r="F379" s="23"/>
    </row>
    <row r="380" spans="1:6">
      <c r="A380" s="21"/>
      <c r="C380" s="23"/>
      <c r="D380" s="23"/>
      <c r="F380" s="23"/>
    </row>
    <row r="381" spans="1:6">
      <c r="A381" s="21"/>
      <c r="C381" s="23"/>
      <c r="D381" s="23"/>
      <c r="F381" s="23"/>
    </row>
    <row r="382" spans="1:6">
      <c r="A382" s="21"/>
      <c r="C382" s="23"/>
      <c r="D382" s="23"/>
      <c r="F382" s="23"/>
    </row>
    <row r="383" spans="1:6">
      <c r="A383" s="21"/>
      <c r="C383" s="23"/>
      <c r="D383" s="23"/>
      <c r="F383" s="23"/>
    </row>
    <row r="384" spans="1:6">
      <c r="A384" s="21"/>
      <c r="C384" s="23"/>
      <c r="D384" s="23"/>
      <c r="F384" s="23"/>
    </row>
    <row r="385" spans="1:6">
      <c r="A385" s="21"/>
      <c r="C385" s="23"/>
      <c r="D385" s="23"/>
      <c r="F385" s="23"/>
    </row>
    <row r="386" spans="1:6">
      <c r="A386" s="21"/>
      <c r="C386" s="23"/>
      <c r="D386" s="23"/>
      <c r="F386" s="23"/>
    </row>
    <row r="387" spans="1:6">
      <c r="A387" s="21"/>
      <c r="C387" s="23"/>
      <c r="D387" s="23"/>
      <c r="F387" s="23"/>
    </row>
    <row r="388" spans="1:6">
      <c r="A388" s="21"/>
      <c r="C388" s="23"/>
      <c r="D388" s="23"/>
      <c r="F388" s="23"/>
    </row>
    <row r="389" spans="1:6">
      <c r="A389" s="21"/>
      <c r="C389" s="23"/>
      <c r="D389" s="23"/>
      <c r="F389" s="23"/>
    </row>
    <row r="390" spans="1:6">
      <c r="A390" s="21"/>
      <c r="C390" s="23"/>
      <c r="D390" s="23"/>
      <c r="F390" s="23"/>
    </row>
    <row r="391" spans="1:6">
      <c r="A391" s="21"/>
      <c r="C391" s="23"/>
      <c r="D391" s="23"/>
      <c r="F391" s="23"/>
    </row>
    <row r="392" spans="1:6">
      <c r="A392" s="21"/>
      <c r="C392" s="23"/>
      <c r="D392" s="23"/>
      <c r="F392" s="23"/>
    </row>
    <row r="393" spans="1:6">
      <c r="A393" s="21"/>
      <c r="C393" s="23"/>
      <c r="D393" s="23"/>
      <c r="F393" s="23"/>
    </row>
    <row r="394" spans="1:6">
      <c r="A394" s="21"/>
      <c r="C394" s="23"/>
      <c r="D394" s="23"/>
      <c r="F394" s="23"/>
    </row>
    <row r="395" spans="1:6">
      <c r="A395" s="21"/>
      <c r="C395" s="23"/>
      <c r="D395" s="23"/>
      <c r="F395" s="23"/>
    </row>
    <row r="396" spans="1:6">
      <c r="A396" s="21"/>
      <c r="C396" s="23"/>
      <c r="D396" s="23"/>
      <c r="F396" s="23"/>
    </row>
    <row r="397" spans="1:6">
      <c r="A397" s="21"/>
      <c r="C397" s="23"/>
      <c r="D397" s="23"/>
      <c r="F397" s="23"/>
    </row>
    <row r="398" spans="1:6">
      <c r="A398" s="21"/>
      <c r="C398" s="23"/>
      <c r="D398" s="23"/>
      <c r="F398" s="23"/>
    </row>
    <row r="399" spans="1:6">
      <c r="A399" s="21"/>
      <c r="C399" s="23"/>
      <c r="D399" s="23"/>
      <c r="F399" s="23"/>
    </row>
    <row r="400" spans="1:6">
      <c r="A400" s="21"/>
      <c r="C400" s="23"/>
      <c r="D400" s="23"/>
      <c r="F400" s="23"/>
    </row>
    <row r="401" spans="1:6">
      <c r="A401" s="21"/>
      <c r="C401" s="23"/>
      <c r="D401" s="23"/>
      <c r="F401" s="23"/>
    </row>
    <row r="402" spans="1:6">
      <c r="A402" s="21"/>
      <c r="C402" s="23"/>
      <c r="D402" s="23"/>
      <c r="F402" s="23"/>
    </row>
    <row r="403" spans="1:6">
      <c r="A403" s="21"/>
      <c r="C403" s="23"/>
      <c r="D403" s="23"/>
      <c r="F403" s="23"/>
    </row>
    <row r="404" spans="1:6">
      <c r="A404" s="21"/>
      <c r="C404" s="23"/>
      <c r="D404" s="23"/>
      <c r="F404" s="23"/>
    </row>
    <row r="405" spans="1:6">
      <c r="A405" s="21"/>
      <c r="C405" s="23"/>
      <c r="D405" s="23"/>
      <c r="F405" s="23"/>
    </row>
    <row r="406" spans="1:6">
      <c r="A406" s="21"/>
      <c r="C406" s="23"/>
      <c r="D406" s="23"/>
      <c r="F406" s="23"/>
    </row>
    <row r="407" spans="1:6">
      <c r="A407" s="21"/>
      <c r="C407" s="23"/>
      <c r="D407" s="23"/>
      <c r="F407" s="23"/>
    </row>
    <row r="408" spans="1:6">
      <c r="A408" s="21"/>
      <c r="C408" s="23"/>
      <c r="D408" s="23"/>
      <c r="F408" s="23"/>
    </row>
    <row r="409" spans="1:6">
      <c r="A409" s="21"/>
      <c r="C409" s="23"/>
      <c r="D409" s="23"/>
      <c r="F409" s="23"/>
    </row>
    <row r="410" spans="1:6">
      <c r="A410" s="21"/>
      <c r="C410" s="23"/>
      <c r="D410" s="23"/>
      <c r="F410" s="23"/>
    </row>
    <row r="411" spans="1:6">
      <c r="A411" s="21"/>
      <c r="C411" s="23"/>
      <c r="D411" s="23"/>
      <c r="F411" s="23"/>
    </row>
    <row r="412" spans="1:6">
      <c r="A412" s="21"/>
      <c r="C412" s="23"/>
      <c r="D412" s="23"/>
      <c r="F412" s="23"/>
    </row>
    <row r="413" spans="1:6">
      <c r="A413" s="21"/>
      <c r="C413" s="23"/>
      <c r="D413" s="23"/>
      <c r="F413" s="23"/>
    </row>
    <row r="414" spans="1:6">
      <c r="A414" s="21"/>
      <c r="C414" s="23"/>
      <c r="D414" s="23"/>
      <c r="F414" s="23"/>
    </row>
    <row r="415" spans="1:6">
      <c r="A415" s="21"/>
      <c r="C415" s="23"/>
      <c r="D415" s="23"/>
      <c r="F415" s="23"/>
    </row>
    <row r="416" spans="1:6">
      <c r="A416" s="21"/>
      <c r="C416" s="23"/>
      <c r="D416" s="23"/>
      <c r="F416" s="23"/>
    </row>
    <row r="417" spans="1:6">
      <c r="A417" s="21"/>
      <c r="C417" s="23"/>
      <c r="D417" s="23"/>
      <c r="F417" s="23"/>
    </row>
    <row r="418" spans="1:6">
      <c r="A418" s="21"/>
      <c r="C418" s="23"/>
      <c r="D418" s="23"/>
      <c r="F418" s="23"/>
    </row>
    <row r="419" spans="1:6">
      <c r="A419" s="21"/>
      <c r="C419" s="23"/>
      <c r="D419" s="23"/>
      <c r="F419" s="23"/>
    </row>
    <row r="420" spans="1:6">
      <c r="A420" s="21"/>
      <c r="C420" s="23"/>
      <c r="D420" s="23"/>
      <c r="F420" s="23"/>
    </row>
    <row r="421" spans="1:6">
      <c r="A421" s="21"/>
      <c r="C421" s="23"/>
      <c r="D421" s="23"/>
      <c r="F421" s="23"/>
    </row>
    <row r="422" spans="1:6">
      <c r="A422" s="21"/>
      <c r="C422" s="23"/>
      <c r="D422" s="23"/>
      <c r="F422" s="23"/>
    </row>
    <row r="423" spans="1:6">
      <c r="A423" s="21"/>
      <c r="C423" s="23"/>
      <c r="D423" s="23"/>
      <c r="F423" s="23"/>
    </row>
    <row r="424" spans="1:6">
      <c r="A424" s="21"/>
      <c r="C424" s="23"/>
      <c r="D424" s="23"/>
      <c r="F424" s="23"/>
    </row>
    <row r="425" spans="1:6">
      <c r="A425" s="21"/>
      <c r="C425" s="23"/>
      <c r="D425" s="23"/>
      <c r="F425" s="23"/>
    </row>
    <row r="426" spans="1:6">
      <c r="A426" s="21"/>
      <c r="C426" s="23"/>
      <c r="D426" s="23"/>
      <c r="F426" s="23"/>
    </row>
    <row r="427" spans="1:6">
      <c r="A427" s="21"/>
      <c r="C427" s="23"/>
      <c r="D427" s="23"/>
      <c r="F427" s="23"/>
    </row>
    <row r="428" spans="1:6">
      <c r="A428" s="21"/>
      <c r="C428" s="23"/>
      <c r="D428" s="23"/>
      <c r="F428" s="23"/>
    </row>
    <row r="429" spans="1:6">
      <c r="A429" s="21"/>
      <c r="C429" s="23"/>
      <c r="D429" s="23"/>
      <c r="F429" s="23"/>
    </row>
    <row r="430" spans="1:6">
      <c r="A430" s="21"/>
      <c r="C430" s="23"/>
      <c r="D430" s="23"/>
      <c r="F430" s="23"/>
    </row>
    <row r="431" spans="1:6">
      <c r="A431" s="21"/>
      <c r="C431" s="23"/>
      <c r="D431" s="23"/>
      <c r="F431" s="23"/>
    </row>
    <row r="432" spans="1:6">
      <c r="A432" s="21"/>
      <c r="C432" s="23"/>
      <c r="D432" s="23"/>
      <c r="F432" s="23"/>
    </row>
    <row r="433" spans="1:6">
      <c r="A433" s="21"/>
      <c r="C433" s="23"/>
      <c r="D433" s="23"/>
      <c r="F433" s="23"/>
    </row>
    <row r="434" spans="1:6">
      <c r="A434" s="21"/>
      <c r="C434" s="23"/>
      <c r="D434" s="23"/>
      <c r="F434" s="23"/>
    </row>
    <row r="435" spans="1:6">
      <c r="A435" s="21"/>
      <c r="C435" s="23"/>
      <c r="D435" s="23"/>
      <c r="F435" s="23"/>
    </row>
    <row r="436" spans="1:6">
      <c r="A436" s="21"/>
      <c r="C436" s="23"/>
      <c r="D436" s="23"/>
      <c r="F436" s="23"/>
    </row>
    <row r="437" spans="1:6">
      <c r="A437" s="21"/>
      <c r="C437" s="23"/>
      <c r="D437" s="23"/>
      <c r="F437" s="23"/>
    </row>
    <row r="438" spans="1:6">
      <c r="A438" s="21"/>
      <c r="C438" s="23"/>
      <c r="D438" s="23"/>
      <c r="F438" s="23"/>
    </row>
    <row r="439" spans="1:6">
      <c r="A439" s="21"/>
      <c r="C439" s="23"/>
      <c r="D439" s="23"/>
      <c r="F439" s="23"/>
    </row>
    <row r="440" spans="1:6">
      <c r="A440" s="21"/>
      <c r="C440" s="23"/>
      <c r="D440" s="23"/>
      <c r="F440" s="23"/>
    </row>
    <row r="441" spans="1:6">
      <c r="A441" s="21"/>
      <c r="C441" s="23"/>
      <c r="D441" s="23"/>
      <c r="F441" s="23"/>
    </row>
    <row r="442" spans="1:6">
      <c r="A442" s="21"/>
      <c r="C442" s="23"/>
      <c r="D442" s="23"/>
      <c r="F442" s="23"/>
    </row>
    <row r="443" spans="1:6">
      <c r="A443" s="21"/>
      <c r="C443" s="23"/>
      <c r="D443" s="23"/>
      <c r="F443" s="23"/>
    </row>
    <row r="444" spans="1:6">
      <c r="A444" s="21"/>
      <c r="C444" s="23"/>
      <c r="D444" s="23"/>
      <c r="F444" s="23"/>
    </row>
    <row r="445" spans="1:6">
      <c r="A445" s="21"/>
      <c r="C445" s="23"/>
      <c r="D445" s="23"/>
      <c r="F445" s="23"/>
    </row>
    <row r="446" spans="1:6">
      <c r="A446" s="21"/>
      <c r="C446" s="23"/>
      <c r="D446" s="23"/>
      <c r="F446" s="23"/>
    </row>
    <row r="447" spans="1:6">
      <c r="A447" s="21"/>
      <c r="C447" s="23"/>
      <c r="D447" s="23"/>
      <c r="F447" s="23"/>
    </row>
    <row r="448" spans="1:6">
      <c r="A448" s="21"/>
      <c r="C448" s="23"/>
      <c r="D448" s="23"/>
      <c r="F448" s="23"/>
    </row>
    <row r="449" spans="1:6">
      <c r="A449" s="21"/>
      <c r="C449" s="23"/>
      <c r="D449" s="23"/>
      <c r="F449" s="23"/>
    </row>
    <row r="450" spans="1:6">
      <c r="A450" s="21"/>
      <c r="C450" s="23"/>
      <c r="D450" s="23"/>
      <c r="F450" s="23"/>
    </row>
    <row r="451" spans="1:6">
      <c r="A451" s="21"/>
      <c r="C451" s="23"/>
      <c r="D451" s="23"/>
      <c r="F451" s="23"/>
    </row>
    <row r="452" spans="1:6">
      <c r="A452" s="21"/>
      <c r="C452" s="23"/>
      <c r="D452" s="23"/>
      <c r="F452" s="23"/>
    </row>
    <row r="453" spans="1:6">
      <c r="A453" s="21"/>
      <c r="C453" s="23"/>
      <c r="D453" s="23"/>
      <c r="F453" s="23"/>
    </row>
    <row r="454" spans="1:6">
      <c r="A454" s="21"/>
      <c r="C454" s="23"/>
      <c r="D454" s="23"/>
      <c r="F454" s="23"/>
    </row>
    <row r="455" spans="1:6">
      <c r="A455" s="21"/>
      <c r="C455" s="23"/>
      <c r="D455" s="23"/>
      <c r="F455" s="23"/>
    </row>
    <row r="456" spans="1:6">
      <c r="A456" s="21"/>
      <c r="C456" s="23"/>
      <c r="D456" s="23"/>
      <c r="F456" s="23"/>
    </row>
    <row r="457" spans="1:6">
      <c r="A457" s="21"/>
      <c r="C457" s="23"/>
      <c r="D457" s="23"/>
      <c r="F457" s="23"/>
    </row>
    <row r="458" spans="1:6">
      <c r="A458" s="21"/>
      <c r="C458" s="23"/>
      <c r="D458" s="23"/>
      <c r="F458" s="23"/>
    </row>
    <row r="459" spans="1:6">
      <c r="A459" s="21"/>
      <c r="C459" s="23"/>
      <c r="D459" s="23"/>
      <c r="F459" s="23"/>
    </row>
    <row r="460" spans="1:6">
      <c r="A460" s="21"/>
      <c r="C460" s="23"/>
      <c r="D460" s="23"/>
      <c r="F460" s="23"/>
    </row>
    <row r="461" spans="1:6">
      <c r="A461" s="21"/>
      <c r="C461" s="23"/>
      <c r="D461" s="23"/>
      <c r="F461" s="23"/>
    </row>
    <row r="462" spans="1:6">
      <c r="A462" s="21"/>
      <c r="C462" s="23"/>
      <c r="D462" s="23"/>
      <c r="F462" s="23"/>
    </row>
    <row r="463" spans="1:6">
      <c r="A463" s="21"/>
      <c r="C463" s="23"/>
      <c r="D463" s="23"/>
      <c r="F463" s="23"/>
    </row>
    <row r="464" spans="1:6">
      <c r="A464" s="21"/>
      <c r="C464" s="23"/>
      <c r="D464" s="23"/>
      <c r="F464" s="23"/>
    </row>
    <row r="465" spans="1:6">
      <c r="A465" s="21"/>
      <c r="C465" s="23"/>
      <c r="D465" s="23"/>
      <c r="F465" s="23"/>
    </row>
    <row r="466" spans="1:6">
      <c r="A466" s="21"/>
      <c r="C466" s="23"/>
      <c r="D466" s="23"/>
      <c r="F466" s="23"/>
    </row>
    <row r="467" spans="1:6">
      <c r="A467" s="21"/>
      <c r="C467" s="23"/>
      <c r="D467" s="23"/>
      <c r="F467" s="23"/>
    </row>
    <row r="468" spans="1:6">
      <c r="A468" s="21"/>
      <c r="C468" s="23"/>
      <c r="D468" s="23"/>
      <c r="F468" s="23"/>
    </row>
    <row r="469" spans="1:6">
      <c r="A469" s="21"/>
      <c r="C469" s="23"/>
      <c r="D469" s="23"/>
      <c r="F469" s="23"/>
    </row>
    <row r="470" spans="1:6">
      <c r="A470" s="21"/>
      <c r="C470" s="23"/>
      <c r="D470" s="23"/>
      <c r="F470" s="23"/>
    </row>
    <row r="471" spans="1:6">
      <c r="A471" s="21"/>
      <c r="C471" s="23"/>
      <c r="D471" s="23"/>
      <c r="F471" s="23"/>
    </row>
    <row r="472" spans="1:6">
      <c r="A472" s="21"/>
      <c r="C472" s="23"/>
      <c r="D472" s="23"/>
      <c r="F472" s="23"/>
    </row>
    <row r="473" spans="1:6">
      <c r="A473" s="21"/>
      <c r="C473" s="23"/>
      <c r="D473" s="23"/>
      <c r="F473" s="23"/>
    </row>
    <row r="474" spans="1:6">
      <c r="A474" s="21"/>
      <c r="C474" s="23"/>
      <c r="D474" s="23"/>
      <c r="F474" s="23"/>
    </row>
    <row r="475" spans="1:6">
      <c r="A475" s="21"/>
      <c r="C475" s="23"/>
      <c r="D475" s="23"/>
      <c r="F475" s="23"/>
    </row>
    <row r="476" spans="1:6">
      <c r="A476" s="21"/>
      <c r="C476" s="23"/>
      <c r="D476" s="23"/>
      <c r="F476" s="23"/>
    </row>
    <row r="477" spans="1:6">
      <c r="A477" s="21"/>
      <c r="C477" s="23"/>
      <c r="D477" s="23"/>
      <c r="F477" s="23"/>
    </row>
    <row r="478" spans="1:6">
      <c r="A478" s="21"/>
      <c r="C478" s="23"/>
      <c r="D478" s="23"/>
      <c r="F478" s="23"/>
    </row>
    <row r="479" spans="1:6">
      <c r="A479" s="21"/>
      <c r="C479" s="23"/>
      <c r="D479" s="23"/>
      <c r="F479" s="23"/>
    </row>
    <row r="480" spans="1:6">
      <c r="A480" s="21"/>
      <c r="C480" s="23"/>
      <c r="D480" s="23"/>
      <c r="F480" s="23"/>
    </row>
    <row r="481" spans="1:6">
      <c r="A481" s="21"/>
      <c r="C481" s="23"/>
      <c r="D481" s="23"/>
      <c r="F481" s="23"/>
    </row>
    <row r="482" spans="1:6">
      <c r="A482" s="21"/>
      <c r="C482" s="23"/>
      <c r="D482" s="23"/>
      <c r="F482" s="23"/>
    </row>
    <row r="483" spans="1:6">
      <c r="A483" s="21"/>
      <c r="C483" s="23"/>
      <c r="D483" s="23"/>
      <c r="F483" s="23"/>
    </row>
    <row r="484" spans="1:6">
      <c r="A484" s="21"/>
      <c r="C484" s="23"/>
      <c r="D484" s="23"/>
      <c r="F484" s="23"/>
    </row>
    <row r="485" spans="1:6">
      <c r="A485" s="21"/>
      <c r="C485" s="23"/>
      <c r="D485" s="23"/>
      <c r="F485" s="23"/>
    </row>
    <row r="486" spans="1:6">
      <c r="A486" s="21"/>
      <c r="C486" s="23"/>
      <c r="D486" s="23"/>
      <c r="F486" s="23"/>
    </row>
    <row r="487" spans="1:6">
      <c r="A487" s="21"/>
      <c r="C487" s="23"/>
      <c r="D487" s="23"/>
      <c r="F487" s="23"/>
    </row>
    <row r="488" spans="1:6">
      <c r="A488" s="21"/>
      <c r="C488" s="23"/>
      <c r="D488" s="23"/>
      <c r="F488" s="23"/>
    </row>
    <row r="489" spans="1:6">
      <c r="A489" s="21"/>
      <c r="C489" s="23"/>
      <c r="D489" s="23"/>
      <c r="F489" s="23"/>
    </row>
    <row r="490" spans="1:6">
      <c r="A490" s="21"/>
      <c r="C490" s="23"/>
      <c r="D490" s="23"/>
      <c r="F490" s="23"/>
    </row>
    <row r="491" spans="1:6">
      <c r="A491" s="21"/>
      <c r="C491" s="23"/>
      <c r="D491" s="23"/>
      <c r="F491" s="23"/>
    </row>
    <row r="492" spans="1:6">
      <c r="A492" s="21"/>
      <c r="C492" s="23"/>
      <c r="D492" s="23"/>
      <c r="F492" s="23"/>
    </row>
    <row r="493" spans="1:6">
      <c r="A493" s="21"/>
      <c r="C493" s="23"/>
      <c r="D493" s="23"/>
      <c r="F493" s="23"/>
    </row>
    <row r="494" spans="1:6">
      <c r="A494" s="21"/>
      <c r="C494" s="23"/>
      <c r="D494" s="23"/>
      <c r="F494" s="23"/>
    </row>
    <row r="495" spans="1:6">
      <c r="A495" s="21"/>
      <c r="C495" s="23"/>
      <c r="D495" s="23"/>
      <c r="F495" s="23"/>
    </row>
    <row r="496" spans="1:6">
      <c r="A496" s="21"/>
      <c r="C496" s="23"/>
      <c r="D496" s="23"/>
      <c r="F496" s="23"/>
    </row>
    <row r="497" spans="1:6">
      <c r="A497" s="21"/>
      <c r="C497" s="23"/>
      <c r="D497" s="23"/>
      <c r="F497" s="23"/>
    </row>
    <row r="498" spans="1:6">
      <c r="A498" s="21"/>
      <c r="C498" s="23"/>
      <c r="D498" s="23"/>
      <c r="F498" s="23"/>
    </row>
    <row r="499" spans="1:6">
      <c r="A499" s="21"/>
      <c r="C499" s="23"/>
      <c r="D499" s="23"/>
      <c r="F499" s="23"/>
    </row>
    <row r="500" spans="1:6">
      <c r="A500" s="21"/>
      <c r="C500" s="23"/>
      <c r="D500" s="23"/>
      <c r="F500" s="23"/>
    </row>
    <row r="501" spans="1:6">
      <c r="A501" s="21"/>
      <c r="C501" s="23"/>
      <c r="D501" s="23"/>
      <c r="F501" s="23"/>
    </row>
    <row r="502" spans="1:6">
      <c r="A502" s="21"/>
      <c r="C502" s="23"/>
      <c r="D502" s="23"/>
      <c r="F502" s="23"/>
    </row>
    <row r="503" spans="1:6">
      <c r="A503" s="21"/>
      <c r="C503" s="23"/>
      <c r="D503" s="23"/>
      <c r="F503" s="23"/>
    </row>
    <row r="504" spans="1:6">
      <c r="A504" s="21"/>
      <c r="C504" s="23"/>
      <c r="D504" s="23"/>
      <c r="F504" s="23"/>
    </row>
    <row r="505" spans="1:6">
      <c r="A505" s="21"/>
      <c r="C505" s="23"/>
      <c r="D505" s="23"/>
      <c r="F505" s="23"/>
    </row>
    <row r="506" spans="1:6">
      <c r="A506" s="21"/>
      <c r="C506" s="23"/>
      <c r="D506" s="23"/>
      <c r="F506" s="23"/>
    </row>
    <row r="507" spans="1:6">
      <c r="A507" s="21"/>
      <c r="C507" s="23"/>
      <c r="D507" s="23"/>
      <c r="F507" s="23"/>
    </row>
    <row r="508" spans="1:6">
      <c r="A508" s="21"/>
      <c r="C508" s="23"/>
      <c r="D508" s="23"/>
      <c r="F508" s="23"/>
    </row>
    <row r="509" spans="1:6">
      <c r="A509" s="21"/>
      <c r="C509" s="23"/>
      <c r="D509" s="23"/>
      <c r="F509" s="23"/>
    </row>
    <row r="510" spans="1:6">
      <c r="A510" s="21"/>
      <c r="C510" s="23"/>
      <c r="D510" s="23"/>
      <c r="F510" s="23"/>
    </row>
    <row r="511" spans="1:6">
      <c r="A511" s="21"/>
      <c r="C511" s="23"/>
      <c r="D511" s="23"/>
      <c r="F511" s="23"/>
    </row>
    <row r="512" spans="1:6">
      <c r="A512" s="21"/>
      <c r="C512" s="23"/>
      <c r="D512" s="23"/>
      <c r="F512" s="23"/>
    </row>
    <row r="513" spans="1:6">
      <c r="A513" s="21"/>
      <c r="C513" s="23"/>
      <c r="D513" s="23"/>
      <c r="F513" s="23"/>
    </row>
    <row r="514" spans="1:6">
      <c r="A514" s="21"/>
      <c r="C514" s="23"/>
      <c r="D514" s="23"/>
      <c r="F514" s="23"/>
    </row>
    <row r="515" spans="1:6">
      <c r="A515" s="21"/>
      <c r="C515" s="23"/>
      <c r="D515" s="23"/>
      <c r="F515" s="23"/>
    </row>
    <row r="516" spans="1:6">
      <c r="A516" s="21"/>
      <c r="C516" s="23"/>
      <c r="D516" s="23"/>
      <c r="F516" s="23"/>
    </row>
    <row r="517" spans="1:6">
      <c r="A517" s="21"/>
      <c r="C517" s="23"/>
      <c r="D517" s="23"/>
      <c r="F517" s="23"/>
    </row>
    <row r="518" spans="1:6">
      <c r="A518" s="21"/>
      <c r="C518" s="23"/>
      <c r="D518" s="23"/>
      <c r="F518" s="23"/>
    </row>
    <row r="519" spans="1:6">
      <c r="A519" s="21"/>
      <c r="C519" s="23"/>
      <c r="D519" s="23"/>
      <c r="F519" s="23"/>
    </row>
    <row r="520" spans="1:6">
      <c r="A520" s="21"/>
      <c r="C520" s="23"/>
      <c r="D520" s="23"/>
      <c r="F520" s="23"/>
    </row>
    <row r="521" spans="1:6">
      <c r="A521" s="21"/>
      <c r="C521" s="23"/>
      <c r="D521" s="23"/>
      <c r="F521" s="23"/>
    </row>
    <row r="522" spans="1:6">
      <c r="A522" s="21"/>
      <c r="C522" s="23"/>
      <c r="D522" s="23"/>
      <c r="F522" s="23"/>
    </row>
    <row r="523" spans="1:6">
      <c r="A523" s="21"/>
      <c r="C523" s="23"/>
      <c r="D523" s="23"/>
      <c r="F523" s="23"/>
    </row>
    <row r="524" spans="1:6">
      <c r="A524" s="21"/>
      <c r="C524" s="23"/>
      <c r="D524" s="23"/>
      <c r="F524" s="23"/>
    </row>
    <row r="525" spans="1:6">
      <c r="A525" s="21"/>
      <c r="C525" s="23"/>
      <c r="D525" s="23"/>
      <c r="F525" s="23"/>
    </row>
    <row r="526" spans="1:6">
      <c r="A526" s="21"/>
      <c r="C526" s="23"/>
      <c r="D526" s="23"/>
      <c r="F526" s="23"/>
    </row>
    <row r="527" spans="1:6">
      <c r="A527" s="21"/>
      <c r="C527" s="23"/>
      <c r="D527" s="23"/>
      <c r="F527" s="23"/>
    </row>
    <row r="528" spans="1:6">
      <c r="A528" s="21"/>
      <c r="C528" s="23"/>
      <c r="D528" s="23"/>
      <c r="F528" s="23"/>
    </row>
    <row r="529" spans="1:6">
      <c r="A529" s="21"/>
      <c r="C529" s="23"/>
      <c r="D529" s="23"/>
      <c r="F529" s="23"/>
    </row>
    <row r="530" spans="1:6">
      <c r="A530" s="21"/>
      <c r="C530" s="23"/>
      <c r="D530" s="23"/>
      <c r="F530" s="23"/>
    </row>
    <row r="531" spans="1:6">
      <c r="A531" s="21"/>
      <c r="C531" s="23"/>
      <c r="D531" s="23"/>
      <c r="F531" s="23"/>
    </row>
    <row r="532" spans="1:6">
      <c r="A532" s="21"/>
      <c r="C532" s="23"/>
      <c r="D532" s="23"/>
      <c r="F532" s="23"/>
    </row>
    <row r="533" spans="1:6">
      <c r="A533" s="21"/>
      <c r="C533" s="23"/>
      <c r="D533" s="23"/>
      <c r="F533" s="23"/>
    </row>
    <row r="534" spans="1:6">
      <c r="A534" s="21"/>
      <c r="C534" s="23"/>
      <c r="D534" s="23"/>
      <c r="F534" s="23"/>
    </row>
    <row r="535" spans="1:6">
      <c r="A535" s="21"/>
      <c r="C535" s="23"/>
      <c r="D535" s="23"/>
      <c r="F535" s="23"/>
    </row>
    <row r="536" spans="1:6">
      <c r="A536" s="21"/>
      <c r="C536" s="23"/>
      <c r="D536" s="23"/>
      <c r="F536" s="23"/>
    </row>
    <row r="537" spans="1:6">
      <c r="A537" s="21"/>
      <c r="C537" s="23"/>
      <c r="D537" s="23"/>
      <c r="F537" s="23"/>
    </row>
    <row r="538" spans="1:6">
      <c r="A538" s="21"/>
      <c r="C538" s="23"/>
      <c r="D538" s="23"/>
      <c r="F538" s="23"/>
    </row>
    <row r="539" spans="1:6">
      <c r="A539" s="21"/>
      <c r="C539" s="23"/>
      <c r="D539" s="23"/>
      <c r="F539" s="23"/>
    </row>
    <row r="540" spans="1:6">
      <c r="A540" s="21"/>
      <c r="C540" s="23"/>
      <c r="D540" s="23"/>
      <c r="F540" s="23"/>
    </row>
    <row r="541" spans="1:6">
      <c r="A541" s="21"/>
      <c r="C541" s="23"/>
      <c r="D541" s="23"/>
      <c r="F541" s="23"/>
    </row>
    <row r="542" spans="1:6">
      <c r="A542" s="21"/>
      <c r="C542" s="23"/>
      <c r="D542" s="23"/>
      <c r="F542" s="23"/>
    </row>
    <row r="543" spans="1:6">
      <c r="A543" s="21"/>
      <c r="C543" s="23"/>
      <c r="D543" s="23"/>
      <c r="F543" s="23"/>
    </row>
    <row r="544" spans="1:6">
      <c r="A544" s="21"/>
      <c r="C544" s="23"/>
      <c r="D544" s="23"/>
      <c r="F544" s="23"/>
    </row>
    <row r="545" spans="1:6">
      <c r="A545" s="21"/>
      <c r="C545" s="23"/>
      <c r="D545" s="23"/>
      <c r="F545" s="23"/>
    </row>
    <row r="546" spans="1:6">
      <c r="A546" s="21"/>
      <c r="C546" s="23"/>
      <c r="D546" s="23"/>
      <c r="F546" s="23"/>
    </row>
    <row r="547" spans="1:6">
      <c r="A547" s="21"/>
      <c r="C547" s="23"/>
      <c r="D547" s="23"/>
      <c r="F547" s="23"/>
    </row>
    <row r="548" spans="1:6">
      <c r="A548" s="21"/>
      <c r="C548" s="23"/>
      <c r="D548" s="23"/>
      <c r="F548" s="23"/>
    </row>
    <row r="549" spans="1:6">
      <c r="A549" s="21"/>
      <c r="C549" s="23"/>
      <c r="D549" s="23"/>
      <c r="F549" s="23"/>
    </row>
    <row r="550" spans="1:6">
      <c r="A550" s="21"/>
      <c r="C550" s="23"/>
      <c r="D550" s="23"/>
      <c r="F550" s="23"/>
    </row>
    <row r="551" spans="1:6">
      <c r="A551" s="21"/>
      <c r="C551" s="23"/>
      <c r="D551" s="23"/>
      <c r="F551" s="23"/>
    </row>
    <row r="552" spans="1:6">
      <c r="A552" s="21"/>
      <c r="C552" s="23"/>
      <c r="D552" s="23"/>
      <c r="F552" s="23"/>
    </row>
    <row r="553" spans="1:6">
      <c r="A553" s="21"/>
      <c r="C553" s="23"/>
      <c r="D553" s="23"/>
      <c r="F553" s="23"/>
    </row>
    <row r="554" spans="1:6">
      <c r="A554" s="21"/>
      <c r="C554" s="23"/>
      <c r="D554" s="23"/>
      <c r="F554" s="23"/>
    </row>
    <row r="555" spans="1:6">
      <c r="A555" s="21"/>
      <c r="C555" s="23"/>
      <c r="D555" s="23"/>
      <c r="F555" s="23"/>
    </row>
    <row r="556" spans="1:6">
      <c r="A556" s="21"/>
      <c r="C556" s="23"/>
      <c r="D556" s="23"/>
      <c r="F556" s="23"/>
    </row>
    <row r="557" spans="1:6">
      <c r="A557" s="21"/>
      <c r="C557" s="23"/>
      <c r="D557" s="23"/>
      <c r="F557" s="23"/>
    </row>
    <row r="558" spans="1:6">
      <c r="A558" s="21"/>
      <c r="C558" s="23"/>
      <c r="D558" s="23"/>
      <c r="F558" s="23"/>
    </row>
    <row r="559" spans="1:6">
      <c r="A559" s="21"/>
      <c r="C559" s="23"/>
      <c r="D559" s="23"/>
      <c r="F559" s="23"/>
    </row>
    <row r="560" spans="1:6">
      <c r="A560" s="21"/>
      <c r="C560" s="23"/>
      <c r="D560" s="23"/>
      <c r="F560" s="23"/>
    </row>
    <row r="561" spans="1:6">
      <c r="A561" s="21"/>
      <c r="C561" s="23"/>
      <c r="D561" s="23"/>
      <c r="F561" s="23"/>
    </row>
    <row r="562" spans="1:6">
      <c r="A562" s="21"/>
      <c r="C562" s="23"/>
      <c r="D562" s="23"/>
      <c r="F562" s="23"/>
    </row>
    <row r="563" spans="1:6">
      <c r="A563" s="21"/>
      <c r="C563" s="23"/>
      <c r="D563" s="23"/>
      <c r="F563" s="23"/>
    </row>
    <row r="564" spans="1:6">
      <c r="A564" s="21"/>
      <c r="C564" s="23"/>
      <c r="D564" s="23"/>
      <c r="F564" s="23"/>
    </row>
    <row r="565" spans="1:6">
      <c r="A565" s="21"/>
      <c r="C565" s="23"/>
      <c r="D565" s="23"/>
      <c r="F565" s="23"/>
    </row>
    <row r="566" spans="1:6">
      <c r="A566" s="21"/>
      <c r="C566" s="23"/>
      <c r="D566" s="23"/>
      <c r="F566" s="23"/>
    </row>
    <row r="567" spans="1:6">
      <c r="A567" s="21"/>
      <c r="C567" s="23"/>
      <c r="D567" s="23"/>
      <c r="F567" s="23"/>
    </row>
    <row r="568" spans="1:6">
      <c r="A568" s="21"/>
      <c r="C568" s="23"/>
      <c r="D568" s="23"/>
      <c r="F568" s="23"/>
    </row>
    <row r="569" spans="1:6">
      <c r="A569" s="21"/>
      <c r="C569" s="23"/>
      <c r="D569" s="23"/>
      <c r="F569" s="23"/>
    </row>
    <row r="570" spans="1:6">
      <c r="A570" s="21"/>
      <c r="C570" s="23"/>
      <c r="D570" s="23"/>
      <c r="F570" s="23"/>
    </row>
    <row r="571" spans="1:6">
      <c r="A571" s="21"/>
      <c r="C571" s="23"/>
      <c r="D571" s="23"/>
      <c r="F571" s="23"/>
    </row>
    <row r="572" spans="1:6">
      <c r="A572" s="21"/>
      <c r="C572" s="23"/>
      <c r="D572" s="23"/>
      <c r="F572" s="23"/>
    </row>
    <row r="573" spans="1:6">
      <c r="A573" s="21"/>
      <c r="C573" s="23"/>
      <c r="D573" s="23"/>
      <c r="F573" s="23"/>
    </row>
    <row r="574" spans="1:6">
      <c r="A574" s="21"/>
      <c r="C574" s="23"/>
      <c r="D574" s="23"/>
      <c r="F574" s="23"/>
    </row>
    <row r="575" spans="1:6">
      <c r="A575" s="21"/>
      <c r="C575" s="23"/>
      <c r="D575" s="23"/>
      <c r="F575" s="23"/>
    </row>
    <row r="576" spans="1:6">
      <c r="A576" s="21"/>
      <c r="C576" s="23"/>
      <c r="D576" s="23"/>
      <c r="F576" s="23"/>
    </row>
    <row r="577" spans="1:6">
      <c r="A577" s="21"/>
      <c r="C577" s="23"/>
      <c r="D577" s="23"/>
      <c r="F577" s="23"/>
    </row>
    <row r="578" spans="1:6">
      <c r="A578" s="21"/>
      <c r="C578" s="23"/>
      <c r="D578" s="23"/>
      <c r="F578" s="23"/>
    </row>
    <row r="579" spans="1:6">
      <c r="A579" s="21"/>
      <c r="C579" s="23"/>
      <c r="D579" s="23"/>
      <c r="F579" s="23"/>
    </row>
    <row r="580" spans="1:6">
      <c r="A580" s="21"/>
      <c r="C580" s="23"/>
      <c r="D580" s="23"/>
      <c r="F580" s="23"/>
    </row>
    <row r="581" spans="1:6">
      <c r="A581" s="21"/>
      <c r="C581" s="23"/>
      <c r="D581" s="23"/>
      <c r="F581" s="23"/>
    </row>
    <row r="582" spans="1:6">
      <c r="A582" s="21"/>
      <c r="C582" s="23"/>
      <c r="D582" s="23"/>
      <c r="F582" s="23"/>
    </row>
    <row r="583" spans="1:6">
      <c r="A583" s="21"/>
      <c r="C583" s="23"/>
      <c r="D583" s="23"/>
      <c r="F583" s="23"/>
    </row>
    <row r="584" spans="1:6">
      <c r="A584" s="21"/>
      <c r="C584" s="23"/>
      <c r="D584" s="23"/>
      <c r="F584" s="23"/>
    </row>
    <row r="585" spans="1:6">
      <c r="A585" s="21"/>
      <c r="C585" s="23"/>
      <c r="D585" s="23"/>
      <c r="F585" s="23"/>
    </row>
    <row r="586" spans="1:6">
      <c r="A586" s="21"/>
      <c r="C586" s="23"/>
      <c r="D586" s="23"/>
      <c r="F586" s="23"/>
    </row>
    <row r="587" spans="1:6">
      <c r="A587" s="21"/>
      <c r="C587" s="23"/>
      <c r="D587" s="23"/>
      <c r="F587" s="23"/>
    </row>
    <row r="588" spans="1:6">
      <c r="A588" s="21"/>
      <c r="C588" s="23"/>
      <c r="D588" s="23"/>
      <c r="F588" s="23"/>
    </row>
    <row r="589" spans="1:6">
      <c r="A589" s="21"/>
      <c r="C589" s="23"/>
      <c r="D589" s="23"/>
      <c r="F589" s="23"/>
    </row>
    <row r="590" spans="1:6">
      <c r="A590" s="21"/>
      <c r="C590" s="23"/>
      <c r="D590" s="23"/>
      <c r="F590" s="23"/>
    </row>
    <row r="591" spans="1:6">
      <c r="A591" s="21"/>
      <c r="C591" s="23"/>
      <c r="D591" s="23"/>
      <c r="F591" s="23"/>
    </row>
    <row r="592" spans="1:6">
      <c r="A592" s="21"/>
      <c r="C592" s="23"/>
      <c r="D592" s="23"/>
      <c r="F592" s="23"/>
    </row>
    <row r="593" spans="1:6">
      <c r="A593" s="21"/>
      <c r="C593" s="23"/>
      <c r="D593" s="23"/>
      <c r="F593" s="23"/>
    </row>
    <row r="594" spans="1:6">
      <c r="A594" s="21"/>
      <c r="C594" s="23"/>
      <c r="D594" s="23"/>
      <c r="F594" s="23"/>
    </row>
    <row r="595" spans="1:6">
      <c r="A595" s="21"/>
      <c r="C595" s="23"/>
      <c r="D595" s="23"/>
      <c r="F595" s="23"/>
    </row>
    <row r="596" spans="1:6">
      <c r="A596" s="21"/>
      <c r="C596" s="23"/>
      <c r="D596" s="23"/>
      <c r="F596" s="23"/>
    </row>
    <row r="597" spans="1:6">
      <c r="A597" s="21"/>
      <c r="C597" s="23"/>
      <c r="D597" s="23"/>
      <c r="F597" s="23"/>
    </row>
    <row r="598" spans="1:6">
      <c r="A598" s="21"/>
      <c r="C598" s="23"/>
      <c r="D598" s="23"/>
      <c r="F598" s="23"/>
    </row>
    <row r="599" spans="1:6">
      <c r="A599" s="21"/>
      <c r="C599" s="23"/>
      <c r="D599" s="23"/>
      <c r="F599" s="23"/>
    </row>
    <row r="600" spans="1:6">
      <c r="A600" s="21"/>
      <c r="C600" s="23"/>
      <c r="D600" s="23"/>
      <c r="F600" s="23"/>
    </row>
    <row r="601" spans="1:6">
      <c r="A601" s="21"/>
      <c r="C601" s="23"/>
      <c r="D601" s="23"/>
      <c r="F601" s="23"/>
    </row>
    <row r="602" spans="1:6">
      <c r="A602" s="21"/>
      <c r="C602" s="23"/>
      <c r="D602" s="23"/>
      <c r="F602" s="23"/>
    </row>
    <row r="603" spans="1:6">
      <c r="A603" s="21"/>
      <c r="C603" s="23"/>
      <c r="D603" s="23"/>
      <c r="F603" s="23"/>
    </row>
    <row r="604" spans="1:6">
      <c r="A604" s="21"/>
      <c r="C604" s="23"/>
      <c r="D604" s="23"/>
      <c r="F604" s="23"/>
    </row>
    <row r="605" spans="1:6">
      <c r="A605" s="21"/>
      <c r="C605" s="23"/>
      <c r="D605" s="23"/>
      <c r="F605" s="23"/>
    </row>
    <row r="606" spans="1:6">
      <c r="A606" s="21"/>
      <c r="C606" s="23"/>
      <c r="D606" s="23"/>
      <c r="F606" s="23"/>
    </row>
    <row r="607" spans="1:6">
      <c r="A607" s="21"/>
      <c r="C607" s="23"/>
      <c r="D607" s="23"/>
      <c r="F607" s="23"/>
    </row>
    <row r="608" spans="1:6">
      <c r="A608" s="21"/>
      <c r="C608" s="23"/>
      <c r="D608" s="23"/>
      <c r="F608" s="23"/>
    </row>
    <row r="609" spans="1:6">
      <c r="A609" s="21"/>
      <c r="C609" s="23"/>
      <c r="D609" s="23"/>
      <c r="F609" s="23"/>
    </row>
    <row r="610" spans="1:6">
      <c r="A610" s="21"/>
      <c r="C610" s="23"/>
      <c r="D610" s="23"/>
      <c r="F610" s="23"/>
    </row>
    <row r="611" spans="1:6">
      <c r="A611" s="21"/>
      <c r="C611" s="23"/>
      <c r="D611" s="23"/>
      <c r="F611" s="23"/>
    </row>
    <row r="612" spans="1:6">
      <c r="A612" s="21"/>
      <c r="C612" s="23"/>
      <c r="D612" s="23"/>
      <c r="F612" s="23"/>
    </row>
    <row r="613" spans="1:6">
      <c r="A613" s="21"/>
      <c r="C613" s="23"/>
      <c r="D613" s="23"/>
      <c r="F613" s="23"/>
    </row>
    <row r="614" spans="1:6">
      <c r="A614" s="21"/>
      <c r="C614" s="23"/>
      <c r="D614" s="23"/>
      <c r="F614" s="23"/>
    </row>
    <row r="615" spans="1:6">
      <c r="A615" s="21"/>
      <c r="C615" s="23"/>
      <c r="D615" s="23"/>
      <c r="F615" s="23"/>
    </row>
    <row r="616" spans="1:6">
      <c r="A616" s="21"/>
      <c r="C616" s="23"/>
      <c r="D616" s="23"/>
      <c r="F616" s="23"/>
    </row>
    <row r="617" spans="1:6">
      <c r="A617" s="21"/>
      <c r="C617" s="23"/>
      <c r="D617" s="23"/>
      <c r="F617" s="23"/>
    </row>
    <row r="618" spans="1:6">
      <c r="A618" s="21"/>
      <c r="C618" s="23"/>
      <c r="D618" s="23"/>
      <c r="F618" s="23"/>
    </row>
    <row r="619" spans="1:6">
      <c r="A619" s="21"/>
      <c r="C619" s="23"/>
      <c r="D619" s="23"/>
      <c r="F619" s="23"/>
    </row>
    <row r="620" spans="1:6">
      <c r="A620" s="21"/>
      <c r="C620" s="23"/>
      <c r="D620" s="23"/>
      <c r="F620" s="23"/>
    </row>
    <row r="621" spans="1:6">
      <c r="A621" s="21"/>
      <c r="C621" s="23"/>
      <c r="D621" s="23"/>
      <c r="F621" s="23"/>
    </row>
    <row r="622" spans="1:6">
      <c r="A622" s="21"/>
      <c r="C622" s="23"/>
      <c r="D622" s="23"/>
      <c r="F622" s="23"/>
    </row>
    <row r="623" spans="1:6">
      <c r="A623" s="21"/>
      <c r="C623" s="23"/>
      <c r="D623" s="23"/>
      <c r="F623" s="23"/>
    </row>
    <row r="624" spans="1:6">
      <c r="A624" s="21"/>
      <c r="C624" s="23"/>
      <c r="D624" s="23"/>
      <c r="F624" s="23"/>
    </row>
    <row r="625" spans="1:6">
      <c r="A625" s="21"/>
      <c r="C625" s="23"/>
      <c r="D625" s="23"/>
      <c r="F625" s="23"/>
    </row>
    <row r="626" spans="1:6">
      <c r="A626" s="21"/>
      <c r="C626" s="23"/>
      <c r="D626" s="23"/>
      <c r="F626" s="23"/>
    </row>
    <row r="627" spans="1:6">
      <c r="A627" s="21"/>
      <c r="C627" s="23"/>
      <c r="D627" s="23"/>
      <c r="F627" s="23"/>
    </row>
    <row r="628" spans="1:6">
      <c r="A628" s="21"/>
      <c r="C628" s="23"/>
      <c r="D628" s="23"/>
      <c r="F628" s="23"/>
    </row>
    <row r="629" spans="1:6">
      <c r="A629" s="21"/>
      <c r="C629" s="23"/>
      <c r="D629" s="23"/>
      <c r="F629" s="23"/>
    </row>
    <row r="630" spans="1:6">
      <c r="A630" s="21"/>
      <c r="C630" s="23"/>
      <c r="D630" s="23"/>
      <c r="F630" s="23"/>
    </row>
    <row r="631" spans="1:6">
      <c r="A631" s="21"/>
      <c r="C631" s="23"/>
      <c r="D631" s="23"/>
      <c r="F631" s="23"/>
    </row>
    <row r="632" spans="1:6">
      <c r="A632" s="21"/>
      <c r="C632" s="23"/>
      <c r="D632" s="23"/>
      <c r="F632" s="23"/>
    </row>
    <row r="633" spans="1:6">
      <c r="A633" s="21"/>
      <c r="C633" s="23"/>
      <c r="D633" s="23"/>
      <c r="F633" s="23"/>
    </row>
    <row r="634" spans="1:6">
      <c r="A634" s="21"/>
      <c r="C634" s="23"/>
      <c r="D634" s="23"/>
      <c r="F634" s="23"/>
    </row>
    <row r="635" spans="1:6">
      <c r="A635" s="21"/>
      <c r="C635" s="23"/>
      <c r="D635" s="23"/>
      <c r="F635" s="23"/>
    </row>
    <row r="636" spans="1:6">
      <c r="A636" s="21"/>
      <c r="C636" s="23"/>
      <c r="D636" s="23"/>
      <c r="F636" s="23"/>
    </row>
    <row r="637" spans="1:6">
      <c r="A637" s="21"/>
      <c r="C637" s="23"/>
      <c r="D637" s="23"/>
      <c r="F637" s="23"/>
    </row>
    <row r="638" spans="1:6">
      <c r="A638" s="21"/>
      <c r="C638" s="23"/>
      <c r="D638" s="23"/>
      <c r="F638" s="23"/>
    </row>
    <row r="639" spans="1:6">
      <c r="A639" s="21"/>
      <c r="C639" s="23"/>
      <c r="D639" s="23"/>
      <c r="F639" s="23"/>
    </row>
    <row r="640" spans="1:6">
      <c r="A640" s="21"/>
      <c r="C640" s="23"/>
      <c r="D640" s="23"/>
      <c r="F640" s="23"/>
    </row>
    <row r="641" spans="1:6">
      <c r="A641" s="21"/>
      <c r="C641" s="23"/>
      <c r="D641" s="23"/>
      <c r="F641" s="23"/>
    </row>
    <row r="642" spans="1:6">
      <c r="A642" s="21"/>
      <c r="C642" s="23"/>
      <c r="D642" s="23"/>
      <c r="F642" s="23"/>
    </row>
    <row r="643" spans="1:6">
      <c r="A643" s="21"/>
      <c r="C643" s="23"/>
      <c r="D643" s="23"/>
      <c r="F643" s="23"/>
    </row>
    <row r="644" spans="1:6">
      <c r="A644" s="21"/>
      <c r="C644" s="23"/>
      <c r="D644" s="23"/>
      <c r="F644" s="23"/>
    </row>
    <row r="645" spans="1:6">
      <c r="A645" s="21"/>
      <c r="C645" s="23"/>
      <c r="D645" s="23"/>
      <c r="F645" s="23"/>
    </row>
    <row r="646" spans="1:6">
      <c r="A646" s="21"/>
      <c r="C646" s="23"/>
      <c r="D646" s="23"/>
      <c r="F646" s="23"/>
    </row>
    <row r="647" spans="1:6">
      <c r="A647" s="21"/>
      <c r="C647" s="23"/>
      <c r="D647" s="23"/>
      <c r="F647" s="23"/>
    </row>
    <row r="648" spans="1:6">
      <c r="A648" s="21"/>
      <c r="C648" s="23"/>
      <c r="D648" s="23"/>
      <c r="F648" s="23"/>
    </row>
    <row r="649" spans="1:6">
      <c r="A649" s="21"/>
      <c r="C649" s="23"/>
      <c r="D649" s="23"/>
      <c r="F649" s="23"/>
    </row>
    <row r="650" spans="1:6">
      <c r="A650" s="21"/>
      <c r="C650" s="23"/>
      <c r="D650" s="23"/>
      <c r="F650" s="23"/>
    </row>
    <row r="651" spans="1:6">
      <c r="A651" s="21"/>
      <c r="C651" s="23"/>
      <c r="D651" s="23"/>
      <c r="F651" s="23"/>
    </row>
    <row r="652" spans="1:6">
      <c r="A652" s="21"/>
      <c r="C652" s="23"/>
      <c r="D652" s="23"/>
      <c r="F652" s="23"/>
    </row>
    <row r="653" spans="1:6">
      <c r="A653" s="21"/>
      <c r="C653" s="23"/>
      <c r="D653" s="23"/>
      <c r="F653" s="23"/>
    </row>
    <row r="654" spans="1:6">
      <c r="A654" s="21"/>
      <c r="C654" s="23"/>
      <c r="D654" s="23"/>
      <c r="F654" s="23"/>
    </row>
    <row r="655" spans="1:6">
      <c r="A655" s="21"/>
      <c r="C655" s="23"/>
      <c r="D655" s="23"/>
      <c r="F655" s="23"/>
    </row>
    <row r="656" spans="1:6">
      <c r="A656" s="21"/>
      <c r="C656" s="23"/>
      <c r="D656" s="23"/>
      <c r="F656" s="23"/>
    </row>
    <row r="657" spans="1:6">
      <c r="A657" s="21"/>
      <c r="C657" s="23"/>
      <c r="D657" s="23"/>
      <c r="F657" s="23"/>
    </row>
    <row r="658" spans="1:6">
      <c r="A658" s="21"/>
      <c r="C658" s="23"/>
      <c r="D658" s="23"/>
      <c r="F658" s="23"/>
    </row>
    <row r="659" spans="1:6">
      <c r="A659" s="21"/>
      <c r="C659" s="23"/>
      <c r="D659" s="23"/>
      <c r="F659" s="23"/>
    </row>
    <row r="660" spans="1:6">
      <c r="A660" s="21"/>
      <c r="C660" s="23"/>
      <c r="D660" s="23"/>
      <c r="F660" s="23"/>
    </row>
    <row r="661" spans="1:6">
      <c r="A661" s="21"/>
      <c r="C661" s="23"/>
      <c r="D661" s="23"/>
      <c r="F661" s="23"/>
    </row>
    <row r="662" spans="1:6">
      <c r="A662" s="21"/>
      <c r="C662" s="23"/>
      <c r="D662" s="23"/>
      <c r="F662" s="23"/>
    </row>
    <row r="663" spans="1:6">
      <c r="A663" s="21"/>
      <c r="C663" s="23"/>
      <c r="D663" s="23"/>
      <c r="F663" s="23"/>
    </row>
    <row r="664" spans="1:6">
      <c r="A664" s="21"/>
      <c r="C664" s="23"/>
      <c r="D664" s="23"/>
      <c r="F664" s="23"/>
    </row>
    <row r="665" spans="1:6">
      <c r="A665" s="21"/>
      <c r="C665" s="23"/>
      <c r="D665" s="23"/>
      <c r="F665" s="23"/>
    </row>
    <row r="666" spans="1:6">
      <c r="A666" s="21"/>
      <c r="C666" s="23"/>
      <c r="D666" s="23"/>
      <c r="F666" s="23"/>
    </row>
    <row r="667" spans="1:6">
      <c r="A667" s="21"/>
      <c r="C667" s="23"/>
      <c r="D667" s="23"/>
      <c r="F667" s="23"/>
    </row>
    <row r="668" spans="1:6">
      <c r="A668" s="21"/>
      <c r="C668" s="23"/>
      <c r="D668" s="23"/>
      <c r="F668" s="23"/>
    </row>
    <row r="669" spans="1:6">
      <c r="A669" s="21"/>
      <c r="C669" s="23"/>
      <c r="D669" s="23"/>
      <c r="F669" s="23"/>
    </row>
    <row r="670" spans="1:6">
      <c r="A670" s="21"/>
      <c r="C670" s="23"/>
      <c r="D670" s="23"/>
      <c r="F670" s="23"/>
    </row>
    <row r="671" spans="1:6">
      <c r="A671" s="21"/>
      <c r="C671" s="23"/>
      <c r="D671" s="23"/>
      <c r="F671" s="23"/>
    </row>
    <row r="672" spans="1:6">
      <c r="A672" s="21"/>
      <c r="C672" s="23"/>
      <c r="D672" s="23"/>
      <c r="F672" s="23"/>
    </row>
    <row r="673" spans="1:6">
      <c r="A673" s="21"/>
      <c r="C673" s="23"/>
      <c r="D673" s="23"/>
      <c r="F673" s="23"/>
    </row>
    <row r="674" spans="1:6">
      <c r="A674" s="21"/>
      <c r="C674" s="23"/>
      <c r="D674" s="23"/>
      <c r="F674" s="23"/>
    </row>
    <row r="675" spans="1:6">
      <c r="A675" s="21"/>
      <c r="C675" s="23"/>
      <c r="D675" s="23"/>
      <c r="F675" s="23"/>
    </row>
    <row r="676" spans="1:6">
      <c r="A676" s="21"/>
      <c r="C676" s="23"/>
      <c r="D676" s="23"/>
      <c r="F676" s="23"/>
    </row>
    <row r="677" spans="1:6">
      <c r="A677" s="21"/>
      <c r="C677" s="23"/>
      <c r="D677" s="23"/>
      <c r="F677" s="23"/>
    </row>
    <row r="678" spans="1:6">
      <c r="A678" s="21"/>
      <c r="C678" s="23"/>
      <c r="D678" s="23"/>
      <c r="F678" s="23"/>
    </row>
    <row r="679" spans="1:6">
      <c r="A679" s="21"/>
      <c r="C679" s="23"/>
      <c r="D679" s="23"/>
      <c r="F679" s="23"/>
    </row>
    <row r="680" spans="1:6">
      <c r="A680" s="21"/>
      <c r="C680" s="23"/>
      <c r="D680" s="23"/>
      <c r="F680" s="23"/>
    </row>
    <row r="681" spans="1:6">
      <c r="A681" s="21"/>
      <c r="C681" s="23"/>
      <c r="D681" s="23"/>
      <c r="F681" s="23"/>
    </row>
    <row r="682" spans="1:6">
      <c r="A682" s="21"/>
      <c r="C682" s="23"/>
      <c r="D682" s="23"/>
      <c r="F682" s="23"/>
    </row>
    <row r="683" spans="1:6">
      <c r="A683" s="21"/>
      <c r="C683" s="23"/>
      <c r="D683" s="23"/>
      <c r="F683" s="23"/>
    </row>
    <row r="684" spans="1:6">
      <c r="A684" s="21"/>
      <c r="C684" s="23"/>
      <c r="D684" s="23"/>
      <c r="F684" s="23"/>
    </row>
    <row r="685" spans="1:6">
      <c r="A685" s="21"/>
      <c r="C685" s="23"/>
      <c r="D685" s="23"/>
      <c r="F685" s="23"/>
    </row>
    <row r="686" spans="1:6">
      <c r="A686" s="21"/>
      <c r="C686" s="23"/>
      <c r="D686" s="23"/>
      <c r="F686" s="23"/>
    </row>
    <row r="687" spans="1:6">
      <c r="A687" s="21"/>
      <c r="C687" s="23"/>
      <c r="D687" s="23"/>
      <c r="F687" s="23"/>
    </row>
    <row r="688" spans="1:6">
      <c r="A688" s="21"/>
      <c r="C688" s="23"/>
      <c r="D688" s="23"/>
      <c r="F688" s="23"/>
    </row>
    <row r="689" spans="1:6">
      <c r="A689" s="21"/>
      <c r="C689" s="23"/>
      <c r="D689" s="23"/>
      <c r="F689" s="23"/>
    </row>
    <row r="690" spans="1:6">
      <c r="A690" s="21"/>
      <c r="C690" s="23"/>
      <c r="D690" s="23"/>
      <c r="F690" s="23"/>
    </row>
    <row r="691" spans="1:6">
      <c r="A691" s="21"/>
      <c r="C691" s="23"/>
      <c r="D691" s="23"/>
      <c r="F691" s="23"/>
    </row>
    <row r="692" spans="1:6">
      <c r="A692" s="21"/>
      <c r="C692" s="23"/>
      <c r="D692" s="23"/>
      <c r="F692" s="23"/>
    </row>
    <row r="693" spans="1:6">
      <c r="A693" s="21"/>
      <c r="C693" s="23"/>
      <c r="D693" s="23"/>
      <c r="F693" s="23"/>
    </row>
    <row r="694" spans="1:6">
      <c r="A694" s="21"/>
      <c r="C694" s="23"/>
      <c r="D694" s="23"/>
      <c r="F694" s="23"/>
    </row>
    <row r="695" spans="1:6">
      <c r="A695" s="21"/>
      <c r="C695" s="23"/>
      <c r="D695" s="23"/>
      <c r="F695" s="23"/>
    </row>
    <row r="696" spans="1:6">
      <c r="A696" s="21"/>
      <c r="C696" s="23"/>
      <c r="D696" s="23"/>
      <c r="F696" s="23"/>
    </row>
    <row r="697" spans="1:6">
      <c r="A697" s="21"/>
      <c r="C697" s="23"/>
      <c r="D697" s="23"/>
      <c r="F697" s="23"/>
    </row>
    <row r="698" spans="1:6">
      <c r="A698" s="21"/>
      <c r="C698" s="23"/>
      <c r="D698" s="23"/>
      <c r="F698" s="23"/>
    </row>
    <row r="699" spans="1:6">
      <c r="A699" s="21"/>
      <c r="C699" s="23"/>
      <c r="D699" s="23"/>
      <c r="F699" s="23"/>
    </row>
    <row r="700" spans="1:6">
      <c r="A700" s="21"/>
      <c r="C700" s="23"/>
      <c r="D700" s="23"/>
      <c r="F700" s="23"/>
    </row>
    <row r="701" spans="1:6">
      <c r="A701" s="21"/>
      <c r="C701" s="23"/>
      <c r="D701" s="23"/>
      <c r="F701" s="23"/>
    </row>
    <row r="702" spans="1:6">
      <c r="A702" s="21"/>
      <c r="C702" s="23"/>
      <c r="D702" s="23"/>
      <c r="F702" s="23"/>
    </row>
    <row r="703" spans="1:6">
      <c r="A703" s="21"/>
      <c r="C703" s="23"/>
      <c r="D703" s="23"/>
      <c r="F703" s="23"/>
    </row>
    <row r="704" spans="1:6">
      <c r="A704" s="21"/>
      <c r="C704" s="23"/>
      <c r="D704" s="23"/>
      <c r="F704" s="23"/>
    </row>
    <row r="705" spans="1:6">
      <c r="A705" s="21"/>
      <c r="C705" s="23"/>
      <c r="D705" s="23"/>
      <c r="F705" s="23"/>
    </row>
    <row r="706" spans="1:6">
      <c r="A706" s="21"/>
      <c r="C706" s="23"/>
      <c r="D706" s="23"/>
      <c r="F706" s="23"/>
    </row>
    <row r="707" spans="1:6">
      <c r="A707" s="21"/>
      <c r="C707" s="23"/>
      <c r="D707" s="23"/>
      <c r="F707" s="23"/>
    </row>
    <row r="708" spans="1:6">
      <c r="A708" s="21"/>
      <c r="C708" s="23"/>
      <c r="D708" s="23"/>
      <c r="F708" s="23"/>
    </row>
    <row r="709" spans="1:6">
      <c r="A709" s="21"/>
      <c r="C709" s="23"/>
      <c r="D709" s="23"/>
      <c r="F709" s="23"/>
    </row>
    <row r="710" spans="1:6">
      <c r="A710" s="21"/>
      <c r="C710" s="23"/>
      <c r="D710" s="23"/>
      <c r="F710" s="23"/>
    </row>
    <row r="711" spans="1:6">
      <c r="A711" s="21"/>
      <c r="C711" s="23"/>
      <c r="D711" s="23"/>
      <c r="F711" s="23"/>
    </row>
    <row r="712" spans="1:6">
      <c r="A712" s="21"/>
      <c r="C712" s="23"/>
      <c r="D712" s="23"/>
      <c r="F712" s="23"/>
    </row>
    <row r="713" spans="1:6">
      <c r="A713" s="21"/>
      <c r="C713" s="23"/>
      <c r="D713" s="23"/>
      <c r="F713" s="23"/>
    </row>
    <row r="714" spans="1:6">
      <c r="A714" s="21"/>
      <c r="C714" s="23"/>
      <c r="D714" s="23"/>
      <c r="F714" s="23"/>
    </row>
    <row r="715" spans="1:6">
      <c r="A715" s="21"/>
      <c r="C715" s="23"/>
      <c r="D715" s="23"/>
      <c r="F715" s="23"/>
    </row>
    <row r="716" spans="1:6">
      <c r="A716" s="21"/>
      <c r="C716" s="23"/>
      <c r="D716" s="23"/>
      <c r="F716" s="23"/>
    </row>
    <row r="717" spans="1:6">
      <c r="A717" s="21"/>
      <c r="C717" s="23"/>
      <c r="D717" s="23"/>
      <c r="F717" s="23"/>
    </row>
    <row r="718" spans="1:6">
      <c r="A718" s="21"/>
      <c r="C718" s="23"/>
      <c r="D718" s="23"/>
      <c r="F718" s="23"/>
    </row>
    <row r="719" spans="1:6">
      <c r="A719" s="21"/>
      <c r="C719" s="23"/>
      <c r="D719" s="23"/>
      <c r="F719" s="23"/>
    </row>
    <row r="720" spans="1:6">
      <c r="A720" s="21"/>
      <c r="C720" s="23"/>
      <c r="D720" s="23"/>
      <c r="F720" s="23"/>
    </row>
    <row r="721" spans="1:6">
      <c r="A721" s="21"/>
      <c r="C721" s="23"/>
      <c r="D721" s="23"/>
      <c r="F721" s="23"/>
    </row>
    <row r="722" spans="1:6">
      <c r="A722" s="21"/>
      <c r="C722" s="23"/>
      <c r="D722" s="23"/>
      <c r="F722" s="23"/>
    </row>
    <row r="723" spans="1:6">
      <c r="A723" s="21"/>
      <c r="C723" s="23"/>
      <c r="D723" s="23"/>
      <c r="F723" s="23"/>
    </row>
    <row r="724" spans="1:6">
      <c r="A724" s="21"/>
      <c r="C724" s="23"/>
      <c r="D724" s="23"/>
      <c r="F724" s="23"/>
    </row>
    <row r="725" spans="1:6">
      <c r="A725" s="21"/>
      <c r="C725" s="23"/>
      <c r="D725" s="23"/>
      <c r="F725" s="23"/>
    </row>
    <row r="726" spans="1:6">
      <c r="A726" s="21"/>
      <c r="C726" s="23"/>
      <c r="D726" s="23"/>
      <c r="F726" s="23"/>
    </row>
    <row r="727" spans="1:6">
      <c r="A727" s="21"/>
      <c r="C727" s="23"/>
      <c r="D727" s="23"/>
      <c r="F727" s="23"/>
    </row>
    <row r="728" spans="1:6">
      <c r="A728" s="21"/>
      <c r="C728" s="23"/>
      <c r="D728" s="23"/>
      <c r="F728" s="23"/>
    </row>
    <row r="729" spans="1:6">
      <c r="A729" s="21"/>
      <c r="C729" s="23"/>
      <c r="D729" s="23"/>
      <c r="F729" s="23"/>
    </row>
    <row r="730" spans="1:6">
      <c r="A730" s="21"/>
      <c r="C730" s="23"/>
      <c r="D730" s="23"/>
      <c r="F730" s="23"/>
    </row>
    <row r="731" spans="1:6">
      <c r="A731" s="21"/>
      <c r="C731" s="23"/>
      <c r="D731" s="23"/>
      <c r="F731" s="23"/>
    </row>
    <row r="732" spans="1:6">
      <c r="A732" s="21"/>
      <c r="C732" s="23"/>
      <c r="D732" s="23"/>
      <c r="F732" s="23"/>
    </row>
    <row r="733" spans="1:6">
      <c r="A733" s="21"/>
      <c r="C733" s="23"/>
      <c r="D733" s="23"/>
      <c r="F733" s="23"/>
    </row>
    <row r="734" spans="1:6">
      <c r="A734" s="21"/>
      <c r="C734" s="23"/>
      <c r="D734" s="23"/>
      <c r="F734" s="23"/>
    </row>
    <row r="735" spans="1:6">
      <c r="A735" s="21"/>
      <c r="C735" s="23"/>
      <c r="D735" s="23"/>
      <c r="F735" s="23"/>
    </row>
    <row r="736" spans="1:6">
      <c r="A736" s="21"/>
      <c r="C736" s="23"/>
      <c r="D736" s="23"/>
      <c r="F736" s="23"/>
    </row>
    <row r="737" spans="1:6">
      <c r="A737" s="21"/>
      <c r="C737" s="23"/>
      <c r="D737" s="23"/>
      <c r="F737" s="23"/>
    </row>
    <row r="738" spans="1:6">
      <c r="A738" s="21"/>
      <c r="C738" s="23"/>
      <c r="D738" s="23"/>
      <c r="F738" s="23"/>
    </row>
    <row r="739" spans="1:6">
      <c r="A739" s="21"/>
      <c r="C739" s="23"/>
      <c r="D739" s="23"/>
      <c r="F739" s="23"/>
    </row>
    <row r="740" spans="1:6">
      <c r="A740" s="21"/>
      <c r="C740" s="23"/>
      <c r="D740" s="23"/>
      <c r="F740" s="23"/>
    </row>
    <row r="741" spans="1:6">
      <c r="A741" s="21"/>
      <c r="C741" s="23"/>
      <c r="D741" s="23"/>
      <c r="F741" s="23"/>
    </row>
    <row r="742" spans="1:6">
      <c r="A742" s="21"/>
      <c r="C742" s="23"/>
      <c r="D742" s="23"/>
      <c r="F742" s="23"/>
    </row>
    <row r="743" spans="1:6">
      <c r="A743" s="21"/>
      <c r="C743" s="23"/>
      <c r="D743" s="23"/>
      <c r="F743" s="23"/>
    </row>
    <row r="744" spans="1:6">
      <c r="A744" s="21"/>
      <c r="C744" s="23"/>
      <c r="D744" s="23"/>
      <c r="F744" s="23"/>
    </row>
    <row r="745" spans="1:6">
      <c r="A745" s="21"/>
      <c r="C745" s="23"/>
      <c r="D745" s="23"/>
      <c r="F745" s="23"/>
    </row>
    <row r="746" spans="1:6">
      <c r="A746" s="21"/>
      <c r="C746" s="23"/>
      <c r="D746" s="23"/>
      <c r="F746" s="23"/>
    </row>
    <row r="747" spans="1:6">
      <c r="A747" s="21"/>
      <c r="C747" s="23"/>
      <c r="D747" s="23"/>
      <c r="F747" s="23"/>
    </row>
    <row r="748" spans="1:6">
      <c r="A748" s="21"/>
      <c r="C748" s="23"/>
      <c r="D748" s="23"/>
      <c r="F748" s="23"/>
    </row>
    <row r="749" spans="1:6">
      <c r="A749" s="21"/>
      <c r="C749" s="23"/>
      <c r="D749" s="23"/>
      <c r="F749" s="23"/>
    </row>
    <row r="750" spans="1:6">
      <c r="A750" s="21"/>
      <c r="C750" s="23"/>
      <c r="D750" s="23"/>
      <c r="F750" s="23"/>
    </row>
    <row r="751" spans="1:6">
      <c r="A751" s="21"/>
      <c r="C751" s="23"/>
      <c r="D751" s="23"/>
      <c r="F751" s="23"/>
    </row>
    <row r="752" spans="1:6">
      <c r="A752" s="21"/>
      <c r="C752" s="23"/>
      <c r="D752" s="23"/>
      <c r="F752" s="23"/>
    </row>
    <row r="753" spans="1:6">
      <c r="A753" s="21"/>
      <c r="C753" s="23"/>
      <c r="D753" s="23"/>
      <c r="F753" s="23"/>
    </row>
    <row r="754" spans="1:6">
      <c r="A754" s="21"/>
      <c r="C754" s="23"/>
      <c r="D754" s="23"/>
      <c r="F754" s="23"/>
    </row>
    <row r="755" spans="1:6">
      <c r="A755" s="21"/>
      <c r="C755" s="23"/>
      <c r="D755" s="23"/>
      <c r="F755" s="23"/>
    </row>
    <row r="756" spans="1:6">
      <c r="A756" s="21"/>
      <c r="C756" s="23"/>
      <c r="D756" s="23"/>
      <c r="F756" s="23"/>
    </row>
    <row r="757" spans="1:6">
      <c r="A757" s="21"/>
      <c r="C757" s="23"/>
      <c r="D757" s="23"/>
      <c r="F757" s="23"/>
    </row>
    <row r="758" spans="1:6">
      <c r="A758" s="21"/>
      <c r="C758" s="23"/>
      <c r="D758" s="23"/>
      <c r="F758" s="23"/>
    </row>
    <row r="759" spans="1:6">
      <c r="A759" s="21"/>
      <c r="C759" s="23"/>
      <c r="D759" s="23"/>
      <c r="F759" s="23"/>
    </row>
    <row r="760" spans="1:6">
      <c r="A760" s="21"/>
      <c r="C760" s="23"/>
      <c r="D760" s="23"/>
      <c r="F760" s="23"/>
    </row>
    <row r="761" spans="1:6">
      <c r="A761" s="21"/>
      <c r="C761" s="23"/>
      <c r="D761" s="23"/>
      <c r="F761" s="23"/>
    </row>
    <row r="762" spans="1:6">
      <c r="A762" s="21"/>
      <c r="C762" s="23"/>
      <c r="D762" s="23"/>
      <c r="F762" s="23"/>
    </row>
    <row r="763" spans="1:6">
      <c r="A763" s="21"/>
      <c r="C763" s="23"/>
      <c r="D763" s="23"/>
      <c r="F763" s="23"/>
    </row>
    <row r="764" spans="1:6">
      <c r="A764" s="21"/>
      <c r="C764" s="23"/>
      <c r="D764" s="23"/>
      <c r="F764" s="23"/>
    </row>
    <row r="765" spans="1:6">
      <c r="A765" s="21"/>
      <c r="C765" s="23"/>
      <c r="D765" s="23"/>
      <c r="F765" s="23"/>
    </row>
    <row r="766" spans="1:6">
      <c r="A766" s="21"/>
      <c r="C766" s="23"/>
      <c r="D766" s="23"/>
      <c r="F766" s="23"/>
    </row>
    <row r="767" spans="1:6">
      <c r="A767" s="21"/>
      <c r="C767" s="23"/>
      <c r="D767" s="23"/>
      <c r="F767" s="23"/>
    </row>
    <row r="768" spans="1:6">
      <c r="A768" s="21"/>
      <c r="C768" s="23"/>
      <c r="D768" s="23"/>
      <c r="F768" s="23"/>
    </row>
    <row r="769" spans="1:6">
      <c r="A769" s="21"/>
      <c r="C769" s="23"/>
      <c r="D769" s="23"/>
      <c r="F769" s="23"/>
    </row>
    <row r="770" spans="1:6">
      <c r="A770" s="21"/>
      <c r="C770" s="23"/>
      <c r="D770" s="23"/>
      <c r="F770" s="23"/>
    </row>
    <row r="771" spans="1:6">
      <c r="A771" s="21"/>
      <c r="C771" s="23"/>
      <c r="D771" s="23"/>
      <c r="F771" s="23"/>
    </row>
    <row r="772" spans="1:6">
      <c r="A772" s="21"/>
      <c r="C772" s="23"/>
      <c r="D772" s="23"/>
      <c r="F772" s="23"/>
    </row>
    <row r="773" spans="1:6">
      <c r="A773" s="21"/>
      <c r="C773" s="23"/>
      <c r="D773" s="23"/>
      <c r="F773" s="23"/>
    </row>
    <row r="774" spans="1:6">
      <c r="A774" s="21"/>
      <c r="C774" s="23"/>
      <c r="D774" s="23"/>
      <c r="F774" s="23"/>
    </row>
    <row r="775" spans="1:6">
      <c r="A775" s="21"/>
      <c r="C775" s="23"/>
      <c r="D775" s="23"/>
      <c r="F775" s="23"/>
    </row>
    <row r="776" spans="1:6">
      <c r="A776" s="21"/>
      <c r="C776" s="23"/>
      <c r="D776" s="23"/>
      <c r="F776" s="23"/>
    </row>
    <row r="777" spans="1:6">
      <c r="A777" s="21"/>
      <c r="C777" s="23"/>
      <c r="D777" s="23"/>
      <c r="F777" s="23"/>
    </row>
    <row r="778" spans="1:6">
      <c r="A778" s="21"/>
      <c r="C778" s="23"/>
      <c r="D778" s="23"/>
      <c r="F778" s="23"/>
    </row>
    <row r="779" spans="1:6">
      <c r="A779" s="21"/>
      <c r="C779" s="23"/>
      <c r="D779" s="23"/>
      <c r="F779" s="23"/>
    </row>
    <row r="780" spans="1:6">
      <c r="A780" s="21"/>
      <c r="C780" s="23"/>
      <c r="D780" s="23"/>
      <c r="F780" s="23"/>
    </row>
    <row r="781" spans="1:6">
      <c r="A781" s="21"/>
      <c r="C781" s="23"/>
      <c r="D781" s="23"/>
      <c r="F781" s="23"/>
    </row>
    <row r="782" spans="1:6">
      <c r="A782" s="21"/>
      <c r="C782" s="23"/>
      <c r="D782" s="23"/>
      <c r="F782" s="23"/>
    </row>
    <row r="783" spans="1:6">
      <c r="A783" s="21"/>
      <c r="C783" s="23"/>
      <c r="D783" s="23"/>
      <c r="F783" s="23"/>
    </row>
    <row r="784" spans="1:6">
      <c r="A784" s="21"/>
      <c r="C784" s="23"/>
      <c r="D784" s="23"/>
      <c r="F784" s="23"/>
    </row>
    <row r="785" spans="1:6">
      <c r="A785" s="21"/>
      <c r="C785" s="23"/>
      <c r="D785" s="23"/>
      <c r="F785" s="23"/>
    </row>
    <row r="786" spans="1:6">
      <c r="A786" s="21"/>
      <c r="C786" s="23"/>
      <c r="D786" s="23"/>
      <c r="F786" s="23"/>
    </row>
    <row r="787" spans="1:6">
      <c r="A787" s="21"/>
      <c r="C787" s="23"/>
      <c r="D787" s="23"/>
      <c r="F787" s="23"/>
    </row>
    <row r="788" spans="1:6">
      <c r="A788" s="21"/>
      <c r="C788" s="23"/>
      <c r="D788" s="23"/>
      <c r="F788" s="23"/>
    </row>
    <row r="789" spans="1:6">
      <c r="A789" s="21"/>
      <c r="C789" s="23"/>
      <c r="D789" s="23"/>
      <c r="F789" s="23"/>
    </row>
    <row r="790" spans="1:6">
      <c r="A790" s="21"/>
      <c r="C790" s="23"/>
      <c r="D790" s="23"/>
      <c r="F790" s="23"/>
    </row>
    <row r="791" spans="1:6">
      <c r="A791" s="21"/>
      <c r="C791" s="23"/>
      <c r="D791" s="23"/>
      <c r="F791" s="23"/>
    </row>
    <row r="792" spans="1:6">
      <c r="A792" s="21"/>
      <c r="C792" s="23"/>
      <c r="D792" s="23"/>
      <c r="F792" s="23"/>
    </row>
    <row r="793" spans="1:6">
      <c r="A793" s="21"/>
      <c r="C793" s="23"/>
      <c r="D793" s="23"/>
      <c r="F793" s="23"/>
    </row>
    <row r="794" spans="1:6">
      <c r="A794" s="21"/>
      <c r="C794" s="23"/>
      <c r="D794" s="23"/>
      <c r="F794" s="23"/>
    </row>
    <row r="795" spans="1:6">
      <c r="A795" s="21"/>
      <c r="C795" s="23"/>
      <c r="D795" s="23"/>
      <c r="F795" s="23"/>
    </row>
    <row r="796" spans="1:6">
      <c r="A796" s="21"/>
      <c r="C796" s="23"/>
      <c r="D796" s="23"/>
      <c r="F796" s="23"/>
    </row>
    <row r="797" spans="1:6">
      <c r="A797" s="21"/>
      <c r="C797" s="23"/>
      <c r="D797" s="23"/>
      <c r="F797" s="23"/>
    </row>
    <row r="798" spans="1:6">
      <c r="A798" s="21"/>
      <c r="C798" s="23"/>
      <c r="D798" s="23"/>
      <c r="F798" s="23"/>
    </row>
    <row r="799" spans="1:6">
      <c r="A799" s="21"/>
      <c r="C799" s="23"/>
      <c r="D799" s="23"/>
      <c r="F799" s="23"/>
    </row>
    <row r="800" spans="1:6">
      <c r="A800" s="21"/>
      <c r="C800" s="23"/>
      <c r="D800" s="23"/>
      <c r="F800" s="23"/>
    </row>
    <row r="801" spans="1:6">
      <c r="A801" s="21"/>
      <c r="C801" s="23"/>
      <c r="D801" s="23"/>
      <c r="F801" s="23"/>
    </row>
    <row r="802" spans="1:6">
      <c r="A802" s="21"/>
      <c r="C802" s="23"/>
      <c r="D802" s="23"/>
      <c r="F802" s="23"/>
    </row>
    <row r="803" spans="1:6">
      <c r="A803" s="21"/>
      <c r="C803" s="23"/>
      <c r="D803" s="23"/>
      <c r="F803" s="23"/>
    </row>
    <row r="804" spans="1:6">
      <c r="A804" s="21"/>
      <c r="C804" s="23"/>
      <c r="D804" s="23"/>
      <c r="F804" s="23"/>
    </row>
    <row r="805" spans="1:6">
      <c r="A805" s="21"/>
      <c r="C805" s="23"/>
      <c r="D805" s="23"/>
      <c r="F805" s="23"/>
    </row>
    <row r="806" spans="1:6">
      <c r="A806" s="21"/>
      <c r="C806" s="23"/>
      <c r="D806" s="23"/>
      <c r="F806" s="23"/>
    </row>
    <row r="807" spans="1:6">
      <c r="A807" s="21"/>
      <c r="C807" s="23"/>
      <c r="D807" s="23"/>
      <c r="F807" s="23"/>
    </row>
    <row r="808" spans="1:6">
      <c r="A808" s="21"/>
      <c r="C808" s="23"/>
      <c r="D808" s="23"/>
      <c r="F808" s="23"/>
    </row>
    <row r="809" spans="1:6">
      <c r="A809" s="21"/>
      <c r="C809" s="23"/>
      <c r="D809" s="23"/>
      <c r="F809" s="23"/>
    </row>
    <row r="810" spans="1:6">
      <c r="A810" s="21"/>
      <c r="C810" s="23"/>
      <c r="D810" s="23"/>
      <c r="F810" s="23"/>
    </row>
    <row r="811" spans="1:6">
      <c r="A811" s="21"/>
      <c r="C811" s="23"/>
      <c r="D811" s="23"/>
      <c r="F811" s="23"/>
    </row>
    <row r="812" spans="1:6">
      <c r="A812" s="21"/>
      <c r="C812" s="23"/>
      <c r="D812" s="23"/>
      <c r="F812" s="23"/>
    </row>
    <row r="813" spans="1:6">
      <c r="A813" s="21"/>
      <c r="C813" s="23"/>
      <c r="D813" s="23"/>
      <c r="F813" s="23"/>
    </row>
    <row r="814" spans="1:6">
      <c r="A814" s="21"/>
      <c r="C814" s="23"/>
      <c r="D814" s="23"/>
      <c r="F814" s="23"/>
    </row>
    <row r="815" spans="1:6">
      <c r="A815" s="21"/>
      <c r="C815" s="23"/>
      <c r="D815" s="23"/>
      <c r="F815" s="23"/>
    </row>
    <row r="816" spans="1:6">
      <c r="A816" s="21"/>
      <c r="C816" s="23"/>
      <c r="D816" s="23"/>
      <c r="F816" s="23"/>
    </row>
    <row r="817" spans="1:6">
      <c r="A817" s="21"/>
      <c r="C817" s="23"/>
      <c r="D817" s="23"/>
      <c r="F817" s="23"/>
    </row>
    <row r="818" spans="1:6">
      <c r="A818" s="21"/>
      <c r="C818" s="23"/>
      <c r="D818" s="23"/>
      <c r="F818" s="23"/>
    </row>
    <row r="819" spans="1:6">
      <c r="A819" s="21"/>
      <c r="C819" s="23"/>
      <c r="D819" s="23"/>
      <c r="F819" s="23"/>
    </row>
    <row r="820" spans="1:6">
      <c r="A820" s="21"/>
      <c r="C820" s="23"/>
      <c r="D820" s="23"/>
      <c r="F820" s="23"/>
    </row>
    <row r="821" spans="1:6">
      <c r="A821" s="21"/>
      <c r="C821" s="23"/>
      <c r="D821" s="23"/>
      <c r="F821" s="23"/>
    </row>
    <row r="822" spans="1:6">
      <c r="A822" s="21"/>
      <c r="C822" s="23"/>
      <c r="D822" s="23"/>
      <c r="F822" s="23"/>
    </row>
    <row r="823" spans="1:6">
      <c r="A823" s="21"/>
      <c r="C823" s="23"/>
      <c r="D823" s="23"/>
      <c r="F823" s="23"/>
    </row>
    <row r="824" spans="1:6">
      <c r="A824" s="21"/>
      <c r="C824" s="23"/>
      <c r="D824" s="23"/>
      <c r="F824" s="23"/>
    </row>
    <row r="825" spans="1:6">
      <c r="A825" s="21"/>
      <c r="C825" s="23"/>
      <c r="D825" s="23"/>
      <c r="F825" s="23"/>
    </row>
    <row r="826" spans="1:6">
      <c r="A826" s="21"/>
      <c r="C826" s="23"/>
      <c r="D826" s="23"/>
      <c r="F826" s="23"/>
    </row>
    <row r="827" spans="1:6">
      <c r="A827" s="21"/>
      <c r="C827" s="23"/>
      <c r="D827" s="23"/>
      <c r="F827" s="23"/>
    </row>
    <row r="828" spans="1:6">
      <c r="A828" s="21"/>
      <c r="C828" s="23"/>
      <c r="D828" s="23"/>
      <c r="F828" s="23"/>
    </row>
    <row r="829" spans="1:6">
      <c r="A829" s="21"/>
      <c r="C829" s="23"/>
      <c r="D829" s="23"/>
      <c r="F829" s="23"/>
    </row>
    <row r="830" spans="1:6">
      <c r="A830" s="21"/>
      <c r="C830" s="23"/>
      <c r="D830" s="23"/>
      <c r="F830" s="23"/>
    </row>
    <row r="831" spans="1:6">
      <c r="A831" s="21"/>
      <c r="C831" s="23"/>
      <c r="D831" s="23"/>
      <c r="F831" s="23"/>
    </row>
    <row r="832" spans="1:6">
      <c r="A832" s="21"/>
      <c r="C832" s="23"/>
      <c r="D832" s="23"/>
      <c r="F832" s="23"/>
    </row>
    <row r="833" spans="1:6">
      <c r="A833" s="21"/>
      <c r="C833" s="23"/>
      <c r="D833" s="23"/>
      <c r="F833" s="23"/>
    </row>
    <row r="834" spans="1:6">
      <c r="A834" s="21"/>
      <c r="C834" s="23"/>
      <c r="D834" s="23"/>
      <c r="F834" s="23"/>
    </row>
    <row r="835" spans="1:6">
      <c r="A835" s="21"/>
      <c r="C835" s="23"/>
      <c r="D835" s="23"/>
      <c r="F835" s="23"/>
    </row>
    <row r="836" spans="1:6">
      <c r="A836" s="21"/>
      <c r="C836" s="23"/>
      <c r="D836" s="23"/>
      <c r="F836" s="23"/>
    </row>
    <row r="837" spans="1:6">
      <c r="A837" s="21"/>
      <c r="C837" s="23"/>
      <c r="D837" s="23"/>
      <c r="F837" s="23"/>
    </row>
    <row r="838" spans="1:6">
      <c r="A838" s="21"/>
      <c r="C838" s="23"/>
      <c r="D838" s="23"/>
      <c r="F838" s="23"/>
    </row>
    <row r="839" spans="1:6">
      <c r="A839" s="21"/>
      <c r="C839" s="23"/>
      <c r="D839" s="23"/>
      <c r="F839" s="23"/>
    </row>
    <row r="840" spans="1:6">
      <c r="A840" s="21"/>
      <c r="C840" s="23"/>
      <c r="D840" s="23"/>
      <c r="F840" s="23"/>
    </row>
    <row r="841" spans="1:6">
      <c r="A841" s="21"/>
      <c r="C841" s="23"/>
      <c r="D841" s="23"/>
      <c r="F841" s="23"/>
    </row>
    <row r="842" spans="1:6">
      <c r="A842" s="21"/>
      <c r="C842" s="23"/>
      <c r="D842" s="23"/>
      <c r="F842" s="23"/>
    </row>
    <row r="843" spans="1:6">
      <c r="A843" s="21"/>
      <c r="C843" s="23"/>
      <c r="D843" s="23"/>
      <c r="F843" s="23"/>
    </row>
    <row r="844" spans="1:6">
      <c r="A844" s="21"/>
      <c r="C844" s="23"/>
      <c r="D844" s="23"/>
      <c r="F844" s="23"/>
    </row>
    <row r="845" spans="1:6">
      <c r="A845" s="21"/>
      <c r="C845" s="23"/>
      <c r="D845" s="23"/>
      <c r="F845" s="23"/>
    </row>
    <row r="846" spans="1:6">
      <c r="A846" s="21"/>
      <c r="C846" s="23"/>
      <c r="D846" s="23"/>
      <c r="F846" s="23"/>
    </row>
    <row r="847" spans="1:6">
      <c r="A847" s="21"/>
      <c r="C847" s="23"/>
      <c r="D847" s="23"/>
      <c r="F847" s="23"/>
    </row>
    <row r="848" spans="1:6">
      <c r="A848" s="21"/>
      <c r="C848" s="23"/>
      <c r="D848" s="23"/>
      <c r="F848" s="23"/>
    </row>
    <row r="849" spans="1:6">
      <c r="A849" s="21"/>
      <c r="C849" s="23"/>
      <c r="D849" s="23"/>
      <c r="F849" s="23"/>
    </row>
    <row r="850" spans="1:6">
      <c r="A850" s="21"/>
      <c r="C850" s="23"/>
      <c r="D850" s="23"/>
      <c r="F850" s="23"/>
    </row>
    <row r="851" spans="1:6">
      <c r="A851" s="21"/>
      <c r="C851" s="23"/>
      <c r="D851" s="23"/>
      <c r="F851" s="23"/>
    </row>
    <row r="852" spans="1:6">
      <c r="A852" s="21"/>
      <c r="C852" s="23"/>
      <c r="D852" s="23"/>
      <c r="F852" s="23"/>
    </row>
    <row r="853" spans="1:6">
      <c r="A853" s="21"/>
      <c r="C853" s="23"/>
      <c r="D853" s="23"/>
      <c r="F853" s="23"/>
    </row>
    <row r="854" spans="1:6">
      <c r="A854" s="21"/>
      <c r="C854" s="23"/>
      <c r="D854" s="23"/>
      <c r="F854" s="23"/>
    </row>
    <row r="855" spans="1:6">
      <c r="A855" s="21"/>
      <c r="C855" s="23"/>
      <c r="D855" s="23"/>
      <c r="F855" s="23"/>
    </row>
    <row r="856" spans="1:6">
      <c r="A856" s="21"/>
      <c r="C856" s="23"/>
      <c r="D856" s="23"/>
      <c r="F856" s="23"/>
    </row>
    <row r="857" spans="1:6">
      <c r="A857" s="21"/>
      <c r="C857" s="23"/>
      <c r="D857" s="23"/>
      <c r="F857" s="23"/>
    </row>
    <row r="858" spans="1:6">
      <c r="A858" s="21"/>
      <c r="C858" s="23"/>
      <c r="D858" s="23"/>
      <c r="F858" s="23"/>
    </row>
    <row r="859" spans="1:6">
      <c r="A859" s="21"/>
      <c r="C859" s="23"/>
      <c r="D859" s="23"/>
      <c r="F859" s="23"/>
    </row>
    <row r="860" spans="1:6">
      <c r="A860" s="21"/>
      <c r="C860" s="23"/>
      <c r="D860" s="23"/>
      <c r="F860" s="23"/>
    </row>
    <row r="861" spans="1:6">
      <c r="A861" s="21"/>
      <c r="C861" s="23"/>
      <c r="D861" s="23"/>
      <c r="F861" s="23"/>
    </row>
    <row r="862" spans="1:6">
      <c r="A862" s="21"/>
      <c r="C862" s="23"/>
      <c r="D862" s="23"/>
      <c r="F862" s="23"/>
    </row>
    <row r="863" spans="1:6">
      <c r="A863" s="21"/>
      <c r="C863" s="23"/>
      <c r="D863" s="23"/>
      <c r="F863" s="23"/>
    </row>
    <row r="864" spans="1:6">
      <c r="A864" s="21"/>
      <c r="C864" s="23"/>
      <c r="D864" s="23"/>
      <c r="F864" s="23"/>
    </row>
    <row r="865" spans="1:6">
      <c r="A865" s="21"/>
      <c r="C865" s="23"/>
      <c r="D865" s="23"/>
      <c r="F865" s="23"/>
    </row>
    <row r="866" spans="1:6">
      <c r="A866" s="21"/>
      <c r="C866" s="23"/>
      <c r="D866" s="23"/>
      <c r="F866" s="23"/>
    </row>
    <row r="867" spans="1:6">
      <c r="A867" s="21"/>
      <c r="C867" s="23"/>
      <c r="D867" s="23"/>
      <c r="F867" s="23"/>
    </row>
    <row r="868" spans="1:6">
      <c r="A868" s="21"/>
      <c r="C868" s="23"/>
      <c r="D868" s="23"/>
      <c r="F868" s="23"/>
    </row>
    <row r="869" spans="1:6">
      <c r="A869" s="21"/>
      <c r="C869" s="23"/>
      <c r="D869" s="23"/>
      <c r="F869" s="23"/>
    </row>
    <row r="870" spans="1:6">
      <c r="A870" s="21"/>
      <c r="C870" s="23"/>
      <c r="D870" s="23"/>
      <c r="F870" s="23"/>
    </row>
    <row r="871" spans="1:6">
      <c r="A871" s="21"/>
      <c r="C871" s="23"/>
      <c r="D871" s="23"/>
      <c r="F871" s="23"/>
    </row>
    <row r="872" spans="1:6">
      <c r="A872" s="21"/>
      <c r="C872" s="23"/>
      <c r="D872" s="23"/>
      <c r="F872" s="23"/>
    </row>
    <row r="873" spans="1:6">
      <c r="A873" s="21"/>
      <c r="C873" s="23"/>
      <c r="D873" s="23"/>
      <c r="F873" s="23"/>
    </row>
    <row r="874" spans="1:6">
      <c r="A874" s="21"/>
      <c r="C874" s="23"/>
      <c r="D874" s="23"/>
      <c r="F874" s="23"/>
    </row>
    <row r="875" spans="1:6">
      <c r="A875" s="21"/>
      <c r="C875" s="23"/>
      <c r="D875" s="23"/>
      <c r="F875" s="23"/>
    </row>
    <row r="876" spans="1:6">
      <c r="A876" s="21"/>
      <c r="C876" s="23"/>
      <c r="D876" s="23"/>
      <c r="F876" s="23"/>
    </row>
    <row r="877" spans="1:6">
      <c r="A877" s="21"/>
      <c r="C877" s="23"/>
      <c r="D877" s="23"/>
      <c r="F877" s="23"/>
    </row>
    <row r="878" spans="1:6">
      <c r="A878" s="21"/>
      <c r="C878" s="23"/>
      <c r="D878" s="23"/>
      <c r="F878" s="23"/>
    </row>
    <row r="879" spans="1:6">
      <c r="A879" s="21"/>
      <c r="C879" s="23"/>
      <c r="D879" s="23"/>
      <c r="F879" s="23"/>
    </row>
    <row r="880" spans="1:6">
      <c r="A880" s="21"/>
      <c r="C880" s="23"/>
      <c r="D880" s="23"/>
      <c r="F880" s="23"/>
    </row>
    <row r="881" spans="1:6">
      <c r="A881" s="21"/>
      <c r="C881" s="23"/>
      <c r="D881" s="23"/>
      <c r="F881" s="23"/>
    </row>
    <row r="882" spans="1:6">
      <c r="A882" s="21"/>
      <c r="C882" s="23"/>
      <c r="D882" s="23"/>
      <c r="F882" s="23"/>
    </row>
    <row r="883" spans="1:6">
      <c r="A883" s="21"/>
      <c r="C883" s="23"/>
      <c r="D883" s="23"/>
      <c r="F883" s="23"/>
    </row>
    <row r="884" spans="1:6">
      <c r="A884" s="21"/>
      <c r="C884" s="23"/>
      <c r="D884" s="23"/>
      <c r="F884" s="23"/>
    </row>
    <row r="885" spans="1:6">
      <c r="A885" s="21"/>
      <c r="C885" s="23"/>
      <c r="D885" s="23"/>
      <c r="F885" s="23"/>
    </row>
    <row r="886" spans="1:6">
      <c r="A886" s="21"/>
      <c r="C886" s="23"/>
      <c r="D886" s="23"/>
      <c r="F886" s="23"/>
    </row>
    <row r="887" spans="1:6">
      <c r="A887" s="21"/>
      <c r="C887" s="23"/>
      <c r="D887" s="23"/>
      <c r="F887" s="23"/>
    </row>
    <row r="888" spans="1:6">
      <c r="A888" s="21"/>
      <c r="C888" s="23"/>
      <c r="D888" s="23"/>
      <c r="F888" s="23"/>
    </row>
    <row r="889" spans="1:6">
      <c r="A889" s="21"/>
      <c r="C889" s="23"/>
      <c r="D889" s="23"/>
      <c r="F889" s="23"/>
    </row>
    <row r="890" spans="1:6">
      <c r="A890" s="21"/>
      <c r="C890" s="23"/>
      <c r="D890" s="23"/>
      <c r="F890" s="23"/>
    </row>
    <row r="891" spans="1:6">
      <c r="A891" s="21"/>
      <c r="C891" s="23"/>
      <c r="D891" s="23"/>
      <c r="F891" s="23"/>
    </row>
    <row r="892" spans="1:6">
      <c r="A892" s="21"/>
      <c r="C892" s="23"/>
      <c r="D892" s="23"/>
      <c r="F892" s="23"/>
    </row>
    <row r="893" spans="1:6">
      <c r="A893" s="21"/>
      <c r="C893" s="23"/>
      <c r="D893" s="23"/>
      <c r="F893" s="23"/>
    </row>
    <row r="894" spans="1:6">
      <c r="A894" s="21"/>
      <c r="C894" s="23"/>
      <c r="D894" s="23"/>
      <c r="F894" s="23"/>
    </row>
    <row r="895" spans="1:6">
      <c r="A895" s="21"/>
      <c r="C895" s="23"/>
      <c r="D895" s="23"/>
      <c r="F895" s="23"/>
    </row>
    <row r="896" spans="1:6">
      <c r="A896" s="21"/>
      <c r="C896" s="23"/>
      <c r="D896" s="23"/>
      <c r="F896" s="23"/>
    </row>
    <row r="897" spans="1:6">
      <c r="A897" s="21"/>
      <c r="C897" s="23"/>
      <c r="D897" s="23"/>
      <c r="F897" s="23"/>
    </row>
    <row r="898" spans="1:6">
      <c r="A898" s="21"/>
      <c r="C898" s="23"/>
      <c r="D898" s="23"/>
      <c r="F898" s="23"/>
    </row>
    <row r="899" spans="1:6">
      <c r="A899" s="21"/>
      <c r="C899" s="23"/>
      <c r="D899" s="23"/>
      <c r="F899" s="23"/>
    </row>
    <row r="900" spans="1:6">
      <c r="A900" s="21"/>
      <c r="C900" s="23"/>
      <c r="D900" s="23"/>
      <c r="F900" s="23"/>
    </row>
    <row r="901" spans="1:6">
      <c r="A901" s="21"/>
      <c r="C901" s="23"/>
      <c r="D901" s="23"/>
      <c r="F901" s="23"/>
    </row>
    <row r="902" spans="1:6">
      <c r="A902" s="21"/>
      <c r="C902" s="23"/>
      <c r="D902" s="23"/>
      <c r="F902" s="23"/>
    </row>
    <row r="903" spans="1:6">
      <c r="A903" s="21"/>
      <c r="C903" s="23"/>
      <c r="D903" s="23"/>
      <c r="F903" s="23"/>
    </row>
    <row r="904" spans="1:6">
      <c r="A904" s="21"/>
      <c r="C904" s="23"/>
      <c r="D904" s="23"/>
      <c r="F904" s="23"/>
    </row>
    <row r="905" spans="1:6">
      <c r="A905" s="21"/>
      <c r="C905" s="23"/>
      <c r="D905" s="23"/>
      <c r="F905" s="23"/>
    </row>
    <row r="906" spans="1:6">
      <c r="A906" s="21"/>
      <c r="C906" s="23"/>
      <c r="D906" s="23"/>
      <c r="F906" s="23"/>
    </row>
    <row r="907" spans="1:6">
      <c r="A907" s="21"/>
      <c r="C907" s="23"/>
      <c r="D907" s="23"/>
      <c r="F907" s="23"/>
    </row>
    <row r="908" spans="1:6">
      <c r="A908" s="21"/>
      <c r="C908" s="23"/>
      <c r="D908" s="23"/>
      <c r="F908" s="23"/>
    </row>
    <row r="909" spans="1:6">
      <c r="A909" s="21"/>
      <c r="C909" s="23"/>
      <c r="D909" s="23"/>
      <c r="F909" s="23"/>
    </row>
    <row r="910" spans="1:6">
      <c r="A910" s="21"/>
      <c r="C910" s="23"/>
      <c r="D910" s="23"/>
      <c r="F910" s="23"/>
    </row>
    <row r="911" spans="1:6">
      <c r="A911" s="21"/>
      <c r="C911" s="23"/>
      <c r="D911" s="23"/>
      <c r="F911" s="23"/>
    </row>
    <row r="912" spans="1:6">
      <c r="A912" s="21"/>
      <c r="C912" s="23"/>
      <c r="D912" s="23"/>
      <c r="F912" s="23"/>
    </row>
    <row r="913" spans="1:6">
      <c r="A913" s="21"/>
      <c r="C913" s="23"/>
      <c r="D913" s="23"/>
      <c r="F913" s="23"/>
    </row>
    <row r="914" spans="1:6">
      <c r="A914" s="21"/>
      <c r="C914" s="23"/>
      <c r="D914" s="23"/>
      <c r="F914" s="23"/>
    </row>
    <row r="915" spans="1:6">
      <c r="A915" s="21"/>
      <c r="C915" s="23"/>
      <c r="D915" s="23"/>
      <c r="F915" s="23"/>
    </row>
    <row r="916" spans="1:6">
      <c r="A916" s="21"/>
      <c r="C916" s="23"/>
      <c r="D916" s="23"/>
      <c r="F916" s="23"/>
    </row>
    <row r="917" spans="1:6">
      <c r="A917" s="21"/>
      <c r="C917" s="23"/>
      <c r="D917" s="23"/>
      <c r="F917" s="23"/>
    </row>
    <row r="918" spans="1:6">
      <c r="A918" s="21"/>
      <c r="C918" s="23"/>
      <c r="D918" s="23"/>
      <c r="F918" s="23"/>
    </row>
    <row r="919" spans="1:6">
      <c r="A919" s="21"/>
      <c r="C919" s="23"/>
      <c r="D919" s="23"/>
      <c r="F919" s="23"/>
    </row>
    <row r="920" spans="1:6">
      <c r="A920" s="21"/>
      <c r="C920" s="23"/>
      <c r="D920" s="23"/>
      <c r="F920" s="23"/>
    </row>
    <row r="921" spans="1:6">
      <c r="A921" s="21"/>
      <c r="C921" s="23"/>
      <c r="D921" s="23"/>
      <c r="F921" s="23"/>
    </row>
    <row r="922" spans="1:6">
      <c r="A922" s="21"/>
      <c r="C922" s="23"/>
      <c r="D922" s="23"/>
      <c r="F922" s="23"/>
    </row>
    <row r="923" spans="1:6">
      <c r="A923" s="21"/>
      <c r="C923" s="23"/>
      <c r="D923" s="23"/>
      <c r="F923" s="23"/>
    </row>
    <row r="924" spans="1:6">
      <c r="A924" s="21"/>
      <c r="C924" s="23"/>
      <c r="D924" s="23"/>
      <c r="F924" s="23"/>
    </row>
    <row r="925" spans="1:6">
      <c r="A925" s="21"/>
      <c r="C925" s="23"/>
      <c r="D925" s="23"/>
      <c r="F925" s="23"/>
    </row>
    <row r="926" spans="1:6">
      <c r="A926" s="21"/>
      <c r="C926" s="23"/>
      <c r="D926" s="23"/>
      <c r="F926" s="23"/>
    </row>
    <row r="927" spans="1:6">
      <c r="A927" s="21"/>
      <c r="C927" s="23"/>
      <c r="D927" s="23"/>
      <c r="F927" s="23"/>
    </row>
    <row r="928" spans="1:6">
      <c r="A928" s="21"/>
      <c r="C928" s="23"/>
      <c r="D928" s="23"/>
      <c r="F928" s="23"/>
    </row>
    <row r="929" spans="1:6">
      <c r="A929" s="21"/>
      <c r="C929" s="23"/>
      <c r="D929" s="23"/>
      <c r="F929" s="23"/>
    </row>
    <row r="930" spans="1:6">
      <c r="A930" s="21"/>
      <c r="C930" s="23"/>
      <c r="D930" s="23"/>
      <c r="F930" s="23"/>
    </row>
    <row r="931" spans="1:6">
      <c r="A931" s="21"/>
      <c r="C931" s="23"/>
      <c r="D931" s="23"/>
      <c r="F931" s="23"/>
    </row>
    <row r="932" spans="1:6">
      <c r="A932" s="21"/>
      <c r="C932" s="23"/>
      <c r="D932" s="23"/>
      <c r="F932" s="23"/>
    </row>
    <row r="933" spans="1:6">
      <c r="A933" s="21"/>
      <c r="C933" s="23"/>
      <c r="D933" s="23"/>
      <c r="F933" s="23"/>
    </row>
    <row r="934" spans="1:6">
      <c r="A934" s="21"/>
      <c r="C934" s="23"/>
      <c r="D934" s="23"/>
      <c r="F934" s="23"/>
    </row>
    <row r="935" spans="1:6">
      <c r="A935" s="21"/>
      <c r="C935" s="23"/>
      <c r="D935" s="23"/>
      <c r="F935" s="23"/>
    </row>
    <row r="936" spans="1:6">
      <c r="A936" s="21"/>
      <c r="C936" s="23"/>
      <c r="D936" s="23"/>
      <c r="F936" s="23"/>
    </row>
    <row r="937" spans="1:6">
      <c r="A937" s="21"/>
      <c r="C937" s="23"/>
      <c r="D937" s="23"/>
      <c r="F937" s="23"/>
    </row>
    <row r="938" spans="1:6">
      <c r="A938" s="21"/>
      <c r="C938" s="23"/>
      <c r="D938" s="23"/>
      <c r="F938" s="23"/>
    </row>
    <row r="939" spans="1:6">
      <c r="A939" s="21"/>
      <c r="C939" s="23"/>
      <c r="D939" s="23"/>
      <c r="F939" s="23"/>
    </row>
    <row r="940" spans="1:6">
      <c r="A940" s="21"/>
      <c r="C940" s="23"/>
      <c r="D940" s="23"/>
      <c r="F940" s="23"/>
    </row>
    <row r="941" spans="1:6">
      <c r="A941" s="21"/>
      <c r="C941" s="23"/>
      <c r="D941" s="23"/>
      <c r="F941" s="23"/>
    </row>
    <row r="942" spans="1:6">
      <c r="A942" s="21"/>
      <c r="C942" s="23"/>
      <c r="D942" s="23"/>
      <c r="F942" s="23"/>
    </row>
    <row r="943" spans="1:6">
      <c r="A943" s="21"/>
      <c r="C943" s="23"/>
      <c r="D943" s="23"/>
      <c r="F943" s="23"/>
    </row>
    <row r="944" spans="1:6">
      <c r="A944" s="21"/>
      <c r="C944" s="23"/>
      <c r="D944" s="23"/>
      <c r="F944" s="23"/>
    </row>
    <row r="945" spans="1:6">
      <c r="A945" s="21"/>
      <c r="C945" s="23"/>
      <c r="D945" s="23"/>
      <c r="F945" s="23"/>
    </row>
    <row r="946" spans="1:6">
      <c r="A946" s="21"/>
      <c r="C946" s="23"/>
      <c r="D946" s="23"/>
      <c r="F946" s="23"/>
    </row>
    <row r="947" spans="1:6">
      <c r="A947" s="21"/>
      <c r="C947" s="23"/>
      <c r="D947" s="23"/>
      <c r="F947" s="23"/>
    </row>
    <row r="948" spans="1:6">
      <c r="A948" s="21"/>
      <c r="C948" s="23"/>
      <c r="D948" s="23"/>
      <c r="F948" s="23"/>
    </row>
    <row r="949" spans="1:6">
      <c r="A949" s="21"/>
      <c r="C949" s="23"/>
      <c r="D949" s="23"/>
      <c r="F949" s="23"/>
    </row>
    <row r="950" spans="1:6">
      <c r="A950" s="21"/>
      <c r="C950" s="23"/>
      <c r="D950" s="23"/>
      <c r="F950" s="23"/>
    </row>
    <row r="951" spans="1:6">
      <c r="A951" s="21"/>
      <c r="C951" s="23"/>
      <c r="D951" s="23"/>
      <c r="F951" s="23"/>
    </row>
    <row r="952" spans="1:6">
      <c r="A952" s="21"/>
      <c r="C952" s="23"/>
      <c r="D952" s="23"/>
      <c r="F952" s="23"/>
    </row>
    <row r="953" spans="1:6">
      <c r="A953" s="21"/>
      <c r="C953" s="23"/>
      <c r="D953" s="23"/>
      <c r="F953" s="23"/>
    </row>
    <row r="954" spans="1:6">
      <c r="A954" s="21"/>
      <c r="C954" s="23"/>
      <c r="D954" s="23"/>
      <c r="F954" s="23"/>
    </row>
    <row r="955" spans="1:6">
      <c r="A955" s="21"/>
      <c r="C955" s="23"/>
      <c r="D955" s="23"/>
      <c r="F955" s="23"/>
    </row>
    <row r="956" spans="1:6">
      <c r="A956" s="21"/>
      <c r="C956" s="23"/>
      <c r="D956" s="23"/>
      <c r="F956" s="23"/>
    </row>
    <row r="957" spans="1:6">
      <c r="A957" s="21"/>
      <c r="C957" s="23"/>
      <c r="D957" s="23"/>
      <c r="F957" s="23"/>
    </row>
    <row r="958" spans="1:6">
      <c r="A958" s="21"/>
      <c r="C958" s="23"/>
      <c r="D958" s="23"/>
      <c r="F958" s="23"/>
    </row>
    <row r="959" spans="1:6">
      <c r="A959" s="21"/>
      <c r="C959" s="23"/>
      <c r="D959" s="23"/>
      <c r="F959" s="23"/>
    </row>
    <row r="960" spans="1:6">
      <c r="A960" s="21"/>
      <c r="C960" s="23"/>
      <c r="D960" s="23"/>
      <c r="F960" s="23"/>
    </row>
    <row r="961" spans="1:6">
      <c r="A961" s="21"/>
      <c r="C961" s="23"/>
      <c r="D961" s="23"/>
      <c r="F961" s="23"/>
    </row>
    <row r="962" spans="1:6">
      <c r="A962" s="21"/>
      <c r="C962" s="23"/>
      <c r="D962" s="23"/>
      <c r="F962" s="23"/>
    </row>
    <row r="963" spans="1:6">
      <c r="A963" s="21"/>
      <c r="C963" s="23"/>
      <c r="D963" s="23"/>
      <c r="F963" s="23"/>
    </row>
    <row r="964" spans="1:6">
      <c r="A964" s="21"/>
      <c r="C964" s="23"/>
      <c r="D964" s="23"/>
      <c r="F964" s="23"/>
    </row>
    <row r="965" spans="1:6">
      <c r="A965" s="21"/>
      <c r="C965" s="23"/>
      <c r="D965" s="23"/>
      <c r="F965" s="23"/>
    </row>
    <row r="966" spans="1:6">
      <c r="A966" s="21"/>
      <c r="C966" s="23"/>
      <c r="D966" s="23"/>
      <c r="F966" s="23"/>
    </row>
    <row r="967" spans="1:6">
      <c r="A967" s="21"/>
      <c r="C967" s="23"/>
      <c r="D967" s="23"/>
      <c r="F967" s="23"/>
    </row>
    <row r="968" spans="1:6">
      <c r="A968" s="21"/>
      <c r="C968" s="23"/>
      <c r="D968" s="23"/>
      <c r="F968" s="23"/>
    </row>
    <row r="969" spans="1:6">
      <c r="A969" s="21"/>
      <c r="C969" s="23"/>
      <c r="D969" s="23"/>
      <c r="F969" s="23"/>
    </row>
    <row r="970" spans="1:6">
      <c r="A970" s="21"/>
      <c r="C970" s="23"/>
      <c r="D970" s="23"/>
      <c r="F970" s="23"/>
    </row>
    <row r="971" spans="1:6">
      <c r="A971" s="21"/>
      <c r="C971" s="23"/>
      <c r="D971" s="23"/>
      <c r="F971" s="23"/>
    </row>
    <row r="972" spans="1:6">
      <c r="A972" s="21"/>
      <c r="C972" s="23"/>
      <c r="D972" s="23"/>
      <c r="F972" s="23"/>
    </row>
    <row r="973" spans="1:6">
      <c r="A973" s="21"/>
      <c r="C973" s="23"/>
      <c r="D973" s="23"/>
      <c r="F973" s="23"/>
    </row>
    <row r="974" spans="1:6">
      <c r="A974" s="21"/>
      <c r="C974" s="23"/>
      <c r="D974" s="23"/>
      <c r="F974" s="23"/>
    </row>
    <row r="975" spans="1:6">
      <c r="A975" s="21"/>
      <c r="C975" s="23"/>
      <c r="D975" s="23"/>
      <c r="F975" s="23"/>
    </row>
    <row r="976" spans="1:6">
      <c r="A976" s="21"/>
      <c r="C976" s="23"/>
      <c r="D976" s="23"/>
      <c r="F976" s="23"/>
    </row>
    <row r="977" spans="1:6">
      <c r="A977" s="21"/>
      <c r="C977" s="23"/>
      <c r="D977" s="23"/>
      <c r="F977" s="23"/>
    </row>
    <row r="978" spans="1:6">
      <c r="A978" s="21"/>
      <c r="C978" s="23"/>
      <c r="D978" s="23"/>
      <c r="F978" s="23"/>
    </row>
    <row r="979" spans="1:6">
      <c r="A979" s="21"/>
      <c r="C979" s="23"/>
      <c r="D979" s="23"/>
      <c r="F979" s="23"/>
    </row>
    <row r="980" spans="1:6">
      <c r="A980" s="21"/>
      <c r="C980" s="23"/>
      <c r="D980" s="23"/>
      <c r="F980" s="23"/>
    </row>
    <row r="981" spans="1:6">
      <c r="A981" s="21"/>
      <c r="C981" s="23"/>
      <c r="D981" s="23"/>
      <c r="F981" s="23"/>
    </row>
    <row r="982" spans="1:6">
      <c r="A982" s="21"/>
      <c r="C982" s="23"/>
      <c r="D982" s="23"/>
      <c r="F982" s="23"/>
    </row>
    <row r="983" spans="1:6">
      <c r="A983" s="21"/>
      <c r="C983" s="23"/>
      <c r="D983" s="23"/>
      <c r="F983" s="23"/>
    </row>
    <row r="984" spans="1:6">
      <c r="A984" s="21"/>
      <c r="C984" s="23"/>
      <c r="D984" s="23"/>
      <c r="F984" s="23"/>
    </row>
    <row r="985" spans="1:6">
      <c r="A985" s="21"/>
      <c r="C985" s="23"/>
      <c r="D985" s="23"/>
      <c r="F985" s="23"/>
    </row>
    <row r="986" spans="1:6">
      <c r="A986" s="21"/>
      <c r="C986" s="23"/>
      <c r="D986" s="23"/>
      <c r="F986" s="23"/>
    </row>
    <row r="987" spans="1:6">
      <c r="A987" s="21"/>
      <c r="C987" s="23"/>
      <c r="D987" s="23"/>
      <c r="F987" s="23"/>
    </row>
    <row r="988" spans="1:6">
      <c r="A988" s="21"/>
      <c r="C988" s="23"/>
      <c r="D988" s="23"/>
      <c r="F988" s="23"/>
    </row>
    <row r="989" spans="1:6">
      <c r="A989" s="21"/>
      <c r="C989" s="23"/>
      <c r="D989" s="23"/>
      <c r="F989" s="23"/>
    </row>
    <row r="990" spans="1:6">
      <c r="A990" s="21"/>
      <c r="C990" s="23"/>
      <c r="D990" s="23"/>
      <c r="F990" s="23"/>
    </row>
    <row r="991" spans="1:6">
      <c r="A991" s="21"/>
      <c r="C991" s="23"/>
      <c r="D991" s="23"/>
      <c r="F991" s="23"/>
    </row>
    <row r="992" spans="1:6">
      <c r="A992" s="21"/>
      <c r="C992" s="23"/>
      <c r="D992" s="23"/>
      <c r="F992" s="23"/>
    </row>
    <row r="993" spans="1:6">
      <c r="A993" s="21"/>
      <c r="C993" s="23"/>
      <c r="D993" s="23"/>
      <c r="F993" s="23"/>
    </row>
    <row r="994" spans="1:6">
      <c r="A994" s="21"/>
      <c r="C994" s="23"/>
      <c r="D994" s="23"/>
      <c r="F994" s="23"/>
    </row>
    <row r="995" spans="1:6">
      <c r="A995" s="21"/>
      <c r="C995" s="23"/>
      <c r="D995" s="23"/>
      <c r="F995" s="23"/>
    </row>
    <row r="996" spans="1:6">
      <c r="A996" s="21"/>
      <c r="C996" s="23"/>
      <c r="D996" s="23"/>
      <c r="F996" s="23"/>
    </row>
    <row r="997" spans="1:6">
      <c r="A997" s="21"/>
      <c r="C997" s="23"/>
      <c r="D997" s="23"/>
      <c r="F997" s="23"/>
    </row>
    <row r="998" spans="1:6">
      <c r="A998" s="21"/>
      <c r="C998" s="23"/>
      <c r="D998" s="23"/>
      <c r="F998" s="23"/>
    </row>
    <row r="999" spans="1:6">
      <c r="A999" s="21"/>
      <c r="C999" s="23"/>
      <c r="D999" s="23"/>
      <c r="F999" s="23"/>
    </row>
    <row r="1000" spans="1:6">
      <c r="A1000" s="21"/>
      <c r="C1000" s="23"/>
      <c r="D1000" s="23"/>
      <c r="F1000" s="23"/>
    </row>
    <row r="1001" spans="1:6">
      <c r="A1001" s="21"/>
      <c r="C1001" s="23"/>
      <c r="D1001" s="23"/>
      <c r="F1001" s="23"/>
    </row>
    <row r="1002" spans="1:6">
      <c r="A1002" s="21"/>
      <c r="C1002" s="23"/>
      <c r="D1002" s="23"/>
      <c r="F1002" s="23"/>
    </row>
    <row r="1003" spans="1:6">
      <c r="A1003" s="21"/>
      <c r="C1003" s="23"/>
      <c r="D1003" s="23"/>
      <c r="F1003" s="23"/>
    </row>
    <row r="1004" spans="1:6">
      <c r="A1004" s="21"/>
      <c r="C1004" s="23"/>
      <c r="D1004" s="23"/>
      <c r="F1004" s="23"/>
    </row>
    <row r="1005" spans="1:6">
      <c r="A1005" s="21"/>
      <c r="C1005" s="23"/>
      <c r="D1005" s="23"/>
      <c r="F1005" s="23"/>
    </row>
    <row r="1006" spans="1:6">
      <c r="A1006" s="21"/>
      <c r="C1006" s="23"/>
      <c r="D1006" s="23"/>
      <c r="F1006" s="23"/>
    </row>
    <row r="1007" spans="1:6">
      <c r="A1007" s="21"/>
      <c r="C1007" s="23"/>
      <c r="D1007" s="23"/>
      <c r="F1007" s="23"/>
    </row>
    <row r="1008" spans="1:6">
      <c r="A1008" s="21"/>
      <c r="C1008" s="23"/>
      <c r="D1008" s="23"/>
      <c r="F1008" s="23"/>
    </row>
    <row r="1009" spans="1:6">
      <c r="A1009" s="21"/>
      <c r="C1009" s="23"/>
      <c r="D1009" s="23"/>
      <c r="F1009" s="23"/>
    </row>
    <row r="1010" spans="1:6">
      <c r="A1010" s="21"/>
      <c r="C1010" s="23"/>
      <c r="D1010" s="23"/>
      <c r="F1010" s="23"/>
    </row>
    <row r="1011" spans="1:6">
      <c r="A1011" s="21"/>
      <c r="C1011" s="23"/>
      <c r="D1011" s="23"/>
      <c r="F1011" s="23"/>
    </row>
    <row r="1012" spans="1:6">
      <c r="A1012" s="21"/>
      <c r="C1012" s="23"/>
      <c r="D1012" s="23"/>
      <c r="F1012" s="23"/>
    </row>
    <row r="1013" spans="1:6">
      <c r="A1013" s="21"/>
      <c r="C1013" s="23"/>
      <c r="D1013" s="23"/>
      <c r="F1013" s="23"/>
    </row>
    <row r="1014" spans="1:6">
      <c r="A1014" s="21"/>
      <c r="C1014" s="23"/>
      <c r="D1014" s="23"/>
      <c r="F1014" s="23"/>
    </row>
    <row r="1015" spans="1:6">
      <c r="A1015" s="21"/>
      <c r="C1015" s="23"/>
      <c r="D1015" s="23"/>
      <c r="F1015" s="23"/>
    </row>
    <row r="1016" spans="1:6">
      <c r="A1016" s="21"/>
      <c r="C1016" s="23"/>
      <c r="D1016" s="23"/>
      <c r="F1016" s="23"/>
    </row>
    <row r="1017" spans="1:6">
      <c r="A1017" s="21"/>
      <c r="C1017" s="23"/>
      <c r="D1017" s="23"/>
      <c r="F1017" s="23"/>
    </row>
    <row r="1018" spans="1:6">
      <c r="A1018" s="21"/>
      <c r="C1018" s="23"/>
      <c r="D1018" s="23"/>
      <c r="F1018" s="23"/>
    </row>
    <row r="1019" spans="1:6">
      <c r="A1019" s="21"/>
      <c r="C1019" s="23"/>
      <c r="D1019" s="23"/>
      <c r="F1019" s="23"/>
    </row>
    <row r="1020" spans="1:6">
      <c r="A1020" s="21"/>
      <c r="C1020" s="23"/>
      <c r="D1020" s="23"/>
      <c r="F1020" s="23"/>
    </row>
    <row r="1021" spans="1:6">
      <c r="A1021" s="21"/>
      <c r="C1021" s="23"/>
      <c r="D1021" s="23"/>
      <c r="F1021" s="23"/>
    </row>
    <row r="1022" spans="1:6">
      <c r="A1022" s="21"/>
      <c r="C1022" s="23"/>
      <c r="D1022" s="23"/>
      <c r="F1022" s="23"/>
    </row>
    <row r="1023" spans="1:6">
      <c r="A1023" s="21"/>
      <c r="C1023" s="23"/>
      <c r="D1023" s="23"/>
      <c r="F1023" s="23"/>
    </row>
    <row r="1024" spans="1:6">
      <c r="A1024" s="21"/>
      <c r="C1024" s="23"/>
      <c r="D1024" s="23"/>
      <c r="F1024" s="23"/>
    </row>
    <row r="1025" spans="1:6">
      <c r="A1025" s="21"/>
      <c r="C1025" s="23"/>
      <c r="D1025" s="23"/>
      <c r="F1025" s="23"/>
    </row>
    <row r="1026" spans="1:6">
      <c r="A1026" s="21"/>
      <c r="C1026" s="23"/>
      <c r="D1026" s="23"/>
      <c r="F1026" s="23"/>
    </row>
    <row r="1027" spans="1:6">
      <c r="A1027" s="21"/>
      <c r="C1027" s="23"/>
      <c r="D1027" s="23"/>
      <c r="F1027" s="23"/>
    </row>
    <row r="1028" spans="1:6">
      <c r="A1028" s="21"/>
      <c r="C1028" s="23"/>
      <c r="D1028" s="23"/>
      <c r="F1028" s="23"/>
    </row>
    <row r="1029" spans="1:6">
      <c r="A1029" s="21"/>
      <c r="C1029" s="23"/>
      <c r="D1029" s="23"/>
      <c r="F1029" s="23"/>
    </row>
    <row r="1030" spans="1:6">
      <c r="A1030" s="21"/>
      <c r="C1030" s="23"/>
      <c r="D1030" s="23"/>
      <c r="F1030" s="23"/>
    </row>
    <row r="1031" spans="1:6">
      <c r="A1031" s="21"/>
      <c r="C1031" s="23"/>
      <c r="D1031" s="23"/>
      <c r="F1031" s="23"/>
    </row>
    <row r="1032" spans="1:6">
      <c r="A1032" s="21"/>
      <c r="C1032" s="23"/>
      <c r="D1032" s="23"/>
      <c r="F1032" s="23"/>
    </row>
    <row r="1033" spans="1:6">
      <c r="A1033" s="21"/>
      <c r="C1033" s="23"/>
      <c r="D1033" s="23"/>
      <c r="F1033" s="23"/>
    </row>
    <row r="1034" spans="1:6">
      <c r="A1034" s="21"/>
      <c r="C1034" s="23"/>
      <c r="D1034" s="23"/>
      <c r="F1034" s="23"/>
    </row>
    <row r="1035" spans="1:6">
      <c r="A1035" s="21"/>
      <c r="C1035" s="23"/>
      <c r="D1035" s="23"/>
      <c r="F1035" s="23"/>
    </row>
    <row r="1036" spans="1:6">
      <c r="A1036" s="21"/>
      <c r="C1036" s="23"/>
      <c r="D1036" s="23"/>
      <c r="F1036" s="23"/>
    </row>
    <row r="1037" spans="1:6">
      <c r="A1037" s="21"/>
      <c r="C1037" s="23"/>
      <c r="D1037" s="23"/>
      <c r="F1037" s="23"/>
    </row>
    <row r="1038" spans="1:6">
      <c r="A1038" s="21"/>
      <c r="C1038" s="23"/>
      <c r="D1038" s="23"/>
      <c r="F1038" s="23"/>
    </row>
    <row r="1039" spans="1:6">
      <c r="A1039" s="21"/>
      <c r="C1039" s="23"/>
      <c r="D1039" s="23"/>
      <c r="F1039" s="23"/>
    </row>
    <row r="1040" spans="1:6">
      <c r="A1040" s="21"/>
      <c r="C1040" s="23"/>
      <c r="D1040" s="23"/>
      <c r="F1040" s="23"/>
    </row>
    <row r="1041" spans="1:6">
      <c r="A1041" s="21"/>
      <c r="C1041" s="23"/>
      <c r="D1041" s="23"/>
      <c r="F1041" s="23"/>
    </row>
    <row r="1042" spans="1:6">
      <c r="A1042" s="21"/>
      <c r="C1042" s="23"/>
      <c r="D1042" s="23"/>
      <c r="F1042" s="23"/>
    </row>
    <row r="1043" spans="1:6">
      <c r="A1043" s="21"/>
      <c r="C1043" s="23"/>
      <c r="D1043" s="23"/>
      <c r="F1043" s="23"/>
    </row>
    <row r="1044" spans="1:6">
      <c r="A1044" s="21"/>
      <c r="C1044" s="23"/>
      <c r="D1044" s="23"/>
      <c r="F1044" s="23"/>
    </row>
    <row r="1045" spans="1:6">
      <c r="A1045" s="21"/>
      <c r="C1045" s="23"/>
      <c r="D1045" s="23"/>
      <c r="F1045" s="23"/>
    </row>
    <row r="1046" spans="1:6">
      <c r="A1046" s="21"/>
      <c r="C1046" s="23"/>
      <c r="D1046" s="23"/>
      <c r="F1046" s="23"/>
    </row>
    <row r="1047" spans="1:6">
      <c r="A1047" s="21"/>
      <c r="C1047" s="23"/>
      <c r="D1047" s="23"/>
      <c r="F1047" s="23"/>
    </row>
    <row r="1048" spans="1:6">
      <c r="A1048" s="21"/>
      <c r="C1048" s="23"/>
      <c r="D1048" s="23"/>
      <c r="F1048" s="23"/>
    </row>
    <row r="1049" spans="1:6">
      <c r="A1049" s="21"/>
      <c r="C1049" s="23"/>
      <c r="D1049" s="23"/>
      <c r="F1049" s="23"/>
    </row>
    <row r="1050" spans="1:6">
      <c r="A1050" s="21"/>
      <c r="C1050" s="23"/>
      <c r="D1050" s="23"/>
      <c r="F1050" s="23"/>
    </row>
    <row r="1051" spans="1:6">
      <c r="A1051" s="21"/>
      <c r="C1051" s="23"/>
      <c r="D1051" s="23"/>
      <c r="F1051" s="23"/>
    </row>
    <row r="1052" spans="1:6">
      <c r="A1052" s="21"/>
      <c r="C1052" s="23"/>
      <c r="D1052" s="23"/>
      <c r="F1052" s="23"/>
    </row>
    <row r="1053" spans="1:6">
      <c r="A1053" s="21"/>
      <c r="C1053" s="23"/>
      <c r="D1053" s="23"/>
      <c r="F1053" s="23"/>
    </row>
    <row r="1054" spans="1:6">
      <c r="A1054" s="21"/>
      <c r="C1054" s="23"/>
      <c r="D1054" s="23"/>
      <c r="F1054" s="23"/>
    </row>
    <row r="1055" spans="1:6">
      <c r="A1055" s="21"/>
      <c r="C1055" s="23"/>
      <c r="D1055" s="23"/>
      <c r="F1055" s="23"/>
    </row>
    <row r="1056" spans="1:6">
      <c r="A1056" s="21"/>
      <c r="C1056" s="23"/>
      <c r="D1056" s="23"/>
      <c r="F1056" s="23"/>
    </row>
    <row r="1057" spans="1:6">
      <c r="A1057" s="21"/>
      <c r="C1057" s="23"/>
      <c r="D1057" s="23"/>
      <c r="F1057" s="23"/>
    </row>
    <row r="1058" spans="1:6">
      <c r="A1058" s="21"/>
      <c r="C1058" s="23"/>
      <c r="D1058" s="23"/>
      <c r="F1058" s="23"/>
    </row>
    <row r="1059" spans="1:6">
      <c r="A1059" s="21"/>
      <c r="C1059" s="23"/>
      <c r="D1059" s="23"/>
      <c r="F1059" s="23"/>
    </row>
    <row r="1060" spans="1:6">
      <c r="A1060" s="21"/>
      <c r="C1060" s="23"/>
      <c r="D1060" s="23"/>
      <c r="F1060" s="23"/>
    </row>
    <row r="1061" spans="1:6">
      <c r="A1061" s="21"/>
      <c r="C1061" s="23"/>
      <c r="D1061" s="23"/>
      <c r="F1061" s="23"/>
    </row>
    <row r="1062" spans="1:6">
      <c r="A1062" s="21"/>
      <c r="C1062" s="23"/>
      <c r="D1062" s="23"/>
      <c r="F1062" s="23"/>
    </row>
    <row r="1063" spans="1:6">
      <c r="A1063" s="21"/>
      <c r="C1063" s="23"/>
      <c r="D1063" s="23"/>
      <c r="F1063" s="23"/>
    </row>
    <row r="1064" spans="1:6">
      <c r="A1064" s="21"/>
      <c r="C1064" s="23"/>
      <c r="D1064" s="23"/>
      <c r="F1064" s="23"/>
    </row>
    <row r="1065" spans="1:6">
      <c r="A1065" s="21"/>
      <c r="C1065" s="23"/>
      <c r="D1065" s="23"/>
      <c r="F1065" s="23"/>
    </row>
    <row r="1066" spans="1:6">
      <c r="A1066" s="21"/>
      <c r="C1066" s="23"/>
      <c r="D1066" s="23"/>
      <c r="F1066" s="23"/>
    </row>
    <row r="1067" spans="1:6">
      <c r="A1067" s="21"/>
      <c r="C1067" s="23"/>
      <c r="D1067" s="23"/>
      <c r="F1067" s="23"/>
    </row>
    <row r="1068" spans="1:6">
      <c r="A1068" s="21"/>
      <c r="C1068" s="23"/>
      <c r="D1068" s="23"/>
      <c r="F1068" s="23"/>
    </row>
    <row r="1069" spans="1:6">
      <c r="A1069" s="21"/>
      <c r="C1069" s="23"/>
      <c r="D1069" s="23"/>
      <c r="F1069" s="23"/>
    </row>
    <row r="1070" spans="1:6">
      <c r="A1070" s="21"/>
      <c r="C1070" s="23"/>
      <c r="D1070" s="23"/>
      <c r="F1070" s="23"/>
    </row>
    <row r="1071" spans="1:6">
      <c r="A1071" s="21"/>
      <c r="C1071" s="23"/>
      <c r="D1071" s="23"/>
      <c r="F1071" s="23"/>
    </row>
    <row r="1072" spans="1:6">
      <c r="A1072" s="21"/>
      <c r="C1072" s="23"/>
      <c r="D1072" s="23"/>
      <c r="F1072" s="23"/>
    </row>
    <row r="1073" spans="1:6">
      <c r="A1073" s="21"/>
      <c r="C1073" s="23"/>
      <c r="D1073" s="23"/>
      <c r="F1073" s="23"/>
    </row>
    <row r="1074" spans="1:6">
      <c r="A1074" s="21"/>
      <c r="C1074" s="23"/>
      <c r="D1074" s="23"/>
      <c r="F1074" s="23"/>
    </row>
    <row r="1075" spans="1:6">
      <c r="A1075" s="21"/>
      <c r="C1075" s="23"/>
      <c r="D1075" s="23"/>
      <c r="F1075" s="23"/>
    </row>
    <row r="1076" spans="1:6">
      <c r="A1076" s="21"/>
      <c r="C1076" s="23"/>
      <c r="D1076" s="23"/>
      <c r="F1076" s="23"/>
    </row>
    <row r="1077" spans="1:6">
      <c r="A1077" s="21"/>
      <c r="C1077" s="23"/>
      <c r="D1077" s="23"/>
      <c r="F1077" s="23"/>
    </row>
    <row r="1078" spans="1:6">
      <c r="A1078" s="21"/>
      <c r="C1078" s="23"/>
      <c r="D1078" s="23"/>
      <c r="F1078" s="23"/>
    </row>
    <row r="1079" spans="1:6">
      <c r="A1079" s="21"/>
      <c r="C1079" s="23"/>
      <c r="D1079" s="23"/>
      <c r="F1079" s="23"/>
    </row>
    <row r="1080" spans="1:6">
      <c r="A1080" s="21"/>
      <c r="C1080" s="23"/>
      <c r="D1080" s="23"/>
      <c r="F1080" s="23"/>
    </row>
    <row r="1081" spans="1:6">
      <c r="A1081" s="21"/>
      <c r="C1081" s="23"/>
      <c r="D1081" s="23"/>
      <c r="F1081" s="23"/>
    </row>
    <row r="1082" spans="1:6">
      <c r="A1082" s="21"/>
      <c r="C1082" s="23"/>
      <c r="D1082" s="23"/>
      <c r="F1082" s="23"/>
    </row>
    <row r="1083" spans="1:6">
      <c r="A1083" s="21"/>
      <c r="C1083" s="23"/>
      <c r="D1083" s="23"/>
      <c r="F1083" s="23"/>
    </row>
    <row r="1084" spans="1:6">
      <c r="A1084" s="21"/>
      <c r="C1084" s="23"/>
      <c r="D1084" s="23"/>
      <c r="F1084" s="23"/>
    </row>
    <row r="1085" spans="1:6">
      <c r="A1085" s="21"/>
      <c r="C1085" s="23"/>
      <c r="D1085" s="23"/>
      <c r="F1085" s="23"/>
    </row>
    <row r="1086" spans="1:6">
      <c r="A1086" s="21"/>
      <c r="C1086" s="23"/>
      <c r="D1086" s="23"/>
      <c r="F1086" s="23"/>
    </row>
    <row r="1087" spans="1:6">
      <c r="A1087" s="21"/>
      <c r="C1087" s="23"/>
      <c r="D1087" s="23"/>
      <c r="F1087" s="23"/>
    </row>
    <row r="1088" spans="1:6">
      <c r="A1088" s="21"/>
      <c r="C1088" s="23"/>
      <c r="D1088" s="23"/>
      <c r="F1088" s="23"/>
    </row>
    <row r="1089" spans="1:6">
      <c r="A1089" s="21"/>
      <c r="C1089" s="23"/>
      <c r="D1089" s="23"/>
      <c r="F1089" s="23"/>
    </row>
    <row r="1090" spans="1:6">
      <c r="A1090" s="21"/>
      <c r="C1090" s="23"/>
      <c r="D1090" s="23"/>
      <c r="F1090" s="23"/>
    </row>
    <row r="1091" spans="1:6">
      <c r="A1091" s="21"/>
      <c r="C1091" s="23"/>
      <c r="D1091" s="23"/>
      <c r="F1091" s="23"/>
    </row>
    <row r="1092" spans="1:6">
      <c r="A1092" s="21"/>
      <c r="C1092" s="23"/>
      <c r="D1092" s="23"/>
      <c r="F1092" s="23"/>
    </row>
    <row r="1093" spans="1:6">
      <c r="A1093" s="21"/>
      <c r="C1093" s="23"/>
      <c r="D1093" s="23"/>
      <c r="F1093" s="23"/>
    </row>
    <row r="1094" spans="1:6">
      <c r="A1094" s="21"/>
      <c r="C1094" s="23"/>
      <c r="D1094" s="23"/>
      <c r="F1094" s="23"/>
    </row>
    <row r="1095" spans="1:6">
      <c r="A1095" s="21"/>
      <c r="C1095" s="23"/>
      <c r="D1095" s="23"/>
      <c r="F1095" s="23"/>
    </row>
    <row r="1096" spans="1:6">
      <c r="A1096" s="21"/>
      <c r="C1096" s="23"/>
      <c r="D1096" s="23"/>
      <c r="F1096" s="23"/>
    </row>
    <row r="1097" spans="1:6">
      <c r="A1097" s="21"/>
      <c r="C1097" s="23"/>
      <c r="D1097" s="23"/>
      <c r="F1097" s="23"/>
    </row>
    <row r="1098" spans="1:6">
      <c r="A1098" s="21"/>
      <c r="C1098" s="23"/>
      <c r="D1098" s="23"/>
      <c r="F1098" s="23"/>
    </row>
    <row r="1099" spans="1:6">
      <c r="A1099" s="21"/>
      <c r="C1099" s="23"/>
      <c r="D1099" s="23"/>
      <c r="F1099" s="23"/>
    </row>
    <row r="1100" spans="1:6">
      <c r="A1100" s="21"/>
      <c r="C1100" s="23"/>
      <c r="D1100" s="23"/>
      <c r="F1100" s="23"/>
    </row>
    <row r="1101" spans="1:6">
      <c r="A1101" s="21"/>
      <c r="C1101" s="23"/>
      <c r="D1101" s="23"/>
      <c r="F1101" s="23"/>
    </row>
    <row r="1102" spans="1:6">
      <c r="A1102" s="21"/>
      <c r="C1102" s="23"/>
      <c r="D1102" s="23"/>
      <c r="F1102" s="23"/>
    </row>
    <row r="1103" spans="1:6">
      <c r="A1103" s="21"/>
      <c r="C1103" s="23"/>
      <c r="D1103" s="23"/>
      <c r="F1103" s="23"/>
    </row>
    <row r="1104" spans="1:6">
      <c r="A1104" s="21"/>
      <c r="C1104" s="23"/>
      <c r="D1104" s="23"/>
      <c r="F1104" s="23"/>
    </row>
    <row r="1105" spans="1:6">
      <c r="A1105" s="21"/>
      <c r="C1105" s="23"/>
      <c r="D1105" s="23"/>
      <c r="F1105" s="23"/>
    </row>
    <row r="1106" spans="1:6">
      <c r="A1106" s="21"/>
      <c r="C1106" s="23"/>
      <c r="D1106" s="23"/>
      <c r="F1106" s="23"/>
    </row>
    <row r="1107" spans="1:6">
      <c r="A1107" s="21"/>
      <c r="C1107" s="23"/>
      <c r="D1107" s="23"/>
      <c r="F1107" s="23"/>
    </row>
    <row r="1108" spans="1:6">
      <c r="A1108" s="21"/>
      <c r="C1108" s="23"/>
      <c r="D1108" s="23"/>
      <c r="F1108" s="23"/>
    </row>
    <row r="1109" spans="1:6">
      <c r="A1109" s="21"/>
      <c r="C1109" s="23"/>
      <c r="D1109" s="23"/>
      <c r="F1109" s="23"/>
    </row>
    <row r="1110" spans="1:6">
      <c r="A1110" s="21"/>
      <c r="C1110" s="23"/>
      <c r="D1110" s="23"/>
      <c r="F1110" s="23"/>
    </row>
    <row r="1111" spans="1:6">
      <c r="A1111" s="21"/>
      <c r="C1111" s="23"/>
      <c r="D1111" s="23"/>
      <c r="F1111" s="23"/>
    </row>
    <row r="1112" spans="1:6">
      <c r="A1112" s="21"/>
      <c r="C1112" s="23"/>
      <c r="D1112" s="23"/>
      <c r="F1112" s="23"/>
    </row>
    <row r="1113" spans="1:6">
      <c r="A1113" s="21"/>
      <c r="C1113" s="23"/>
      <c r="D1113" s="23"/>
      <c r="F1113" s="23"/>
    </row>
    <row r="1114" spans="1:6">
      <c r="A1114" s="21"/>
      <c r="C1114" s="23"/>
      <c r="D1114" s="23"/>
      <c r="F1114" s="23"/>
    </row>
    <row r="1115" spans="1:6">
      <c r="A1115" s="21"/>
      <c r="C1115" s="23"/>
      <c r="D1115" s="23"/>
      <c r="F1115" s="23"/>
    </row>
    <row r="1116" spans="1:6">
      <c r="A1116" s="21"/>
      <c r="C1116" s="23"/>
      <c r="D1116" s="23"/>
      <c r="F1116" s="23"/>
    </row>
    <row r="1117" spans="1:6">
      <c r="A1117" s="21"/>
      <c r="C1117" s="23"/>
      <c r="D1117" s="23"/>
      <c r="F1117" s="23"/>
    </row>
    <row r="1118" spans="1:6">
      <c r="A1118" s="21"/>
      <c r="C1118" s="23"/>
      <c r="D1118" s="23"/>
      <c r="F1118" s="23"/>
    </row>
    <row r="1119" spans="1:6">
      <c r="A1119" s="21"/>
      <c r="C1119" s="23"/>
      <c r="D1119" s="23"/>
      <c r="F1119" s="23"/>
    </row>
    <row r="1120" spans="1:6">
      <c r="A1120" s="21"/>
      <c r="C1120" s="23"/>
      <c r="D1120" s="23"/>
      <c r="F1120" s="23"/>
    </row>
    <row r="1121" spans="1:6">
      <c r="A1121" s="21"/>
      <c r="C1121" s="23"/>
      <c r="D1121" s="23"/>
      <c r="F1121" s="23"/>
    </row>
    <row r="1122" spans="1:6">
      <c r="A1122" s="21"/>
      <c r="C1122" s="23"/>
      <c r="D1122" s="23"/>
      <c r="F1122" s="23"/>
    </row>
    <row r="1123" spans="1:6">
      <c r="A1123" s="21"/>
      <c r="C1123" s="23"/>
      <c r="D1123" s="23"/>
      <c r="F1123" s="23"/>
    </row>
    <row r="1124" spans="1:6">
      <c r="A1124" s="21"/>
      <c r="C1124" s="23"/>
      <c r="D1124" s="23"/>
      <c r="F1124" s="23"/>
    </row>
    <row r="1125" spans="1:6">
      <c r="A1125" s="21"/>
      <c r="C1125" s="23"/>
      <c r="D1125" s="23"/>
      <c r="F1125" s="23"/>
    </row>
    <row r="1126" spans="1:6">
      <c r="A1126" s="21"/>
      <c r="C1126" s="23"/>
      <c r="D1126" s="23"/>
      <c r="F1126" s="23"/>
    </row>
    <row r="1127" spans="1:6">
      <c r="A1127" s="21"/>
      <c r="C1127" s="23"/>
      <c r="D1127" s="23"/>
      <c r="F1127" s="23"/>
    </row>
    <row r="1128" spans="1:6">
      <c r="A1128" s="21"/>
      <c r="C1128" s="23"/>
      <c r="D1128" s="23"/>
      <c r="F1128" s="23"/>
    </row>
    <row r="1129" spans="1:6">
      <c r="A1129" s="21"/>
      <c r="C1129" s="23"/>
      <c r="D1129" s="23"/>
      <c r="F1129" s="23"/>
    </row>
    <row r="1130" spans="1:6">
      <c r="A1130" s="21"/>
      <c r="C1130" s="23"/>
      <c r="D1130" s="23"/>
      <c r="F1130" s="23"/>
    </row>
    <row r="1131" spans="1:6">
      <c r="A1131" s="21"/>
      <c r="C1131" s="23"/>
      <c r="D1131" s="23"/>
      <c r="F1131" s="23"/>
    </row>
    <row r="1132" spans="1:6">
      <c r="A1132" s="21"/>
      <c r="C1132" s="23"/>
      <c r="D1132" s="23"/>
      <c r="F1132" s="23"/>
    </row>
    <row r="1133" spans="1:6">
      <c r="A1133" s="21"/>
      <c r="C1133" s="23"/>
      <c r="D1133" s="23"/>
      <c r="F1133" s="23"/>
    </row>
    <row r="1134" spans="1:6">
      <c r="A1134" s="21"/>
      <c r="C1134" s="23"/>
      <c r="D1134" s="23"/>
      <c r="F1134" s="23"/>
    </row>
    <row r="1135" spans="1:6">
      <c r="A1135" s="21"/>
      <c r="C1135" s="23"/>
      <c r="D1135" s="23"/>
      <c r="F1135" s="23"/>
    </row>
    <row r="1136" spans="1:6">
      <c r="A1136" s="21"/>
      <c r="C1136" s="23"/>
      <c r="D1136" s="23"/>
      <c r="F1136" s="23"/>
    </row>
    <row r="1137" spans="1:6">
      <c r="A1137" s="21"/>
      <c r="C1137" s="23"/>
      <c r="D1137" s="23"/>
      <c r="F1137" s="23"/>
    </row>
    <row r="1138" spans="1:6">
      <c r="A1138" s="21"/>
      <c r="C1138" s="23"/>
      <c r="D1138" s="23"/>
      <c r="F1138" s="23"/>
    </row>
    <row r="1139" spans="1:6">
      <c r="A1139" s="21"/>
      <c r="C1139" s="23"/>
      <c r="D1139" s="23"/>
      <c r="F1139" s="23"/>
    </row>
    <row r="1140" spans="1:6">
      <c r="A1140" s="21"/>
      <c r="C1140" s="23"/>
      <c r="D1140" s="23"/>
      <c r="F1140" s="23"/>
    </row>
    <row r="1141" spans="1:6">
      <c r="A1141" s="21"/>
      <c r="C1141" s="23"/>
      <c r="D1141" s="23"/>
      <c r="F1141" s="23"/>
    </row>
    <row r="1142" spans="1:6">
      <c r="A1142" s="21"/>
      <c r="C1142" s="23"/>
      <c r="D1142" s="23"/>
      <c r="F1142" s="23"/>
    </row>
    <row r="1143" spans="1:6">
      <c r="A1143" s="21"/>
      <c r="C1143" s="23"/>
      <c r="D1143" s="23"/>
      <c r="F1143" s="23"/>
    </row>
    <row r="1144" spans="1:6">
      <c r="A1144" s="21"/>
      <c r="C1144" s="23"/>
      <c r="D1144" s="23"/>
      <c r="F1144" s="23"/>
    </row>
    <row r="1145" spans="1:6">
      <c r="A1145" s="21"/>
      <c r="C1145" s="23"/>
      <c r="D1145" s="23"/>
      <c r="F1145" s="23"/>
    </row>
    <row r="1146" spans="1:6">
      <c r="A1146" s="21"/>
      <c r="C1146" s="23"/>
      <c r="D1146" s="23"/>
      <c r="F1146" s="23"/>
    </row>
    <row r="1147" spans="1:6">
      <c r="A1147" s="21"/>
      <c r="C1147" s="23"/>
      <c r="D1147" s="23"/>
      <c r="F1147" s="23"/>
    </row>
    <row r="1148" spans="1:6">
      <c r="A1148" s="21"/>
      <c r="C1148" s="23"/>
      <c r="D1148" s="23"/>
      <c r="F1148" s="23"/>
    </row>
    <row r="1149" spans="1:6">
      <c r="A1149" s="21"/>
      <c r="C1149" s="23"/>
      <c r="D1149" s="23"/>
      <c r="F1149" s="23"/>
    </row>
    <row r="1150" spans="1:6">
      <c r="A1150" s="21"/>
      <c r="C1150" s="23"/>
      <c r="D1150" s="23"/>
      <c r="F1150" s="23"/>
    </row>
    <row r="1151" spans="1:6">
      <c r="A1151" s="21"/>
      <c r="C1151" s="23"/>
      <c r="D1151" s="23"/>
      <c r="F1151" s="23"/>
    </row>
    <row r="1152" spans="1:6">
      <c r="A1152" s="21"/>
      <c r="C1152" s="23"/>
      <c r="D1152" s="23"/>
      <c r="F1152" s="23"/>
    </row>
    <row r="1153" spans="1:6">
      <c r="A1153" s="21"/>
      <c r="C1153" s="23"/>
      <c r="D1153" s="23"/>
      <c r="F1153" s="23"/>
    </row>
    <row r="1154" spans="1:6">
      <c r="A1154" s="21"/>
      <c r="C1154" s="23"/>
      <c r="D1154" s="23"/>
      <c r="F1154" s="23"/>
    </row>
    <row r="1155" spans="1:6">
      <c r="A1155" s="21"/>
      <c r="C1155" s="23"/>
      <c r="D1155" s="23"/>
      <c r="F1155" s="23"/>
    </row>
    <row r="1156" spans="1:6">
      <c r="A1156" s="21"/>
      <c r="C1156" s="23"/>
      <c r="D1156" s="23"/>
      <c r="F1156" s="23"/>
    </row>
    <row r="1157" spans="1:6">
      <c r="A1157" s="21"/>
      <c r="C1157" s="23"/>
      <c r="D1157" s="23"/>
      <c r="F1157" s="23"/>
    </row>
    <row r="1158" spans="1:6">
      <c r="A1158" s="21"/>
      <c r="C1158" s="23"/>
      <c r="D1158" s="23"/>
      <c r="F1158" s="23"/>
    </row>
    <row r="1159" spans="1:6">
      <c r="A1159" s="21"/>
      <c r="C1159" s="23"/>
      <c r="D1159" s="23"/>
      <c r="F1159" s="23"/>
    </row>
    <row r="1160" spans="1:6">
      <c r="A1160" s="21"/>
      <c r="C1160" s="23"/>
      <c r="D1160" s="23"/>
      <c r="F1160" s="23"/>
    </row>
    <row r="1161" spans="1:6">
      <c r="A1161" s="21"/>
      <c r="C1161" s="23"/>
      <c r="D1161" s="23"/>
      <c r="F1161" s="23"/>
    </row>
    <row r="1162" spans="1:6">
      <c r="A1162" s="21"/>
      <c r="C1162" s="23"/>
      <c r="D1162" s="23"/>
      <c r="F1162" s="23"/>
    </row>
    <row r="1163" spans="1:6">
      <c r="A1163" s="21"/>
      <c r="C1163" s="23"/>
      <c r="D1163" s="23"/>
      <c r="F1163" s="23"/>
    </row>
    <row r="1164" spans="1:6">
      <c r="A1164" s="21"/>
      <c r="C1164" s="23"/>
      <c r="D1164" s="23"/>
      <c r="F1164" s="23"/>
    </row>
    <row r="1165" spans="1:6">
      <c r="A1165" s="21"/>
      <c r="C1165" s="23"/>
      <c r="D1165" s="23"/>
      <c r="F1165" s="23"/>
    </row>
    <row r="1166" spans="1:6">
      <c r="A1166" s="21"/>
      <c r="C1166" s="23"/>
      <c r="D1166" s="23"/>
      <c r="F1166" s="23"/>
    </row>
    <row r="1167" spans="1:6">
      <c r="A1167" s="21"/>
      <c r="C1167" s="23"/>
      <c r="D1167" s="23"/>
      <c r="F1167" s="23"/>
    </row>
    <row r="1168" spans="1:6">
      <c r="A1168" s="21"/>
      <c r="C1168" s="23"/>
      <c r="D1168" s="23"/>
      <c r="F1168" s="23"/>
    </row>
    <row r="1169" spans="1:6">
      <c r="A1169" s="21"/>
      <c r="C1169" s="23"/>
      <c r="D1169" s="23"/>
      <c r="F1169" s="23"/>
    </row>
    <row r="1170" spans="1:6">
      <c r="A1170" s="21"/>
      <c r="C1170" s="23"/>
      <c r="D1170" s="23"/>
      <c r="F1170" s="23"/>
    </row>
    <row r="1171" spans="1:6">
      <c r="A1171" s="21"/>
      <c r="C1171" s="23"/>
      <c r="D1171" s="23"/>
      <c r="F1171" s="23"/>
    </row>
    <row r="1172" spans="1:6">
      <c r="A1172" s="21"/>
      <c r="C1172" s="23"/>
      <c r="D1172" s="23"/>
      <c r="F1172" s="23"/>
    </row>
    <row r="1173" spans="1:6">
      <c r="A1173" s="21"/>
      <c r="C1173" s="23"/>
      <c r="D1173" s="23"/>
      <c r="F1173" s="23"/>
    </row>
    <row r="1174" spans="1:6">
      <c r="A1174" s="21"/>
      <c r="C1174" s="23"/>
      <c r="D1174" s="23"/>
      <c r="F1174" s="23"/>
    </row>
    <row r="1175" spans="1:6">
      <c r="A1175" s="21"/>
      <c r="C1175" s="23"/>
      <c r="D1175" s="23"/>
      <c r="F1175" s="23"/>
    </row>
    <row r="1176" spans="1:6">
      <c r="A1176" s="21"/>
      <c r="C1176" s="23"/>
      <c r="D1176" s="23"/>
      <c r="F1176" s="23"/>
    </row>
    <row r="1177" spans="1:6">
      <c r="A1177" s="21"/>
      <c r="C1177" s="23"/>
      <c r="D1177" s="23"/>
      <c r="F1177" s="23"/>
    </row>
    <row r="1178" spans="1:6">
      <c r="A1178" s="21"/>
      <c r="C1178" s="23"/>
      <c r="D1178" s="23"/>
      <c r="F1178" s="23"/>
    </row>
    <row r="1179" spans="1:6">
      <c r="A1179" s="21"/>
      <c r="C1179" s="23"/>
      <c r="D1179" s="23"/>
      <c r="F1179" s="23"/>
    </row>
    <row r="1180" spans="1:6">
      <c r="A1180" s="21"/>
      <c r="C1180" s="23"/>
      <c r="D1180" s="23"/>
      <c r="F1180" s="23"/>
    </row>
    <row r="1181" spans="1:6">
      <c r="A1181" s="21"/>
      <c r="C1181" s="23"/>
      <c r="D1181" s="23"/>
      <c r="F1181" s="23"/>
    </row>
    <row r="1182" spans="1:6">
      <c r="A1182" s="21"/>
      <c r="C1182" s="23"/>
      <c r="D1182" s="23"/>
      <c r="F1182" s="23"/>
    </row>
    <row r="1183" spans="1:6">
      <c r="A1183" s="21"/>
      <c r="C1183" s="23"/>
      <c r="D1183" s="23"/>
      <c r="F1183" s="23"/>
    </row>
    <row r="1184" spans="1:6">
      <c r="A1184" s="21"/>
      <c r="C1184" s="23"/>
      <c r="D1184" s="23"/>
      <c r="F1184" s="23"/>
    </row>
    <row r="1185" spans="1:6">
      <c r="A1185" s="21"/>
      <c r="C1185" s="23"/>
      <c r="D1185" s="23"/>
      <c r="F1185" s="23"/>
    </row>
    <row r="1186" spans="1:6">
      <c r="A1186" s="21"/>
      <c r="C1186" s="23"/>
      <c r="D1186" s="23"/>
      <c r="F1186" s="23"/>
    </row>
    <row r="1187" spans="1:6">
      <c r="A1187" s="21"/>
      <c r="C1187" s="23"/>
      <c r="D1187" s="23"/>
      <c r="F1187" s="23"/>
    </row>
    <row r="1188" spans="1:6">
      <c r="A1188" s="21"/>
      <c r="C1188" s="23"/>
      <c r="D1188" s="23"/>
      <c r="F1188" s="23"/>
    </row>
    <row r="1189" spans="1:6">
      <c r="A1189" s="21"/>
      <c r="C1189" s="23"/>
      <c r="D1189" s="23"/>
      <c r="F1189" s="23"/>
    </row>
    <row r="1190" spans="1:6">
      <c r="A1190" s="21"/>
      <c r="C1190" s="23"/>
      <c r="D1190" s="23"/>
      <c r="F1190" s="23"/>
    </row>
    <row r="1191" spans="1:6">
      <c r="A1191" s="21"/>
      <c r="C1191" s="23"/>
      <c r="D1191" s="23"/>
      <c r="F1191" s="23"/>
    </row>
    <row r="1192" spans="1:6">
      <c r="A1192" s="21"/>
      <c r="C1192" s="23"/>
      <c r="D1192" s="23"/>
      <c r="F1192" s="23"/>
    </row>
    <row r="1193" spans="1:6">
      <c r="A1193" s="21"/>
      <c r="C1193" s="23"/>
      <c r="D1193" s="23"/>
      <c r="F1193" s="23"/>
    </row>
    <row r="1194" spans="1:6">
      <c r="A1194" s="21"/>
      <c r="C1194" s="23"/>
      <c r="D1194" s="23"/>
      <c r="F1194" s="23"/>
    </row>
    <row r="1195" spans="1:6">
      <c r="A1195" s="21"/>
      <c r="C1195" s="23"/>
      <c r="D1195" s="23"/>
      <c r="F1195" s="23"/>
    </row>
    <row r="1196" spans="1:6">
      <c r="A1196" s="21"/>
      <c r="C1196" s="23"/>
      <c r="D1196" s="23"/>
      <c r="F1196" s="23"/>
    </row>
    <row r="1197" spans="1:6">
      <c r="A1197" s="21"/>
      <c r="C1197" s="23"/>
      <c r="D1197" s="23"/>
      <c r="F1197" s="23"/>
    </row>
    <row r="1198" spans="1:6">
      <c r="A1198" s="21"/>
      <c r="C1198" s="23"/>
      <c r="D1198" s="23"/>
      <c r="F1198" s="23"/>
    </row>
    <row r="1199" spans="1:6">
      <c r="A1199" s="21"/>
      <c r="C1199" s="23"/>
      <c r="D1199" s="23"/>
      <c r="F1199" s="23"/>
    </row>
    <row r="1200" spans="1:6">
      <c r="A1200" s="21"/>
      <c r="C1200" s="23"/>
      <c r="D1200" s="23"/>
      <c r="F1200" s="23"/>
    </row>
    <row r="1201" spans="1:6">
      <c r="A1201" s="21"/>
      <c r="C1201" s="23"/>
      <c r="D1201" s="23"/>
      <c r="F1201" s="23"/>
    </row>
    <row r="1202" spans="1:6">
      <c r="A1202" s="21"/>
      <c r="C1202" s="23"/>
      <c r="D1202" s="23"/>
      <c r="F1202" s="23"/>
    </row>
    <row r="1203" spans="1:6">
      <c r="A1203" s="21"/>
      <c r="C1203" s="23"/>
      <c r="D1203" s="23"/>
      <c r="F1203" s="23"/>
    </row>
    <row r="1204" spans="1:6">
      <c r="A1204" s="21"/>
      <c r="C1204" s="23"/>
      <c r="D1204" s="23"/>
      <c r="F1204" s="23"/>
    </row>
    <row r="1205" spans="1:6">
      <c r="A1205" s="21"/>
      <c r="C1205" s="23"/>
      <c r="D1205" s="23"/>
      <c r="F1205" s="23"/>
    </row>
    <row r="1206" spans="1:6">
      <c r="A1206" s="21"/>
      <c r="C1206" s="23"/>
      <c r="D1206" s="23"/>
      <c r="F1206" s="23"/>
    </row>
    <row r="1207" spans="1:6">
      <c r="A1207" s="21"/>
      <c r="C1207" s="23"/>
      <c r="D1207" s="23"/>
      <c r="F1207" s="23"/>
    </row>
    <row r="1208" spans="1:6">
      <c r="A1208" s="21"/>
      <c r="C1208" s="23"/>
      <c r="D1208" s="23"/>
      <c r="F1208" s="23"/>
    </row>
    <row r="1209" spans="1:6">
      <c r="A1209" s="21"/>
      <c r="C1209" s="23"/>
      <c r="D1209" s="23"/>
      <c r="F1209" s="23"/>
    </row>
    <row r="1210" spans="1:6">
      <c r="A1210" s="21"/>
      <c r="C1210" s="23"/>
      <c r="D1210" s="23"/>
      <c r="F1210" s="23"/>
    </row>
    <row r="1211" spans="1:6">
      <c r="A1211" s="21"/>
      <c r="C1211" s="23"/>
      <c r="D1211" s="23"/>
      <c r="F1211" s="23"/>
    </row>
    <row r="1212" spans="1:6">
      <c r="A1212" s="21"/>
      <c r="C1212" s="23"/>
      <c r="D1212" s="23"/>
      <c r="F1212" s="23"/>
    </row>
    <row r="1213" spans="1:6">
      <c r="A1213" s="21"/>
      <c r="C1213" s="23"/>
      <c r="D1213" s="23"/>
      <c r="F1213" s="23"/>
    </row>
    <row r="1214" spans="1:6">
      <c r="A1214" s="21"/>
      <c r="C1214" s="23"/>
      <c r="D1214" s="23"/>
      <c r="F1214" s="23"/>
    </row>
    <row r="1215" spans="1:6">
      <c r="A1215" s="21"/>
      <c r="C1215" s="23"/>
      <c r="D1215" s="23"/>
      <c r="F1215" s="23"/>
    </row>
    <row r="1216" spans="1:6">
      <c r="A1216" s="21"/>
      <c r="C1216" s="23"/>
      <c r="D1216" s="23"/>
      <c r="F1216" s="23"/>
    </row>
    <row r="1217" spans="1:6">
      <c r="A1217" s="21"/>
      <c r="C1217" s="23"/>
      <c r="D1217" s="23"/>
      <c r="F1217" s="23"/>
    </row>
    <row r="1218" spans="1:6">
      <c r="A1218" s="21"/>
      <c r="C1218" s="23"/>
      <c r="D1218" s="23"/>
      <c r="F1218" s="23"/>
    </row>
    <row r="1219" spans="1:6">
      <c r="A1219" s="21"/>
      <c r="C1219" s="23"/>
      <c r="D1219" s="23"/>
      <c r="F1219" s="23"/>
    </row>
    <row r="1220" spans="1:6">
      <c r="A1220" s="21"/>
      <c r="C1220" s="23"/>
      <c r="D1220" s="23"/>
      <c r="F1220" s="23"/>
    </row>
    <row r="1221" spans="1:6">
      <c r="A1221" s="21"/>
      <c r="C1221" s="23"/>
      <c r="D1221" s="23"/>
      <c r="F1221" s="23"/>
    </row>
    <row r="1222" spans="1:6">
      <c r="A1222" s="21"/>
      <c r="C1222" s="23"/>
      <c r="D1222" s="23"/>
      <c r="F1222" s="23"/>
    </row>
    <row r="1223" spans="1:6">
      <c r="A1223" s="21"/>
      <c r="C1223" s="23"/>
      <c r="D1223" s="23"/>
      <c r="F1223" s="23"/>
    </row>
    <row r="1224" spans="1:6">
      <c r="A1224" s="21"/>
      <c r="C1224" s="23"/>
      <c r="D1224" s="23"/>
      <c r="F1224" s="23"/>
    </row>
    <row r="1225" spans="1:6">
      <c r="A1225" s="21"/>
      <c r="C1225" s="23"/>
      <c r="D1225" s="23"/>
      <c r="F1225" s="23"/>
    </row>
    <row r="1226" spans="1:6">
      <c r="A1226" s="21"/>
      <c r="C1226" s="23"/>
      <c r="D1226" s="23"/>
      <c r="F1226" s="23"/>
    </row>
    <row r="1227" spans="1:6">
      <c r="A1227" s="21"/>
      <c r="C1227" s="23"/>
      <c r="D1227" s="23"/>
      <c r="F1227" s="23"/>
    </row>
    <row r="1228" spans="1:6">
      <c r="A1228" s="21"/>
      <c r="C1228" s="23"/>
      <c r="D1228" s="23"/>
      <c r="F1228" s="23"/>
    </row>
    <row r="1229" spans="1:6">
      <c r="A1229" s="21"/>
      <c r="C1229" s="23"/>
      <c r="D1229" s="23"/>
      <c r="F1229" s="23"/>
    </row>
    <row r="1230" spans="1:6">
      <c r="A1230" s="21"/>
      <c r="C1230" s="23"/>
      <c r="D1230" s="23"/>
      <c r="F1230" s="23"/>
    </row>
    <row r="1231" spans="1:6">
      <c r="A1231" s="21"/>
      <c r="C1231" s="23"/>
      <c r="D1231" s="23"/>
      <c r="F1231" s="23"/>
    </row>
    <row r="1232" spans="1:6">
      <c r="A1232" s="21"/>
      <c r="C1232" s="23"/>
      <c r="D1232" s="23"/>
      <c r="F1232" s="23"/>
    </row>
    <row r="1233" spans="1:6">
      <c r="A1233" s="21"/>
      <c r="C1233" s="23"/>
      <c r="D1233" s="23"/>
      <c r="F1233" s="23"/>
    </row>
    <row r="1234" spans="1:6">
      <c r="A1234" s="21"/>
      <c r="C1234" s="23"/>
      <c r="D1234" s="23"/>
      <c r="F1234" s="23"/>
    </row>
    <row r="1235" spans="1:6">
      <c r="A1235" s="21"/>
      <c r="C1235" s="23"/>
      <c r="D1235" s="23"/>
      <c r="F1235" s="23"/>
    </row>
    <row r="1236" spans="1:6">
      <c r="A1236" s="21"/>
      <c r="C1236" s="23"/>
      <c r="D1236" s="23"/>
      <c r="F1236" s="23"/>
    </row>
    <row r="1237" spans="1:6">
      <c r="A1237" s="21"/>
      <c r="C1237" s="23"/>
      <c r="D1237" s="23"/>
      <c r="F1237" s="23"/>
    </row>
    <row r="1238" spans="1:6">
      <c r="A1238" s="21"/>
      <c r="C1238" s="23"/>
      <c r="D1238" s="23"/>
      <c r="F1238" s="23"/>
    </row>
    <row r="1239" spans="1:6">
      <c r="A1239" s="21"/>
      <c r="C1239" s="23"/>
      <c r="D1239" s="23"/>
      <c r="F1239" s="23"/>
    </row>
    <row r="1240" spans="1:6">
      <c r="A1240" s="21"/>
      <c r="C1240" s="23"/>
      <c r="D1240" s="23"/>
      <c r="F1240" s="23"/>
    </row>
    <row r="1241" spans="1:6">
      <c r="A1241" s="21"/>
      <c r="C1241" s="23"/>
      <c r="D1241" s="23"/>
      <c r="F1241" s="23"/>
    </row>
    <row r="1242" spans="1:6">
      <c r="A1242" s="21"/>
      <c r="C1242" s="23"/>
      <c r="D1242" s="23"/>
      <c r="F1242" s="23"/>
    </row>
    <row r="1243" spans="1:6">
      <c r="A1243" s="21"/>
      <c r="C1243" s="23"/>
      <c r="D1243" s="23"/>
      <c r="F1243" s="23"/>
    </row>
    <row r="1244" spans="1:6">
      <c r="A1244" s="21"/>
      <c r="C1244" s="23"/>
      <c r="D1244" s="23"/>
      <c r="F1244" s="23"/>
    </row>
    <row r="1245" spans="1:6">
      <c r="A1245" s="21"/>
      <c r="C1245" s="23"/>
      <c r="D1245" s="23"/>
      <c r="F1245" s="23"/>
    </row>
    <row r="1246" spans="1:6">
      <c r="A1246" s="21"/>
      <c r="C1246" s="23"/>
      <c r="D1246" s="23"/>
      <c r="F1246" s="23"/>
    </row>
    <row r="1247" spans="1:6">
      <c r="A1247" s="21"/>
      <c r="C1247" s="23"/>
      <c r="D1247" s="23"/>
      <c r="F1247" s="23"/>
    </row>
    <row r="1248" spans="1:6">
      <c r="A1248" s="21"/>
      <c r="C1248" s="23"/>
      <c r="D1248" s="23"/>
      <c r="F1248" s="23"/>
    </row>
    <row r="1249" spans="1:6">
      <c r="A1249" s="21"/>
      <c r="C1249" s="23"/>
      <c r="D1249" s="23"/>
      <c r="F1249" s="23"/>
    </row>
    <row r="1250" spans="1:6">
      <c r="A1250" s="21"/>
      <c r="C1250" s="23"/>
      <c r="D1250" s="23"/>
      <c r="F1250" s="23"/>
    </row>
    <row r="1251" spans="1:6">
      <c r="A1251" s="21"/>
      <c r="C1251" s="23"/>
      <c r="D1251" s="23"/>
      <c r="F1251" s="23"/>
    </row>
    <row r="1252" spans="1:6">
      <c r="A1252" s="21"/>
      <c r="C1252" s="23"/>
      <c r="D1252" s="23"/>
      <c r="F1252" s="23"/>
    </row>
    <row r="1253" spans="1:6">
      <c r="A1253" s="21"/>
      <c r="C1253" s="23"/>
      <c r="D1253" s="23"/>
      <c r="F1253" s="23"/>
    </row>
    <row r="1254" spans="1:6">
      <c r="A1254" s="21"/>
      <c r="C1254" s="23"/>
      <c r="D1254" s="23"/>
      <c r="F1254" s="23"/>
    </row>
    <row r="1255" spans="1:6">
      <c r="A1255" s="21"/>
      <c r="C1255" s="23"/>
      <c r="D1255" s="23"/>
      <c r="F1255" s="23"/>
    </row>
    <row r="1256" spans="1:6">
      <c r="A1256" s="21"/>
      <c r="C1256" s="23"/>
      <c r="D1256" s="23"/>
      <c r="F1256" s="23"/>
    </row>
    <row r="1257" spans="1:6">
      <c r="A1257" s="21"/>
      <c r="C1257" s="23"/>
      <c r="D1257" s="23"/>
      <c r="F1257" s="23"/>
    </row>
    <row r="1258" spans="1:6">
      <c r="A1258" s="21"/>
      <c r="C1258" s="23"/>
      <c r="D1258" s="23"/>
      <c r="F1258" s="23"/>
    </row>
    <row r="1259" spans="1:6">
      <c r="A1259" s="21"/>
      <c r="C1259" s="23"/>
      <c r="D1259" s="23"/>
      <c r="F1259" s="23"/>
    </row>
    <row r="1260" spans="1:6">
      <c r="A1260" s="21"/>
      <c r="C1260" s="23"/>
      <c r="D1260" s="23"/>
      <c r="F1260" s="23"/>
    </row>
    <row r="1261" spans="1:6">
      <c r="A1261" s="21"/>
      <c r="C1261" s="23"/>
      <c r="D1261" s="23"/>
      <c r="F1261" s="23"/>
    </row>
    <row r="1262" spans="1:6">
      <c r="A1262" s="21"/>
      <c r="C1262" s="23"/>
      <c r="D1262" s="23"/>
      <c r="F1262" s="23"/>
    </row>
    <row r="1263" spans="1:6">
      <c r="A1263" s="21"/>
      <c r="C1263" s="23"/>
      <c r="D1263" s="23"/>
      <c r="F1263" s="23"/>
    </row>
    <row r="1264" spans="1:6">
      <c r="A1264" s="21"/>
      <c r="C1264" s="23"/>
      <c r="D1264" s="23"/>
      <c r="F1264" s="23"/>
    </row>
    <row r="1265" spans="1:6">
      <c r="A1265" s="21"/>
      <c r="C1265" s="23"/>
      <c r="D1265" s="23"/>
      <c r="F1265" s="23"/>
    </row>
    <row r="1266" spans="1:6">
      <c r="A1266" s="21"/>
      <c r="C1266" s="23"/>
      <c r="D1266" s="23"/>
      <c r="F1266" s="23"/>
    </row>
    <row r="1267" spans="1:6">
      <c r="A1267" s="21"/>
      <c r="C1267" s="23"/>
      <c r="D1267" s="23"/>
      <c r="F1267" s="23"/>
    </row>
    <row r="1268" spans="1:6">
      <c r="A1268" s="21"/>
      <c r="C1268" s="23"/>
      <c r="D1268" s="23"/>
      <c r="F1268" s="23"/>
    </row>
    <row r="1269" spans="1:6">
      <c r="A1269" s="21"/>
      <c r="C1269" s="23"/>
      <c r="D1269" s="23"/>
      <c r="F1269" s="23"/>
    </row>
    <row r="1270" spans="1:6">
      <c r="A1270" s="21"/>
      <c r="C1270" s="23"/>
      <c r="D1270" s="23"/>
      <c r="F1270" s="23"/>
    </row>
    <row r="1271" spans="1:6">
      <c r="A1271" s="21"/>
      <c r="C1271" s="23"/>
      <c r="D1271" s="23"/>
      <c r="F1271" s="23"/>
    </row>
    <row r="1272" spans="1:6">
      <c r="A1272" s="21"/>
      <c r="C1272" s="23"/>
      <c r="D1272" s="23"/>
      <c r="F1272" s="23"/>
    </row>
    <row r="1273" spans="1:6">
      <c r="A1273" s="21"/>
      <c r="C1273" s="23"/>
      <c r="D1273" s="23"/>
      <c r="F1273" s="23"/>
    </row>
    <row r="1274" spans="1:6">
      <c r="A1274" s="21"/>
      <c r="C1274" s="23"/>
      <c r="D1274" s="23"/>
      <c r="F1274" s="23"/>
    </row>
    <row r="1275" spans="1:6">
      <c r="A1275" s="21"/>
      <c r="C1275" s="23"/>
      <c r="D1275" s="23"/>
      <c r="F1275" s="23"/>
    </row>
    <row r="1276" spans="1:6">
      <c r="A1276" s="21"/>
      <c r="C1276" s="23"/>
      <c r="D1276" s="23"/>
      <c r="F1276" s="23"/>
    </row>
    <row r="1277" spans="1:6">
      <c r="A1277" s="21"/>
      <c r="C1277" s="23"/>
      <c r="D1277" s="23"/>
      <c r="F1277" s="23"/>
    </row>
    <row r="1278" spans="1:6">
      <c r="A1278" s="21"/>
      <c r="C1278" s="23"/>
      <c r="D1278" s="23"/>
      <c r="F1278" s="23"/>
    </row>
    <row r="1279" spans="1:6">
      <c r="A1279" s="21"/>
      <c r="C1279" s="23"/>
      <c r="D1279" s="23"/>
      <c r="F1279" s="23"/>
    </row>
    <row r="1280" spans="1:6">
      <c r="A1280" s="21"/>
      <c r="C1280" s="23"/>
      <c r="D1280" s="23"/>
      <c r="F1280" s="23"/>
    </row>
    <row r="1281" spans="1:6">
      <c r="A1281" s="21"/>
      <c r="C1281" s="23"/>
      <c r="D1281" s="23"/>
      <c r="F1281" s="23"/>
    </row>
    <row r="1282" spans="1:6">
      <c r="A1282" s="21"/>
      <c r="C1282" s="23"/>
      <c r="D1282" s="23"/>
      <c r="F1282" s="23"/>
    </row>
    <row r="1283" spans="1:6">
      <c r="A1283" s="21"/>
      <c r="C1283" s="23"/>
      <c r="D1283" s="23"/>
      <c r="F1283" s="23"/>
    </row>
    <row r="1284" spans="1:6">
      <c r="A1284" s="21"/>
      <c r="C1284" s="23"/>
      <c r="D1284" s="23"/>
      <c r="F1284" s="23"/>
    </row>
    <row r="1285" spans="1:6">
      <c r="A1285" s="21"/>
      <c r="C1285" s="23"/>
      <c r="D1285" s="23"/>
      <c r="F1285" s="23"/>
    </row>
    <row r="1286" spans="1:6">
      <c r="A1286" s="21"/>
      <c r="C1286" s="23"/>
      <c r="D1286" s="23"/>
      <c r="F1286" s="23"/>
    </row>
    <row r="1287" spans="1:6">
      <c r="A1287" s="21"/>
      <c r="C1287" s="23"/>
      <c r="D1287" s="23"/>
      <c r="F1287" s="23"/>
    </row>
    <row r="1288" spans="1:6">
      <c r="A1288" s="21"/>
      <c r="C1288" s="23"/>
      <c r="D1288" s="23"/>
      <c r="F1288" s="23"/>
    </row>
    <row r="1289" spans="1:6">
      <c r="A1289" s="21"/>
      <c r="C1289" s="23"/>
      <c r="D1289" s="23"/>
      <c r="F1289" s="23"/>
    </row>
    <row r="1290" spans="1:6">
      <c r="A1290" s="21"/>
      <c r="C1290" s="23"/>
      <c r="D1290" s="23"/>
      <c r="F1290" s="23"/>
    </row>
    <row r="1291" spans="1:6">
      <c r="A1291" s="21"/>
      <c r="C1291" s="23"/>
      <c r="D1291" s="23"/>
      <c r="F1291" s="23"/>
    </row>
    <row r="1292" spans="1:6">
      <c r="A1292" s="21"/>
      <c r="C1292" s="23"/>
      <c r="D1292" s="23"/>
      <c r="F1292" s="23"/>
    </row>
    <row r="1293" spans="1:6">
      <c r="A1293" s="21"/>
      <c r="C1293" s="23"/>
      <c r="D1293" s="23"/>
      <c r="F1293" s="23"/>
    </row>
    <row r="1294" spans="1:6">
      <c r="A1294" s="21"/>
      <c r="C1294" s="23"/>
      <c r="D1294" s="23"/>
      <c r="F1294" s="23"/>
    </row>
    <row r="1295" spans="1:6">
      <c r="A1295" s="21"/>
      <c r="C1295" s="23"/>
      <c r="D1295" s="23"/>
      <c r="F1295" s="23"/>
    </row>
    <row r="1296" spans="1:6">
      <c r="A1296" s="21"/>
      <c r="C1296" s="23"/>
      <c r="D1296" s="23"/>
      <c r="F1296" s="23"/>
    </row>
    <row r="1297" spans="1:6">
      <c r="A1297" s="21"/>
      <c r="C1297" s="23"/>
      <c r="D1297" s="23"/>
      <c r="F1297" s="23"/>
    </row>
    <row r="1298" spans="1:6">
      <c r="A1298" s="21"/>
      <c r="C1298" s="23"/>
      <c r="D1298" s="23"/>
      <c r="F1298" s="23"/>
    </row>
    <row r="1299" spans="1:6">
      <c r="A1299" s="21"/>
      <c r="C1299" s="23"/>
      <c r="D1299" s="23"/>
      <c r="F1299" s="23"/>
    </row>
    <row r="1300" spans="1:6">
      <c r="A1300" s="21"/>
      <c r="C1300" s="23"/>
      <c r="D1300" s="23"/>
      <c r="F1300" s="23"/>
    </row>
    <row r="1301" spans="1:6">
      <c r="A1301" s="21"/>
      <c r="C1301" s="23"/>
      <c r="D1301" s="23"/>
      <c r="F1301" s="23"/>
    </row>
    <row r="1302" spans="1:6">
      <c r="A1302" s="21"/>
      <c r="C1302" s="23"/>
      <c r="D1302" s="23"/>
      <c r="F1302" s="23"/>
    </row>
    <row r="1303" spans="1:6">
      <c r="A1303" s="21"/>
      <c r="C1303" s="23"/>
      <c r="D1303" s="23"/>
      <c r="F1303" s="23"/>
    </row>
    <row r="1304" spans="1:6">
      <c r="A1304" s="21"/>
      <c r="C1304" s="23"/>
      <c r="D1304" s="23"/>
      <c r="F1304" s="23"/>
    </row>
    <row r="1305" spans="1:6">
      <c r="A1305" s="21"/>
      <c r="C1305" s="23"/>
      <c r="D1305" s="23"/>
      <c r="F1305" s="23"/>
    </row>
    <row r="1306" spans="1:6">
      <c r="A1306" s="21"/>
      <c r="C1306" s="23"/>
      <c r="D1306" s="23"/>
      <c r="F1306" s="23"/>
    </row>
    <row r="1307" spans="1:6">
      <c r="A1307" s="21"/>
      <c r="C1307" s="23"/>
      <c r="D1307" s="23"/>
      <c r="F1307" s="23"/>
    </row>
    <row r="1308" spans="1:6">
      <c r="A1308" s="21"/>
      <c r="C1308" s="23"/>
      <c r="D1308" s="23"/>
      <c r="F1308" s="23"/>
    </row>
    <row r="1309" spans="1:6">
      <c r="A1309" s="21"/>
      <c r="C1309" s="23"/>
      <c r="D1309" s="23"/>
      <c r="F1309" s="23"/>
    </row>
    <row r="1310" spans="1:6">
      <c r="A1310" s="21"/>
      <c r="C1310" s="23"/>
      <c r="D1310" s="23"/>
      <c r="F1310" s="23"/>
    </row>
    <row r="1311" spans="1:6">
      <c r="A1311" s="21"/>
      <c r="C1311" s="23"/>
      <c r="D1311" s="23"/>
      <c r="F1311" s="23"/>
    </row>
    <row r="1312" spans="1:6">
      <c r="A1312" s="21"/>
      <c r="C1312" s="23"/>
      <c r="D1312" s="23"/>
      <c r="F1312" s="23"/>
    </row>
    <row r="1313" spans="1:6">
      <c r="A1313" s="21"/>
      <c r="C1313" s="23"/>
      <c r="D1313" s="23"/>
      <c r="F1313" s="23"/>
    </row>
    <row r="1314" spans="1:6">
      <c r="A1314" s="21"/>
      <c r="C1314" s="23"/>
      <c r="D1314" s="23"/>
      <c r="F1314" s="23"/>
    </row>
    <row r="1315" spans="1:6">
      <c r="A1315" s="21"/>
      <c r="C1315" s="23"/>
      <c r="D1315" s="23"/>
      <c r="F1315" s="23"/>
    </row>
    <row r="1316" spans="1:6">
      <c r="A1316" s="21"/>
      <c r="C1316" s="23"/>
      <c r="D1316" s="23"/>
      <c r="F1316" s="23"/>
    </row>
    <row r="1317" spans="1:6">
      <c r="A1317" s="21"/>
      <c r="C1317" s="23"/>
      <c r="D1317" s="23"/>
      <c r="F1317" s="23"/>
    </row>
    <row r="1318" spans="1:6">
      <c r="A1318" s="21"/>
      <c r="C1318" s="23"/>
      <c r="D1318" s="23"/>
      <c r="F1318" s="23"/>
    </row>
    <row r="1319" spans="1:6">
      <c r="A1319" s="21"/>
      <c r="C1319" s="23"/>
      <c r="D1319" s="23"/>
      <c r="F1319" s="23"/>
    </row>
    <row r="1320" spans="1:6">
      <c r="A1320" s="21"/>
      <c r="C1320" s="23"/>
      <c r="D1320" s="23"/>
      <c r="F1320" s="23"/>
    </row>
    <row r="1321" spans="1:6">
      <c r="A1321" s="21"/>
      <c r="C1321" s="23"/>
      <c r="D1321" s="23"/>
      <c r="F1321" s="23"/>
    </row>
    <row r="1322" spans="1:6">
      <c r="A1322" s="21"/>
      <c r="C1322" s="23"/>
      <c r="D1322" s="23"/>
      <c r="F1322" s="23"/>
    </row>
    <row r="1323" spans="1:6">
      <c r="A1323" s="21"/>
      <c r="C1323" s="23"/>
      <c r="D1323" s="23"/>
      <c r="F1323" s="23"/>
    </row>
    <row r="1324" spans="1:6">
      <c r="A1324" s="21"/>
      <c r="C1324" s="23"/>
      <c r="D1324" s="23"/>
      <c r="F1324" s="23"/>
    </row>
    <row r="1325" spans="1:6">
      <c r="A1325" s="21"/>
      <c r="C1325" s="23"/>
      <c r="D1325" s="23"/>
      <c r="F1325" s="23"/>
    </row>
    <row r="1326" spans="1:6">
      <c r="A1326" s="21"/>
      <c r="C1326" s="23"/>
      <c r="D1326" s="23"/>
      <c r="F1326" s="23"/>
    </row>
    <row r="1327" spans="1:6">
      <c r="A1327" s="21"/>
      <c r="C1327" s="23"/>
      <c r="D1327" s="23"/>
      <c r="F1327" s="23"/>
    </row>
    <row r="1328" spans="1:6">
      <c r="A1328" s="21"/>
      <c r="C1328" s="23"/>
      <c r="D1328" s="23"/>
      <c r="F1328" s="23"/>
    </row>
    <row r="1329" spans="1:6">
      <c r="A1329" s="21"/>
      <c r="C1329" s="23"/>
      <c r="D1329" s="23"/>
      <c r="F1329" s="23"/>
    </row>
    <row r="1330" spans="1:6">
      <c r="A1330" s="21"/>
      <c r="C1330" s="23"/>
      <c r="D1330" s="23"/>
      <c r="F1330" s="23"/>
    </row>
    <row r="1331" spans="1:6">
      <c r="A1331" s="21"/>
      <c r="C1331" s="23"/>
      <c r="D1331" s="23"/>
      <c r="F1331" s="23"/>
    </row>
    <row r="1332" spans="1:6">
      <c r="A1332" s="21"/>
      <c r="C1332" s="23"/>
      <c r="D1332" s="23"/>
      <c r="F1332" s="23"/>
    </row>
    <row r="1333" spans="1:6">
      <c r="A1333" s="21"/>
      <c r="C1333" s="23"/>
      <c r="D1333" s="23"/>
      <c r="F1333" s="23"/>
    </row>
    <row r="1334" spans="1:6">
      <c r="A1334" s="21"/>
      <c r="C1334" s="23"/>
      <c r="D1334" s="23"/>
      <c r="F1334" s="23"/>
    </row>
    <row r="1335" spans="1:6">
      <c r="A1335" s="21"/>
      <c r="C1335" s="23"/>
      <c r="D1335" s="23"/>
      <c r="F1335" s="23"/>
    </row>
    <row r="1336" spans="1:6">
      <c r="A1336" s="21"/>
      <c r="C1336" s="23"/>
      <c r="D1336" s="23"/>
      <c r="F1336" s="23"/>
    </row>
    <row r="1337" spans="1:6">
      <c r="A1337" s="21"/>
      <c r="C1337" s="23"/>
      <c r="D1337" s="23"/>
      <c r="F1337" s="23"/>
    </row>
    <row r="1338" spans="1:6">
      <c r="A1338" s="21"/>
      <c r="C1338" s="23"/>
      <c r="D1338" s="23"/>
      <c r="F1338" s="23"/>
    </row>
    <row r="1339" spans="1:6">
      <c r="A1339" s="21"/>
      <c r="C1339" s="23"/>
      <c r="D1339" s="23"/>
      <c r="F1339" s="23"/>
    </row>
    <row r="1340" spans="1:6">
      <c r="A1340" s="21"/>
      <c r="C1340" s="23"/>
      <c r="D1340" s="23"/>
      <c r="F1340" s="23"/>
    </row>
    <row r="1341" spans="1:6">
      <c r="A1341" s="21"/>
      <c r="C1341" s="23"/>
      <c r="D1341" s="23"/>
      <c r="F1341" s="23"/>
    </row>
    <row r="1342" spans="1:6">
      <c r="A1342" s="21"/>
      <c r="C1342" s="23"/>
      <c r="D1342" s="23"/>
      <c r="F1342" s="23"/>
    </row>
    <row r="1343" spans="1:6">
      <c r="A1343" s="21"/>
      <c r="C1343" s="23"/>
      <c r="D1343" s="23"/>
      <c r="F1343" s="23"/>
    </row>
    <row r="1344" spans="1:6">
      <c r="A1344" s="21"/>
      <c r="C1344" s="23"/>
      <c r="D1344" s="23"/>
      <c r="F1344" s="23"/>
    </row>
    <row r="1345" spans="1:6">
      <c r="A1345" s="21"/>
      <c r="C1345" s="23"/>
      <c r="D1345" s="23"/>
      <c r="F1345" s="23"/>
    </row>
    <row r="1346" spans="1:6">
      <c r="A1346" s="21"/>
      <c r="C1346" s="23"/>
      <c r="D1346" s="23"/>
      <c r="F1346" s="23"/>
    </row>
    <row r="1347" spans="1:6">
      <c r="A1347" s="21"/>
      <c r="C1347" s="23"/>
      <c r="D1347" s="23"/>
      <c r="F1347" s="23"/>
    </row>
    <row r="1348" spans="1:6">
      <c r="A1348" s="21"/>
      <c r="C1348" s="23"/>
      <c r="D1348" s="23"/>
      <c r="F1348" s="23"/>
    </row>
    <row r="1349" spans="1:6">
      <c r="A1349" s="21"/>
      <c r="C1349" s="23"/>
      <c r="D1349" s="23"/>
      <c r="F1349" s="23"/>
    </row>
    <row r="1350" spans="1:6">
      <c r="A1350" s="21"/>
      <c r="C1350" s="23"/>
      <c r="D1350" s="23"/>
      <c r="F1350" s="23"/>
    </row>
    <row r="1351" spans="1:6">
      <c r="A1351" s="21"/>
      <c r="C1351" s="23"/>
      <c r="D1351" s="23"/>
      <c r="F1351" s="23"/>
    </row>
    <row r="1352" spans="1:6">
      <c r="A1352" s="21"/>
      <c r="C1352" s="23"/>
      <c r="D1352" s="23"/>
      <c r="F1352" s="23"/>
    </row>
    <row r="1353" spans="1:6">
      <c r="A1353" s="21"/>
      <c r="C1353" s="23"/>
      <c r="D1353" s="23"/>
      <c r="F1353" s="23"/>
    </row>
    <row r="1354" spans="1:6">
      <c r="A1354" s="21"/>
      <c r="C1354" s="23"/>
      <c r="D1354" s="23"/>
      <c r="F1354" s="23"/>
    </row>
    <row r="1355" spans="1:6">
      <c r="A1355" s="21"/>
      <c r="C1355" s="23"/>
      <c r="D1355" s="23"/>
      <c r="F1355" s="23"/>
    </row>
    <row r="1356" spans="1:6">
      <c r="A1356" s="21"/>
      <c r="C1356" s="23"/>
      <c r="D1356" s="23"/>
      <c r="F1356" s="23"/>
    </row>
    <row r="1357" spans="1:6">
      <c r="A1357" s="21"/>
      <c r="C1357" s="23"/>
      <c r="D1357" s="23"/>
      <c r="F1357" s="23"/>
    </row>
    <row r="1358" spans="1:6">
      <c r="A1358" s="21"/>
      <c r="C1358" s="23"/>
      <c r="D1358" s="23"/>
      <c r="F1358" s="23"/>
    </row>
    <row r="1359" spans="1:6">
      <c r="A1359" s="21"/>
      <c r="C1359" s="23"/>
      <c r="D1359" s="23"/>
      <c r="F1359" s="23"/>
    </row>
    <row r="1360" spans="1:6">
      <c r="A1360" s="21"/>
      <c r="C1360" s="23"/>
      <c r="D1360" s="23"/>
      <c r="F1360" s="23"/>
    </row>
    <row r="1361" spans="1:6">
      <c r="A1361" s="21"/>
      <c r="C1361" s="23"/>
      <c r="D1361" s="23"/>
      <c r="F1361" s="23"/>
    </row>
    <row r="1362" spans="1:6">
      <c r="A1362" s="21"/>
      <c r="C1362" s="23"/>
      <c r="D1362" s="23"/>
      <c r="F1362" s="23"/>
    </row>
    <row r="1363" spans="1:6">
      <c r="A1363" s="21"/>
      <c r="C1363" s="23"/>
      <c r="D1363" s="23"/>
      <c r="F1363" s="23"/>
    </row>
    <row r="1364" spans="1:6">
      <c r="A1364" s="21"/>
      <c r="C1364" s="23"/>
      <c r="D1364" s="23"/>
      <c r="F1364" s="23"/>
    </row>
    <row r="1365" spans="1:6">
      <c r="A1365" s="21"/>
      <c r="C1365" s="23"/>
      <c r="D1365" s="23"/>
      <c r="F1365" s="23"/>
    </row>
    <row r="1366" spans="1:6">
      <c r="A1366" s="21"/>
      <c r="C1366" s="23"/>
      <c r="D1366" s="23"/>
      <c r="F1366" s="23"/>
    </row>
    <row r="1367" spans="1:6">
      <c r="A1367" s="21"/>
      <c r="C1367" s="23"/>
      <c r="D1367" s="23"/>
      <c r="F1367" s="23"/>
    </row>
    <row r="1368" spans="1:6">
      <c r="A1368" s="21"/>
      <c r="C1368" s="23"/>
      <c r="D1368" s="23"/>
      <c r="F1368" s="23"/>
    </row>
    <row r="1369" spans="1:6">
      <c r="A1369" s="21"/>
      <c r="C1369" s="23"/>
      <c r="D1369" s="23"/>
      <c r="F1369" s="23"/>
    </row>
    <row r="1370" spans="1:6">
      <c r="A1370" s="21"/>
      <c r="C1370" s="23"/>
      <c r="D1370" s="23"/>
      <c r="F1370" s="23"/>
    </row>
    <row r="1371" spans="1:6">
      <c r="A1371" s="21"/>
      <c r="C1371" s="23"/>
      <c r="D1371" s="23"/>
      <c r="F1371" s="23"/>
    </row>
    <row r="1372" spans="1:6">
      <c r="A1372" s="21"/>
      <c r="C1372" s="23"/>
      <c r="D1372" s="23"/>
      <c r="F1372" s="23"/>
    </row>
    <row r="1373" spans="1:6">
      <c r="A1373" s="21"/>
      <c r="C1373" s="23"/>
      <c r="D1373" s="23"/>
      <c r="F1373" s="23"/>
    </row>
    <row r="1374" spans="1:6">
      <c r="A1374" s="21"/>
      <c r="C1374" s="23"/>
      <c r="D1374" s="23"/>
      <c r="F1374" s="23"/>
    </row>
    <row r="1375" spans="1:6">
      <c r="A1375" s="21"/>
      <c r="C1375" s="23"/>
      <c r="D1375" s="23"/>
      <c r="F1375" s="23"/>
    </row>
    <row r="1376" spans="1:6">
      <c r="A1376" s="21"/>
      <c r="C1376" s="23"/>
      <c r="D1376" s="23"/>
      <c r="F1376" s="23"/>
    </row>
    <row r="1377" spans="1:6">
      <c r="A1377" s="21"/>
      <c r="C1377" s="23"/>
      <c r="D1377" s="23"/>
      <c r="F1377" s="23"/>
    </row>
    <row r="1378" spans="1:6">
      <c r="A1378" s="21"/>
      <c r="C1378" s="23"/>
      <c r="D1378" s="23"/>
      <c r="F1378" s="23"/>
    </row>
    <row r="1379" spans="1:6">
      <c r="A1379" s="21"/>
      <c r="C1379" s="23"/>
      <c r="D1379" s="23"/>
      <c r="F1379" s="23"/>
    </row>
    <row r="1380" spans="1:6">
      <c r="A1380" s="21"/>
      <c r="C1380" s="23"/>
      <c r="D1380" s="23"/>
      <c r="F1380" s="23"/>
    </row>
    <row r="1381" spans="1:6">
      <c r="A1381" s="21"/>
      <c r="C1381" s="23"/>
      <c r="D1381" s="23"/>
      <c r="F1381" s="23"/>
    </row>
    <row r="1382" spans="1:6">
      <c r="A1382" s="21"/>
      <c r="C1382" s="23"/>
      <c r="D1382" s="23"/>
      <c r="F1382" s="23"/>
    </row>
    <row r="1383" spans="1:6">
      <c r="A1383" s="21"/>
      <c r="C1383" s="23"/>
      <c r="D1383" s="23"/>
      <c r="F1383" s="23"/>
    </row>
    <row r="1384" spans="1:6">
      <c r="A1384" s="21"/>
      <c r="C1384" s="23"/>
      <c r="D1384" s="23"/>
      <c r="F1384" s="23"/>
    </row>
    <row r="1385" spans="1:6">
      <c r="A1385" s="21"/>
      <c r="C1385" s="23"/>
      <c r="D1385" s="23"/>
      <c r="F1385" s="23"/>
    </row>
    <row r="1386" spans="1:6">
      <c r="A1386" s="21"/>
      <c r="C1386" s="23"/>
      <c r="D1386" s="23"/>
      <c r="F1386" s="23"/>
    </row>
    <row r="1387" spans="1:6">
      <c r="A1387" s="21"/>
      <c r="C1387" s="23"/>
      <c r="D1387" s="23"/>
      <c r="F1387" s="23"/>
    </row>
    <row r="1388" spans="1:6">
      <c r="A1388" s="21"/>
      <c r="C1388" s="23"/>
      <c r="D1388" s="23"/>
      <c r="F1388" s="23"/>
    </row>
    <row r="1389" spans="1:6">
      <c r="A1389" s="21"/>
      <c r="C1389" s="23"/>
      <c r="D1389" s="23"/>
      <c r="F1389" s="23"/>
    </row>
    <row r="1390" spans="1:6">
      <c r="A1390" s="21"/>
      <c r="C1390" s="23"/>
      <c r="D1390" s="23"/>
      <c r="F1390" s="23"/>
    </row>
    <row r="1391" spans="1:6">
      <c r="A1391" s="21"/>
      <c r="C1391" s="23"/>
      <c r="D1391" s="23"/>
      <c r="F1391" s="23"/>
    </row>
    <row r="1392" spans="1:6">
      <c r="A1392" s="21"/>
      <c r="C1392" s="23"/>
      <c r="D1392" s="23"/>
      <c r="F1392" s="23"/>
    </row>
    <row r="1393" spans="1:6">
      <c r="A1393" s="21"/>
      <c r="C1393" s="23"/>
      <c r="D1393" s="23"/>
      <c r="F1393" s="23"/>
    </row>
    <row r="1394" spans="1:6">
      <c r="A1394" s="21"/>
      <c r="C1394" s="23"/>
      <c r="D1394" s="23"/>
      <c r="F1394" s="23"/>
    </row>
    <row r="1395" spans="1:6">
      <c r="A1395" s="21"/>
      <c r="C1395" s="23"/>
      <c r="D1395" s="23"/>
      <c r="F1395" s="23"/>
    </row>
    <row r="1396" spans="1:6">
      <c r="A1396" s="21"/>
      <c r="C1396" s="23"/>
      <c r="D1396" s="23"/>
      <c r="F1396" s="23"/>
    </row>
    <row r="1397" spans="1:6">
      <c r="A1397" s="21"/>
      <c r="C1397" s="23"/>
      <c r="D1397" s="23"/>
      <c r="F1397" s="23"/>
    </row>
    <row r="1398" spans="1:6">
      <c r="A1398" s="21"/>
      <c r="C1398" s="23"/>
      <c r="D1398" s="23"/>
      <c r="F1398" s="23"/>
    </row>
    <row r="1399" spans="1:6">
      <c r="A1399" s="21"/>
      <c r="C1399" s="23"/>
      <c r="D1399" s="23"/>
      <c r="F1399" s="23"/>
    </row>
    <row r="1400" spans="1:6">
      <c r="A1400" s="21"/>
      <c r="C1400" s="23"/>
      <c r="D1400" s="23"/>
      <c r="F1400" s="23"/>
    </row>
    <row r="1401" spans="1:6">
      <c r="A1401" s="21"/>
      <c r="C1401" s="23"/>
      <c r="D1401" s="23"/>
      <c r="F1401" s="23"/>
    </row>
    <row r="1402" spans="1:6">
      <c r="A1402" s="21"/>
      <c r="C1402" s="23"/>
      <c r="D1402" s="23"/>
      <c r="F1402" s="23"/>
    </row>
    <row r="1403" spans="1:6">
      <c r="A1403" s="21"/>
      <c r="C1403" s="23"/>
      <c r="D1403" s="23"/>
      <c r="F1403" s="23"/>
    </row>
    <row r="1404" spans="1:6">
      <c r="A1404" s="21"/>
      <c r="C1404" s="23"/>
      <c r="D1404" s="23"/>
      <c r="F1404" s="23"/>
    </row>
    <row r="1405" spans="1:6">
      <c r="A1405" s="21"/>
      <c r="C1405" s="23"/>
      <c r="D1405" s="23"/>
      <c r="F1405" s="23"/>
    </row>
    <row r="1406" spans="1:6">
      <c r="A1406" s="21"/>
      <c r="C1406" s="23"/>
      <c r="D1406" s="23"/>
      <c r="F1406" s="23"/>
    </row>
    <row r="1407" spans="1:6">
      <c r="A1407" s="21"/>
      <c r="C1407" s="23"/>
      <c r="D1407" s="23"/>
      <c r="F1407" s="23"/>
    </row>
    <row r="1408" spans="1:6">
      <c r="A1408" s="21"/>
      <c r="C1408" s="23"/>
      <c r="D1408" s="23"/>
      <c r="F1408" s="23"/>
    </row>
    <row r="1409" spans="1:6">
      <c r="A1409" s="21"/>
      <c r="C1409" s="23"/>
      <c r="D1409" s="23"/>
      <c r="F1409" s="23"/>
    </row>
    <row r="1410" spans="1:6">
      <c r="A1410" s="21"/>
      <c r="C1410" s="23"/>
      <c r="D1410" s="23"/>
      <c r="F1410" s="23"/>
    </row>
    <row r="1411" spans="1:6">
      <c r="A1411" s="21"/>
      <c r="C1411" s="23"/>
      <c r="D1411" s="23"/>
      <c r="F1411" s="23"/>
    </row>
    <row r="1412" spans="1:6">
      <c r="A1412" s="21"/>
      <c r="C1412" s="23"/>
      <c r="D1412" s="23"/>
      <c r="F1412" s="23"/>
    </row>
    <row r="1413" spans="1:6">
      <c r="A1413" s="21"/>
      <c r="C1413" s="23"/>
      <c r="D1413" s="23"/>
      <c r="F1413" s="23"/>
    </row>
    <row r="1414" spans="1:6">
      <c r="A1414" s="21"/>
      <c r="C1414" s="23"/>
      <c r="D1414" s="23"/>
      <c r="F1414" s="23"/>
    </row>
    <row r="1415" spans="1:6">
      <c r="A1415" s="21"/>
      <c r="C1415" s="23"/>
      <c r="D1415" s="23"/>
      <c r="F1415" s="23"/>
    </row>
    <row r="1416" spans="1:6">
      <c r="A1416" s="21"/>
      <c r="C1416" s="23"/>
      <c r="D1416" s="23"/>
      <c r="F1416" s="23"/>
    </row>
    <row r="1417" spans="1:6">
      <c r="A1417" s="21"/>
      <c r="C1417" s="23"/>
      <c r="D1417" s="23"/>
      <c r="F1417" s="23"/>
    </row>
    <row r="1418" spans="1:6">
      <c r="A1418" s="21"/>
      <c r="C1418" s="23"/>
      <c r="D1418" s="23"/>
      <c r="F1418" s="23"/>
    </row>
    <row r="1419" spans="1:6">
      <c r="A1419" s="21"/>
      <c r="C1419" s="23"/>
      <c r="D1419" s="23"/>
      <c r="F1419" s="23"/>
    </row>
    <row r="1420" spans="1:6">
      <c r="A1420" s="21"/>
      <c r="C1420" s="23"/>
      <c r="D1420" s="23"/>
      <c r="F1420" s="23"/>
    </row>
    <row r="1421" spans="1:6">
      <c r="A1421" s="21"/>
      <c r="C1421" s="23"/>
      <c r="D1421" s="23"/>
      <c r="F1421" s="23"/>
    </row>
    <row r="1422" spans="1:6">
      <c r="A1422" s="21"/>
      <c r="C1422" s="23"/>
      <c r="D1422" s="23"/>
      <c r="F1422" s="23"/>
    </row>
    <row r="1423" spans="1:6">
      <c r="A1423" s="21"/>
      <c r="C1423" s="23"/>
      <c r="D1423" s="23"/>
      <c r="F1423" s="23"/>
    </row>
    <row r="1424" spans="1:6">
      <c r="A1424" s="21"/>
      <c r="C1424" s="23"/>
      <c r="D1424" s="23"/>
      <c r="F1424" s="23"/>
    </row>
    <row r="1425" spans="1:6">
      <c r="A1425" s="21"/>
      <c r="C1425" s="23"/>
      <c r="D1425" s="23"/>
      <c r="F1425" s="23"/>
    </row>
    <row r="1426" spans="1:6">
      <c r="A1426" s="21"/>
      <c r="C1426" s="23"/>
      <c r="D1426" s="23"/>
      <c r="F1426" s="23"/>
    </row>
    <row r="1427" spans="1:6">
      <c r="A1427" s="21"/>
      <c r="C1427" s="23"/>
      <c r="D1427" s="23"/>
      <c r="F1427" s="23"/>
    </row>
    <row r="1428" spans="1:6">
      <c r="A1428" s="21"/>
      <c r="C1428" s="23"/>
      <c r="D1428" s="23"/>
      <c r="F1428" s="23"/>
    </row>
    <row r="1429" spans="1:6">
      <c r="A1429" s="21"/>
      <c r="C1429" s="23"/>
      <c r="D1429" s="23"/>
      <c r="F1429" s="23"/>
    </row>
    <row r="1430" spans="1:6">
      <c r="A1430" s="21"/>
      <c r="C1430" s="23"/>
      <c r="D1430" s="23"/>
      <c r="F1430" s="23"/>
    </row>
    <row r="1431" spans="1:6">
      <c r="A1431" s="21"/>
      <c r="C1431" s="23"/>
      <c r="D1431" s="23"/>
      <c r="F1431" s="23"/>
    </row>
    <row r="1432" spans="1:6">
      <c r="A1432" s="21"/>
      <c r="C1432" s="23"/>
      <c r="D1432" s="23"/>
      <c r="F1432" s="23"/>
    </row>
    <row r="1433" spans="1:6">
      <c r="A1433" s="21"/>
      <c r="C1433" s="23"/>
      <c r="D1433" s="23"/>
      <c r="F1433" s="23"/>
    </row>
    <row r="1434" spans="1:6">
      <c r="A1434" s="21"/>
      <c r="C1434" s="23"/>
      <c r="D1434" s="23"/>
      <c r="F1434" s="23"/>
    </row>
    <row r="1435" spans="1:6">
      <c r="A1435" s="21"/>
      <c r="C1435" s="23"/>
      <c r="D1435" s="23"/>
      <c r="F1435" s="23"/>
    </row>
    <row r="1436" spans="1:6">
      <c r="A1436" s="21"/>
      <c r="C1436" s="23"/>
      <c r="D1436" s="23"/>
      <c r="F1436" s="23"/>
    </row>
    <row r="1437" spans="1:6">
      <c r="A1437" s="21"/>
      <c r="C1437" s="23"/>
      <c r="D1437" s="23"/>
      <c r="F1437" s="23"/>
    </row>
    <row r="1438" spans="1:6">
      <c r="A1438" s="21"/>
      <c r="C1438" s="23"/>
      <c r="D1438" s="23"/>
      <c r="F1438" s="23"/>
    </row>
    <row r="1439" spans="1:6">
      <c r="A1439" s="21"/>
      <c r="C1439" s="23"/>
      <c r="D1439" s="23"/>
      <c r="F1439" s="23"/>
    </row>
    <row r="1440" spans="1:6">
      <c r="A1440" s="21"/>
      <c r="C1440" s="23"/>
      <c r="D1440" s="23"/>
      <c r="F1440" s="23"/>
    </row>
    <row r="1441" spans="1:6">
      <c r="A1441" s="21"/>
      <c r="C1441" s="23"/>
      <c r="D1441" s="23"/>
      <c r="F1441" s="23"/>
    </row>
    <row r="1442" spans="1:6">
      <c r="A1442" s="21"/>
      <c r="C1442" s="23"/>
      <c r="D1442" s="23"/>
      <c r="F1442" s="23"/>
    </row>
    <row r="1443" spans="1:6">
      <c r="A1443" s="21"/>
      <c r="C1443" s="23"/>
      <c r="D1443" s="23"/>
      <c r="F1443" s="23"/>
    </row>
    <row r="1444" spans="1:6">
      <c r="A1444" s="21"/>
      <c r="C1444" s="23"/>
      <c r="D1444" s="23"/>
      <c r="F1444" s="23"/>
    </row>
    <row r="1445" spans="1:6">
      <c r="A1445" s="21"/>
      <c r="C1445" s="23"/>
      <c r="D1445" s="23"/>
      <c r="F1445" s="23"/>
    </row>
    <row r="1446" spans="1:6">
      <c r="A1446" s="21"/>
      <c r="C1446" s="23"/>
      <c r="D1446" s="23"/>
      <c r="F1446" s="23"/>
    </row>
    <row r="1447" spans="1:6">
      <c r="A1447" s="21"/>
      <c r="C1447" s="23"/>
      <c r="D1447" s="23"/>
      <c r="F1447" s="23"/>
    </row>
    <row r="1448" spans="1:6">
      <c r="A1448" s="21"/>
      <c r="C1448" s="23"/>
      <c r="D1448" s="23"/>
      <c r="F1448" s="23"/>
    </row>
    <row r="1449" spans="1:6">
      <c r="A1449" s="21"/>
      <c r="C1449" s="23"/>
      <c r="D1449" s="23"/>
      <c r="F1449" s="23"/>
    </row>
    <row r="1450" spans="1:6">
      <c r="A1450" s="21"/>
      <c r="C1450" s="23"/>
      <c r="D1450" s="23"/>
      <c r="F1450" s="23"/>
    </row>
    <row r="1451" spans="1:6">
      <c r="A1451" s="21"/>
      <c r="C1451" s="23"/>
      <c r="D1451" s="23"/>
      <c r="F1451" s="23"/>
    </row>
    <row r="1452" spans="1:6">
      <c r="A1452" s="21"/>
      <c r="C1452" s="23"/>
      <c r="D1452" s="23"/>
      <c r="F1452" s="23"/>
    </row>
    <row r="1453" spans="1:6">
      <c r="A1453" s="21"/>
      <c r="C1453" s="23"/>
      <c r="D1453" s="23"/>
      <c r="F1453" s="23"/>
    </row>
    <row r="1454" spans="1:6">
      <c r="A1454" s="21"/>
      <c r="C1454" s="23"/>
      <c r="D1454" s="23"/>
      <c r="F1454" s="23"/>
    </row>
    <row r="1455" spans="1:6">
      <c r="A1455" s="21"/>
      <c r="C1455" s="23"/>
      <c r="D1455" s="23"/>
      <c r="F1455" s="23"/>
    </row>
    <row r="1456" spans="1:6">
      <c r="A1456" s="21"/>
      <c r="C1456" s="23"/>
      <c r="D1456" s="23"/>
      <c r="F1456" s="23"/>
    </row>
    <row r="1457" spans="1:6">
      <c r="A1457" s="21"/>
      <c r="C1457" s="23"/>
      <c r="D1457" s="23"/>
      <c r="F1457" s="23"/>
    </row>
    <row r="1458" spans="1:6">
      <c r="A1458" s="21"/>
      <c r="C1458" s="23"/>
      <c r="D1458" s="23"/>
      <c r="F1458" s="23"/>
    </row>
    <row r="1459" spans="1:6">
      <c r="A1459" s="21"/>
      <c r="C1459" s="23"/>
      <c r="D1459" s="23"/>
      <c r="F1459" s="23"/>
    </row>
    <row r="1460" spans="1:6">
      <c r="A1460" s="21"/>
      <c r="C1460" s="23"/>
      <c r="D1460" s="23"/>
      <c r="F1460" s="23"/>
    </row>
    <row r="1461" spans="1:6">
      <c r="A1461" s="21"/>
      <c r="C1461" s="23"/>
      <c r="D1461" s="23"/>
      <c r="F1461" s="23"/>
    </row>
    <row r="1462" spans="1:6">
      <c r="A1462" s="21"/>
      <c r="C1462" s="23"/>
      <c r="D1462" s="23"/>
      <c r="F1462" s="23"/>
    </row>
    <row r="1463" spans="1:6">
      <c r="A1463" s="21"/>
      <c r="C1463" s="23"/>
      <c r="D1463" s="23"/>
      <c r="F1463" s="23"/>
    </row>
    <row r="1464" spans="1:6">
      <c r="A1464" s="21"/>
      <c r="C1464" s="23"/>
      <c r="D1464" s="23"/>
      <c r="F1464" s="23"/>
    </row>
    <row r="1465" spans="1:6">
      <c r="A1465" s="21"/>
      <c r="C1465" s="23"/>
      <c r="D1465" s="23"/>
      <c r="F1465" s="23"/>
    </row>
    <row r="1466" spans="1:6">
      <c r="A1466" s="21"/>
      <c r="C1466" s="23"/>
      <c r="D1466" s="23"/>
      <c r="F1466" s="23"/>
    </row>
    <row r="1467" spans="1:6">
      <c r="A1467" s="21"/>
      <c r="C1467" s="23"/>
      <c r="D1467" s="23"/>
      <c r="F1467" s="23"/>
    </row>
    <row r="1468" spans="1:6">
      <c r="A1468" s="21"/>
      <c r="C1468" s="23"/>
      <c r="D1468" s="23"/>
      <c r="F1468" s="23"/>
    </row>
    <row r="1469" spans="1:6">
      <c r="A1469" s="21"/>
      <c r="C1469" s="23"/>
      <c r="D1469" s="23"/>
      <c r="F1469" s="23"/>
    </row>
    <row r="1470" spans="1:6">
      <c r="A1470" s="21"/>
      <c r="C1470" s="23"/>
      <c r="D1470" s="23"/>
      <c r="F1470" s="23"/>
    </row>
    <row r="1471" spans="1:6">
      <c r="A1471" s="21"/>
      <c r="C1471" s="23"/>
      <c r="D1471" s="23"/>
      <c r="F1471" s="23"/>
    </row>
    <row r="1472" spans="1:6">
      <c r="A1472" s="21"/>
      <c r="C1472" s="23"/>
      <c r="D1472" s="23"/>
      <c r="F1472" s="23"/>
    </row>
    <row r="1473" spans="1:6">
      <c r="A1473" s="21"/>
      <c r="C1473" s="23"/>
      <c r="D1473" s="23"/>
      <c r="F1473" s="23"/>
    </row>
    <row r="1474" spans="1:6">
      <c r="A1474" s="21"/>
      <c r="C1474" s="23"/>
      <c r="D1474" s="23"/>
      <c r="F1474" s="23"/>
    </row>
    <row r="1475" spans="1:6">
      <c r="A1475" s="21"/>
      <c r="C1475" s="23"/>
      <c r="D1475" s="23"/>
      <c r="F1475" s="23"/>
    </row>
    <row r="1476" spans="1:6">
      <c r="A1476" s="21"/>
      <c r="C1476" s="23"/>
      <c r="D1476" s="23"/>
      <c r="F1476" s="23"/>
    </row>
    <row r="1477" spans="1:6">
      <c r="A1477" s="21"/>
      <c r="C1477" s="23"/>
      <c r="D1477" s="23"/>
      <c r="F1477" s="23"/>
    </row>
    <row r="1478" spans="1:6">
      <c r="A1478" s="21"/>
      <c r="C1478" s="23"/>
      <c r="D1478" s="23"/>
      <c r="F1478" s="23"/>
    </row>
    <row r="1479" spans="1:6">
      <c r="A1479" s="21"/>
      <c r="C1479" s="23"/>
      <c r="D1479" s="23"/>
      <c r="F1479" s="23"/>
    </row>
    <row r="1480" spans="1:6">
      <c r="A1480" s="21"/>
      <c r="C1480" s="23"/>
      <c r="D1480" s="23"/>
      <c r="F1480" s="23"/>
    </row>
    <row r="1481" spans="1:6">
      <c r="A1481" s="21"/>
      <c r="C1481" s="23"/>
      <c r="D1481" s="23"/>
      <c r="F1481" s="23"/>
    </row>
    <row r="1482" spans="1:6">
      <c r="A1482" s="21"/>
      <c r="C1482" s="23"/>
      <c r="D1482" s="23"/>
      <c r="F1482" s="23"/>
    </row>
    <row r="1483" spans="1:6">
      <c r="A1483" s="21"/>
      <c r="C1483" s="23"/>
      <c r="D1483" s="23"/>
      <c r="F1483" s="23"/>
    </row>
    <row r="1484" spans="1:6">
      <c r="A1484" s="21"/>
      <c r="C1484" s="23"/>
      <c r="D1484" s="23"/>
      <c r="F1484" s="23"/>
    </row>
    <row r="1485" spans="1:6">
      <c r="A1485" s="21"/>
      <c r="C1485" s="23"/>
      <c r="D1485" s="23"/>
      <c r="F1485" s="23"/>
    </row>
    <row r="1486" spans="1:6">
      <c r="A1486" s="21"/>
      <c r="C1486" s="23"/>
      <c r="D1486" s="23"/>
      <c r="F1486" s="23"/>
    </row>
    <row r="1487" spans="1:6">
      <c r="A1487" s="21"/>
      <c r="C1487" s="23"/>
      <c r="D1487" s="23"/>
      <c r="F1487" s="23"/>
    </row>
    <row r="1488" spans="1:6">
      <c r="A1488" s="21"/>
      <c r="C1488" s="23"/>
      <c r="D1488" s="23"/>
      <c r="F1488" s="23"/>
    </row>
    <row r="1489" spans="1:6">
      <c r="A1489" s="21"/>
      <c r="C1489" s="23"/>
      <c r="D1489" s="23"/>
      <c r="F1489" s="23"/>
    </row>
    <row r="1490" spans="1:6">
      <c r="A1490" s="21"/>
      <c r="C1490" s="23"/>
      <c r="D1490" s="23"/>
      <c r="F1490" s="23"/>
    </row>
    <row r="1491" spans="1:6">
      <c r="A1491" s="21"/>
      <c r="C1491" s="23"/>
      <c r="D1491" s="23"/>
      <c r="F1491" s="23"/>
    </row>
    <row r="1492" spans="1:6">
      <c r="A1492" s="21"/>
      <c r="C1492" s="23"/>
      <c r="D1492" s="23"/>
      <c r="F1492" s="23"/>
    </row>
    <row r="1493" spans="1:6">
      <c r="A1493" s="21"/>
      <c r="C1493" s="23"/>
      <c r="D1493" s="23"/>
      <c r="F1493" s="23"/>
    </row>
    <row r="1494" spans="1:6">
      <c r="A1494" s="21"/>
      <c r="C1494" s="23"/>
      <c r="D1494" s="23"/>
      <c r="F1494" s="23"/>
    </row>
    <row r="1495" spans="1:6">
      <c r="A1495" s="21"/>
      <c r="C1495" s="23"/>
      <c r="D1495" s="23"/>
      <c r="F1495" s="23"/>
    </row>
    <row r="1496" spans="1:6">
      <c r="A1496" s="21"/>
      <c r="C1496" s="23"/>
      <c r="D1496" s="23"/>
      <c r="F1496" s="23"/>
    </row>
    <row r="1497" spans="1:6">
      <c r="A1497" s="21"/>
      <c r="C1497" s="23"/>
      <c r="D1497" s="23"/>
      <c r="F1497" s="23"/>
    </row>
    <row r="1498" spans="1:6">
      <c r="A1498" s="21"/>
      <c r="C1498" s="23"/>
      <c r="D1498" s="23"/>
      <c r="F1498" s="23"/>
    </row>
    <row r="1499" spans="1:6">
      <c r="A1499" s="21"/>
      <c r="C1499" s="23"/>
      <c r="D1499" s="23"/>
      <c r="F1499" s="23"/>
    </row>
    <row r="1500" spans="1:6">
      <c r="A1500" s="21"/>
      <c r="C1500" s="23"/>
      <c r="D1500" s="23"/>
      <c r="F1500" s="23"/>
    </row>
    <row r="1501" spans="1:6">
      <c r="A1501" s="21"/>
      <c r="C1501" s="23"/>
      <c r="D1501" s="23"/>
      <c r="F1501" s="23"/>
    </row>
    <row r="1502" spans="1:6">
      <c r="A1502" s="21"/>
      <c r="C1502" s="23"/>
      <c r="D1502" s="23"/>
      <c r="F1502" s="23"/>
    </row>
    <row r="1503" spans="1:6">
      <c r="A1503" s="21"/>
      <c r="C1503" s="23"/>
      <c r="D1503" s="23"/>
      <c r="F1503" s="23"/>
    </row>
    <row r="1504" spans="1:6">
      <c r="A1504" s="21"/>
      <c r="C1504" s="23"/>
      <c r="D1504" s="23"/>
      <c r="F1504" s="23"/>
    </row>
    <row r="1505" spans="1:6">
      <c r="A1505" s="21"/>
      <c r="C1505" s="23"/>
      <c r="D1505" s="23"/>
      <c r="F1505" s="23"/>
    </row>
    <row r="1506" spans="1:6">
      <c r="A1506" s="21"/>
      <c r="C1506" s="23"/>
      <c r="D1506" s="23"/>
      <c r="F1506" s="23"/>
    </row>
    <row r="1507" spans="1:6">
      <c r="A1507" s="21"/>
      <c r="C1507" s="23"/>
      <c r="D1507" s="23"/>
      <c r="F1507" s="23"/>
    </row>
    <row r="1508" spans="1:6">
      <c r="A1508" s="21"/>
      <c r="C1508" s="23"/>
      <c r="D1508" s="23"/>
      <c r="F1508" s="23"/>
    </row>
    <row r="1509" spans="1:6">
      <c r="A1509" s="21"/>
      <c r="C1509" s="23"/>
      <c r="D1509" s="23"/>
      <c r="F1509" s="23"/>
    </row>
    <row r="1510" spans="1:6">
      <c r="A1510" s="21"/>
      <c r="C1510" s="23"/>
      <c r="D1510" s="23"/>
      <c r="F1510" s="23"/>
    </row>
    <row r="1511" spans="1:6">
      <c r="A1511" s="21"/>
      <c r="C1511" s="23"/>
      <c r="D1511" s="23"/>
      <c r="F1511" s="23"/>
    </row>
    <row r="1512" spans="1:6">
      <c r="A1512" s="21"/>
      <c r="C1512" s="23"/>
      <c r="D1512" s="23"/>
      <c r="F1512" s="23"/>
    </row>
    <row r="1513" spans="1:6">
      <c r="A1513" s="21"/>
      <c r="C1513" s="23"/>
      <c r="D1513" s="23"/>
      <c r="F1513" s="23"/>
    </row>
    <row r="1514" spans="1:6">
      <c r="A1514" s="21"/>
      <c r="C1514" s="23"/>
      <c r="D1514" s="23"/>
      <c r="F1514" s="23"/>
    </row>
    <row r="1515" spans="1:6">
      <c r="A1515" s="21"/>
      <c r="C1515" s="23"/>
      <c r="D1515" s="23"/>
      <c r="F1515" s="23"/>
    </row>
    <row r="1516" spans="1:6">
      <c r="A1516" s="21"/>
      <c r="C1516" s="23"/>
      <c r="D1516" s="23"/>
      <c r="F1516" s="23"/>
    </row>
    <row r="1517" spans="1:6">
      <c r="A1517" s="21"/>
      <c r="C1517" s="23"/>
      <c r="D1517" s="23"/>
      <c r="F1517" s="23"/>
    </row>
    <row r="1518" spans="1:6">
      <c r="A1518" s="21"/>
      <c r="C1518" s="23"/>
      <c r="D1518" s="23"/>
      <c r="F1518" s="23"/>
    </row>
    <row r="1519" spans="1:6">
      <c r="A1519" s="21"/>
      <c r="C1519" s="23"/>
      <c r="D1519" s="23"/>
      <c r="F1519" s="23"/>
    </row>
    <row r="1520" spans="1:6">
      <c r="A1520" s="21"/>
      <c r="C1520" s="23"/>
      <c r="D1520" s="23"/>
      <c r="F1520" s="23"/>
    </row>
    <row r="1521" spans="1:6">
      <c r="A1521" s="21"/>
      <c r="C1521" s="23"/>
      <c r="D1521" s="23"/>
      <c r="F1521" s="23"/>
    </row>
    <row r="1522" spans="1:6">
      <c r="A1522" s="21"/>
      <c r="C1522" s="23"/>
      <c r="D1522" s="23"/>
      <c r="F1522" s="23"/>
    </row>
    <row r="1523" spans="1:6">
      <c r="A1523" s="21"/>
      <c r="C1523" s="23"/>
      <c r="D1523" s="23"/>
      <c r="F1523" s="23"/>
    </row>
    <row r="1524" spans="1:6">
      <c r="A1524" s="21"/>
      <c r="C1524" s="23"/>
      <c r="D1524" s="23"/>
      <c r="F1524" s="23"/>
    </row>
    <row r="1525" spans="1:6">
      <c r="A1525" s="21"/>
      <c r="C1525" s="23"/>
      <c r="D1525" s="23"/>
      <c r="F1525" s="23"/>
    </row>
    <row r="1526" spans="1:6">
      <c r="A1526" s="21"/>
      <c r="C1526" s="23"/>
      <c r="D1526" s="23"/>
      <c r="F1526" s="23"/>
    </row>
    <row r="1527" spans="1:6">
      <c r="A1527" s="21"/>
      <c r="C1527" s="23"/>
      <c r="D1527" s="23"/>
      <c r="F1527" s="23"/>
    </row>
    <row r="1528" spans="1:6">
      <c r="A1528" s="21"/>
      <c r="C1528" s="23"/>
      <c r="D1528" s="23"/>
      <c r="F1528" s="23"/>
    </row>
    <row r="1529" spans="1:6">
      <c r="A1529" s="21"/>
      <c r="C1529" s="23"/>
      <c r="D1529" s="23"/>
      <c r="F1529" s="23"/>
    </row>
    <row r="1530" spans="1:6">
      <c r="A1530" s="21"/>
      <c r="C1530" s="23"/>
      <c r="D1530" s="23"/>
      <c r="F1530" s="23"/>
    </row>
    <row r="1531" spans="1:6">
      <c r="A1531" s="21"/>
      <c r="C1531" s="23"/>
      <c r="D1531" s="23"/>
      <c r="F1531" s="23"/>
    </row>
    <row r="1532" spans="1:6">
      <c r="A1532" s="21"/>
      <c r="C1532" s="23"/>
      <c r="D1532" s="23"/>
      <c r="F1532" s="23"/>
    </row>
    <row r="1533" spans="1:6">
      <c r="A1533" s="21"/>
      <c r="C1533" s="23"/>
      <c r="D1533" s="23"/>
      <c r="F1533" s="23"/>
    </row>
    <row r="1534" spans="1:6">
      <c r="A1534" s="21"/>
      <c r="C1534" s="23"/>
      <c r="D1534" s="23"/>
      <c r="F1534" s="23"/>
    </row>
    <row r="1535" spans="1:6">
      <c r="A1535" s="21"/>
      <c r="C1535" s="23"/>
      <c r="D1535" s="23"/>
      <c r="F1535" s="23"/>
    </row>
    <row r="1536" spans="1:6">
      <c r="A1536" s="21"/>
      <c r="C1536" s="23"/>
      <c r="D1536" s="23"/>
      <c r="F1536" s="23"/>
    </row>
    <row r="1537" spans="1:6">
      <c r="A1537" s="21"/>
      <c r="C1537" s="23"/>
      <c r="D1537" s="23"/>
      <c r="F1537" s="23"/>
    </row>
    <row r="1538" spans="1:6">
      <c r="A1538" s="21"/>
      <c r="C1538" s="23"/>
      <c r="D1538" s="23"/>
      <c r="F1538" s="23"/>
    </row>
    <row r="1539" spans="1:6">
      <c r="A1539" s="21"/>
      <c r="C1539" s="23"/>
      <c r="D1539" s="23"/>
      <c r="F1539" s="23"/>
    </row>
    <row r="1540" spans="1:6">
      <c r="A1540" s="21"/>
      <c r="C1540" s="23"/>
      <c r="D1540" s="23"/>
      <c r="F1540" s="23"/>
    </row>
    <row r="1541" spans="1:6">
      <c r="A1541" s="21"/>
      <c r="C1541" s="23"/>
      <c r="D1541" s="23"/>
      <c r="F1541" s="23"/>
    </row>
    <row r="1542" spans="1:6">
      <c r="A1542" s="21"/>
      <c r="C1542" s="23"/>
      <c r="D1542" s="23"/>
      <c r="F1542" s="23"/>
    </row>
    <row r="1543" spans="1:6">
      <c r="A1543" s="21"/>
      <c r="C1543" s="23"/>
      <c r="D1543" s="23"/>
      <c r="F1543" s="23"/>
    </row>
    <row r="1544" spans="1:6">
      <c r="A1544" s="21"/>
      <c r="C1544" s="23"/>
      <c r="D1544" s="23"/>
      <c r="F1544" s="23"/>
    </row>
    <row r="1545" spans="1:6">
      <c r="A1545" s="21"/>
      <c r="C1545" s="23"/>
      <c r="D1545" s="23"/>
      <c r="F1545" s="23"/>
    </row>
    <row r="1546" spans="1:6">
      <c r="A1546" s="21"/>
      <c r="C1546" s="23"/>
      <c r="D1546" s="23"/>
      <c r="F1546" s="23"/>
    </row>
    <row r="1547" spans="1:6">
      <c r="A1547" s="21"/>
      <c r="C1547" s="23"/>
      <c r="D1547" s="23"/>
      <c r="F1547" s="23"/>
    </row>
    <row r="1548" spans="1:6">
      <c r="A1548" s="21"/>
      <c r="C1548" s="23"/>
      <c r="D1548" s="23"/>
      <c r="F1548" s="23"/>
    </row>
    <row r="1549" spans="1:6">
      <c r="A1549" s="21"/>
      <c r="C1549" s="23"/>
      <c r="D1549" s="23"/>
      <c r="F1549" s="23"/>
    </row>
    <row r="1550" spans="1:6">
      <c r="A1550" s="21"/>
      <c r="C1550" s="23"/>
      <c r="D1550" s="23"/>
      <c r="F1550" s="23"/>
    </row>
    <row r="1551" spans="1:6">
      <c r="A1551" s="21"/>
      <c r="C1551" s="23"/>
      <c r="D1551" s="23"/>
      <c r="F1551" s="23"/>
    </row>
    <row r="1552" spans="1:6">
      <c r="A1552" s="21"/>
      <c r="C1552" s="23"/>
      <c r="D1552" s="23"/>
      <c r="F1552" s="23"/>
    </row>
    <row r="1553" spans="1:6">
      <c r="A1553" s="21"/>
      <c r="C1553" s="23"/>
      <c r="D1553" s="23"/>
      <c r="F1553" s="23"/>
    </row>
    <row r="1554" spans="1:6">
      <c r="A1554" s="21"/>
      <c r="C1554" s="23"/>
      <c r="D1554" s="23"/>
      <c r="F1554" s="23"/>
    </row>
    <row r="1555" spans="1:6">
      <c r="A1555" s="21"/>
      <c r="C1555" s="23"/>
      <c r="D1555" s="23"/>
      <c r="F1555" s="23"/>
    </row>
    <row r="1556" spans="1:6">
      <c r="A1556" s="21"/>
      <c r="C1556" s="23"/>
      <c r="D1556" s="23"/>
      <c r="F1556" s="23"/>
    </row>
    <row r="1557" spans="1:6">
      <c r="A1557" s="21"/>
      <c r="C1557" s="23"/>
      <c r="D1557" s="23"/>
      <c r="F1557" s="23"/>
    </row>
    <row r="1558" spans="1:6">
      <c r="A1558" s="21"/>
      <c r="C1558" s="23"/>
      <c r="D1558" s="23"/>
      <c r="F1558" s="23"/>
    </row>
    <row r="1559" spans="1:6">
      <c r="A1559" s="21"/>
      <c r="C1559" s="23"/>
      <c r="D1559" s="23"/>
      <c r="F1559" s="23"/>
    </row>
    <row r="1560" spans="1:6">
      <c r="A1560" s="21"/>
      <c r="C1560" s="23"/>
      <c r="D1560" s="23"/>
      <c r="F1560" s="23"/>
    </row>
    <row r="1561" spans="1:6">
      <c r="A1561" s="21"/>
      <c r="C1561" s="23"/>
      <c r="D1561" s="23"/>
      <c r="F1561" s="23"/>
    </row>
    <row r="1562" spans="1:6">
      <c r="A1562" s="21"/>
      <c r="C1562" s="23"/>
      <c r="D1562" s="23"/>
      <c r="F1562" s="23"/>
    </row>
    <row r="1563" spans="1:6">
      <c r="A1563" s="21"/>
      <c r="C1563" s="23"/>
      <c r="D1563" s="23"/>
      <c r="F1563" s="23"/>
    </row>
    <row r="1564" spans="1:6">
      <c r="A1564" s="21"/>
      <c r="C1564" s="23"/>
      <c r="D1564" s="23"/>
      <c r="F1564" s="23"/>
    </row>
    <row r="1565" spans="1:6">
      <c r="A1565" s="21"/>
      <c r="C1565" s="23"/>
      <c r="D1565" s="23"/>
      <c r="F1565" s="23"/>
    </row>
    <row r="1566" spans="1:6">
      <c r="A1566" s="21"/>
      <c r="C1566" s="23"/>
      <c r="D1566" s="23"/>
      <c r="F1566" s="23"/>
    </row>
    <row r="1567" spans="1:6">
      <c r="A1567" s="21"/>
      <c r="C1567" s="23"/>
      <c r="D1567" s="23"/>
      <c r="F1567" s="23"/>
    </row>
    <row r="1568" spans="1:6">
      <c r="A1568" s="21"/>
      <c r="C1568" s="23"/>
      <c r="D1568" s="23"/>
      <c r="F1568" s="23"/>
    </row>
    <row r="1569" spans="1:6">
      <c r="A1569" s="21"/>
      <c r="C1569" s="23"/>
      <c r="D1569" s="23"/>
      <c r="F1569" s="23"/>
    </row>
    <row r="1570" spans="1:6">
      <c r="A1570" s="21"/>
      <c r="C1570" s="23"/>
      <c r="D1570" s="23"/>
      <c r="F1570" s="23"/>
    </row>
    <row r="1571" spans="1:6">
      <c r="A1571" s="21"/>
      <c r="C1571" s="23"/>
      <c r="D1571" s="23"/>
      <c r="F1571" s="23"/>
    </row>
    <row r="1572" spans="1:6">
      <c r="A1572" s="21"/>
      <c r="C1572" s="23"/>
      <c r="D1572" s="23"/>
      <c r="F1572" s="23"/>
    </row>
    <row r="1573" spans="1:6">
      <c r="A1573" s="21"/>
      <c r="C1573" s="23"/>
      <c r="D1573" s="23"/>
      <c r="F1573" s="23"/>
    </row>
    <row r="1574" spans="1:6">
      <c r="A1574" s="21"/>
      <c r="C1574" s="23"/>
      <c r="D1574" s="23"/>
      <c r="F1574" s="23"/>
    </row>
    <row r="1575" spans="1:6">
      <c r="A1575" s="21"/>
      <c r="C1575" s="23"/>
      <c r="D1575" s="23"/>
      <c r="F1575" s="23"/>
    </row>
    <row r="1576" spans="1:6">
      <c r="A1576" s="21"/>
      <c r="C1576" s="23"/>
      <c r="D1576" s="23"/>
      <c r="F1576" s="23"/>
    </row>
    <row r="1577" spans="1:6">
      <c r="A1577" s="21"/>
      <c r="C1577" s="23"/>
      <c r="D1577" s="23"/>
      <c r="F1577" s="23"/>
    </row>
    <row r="1578" spans="1:6">
      <c r="A1578" s="21"/>
      <c r="C1578" s="23"/>
      <c r="D1578" s="23"/>
      <c r="F1578" s="23"/>
    </row>
    <row r="1579" spans="1:6">
      <c r="A1579" s="21"/>
      <c r="C1579" s="23"/>
      <c r="D1579" s="23"/>
      <c r="F1579" s="23"/>
    </row>
    <row r="1580" spans="1:6">
      <c r="A1580" s="21"/>
      <c r="C1580" s="23"/>
      <c r="D1580" s="23"/>
      <c r="F1580" s="23"/>
    </row>
    <row r="1581" spans="1:6">
      <c r="A1581" s="21"/>
      <c r="C1581" s="23"/>
      <c r="D1581" s="23"/>
      <c r="F1581" s="23"/>
    </row>
    <row r="1582" spans="1:6">
      <c r="A1582" s="21"/>
      <c r="C1582" s="23"/>
      <c r="D1582" s="23"/>
      <c r="F1582" s="23"/>
    </row>
    <row r="1583" spans="1:6">
      <c r="A1583" s="21"/>
      <c r="C1583" s="23"/>
      <c r="D1583" s="23"/>
      <c r="F1583" s="23"/>
    </row>
    <row r="1584" spans="1:6">
      <c r="A1584" s="21"/>
      <c r="C1584" s="23"/>
      <c r="D1584" s="23"/>
      <c r="F1584" s="23"/>
    </row>
    <row r="1585" spans="1:6">
      <c r="A1585" s="21"/>
      <c r="C1585" s="23"/>
      <c r="D1585" s="23"/>
      <c r="F1585" s="23"/>
    </row>
    <row r="1586" spans="1:6">
      <c r="A1586" s="21"/>
      <c r="C1586" s="23"/>
      <c r="D1586" s="23"/>
      <c r="F1586" s="23"/>
    </row>
    <row r="1587" spans="1:6">
      <c r="A1587" s="21"/>
      <c r="C1587" s="23"/>
      <c r="D1587" s="23"/>
      <c r="F1587" s="23"/>
    </row>
    <row r="1588" spans="1:6">
      <c r="A1588" s="21"/>
      <c r="C1588" s="23"/>
      <c r="D1588" s="23"/>
      <c r="F1588" s="23"/>
    </row>
    <row r="1589" spans="1:6">
      <c r="A1589" s="21"/>
      <c r="C1589" s="23"/>
      <c r="D1589" s="23"/>
      <c r="F1589" s="23"/>
    </row>
    <row r="1590" spans="1:6">
      <c r="A1590" s="21"/>
      <c r="C1590" s="23"/>
      <c r="D1590" s="23"/>
      <c r="F1590" s="23"/>
    </row>
    <row r="1591" spans="1:6">
      <c r="A1591" s="21"/>
      <c r="C1591" s="23"/>
      <c r="D1591" s="23"/>
      <c r="F1591" s="23"/>
    </row>
    <row r="1592" spans="1:6">
      <c r="A1592" s="21"/>
      <c r="C1592" s="23"/>
      <c r="D1592" s="23"/>
      <c r="F1592" s="23"/>
    </row>
    <row r="1593" spans="1:6">
      <c r="A1593" s="21"/>
      <c r="C1593" s="23"/>
      <c r="D1593" s="23"/>
      <c r="F1593" s="23"/>
    </row>
    <row r="1594" spans="1:6">
      <c r="A1594" s="21"/>
      <c r="C1594" s="23"/>
      <c r="D1594" s="23"/>
      <c r="F1594" s="23"/>
    </row>
    <row r="1595" spans="1:6">
      <c r="A1595" s="21"/>
      <c r="C1595" s="23"/>
      <c r="D1595" s="23"/>
      <c r="F1595" s="23"/>
    </row>
    <row r="1596" spans="1:6">
      <c r="A1596" s="21"/>
      <c r="C1596" s="23"/>
      <c r="D1596" s="23"/>
      <c r="F1596" s="23"/>
    </row>
    <row r="1597" spans="1:6">
      <c r="A1597" s="21"/>
      <c r="C1597" s="23"/>
      <c r="D1597" s="23"/>
      <c r="F1597" s="23"/>
    </row>
    <row r="1598" spans="1:6">
      <c r="A1598" s="21"/>
      <c r="C1598" s="23"/>
      <c r="D1598" s="23"/>
      <c r="F1598" s="23"/>
    </row>
    <row r="1599" spans="1:6">
      <c r="A1599" s="21"/>
      <c r="C1599" s="23"/>
      <c r="D1599" s="23"/>
      <c r="F1599" s="23"/>
    </row>
    <row r="1600" spans="1:6">
      <c r="A1600" s="21"/>
      <c r="C1600" s="23"/>
      <c r="D1600" s="23"/>
      <c r="F1600" s="23"/>
    </row>
    <row r="1601" spans="1:6">
      <c r="A1601" s="21"/>
      <c r="C1601" s="23"/>
      <c r="D1601" s="23"/>
      <c r="F1601" s="23"/>
    </row>
    <row r="1602" spans="1:6">
      <c r="A1602" s="21"/>
      <c r="C1602" s="23"/>
      <c r="D1602" s="23"/>
      <c r="F1602" s="23"/>
    </row>
    <row r="1603" spans="1:6">
      <c r="A1603" s="21"/>
      <c r="C1603" s="23"/>
      <c r="D1603" s="23"/>
      <c r="F1603" s="23"/>
    </row>
    <row r="1604" spans="1:6">
      <c r="A1604" s="21"/>
      <c r="C1604" s="23"/>
      <c r="D1604" s="23"/>
      <c r="F1604" s="23"/>
    </row>
    <row r="1605" spans="1:6">
      <c r="A1605" s="21"/>
      <c r="C1605" s="23"/>
      <c r="D1605" s="23"/>
      <c r="F1605" s="23"/>
    </row>
    <row r="1606" spans="1:6">
      <c r="A1606" s="21"/>
      <c r="C1606" s="23"/>
      <c r="D1606" s="23"/>
      <c r="F1606" s="23"/>
    </row>
    <row r="1607" spans="1:6">
      <c r="A1607" s="21"/>
      <c r="C1607" s="23"/>
      <c r="D1607" s="23"/>
      <c r="F1607" s="23"/>
    </row>
    <row r="1608" spans="1:6">
      <c r="A1608" s="21"/>
      <c r="C1608" s="23"/>
      <c r="D1608" s="23"/>
      <c r="F1608" s="23"/>
    </row>
    <row r="1609" spans="1:6">
      <c r="A1609" s="21"/>
      <c r="C1609" s="23"/>
      <c r="D1609" s="23"/>
      <c r="F1609" s="23"/>
    </row>
    <row r="1610" spans="1:6">
      <c r="A1610" s="21"/>
      <c r="C1610" s="23"/>
      <c r="D1610" s="23"/>
      <c r="F1610" s="23"/>
    </row>
    <row r="1611" spans="1:6">
      <c r="A1611" s="21"/>
      <c r="C1611" s="23"/>
      <c r="D1611" s="23"/>
      <c r="F1611" s="23"/>
    </row>
    <row r="1612" spans="1:6">
      <c r="A1612" s="21"/>
      <c r="C1612" s="23"/>
      <c r="D1612" s="23"/>
      <c r="F1612" s="23"/>
    </row>
    <row r="1613" spans="1:6">
      <c r="A1613" s="21"/>
      <c r="C1613" s="23"/>
      <c r="D1613" s="23"/>
      <c r="F1613" s="23"/>
    </row>
    <row r="1614" spans="1:6">
      <c r="A1614" s="21"/>
      <c r="C1614" s="23"/>
      <c r="D1614" s="23"/>
      <c r="F1614" s="23"/>
    </row>
    <row r="1615" spans="1:6">
      <c r="A1615" s="21"/>
      <c r="C1615" s="23"/>
      <c r="D1615" s="23"/>
      <c r="F1615" s="23"/>
    </row>
    <row r="1616" spans="1:6">
      <c r="A1616" s="21"/>
      <c r="C1616" s="23"/>
      <c r="D1616" s="23"/>
      <c r="F1616" s="23"/>
    </row>
    <row r="1617" spans="1:6">
      <c r="A1617" s="21"/>
      <c r="C1617" s="23"/>
      <c r="D1617" s="23"/>
      <c r="F1617" s="23"/>
    </row>
    <row r="1618" spans="1:6">
      <c r="A1618" s="21"/>
      <c r="C1618" s="23"/>
      <c r="D1618" s="23"/>
      <c r="F1618" s="23"/>
    </row>
    <row r="1619" spans="1:6">
      <c r="A1619" s="21"/>
      <c r="C1619" s="23"/>
      <c r="D1619" s="23"/>
      <c r="F1619" s="23"/>
    </row>
    <row r="1620" spans="1:6">
      <c r="A1620" s="21"/>
      <c r="C1620" s="23"/>
      <c r="D1620" s="23"/>
      <c r="F1620" s="23"/>
    </row>
    <row r="1621" spans="1:6">
      <c r="A1621" s="21"/>
      <c r="C1621" s="23"/>
      <c r="D1621" s="23"/>
      <c r="F1621" s="23"/>
    </row>
    <row r="1622" spans="1:6">
      <c r="A1622" s="21"/>
      <c r="C1622" s="23"/>
      <c r="D1622" s="23"/>
      <c r="F1622" s="23"/>
    </row>
    <row r="1623" spans="1:6">
      <c r="A1623" s="21"/>
      <c r="C1623" s="23"/>
      <c r="D1623" s="23"/>
      <c r="F1623" s="23"/>
    </row>
    <row r="1624" spans="1:6">
      <c r="A1624" s="21"/>
      <c r="C1624" s="23"/>
      <c r="D1624" s="23"/>
      <c r="F1624" s="23"/>
    </row>
    <row r="1625" spans="1:6">
      <c r="A1625" s="21"/>
      <c r="C1625" s="23"/>
      <c r="D1625" s="23"/>
      <c r="F1625" s="23"/>
    </row>
    <row r="1626" spans="1:6">
      <c r="A1626" s="21"/>
      <c r="C1626" s="23"/>
      <c r="D1626" s="23"/>
      <c r="F1626" s="23"/>
    </row>
    <row r="1627" spans="1:6">
      <c r="A1627" s="21"/>
      <c r="C1627" s="23"/>
      <c r="D1627" s="23"/>
      <c r="F1627" s="23"/>
    </row>
    <row r="1628" spans="1:6">
      <c r="A1628" s="21"/>
      <c r="C1628" s="23"/>
      <c r="D1628" s="23"/>
      <c r="F1628" s="23"/>
    </row>
    <row r="1629" spans="1:6">
      <c r="A1629" s="21"/>
      <c r="C1629" s="23"/>
      <c r="D1629" s="23"/>
      <c r="F1629" s="23"/>
    </row>
    <row r="1630" spans="1:6">
      <c r="A1630" s="21"/>
      <c r="C1630" s="23"/>
      <c r="D1630" s="23"/>
      <c r="F1630" s="23"/>
    </row>
    <row r="1631" spans="1:6">
      <c r="A1631" s="21"/>
      <c r="C1631" s="23"/>
      <c r="D1631" s="23"/>
      <c r="F1631" s="23"/>
    </row>
    <row r="1632" spans="1:6">
      <c r="A1632" s="21"/>
      <c r="C1632" s="23"/>
      <c r="D1632" s="23"/>
      <c r="F1632" s="23"/>
    </row>
    <row r="1633" spans="1:6">
      <c r="A1633" s="21"/>
      <c r="C1633" s="23"/>
      <c r="D1633" s="23"/>
      <c r="F1633" s="23"/>
    </row>
    <row r="1634" spans="1:6">
      <c r="A1634" s="21"/>
      <c r="C1634" s="23"/>
      <c r="D1634" s="23"/>
      <c r="F1634" s="23"/>
    </row>
    <row r="1635" spans="1:6">
      <c r="A1635" s="21"/>
      <c r="C1635" s="23"/>
      <c r="D1635" s="23"/>
      <c r="F1635" s="23"/>
    </row>
    <row r="1636" spans="1:6">
      <c r="A1636" s="21"/>
      <c r="C1636" s="23"/>
      <c r="D1636" s="23"/>
      <c r="F1636" s="23"/>
    </row>
    <row r="1637" spans="1:6">
      <c r="A1637" s="21"/>
      <c r="C1637" s="23"/>
      <c r="D1637" s="23"/>
      <c r="F1637" s="23"/>
    </row>
    <row r="1638" spans="1:6">
      <c r="A1638" s="21"/>
      <c r="C1638" s="23"/>
      <c r="D1638" s="23"/>
      <c r="F1638" s="23"/>
    </row>
    <row r="1639" spans="1:6">
      <c r="A1639" s="21"/>
      <c r="C1639" s="23"/>
      <c r="D1639" s="23"/>
      <c r="F1639" s="23"/>
    </row>
    <row r="1640" spans="1:6">
      <c r="A1640" s="21"/>
      <c r="C1640" s="23"/>
      <c r="D1640" s="23"/>
      <c r="F1640" s="23"/>
    </row>
    <row r="1641" spans="1:6">
      <c r="A1641" s="21"/>
      <c r="C1641" s="23"/>
      <c r="D1641" s="23"/>
      <c r="F1641" s="23"/>
    </row>
    <row r="1642" spans="1:6">
      <c r="A1642" s="21"/>
      <c r="C1642" s="23"/>
      <c r="D1642" s="23"/>
      <c r="F1642" s="23"/>
    </row>
    <row r="1643" spans="1:6">
      <c r="A1643" s="21"/>
      <c r="C1643" s="23"/>
      <c r="D1643" s="23"/>
      <c r="F1643" s="23"/>
    </row>
    <row r="1644" spans="1:6">
      <c r="A1644" s="21"/>
      <c r="C1644" s="23"/>
      <c r="D1644" s="23"/>
      <c r="F1644" s="23"/>
    </row>
    <row r="1645" spans="1:6">
      <c r="A1645" s="21"/>
      <c r="C1645" s="23"/>
      <c r="D1645" s="23"/>
      <c r="F1645" s="23"/>
    </row>
    <row r="1646" spans="1:6">
      <c r="A1646" s="21"/>
      <c r="C1646" s="23"/>
      <c r="D1646" s="23"/>
      <c r="F1646" s="23"/>
    </row>
    <row r="1647" spans="1:6">
      <c r="A1647" s="21"/>
      <c r="C1647" s="23"/>
      <c r="D1647" s="23"/>
      <c r="F1647" s="23"/>
    </row>
    <row r="1648" spans="1:6">
      <c r="A1648" s="21"/>
      <c r="C1648" s="23"/>
      <c r="D1648" s="23"/>
      <c r="F1648" s="23"/>
    </row>
    <row r="1649" spans="1:6">
      <c r="A1649" s="21"/>
      <c r="C1649" s="23"/>
      <c r="D1649" s="23"/>
      <c r="F1649" s="23"/>
    </row>
    <row r="1650" spans="1:6">
      <c r="A1650" s="21"/>
      <c r="C1650" s="23"/>
      <c r="D1650" s="23"/>
      <c r="F1650" s="23"/>
    </row>
    <row r="1651" spans="1:6">
      <c r="A1651" s="21"/>
      <c r="C1651" s="23"/>
      <c r="D1651" s="23"/>
      <c r="F1651" s="23"/>
    </row>
    <row r="1652" spans="1:6">
      <c r="A1652" s="21"/>
      <c r="C1652" s="23"/>
      <c r="D1652" s="23"/>
      <c r="F1652" s="23"/>
    </row>
    <row r="1653" spans="1:6">
      <c r="A1653" s="21"/>
      <c r="C1653" s="23"/>
      <c r="D1653" s="23"/>
      <c r="F1653" s="23"/>
    </row>
    <row r="1654" spans="1:6">
      <c r="A1654" s="21"/>
      <c r="C1654" s="23"/>
      <c r="D1654" s="23"/>
      <c r="F1654" s="23"/>
    </row>
    <row r="1655" spans="1:6">
      <c r="A1655" s="21"/>
      <c r="C1655" s="23"/>
      <c r="D1655" s="23"/>
      <c r="F1655" s="23"/>
    </row>
    <row r="1656" spans="1:6">
      <c r="A1656" s="21"/>
      <c r="C1656" s="23"/>
      <c r="D1656" s="23"/>
      <c r="F1656" s="23"/>
    </row>
    <row r="1657" spans="1:6">
      <c r="A1657" s="21"/>
      <c r="C1657" s="23"/>
      <c r="D1657" s="23"/>
      <c r="F1657" s="23"/>
    </row>
    <row r="1658" spans="1:6">
      <c r="A1658" s="21"/>
      <c r="C1658" s="23"/>
      <c r="D1658" s="23"/>
      <c r="F1658" s="23"/>
    </row>
    <row r="1659" spans="1:6">
      <c r="A1659" s="21"/>
      <c r="C1659" s="23"/>
      <c r="D1659" s="23"/>
      <c r="F1659" s="23"/>
    </row>
    <row r="1660" spans="1:6">
      <c r="A1660" s="21"/>
      <c r="C1660" s="23"/>
      <c r="D1660" s="23"/>
      <c r="F1660" s="23"/>
    </row>
    <row r="1661" spans="1:6">
      <c r="A1661" s="21"/>
      <c r="C1661" s="23"/>
      <c r="D1661" s="23"/>
      <c r="F1661" s="23"/>
    </row>
    <row r="1662" spans="1:6">
      <c r="A1662" s="21"/>
      <c r="C1662" s="23"/>
      <c r="D1662" s="23"/>
      <c r="F1662" s="23"/>
    </row>
    <row r="1663" spans="1:6">
      <c r="A1663" s="21"/>
      <c r="C1663" s="23"/>
      <c r="D1663" s="23"/>
      <c r="F1663" s="23"/>
    </row>
    <row r="1664" spans="1:6">
      <c r="A1664" s="21"/>
      <c r="C1664" s="23"/>
      <c r="D1664" s="23"/>
      <c r="F1664" s="23"/>
    </row>
    <row r="1665" spans="1:6">
      <c r="A1665" s="21"/>
      <c r="C1665" s="23"/>
      <c r="D1665" s="23"/>
      <c r="F1665" s="23"/>
    </row>
    <row r="1666" spans="1:6">
      <c r="A1666" s="21"/>
      <c r="C1666" s="23"/>
      <c r="D1666" s="23"/>
      <c r="F1666" s="23"/>
    </row>
    <row r="1667" spans="1:6">
      <c r="A1667" s="21"/>
      <c r="C1667" s="23"/>
      <c r="D1667" s="23"/>
      <c r="F1667" s="23"/>
    </row>
    <row r="1668" spans="1:6">
      <c r="A1668" s="21"/>
      <c r="C1668" s="23"/>
      <c r="D1668" s="23"/>
      <c r="F1668" s="23"/>
    </row>
    <row r="1669" spans="1:6">
      <c r="A1669" s="21"/>
      <c r="C1669" s="23"/>
      <c r="D1669" s="23"/>
      <c r="F1669" s="23"/>
    </row>
    <row r="1670" spans="1:6">
      <c r="A1670" s="21"/>
      <c r="C1670" s="23"/>
      <c r="D1670" s="23"/>
      <c r="F1670" s="23"/>
    </row>
    <row r="1671" spans="1:6">
      <c r="A1671" s="21"/>
      <c r="C1671" s="23"/>
      <c r="D1671" s="23"/>
      <c r="F1671" s="23"/>
    </row>
    <row r="1672" spans="1:6">
      <c r="A1672" s="21"/>
      <c r="C1672" s="23"/>
      <c r="D1672" s="23"/>
      <c r="F1672" s="23"/>
    </row>
    <row r="1673" spans="1:6">
      <c r="A1673" s="21"/>
      <c r="C1673" s="23"/>
      <c r="D1673" s="23"/>
      <c r="F1673" s="23"/>
    </row>
    <row r="1674" spans="1:6">
      <c r="A1674" s="21"/>
      <c r="C1674" s="23"/>
      <c r="D1674" s="23"/>
      <c r="F1674" s="23"/>
    </row>
    <row r="1675" spans="1:6">
      <c r="A1675" s="21"/>
      <c r="C1675" s="23"/>
      <c r="D1675" s="23"/>
      <c r="F1675" s="23"/>
    </row>
    <row r="1676" spans="1:6">
      <c r="A1676" s="21"/>
      <c r="C1676" s="23"/>
      <c r="D1676" s="23"/>
      <c r="F1676" s="23"/>
    </row>
    <row r="1677" spans="1:6">
      <c r="A1677" s="21"/>
      <c r="C1677" s="23"/>
      <c r="D1677" s="23"/>
      <c r="F1677" s="23"/>
    </row>
    <row r="1678" spans="1:6">
      <c r="A1678" s="21"/>
      <c r="C1678" s="23"/>
      <c r="D1678" s="23"/>
      <c r="F1678" s="23"/>
    </row>
    <row r="1679" spans="1:6">
      <c r="A1679" s="21"/>
      <c r="C1679" s="23"/>
      <c r="D1679" s="23"/>
      <c r="F1679" s="23"/>
    </row>
    <row r="1680" spans="1:6">
      <c r="A1680" s="21"/>
      <c r="C1680" s="23"/>
      <c r="D1680" s="23"/>
      <c r="F1680" s="23"/>
    </row>
    <row r="1681" spans="1:6">
      <c r="A1681" s="21"/>
      <c r="C1681" s="23"/>
      <c r="D1681" s="23"/>
      <c r="F1681" s="23"/>
    </row>
    <row r="1682" spans="1:6">
      <c r="A1682" s="21"/>
      <c r="C1682" s="23"/>
      <c r="D1682" s="23"/>
      <c r="F1682" s="23"/>
    </row>
    <row r="1683" spans="1:6">
      <c r="A1683" s="21"/>
      <c r="C1683" s="23"/>
      <c r="D1683" s="23"/>
      <c r="F1683" s="23"/>
    </row>
    <row r="1684" spans="1:6">
      <c r="A1684" s="21"/>
      <c r="C1684" s="23"/>
      <c r="D1684" s="23"/>
      <c r="F1684" s="23"/>
    </row>
    <row r="1685" spans="1:6">
      <c r="A1685" s="21"/>
      <c r="C1685" s="23"/>
      <c r="D1685" s="23"/>
      <c r="F1685" s="23"/>
    </row>
    <row r="1686" spans="1:6">
      <c r="A1686" s="21"/>
      <c r="C1686" s="23"/>
      <c r="D1686" s="23"/>
      <c r="F1686" s="23"/>
    </row>
    <row r="1687" spans="1:6">
      <c r="A1687" s="21"/>
      <c r="C1687" s="23"/>
      <c r="D1687" s="23"/>
      <c r="F1687" s="23"/>
    </row>
    <row r="1688" spans="1:6">
      <c r="A1688" s="21"/>
      <c r="C1688" s="23"/>
      <c r="D1688" s="23"/>
      <c r="F1688" s="23"/>
    </row>
    <row r="1689" spans="1:6">
      <c r="A1689" s="21"/>
      <c r="C1689" s="23"/>
      <c r="D1689" s="23"/>
      <c r="F1689" s="23"/>
    </row>
    <row r="1690" spans="1:6">
      <c r="A1690" s="21"/>
      <c r="C1690" s="23"/>
      <c r="D1690" s="23"/>
      <c r="F1690" s="23"/>
    </row>
    <row r="1691" spans="1:6">
      <c r="A1691" s="21"/>
      <c r="C1691" s="23"/>
      <c r="D1691" s="23"/>
      <c r="F1691" s="23"/>
    </row>
    <row r="1692" spans="1:6">
      <c r="A1692" s="21"/>
      <c r="C1692" s="23"/>
      <c r="D1692" s="23"/>
      <c r="F1692" s="23"/>
    </row>
    <row r="1693" spans="1:6">
      <c r="A1693" s="21"/>
      <c r="C1693" s="23"/>
      <c r="D1693" s="23"/>
      <c r="F1693" s="23"/>
    </row>
    <row r="1694" spans="1:6">
      <c r="A1694" s="21"/>
      <c r="C1694" s="23"/>
      <c r="D1694" s="23"/>
      <c r="F1694" s="23"/>
    </row>
    <row r="1695" spans="1:6">
      <c r="A1695" s="21"/>
      <c r="C1695" s="23"/>
      <c r="D1695" s="23"/>
      <c r="F1695" s="23"/>
    </row>
    <row r="1696" spans="1:6">
      <c r="A1696" s="21"/>
      <c r="C1696" s="23"/>
      <c r="D1696" s="23"/>
      <c r="F1696" s="23"/>
    </row>
    <row r="1697" spans="1:6">
      <c r="A1697" s="21"/>
      <c r="C1697" s="23"/>
      <c r="D1697" s="23"/>
      <c r="F1697" s="23"/>
    </row>
    <row r="1698" spans="1:6">
      <c r="A1698" s="21"/>
      <c r="C1698" s="23"/>
      <c r="D1698" s="23"/>
      <c r="F1698" s="23"/>
    </row>
    <row r="1699" spans="1:6">
      <c r="A1699" s="21"/>
      <c r="C1699" s="23"/>
      <c r="D1699" s="23"/>
      <c r="F1699" s="23"/>
    </row>
    <row r="1700" spans="1:6">
      <c r="A1700" s="21"/>
      <c r="C1700" s="23"/>
      <c r="D1700" s="23"/>
      <c r="F1700" s="23"/>
    </row>
    <row r="1701" spans="1:6">
      <c r="A1701" s="21"/>
      <c r="C1701" s="23"/>
      <c r="D1701" s="23"/>
      <c r="F1701" s="23"/>
    </row>
    <row r="1702" spans="1:6">
      <c r="A1702" s="21"/>
      <c r="C1702" s="23"/>
      <c r="D1702" s="23"/>
      <c r="F1702" s="23"/>
    </row>
    <row r="1703" spans="1:6">
      <c r="A1703" s="21"/>
      <c r="C1703" s="23"/>
      <c r="D1703" s="23"/>
      <c r="F1703" s="23"/>
    </row>
    <row r="1704" spans="1:6">
      <c r="A1704" s="21"/>
      <c r="C1704" s="23"/>
      <c r="D1704" s="23"/>
      <c r="F1704" s="23"/>
    </row>
    <row r="1705" spans="1:6">
      <c r="A1705" s="21"/>
      <c r="C1705" s="23"/>
      <c r="D1705" s="23"/>
      <c r="F1705" s="23"/>
    </row>
    <row r="1706" spans="1:6">
      <c r="A1706" s="21"/>
      <c r="C1706" s="23"/>
      <c r="D1706" s="23"/>
      <c r="F1706" s="23"/>
    </row>
    <row r="1707" spans="1:6">
      <c r="A1707" s="21"/>
      <c r="C1707" s="23"/>
      <c r="D1707" s="23"/>
      <c r="F1707" s="23"/>
    </row>
    <row r="1708" spans="1:6">
      <c r="A1708" s="21"/>
      <c r="C1708" s="23"/>
      <c r="D1708" s="23"/>
      <c r="F1708" s="23"/>
    </row>
    <row r="1709" spans="1:6">
      <c r="A1709" s="21"/>
      <c r="C1709" s="23"/>
      <c r="D1709" s="23"/>
      <c r="F1709" s="23"/>
    </row>
    <row r="1710" spans="1:6">
      <c r="A1710" s="21"/>
      <c r="C1710" s="23"/>
      <c r="D1710" s="23"/>
      <c r="F1710" s="23"/>
    </row>
    <row r="1711" spans="1:6">
      <c r="A1711" s="21"/>
      <c r="C1711" s="23"/>
      <c r="D1711" s="23"/>
      <c r="F1711" s="23"/>
    </row>
    <row r="1712" spans="1:6">
      <c r="A1712" s="21"/>
      <c r="C1712" s="23"/>
      <c r="D1712" s="23"/>
      <c r="F1712" s="23"/>
    </row>
    <row r="1713" spans="1:6">
      <c r="A1713" s="21"/>
      <c r="C1713" s="23"/>
      <c r="D1713" s="23"/>
      <c r="F1713" s="23"/>
    </row>
    <row r="1714" spans="1:6">
      <c r="A1714" s="21"/>
      <c r="C1714" s="23"/>
      <c r="D1714" s="23"/>
      <c r="F1714" s="23"/>
    </row>
    <row r="1715" spans="1:6">
      <c r="A1715" s="21"/>
      <c r="C1715" s="23"/>
      <c r="D1715" s="23"/>
      <c r="F1715" s="23"/>
    </row>
    <row r="1716" spans="1:6">
      <c r="A1716" s="21"/>
      <c r="C1716" s="23"/>
      <c r="D1716" s="23"/>
      <c r="F1716" s="23"/>
    </row>
    <row r="1717" spans="1:6">
      <c r="A1717" s="21"/>
      <c r="C1717" s="23"/>
      <c r="D1717" s="23"/>
      <c r="F1717" s="23"/>
    </row>
    <row r="1718" spans="1:6">
      <c r="A1718" s="21"/>
      <c r="C1718" s="23"/>
      <c r="D1718" s="23"/>
      <c r="F1718" s="23"/>
    </row>
    <row r="1719" spans="1:6">
      <c r="A1719" s="21"/>
      <c r="C1719" s="23"/>
      <c r="D1719" s="23"/>
      <c r="F1719" s="23"/>
    </row>
    <row r="1720" spans="1:6">
      <c r="A1720" s="21"/>
      <c r="C1720" s="23"/>
      <c r="D1720" s="23"/>
      <c r="F1720" s="23"/>
    </row>
    <row r="1721" spans="1:6">
      <c r="A1721" s="21"/>
      <c r="C1721" s="23"/>
      <c r="D1721" s="23"/>
      <c r="F1721" s="23"/>
    </row>
    <row r="1722" spans="1:6">
      <c r="A1722" s="21"/>
      <c r="C1722" s="23"/>
      <c r="D1722" s="23"/>
      <c r="F1722" s="23"/>
    </row>
    <row r="1723" spans="1:6">
      <c r="A1723" s="21"/>
      <c r="C1723" s="23"/>
      <c r="D1723" s="23"/>
      <c r="F1723" s="23"/>
    </row>
    <row r="1724" spans="1:6">
      <c r="A1724" s="21"/>
      <c r="C1724" s="23"/>
      <c r="D1724" s="23"/>
      <c r="F1724" s="23"/>
    </row>
    <row r="1725" spans="1:6">
      <c r="A1725" s="21"/>
      <c r="C1725" s="23"/>
      <c r="D1725" s="23"/>
      <c r="F1725" s="23"/>
    </row>
    <row r="1726" spans="1:6">
      <c r="A1726" s="21"/>
      <c r="C1726" s="23"/>
      <c r="D1726" s="23"/>
      <c r="F1726" s="23"/>
    </row>
    <row r="1727" spans="1:6">
      <c r="A1727" s="21"/>
      <c r="C1727" s="23"/>
      <c r="D1727" s="23"/>
      <c r="F1727" s="23"/>
    </row>
    <row r="1728" spans="1:6">
      <c r="A1728" s="21"/>
      <c r="C1728" s="23"/>
      <c r="D1728" s="23"/>
      <c r="F1728" s="23"/>
    </row>
    <row r="1729" spans="1:6">
      <c r="A1729" s="21"/>
      <c r="C1729" s="23"/>
      <c r="D1729" s="23"/>
      <c r="F1729" s="23"/>
    </row>
    <row r="1730" spans="1:6">
      <c r="A1730" s="21"/>
      <c r="C1730" s="23"/>
      <c r="D1730" s="23"/>
      <c r="F1730" s="23"/>
    </row>
    <row r="1731" spans="1:6">
      <c r="A1731" s="21"/>
      <c r="C1731" s="23"/>
      <c r="D1731" s="23"/>
      <c r="F1731" s="23"/>
    </row>
    <row r="1732" spans="1:6">
      <c r="A1732" s="21"/>
      <c r="C1732" s="23"/>
      <c r="D1732" s="23"/>
      <c r="F1732" s="23"/>
    </row>
    <row r="1733" spans="1:6">
      <c r="A1733" s="21"/>
      <c r="C1733" s="23"/>
      <c r="D1733" s="23"/>
      <c r="F1733" s="23"/>
    </row>
    <row r="1734" spans="1:6">
      <c r="A1734" s="21"/>
      <c r="C1734" s="23"/>
      <c r="D1734" s="23"/>
      <c r="F1734" s="23"/>
    </row>
    <row r="1735" spans="1:6">
      <c r="A1735" s="21"/>
      <c r="C1735" s="23"/>
      <c r="D1735" s="23"/>
      <c r="F1735" s="23"/>
    </row>
    <row r="1736" spans="1:6">
      <c r="A1736" s="21"/>
      <c r="C1736" s="23"/>
      <c r="D1736" s="23"/>
      <c r="F1736" s="23"/>
    </row>
    <row r="1737" spans="1:6">
      <c r="A1737" s="21"/>
      <c r="C1737" s="23"/>
      <c r="D1737" s="23"/>
      <c r="F1737" s="23"/>
    </row>
    <row r="1738" spans="1:6">
      <c r="A1738" s="21"/>
      <c r="C1738" s="23"/>
      <c r="D1738" s="23"/>
      <c r="F1738" s="23"/>
    </row>
    <row r="1739" spans="1:6">
      <c r="A1739" s="21"/>
      <c r="C1739" s="23"/>
      <c r="D1739" s="23"/>
      <c r="F1739" s="23"/>
    </row>
    <row r="1740" spans="1:6">
      <c r="A1740" s="21"/>
      <c r="C1740" s="23"/>
      <c r="D1740" s="23"/>
      <c r="F1740" s="23"/>
    </row>
    <row r="1741" spans="1:6">
      <c r="A1741" s="21"/>
      <c r="C1741" s="23"/>
      <c r="D1741" s="23"/>
      <c r="F1741" s="23"/>
    </row>
    <row r="1742" spans="1:6">
      <c r="A1742" s="21"/>
      <c r="C1742" s="23"/>
      <c r="D1742" s="23"/>
      <c r="F1742" s="23"/>
    </row>
    <row r="1743" spans="1:6">
      <c r="A1743" s="21"/>
      <c r="C1743" s="23"/>
      <c r="D1743" s="23"/>
      <c r="F1743" s="23"/>
    </row>
    <row r="1744" spans="1:6">
      <c r="A1744" s="21"/>
      <c r="C1744" s="23"/>
      <c r="D1744" s="23"/>
      <c r="F1744" s="23"/>
    </row>
    <row r="1745" spans="1:6">
      <c r="A1745" s="21"/>
      <c r="C1745" s="23"/>
      <c r="D1745" s="23"/>
      <c r="F1745" s="23"/>
    </row>
    <row r="1746" spans="1:6">
      <c r="A1746" s="21"/>
      <c r="C1746" s="23"/>
      <c r="D1746" s="23"/>
      <c r="F1746" s="23"/>
    </row>
    <row r="1747" spans="1:6">
      <c r="A1747" s="21"/>
      <c r="C1747" s="23"/>
      <c r="D1747" s="23"/>
      <c r="F1747" s="23"/>
    </row>
    <row r="1748" spans="1:6">
      <c r="A1748" s="21"/>
      <c r="C1748" s="23"/>
      <c r="D1748" s="23"/>
      <c r="F1748" s="23"/>
    </row>
    <row r="1749" spans="1:6">
      <c r="A1749" s="21"/>
      <c r="C1749" s="23"/>
      <c r="D1749" s="23"/>
      <c r="F1749" s="23"/>
    </row>
    <row r="1750" spans="1:6">
      <c r="A1750" s="21"/>
      <c r="C1750" s="23"/>
      <c r="D1750" s="23"/>
      <c r="F1750" s="23"/>
    </row>
    <row r="1751" spans="1:6">
      <c r="A1751" s="21"/>
      <c r="C1751" s="23"/>
      <c r="D1751" s="23"/>
      <c r="F1751" s="23"/>
    </row>
    <row r="1752" spans="1:6">
      <c r="A1752" s="21"/>
      <c r="C1752" s="23"/>
      <c r="D1752" s="23"/>
      <c r="F1752" s="23"/>
    </row>
    <row r="1753" spans="1:6">
      <c r="A1753" s="21"/>
      <c r="C1753" s="23"/>
      <c r="D1753" s="23"/>
      <c r="F1753" s="23"/>
    </row>
    <row r="1754" spans="1:6">
      <c r="A1754" s="21"/>
      <c r="C1754" s="23"/>
      <c r="D1754" s="23"/>
      <c r="F1754" s="23"/>
    </row>
    <row r="1755" spans="1:6">
      <c r="A1755" s="21"/>
      <c r="C1755" s="23"/>
      <c r="D1755" s="23"/>
      <c r="F1755" s="23"/>
    </row>
    <row r="1756" spans="1:6">
      <c r="A1756" s="21"/>
      <c r="C1756" s="23"/>
      <c r="D1756" s="23"/>
      <c r="F1756" s="23"/>
    </row>
    <row r="1757" spans="1:6">
      <c r="A1757" s="21"/>
      <c r="C1757" s="23"/>
      <c r="D1757" s="23"/>
      <c r="F1757" s="23"/>
    </row>
    <row r="1758" spans="1:6">
      <c r="A1758" s="21"/>
      <c r="C1758" s="23"/>
      <c r="D1758" s="23"/>
      <c r="F1758" s="23"/>
    </row>
    <row r="1759" spans="1:6">
      <c r="A1759" s="21"/>
      <c r="C1759" s="23"/>
      <c r="D1759" s="23"/>
      <c r="F1759" s="23"/>
    </row>
    <row r="1760" spans="1:6">
      <c r="A1760" s="21"/>
      <c r="C1760" s="23"/>
      <c r="D1760" s="23"/>
      <c r="F1760" s="23"/>
    </row>
    <row r="1761" spans="1:6">
      <c r="A1761" s="21"/>
      <c r="C1761" s="23"/>
      <c r="D1761" s="23"/>
      <c r="F1761" s="23"/>
    </row>
    <row r="1762" spans="1:6">
      <c r="A1762" s="21"/>
      <c r="C1762" s="23"/>
      <c r="D1762" s="23"/>
      <c r="F1762" s="23"/>
    </row>
    <row r="1763" spans="1:6">
      <c r="A1763" s="21"/>
      <c r="C1763" s="23"/>
      <c r="D1763" s="23"/>
      <c r="F1763" s="23"/>
    </row>
    <row r="1764" spans="1:6">
      <c r="A1764" s="21"/>
      <c r="C1764" s="23"/>
      <c r="D1764" s="23"/>
      <c r="F1764" s="23"/>
    </row>
    <row r="1765" spans="1:6">
      <c r="A1765" s="21"/>
      <c r="C1765" s="23"/>
      <c r="D1765" s="23"/>
      <c r="F1765" s="23"/>
    </row>
    <row r="1766" spans="1:6">
      <c r="A1766" s="21"/>
      <c r="C1766" s="23"/>
      <c r="D1766" s="23"/>
      <c r="F1766" s="23"/>
    </row>
    <row r="1767" spans="1:6">
      <c r="A1767" s="21"/>
      <c r="C1767" s="23"/>
      <c r="D1767" s="23"/>
      <c r="F1767" s="23"/>
    </row>
    <row r="1768" spans="1:6">
      <c r="A1768" s="21"/>
      <c r="C1768" s="23"/>
      <c r="D1768" s="23"/>
      <c r="F1768" s="23"/>
    </row>
    <row r="1769" spans="1:6">
      <c r="A1769" s="21"/>
      <c r="C1769" s="23"/>
      <c r="D1769" s="23"/>
      <c r="F1769" s="23"/>
    </row>
    <row r="1770" spans="1:6">
      <c r="A1770" s="21"/>
      <c r="C1770" s="23"/>
      <c r="D1770" s="23"/>
      <c r="F1770" s="23"/>
    </row>
    <row r="1771" spans="1:6">
      <c r="A1771" s="21"/>
      <c r="C1771" s="23"/>
      <c r="D1771" s="23"/>
      <c r="F1771" s="23"/>
    </row>
    <row r="1772" spans="1:6">
      <c r="A1772" s="21"/>
      <c r="C1772" s="23"/>
      <c r="D1772" s="23"/>
      <c r="F1772" s="23"/>
    </row>
    <row r="1773" spans="1:6">
      <c r="A1773" s="21"/>
      <c r="C1773" s="23"/>
      <c r="D1773" s="23"/>
      <c r="F1773" s="23"/>
    </row>
    <row r="1774" spans="1:6">
      <c r="A1774" s="21"/>
      <c r="C1774" s="23"/>
      <c r="D1774" s="23"/>
      <c r="F1774" s="23"/>
    </row>
    <row r="1775" spans="1:6">
      <c r="A1775" s="21"/>
      <c r="C1775" s="23"/>
      <c r="D1775" s="23"/>
      <c r="F1775" s="23"/>
    </row>
    <row r="1776" spans="1:6">
      <c r="A1776" s="21"/>
      <c r="C1776" s="23"/>
      <c r="D1776" s="23"/>
      <c r="F1776" s="23"/>
    </row>
    <row r="1777" spans="1:6">
      <c r="A1777" s="21"/>
      <c r="C1777" s="23"/>
      <c r="D1777" s="23"/>
      <c r="F1777" s="23"/>
    </row>
    <row r="1778" spans="1:6">
      <c r="A1778" s="21"/>
      <c r="C1778" s="23"/>
      <c r="D1778" s="23"/>
      <c r="F1778" s="23"/>
    </row>
    <row r="1779" spans="1:6">
      <c r="A1779" s="21"/>
      <c r="C1779" s="23"/>
      <c r="D1779" s="23"/>
      <c r="F1779" s="23"/>
    </row>
    <row r="1780" spans="1:6">
      <c r="A1780" s="21"/>
      <c r="C1780" s="23"/>
      <c r="D1780" s="23"/>
      <c r="F1780" s="23"/>
    </row>
    <row r="1781" spans="1:6">
      <c r="A1781" s="21"/>
      <c r="C1781" s="23"/>
      <c r="D1781" s="23"/>
      <c r="F1781" s="23"/>
    </row>
    <row r="1782" spans="1:6">
      <c r="A1782" s="21"/>
      <c r="C1782" s="23"/>
      <c r="D1782" s="23"/>
      <c r="F1782" s="23"/>
    </row>
    <row r="1783" spans="1:6">
      <c r="A1783" s="21"/>
      <c r="C1783" s="23"/>
      <c r="D1783" s="23"/>
      <c r="F1783" s="23"/>
    </row>
    <row r="1784" spans="1:6">
      <c r="A1784" s="21"/>
      <c r="C1784" s="23"/>
      <c r="D1784" s="23"/>
      <c r="F1784" s="23"/>
    </row>
    <row r="1785" spans="1:6">
      <c r="A1785" s="21"/>
      <c r="C1785" s="23"/>
      <c r="D1785" s="23"/>
      <c r="F1785" s="23"/>
    </row>
    <row r="1786" spans="1:6">
      <c r="A1786" s="21"/>
      <c r="C1786" s="23"/>
      <c r="D1786" s="23"/>
      <c r="F1786" s="23"/>
    </row>
    <row r="1787" spans="1:6">
      <c r="A1787" s="21"/>
      <c r="C1787" s="23"/>
      <c r="D1787" s="23"/>
      <c r="F1787" s="23"/>
    </row>
    <row r="1788" spans="1:6">
      <c r="A1788" s="21"/>
      <c r="C1788" s="23"/>
      <c r="D1788" s="23"/>
      <c r="F1788" s="23"/>
    </row>
    <row r="1789" spans="1:6">
      <c r="A1789" s="21"/>
      <c r="C1789" s="23"/>
      <c r="D1789" s="23"/>
      <c r="F1789" s="23"/>
    </row>
    <row r="1790" spans="1:6">
      <c r="A1790" s="21"/>
      <c r="C1790" s="23"/>
      <c r="D1790" s="23"/>
      <c r="F1790" s="23"/>
    </row>
    <row r="1791" spans="1:6">
      <c r="A1791" s="21"/>
      <c r="C1791" s="23"/>
      <c r="D1791" s="23"/>
      <c r="F1791" s="23"/>
    </row>
    <row r="1792" spans="1:6">
      <c r="A1792" s="21"/>
      <c r="C1792" s="23"/>
      <c r="D1792" s="23"/>
      <c r="F1792" s="23"/>
    </row>
    <row r="1793" spans="1:6">
      <c r="A1793" s="21"/>
      <c r="C1793" s="23"/>
      <c r="D1793" s="23"/>
      <c r="F1793" s="23"/>
    </row>
    <row r="1794" spans="1:6">
      <c r="A1794" s="21"/>
      <c r="C1794" s="23"/>
      <c r="D1794" s="23"/>
      <c r="F1794" s="23"/>
    </row>
    <row r="1795" spans="1:6">
      <c r="A1795" s="21"/>
      <c r="C1795" s="23"/>
      <c r="D1795" s="23"/>
      <c r="F1795" s="23"/>
    </row>
    <row r="1796" spans="1:6">
      <c r="A1796" s="21"/>
      <c r="C1796" s="23"/>
      <c r="D1796" s="23"/>
      <c r="F1796" s="23"/>
    </row>
    <row r="1797" spans="1:6">
      <c r="A1797" s="21"/>
      <c r="C1797" s="23"/>
      <c r="D1797" s="23"/>
      <c r="F1797" s="23"/>
    </row>
    <row r="1798" spans="1:6">
      <c r="A1798" s="21"/>
      <c r="C1798" s="23"/>
      <c r="D1798" s="23"/>
      <c r="F1798" s="23"/>
    </row>
    <row r="1799" spans="1:6">
      <c r="A1799" s="21"/>
      <c r="C1799" s="23"/>
      <c r="D1799" s="23"/>
      <c r="F1799" s="23"/>
    </row>
    <row r="1800" spans="1:6">
      <c r="A1800" s="21"/>
      <c r="C1800" s="23"/>
      <c r="D1800" s="23"/>
      <c r="F1800" s="23"/>
    </row>
    <row r="1801" spans="1:6">
      <c r="A1801" s="21"/>
      <c r="C1801" s="23"/>
      <c r="D1801" s="23"/>
      <c r="F1801" s="23"/>
    </row>
    <row r="1802" spans="1:6">
      <c r="A1802" s="21"/>
      <c r="C1802" s="23"/>
      <c r="D1802" s="23"/>
      <c r="F1802" s="23"/>
    </row>
    <row r="1803" spans="1:6">
      <c r="A1803" s="21"/>
      <c r="C1803" s="23"/>
      <c r="D1803" s="23"/>
      <c r="F1803" s="23"/>
    </row>
    <row r="1804" spans="1:6">
      <c r="A1804" s="21"/>
      <c r="C1804" s="23"/>
      <c r="D1804" s="23"/>
      <c r="F1804" s="23"/>
    </row>
    <row r="1805" spans="1:6">
      <c r="A1805" s="21"/>
      <c r="C1805" s="23"/>
      <c r="D1805" s="23"/>
      <c r="F1805" s="23"/>
    </row>
    <row r="1806" spans="1:6">
      <c r="A1806" s="21"/>
      <c r="C1806" s="23"/>
      <c r="D1806" s="23"/>
      <c r="F1806" s="23"/>
    </row>
    <row r="1807" spans="1:6">
      <c r="A1807" s="21"/>
      <c r="C1807" s="23"/>
      <c r="D1807" s="23"/>
      <c r="F1807" s="23"/>
    </row>
    <row r="1808" spans="1:6">
      <c r="A1808" s="21"/>
      <c r="C1808" s="23"/>
      <c r="D1808" s="23"/>
      <c r="F1808" s="23"/>
    </row>
    <row r="1809" spans="1:6">
      <c r="A1809" s="21"/>
      <c r="C1809" s="23"/>
      <c r="D1809" s="23"/>
      <c r="F1809" s="23"/>
    </row>
    <row r="1810" spans="1:6">
      <c r="A1810" s="21"/>
      <c r="C1810" s="23"/>
      <c r="D1810" s="23"/>
      <c r="F1810" s="23"/>
    </row>
    <row r="1811" spans="1:6">
      <c r="A1811" s="21"/>
      <c r="C1811" s="23"/>
      <c r="D1811" s="23"/>
      <c r="F1811" s="23"/>
    </row>
    <row r="1812" spans="1:6">
      <c r="A1812" s="21"/>
      <c r="C1812" s="23"/>
      <c r="D1812" s="23"/>
      <c r="F1812" s="23"/>
    </row>
    <row r="1813" spans="1:6">
      <c r="A1813" s="21"/>
      <c r="C1813" s="23"/>
      <c r="D1813" s="23"/>
      <c r="F1813" s="23"/>
    </row>
    <row r="1814" spans="1:6">
      <c r="A1814" s="21"/>
      <c r="C1814" s="23"/>
      <c r="D1814" s="23"/>
      <c r="F1814" s="23"/>
    </row>
    <row r="1815" spans="1:6">
      <c r="A1815" s="21"/>
      <c r="C1815" s="23"/>
      <c r="D1815" s="23"/>
      <c r="F1815" s="23"/>
    </row>
    <row r="1816" spans="1:6">
      <c r="A1816" s="21"/>
      <c r="C1816" s="23"/>
      <c r="D1816" s="23"/>
      <c r="F1816" s="23"/>
    </row>
    <row r="1817" spans="1:6">
      <c r="A1817" s="21"/>
      <c r="C1817" s="23"/>
      <c r="D1817" s="23"/>
      <c r="F1817" s="23"/>
    </row>
    <row r="1818" spans="1:6">
      <c r="A1818" s="21"/>
      <c r="C1818" s="23"/>
      <c r="D1818" s="23"/>
      <c r="F1818" s="23"/>
    </row>
    <row r="1819" spans="1:6">
      <c r="A1819" s="21"/>
      <c r="C1819" s="23"/>
      <c r="D1819" s="23"/>
      <c r="F1819" s="23"/>
    </row>
    <row r="1820" spans="1:6">
      <c r="A1820" s="21"/>
      <c r="C1820" s="23"/>
      <c r="D1820" s="23"/>
      <c r="F1820" s="23"/>
    </row>
    <row r="1821" spans="1:6">
      <c r="A1821" s="21"/>
      <c r="C1821" s="23"/>
      <c r="D1821" s="23"/>
      <c r="F1821" s="23"/>
    </row>
    <row r="1822" spans="1:6">
      <c r="A1822" s="21"/>
      <c r="C1822" s="23"/>
      <c r="D1822" s="23"/>
      <c r="F1822" s="23"/>
    </row>
    <row r="1823" spans="1:6">
      <c r="A1823" s="21"/>
      <c r="C1823" s="23"/>
      <c r="D1823" s="23"/>
      <c r="F1823" s="23"/>
    </row>
    <row r="1824" spans="1:6">
      <c r="A1824" s="21"/>
      <c r="C1824" s="23"/>
      <c r="D1824" s="23"/>
      <c r="F1824" s="23"/>
    </row>
    <row r="1825" spans="1:6">
      <c r="A1825" s="21"/>
      <c r="C1825" s="23"/>
      <c r="D1825" s="23"/>
      <c r="F1825" s="23"/>
    </row>
    <row r="1826" spans="1:6">
      <c r="A1826" s="21"/>
      <c r="C1826" s="23"/>
      <c r="D1826" s="23"/>
      <c r="F1826" s="23"/>
    </row>
    <row r="1827" spans="1:6">
      <c r="A1827" s="21"/>
      <c r="C1827" s="23"/>
      <c r="D1827" s="23"/>
      <c r="F1827" s="23"/>
    </row>
    <row r="1828" spans="1:6">
      <c r="A1828" s="21"/>
      <c r="C1828" s="23"/>
      <c r="D1828" s="23"/>
      <c r="F1828" s="23"/>
    </row>
    <row r="1829" spans="1:6">
      <c r="A1829" s="21"/>
      <c r="C1829" s="23"/>
      <c r="D1829" s="23"/>
      <c r="F1829" s="23"/>
    </row>
    <row r="1830" spans="1:6">
      <c r="A1830" s="21"/>
      <c r="C1830" s="23"/>
      <c r="D1830" s="23"/>
      <c r="F1830" s="23"/>
    </row>
    <row r="1831" spans="1:6">
      <c r="A1831" s="21"/>
      <c r="C1831" s="23"/>
      <c r="D1831" s="23"/>
      <c r="F1831" s="23"/>
    </row>
    <row r="1832" spans="1:6">
      <c r="A1832" s="21"/>
      <c r="C1832" s="23"/>
      <c r="D1832" s="23"/>
      <c r="F1832" s="23"/>
    </row>
    <row r="1833" spans="1:6">
      <c r="A1833" s="21"/>
      <c r="C1833" s="23"/>
      <c r="D1833" s="23"/>
      <c r="F1833" s="23"/>
    </row>
    <row r="1834" spans="1:6">
      <c r="A1834" s="21"/>
      <c r="C1834" s="23"/>
      <c r="D1834" s="23"/>
      <c r="F1834" s="23"/>
    </row>
    <row r="1835" spans="1:6">
      <c r="A1835" s="21"/>
      <c r="C1835" s="23"/>
      <c r="D1835" s="23"/>
      <c r="F1835" s="23"/>
    </row>
    <row r="1836" spans="1:6">
      <c r="A1836" s="21"/>
      <c r="C1836" s="23"/>
      <c r="D1836" s="23"/>
      <c r="F1836" s="23"/>
    </row>
    <row r="1837" spans="1:6">
      <c r="A1837" s="21"/>
      <c r="C1837" s="23"/>
      <c r="D1837" s="23"/>
      <c r="F1837" s="23"/>
    </row>
    <row r="1838" spans="1:6">
      <c r="A1838" s="21"/>
      <c r="C1838" s="23"/>
      <c r="D1838" s="23"/>
      <c r="F1838" s="23"/>
    </row>
    <row r="1839" spans="1:6">
      <c r="A1839" s="21"/>
      <c r="C1839" s="23"/>
      <c r="D1839" s="23"/>
      <c r="F1839" s="23"/>
    </row>
    <row r="1840" spans="1:6">
      <c r="A1840" s="21"/>
      <c r="C1840" s="23"/>
      <c r="D1840" s="23"/>
      <c r="F1840" s="23"/>
    </row>
    <row r="1841" spans="1:6">
      <c r="A1841" s="21"/>
      <c r="C1841" s="23"/>
      <c r="D1841" s="23"/>
      <c r="F1841" s="23"/>
    </row>
    <row r="1842" spans="1:6">
      <c r="A1842" s="21"/>
      <c r="C1842" s="23"/>
      <c r="D1842" s="23"/>
      <c r="F1842" s="23"/>
    </row>
    <row r="1843" spans="1:6">
      <c r="A1843" s="21"/>
      <c r="C1843" s="23"/>
      <c r="D1843" s="23"/>
      <c r="F1843" s="23"/>
    </row>
    <row r="1844" spans="1:6">
      <c r="A1844" s="21"/>
      <c r="C1844" s="23"/>
      <c r="D1844" s="23"/>
      <c r="F1844" s="23"/>
    </row>
    <row r="1845" spans="1:6">
      <c r="A1845" s="21"/>
      <c r="C1845" s="23"/>
      <c r="D1845" s="23"/>
      <c r="F1845" s="23"/>
    </row>
    <row r="1846" spans="1:6">
      <c r="A1846" s="21"/>
      <c r="C1846" s="23"/>
      <c r="D1846" s="23"/>
      <c r="F1846" s="23"/>
    </row>
    <row r="1847" spans="1:6">
      <c r="A1847" s="21"/>
      <c r="C1847" s="23"/>
      <c r="D1847" s="23"/>
      <c r="F1847" s="23"/>
    </row>
    <row r="1848" spans="1:6">
      <c r="A1848" s="21"/>
      <c r="C1848" s="23"/>
      <c r="D1848" s="23"/>
      <c r="F1848" s="23"/>
    </row>
    <row r="1849" spans="1:6">
      <c r="A1849" s="21"/>
      <c r="C1849" s="23"/>
      <c r="D1849" s="23"/>
      <c r="F1849" s="23"/>
    </row>
    <row r="1850" spans="1:6">
      <c r="A1850" s="21"/>
      <c r="C1850" s="23"/>
      <c r="D1850" s="23"/>
      <c r="F1850" s="23"/>
    </row>
    <row r="1851" spans="1:6">
      <c r="A1851" s="21"/>
      <c r="C1851" s="23"/>
      <c r="D1851" s="23"/>
      <c r="F1851" s="23"/>
    </row>
    <row r="1852" spans="1:6">
      <c r="A1852" s="21"/>
      <c r="C1852" s="23"/>
      <c r="D1852" s="23"/>
      <c r="F1852" s="23"/>
    </row>
    <row r="1853" spans="1:6">
      <c r="A1853" s="21"/>
      <c r="C1853" s="23"/>
      <c r="D1853" s="23"/>
      <c r="F1853" s="23"/>
    </row>
    <row r="1854" spans="1:6">
      <c r="A1854" s="21"/>
      <c r="C1854" s="23"/>
      <c r="D1854" s="23"/>
      <c r="F1854" s="23"/>
    </row>
    <row r="1855" spans="1:6">
      <c r="A1855" s="21"/>
      <c r="C1855" s="23"/>
      <c r="D1855" s="23"/>
      <c r="F1855" s="23"/>
    </row>
    <row r="1856" spans="1:6">
      <c r="A1856" s="21"/>
      <c r="C1856" s="23"/>
      <c r="D1856" s="23"/>
      <c r="F1856" s="23"/>
    </row>
    <row r="1857" spans="1:6">
      <c r="A1857" s="21"/>
      <c r="C1857" s="23"/>
      <c r="D1857" s="23"/>
      <c r="F1857" s="23"/>
    </row>
    <row r="1858" spans="1:6">
      <c r="A1858" s="21"/>
      <c r="C1858" s="23"/>
      <c r="D1858" s="23"/>
      <c r="F1858" s="23"/>
    </row>
    <row r="1859" spans="1:6">
      <c r="A1859" s="21"/>
      <c r="C1859" s="23"/>
      <c r="D1859" s="23"/>
      <c r="F1859" s="23"/>
    </row>
    <row r="1860" spans="1:6">
      <c r="A1860" s="21"/>
      <c r="C1860" s="23"/>
      <c r="D1860" s="23"/>
      <c r="F1860" s="23"/>
    </row>
    <row r="1861" spans="1:6">
      <c r="A1861" s="21"/>
      <c r="C1861" s="23"/>
      <c r="D1861" s="23"/>
      <c r="F1861" s="23"/>
    </row>
    <row r="1862" spans="1:6">
      <c r="A1862" s="21"/>
      <c r="C1862" s="23"/>
      <c r="D1862" s="23"/>
      <c r="F1862" s="23"/>
    </row>
    <row r="1863" spans="1:6">
      <c r="A1863" s="21"/>
      <c r="C1863" s="23"/>
      <c r="D1863" s="23"/>
      <c r="F1863" s="23"/>
    </row>
    <row r="1864" spans="1:6">
      <c r="A1864" s="21"/>
      <c r="C1864" s="23"/>
      <c r="D1864" s="23"/>
      <c r="F1864" s="23"/>
    </row>
    <row r="1865" spans="1:6">
      <c r="A1865" s="21"/>
      <c r="C1865" s="23"/>
      <c r="D1865" s="23"/>
      <c r="F1865" s="23"/>
    </row>
    <row r="1866" spans="1:6">
      <c r="A1866" s="21"/>
      <c r="C1866" s="23"/>
      <c r="D1866" s="23"/>
      <c r="F1866" s="23"/>
    </row>
    <row r="1867" spans="1:6">
      <c r="A1867" s="21"/>
      <c r="C1867" s="23"/>
      <c r="D1867" s="23"/>
      <c r="F1867" s="23"/>
    </row>
    <row r="1868" spans="1:6">
      <c r="A1868" s="21"/>
      <c r="C1868" s="23"/>
      <c r="D1868" s="23"/>
      <c r="F1868" s="23"/>
    </row>
    <row r="1869" spans="1:6">
      <c r="A1869" s="21"/>
      <c r="C1869" s="23"/>
      <c r="D1869" s="23"/>
      <c r="F1869" s="23"/>
    </row>
    <row r="1870" spans="1:6">
      <c r="A1870" s="21"/>
      <c r="C1870" s="23"/>
      <c r="D1870" s="23"/>
      <c r="F1870" s="23"/>
    </row>
    <row r="1871" spans="1:6">
      <c r="A1871" s="21"/>
      <c r="C1871" s="23"/>
      <c r="D1871" s="23"/>
      <c r="F1871" s="23"/>
    </row>
    <row r="1872" spans="1:6">
      <c r="A1872" s="21"/>
      <c r="C1872" s="23"/>
      <c r="D1872" s="23"/>
      <c r="F1872" s="23"/>
    </row>
    <row r="1873" spans="1:6">
      <c r="A1873" s="21"/>
      <c r="C1873" s="23"/>
      <c r="D1873" s="23"/>
      <c r="F1873" s="23"/>
    </row>
    <row r="1874" spans="1:6">
      <c r="A1874" s="21"/>
      <c r="C1874" s="23"/>
      <c r="D1874" s="23"/>
      <c r="F1874" s="23"/>
    </row>
    <row r="1875" spans="1:6">
      <c r="A1875" s="21"/>
      <c r="C1875" s="23"/>
      <c r="D1875" s="23"/>
      <c r="F1875" s="23"/>
    </row>
    <row r="1876" spans="1:6">
      <c r="A1876" s="21"/>
      <c r="C1876" s="23"/>
      <c r="D1876" s="23"/>
      <c r="F1876" s="23"/>
    </row>
    <row r="1877" spans="1:6">
      <c r="A1877" s="21"/>
      <c r="C1877" s="23"/>
      <c r="D1877" s="23"/>
      <c r="F1877" s="23"/>
    </row>
    <row r="1878" spans="1:6">
      <c r="A1878" s="21"/>
      <c r="C1878" s="23"/>
      <c r="D1878" s="23"/>
      <c r="F1878" s="23"/>
    </row>
    <row r="1879" spans="1:6">
      <c r="A1879" s="21"/>
      <c r="C1879" s="23"/>
      <c r="D1879" s="23"/>
      <c r="F1879" s="23"/>
    </row>
    <row r="1880" spans="1:6">
      <c r="A1880" s="21"/>
      <c r="C1880" s="23"/>
      <c r="D1880" s="23"/>
      <c r="F1880" s="23"/>
    </row>
    <row r="1881" spans="1:6">
      <c r="A1881" s="21"/>
      <c r="C1881" s="23"/>
      <c r="D1881" s="23"/>
      <c r="F1881" s="23"/>
    </row>
    <row r="1882" spans="1:6">
      <c r="A1882" s="21"/>
      <c r="C1882" s="23"/>
      <c r="D1882" s="23"/>
      <c r="F1882" s="23"/>
    </row>
    <row r="1883" spans="1:6">
      <c r="A1883" s="21"/>
      <c r="C1883" s="23"/>
      <c r="D1883" s="23"/>
      <c r="F1883" s="23"/>
    </row>
    <row r="1884" spans="1:6">
      <c r="A1884" s="21"/>
      <c r="C1884" s="23"/>
      <c r="D1884" s="23"/>
      <c r="F1884" s="23"/>
    </row>
    <row r="1885" spans="1:6">
      <c r="A1885" s="21"/>
      <c r="C1885" s="23"/>
      <c r="D1885" s="23"/>
      <c r="F1885" s="23"/>
    </row>
    <row r="1886" spans="1:6">
      <c r="A1886" s="21"/>
      <c r="C1886" s="23"/>
      <c r="D1886" s="23"/>
      <c r="F1886" s="23"/>
    </row>
    <row r="1887" spans="1:6">
      <c r="A1887" s="21"/>
      <c r="C1887" s="23"/>
      <c r="D1887" s="23"/>
      <c r="F1887" s="23"/>
    </row>
    <row r="1888" spans="1:6">
      <c r="A1888" s="21"/>
      <c r="C1888" s="23"/>
      <c r="D1888" s="23"/>
      <c r="F1888" s="23"/>
    </row>
    <row r="1889" spans="1:6">
      <c r="A1889" s="21"/>
      <c r="C1889" s="23"/>
      <c r="D1889" s="23"/>
      <c r="F1889" s="23"/>
    </row>
    <row r="1890" spans="1:6">
      <c r="A1890" s="21"/>
      <c r="C1890" s="23"/>
      <c r="D1890" s="23"/>
      <c r="F1890" s="23"/>
    </row>
    <row r="1891" spans="1:6">
      <c r="A1891" s="21"/>
      <c r="C1891" s="23"/>
      <c r="D1891" s="23"/>
      <c r="F1891" s="23"/>
    </row>
    <row r="1892" spans="1:6">
      <c r="A1892" s="21"/>
      <c r="C1892" s="23"/>
      <c r="D1892" s="23"/>
      <c r="F1892" s="23"/>
    </row>
    <row r="1893" spans="1:6">
      <c r="A1893" s="21"/>
      <c r="C1893" s="23"/>
      <c r="D1893" s="23"/>
      <c r="F1893" s="23"/>
    </row>
    <row r="1894" spans="1:6">
      <c r="A1894" s="21"/>
      <c r="C1894" s="23"/>
      <c r="D1894" s="23"/>
      <c r="F1894" s="23"/>
    </row>
    <row r="1895" spans="1:6">
      <c r="A1895" s="21"/>
      <c r="C1895" s="23"/>
      <c r="D1895" s="23"/>
      <c r="F1895" s="23"/>
    </row>
    <row r="1896" spans="1:6">
      <c r="A1896" s="21"/>
      <c r="C1896" s="23"/>
      <c r="D1896" s="23"/>
      <c r="F1896" s="23"/>
    </row>
    <row r="1897" spans="1:6">
      <c r="A1897" s="21"/>
      <c r="C1897" s="23"/>
      <c r="D1897" s="23"/>
      <c r="F1897" s="23"/>
    </row>
    <row r="1898" spans="1:6">
      <c r="A1898" s="21"/>
      <c r="C1898" s="23"/>
      <c r="D1898" s="23"/>
      <c r="F1898" s="23"/>
    </row>
    <row r="1899" spans="1:6">
      <c r="A1899" s="21"/>
      <c r="C1899" s="23"/>
      <c r="D1899" s="23"/>
      <c r="F1899" s="23"/>
    </row>
    <row r="1900" spans="1:6">
      <c r="A1900" s="21"/>
      <c r="C1900" s="23"/>
      <c r="D1900" s="23"/>
      <c r="F1900" s="23"/>
    </row>
    <row r="1901" spans="1:6">
      <c r="A1901" s="21"/>
      <c r="C1901" s="23"/>
      <c r="D1901" s="23"/>
      <c r="F1901" s="23"/>
    </row>
    <row r="1902" spans="1:6">
      <c r="A1902" s="21"/>
      <c r="C1902" s="23"/>
      <c r="D1902" s="23"/>
      <c r="F1902" s="23"/>
    </row>
    <row r="1903" spans="1:6">
      <c r="A1903" s="21"/>
      <c r="C1903" s="23"/>
      <c r="D1903" s="23"/>
      <c r="F1903" s="23"/>
    </row>
    <row r="1904" spans="1:6">
      <c r="A1904" s="21"/>
      <c r="C1904" s="23"/>
      <c r="D1904" s="23"/>
      <c r="F1904" s="23"/>
    </row>
    <row r="1905" spans="1:6">
      <c r="A1905" s="21"/>
      <c r="C1905" s="23"/>
      <c r="D1905" s="23"/>
      <c r="F1905" s="23"/>
    </row>
    <row r="1906" spans="1:6">
      <c r="A1906" s="21"/>
      <c r="C1906" s="23"/>
      <c r="D1906" s="23"/>
      <c r="F1906" s="23"/>
    </row>
    <row r="1907" spans="1:6">
      <c r="A1907" s="21"/>
      <c r="C1907" s="23"/>
      <c r="D1907" s="23"/>
      <c r="F1907" s="23"/>
    </row>
    <row r="1908" spans="1:6">
      <c r="A1908" s="21"/>
      <c r="C1908" s="23"/>
      <c r="D1908" s="23"/>
      <c r="F1908" s="23"/>
    </row>
    <row r="1909" spans="1:6">
      <c r="A1909" s="21"/>
      <c r="C1909" s="23"/>
      <c r="D1909" s="23"/>
      <c r="F1909" s="23"/>
    </row>
    <row r="1910" spans="1:6">
      <c r="A1910" s="21"/>
      <c r="C1910" s="23"/>
      <c r="D1910" s="23"/>
      <c r="F1910" s="23"/>
    </row>
    <row r="1911" spans="1:6">
      <c r="A1911" s="21"/>
      <c r="C1911" s="23"/>
      <c r="D1911" s="23"/>
      <c r="F1911" s="23"/>
    </row>
    <row r="1912" spans="1:6">
      <c r="A1912" s="21"/>
      <c r="C1912" s="23"/>
      <c r="D1912" s="23"/>
      <c r="F1912" s="23"/>
    </row>
    <row r="1913" spans="1:6">
      <c r="A1913" s="21"/>
      <c r="C1913" s="23"/>
      <c r="D1913" s="23"/>
      <c r="F1913" s="23"/>
    </row>
    <row r="1914" spans="1:6">
      <c r="A1914" s="21"/>
      <c r="C1914" s="23"/>
      <c r="D1914" s="23"/>
      <c r="F1914" s="23"/>
    </row>
    <row r="1915" spans="1:6">
      <c r="A1915" s="21"/>
      <c r="C1915" s="23"/>
      <c r="D1915" s="23"/>
      <c r="F1915" s="23"/>
    </row>
    <row r="1916" spans="1:6">
      <c r="A1916" s="21"/>
      <c r="C1916" s="23"/>
      <c r="D1916" s="23"/>
      <c r="F1916" s="23"/>
    </row>
    <row r="1917" spans="1:6">
      <c r="A1917" s="21"/>
      <c r="C1917" s="23"/>
      <c r="D1917" s="23"/>
      <c r="F1917" s="23"/>
    </row>
    <row r="1918" spans="1:6">
      <c r="A1918" s="21"/>
      <c r="C1918" s="23"/>
      <c r="D1918" s="23"/>
      <c r="F1918" s="23"/>
    </row>
    <row r="1919" spans="1:6">
      <c r="A1919" s="21"/>
      <c r="C1919" s="23"/>
      <c r="D1919" s="23"/>
      <c r="F1919" s="23"/>
    </row>
    <row r="1920" spans="1:6">
      <c r="A1920" s="21"/>
      <c r="C1920" s="23"/>
      <c r="D1920" s="23"/>
      <c r="F1920" s="23"/>
    </row>
    <row r="1921" spans="1:6">
      <c r="A1921" s="21"/>
      <c r="C1921" s="23"/>
      <c r="D1921" s="23"/>
      <c r="F1921" s="23"/>
    </row>
    <row r="1922" spans="1:6">
      <c r="A1922" s="21"/>
      <c r="C1922" s="23"/>
      <c r="D1922" s="23"/>
      <c r="F1922" s="23"/>
    </row>
    <row r="1923" spans="1:6">
      <c r="A1923" s="21"/>
      <c r="C1923" s="23"/>
      <c r="D1923" s="23"/>
      <c r="F1923" s="23"/>
    </row>
    <row r="1924" spans="1:6">
      <c r="A1924" s="21"/>
      <c r="C1924" s="23"/>
      <c r="D1924" s="23"/>
      <c r="F1924" s="23"/>
    </row>
    <row r="1925" spans="1:6">
      <c r="A1925" s="21"/>
      <c r="C1925" s="23"/>
      <c r="D1925" s="23"/>
      <c r="F1925" s="23"/>
    </row>
    <row r="1926" spans="1:6">
      <c r="A1926" s="21"/>
      <c r="C1926" s="23"/>
      <c r="D1926" s="23"/>
      <c r="F1926" s="23"/>
    </row>
    <row r="1927" spans="1:6">
      <c r="A1927" s="21"/>
      <c r="C1927" s="23"/>
      <c r="D1927" s="23"/>
      <c r="F1927" s="23"/>
    </row>
    <row r="1928" spans="1:6">
      <c r="A1928" s="21"/>
      <c r="C1928" s="23"/>
      <c r="D1928" s="23"/>
      <c r="F1928" s="23"/>
    </row>
    <row r="1929" spans="1:6">
      <c r="A1929" s="21"/>
      <c r="C1929" s="23"/>
      <c r="D1929" s="23"/>
      <c r="F1929" s="23"/>
    </row>
    <row r="1930" spans="1:6">
      <c r="A1930" s="21"/>
      <c r="C1930" s="23"/>
      <c r="D1930" s="23"/>
      <c r="F1930" s="23"/>
    </row>
    <row r="1931" spans="1:6">
      <c r="A1931" s="21"/>
      <c r="C1931" s="23"/>
      <c r="D1931" s="23"/>
      <c r="F1931" s="23"/>
    </row>
    <row r="1932" spans="1:6">
      <c r="A1932" s="21"/>
      <c r="C1932" s="23"/>
      <c r="D1932" s="23"/>
      <c r="F1932" s="23"/>
    </row>
    <row r="1933" spans="1:6">
      <c r="A1933" s="21"/>
      <c r="C1933" s="23"/>
      <c r="D1933" s="23"/>
      <c r="F1933" s="23"/>
    </row>
    <row r="1934" spans="1:6">
      <c r="A1934" s="21"/>
      <c r="C1934" s="23"/>
      <c r="D1934" s="23"/>
      <c r="F1934" s="23"/>
    </row>
    <row r="1935" spans="1:6">
      <c r="A1935" s="21"/>
      <c r="C1935" s="23"/>
      <c r="D1935" s="23"/>
      <c r="F1935" s="23"/>
    </row>
    <row r="1936" spans="1:6">
      <c r="A1936" s="21"/>
      <c r="C1936" s="23"/>
      <c r="D1936" s="23"/>
      <c r="F1936" s="23"/>
    </row>
    <row r="1937" spans="1:6">
      <c r="A1937" s="21"/>
      <c r="C1937" s="23"/>
      <c r="D1937" s="23"/>
      <c r="F1937" s="23"/>
    </row>
    <row r="1938" spans="1:6">
      <c r="A1938" s="21"/>
      <c r="C1938" s="23"/>
      <c r="D1938" s="23"/>
      <c r="F1938" s="23"/>
    </row>
    <row r="1939" spans="1:6">
      <c r="A1939" s="21"/>
      <c r="C1939" s="23"/>
      <c r="D1939" s="23"/>
      <c r="F1939" s="23"/>
    </row>
    <row r="1940" spans="1:6">
      <c r="A1940" s="21"/>
      <c r="C1940" s="23"/>
      <c r="D1940" s="23"/>
      <c r="F1940" s="23"/>
    </row>
    <row r="1941" spans="1:6">
      <c r="A1941" s="21"/>
      <c r="C1941" s="23"/>
      <c r="D1941" s="23"/>
      <c r="F1941" s="23"/>
    </row>
    <row r="1942" spans="1:6">
      <c r="A1942" s="21"/>
      <c r="C1942" s="23"/>
      <c r="D1942" s="23"/>
      <c r="F1942" s="23"/>
    </row>
    <row r="1943" spans="1:6">
      <c r="A1943" s="21"/>
      <c r="C1943" s="23"/>
      <c r="D1943" s="23"/>
      <c r="F1943" s="23"/>
    </row>
    <row r="1944" spans="1:6">
      <c r="A1944" s="21"/>
      <c r="C1944" s="23"/>
      <c r="D1944" s="23"/>
      <c r="F1944" s="23"/>
    </row>
    <row r="1945" spans="1:6">
      <c r="A1945" s="21"/>
      <c r="C1945" s="23"/>
      <c r="D1945" s="23"/>
      <c r="F1945" s="23"/>
    </row>
    <row r="1946" spans="1:6">
      <c r="A1946" s="21"/>
      <c r="C1946" s="23"/>
      <c r="D1946" s="23"/>
      <c r="F1946" s="23"/>
    </row>
    <row r="1947" spans="1:6">
      <c r="A1947" s="21"/>
      <c r="C1947" s="23"/>
      <c r="D1947" s="23"/>
      <c r="F1947" s="23"/>
    </row>
    <row r="1948" spans="1:6">
      <c r="A1948" s="21"/>
      <c r="C1948" s="23"/>
      <c r="D1948" s="23"/>
      <c r="F1948" s="23"/>
    </row>
    <row r="1949" spans="1:6">
      <c r="A1949" s="21"/>
      <c r="C1949" s="23"/>
      <c r="D1949" s="23"/>
      <c r="F1949" s="23"/>
    </row>
    <row r="1950" spans="1:6">
      <c r="A1950" s="21"/>
      <c r="C1950" s="23"/>
      <c r="D1950" s="23"/>
      <c r="F1950" s="23"/>
    </row>
    <row r="1951" spans="1:6">
      <c r="A1951" s="21"/>
      <c r="C1951" s="23"/>
      <c r="D1951" s="23"/>
      <c r="F1951" s="23"/>
    </row>
    <row r="1952" spans="1:6">
      <c r="A1952" s="21"/>
      <c r="C1952" s="23"/>
      <c r="D1952" s="23"/>
      <c r="F1952" s="23"/>
    </row>
    <row r="1953" spans="1:6">
      <c r="A1953" s="21"/>
      <c r="C1953" s="23"/>
      <c r="D1953" s="23"/>
      <c r="F1953" s="23"/>
    </row>
    <row r="1954" spans="1:6">
      <c r="A1954" s="21"/>
      <c r="C1954" s="23"/>
      <c r="D1954" s="23"/>
      <c r="F1954" s="23"/>
    </row>
    <row r="1955" spans="1:6">
      <c r="A1955" s="21"/>
      <c r="C1955" s="23"/>
      <c r="D1955" s="23"/>
      <c r="F1955" s="23"/>
    </row>
    <row r="1956" spans="1:6">
      <c r="A1956" s="21"/>
      <c r="C1956" s="23"/>
      <c r="D1956" s="23"/>
      <c r="F1956" s="23"/>
    </row>
    <row r="1957" spans="1:6">
      <c r="A1957" s="21"/>
      <c r="C1957" s="23"/>
      <c r="D1957" s="23"/>
      <c r="F1957" s="23"/>
    </row>
    <row r="1958" spans="1:6">
      <c r="A1958" s="21"/>
      <c r="C1958" s="23"/>
      <c r="D1958" s="23"/>
      <c r="F1958" s="23"/>
    </row>
    <row r="1959" spans="1:6">
      <c r="A1959" s="21"/>
      <c r="C1959" s="23"/>
      <c r="D1959" s="23"/>
      <c r="F1959" s="23"/>
    </row>
    <row r="1960" spans="1:6">
      <c r="A1960" s="21"/>
      <c r="C1960" s="23"/>
      <c r="D1960" s="23"/>
      <c r="F1960" s="23"/>
    </row>
    <row r="1961" spans="1:6">
      <c r="A1961" s="21"/>
      <c r="C1961" s="23"/>
      <c r="D1961" s="23"/>
      <c r="F1961" s="23"/>
    </row>
    <row r="1962" spans="1:6">
      <c r="A1962" s="21"/>
      <c r="C1962" s="23"/>
      <c r="D1962" s="23"/>
      <c r="F1962" s="23"/>
    </row>
    <row r="1963" spans="1:6">
      <c r="A1963" s="21"/>
      <c r="C1963" s="23"/>
      <c r="D1963" s="23"/>
      <c r="F1963" s="23"/>
    </row>
    <row r="1964" spans="1:6">
      <c r="A1964" s="21"/>
      <c r="C1964" s="23"/>
      <c r="D1964" s="23"/>
      <c r="F1964" s="23"/>
    </row>
    <row r="1965" spans="1:6">
      <c r="A1965" s="21"/>
      <c r="C1965" s="23"/>
      <c r="D1965" s="23"/>
      <c r="F1965" s="23"/>
    </row>
    <row r="1966" spans="1:6">
      <c r="A1966" s="21"/>
      <c r="C1966" s="23"/>
      <c r="D1966" s="23"/>
      <c r="F1966" s="23"/>
    </row>
    <row r="1967" spans="1:6">
      <c r="A1967" s="21"/>
      <c r="C1967" s="23"/>
      <c r="D1967" s="23"/>
      <c r="F1967" s="23"/>
    </row>
    <row r="1968" spans="1:6">
      <c r="A1968" s="21"/>
      <c r="C1968" s="23"/>
      <c r="D1968" s="23"/>
      <c r="F1968" s="23"/>
    </row>
    <row r="1969" spans="1:6">
      <c r="A1969" s="21"/>
      <c r="C1969" s="23"/>
      <c r="D1969" s="23"/>
      <c r="F1969" s="23"/>
    </row>
    <row r="1970" spans="1:6">
      <c r="A1970" s="21"/>
      <c r="C1970" s="23"/>
      <c r="D1970" s="23"/>
      <c r="F1970" s="23"/>
    </row>
    <row r="1971" spans="1:6">
      <c r="A1971" s="21"/>
      <c r="C1971" s="23"/>
      <c r="D1971" s="23"/>
      <c r="F1971" s="23"/>
    </row>
    <row r="1972" spans="1:6">
      <c r="A1972" s="21"/>
      <c r="C1972" s="23"/>
      <c r="D1972" s="23"/>
      <c r="F1972" s="23"/>
    </row>
    <row r="1973" spans="1:6">
      <c r="A1973" s="21"/>
      <c r="C1973" s="23"/>
      <c r="D1973" s="23"/>
      <c r="F1973" s="23"/>
    </row>
    <row r="1974" spans="1:6">
      <c r="A1974" s="21"/>
      <c r="C1974" s="23"/>
      <c r="D1974" s="23"/>
      <c r="F1974" s="23"/>
    </row>
    <row r="1975" spans="1:6">
      <c r="A1975" s="21"/>
      <c r="C1975" s="23"/>
      <c r="D1975" s="23"/>
      <c r="F1975" s="23"/>
    </row>
    <row r="1976" spans="1:6">
      <c r="A1976" s="21"/>
      <c r="C1976" s="23"/>
      <c r="D1976" s="23"/>
      <c r="F1976" s="23"/>
    </row>
    <row r="1977" spans="1:6">
      <c r="A1977" s="21"/>
      <c r="C1977" s="23"/>
      <c r="D1977" s="23"/>
      <c r="F1977" s="23"/>
    </row>
    <row r="1978" spans="1:6">
      <c r="A1978" s="21"/>
      <c r="C1978" s="23"/>
      <c r="D1978" s="23"/>
      <c r="F1978" s="23"/>
    </row>
    <row r="1979" spans="1:6">
      <c r="A1979" s="21"/>
      <c r="C1979" s="23"/>
      <c r="D1979" s="23"/>
      <c r="F1979" s="23"/>
    </row>
    <row r="1980" spans="1:6">
      <c r="A1980" s="21"/>
      <c r="C1980" s="23"/>
      <c r="D1980" s="23"/>
      <c r="F1980" s="23"/>
    </row>
    <row r="1981" spans="1:6">
      <c r="A1981" s="21"/>
      <c r="C1981" s="23"/>
      <c r="D1981" s="23"/>
      <c r="F1981" s="23"/>
    </row>
    <row r="1982" spans="1:6">
      <c r="A1982" s="21"/>
      <c r="C1982" s="23"/>
      <c r="D1982" s="23"/>
      <c r="F1982" s="23"/>
    </row>
    <row r="1983" spans="1:6">
      <c r="A1983" s="21"/>
      <c r="C1983" s="23"/>
      <c r="D1983" s="23"/>
      <c r="F1983" s="23"/>
    </row>
    <row r="1984" spans="1:6">
      <c r="A1984" s="21"/>
      <c r="C1984" s="23"/>
      <c r="D1984" s="23"/>
      <c r="F1984" s="23"/>
    </row>
    <row r="1985" spans="1:6">
      <c r="A1985" s="21"/>
      <c r="C1985" s="23"/>
      <c r="D1985" s="23"/>
      <c r="F1985" s="23"/>
    </row>
    <row r="1986" spans="1:6">
      <c r="A1986" s="21"/>
      <c r="C1986" s="23"/>
      <c r="D1986" s="23"/>
      <c r="F1986" s="23"/>
    </row>
    <row r="1987" spans="1:6">
      <c r="A1987" s="21"/>
      <c r="C1987" s="23"/>
      <c r="D1987" s="23"/>
      <c r="F1987" s="23"/>
    </row>
    <row r="1988" spans="1:6">
      <c r="A1988" s="21"/>
      <c r="C1988" s="23"/>
      <c r="D1988" s="23"/>
      <c r="F1988" s="23"/>
    </row>
    <row r="1989" spans="1:6">
      <c r="A1989" s="21"/>
      <c r="C1989" s="23"/>
      <c r="D1989" s="23"/>
      <c r="F1989" s="23"/>
    </row>
    <row r="1990" spans="1:6">
      <c r="A1990" s="21"/>
      <c r="C1990" s="23"/>
      <c r="D1990" s="23"/>
      <c r="F1990" s="23"/>
    </row>
    <row r="1991" spans="1:6">
      <c r="A1991" s="21"/>
      <c r="C1991" s="23"/>
      <c r="D1991" s="23"/>
      <c r="F1991" s="23"/>
    </row>
    <row r="1992" spans="1:6">
      <c r="A1992" s="21"/>
      <c r="C1992" s="23"/>
      <c r="D1992" s="23"/>
      <c r="F1992" s="23"/>
    </row>
    <row r="1993" spans="1:6">
      <c r="A1993" s="21"/>
      <c r="C1993" s="23"/>
      <c r="D1993" s="23"/>
      <c r="F1993" s="23"/>
    </row>
    <row r="1994" spans="1:6">
      <c r="A1994" s="21"/>
      <c r="C1994" s="23"/>
      <c r="D1994" s="23"/>
      <c r="F1994" s="23"/>
    </row>
    <row r="1995" spans="1:6">
      <c r="A1995" s="21"/>
      <c r="C1995" s="23"/>
      <c r="D1995" s="23"/>
      <c r="F1995" s="23"/>
    </row>
    <row r="1996" spans="1:6">
      <c r="A1996" s="21"/>
      <c r="C1996" s="23"/>
      <c r="D1996" s="23"/>
      <c r="F1996" s="23"/>
    </row>
    <row r="1997" spans="1:6">
      <c r="A1997" s="21"/>
      <c r="C1997" s="23"/>
      <c r="D1997" s="23"/>
      <c r="F1997" s="23"/>
    </row>
    <row r="1998" spans="1:6">
      <c r="A1998" s="21"/>
      <c r="C1998" s="23"/>
      <c r="D1998" s="23"/>
      <c r="F1998" s="23"/>
    </row>
    <row r="1999" spans="1:6">
      <c r="A1999" s="21"/>
      <c r="C1999" s="23"/>
      <c r="D1999" s="23"/>
      <c r="F1999" s="23"/>
    </row>
    <row r="2000" spans="1:6">
      <c r="A2000" s="21"/>
      <c r="C2000" s="23"/>
      <c r="D2000" s="23"/>
      <c r="F2000" s="23"/>
    </row>
  </sheetData>
  <phoneticPr fontId="3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6D4DFB4-2522-436C-8A73-6D2A744FFB58}">
          <x14:formula1>
            <xm:f>プルダウン選択肢!$A$2:$A$100</xm:f>
          </x14:formula1>
          <xm:sqref>A2:A2000</xm:sqref>
        </x14:dataValidation>
        <x14:dataValidation type="list" allowBlank="1" showInputMessage="1" showErrorMessage="1" xr:uid="{C5E181C2-E298-4FBD-B3C3-905703FFE1C1}">
          <x14:formula1>
            <xm:f>プルダウン選択肢!$B$2:$B$4</xm:f>
          </x14:formula1>
          <xm:sqref>C2:C2000</xm:sqref>
        </x14:dataValidation>
        <x14:dataValidation type="list" allowBlank="1" showInputMessage="1" showErrorMessage="1" xr:uid="{900576D1-A091-4BE8-9FFB-9CBE2205026B}">
          <x14:formula1>
            <xm:f>プルダウン選択肢!$C$2:$C$9</xm:f>
          </x14:formula1>
          <xm:sqref>D2:D2000</xm:sqref>
        </x14:dataValidation>
        <x14:dataValidation type="list" allowBlank="1" showInputMessage="1" showErrorMessage="1" xr:uid="{98696ADE-15DE-4729-A72A-2F13DE4925F5}">
          <x14:formula1>
            <xm:f>プルダウン選択肢!$D$2:$D$3</xm:f>
          </x14:formula1>
          <xm:sqref>F2:F2000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D441-0C75-4265-B621-E54A320569A7}">
  <sheetPr transitionEvaluation="1"/>
  <dimension ref="A1:AL3000"/>
  <sheetViews>
    <sheetView showZeros="0" workbookViewId="0">
      <pane ySplit="1" topLeftCell="A2" activePane="bottomLeft" state="frozen"/>
      <selection pane="bottomLeft" activeCell="A2" sqref="A2"/>
    </sheetView>
  </sheetViews>
  <sheetFormatPr defaultRowHeight="18" outlineLevelCol="1"/>
  <cols>
    <col min="1" max="1" width="6.33203125" style="28" customWidth="1"/>
    <col min="2" max="2" width="13" style="28" customWidth="1"/>
    <col min="3" max="6" width="3.83203125" style="28" customWidth="1"/>
    <col min="7" max="7" width="5.1640625" style="28" customWidth="1"/>
    <col min="8" max="8" width="5.1640625" style="29" customWidth="1"/>
    <col min="9" max="9" width="5.1640625" style="28" customWidth="1"/>
    <col min="10" max="10" width="5.1640625" style="29" customWidth="1"/>
    <col min="11" max="11" width="5.1640625" style="28" customWidth="1"/>
    <col min="12" max="12" width="5.1640625" style="29" customWidth="1"/>
    <col min="13" max="13" width="5.1640625" style="28" customWidth="1"/>
    <col min="14" max="14" width="5.1640625" style="29" customWidth="1"/>
    <col min="15" max="15" width="5.1640625" style="28" customWidth="1"/>
    <col min="16" max="16" width="5.1640625" style="29" customWidth="1"/>
    <col min="17" max="17" width="5.1640625" style="28" customWidth="1"/>
    <col min="18" max="18" width="5.1640625" style="29" customWidth="1"/>
    <col min="19" max="19" width="5.1640625" style="28" customWidth="1"/>
    <col min="20" max="20" width="5.1640625" style="29" customWidth="1"/>
    <col min="21" max="21" width="5.1640625" style="28" customWidth="1"/>
    <col min="22" max="22" width="5.1640625" style="29" customWidth="1"/>
    <col min="23" max="23" width="5.1640625" style="28" customWidth="1"/>
    <col min="24" max="24" width="5.1640625" style="29" customWidth="1"/>
    <col min="25" max="26" width="5.1640625" style="28" customWidth="1"/>
    <col min="27" max="28" width="4.25" style="28" customWidth="1"/>
    <col min="29" max="37" width="4" style="28" hidden="1" customWidth="1" outlineLevel="1"/>
    <col min="38" max="38" width="4" style="28" customWidth="1" collapsed="1"/>
    <col min="39" max="16384" width="8.6640625" style="28"/>
  </cols>
  <sheetData>
    <row r="1" spans="1:37">
      <c r="A1" s="28" t="s">
        <v>14</v>
      </c>
      <c r="B1" s="28" t="s">
        <v>15</v>
      </c>
      <c r="C1" s="28" t="s">
        <v>16</v>
      </c>
      <c r="D1" s="28" t="s">
        <v>17</v>
      </c>
      <c r="E1" s="28" t="s">
        <v>18</v>
      </c>
      <c r="F1" s="28" t="s">
        <v>19</v>
      </c>
      <c r="G1" s="28" t="s">
        <v>20</v>
      </c>
      <c r="H1" s="29" t="s">
        <v>89</v>
      </c>
      <c r="I1" s="28" t="s">
        <v>21</v>
      </c>
      <c r="J1" s="30" t="s">
        <v>90</v>
      </c>
      <c r="K1" s="28" t="s">
        <v>22</v>
      </c>
      <c r="L1" s="29" t="s">
        <v>91</v>
      </c>
      <c r="M1" s="28" t="s">
        <v>23</v>
      </c>
      <c r="N1" s="30" t="s">
        <v>92</v>
      </c>
      <c r="O1" s="28" t="s">
        <v>189</v>
      </c>
      <c r="P1" s="30" t="s">
        <v>190</v>
      </c>
      <c r="Q1" s="28" t="s">
        <v>24</v>
      </c>
      <c r="R1" s="30" t="s">
        <v>93</v>
      </c>
      <c r="S1" s="28" t="s">
        <v>26</v>
      </c>
      <c r="T1" s="30" t="s">
        <v>94</v>
      </c>
      <c r="U1" s="28" t="s">
        <v>27</v>
      </c>
      <c r="V1" s="30" t="s">
        <v>95</v>
      </c>
      <c r="W1" s="28" t="s">
        <v>88</v>
      </c>
      <c r="X1" s="30" t="s">
        <v>96</v>
      </c>
      <c r="Y1" s="28" t="s">
        <v>97</v>
      </c>
      <c r="Z1" s="28" t="s">
        <v>29</v>
      </c>
      <c r="AA1" s="22" t="s">
        <v>191</v>
      </c>
      <c r="AB1"/>
      <c r="AC1" s="22" t="s">
        <v>192</v>
      </c>
      <c r="AD1" s="22" t="s">
        <v>193</v>
      </c>
      <c r="AE1" s="22" t="s">
        <v>194</v>
      </c>
      <c r="AF1" s="22" t="s">
        <v>195</v>
      </c>
      <c r="AG1" s="22" t="s">
        <v>189</v>
      </c>
      <c r="AH1" s="22" t="s">
        <v>196</v>
      </c>
      <c r="AI1" s="22" t="s">
        <v>197</v>
      </c>
      <c r="AJ1" s="22" t="s">
        <v>198</v>
      </c>
      <c r="AK1" s="22" t="s">
        <v>199</v>
      </c>
    </row>
    <row r="2" spans="1:37">
      <c r="A2" s="28" t="str">
        <f>IF(記入用!A2="","",記入用!A2)</f>
        <v/>
      </c>
      <c r="B2" s="28" t="str">
        <f>IF(記入用!B2="","",記入用!B2)</f>
        <v/>
      </c>
      <c r="C2" s="28" t="str">
        <f>IF(記入用!C2="","",記入用!C2)</f>
        <v/>
      </c>
      <c r="D2" s="28" t="str">
        <f>IF(記入用!D2="","",記入用!D2)</f>
        <v/>
      </c>
      <c r="E2" s="28" t="str">
        <f>IF(記入用!E2="","",記入用!E2)</f>
        <v/>
      </c>
      <c r="F2" s="28" t="str">
        <f>IF(記入用!F2="","",記入用!F2)</f>
        <v/>
      </c>
      <c r="G2" s="28" t="str">
        <f>IF(OR(記入用!G2=0,記入用!H2=0),"",ROUND((記入用!G2+記入用!H2)/2,0))</f>
        <v/>
      </c>
      <c r="H2" s="29" t="str">
        <f>IF(集計用!G2="","",IF(集計用!F2="男",LOOKUP(集計用!G2,得点換算データ!$A$3:$B$12),LOOKUP(集計用!G2,得点換算データ!$A$17:$B$26)))</f>
        <v/>
      </c>
      <c r="I2" s="28" t="str">
        <f>IF(記入用!I2="","",記入用!I2)</f>
        <v/>
      </c>
      <c r="J2" s="30" t="str">
        <f>IF(集計用!I2="","",IF(集計用!F2="男",LOOKUP(集計用!I2,得点換算データ!$C$3:$D$12),LOOKUP(集計用!I2,得点換算データ!$C$17:$D$26)))</f>
        <v/>
      </c>
      <c r="K2" s="28" t="str">
        <f>IF(記入用!J2="","",ROUNDDOWN(記入用!J2,0))</f>
        <v/>
      </c>
      <c r="L2" s="29" t="str">
        <f>IF(集計用!K2="","",IF(集計用!F2="男",LOOKUP(集計用!K2,得点換算データ!$E$3:$F$12),LOOKUP(集計用!K2,得点換算データ!$E$17:$F$26)))</f>
        <v/>
      </c>
      <c r="M2" s="28" t="str">
        <f>IF(記入用!K2="","",記入用!K2)</f>
        <v/>
      </c>
      <c r="N2" s="30" t="str">
        <f>IF(集計用!M2="","",IF(集計用!F2="男",LOOKUP(集計用!M2,得点換算データ!$G$3:$H$12),LOOKUP(集計用!M2,得点換算データ!$G$17:$H$26)))</f>
        <v/>
      </c>
      <c r="O2" s="28" t="str">
        <f>IF(記入用!L2="","",記入用!L2)</f>
        <v/>
      </c>
      <c r="P2" s="30" t="str">
        <f>IF(集計用!O2="","",IF(集計用!F2="男",LOOKUP(集計用!O2,得点換算データ!$I$3:$J$12),LOOKUP(集計用!O2,得点換算データ!$I$17:$J$26)))</f>
        <v/>
      </c>
      <c r="Q2" s="28" t="str">
        <f>IF(記入用!M2="","",記入用!M2)</f>
        <v/>
      </c>
      <c r="R2" s="30" t="str">
        <f>IF(集計用!Q2="","",IF(集計用!F2="男",LOOKUP(集計用!Q2,得点換算データ!$K$3:$L$12),LOOKUP(集計用!Q2,得点換算データ!$K$17:$L$26)))</f>
        <v/>
      </c>
      <c r="S2" s="28" t="str">
        <f>IF(記入用!N2="","",ROUNDUP(記入用!N2,1))</f>
        <v/>
      </c>
      <c r="T2" s="30" t="str">
        <f>IF(集計用!S2="","",IF(集計用!F2="男",LOOKUP(集計用!S2,得点換算データ!$M$3:$N$12),LOOKUP(集計用!S2,得点換算データ!$M$17:$N$26)))</f>
        <v/>
      </c>
      <c r="U2" s="28" t="str">
        <f>IF(記入用!O2="","",ROUNDDOWN(記入用!O2,0))</f>
        <v/>
      </c>
      <c r="V2" s="30" t="str">
        <f>IF(集計用!U2="","",IF(集計用!F2="男",LOOKUP(集計用!U2,得点換算データ!$O$3:$P$12),LOOKUP(集計用!U2,得点換算データ!$O$17:$P$26)))</f>
        <v/>
      </c>
      <c r="W2" s="28" t="str">
        <f>IF(記入用!P2="","",ROUNDDOWN(記入用!P2,0))</f>
        <v/>
      </c>
      <c r="X2" s="30" t="str">
        <f>IF(集計用!W2="","",IF(集計用!F2="男",LOOKUP(集計用!W2,得点換算データ!$Q$3:$R$12),LOOKUP(集計用!W2,得点換算データ!$Q$17:$R$26)))</f>
        <v/>
      </c>
      <c r="Y2" s="28" t="str">
        <f>IF(SUM(集計用!H2+J2+L2+N2+P2+R2+T2+V2+X2)=0,"",(H2+J2+L2+N2+T2+V2+X2+MAX(P2,R2)))</f>
        <v/>
      </c>
      <c r="Z2" s="28" t="str">
        <f>IF(Y2="","",IF(C2=1,LOOKUP(Y2,得点換算データ!$B$29:$B$33,得点換算データ!$A$29:$A$33),IF(C2=2,LOOKUP(Y2,得点換算データ!$C$29:$C$33,得点換算データ!$A$29:$A$33),LOOKUP(Y2,得点換算データ!$D$29:$D$33,得点換算データ!$A$29:$A$33))))</f>
        <v/>
      </c>
      <c r="AA2" s="27">
        <f>SUM(AC2:AK2)</f>
        <v>0</v>
      </c>
      <c r="AB2" s="27"/>
      <c r="AC2" s="27">
        <f>IF(G2&gt;=1,1,0)</f>
        <v>0</v>
      </c>
      <c r="AD2" s="27">
        <f>IF(I2&gt;=1,1,0)</f>
        <v>0</v>
      </c>
      <c r="AE2" s="27">
        <f>IF(K2&gt;=1,1,0)</f>
        <v>0</v>
      </c>
      <c r="AF2" s="27">
        <f>IF(M2&gt;=1,1,0)</f>
        <v>0</v>
      </c>
      <c r="AG2" s="27">
        <f>IF(O2&gt;=1,1,0)</f>
        <v>0</v>
      </c>
      <c r="AH2" s="27">
        <f>IF(Q2&gt;=1,1,0)</f>
        <v>0</v>
      </c>
      <c r="AI2" s="27">
        <f>IF(S2&gt;=1,1,0)</f>
        <v>0</v>
      </c>
      <c r="AJ2" s="27">
        <f>IF(U2&gt;=1,1,0)</f>
        <v>0</v>
      </c>
      <c r="AK2" s="27">
        <f>IF(W2&gt;=1,1,0)</f>
        <v>0</v>
      </c>
    </row>
    <row r="3" spans="1:37">
      <c r="A3" s="28" t="str">
        <f>IF(記入用!A3="","",記入用!A3)</f>
        <v/>
      </c>
      <c r="B3" s="28" t="str">
        <f>IF(記入用!B3="","",記入用!B3)</f>
        <v/>
      </c>
      <c r="C3" s="28" t="str">
        <f>IF(記入用!C3="","",記入用!C3)</f>
        <v/>
      </c>
      <c r="D3" s="28" t="str">
        <f>IF(記入用!D3="","",記入用!D3)</f>
        <v/>
      </c>
      <c r="E3" s="28" t="str">
        <f>IF(記入用!E3="","",記入用!E3)</f>
        <v/>
      </c>
      <c r="F3" s="28" t="str">
        <f>IF(記入用!F3="","",記入用!F3)</f>
        <v/>
      </c>
      <c r="G3" s="28" t="str">
        <f>IF(OR(記入用!G3=0,記入用!H3=0),"",ROUND((記入用!G3+記入用!H3)/2,0))</f>
        <v/>
      </c>
      <c r="H3" s="29" t="str">
        <f>IF(集計用!G3="","",IF(集計用!F3="男",LOOKUP(集計用!G3,得点換算データ!$A$3:$B$12),LOOKUP(集計用!G3,得点換算データ!$A$17:$B$26)))</f>
        <v/>
      </c>
      <c r="I3" s="28" t="str">
        <f>IF(記入用!I3="","",記入用!I3)</f>
        <v/>
      </c>
      <c r="J3" s="30" t="str">
        <f>IF(集計用!I3="","",IF(集計用!F3="男",LOOKUP(集計用!I3,得点換算データ!$C$3:$D$12),LOOKUP(集計用!I3,得点換算データ!$C$17:$D$26)))</f>
        <v/>
      </c>
      <c r="K3" s="28" t="str">
        <f>IF(記入用!J3="","",ROUNDDOWN(記入用!J3,0))</f>
        <v/>
      </c>
      <c r="L3" s="29" t="str">
        <f>IF(集計用!K3="","",IF(集計用!F3="男",LOOKUP(集計用!K3,得点換算データ!$E$3:$F$12),LOOKUP(集計用!K3,得点換算データ!$E$17:$F$26)))</f>
        <v/>
      </c>
      <c r="M3" s="28" t="str">
        <f>IF(記入用!K3="","",記入用!K3)</f>
        <v/>
      </c>
      <c r="N3" s="30" t="str">
        <f>IF(集計用!M3="","",IF(集計用!F3="男",LOOKUP(集計用!M3,得点換算データ!$G$3:$H$12),LOOKUP(集計用!M3,得点換算データ!$G$17:$H$26)))</f>
        <v/>
      </c>
      <c r="O3" s="28" t="str">
        <f>IF(記入用!L3="","",記入用!L3)</f>
        <v/>
      </c>
      <c r="P3" s="30" t="str">
        <f>IF(集計用!O3="","",IF(集計用!F3="男",LOOKUP(集計用!O3,得点換算データ!$I$3:$J$12),LOOKUP(集計用!O3,得点換算データ!$I$17:$J$26)))</f>
        <v/>
      </c>
      <c r="Q3" s="28" t="str">
        <f>IF(記入用!M3="","",記入用!M3)</f>
        <v/>
      </c>
      <c r="R3" s="30" t="str">
        <f>IF(集計用!Q3="","",IF(集計用!F3="男",LOOKUP(集計用!Q3,得点換算データ!$K$3:$L$12),LOOKUP(集計用!Q3,得点換算データ!$K$17:$L$26)))</f>
        <v/>
      </c>
      <c r="S3" s="28" t="str">
        <f>IF(記入用!N3="","",ROUNDUP(記入用!N3,1))</f>
        <v/>
      </c>
      <c r="T3" s="30" t="str">
        <f>IF(集計用!S3="","",IF(集計用!F3="男",LOOKUP(集計用!S3,得点換算データ!$M$3:$N$12),LOOKUP(集計用!S3,得点換算データ!$M$17:$N$26)))</f>
        <v/>
      </c>
      <c r="U3" s="28" t="str">
        <f>IF(記入用!O3="","",ROUNDDOWN(記入用!O3,0))</f>
        <v/>
      </c>
      <c r="V3" s="30" t="str">
        <f>IF(集計用!U3="","",IF(集計用!F3="男",LOOKUP(集計用!U3,得点換算データ!$O$3:$P$12),LOOKUP(集計用!U3,得点換算データ!$O$17:$P$26)))</f>
        <v/>
      </c>
      <c r="W3" s="28" t="str">
        <f>IF(記入用!P3="","",ROUNDDOWN(記入用!P3,0))</f>
        <v/>
      </c>
      <c r="X3" s="30" t="str">
        <f>IF(集計用!W3="","",IF(集計用!F3="男",LOOKUP(集計用!W3,得点換算データ!$Q$3:$R$12),LOOKUP(集計用!W3,得点換算データ!$Q$17:$R$26)))</f>
        <v/>
      </c>
      <c r="Y3" s="28" t="str">
        <f>IF(SUM(集計用!H3+J3+L3+N3+P3+R3+T3+V3+X3)=0,"",(H3+J3+L3+N3+T3+V3+X3+MAX(P3,R3)))</f>
        <v/>
      </c>
      <c r="Z3" s="28" t="str">
        <f>IF(Y3="","",IF(C3=1,LOOKUP(Y3,得点換算データ!$B$29:$B$33,得点換算データ!$A$29:$A$33),IF(C3=2,LOOKUP(Y3,得点換算データ!$C$29:$C$33,得点換算データ!$A$29:$A$33),LOOKUP(Y3,得点換算データ!$D$29:$D$33,得点換算データ!$A$29:$A$33))))</f>
        <v/>
      </c>
      <c r="AA3" s="27">
        <f t="shared" ref="AA3:AA66" si="0">SUM(AC3:AK3)</f>
        <v>0</v>
      </c>
      <c r="AB3" s="27"/>
      <c r="AC3" s="27">
        <f t="shared" ref="AC3:AC66" si="1">IF(G3&gt;=1,1,0)</f>
        <v>0</v>
      </c>
      <c r="AD3" s="27">
        <f t="shared" ref="AD3:AD66" si="2">IF(I3&gt;=1,1,0)</f>
        <v>0</v>
      </c>
      <c r="AE3" s="27">
        <f t="shared" ref="AE3:AE66" si="3">IF(K3&gt;=1,1,0)</f>
        <v>0</v>
      </c>
      <c r="AF3" s="27">
        <f t="shared" ref="AF3:AF66" si="4">IF(M3&gt;=1,1,0)</f>
        <v>0</v>
      </c>
      <c r="AG3" s="27">
        <f t="shared" ref="AG3:AG66" si="5">IF(O3&gt;=1,1,0)</f>
        <v>0</v>
      </c>
      <c r="AH3" s="27">
        <f t="shared" ref="AH3:AH66" si="6">IF(Q3&gt;=1,1,0)</f>
        <v>0</v>
      </c>
      <c r="AI3" s="27">
        <f t="shared" ref="AI3:AI66" si="7">IF(S3&gt;=1,1,0)</f>
        <v>0</v>
      </c>
      <c r="AJ3" s="27">
        <f t="shared" ref="AJ3:AJ66" si="8">IF(U3&gt;=1,1,0)</f>
        <v>0</v>
      </c>
      <c r="AK3" s="27">
        <f t="shared" ref="AK3:AK66" si="9">IF(W3&gt;=1,1,0)</f>
        <v>0</v>
      </c>
    </row>
    <row r="4" spans="1:37">
      <c r="A4" s="28" t="str">
        <f>IF(記入用!A4="","",記入用!A4)</f>
        <v/>
      </c>
      <c r="B4" s="28" t="str">
        <f>IF(記入用!B4="","",記入用!B4)</f>
        <v/>
      </c>
      <c r="C4" s="28" t="str">
        <f>IF(記入用!C4="","",記入用!C4)</f>
        <v/>
      </c>
      <c r="D4" s="28" t="str">
        <f>IF(記入用!D4="","",記入用!D4)</f>
        <v/>
      </c>
      <c r="E4" s="28" t="str">
        <f>IF(記入用!E4="","",記入用!E4)</f>
        <v/>
      </c>
      <c r="F4" s="28" t="str">
        <f>IF(記入用!F4="","",記入用!F4)</f>
        <v/>
      </c>
      <c r="G4" s="28" t="str">
        <f>IF(OR(記入用!G4=0,記入用!H4=0),"",ROUND((記入用!G4+記入用!H4)/2,0))</f>
        <v/>
      </c>
      <c r="H4" s="29" t="str">
        <f>IF(集計用!G4="","",IF(集計用!F4="男",LOOKUP(集計用!G4,得点換算データ!$A$3:$B$12),LOOKUP(集計用!G4,得点換算データ!$A$17:$B$26)))</f>
        <v/>
      </c>
      <c r="I4" s="28" t="str">
        <f>IF(記入用!I4="","",記入用!I4)</f>
        <v/>
      </c>
      <c r="J4" s="30" t="str">
        <f>IF(集計用!I4="","",IF(集計用!F4="男",LOOKUP(集計用!I4,得点換算データ!$C$3:$D$12),LOOKUP(集計用!I4,得点換算データ!$C$17:$D$26)))</f>
        <v/>
      </c>
      <c r="K4" s="28" t="str">
        <f>IF(記入用!J4="","",ROUNDDOWN(記入用!J4,0))</f>
        <v/>
      </c>
      <c r="L4" s="29" t="str">
        <f>IF(集計用!K4="","",IF(集計用!F4="男",LOOKUP(集計用!K4,得点換算データ!$E$3:$F$12),LOOKUP(集計用!K4,得点換算データ!$E$17:$F$26)))</f>
        <v/>
      </c>
      <c r="M4" s="28" t="str">
        <f>IF(記入用!K4="","",記入用!K4)</f>
        <v/>
      </c>
      <c r="N4" s="30" t="str">
        <f>IF(集計用!M4="","",IF(集計用!F4="男",LOOKUP(集計用!M4,得点換算データ!$G$3:$H$12),LOOKUP(集計用!M4,得点換算データ!$G$17:$H$26)))</f>
        <v/>
      </c>
      <c r="O4" s="28" t="str">
        <f>IF(記入用!L4="","",記入用!L4)</f>
        <v/>
      </c>
      <c r="P4" s="30" t="str">
        <f>IF(集計用!O4="","",IF(集計用!F4="男",LOOKUP(集計用!O4,得点換算データ!$I$3:$J$12),LOOKUP(集計用!O4,得点換算データ!$I$17:$J$26)))</f>
        <v/>
      </c>
      <c r="Q4" s="28" t="str">
        <f>IF(記入用!M4="","",記入用!M4)</f>
        <v/>
      </c>
      <c r="R4" s="30" t="str">
        <f>IF(集計用!Q4="","",IF(集計用!F4="男",LOOKUP(集計用!Q4,得点換算データ!$K$3:$L$12),LOOKUP(集計用!Q4,得点換算データ!$K$17:$L$26)))</f>
        <v/>
      </c>
      <c r="S4" s="28" t="str">
        <f>IF(記入用!N4="","",ROUNDUP(記入用!N4,1))</f>
        <v/>
      </c>
      <c r="T4" s="30" t="str">
        <f>IF(集計用!S4="","",IF(集計用!F4="男",LOOKUP(集計用!S4,得点換算データ!$M$3:$N$12),LOOKUP(集計用!S4,得点換算データ!$M$17:$N$26)))</f>
        <v/>
      </c>
      <c r="U4" s="28" t="str">
        <f>IF(記入用!O4="","",ROUNDDOWN(記入用!O4,0))</f>
        <v/>
      </c>
      <c r="V4" s="30" t="str">
        <f>IF(集計用!U4="","",IF(集計用!F4="男",LOOKUP(集計用!U4,得点換算データ!$O$3:$P$12),LOOKUP(集計用!U4,得点換算データ!$O$17:$P$26)))</f>
        <v/>
      </c>
      <c r="W4" s="28" t="str">
        <f>IF(記入用!P4="","",ROUNDDOWN(記入用!P4,0))</f>
        <v/>
      </c>
      <c r="X4" s="30" t="str">
        <f>IF(集計用!W4="","",IF(集計用!F4="男",LOOKUP(集計用!W4,得点換算データ!$Q$3:$R$12),LOOKUP(集計用!W4,得点換算データ!$Q$17:$R$26)))</f>
        <v/>
      </c>
      <c r="Y4" s="28" t="str">
        <f>IF(SUM(集計用!H4+J4+L4+N4+P4+R4+T4+V4+X4)=0,"",(H4+J4+L4+N4+T4+V4+X4+MAX(P4,R4)))</f>
        <v/>
      </c>
      <c r="Z4" s="28" t="str">
        <f>IF(Y4="","",IF(C4=1,LOOKUP(Y4,得点換算データ!$B$29:$B$33,得点換算データ!$A$29:$A$33),IF(C4=2,LOOKUP(Y4,得点換算データ!$C$29:$C$33,得点換算データ!$A$29:$A$33),LOOKUP(Y4,得点換算データ!$D$29:$D$33,得点換算データ!$A$29:$A$33))))</f>
        <v/>
      </c>
      <c r="AA4" s="27">
        <f t="shared" si="0"/>
        <v>0</v>
      </c>
      <c r="AB4" s="27"/>
      <c r="AC4" s="27">
        <f t="shared" si="1"/>
        <v>0</v>
      </c>
      <c r="AD4" s="27">
        <f t="shared" si="2"/>
        <v>0</v>
      </c>
      <c r="AE4" s="27">
        <f t="shared" si="3"/>
        <v>0</v>
      </c>
      <c r="AF4" s="27">
        <f t="shared" si="4"/>
        <v>0</v>
      </c>
      <c r="AG4" s="27">
        <f t="shared" si="5"/>
        <v>0</v>
      </c>
      <c r="AH4" s="27">
        <f t="shared" si="6"/>
        <v>0</v>
      </c>
      <c r="AI4" s="27">
        <f t="shared" si="7"/>
        <v>0</v>
      </c>
      <c r="AJ4" s="27">
        <f t="shared" si="8"/>
        <v>0</v>
      </c>
      <c r="AK4" s="27">
        <f t="shared" si="9"/>
        <v>0</v>
      </c>
    </row>
    <row r="5" spans="1:37">
      <c r="A5" s="28" t="str">
        <f>IF(記入用!A5="","",記入用!A5)</f>
        <v/>
      </c>
      <c r="B5" s="28" t="str">
        <f>IF(記入用!B5="","",記入用!B5)</f>
        <v/>
      </c>
      <c r="C5" s="28" t="str">
        <f>IF(記入用!C5="","",記入用!C5)</f>
        <v/>
      </c>
      <c r="D5" s="28" t="str">
        <f>IF(記入用!D5="","",記入用!D5)</f>
        <v/>
      </c>
      <c r="E5" s="28" t="str">
        <f>IF(記入用!E5="","",記入用!E5)</f>
        <v/>
      </c>
      <c r="F5" s="28" t="str">
        <f>IF(記入用!F5="","",記入用!F5)</f>
        <v/>
      </c>
      <c r="G5" s="28" t="str">
        <f>IF(OR(記入用!G5=0,記入用!H5=0),"",ROUND((記入用!G5+記入用!H5)/2,0))</f>
        <v/>
      </c>
      <c r="H5" s="29" t="str">
        <f>IF(集計用!G5="","",IF(集計用!F5="男",LOOKUP(集計用!G5,得点換算データ!$A$3:$B$12),LOOKUP(集計用!G5,得点換算データ!$A$17:$B$26)))</f>
        <v/>
      </c>
      <c r="I5" s="28" t="str">
        <f>IF(記入用!I5="","",記入用!I5)</f>
        <v/>
      </c>
      <c r="J5" s="30" t="str">
        <f>IF(集計用!I5="","",IF(集計用!F5="男",LOOKUP(集計用!I5,得点換算データ!$C$3:$D$12),LOOKUP(集計用!I5,得点換算データ!$C$17:$D$26)))</f>
        <v/>
      </c>
      <c r="K5" s="28" t="str">
        <f>IF(記入用!J5="","",ROUNDDOWN(記入用!J5,0))</f>
        <v/>
      </c>
      <c r="L5" s="29" t="str">
        <f>IF(集計用!K5="","",IF(集計用!F5="男",LOOKUP(集計用!K5,得点換算データ!$E$3:$F$12),LOOKUP(集計用!K5,得点換算データ!$E$17:$F$26)))</f>
        <v/>
      </c>
      <c r="M5" s="28" t="str">
        <f>IF(記入用!K5="","",記入用!K5)</f>
        <v/>
      </c>
      <c r="N5" s="30" t="str">
        <f>IF(集計用!M5="","",IF(集計用!F5="男",LOOKUP(集計用!M5,得点換算データ!$G$3:$H$12),LOOKUP(集計用!M5,得点換算データ!$G$17:$H$26)))</f>
        <v/>
      </c>
      <c r="O5" s="28" t="str">
        <f>IF(記入用!L5="","",記入用!L5)</f>
        <v/>
      </c>
      <c r="P5" s="30" t="str">
        <f>IF(集計用!O5="","",IF(集計用!F5="男",LOOKUP(集計用!O5,得点換算データ!$I$3:$J$12),LOOKUP(集計用!O5,得点換算データ!$I$17:$J$26)))</f>
        <v/>
      </c>
      <c r="Q5" s="28" t="str">
        <f>IF(記入用!M5="","",記入用!M5)</f>
        <v/>
      </c>
      <c r="R5" s="30" t="str">
        <f>IF(集計用!Q5="","",IF(集計用!F5="男",LOOKUP(集計用!Q5,得点換算データ!$K$3:$L$12),LOOKUP(集計用!Q5,得点換算データ!$K$17:$L$26)))</f>
        <v/>
      </c>
      <c r="S5" s="28" t="str">
        <f>IF(記入用!N5="","",ROUNDUP(記入用!N5,1))</f>
        <v/>
      </c>
      <c r="T5" s="30" t="str">
        <f>IF(集計用!S5="","",IF(集計用!F5="男",LOOKUP(集計用!S5,得点換算データ!$M$3:$N$12),LOOKUP(集計用!S5,得点換算データ!$M$17:$N$26)))</f>
        <v/>
      </c>
      <c r="U5" s="28" t="str">
        <f>IF(記入用!O5="","",ROUNDDOWN(記入用!O5,0))</f>
        <v/>
      </c>
      <c r="V5" s="30" t="str">
        <f>IF(集計用!U5="","",IF(集計用!F5="男",LOOKUP(集計用!U5,得点換算データ!$O$3:$P$12),LOOKUP(集計用!U5,得点換算データ!$O$17:$P$26)))</f>
        <v/>
      </c>
      <c r="W5" s="28" t="str">
        <f>IF(記入用!P5="","",ROUNDDOWN(記入用!P5,0))</f>
        <v/>
      </c>
      <c r="X5" s="30" t="str">
        <f>IF(集計用!W5="","",IF(集計用!F5="男",LOOKUP(集計用!W5,得点換算データ!$Q$3:$R$12),LOOKUP(集計用!W5,得点換算データ!$Q$17:$R$26)))</f>
        <v/>
      </c>
      <c r="Y5" s="28" t="str">
        <f>IF(SUM(集計用!H5+J5+L5+N5+P5+R5+T5+V5+X5)=0,"",(H5+J5+L5+N5+T5+V5+X5+MAX(P5,R5)))</f>
        <v/>
      </c>
      <c r="Z5" s="28" t="str">
        <f>IF(Y5="","",IF(C5=1,LOOKUP(Y5,得点換算データ!$B$29:$B$33,得点換算データ!$A$29:$A$33),IF(C5=2,LOOKUP(Y5,得点換算データ!$C$29:$C$33,得点換算データ!$A$29:$A$33),LOOKUP(Y5,得点換算データ!$D$29:$D$33,得点換算データ!$A$29:$A$33))))</f>
        <v/>
      </c>
      <c r="AA5" s="27">
        <f t="shared" si="0"/>
        <v>0</v>
      </c>
      <c r="AB5" s="27"/>
      <c r="AC5" s="27">
        <f t="shared" si="1"/>
        <v>0</v>
      </c>
      <c r="AD5" s="27">
        <f t="shared" si="2"/>
        <v>0</v>
      </c>
      <c r="AE5" s="27">
        <f t="shared" si="3"/>
        <v>0</v>
      </c>
      <c r="AF5" s="27">
        <f t="shared" si="4"/>
        <v>0</v>
      </c>
      <c r="AG5" s="27">
        <f t="shared" si="5"/>
        <v>0</v>
      </c>
      <c r="AH5" s="27">
        <f t="shared" si="6"/>
        <v>0</v>
      </c>
      <c r="AI5" s="27">
        <f t="shared" si="7"/>
        <v>0</v>
      </c>
      <c r="AJ5" s="27">
        <f t="shared" si="8"/>
        <v>0</v>
      </c>
      <c r="AK5" s="27">
        <f t="shared" si="9"/>
        <v>0</v>
      </c>
    </row>
    <row r="6" spans="1:37">
      <c r="A6" s="28" t="str">
        <f>IF(記入用!A6="","",記入用!A6)</f>
        <v/>
      </c>
      <c r="B6" s="28" t="str">
        <f>IF(記入用!B6="","",記入用!B6)</f>
        <v/>
      </c>
      <c r="C6" s="28" t="str">
        <f>IF(記入用!C6="","",記入用!C6)</f>
        <v/>
      </c>
      <c r="D6" s="28" t="str">
        <f>IF(記入用!D6="","",記入用!D6)</f>
        <v/>
      </c>
      <c r="E6" s="28" t="str">
        <f>IF(記入用!E6="","",記入用!E6)</f>
        <v/>
      </c>
      <c r="F6" s="28" t="str">
        <f>IF(記入用!F6="","",記入用!F6)</f>
        <v/>
      </c>
      <c r="G6" s="28" t="str">
        <f>IF(OR(記入用!G6=0,記入用!H6=0),"",ROUND((記入用!G6+記入用!H6)/2,0))</f>
        <v/>
      </c>
      <c r="H6" s="29" t="str">
        <f>IF(集計用!G6="","",IF(集計用!F6="男",LOOKUP(集計用!G6,得点換算データ!$A$3:$B$12),LOOKUP(集計用!G6,得点換算データ!$A$17:$B$26)))</f>
        <v/>
      </c>
      <c r="I6" s="28" t="str">
        <f>IF(記入用!I6="","",記入用!I6)</f>
        <v/>
      </c>
      <c r="J6" s="30" t="str">
        <f>IF(集計用!I6="","",IF(集計用!F6="男",LOOKUP(集計用!I6,得点換算データ!$C$3:$D$12),LOOKUP(集計用!I6,得点換算データ!$C$17:$D$26)))</f>
        <v/>
      </c>
      <c r="K6" s="28" t="str">
        <f>IF(記入用!J6="","",ROUNDDOWN(記入用!J6,0))</f>
        <v/>
      </c>
      <c r="L6" s="29" t="str">
        <f>IF(集計用!K6="","",IF(集計用!F6="男",LOOKUP(集計用!K6,得点換算データ!$E$3:$F$12),LOOKUP(集計用!K6,得点換算データ!$E$17:$F$26)))</f>
        <v/>
      </c>
      <c r="M6" s="28" t="str">
        <f>IF(記入用!K6="","",記入用!K6)</f>
        <v/>
      </c>
      <c r="N6" s="30" t="str">
        <f>IF(集計用!M6="","",IF(集計用!F6="男",LOOKUP(集計用!M6,得点換算データ!$G$3:$H$12),LOOKUP(集計用!M6,得点換算データ!$G$17:$H$26)))</f>
        <v/>
      </c>
      <c r="O6" s="28" t="str">
        <f>IF(記入用!L6="","",記入用!L6)</f>
        <v/>
      </c>
      <c r="P6" s="30" t="str">
        <f>IF(集計用!O6="","",IF(集計用!F6="男",LOOKUP(集計用!O6,得点換算データ!$I$3:$J$12),LOOKUP(集計用!O6,得点換算データ!$I$17:$J$26)))</f>
        <v/>
      </c>
      <c r="Q6" s="28" t="str">
        <f>IF(記入用!M6="","",記入用!M6)</f>
        <v/>
      </c>
      <c r="R6" s="30" t="str">
        <f>IF(集計用!Q6="","",IF(集計用!F6="男",LOOKUP(集計用!Q6,得点換算データ!$K$3:$L$12),LOOKUP(集計用!Q6,得点換算データ!$K$17:$L$26)))</f>
        <v/>
      </c>
      <c r="S6" s="28" t="str">
        <f>IF(記入用!N6="","",ROUNDUP(記入用!N6,1))</f>
        <v/>
      </c>
      <c r="T6" s="30" t="str">
        <f>IF(集計用!S6="","",IF(集計用!F6="男",LOOKUP(集計用!S6,得点換算データ!$M$3:$N$12),LOOKUP(集計用!S6,得点換算データ!$M$17:$N$26)))</f>
        <v/>
      </c>
      <c r="U6" s="28" t="str">
        <f>IF(記入用!O6="","",ROUNDDOWN(記入用!O6,0))</f>
        <v/>
      </c>
      <c r="V6" s="30" t="str">
        <f>IF(集計用!U6="","",IF(集計用!F6="男",LOOKUP(集計用!U6,得点換算データ!$O$3:$P$12),LOOKUP(集計用!U6,得点換算データ!$O$17:$P$26)))</f>
        <v/>
      </c>
      <c r="W6" s="28" t="str">
        <f>IF(記入用!P6="","",ROUNDDOWN(記入用!P6,0))</f>
        <v/>
      </c>
      <c r="X6" s="30" t="str">
        <f>IF(集計用!W6="","",IF(集計用!F6="男",LOOKUP(集計用!W6,得点換算データ!$Q$3:$R$12),LOOKUP(集計用!W6,得点換算データ!$Q$17:$R$26)))</f>
        <v/>
      </c>
      <c r="Y6" s="28" t="str">
        <f>IF(SUM(集計用!H6+J6+L6+N6+P6+R6+T6+V6+X6)=0,"",(H6+J6+L6+N6+T6+V6+X6+MAX(P6,R6)))</f>
        <v/>
      </c>
      <c r="Z6" s="28" t="str">
        <f>IF(Y6="","",IF(C6=1,LOOKUP(Y6,得点換算データ!$B$29:$B$33,得点換算データ!$A$29:$A$33),IF(C6=2,LOOKUP(Y6,得点換算データ!$C$29:$C$33,得点換算データ!$A$29:$A$33),LOOKUP(Y6,得点換算データ!$D$29:$D$33,得点換算データ!$A$29:$A$33))))</f>
        <v/>
      </c>
      <c r="AA6" s="27">
        <f t="shared" si="0"/>
        <v>0</v>
      </c>
      <c r="AB6" s="27"/>
      <c r="AC6" s="27">
        <f t="shared" si="1"/>
        <v>0</v>
      </c>
      <c r="AD6" s="27">
        <f t="shared" si="2"/>
        <v>0</v>
      </c>
      <c r="AE6" s="27">
        <f t="shared" si="3"/>
        <v>0</v>
      </c>
      <c r="AF6" s="27">
        <f t="shared" si="4"/>
        <v>0</v>
      </c>
      <c r="AG6" s="27">
        <f t="shared" si="5"/>
        <v>0</v>
      </c>
      <c r="AH6" s="27">
        <f t="shared" si="6"/>
        <v>0</v>
      </c>
      <c r="AI6" s="27">
        <f t="shared" si="7"/>
        <v>0</v>
      </c>
      <c r="AJ6" s="27">
        <f t="shared" si="8"/>
        <v>0</v>
      </c>
      <c r="AK6" s="27">
        <f t="shared" si="9"/>
        <v>0</v>
      </c>
    </row>
    <row r="7" spans="1:37">
      <c r="A7" s="28" t="str">
        <f>IF(記入用!A7="","",記入用!A7)</f>
        <v/>
      </c>
      <c r="B7" s="28" t="str">
        <f>IF(記入用!B7="","",記入用!B7)</f>
        <v/>
      </c>
      <c r="C7" s="28" t="str">
        <f>IF(記入用!C7="","",記入用!C7)</f>
        <v/>
      </c>
      <c r="D7" s="28" t="str">
        <f>IF(記入用!D7="","",記入用!D7)</f>
        <v/>
      </c>
      <c r="E7" s="28" t="str">
        <f>IF(記入用!E7="","",記入用!E7)</f>
        <v/>
      </c>
      <c r="F7" s="28" t="str">
        <f>IF(記入用!F7="","",記入用!F7)</f>
        <v/>
      </c>
      <c r="G7" s="28" t="str">
        <f>IF(OR(記入用!G7=0,記入用!H7=0),"",ROUND((記入用!G7+記入用!H7)/2,0))</f>
        <v/>
      </c>
      <c r="H7" s="29" t="str">
        <f>IF(集計用!G7="","",IF(集計用!F7="男",LOOKUP(集計用!G7,得点換算データ!$A$3:$B$12),LOOKUP(集計用!G7,得点換算データ!$A$17:$B$26)))</f>
        <v/>
      </c>
      <c r="I7" s="28" t="str">
        <f>IF(記入用!I7="","",記入用!I7)</f>
        <v/>
      </c>
      <c r="J7" s="30" t="str">
        <f>IF(集計用!I7="","",IF(集計用!F7="男",LOOKUP(集計用!I7,得点換算データ!$C$3:$D$12),LOOKUP(集計用!I7,得点換算データ!$C$17:$D$26)))</f>
        <v/>
      </c>
      <c r="K7" s="28" t="str">
        <f>IF(記入用!J7="","",ROUNDDOWN(記入用!J7,0))</f>
        <v/>
      </c>
      <c r="L7" s="29" t="str">
        <f>IF(集計用!K7="","",IF(集計用!F7="男",LOOKUP(集計用!K7,得点換算データ!$E$3:$F$12),LOOKUP(集計用!K7,得点換算データ!$E$17:$F$26)))</f>
        <v/>
      </c>
      <c r="M7" s="28" t="str">
        <f>IF(記入用!K7="","",記入用!K7)</f>
        <v/>
      </c>
      <c r="N7" s="30" t="str">
        <f>IF(集計用!M7="","",IF(集計用!F7="男",LOOKUP(集計用!M7,得点換算データ!$G$3:$H$12),LOOKUP(集計用!M7,得点換算データ!$G$17:$H$26)))</f>
        <v/>
      </c>
      <c r="O7" s="28" t="str">
        <f>IF(記入用!L7="","",記入用!L7)</f>
        <v/>
      </c>
      <c r="P7" s="30" t="str">
        <f>IF(集計用!O7="","",IF(集計用!F7="男",LOOKUP(集計用!O7,得点換算データ!$I$3:$J$12),LOOKUP(集計用!O7,得点換算データ!$I$17:$J$26)))</f>
        <v/>
      </c>
      <c r="Q7" s="28" t="str">
        <f>IF(記入用!M7="","",記入用!M7)</f>
        <v/>
      </c>
      <c r="R7" s="30" t="str">
        <f>IF(集計用!Q7="","",IF(集計用!F7="男",LOOKUP(集計用!Q7,得点換算データ!$K$3:$L$12),LOOKUP(集計用!Q7,得点換算データ!$K$17:$L$26)))</f>
        <v/>
      </c>
      <c r="S7" s="28" t="str">
        <f>IF(記入用!N7="","",ROUNDUP(記入用!N7,1))</f>
        <v/>
      </c>
      <c r="T7" s="30" t="str">
        <f>IF(集計用!S7="","",IF(集計用!F7="男",LOOKUP(集計用!S7,得点換算データ!$M$3:$N$12),LOOKUP(集計用!S7,得点換算データ!$M$17:$N$26)))</f>
        <v/>
      </c>
      <c r="U7" s="28" t="str">
        <f>IF(記入用!O7="","",ROUNDDOWN(記入用!O7,0))</f>
        <v/>
      </c>
      <c r="V7" s="30" t="str">
        <f>IF(集計用!U7="","",IF(集計用!F7="男",LOOKUP(集計用!U7,得点換算データ!$O$3:$P$12),LOOKUP(集計用!U7,得点換算データ!$O$17:$P$26)))</f>
        <v/>
      </c>
      <c r="W7" s="28" t="str">
        <f>IF(記入用!P7="","",ROUNDDOWN(記入用!P7,0))</f>
        <v/>
      </c>
      <c r="X7" s="30" t="str">
        <f>IF(集計用!W7="","",IF(集計用!F7="男",LOOKUP(集計用!W7,得点換算データ!$Q$3:$R$12),LOOKUP(集計用!W7,得点換算データ!$Q$17:$R$26)))</f>
        <v/>
      </c>
      <c r="Y7" s="28" t="str">
        <f>IF(SUM(集計用!H7+J7+L7+N7+P7+R7+T7+V7+X7)=0,"",(H7+J7+L7+N7+T7+V7+X7+MAX(P7,R7)))</f>
        <v/>
      </c>
      <c r="Z7" s="28" t="str">
        <f>IF(Y7="","",IF(C7=1,LOOKUP(Y7,得点換算データ!$B$29:$B$33,得点換算データ!$A$29:$A$33),IF(C7=2,LOOKUP(Y7,得点換算データ!$C$29:$C$33,得点換算データ!$A$29:$A$33),LOOKUP(Y7,得点換算データ!$D$29:$D$33,得点換算データ!$A$29:$A$33))))</f>
        <v/>
      </c>
      <c r="AA7" s="27">
        <f t="shared" si="0"/>
        <v>0</v>
      </c>
      <c r="AB7" s="27"/>
      <c r="AC7" s="27">
        <f t="shared" si="1"/>
        <v>0</v>
      </c>
      <c r="AD7" s="27">
        <f t="shared" si="2"/>
        <v>0</v>
      </c>
      <c r="AE7" s="27">
        <f t="shared" si="3"/>
        <v>0</v>
      </c>
      <c r="AF7" s="27">
        <f t="shared" si="4"/>
        <v>0</v>
      </c>
      <c r="AG7" s="27">
        <f t="shared" si="5"/>
        <v>0</v>
      </c>
      <c r="AH7" s="27">
        <f t="shared" si="6"/>
        <v>0</v>
      </c>
      <c r="AI7" s="27">
        <f t="shared" si="7"/>
        <v>0</v>
      </c>
      <c r="AJ7" s="27">
        <f t="shared" si="8"/>
        <v>0</v>
      </c>
      <c r="AK7" s="27">
        <f t="shared" si="9"/>
        <v>0</v>
      </c>
    </row>
    <row r="8" spans="1:37">
      <c r="A8" s="28" t="str">
        <f>IF(記入用!A8="","",記入用!A8)</f>
        <v/>
      </c>
      <c r="B8" s="28" t="str">
        <f>IF(記入用!B8="","",記入用!B8)</f>
        <v/>
      </c>
      <c r="C8" s="28" t="str">
        <f>IF(記入用!C8="","",記入用!C8)</f>
        <v/>
      </c>
      <c r="D8" s="28" t="str">
        <f>IF(記入用!D8="","",記入用!D8)</f>
        <v/>
      </c>
      <c r="E8" s="28" t="str">
        <f>IF(記入用!E8="","",記入用!E8)</f>
        <v/>
      </c>
      <c r="F8" s="28" t="str">
        <f>IF(記入用!F8="","",記入用!F8)</f>
        <v/>
      </c>
      <c r="G8" s="28" t="str">
        <f>IF(OR(記入用!G8=0,記入用!H8=0),"",ROUND((記入用!G8+記入用!H8)/2,0))</f>
        <v/>
      </c>
      <c r="H8" s="29" t="str">
        <f>IF(集計用!G8="","",IF(集計用!F8="男",LOOKUP(集計用!G8,得点換算データ!$A$3:$B$12),LOOKUP(集計用!G8,得点換算データ!$A$17:$B$26)))</f>
        <v/>
      </c>
      <c r="I8" s="28" t="str">
        <f>IF(記入用!I8="","",記入用!I8)</f>
        <v/>
      </c>
      <c r="J8" s="30" t="str">
        <f>IF(集計用!I8="","",IF(集計用!F8="男",LOOKUP(集計用!I8,得点換算データ!$C$3:$D$12),LOOKUP(集計用!I8,得点換算データ!$C$17:$D$26)))</f>
        <v/>
      </c>
      <c r="K8" s="28" t="str">
        <f>IF(記入用!J8="","",ROUNDDOWN(記入用!J8,0))</f>
        <v/>
      </c>
      <c r="L8" s="29" t="str">
        <f>IF(集計用!K8="","",IF(集計用!F8="男",LOOKUP(集計用!K8,得点換算データ!$E$3:$F$12),LOOKUP(集計用!K8,得点換算データ!$E$17:$F$26)))</f>
        <v/>
      </c>
      <c r="M8" s="28" t="str">
        <f>IF(記入用!K8="","",記入用!K8)</f>
        <v/>
      </c>
      <c r="N8" s="30" t="str">
        <f>IF(集計用!M8="","",IF(集計用!F8="男",LOOKUP(集計用!M8,得点換算データ!$G$3:$H$12),LOOKUP(集計用!M8,得点換算データ!$G$17:$H$26)))</f>
        <v/>
      </c>
      <c r="O8" s="28" t="str">
        <f>IF(記入用!L8="","",記入用!L8)</f>
        <v/>
      </c>
      <c r="P8" s="30" t="str">
        <f>IF(集計用!O8="","",IF(集計用!F8="男",LOOKUP(集計用!O8,得点換算データ!$I$3:$J$12),LOOKUP(集計用!O8,得点換算データ!$I$17:$J$26)))</f>
        <v/>
      </c>
      <c r="Q8" s="28" t="str">
        <f>IF(記入用!M8="","",記入用!M8)</f>
        <v/>
      </c>
      <c r="R8" s="30" t="str">
        <f>IF(集計用!Q8="","",IF(集計用!F8="男",LOOKUP(集計用!Q8,得点換算データ!$K$3:$L$12),LOOKUP(集計用!Q8,得点換算データ!$K$17:$L$26)))</f>
        <v/>
      </c>
      <c r="S8" s="28" t="str">
        <f>IF(記入用!N8="","",ROUNDUP(記入用!N8,1))</f>
        <v/>
      </c>
      <c r="T8" s="30" t="str">
        <f>IF(集計用!S8="","",IF(集計用!F8="男",LOOKUP(集計用!S8,得点換算データ!$M$3:$N$12),LOOKUP(集計用!S8,得点換算データ!$M$17:$N$26)))</f>
        <v/>
      </c>
      <c r="U8" s="28" t="str">
        <f>IF(記入用!O8="","",ROUNDDOWN(記入用!O8,0))</f>
        <v/>
      </c>
      <c r="V8" s="30" t="str">
        <f>IF(集計用!U8="","",IF(集計用!F8="男",LOOKUP(集計用!U8,得点換算データ!$O$3:$P$12),LOOKUP(集計用!U8,得点換算データ!$O$17:$P$26)))</f>
        <v/>
      </c>
      <c r="W8" s="28" t="str">
        <f>IF(記入用!P8="","",ROUNDDOWN(記入用!P8,0))</f>
        <v/>
      </c>
      <c r="X8" s="30" t="str">
        <f>IF(集計用!W8="","",IF(集計用!F8="男",LOOKUP(集計用!W8,得点換算データ!$Q$3:$R$12),LOOKUP(集計用!W8,得点換算データ!$Q$17:$R$26)))</f>
        <v/>
      </c>
      <c r="Y8" s="28" t="str">
        <f>IF(SUM(集計用!H8+J8+L8+N8+P8+R8+T8+V8+X8)=0,"",(H8+J8+L8+N8+T8+V8+X8+MAX(P8,R8)))</f>
        <v/>
      </c>
      <c r="Z8" s="28" t="str">
        <f>IF(Y8="","",IF(C8=1,LOOKUP(Y8,得点換算データ!$B$29:$B$33,得点換算データ!$A$29:$A$33),IF(C8=2,LOOKUP(Y8,得点換算データ!$C$29:$C$33,得点換算データ!$A$29:$A$33),LOOKUP(Y8,得点換算データ!$D$29:$D$33,得点換算データ!$A$29:$A$33))))</f>
        <v/>
      </c>
      <c r="AA8" s="27">
        <f t="shared" si="0"/>
        <v>0</v>
      </c>
      <c r="AB8" s="27"/>
      <c r="AC8" s="27">
        <f t="shared" si="1"/>
        <v>0</v>
      </c>
      <c r="AD8" s="27">
        <f t="shared" si="2"/>
        <v>0</v>
      </c>
      <c r="AE8" s="27">
        <f t="shared" si="3"/>
        <v>0</v>
      </c>
      <c r="AF8" s="27">
        <f t="shared" si="4"/>
        <v>0</v>
      </c>
      <c r="AG8" s="27">
        <f t="shared" si="5"/>
        <v>0</v>
      </c>
      <c r="AH8" s="27">
        <f t="shared" si="6"/>
        <v>0</v>
      </c>
      <c r="AI8" s="27">
        <f t="shared" si="7"/>
        <v>0</v>
      </c>
      <c r="AJ8" s="27">
        <f t="shared" si="8"/>
        <v>0</v>
      </c>
      <c r="AK8" s="27">
        <f t="shared" si="9"/>
        <v>0</v>
      </c>
    </row>
    <row r="9" spans="1:37">
      <c r="A9" s="28" t="str">
        <f>IF(記入用!A9="","",記入用!A9)</f>
        <v/>
      </c>
      <c r="B9" s="28" t="str">
        <f>IF(記入用!B9="","",記入用!B9)</f>
        <v/>
      </c>
      <c r="C9" s="28" t="str">
        <f>IF(記入用!C9="","",記入用!C9)</f>
        <v/>
      </c>
      <c r="D9" s="28" t="str">
        <f>IF(記入用!D9="","",記入用!D9)</f>
        <v/>
      </c>
      <c r="E9" s="28" t="str">
        <f>IF(記入用!E9="","",記入用!E9)</f>
        <v/>
      </c>
      <c r="F9" s="28" t="str">
        <f>IF(記入用!F9="","",記入用!F9)</f>
        <v/>
      </c>
      <c r="G9" s="28" t="str">
        <f>IF(OR(記入用!G9=0,記入用!H9=0),"",ROUND((記入用!G9+記入用!H9)/2,0))</f>
        <v/>
      </c>
      <c r="H9" s="29" t="str">
        <f>IF(集計用!G9="","",IF(集計用!F9="男",LOOKUP(集計用!G9,得点換算データ!$A$3:$B$12),LOOKUP(集計用!G9,得点換算データ!$A$17:$B$26)))</f>
        <v/>
      </c>
      <c r="I9" s="28" t="str">
        <f>IF(記入用!I9="","",記入用!I9)</f>
        <v/>
      </c>
      <c r="J9" s="30" t="str">
        <f>IF(集計用!I9="","",IF(集計用!F9="男",LOOKUP(集計用!I9,得点換算データ!$C$3:$D$12),LOOKUP(集計用!I9,得点換算データ!$C$17:$D$26)))</f>
        <v/>
      </c>
      <c r="K9" s="28" t="str">
        <f>IF(記入用!J9="","",ROUNDDOWN(記入用!J9,0))</f>
        <v/>
      </c>
      <c r="L9" s="29" t="str">
        <f>IF(集計用!K9="","",IF(集計用!F9="男",LOOKUP(集計用!K9,得点換算データ!$E$3:$F$12),LOOKUP(集計用!K9,得点換算データ!$E$17:$F$26)))</f>
        <v/>
      </c>
      <c r="M9" s="28" t="str">
        <f>IF(記入用!K9="","",記入用!K9)</f>
        <v/>
      </c>
      <c r="N9" s="30" t="str">
        <f>IF(集計用!M9="","",IF(集計用!F9="男",LOOKUP(集計用!M9,得点換算データ!$G$3:$H$12),LOOKUP(集計用!M9,得点換算データ!$G$17:$H$26)))</f>
        <v/>
      </c>
      <c r="O9" s="28" t="str">
        <f>IF(記入用!L9="","",記入用!L9)</f>
        <v/>
      </c>
      <c r="P9" s="30" t="str">
        <f>IF(集計用!O9="","",IF(集計用!F9="男",LOOKUP(集計用!O9,得点換算データ!$I$3:$J$12),LOOKUP(集計用!O9,得点換算データ!$I$17:$J$26)))</f>
        <v/>
      </c>
      <c r="Q9" s="28" t="str">
        <f>IF(記入用!M9="","",記入用!M9)</f>
        <v/>
      </c>
      <c r="R9" s="30" t="str">
        <f>IF(集計用!Q9="","",IF(集計用!F9="男",LOOKUP(集計用!Q9,得点換算データ!$K$3:$L$12),LOOKUP(集計用!Q9,得点換算データ!$K$17:$L$26)))</f>
        <v/>
      </c>
      <c r="S9" s="28" t="str">
        <f>IF(記入用!N9="","",ROUNDUP(記入用!N9,1))</f>
        <v/>
      </c>
      <c r="T9" s="30" t="str">
        <f>IF(集計用!S9="","",IF(集計用!F9="男",LOOKUP(集計用!S9,得点換算データ!$M$3:$N$12),LOOKUP(集計用!S9,得点換算データ!$M$17:$N$26)))</f>
        <v/>
      </c>
      <c r="U9" s="28" t="str">
        <f>IF(記入用!O9="","",ROUNDDOWN(記入用!O9,0))</f>
        <v/>
      </c>
      <c r="V9" s="30" t="str">
        <f>IF(集計用!U9="","",IF(集計用!F9="男",LOOKUP(集計用!U9,得点換算データ!$O$3:$P$12),LOOKUP(集計用!U9,得点換算データ!$O$17:$P$26)))</f>
        <v/>
      </c>
      <c r="W9" s="28" t="str">
        <f>IF(記入用!P9="","",ROUNDDOWN(記入用!P9,0))</f>
        <v/>
      </c>
      <c r="X9" s="30" t="str">
        <f>IF(集計用!W9="","",IF(集計用!F9="男",LOOKUP(集計用!W9,得点換算データ!$Q$3:$R$12),LOOKUP(集計用!W9,得点換算データ!$Q$17:$R$26)))</f>
        <v/>
      </c>
      <c r="Y9" s="28" t="str">
        <f>IF(SUM(集計用!H9+J9+L9+N9+P9+R9+T9+V9+X9)=0,"",(H9+J9+L9+N9+T9+V9+X9+MAX(P9,R9)))</f>
        <v/>
      </c>
      <c r="Z9" s="28" t="str">
        <f>IF(Y9="","",IF(C9=1,LOOKUP(Y9,得点換算データ!$B$29:$B$33,得点換算データ!$A$29:$A$33),IF(C9=2,LOOKUP(Y9,得点換算データ!$C$29:$C$33,得点換算データ!$A$29:$A$33),LOOKUP(Y9,得点換算データ!$D$29:$D$33,得点換算データ!$A$29:$A$33))))</f>
        <v/>
      </c>
      <c r="AA9" s="27">
        <f t="shared" si="0"/>
        <v>0</v>
      </c>
      <c r="AB9" s="27"/>
      <c r="AC9" s="27">
        <f t="shared" si="1"/>
        <v>0</v>
      </c>
      <c r="AD9" s="27">
        <f t="shared" si="2"/>
        <v>0</v>
      </c>
      <c r="AE9" s="27">
        <f t="shared" si="3"/>
        <v>0</v>
      </c>
      <c r="AF9" s="27">
        <f t="shared" si="4"/>
        <v>0</v>
      </c>
      <c r="AG9" s="27">
        <f t="shared" si="5"/>
        <v>0</v>
      </c>
      <c r="AH9" s="27">
        <f t="shared" si="6"/>
        <v>0</v>
      </c>
      <c r="AI9" s="27">
        <f t="shared" si="7"/>
        <v>0</v>
      </c>
      <c r="AJ9" s="27">
        <f t="shared" si="8"/>
        <v>0</v>
      </c>
      <c r="AK9" s="27">
        <f t="shared" si="9"/>
        <v>0</v>
      </c>
    </row>
    <row r="10" spans="1:37">
      <c r="A10" s="28" t="str">
        <f>IF(記入用!A10="","",記入用!A10)</f>
        <v/>
      </c>
      <c r="B10" s="28" t="str">
        <f>IF(記入用!B10="","",記入用!B10)</f>
        <v/>
      </c>
      <c r="C10" s="28" t="str">
        <f>IF(記入用!C10="","",記入用!C10)</f>
        <v/>
      </c>
      <c r="D10" s="28" t="str">
        <f>IF(記入用!D10="","",記入用!D10)</f>
        <v/>
      </c>
      <c r="E10" s="28" t="str">
        <f>IF(記入用!E10="","",記入用!E10)</f>
        <v/>
      </c>
      <c r="F10" s="28" t="str">
        <f>IF(記入用!F10="","",記入用!F10)</f>
        <v/>
      </c>
      <c r="G10" s="28" t="str">
        <f>IF(OR(記入用!G10=0,記入用!H10=0),"",ROUND((記入用!G10+記入用!H10)/2,0))</f>
        <v/>
      </c>
      <c r="H10" s="29" t="str">
        <f>IF(集計用!G10="","",IF(集計用!F10="男",LOOKUP(集計用!G10,得点換算データ!$A$3:$B$12),LOOKUP(集計用!G10,得点換算データ!$A$17:$B$26)))</f>
        <v/>
      </c>
      <c r="I10" s="28" t="str">
        <f>IF(記入用!I10="","",記入用!I10)</f>
        <v/>
      </c>
      <c r="J10" s="30" t="str">
        <f>IF(集計用!I10="","",IF(集計用!F10="男",LOOKUP(集計用!I10,得点換算データ!$C$3:$D$12),LOOKUP(集計用!I10,得点換算データ!$C$17:$D$26)))</f>
        <v/>
      </c>
      <c r="K10" s="28" t="str">
        <f>IF(記入用!J10="","",ROUNDDOWN(記入用!J10,0))</f>
        <v/>
      </c>
      <c r="L10" s="29" t="str">
        <f>IF(集計用!K10="","",IF(集計用!F10="男",LOOKUP(集計用!K10,得点換算データ!$E$3:$F$12),LOOKUP(集計用!K10,得点換算データ!$E$17:$F$26)))</f>
        <v/>
      </c>
      <c r="M10" s="28" t="str">
        <f>IF(記入用!K10="","",記入用!K10)</f>
        <v/>
      </c>
      <c r="N10" s="30" t="str">
        <f>IF(集計用!M10="","",IF(集計用!F10="男",LOOKUP(集計用!M10,得点換算データ!$G$3:$H$12),LOOKUP(集計用!M10,得点換算データ!$G$17:$H$26)))</f>
        <v/>
      </c>
      <c r="O10" s="28" t="str">
        <f>IF(記入用!L10="","",記入用!L10)</f>
        <v/>
      </c>
      <c r="P10" s="30" t="str">
        <f>IF(集計用!O10="","",IF(集計用!F10="男",LOOKUP(集計用!O10,得点換算データ!$I$3:$J$12),LOOKUP(集計用!O10,得点換算データ!$I$17:$J$26)))</f>
        <v/>
      </c>
      <c r="Q10" s="28" t="str">
        <f>IF(記入用!M10="","",記入用!M10)</f>
        <v/>
      </c>
      <c r="R10" s="30" t="str">
        <f>IF(集計用!Q10="","",IF(集計用!F10="男",LOOKUP(集計用!Q10,得点換算データ!$K$3:$L$12),LOOKUP(集計用!Q10,得点換算データ!$K$17:$L$26)))</f>
        <v/>
      </c>
      <c r="S10" s="28" t="str">
        <f>IF(記入用!N10="","",ROUNDUP(記入用!N10,1))</f>
        <v/>
      </c>
      <c r="T10" s="30" t="str">
        <f>IF(集計用!S10="","",IF(集計用!F10="男",LOOKUP(集計用!S10,得点換算データ!$M$3:$N$12),LOOKUP(集計用!S10,得点換算データ!$M$17:$N$26)))</f>
        <v/>
      </c>
      <c r="U10" s="28" t="str">
        <f>IF(記入用!O10="","",ROUNDDOWN(記入用!O10,0))</f>
        <v/>
      </c>
      <c r="V10" s="30" t="str">
        <f>IF(集計用!U10="","",IF(集計用!F10="男",LOOKUP(集計用!U10,得点換算データ!$O$3:$P$12),LOOKUP(集計用!U10,得点換算データ!$O$17:$P$26)))</f>
        <v/>
      </c>
      <c r="W10" s="28" t="str">
        <f>IF(記入用!P10="","",ROUNDDOWN(記入用!P10,0))</f>
        <v/>
      </c>
      <c r="X10" s="30" t="str">
        <f>IF(集計用!W10="","",IF(集計用!F10="男",LOOKUP(集計用!W10,得点換算データ!$Q$3:$R$12),LOOKUP(集計用!W10,得点換算データ!$Q$17:$R$26)))</f>
        <v/>
      </c>
      <c r="Y10" s="28" t="str">
        <f>IF(SUM(集計用!H10+J10+L10+N10+P10+R10+T10+V10+X10)=0,"",(H10+J10+L10+N10+T10+V10+X10+MAX(P10,R10)))</f>
        <v/>
      </c>
      <c r="Z10" s="28" t="str">
        <f>IF(Y10="","",IF(C10=1,LOOKUP(Y10,得点換算データ!$B$29:$B$33,得点換算データ!$A$29:$A$33),IF(C10=2,LOOKUP(Y10,得点換算データ!$C$29:$C$33,得点換算データ!$A$29:$A$33),LOOKUP(Y10,得点換算データ!$D$29:$D$33,得点換算データ!$A$29:$A$33))))</f>
        <v/>
      </c>
      <c r="AA10" s="27">
        <f t="shared" si="0"/>
        <v>0</v>
      </c>
      <c r="AB10" s="27"/>
      <c r="AC10" s="27">
        <f t="shared" si="1"/>
        <v>0</v>
      </c>
      <c r="AD10" s="27">
        <f t="shared" si="2"/>
        <v>0</v>
      </c>
      <c r="AE10" s="27">
        <f t="shared" si="3"/>
        <v>0</v>
      </c>
      <c r="AF10" s="27">
        <f t="shared" si="4"/>
        <v>0</v>
      </c>
      <c r="AG10" s="27">
        <f t="shared" si="5"/>
        <v>0</v>
      </c>
      <c r="AH10" s="27">
        <f t="shared" si="6"/>
        <v>0</v>
      </c>
      <c r="AI10" s="27">
        <f t="shared" si="7"/>
        <v>0</v>
      </c>
      <c r="AJ10" s="27">
        <f t="shared" si="8"/>
        <v>0</v>
      </c>
      <c r="AK10" s="27">
        <f t="shared" si="9"/>
        <v>0</v>
      </c>
    </row>
    <row r="11" spans="1:37">
      <c r="A11" s="28" t="str">
        <f>IF(記入用!A11="","",記入用!A11)</f>
        <v/>
      </c>
      <c r="B11" s="28" t="str">
        <f>IF(記入用!B11="","",記入用!B11)</f>
        <v/>
      </c>
      <c r="C11" s="28" t="str">
        <f>IF(記入用!C11="","",記入用!C11)</f>
        <v/>
      </c>
      <c r="D11" s="28" t="str">
        <f>IF(記入用!D11="","",記入用!D11)</f>
        <v/>
      </c>
      <c r="E11" s="28" t="str">
        <f>IF(記入用!E11="","",記入用!E11)</f>
        <v/>
      </c>
      <c r="F11" s="28" t="str">
        <f>IF(記入用!F11="","",記入用!F11)</f>
        <v/>
      </c>
      <c r="G11" s="28" t="str">
        <f>IF(OR(記入用!G11=0,記入用!H11=0),"",ROUND((記入用!G11+記入用!H11)/2,0))</f>
        <v/>
      </c>
      <c r="H11" s="29" t="str">
        <f>IF(集計用!G11="","",IF(集計用!F11="男",LOOKUP(集計用!G11,得点換算データ!$A$3:$B$12),LOOKUP(集計用!G11,得点換算データ!$A$17:$B$26)))</f>
        <v/>
      </c>
      <c r="I11" s="28" t="str">
        <f>IF(記入用!I11="","",記入用!I11)</f>
        <v/>
      </c>
      <c r="J11" s="30" t="str">
        <f>IF(集計用!I11="","",IF(集計用!F11="男",LOOKUP(集計用!I11,得点換算データ!$C$3:$D$12),LOOKUP(集計用!I11,得点換算データ!$C$17:$D$26)))</f>
        <v/>
      </c>
      <c r="K11" s="28" t="str">
        <f>IF(記入用!J11="","",ROUNDDOWN(記入用!J11,0))</f>
        <v/>
      </c>
      <c r="L11" s="29" t="str">
        <f>IF(集計用!K11="","",IF(集計用!F11="男",LOOKUP(集計用!K11,得点換算データ!$E$3:$F$12),LOOKUP(集計用!K11,得点換算データ!$E$17:$F$26)))</f>
        <v/>
      </c>
      <c r="M11" s="28" t="str">
        <f>IF(記入用!K11="","",記入用!K11)</f>
        <v/>
      </c>
      <c r="N11" s="30" t="str">
        <f>IF(集計用!M11="","",IF(集計用!F11="男",LOOKUP(集計用!M11,得点換算データ!$G$3:$H$12),LOOKUP(集計用!M11,得点換算データ!$G$17:$H$26)))</f>
        <v/>
      </c>
      <c r="O11" s="28" t="str">
        <f>IF(記入用!L11="","",記入用!L11)</f>
        <v/>
      </c>
      <c r="P11" s="30" t="str">
        <f>IF(集計用!O11="","",IF(集計用!F11="男",LOOKUP(集計用!O11,得点換算データ!$I$3:$J$12),LOOKUP(集計用!O11,得点換算データ!$I$17:$J$26)))</f>
        <v/>
      </c>
      <c r="Q11" s="28" t="str">
        <f>IF(記入用!M11="","",記入用!M11)</f>
        <v/>
      </c>
      <c r="R11" s="30" t="str">
        <f>IF(集計用!Q11="","",IF(集計用!F11="男",LOOKUP(集計用!Q11,得点換算データ!$K$3:$L$12),LOOKUP(集計用!Q11,得点換算データ!$K$17:$L$26)))</f>
        <v/>
      </c>
      <c r="S11" s="28" t="str">
        <f>IF(記入用!N11="","",ROUNDUP(記入用!N11,1))</f>
        <v/>
      </c>
      <c r="T11" s="30" t="str">
        <f>IF(集計用!S11="","",IF(集計用!F11="男",LOOKUP(集計用!S11,得点換算データ!$M$3:$N$12),LOOKUP(集計用!S11,得点換算データ!$M$17:$N$26)))</f>
        <v/>
      </c>
      <c r="U11" s="28" t="str">
        <f>IF(記入用!O11="","",ROUNDDOWN(記入用!O11,0))</f>
        <v/>
      </c>
      <c r="V11" s="30" t="str">
        <f>IF(集計用!U11="","",IF(集計用!F11="男",LOOKUP(集計用!U11,得点換算データ!$O$3:$P$12),LOOKUP(集計用!U11,得点換算データ!$O$17:$P$26)))</f>
        <v/>
      </c>
      <c r="W11" s="28" t="str">
        <f>IF(記入用!P11="","",ROUNDDOWN(記入用!P11,0))</f>
        <v/>
      </c>
      <c r="X11" s="30" t="str">
        <f>IF(集計用!W11="","",IF(集計用!F11="男",LOOKUP(集計用!W11,得点換算データ!$Q$3:$R$12),LOOKUP(集計用!W11,得点換算データ!$Q$17:$R$26)))</f>
        <v/>
      </c>
      <c r="Y11" s="28" t="str">
        <f>IF(SUM(集計用!H11+J11+L11+N11+P11+R11+T11+V11+X11)=0,"",(H11+J11+L11+N11+T11+V11+X11+MAX(P11,R11)))</f>
        <v/>
      </c>
      <c r="Z11" s="28" t="str">
        <f>IF(Y11="","",IF(C11=1,LOOKUP(Y11,得点換算データ!$B$29:$B$33,得点換算データ!$A$29:$A$33),IF(C11=2,LOOKUP(Y11,得点換算データ!$C$29:$C$33,得点換算データ!$A$29:$A$33),LOOKUP(Y11,得点換算データ!$D$29:$D$33,得点換算データ!$A$29:$A$33))))</f>
        <v/>
      </c>
      <c r="AA11" s="27">
        <f t="shared" si="0"/>
        <v>0</v>
      </c>
      <c r="AB11" s="27"/>
      <c r="AC11" s="27">
        <f t="shared" si="1"/>
        <v>0</v>
      </c>
      <c r="AD11" s="27">
        <f t="shared" si="2"/>
        <v>0</v>
      </c>
      <c r="AE11" s="27">
        <f t="shared" si="3"/>
        <v>0</v>
      </c>
      <c r="AF11" s="27">
        <f t="shared" si="4"/>
        <v>0</v>
      </c>
      <c r="AG11" s="27">
        <f t="shared" si="5"/>
        <v>0</v>
      </c>
      <c r="AH11" s="27">
        <f t="shared" si="6"/>
        <v>0</v>
      </c>
      <c r="AI11" s="27">
        <f t="shared" si="7"/>
        <v>0</v>
      </c>
      <c r="AJ11" s="27">
        <f t="shared" si="8"/>
        <v>0</v>
      </c>
      <c r="AK11" s="27">
        <f t="shared" si="9"/>
        <v>0</v>
      </c>
    </row>
    <row r="12" spans="1:37">
      <c r="A12" s="28" t="str">
        <f>IF(記入用!A12="","",記入用!A12)</f>
        <v/>
      </c>
      <c r="B12" s="28" t="str">
        <f>IF(記入用!B12="","",記入用!B12)</f>
        <v/>
      </c>
      <c r="C12" s="28" t="str">
        <f>IF(記入用!C12="","",記入用!C12)</f>
        <v/>
      </c>
      <c r="D12" s="28" t="str">
        <f>IF(記入用!D12="","",記入用!D12)</f>
        <v/>
      </c>
      <c r="E12" s="28" t="str">
        <f>IF(記入用!E12="","",記入用!E12)</f>
        <v/>
      </c>
      <c r="F12" s="28" t="str">
        <f>IF(記入用!F12="","",記入用!F12)</f>
        <v/>
      </c>
      <c r="G12" s="28" t="str">
        <f>IF(OR(記入用!G12=0,記入用!H12=0),"",ROUND((記入用!G12+記入用!H12)/2,0))</f>
        <v/>
      </c>
      <c r="H12" s="29" t="str">
        <f>IF(集計用!G12="","",IF(集計用!F12="男",LOOKUP(集計用!G12,得点換算データ!$A$3:$B$12),LOOKUP(集計用!G12,得点換算データ!$A$17:$B$26)))</f>
        <v/>
      </c>
      <c r="I12" s="28" t="str">
        <f>IF(記入用!I12="","",記入用!I12)</f>
        <v/>
      </c>
      <c r="J12" s="30" t="str">
        <f>IF(集計用!I12="","",IF(集計用!F12="男",LOOKUP(集計用!I12,得点換算データ!$C$3:$D$12),LOOKUP(集計用!I12,得点換算データ!$C$17:$D$26)))</f>
        <v/>
      </c>
      <c r="K12" s="28" t="str">
        <f>IF(記入用!J12="","",ROUNDDOWN(記入用!J12,0))</f>
        <v/>
      </c>
      <c r="L12" s="29" t="str">
        <f>IF(集計用!K12="","",IF(集計用!F12="男",LOOKUP(集計用!K12,得点換算データ!$E$3:$F$12),LOOKUP(集計用!K12,得点換算データ!$E$17:$F$26)))</f>
        <v/>
      </c>
      <c r="M12" s="28" t="str">
        <f>IF(記入用!K12="","",記入用!K12)</f>
        <v/>
      </c>
      <c r="N12" s="30" t="str">
        <f>IF(集計用!M12="","",IF(集計用!F12="男",LOOKUP(集計用!M12,得点換算データ!$G$3:$H$12),LOOKUP(集計用!M12,得点換算データ!$G$17:$H$26)))</f>
        <v/>
      </c>
      <c r="O12" s="28" t="str">
        <f>IF(記入用!L12="","",記入用!L12)</f>
        <v/>
      </c>
      <c r="P12" s="30" t="str">
        <f>IF(集計用!O12="","",IF(集計用!F12="男",LOOKUP(集計用!O12,得点換算データ!$I$3:$J$12),LOOKUP(集計用!O12,得点換算データ!$I$17:$J$26)))</f>
        <v/>
      </c>
      <c r="Q12" s="28" t="str">
        <f>IF(記入用!M12="","",記入用!M12)</f>
        <v/>
      </c>
      <c r="R12" s="30" t="str">
        <f>IF(集計用!Q12="","",IF(集計用!F12="男",LOOKUP(集計用!Q12,得点換算データ!$K$3:$L$12),LOOKUP(集計用!Q12,得点換算データ!$K$17:$L$26)))</f>
        <v/>
      </c>
      <c r="S12" s="28" t="str">
        <f>IF(記入用!N12="","",ROUNDUP(記入用!N12,1))</f>
        <v/>
      </c>
      <c r="T12" s="30" t="str">
        <f>IF(集計用!S12="","",IF(集計用!F12="男",LOOKUP(集計用!S12,得点換算データ!$M$3:$N$12),LOOKUP(集計用!S12,得点換算データ!$M$17:$N$26)))</f>
        <v/>
      </c>
      <c r="U12" s="28" t="str">
        <f>IF(記入用!O12="","",ROUNDDOWN(記入用!O12,0))</f>
        <v/>
      </c>
      <c r="V12" s="30" t="str">
        <f>IF(集計用!U12="","",IF(集計用!F12="男",LOOKUP(集計用!U12,得点換算データ!$O$3:$P$12),LOOKUP(集計用!U12,得点換算データ!$O$17:$P$26)))</f>
        <v/>
      </c>
      <c r="W12" s="28" t="str">
        <f>IF(記入用!P12="","",ROUNDDOWN(記入用!P12,0))</f>
        <v/>
      </c>
      <c r="X12" s="30" t="str">
        <f>IF(集計用!W12="","",IF(集計用!F12="男",LOOKUP(集計用!W12,得点換算データ!$Q$3:$R$12),LOOKUP(集計用!W12,得点換算データ!$Q$17:$R$26)))</f>
        <v/>
      </c>
      <c r="Y12" s="28" t="str">
        <f>IF(SUM(集計用!H12+J12+L12+N12+P12+R12+T12+V12+X12)=0,"",(H12+J12+L12+N12+T12+V12+X12+MAX(P12,R12)))</f>
        <v/>
      </c>
      <c r="Z12" s="28" t="str">
        <f>IF(Y12="","",IF(C12=1,LOOKUP(Y12,得点換算データ!$B$29:$B$33,得点換算データ!$A$29:$A$33),IF(C12=2,LOOKUP(Y12,得点換算データ!$C$29:$C$33,得点換算データ!$A$29:$A$33),LOOKUP(Y12,得点換算データ!$D$29:$D$33,得点換算データ!$A$29:$A$33))))</f>
        <v/>
      </c>
      <c r="AA12" s="27">
        <f t="shared" si="0"/>
        <v>0</v>
      </c>
      <c r="AB12" s="27"/>
      <c r="AC12" s="27">
        <f t="shared" si="1"/>
        <v>0</v>
      </c>
      <c r="AD12" s="27">
        <f t="shared" si="2"/>
        <v>0</v>
      </c>
      <c r="AE12" s="27">
        <f t="shared" si="3"/>
        <v>0</v>
      </c>
      <c r="AF12" s="27">
        <f t="shared" si="4"/>
        <v>0</v>
      </c>
      <c r="AG12" s="27">
        <f t="shared" si="5"/>
        <v>0</v>
      </c>
      <c r="AH12" s="27">
        <f t="shared" si="6"/>
        <v>0</v>
      </c>
      <c r="AI12" s="27">
        <f t="shared" si="7"/>
        <v>0</v>
      </c>
      <c r="AJ12" s="27">
        <f t="shared" si="8"/>
        <v>0</v>
      </c>
      <c r="AK12" s="27">
        <f t="shared" si="9"/>
        <v>0</v>
      </c>
    </row>
    <row r="13" spans="1:37">
      <c r="A13" s="28" t="str">
        <f>IF(記入用!A13="","",記入用!A13)</f>
        <v/>
      </c>
      <c r="B13" s="28" t="str">
        <f>IF(記入用!B13="","",記入用!B13)</f>
        <v/>
      </c>
      <c r="C13" s="28" t="str">
        <f>IF(記入用!C13="","",記入用!C13)</f>
        <v/>
      </c>
      <c r="D13" s="28" t="str">
        <f>IF(記入用!D13="","",記入用!D13)</f>
        <v/>
      </c>
      <c r="E13" s="28" t="str">
        <f>IF(記入用!E13="","",記入用!E13)</f>
        <v/>
      </c>
      <c r="F13" s="28" t="str">
        <f>IF(記入用!F13="","",記入用!F13)</f>
        <v/>
      </c>
      <c r="G13" s="28" t="str">
        <f>IF(OR(記入用!G13=0,記入用!H13=0),"",ROUND((記入用!G13+記入用!H13)/2,0))</f>
        <v/>
      </c>
      <c r="H13" s="29" t="str">
        <f>IF(集計用!G13="","",IF(集計用!F13="男",LOOKUP(集計用!G13,得点換算データ!$A$3:$B$12),LOOKUP(集計用!G13,得点換算データ!$A$17:$B$26)))</f>
        <v/>
      </c>
      <c r="I13" s="28" t="str">
        <f>IF(記入用!I13="","",記入用!I13)</f>
        <v/>
      </c>
      <c r="J13" s="30" t="str">
        <f>IF(集計用!I13="","",IF(集計用!F13="男",LOOKUP(集計用!I13,得点換算データ!$C$3:$D$12),LOOKUP(集計用!I13,得点換算データ!$C$17:$D$26)))</f>
        <v/>
      </c>
      <c r="K13" s="28" t="str">
        <f>IF(記入用!J13="","",ROUNDDOWN(記入用!J13,0))</f>
        <v/>
      </c>
      <c r="L13" s="29" t="str">
        <f>IF(集計用!K13="","",IF(集計用!F13="男",LOOKUP(集計用!K13,得点換算データ!$E$3:$F$12),LOOKUP(集計用!K13,得点換算データ!$E$17:$F$26)))</f>
        <v/>
      </c>
      <c r="M13" s="28" t="str">
        <f>IF(記入用!K13="","",記入用!K13)</f>
        <v/>
      </c>
      <c r="N13" s="30" t="str">
        <f>IF(集計用!M13="","",IF(集計用!F13="男",LOOKUP(集計用!M13,得点換算データ!$G$3:$H$12),LOOKUP(集計用!M13,得点換算データ!$G$17:$H$26)))</f>
        <v/>
      </c>
      <c r="O13" s="28" t="str">
        <f>IF(記入用!L13="","",記入用!L13)</f>
        <v/>
      </c>
      <c r="P13" s="30" t="str">
        <f>IF(集計用!O13="","",IF(集計用!F13="男",LOOKUP(集計用!O13,得点換算データ!$I$3:$J$12),LOOKUP(集計用!O13,得点換算データ!$I$17:$J$26)))</f>
        <v/>
      </c>
      <c r="Q13" s="28" t="str">
        <f>IF(記入用!M13="","",記入用!M13)</f>
        <v/>
      </c>
      <c r="R13" s="30" t="str">
        <f>IF(集計用!Q13="","",IF(集計用!F13="男",LOOKUP(集計用!Q13,得点換算データ!$K$3:$L$12),LOOKUP(集計用!Q13,得点換算データ!$K$17:$L$26)))</f>
        <v/>
      </c>
      <c r="S13" s="28" t="str">
        <f>IF(記入用!N13="","",ROUNDUP(記入用!N13,1))</f>
        <v/>
      </c>
      <c r="T13" s="30" t="str">
        <f>IF(集計用!S13="","",IF(集計用!F13="男",LOOKUP(集計用!S13,得点換算データ!$M$3:$N$12),LOOKUP(集計用!S13,得点換算データ!$M$17:$N$26)))</f>
        <v/>
      </c>
      <c r="U13" s="28" t="str">
        <f>IF(記入用!O13="","",ROUNDDOWN(記入用!O13,0))</f>
        <v/>
      </c>
      <c r="V13" s="30" t="str">
        <f>IF(集計用!U13="","",IF(集計用!F13="男",LOOKUP(集計用!U13,得点換算データ!$O$3:$P$12),LOOKUP(集計用!U13,得点換算データ!$O$17:$P$26)))</f>
        <v/>
      </c>
      <c r="W13" s="28" t="str">
        <f>IF(記入用!P13="","",ROUNDDOWN(記入用!P13,0))</f>
        <v/>
      </c>
      <c r="X13" s="30" t="str">
        <f>IF(集計用!W13="","",IF(集計用!F13="男",LOOKUP(集計用!W13,得点換算データ!$Q$3:$R$12),LOOKUP(集計用!W13,得点換算データ!$Q$17:$R$26)))</f>
        <v/>
      </c>
      <c r="Y13" s="28" t="str">
        <f>IF(SUM(集計用!H13+J13+L13+N13+P13+R13+T13+V13+X13)=0,"",(H13+J13+L13+N13+T13+V13+X13+MAX(P13,R13)))</f>
        <v/>
      </c>
      <c r="Z13" s="28" t="str">
        <f>IF(Y13="","",IF(C13=1,LOOKUP(Y13,得点換算データ!$B$29:$B$33,得点換算データ!$A$29:$A$33),IF(C13=2,LOOKUP(Y13,得点換算データ!$C$29:$C$33,得点換算データ!$A$29:$A$33),LOOKUP(Y13,得点換算データ!$D$29:$D$33,得点換算データ!$A$29:$A$33))))</f>
        <v/>
      </c>
      <c r="AA13" s="27">
        <f t="shared" si="0"/>
        <v>0</v>
      </c>
      <c r="AB13" s="27"/>
      <c r="AC13" s="27">
        <f t="shared" si="1"/>
        <v>0</v>
      </c>
      <c r="AD13" s="27">
        <f t="shared" si="2"/>
        <v>0</v>
      </c>
      <c r="AE13" s="27">
        <f t="shared" si="3"/>
        <v>0</v>
      </c>
      <c r="AF13" s="27">
        <f t="shared" si="4"/>
        <v>0</v>
      </c>
      <c r="AG13" s="27">
        <f t="shared" si="5"/>
        <v>0</v>
      </c>
      <c r="AH13" s="27">
        <f t="shared" si="6"/>
        <v>0</v>
      </c>
      <c r="AI13" s="27">
        <f t="shared" si="7"/>
        <v>0</v>
      </c>
      <c r="AJ13" s="27">
        <f t="shared" si="8"/>
        <v>0</v>
      </c>
      <c r="AK13" s="27">
        <f t="shared" si="9"/>
        <v>0</v>
      </c>
    </row>
    <row r="14" spans="1:37">
      <c r="A14" s="28" t="str">
        <f>IF(記入用!A14="","",記入用!A14)</f>
        <v/>
      </c>
      <c r="B14" s="28" t="str">
        <f>IF(記入用!B14="","",記入用!B14)</f>
        <v/>
      </c>
      <c r="C14" s="28" t="str">
        <f>IF(記入用!C14="","",記入用!C14)</f>
        <v/>
      </c>
      <c r="D14" s="28" t="str">
        <f>IF(記入用!D14="","",記入用!D14)</f>
        <v/>
      </c>
      <c r="E14" s="28" t="str">
        <f>IF(記入用!E14="","",記入用!E14)</f>
        <v/>
      </c>
      <c r="F14" s="28" t="str">
        <f>IF(記入用!F14="","",記入用!F14)</f>
        <v/>
      </c>
      <c r="G14" s="28" t="str">
        <f>IF(OR(記入用!G14=0,記入用!H14=0),"",ROUND((記入用!G14+記入用!H14)/2,0))</f>
        <v/>
      </c>
      <c r="H14" s="29" t="str">
        <f>IF(集計用!G14="","",IF(集計用!F14="男",LOOKUP(集計用!G14,得点換算データ!$A$3:$B$12),LOOKUP(集計用!G14,得点換算データ!$A$17:$B$26)))</f>
        <v/>
      </c>
      <c r="I14" s="28" t="str">
        <f>IF(記入用!I14="","",記入用!I14)</f>
        <v/>
      </c>
      <c r="J14" s="30" t="str">
        <f>IF(集計用!I14="","",IF(集計用!F14="男",LOOKUP(集計用!I14,得点換算データ!$C$3:$D$12),LOOKUP(集計用!I14,得点換算データ!$C$17:$D$26)))</f>
        <v/>
      </c>
      <c r="K14" s="28" t="str">
        <f>IF(記入用!J14="","",ROUNDDOWN(記入用!J14,0))</f>
        <v/>
      </c>
      <c r="L14" s="29" t="str">
        <f>IF(集計用!K14="","",IF(集計用!F14="男",LOOKUP(集計用!K14,得点換算データ!$E$3:$F$12),LOOKUP(集計用!K14,得点換算データ!$E$17:$F$26)))</f>
        <v/>
      </c>
      <c r="M14" s="28" t="str">
        <f>IF(記入用!K14="","",記入用!K14)</f>
        <v/>
      </c>
      <c r="N14" s="30" t="str">
        <f>IF(集計用!M14="","",IF(集計用!F14="男",LOOKUP(集計用!M14,得点換算データ!$G$3:$H$12),LOOKUP(集計用!M14,得点換算データ!$G$17:$H$26)))</f>
        <v/>
      </c>
      <c r="O14" s="28" t="str">
        <f>IF(記入用!L14="","",記入用!L14)</f>
        <v/>
      </c>
      <c r="P14" s="30" t="str">
        <f>IF(集計用!O14="","",IF(集計用!F14="男",LOOKUP(集計用!O14,得点換算データ!$I$3:$J$12),LOOKUP(集計用!O14,得点換算データ!$I$17:$J$26)))</f>
        <v/>
      </c>
      <c r="Q14" s="28" t="str">
        <f>IF(記入用!M14="","",記入用!M14)</f>
        <v/>
      </c>
      <c r="R14" s="30" t="str">
        <f>IF(集計用!Q14="","",IF(集計用!F14="男",LOOKUP(集計用!Q14,得点換算データ!$K$3:$L$12),LOOKUP(集計用!Q14,得点換算データ!$K$17:$L$26)))</f>
        <v/>
      </c>
      <c r="S14" s="28" t="str">
        <f>IF(記入用!N14="","",ROUNDUP(記入用!N14,1))</f>
        <v/>
      </c>
      <c r="T14" s="30" t="str">
        <f>IF(集計用!S14="","",IF(集計用!F14="男",LOOKUP(集計用!S14,得点換算データ!$M$3:$N$12),LOOKUP(集計用!S14,得点換算データ!$M$17:$N$26)))</f>
        <v/>
      </c>
      <c r="U14" s="28" t="str">
        <f>IF(記入用!O14="","",ROUNDDOWN(記入用!O14,0))</f>
        <v/>
      </c>
      <c r="V14" s="30" t="str">
        <f>IF(集計用!U14="","",IF(集計用!F14="男",LOOKUP(集計用!U14,得点換算データ!$O$3:$P$12),LOOKUP(集計用!U14,得点換算データ!$O$17:$P$26)))</f>
        <v/>
      </c>
      <c r="W14" s="28" t="str">
        <f>IF(記入用!P14="","",ROUNDDOWN(記入用!P14,0))</f>
        <v/>
      </c>
      <c r="X14" s="30" t="str">
        <f>IF(集計用!W14="","",IF(集計用!F14="男",LOOKUP(集計用!W14,得点換算データ!$Q$3:$R$12),LOOKUP(集計用!W14,得点換算データ!$Q$17:$R$26)))</f>
        <v/>
      </c>
      <c r="Y14" s="28" t="str">
        <f>IF(SUM(集計用!H14+J14+L14+N14+P14+R14+T14+V14+X14)=0,"",(H14+J14+L14+N14+T14+V14+X14+MAX(P14,R14)))</f>
        <v/>
      </c>
      <c r="Z14" s="28" t="str">
        <f>IF(Y14="","",IF(C14=1,LOOKUP(Y14,得点換算データ!$B$29:$B$33,得点換算データ!$A$29:$A$33),IF(C14=2,LOOKUP(Y14,得点換算データ!$C$29:$C$33,得点換算データ!$A$29:$A$33),LOOKUP(Y14,得点換算データ!$D$29:$D$33,得点換算データ!$A$29:$A$33))))</f>
        <v/>
      </c>
      <c r="AA14" s="27">
        <f t="shared" si="0"/>
        <v>0</v>
      </c>
      <c r="AB14" s="27"/>
      <c r="AC14" s="27">
        <f t="shared" si="1"/>
        <v>0</v>
      </c>
      <c r="AD14" s="27">
        <f t="shared" si="2"/>
        <v>0</v>
      </c>
      <c r="AE14" s="27">
        <f t="shared" si="3"/>
        <v>0</v>
      </c>
      <c r="AF14" s="27">
        <f t="shared" si="4"/>
        <v>0</v>
      </c>
      <c r="AG14" s="27">
        <f t="shared" si="5"/>
        <v>0</v>
      </c>
      <c r="AH14" s="27">
        <f t="shared" si="6"/>
        <v>0</v>
      </c>
      <c r="AI14" s="27">
        <f t="shared" si="7"/>
        <v>0</v>
      </c>
      <c r="AJ14" s="27">
        <f t="shared" si="8"/>
        <v>0</v>
      </c>
      <c r="AK14" s="27">
        <f t="shared" si="9"/>
        <v>0</v>
      </c>
    </row>
    <row r="15" spans="1:37">
      <c r="A15" s="28" t="str">
        <f>IF(記入用!A15="","",記入用!A15)</f>
        <v/>
      </c>
      <c r="B15" s="28" t="str">
        <f>IF(記入用!B15="","",記入用!B15)</f>
        <v/>
      </c>
      <c r="C15" s="28" t="str">
        <f>IF(記入用!C15="","",記入用!C15)</f>
        <v/>
      </c>
      <c r="D15" s="28" t="str">
        <f>IF(記入用!D15="","",記入用!D15)</f>
        <v/>
      </c>
      <c r="E15" s="28" t="str">
        <f>IF(記入用!E15="","",記入用!E15)</f>
        <v/>
      </c>
      <c r="F15" s="28" t="str">
        <f>IF(記入用!F15="","",記入用!F15)</f>
        <v/>
      </c>
      <c r="G15" s="28" t="str">
        <f>IF(OR(記入用!G15=0,記入用!H15=0),"",ROUND((記入用!G15+記入用!H15)/2,0))</f>
        <v/>
      </c>
      <c r="H15" s="29" t="str">
        <f>IF(集計用!G15="","",IF(集計用!F15="男",LOOKUP(集計用!G15,得点換算データ!$A$3:$B$12),LOOKUP(集計用!G15,得点換算データ!$A$17:$B$26)))</f>
        <v/>
      </c>
      <c r="I15" s="28" t="str">
        <f>IF(記入用!I15="","",記入用!I15)</f>
        <v/>
      </c>
      <c r="J15" s="30" t="str">
        <f>IF(集計用!I15="","",IF(集計用!F15="男",LOOKUP(集計用!I15,得点換算データ!$C$3:$D$12),LOOKUP(集計用!I15,得点換算データ!$C$17:$D$26)))</f>
        <v/>
      </c>
      <c r="K15" s="28" t="str">
        <f>IF(記入用!J15="","",ROUNDDOWN(記入用!J15,0))</f>
        <v/>
      </c>
      <c r="L15" s="29" t="str">
        <f>IF(集計用!K15="","",IF(集計用!F15="男",LOOKUP(集計用!K15,得点換算データ!$E$3:$F$12),LOOKUP(集計用!K15,得点換算データ!$E$17:$F$26)))</f>
        <v/>
      </c>
      <c r="M15" s="28" t="str">
        <f>IF(記入用!K15="","",記入用!K15)</f>
        <v/>
      </c>
      <c r="N15" s="30" t="str">
        <f>IF(集計用!M15="","",IF(集計用!F15="男",LOOKUP(集計用!M15,得点換算データ!$G$3:$H$12),LOOKUP(集計用!M15,得点換算データ!$G$17:$H$26)))</f>
        <v/>
      </c>
      <c r="O15" s="28" t="str">
        <f>IF(記入用!L15="","",記入用!L15)</f>
        <v/>
      </c>
      <c r="P15" s="30" t="str">
        <f>IF(集計用!O15="","",IF(集計用!F15="男",LOOKUP(集計用!O15,得点換算データ!$I$3:$J$12),LOOKUP(集計用!O15,得点換算データ!$I$17:$J$26)))</f>
        <v/>
      </c>
      <c r="Q15" s="28" t="str">
        <f>IF(記入用!M15="","",記入用!M15)</f>
        <v/>
      </c>
      <c r="R15" s="30" t="str">
        <f>IF(集計用!Q15="","",IF(集計用!F15="男",LOOKUP(集計用!Q15,得点換算データ!$K$3:$L$12),LOOKUP(集計用!Q15,得点換算データ!$K$17:$L$26)))</f>
        <v/>
      </c>
      <c r="S15" s="28" t="str">
        <f>IF(記入用!N15="","",ROUNDUP(記入用!N15,1))</f>
        <v/>
      </c>
      <c r="T15" s="30" t="str">
        <f>IF(集計用!S15="","",IF(集計用!F15="男",LOOKUP(集計用!S15,得点換算データ!$M$3:$N$12),LOOKUP(集計用!S15,得点換算データ!$M$17:$N$26)))</f>
        <v/>
      </c>
      <c r="U15" s="28" t="str">
        <f>IF(記入用!O15="","",ROUNDDOWN(記入用!O15,0))</f>
        <v/>
      </c>
      <c r="V15" s="30" t="str">
        <f>IF(集計用!U15="","",IF(集計用!F15="男",LOOKUP(集計用!U15,得点換算データ!$O$3:$P$12),LOOKUP(集計用!U15,得点換算データ!$O$17:$P$26)))</f>
        <v/>
      </c>
      <c r="W15" s="28" t="str">
        <f>IF(記入用!P15="","",ROUNDDOWN(記入用!P15,0))</f>
        <v/>
      </c>
      <c r="X15" s="30" t="str">
        <f>IF(集計用!W15="","",IF(集計用!F15="男",LOOKUP(集計用!W15,得点換算データ!$Q$3:$R$12),LOOKUP(集計用!W15,得点換算データ!$Q$17:$R$26)))</f>
        <v/>
      </c>
      <c r="Y15" s="28" t="str">
        <f>IF(SUM(集計用!H15+J15+L15+N15+P15+R15+T15+V15+X15)=0,"",(H15+J15+L15+N15+T15+V15+X15+MAX(P15,R15)))</f>
        <v/>
      </c>
      <c r="Z15" s="28" t="str">
        <f>IF(Y15="","",IF(C15=1,LOOKUP(Y15,得点換算データ!$B$29:$B$33,得点換算データ!$A$29:$A$33),IF(C15=2,LOOKUP(Y15,得点換算データ!$C$29:$C$33,得点換算データ!$A$29:$A$33),LOOKUP(Y15,得点換算データ!$D$29:$D$33,得点換算データ!$A$29:$A$33))))</f>
        <v/>
      </c>
      <c r="AA15" s="27">
        <f t="shared" si="0"/>
        <v>0</v>
      </c>
      <c r="AB15" s="27"/>
      <c r="AC15" s="27">
        <f t="shared" si="1"/>
        <v>0</v>
      </c>
      <c r="AD15" s="27">
        <f t="shared" si="2"/>
        <v>0</v>
      </c>
      <c r="AE15" s="27">
        <f t="shared" si="3"/>
        <v>0</v>
      </c>
      <c r="AF15" s="27">
        <f t="shared" si="4"/>
        <v>0</v>
      </c>
      <c r="AG15" s="27">
        <f t="shared" si="5"/>
        <v>0</v>
      </c>
      <c r="AH15" s="27">
        <f t="shared" si="6"/>
        <v>0</v>
      </c>
      <c r="AI15" s="27">
        <f t="shared" si="7"/>
        <v>0</v>
      </c>
      <c r="AJ15" s="27">
        <f t="shared" si="8"/>
        <v>0</v>
      </c>
      <c r="AK15" s="27">
        <f t="shared" si="9"/>
        <v>0</v>
      </c>
    </row>
    <row r="16" spans="1:37">
      <c r="A16" s="28" t="str">
        <f>IF(記入用!A16="","",記入用!A16)</f>
        <v/>
      </c>
      <c r="B16" s="28" t="str">
        <f>IF(記入用!B16="","",記入用!B16)</f>
        <v/>
      </c>
      <c r="C16" s="28" t="str">
        <f>IF(記入用!C16="","",記入用!C16)</f>
        <v/>
      </c>
      <c r="D16" s="28" t="str">
        <f>IF(記入用!D16="","",記入用!D16)</f>
        <v/>
      </c>
      <c r="E16" s="28" t="str">
        <f>IF(記入用!E16="","",記入用!E16)</f>
        <v/>
      </c>
      <c r="F16" s="28" t="str">
        <f>IF(記入用!F16="","",記入用!F16)</f>
        <v/>
      </c>
      <c r="G16" s="28" t="str">
        <f>IF(OR(記入用!G16=0,記入用!H16=0),"",ROUND((記入用!G16+記入用!H16)/2,0))</f>
        <v/>
      </c>
      <c r="H16" s="29" t="str">
        <f>IF(集計用!G16="","",IF(集計用!F16="男",LOOKUP(集計用!G16,得点換算データ!$A$3:$B$12),LOOKUP(集計用!G16,得点換算データ!$A$17:$B$26)))</f>
        <v/>
      </c>
      <c r="I16" s="28" t="str">
        <f>IF(記入用!I16="","",記入用!I16)</f>
        <v/>
      </c>
      <c r="J16" s="30" t="str">
        <f>IF(集計用!I16="","",IF(集計用!F16="男",LOOKUP(集計用!I16,得点換算データ!$C$3:$D$12),LOOKUP(集計用!I16,得点換算データ!$C$17:$D$26)))</f>
        <v/>
      </c>
      <c r="K16" s="28" t="str">
        <f>IF(記入用!J16="","",ROUNDDOWN(記入用!J16,0))</f>
        <v/>
      </c>
      <c r="L16" s="29" t="str">
        <f>IF(集計用!K16="","",IF(集計用!F16="男",LOOKUP(集計用!K16,得点換算データ!$E$3:$F$12),LOOKUP(集計用!K16,得点換算データ!$E$17:$F$26)))</f>
        <v/>
      </c>
      <c r="M16" s="28" t="str">
        <f>IF(記入用!K16="","",記入用!K16)</f>
        <v/>
      </c>
      <c r="N16" s="30" t="str">
        <f>IF(集計用!M16="","",IF(集計用!F16="男",LOOKUP(集計用!M16,得点換算データ!$G$3:$H$12),LOOKUP(集計用!M16,得点換算データ!$G$17:$H$26)))</f>
        <v/>
      </c>
      <c r="O16" s="28" t="str">
        <f>IF(記入用!L16="","",記入用!L16)</f>
        <v/>
      </c>
      <c r="P16" s="30" t="str">
        <f>IF(集計用!O16="","",IF(集計用!F16="男",LOOKUP(集計用!O16,得点換算データ!$I$3:$J$12),LOOKUP(集計用!O16,得点換算データ!$I$17:$J$26)))</f>
        <v/>
      </c>
      <c r="Q16" s="28" t="str">
        <f>IF(記入用!M16="","",記入用!M16)</f>
        <v/>
      </c>
      <c r="R16" s="30" t="str">
        <f>IF(集計用!Q16="","",IF(集計用!F16="男",LOOKUP(集計用!Q16,得点換算データ!$K$3:$L$12),LOOKUP(集計用!Q16,得点換算データ!$K$17:$L$26)))</f>
        <v/>
      </c>
      <c r="S16" s="28" t="str">
        <f>IF(記入用!N16="","",ROUNDUP(記入用!N16,1))</f>
        <v/>
      </c>
      <c r="T16" s="30" t="str">
        <f>IF(集計用!S16="","",IF(集計用!F16="男",LOOKUP(集計用!S16,得点換算データ!$M$3:$N$12),LOOKUP(集計用!S16,得点換算データ!$M$17:$N$26)))</f>
        <v/>
      </c>
      <c r="U16" s="28" t="str">
        <f>IF(記入用!O16="","",ROUNDDOWN(記入用!O16,0))</f>
        <v/>
      </c>
      <c r="V16" s="30" t="str">
        <f>IF(集計用!U16="","",IF(集計用!F16="男",LOOKUP(集計用!U16,得点換算データ!$O$3:$P$12),LOOKUP(集計用!U16,得点換算データ!$O$17:$P$26)))</f>
        <v/>
      </c>
      <c r="W16" s="28" t="str">
        <f>IF(記入用!P16="","",ROUNDDOWN(記入用!P16,0))</f>
        <v/>
      </c>
      <c r="X16" s="30" t="str">
        <f>IF(集計用!W16="","",IF(集計用!F16="男",LOOKUP(集計用!W16,得点換算データ!$Q$3:$R$12),LOOKUP(集計用!W16,得点換算データ!$Q$17:$R$26)))</f>
        <v/>
      </c>
      <c r="Y16" s="28" t="str">
        <f>IF(SUM(集計用!H16+J16+L16+N16+P16+R16+T16+V16+X16)=0,"",(H16+J16+L16+N16+T16+V16+X16+MAX(P16,R16)))</f>
        <v/>
      </c>
      <c r="Z16" s="28" t="str">
        <f>IF(Y16="","",IF(C16=1,LOOKUP(Y16,得点換算データ!$B$29:$B$33,得点換算データ!$A$29:$A$33),IF(C16=2,LOOKUP(Y16,得点換算データ!$C$29:$C$33,得点換算データ!$A$29:$A$33),LOOKUP(Y16,得点換算データ!$D$29:$D$33,得点換算データ!$A$29:$A$33))))</f>
        <v/>
      </c>
      <c r="AA16" s="27">
        <f t="shared" si="0"/>
        <v>0</v>
      </c>
      <c r="AB16" s="27"/>
      <c r="AC16" s="27">
        <f t="shared" si="1"/>
        <v>0</v>
      </c>
      <c r="AD16" s="27">
        <f t="shared" si="2"/>
        <v>0</v>
      </c>
      <c r="AE16" s="27">
        <f t="shared" si="3"/>
        <v>0</v>
      </c>
      <c r="AF16" s="27">
        <f t="shared" si="4"/>
        <v>0</v>
      </c>
      <c r="AG16" s="27">
        <f t="shared" si="5"/>
        <v>0</v>
      </c>
      <c r="AH16" s="27">
        <f t="shared" si="6"/>
        <v>0</v>
      </c>
      <c r="AI16" s="27">
        <f t="shared" si="7"/>
        <v>0</v>
      </c>
      <c r="AJ16" s="27">
        <f t="shared" si="8"/>
        <v>0</v>
      </c>
      <c r="AK16" s="27">
        <f t="shared" si="9"/>
        <v>0</v>
      </c>
    </row>
    <row r="17" spans="1:37">
      <c r="A17" s="28" t="str">
        <f>IF(記入用!A17="","",記入用!A17)</f>
        <v/>
      </c>
      <c r="B17" s="28" t="str">
        <f>IF(記入用!B17="","",記入用!B17)</f>
        <v/>
      </c>
      <c r="C17" s="28" t="str">
        <f>IF(記入用!C17="","",記入用!C17)</f>
        <v/>
      </c>
      <c r="D17" s="28" t="str">
        <f>IF(記入用!D17="","",記入用!D17)</f>
        <v/>
      </c>
      <c r="E17" s="28" t="str">
        <f>IF(記入用!E17="","",記入用!E17)</f>
        <v/>
      </c>
      <c r="F17" s="28" t="str">
        <f>IF(記入用!F17="","",記入用!F17)</f>
        <v/>
      </c>
      <c r="G17" s="28" t="str">
        <f>IF(OR(記入用!G17=0,記入用!H17=0),"",ROUND((記入用!G17+記入用!H17)/2,0))</f>
        <v/>
      </c>
      <c r="H17" s="29" t="str">
        <f>IF(集計用!G17="","",IF(集計用!F17="男",LOOKUP(集計用!G17,得点換算データ!$A$3:$B$12),LOOKUP(集計用!G17,得点換算データ!$A$17:$B$26)))</f>
        <v/>
      </c>
      <c r="I17" s="28" t="str">
        <f>IF(記入用!I17="","",記入用!I17)</f>
        <v/>
      </c>
      <c r="J17" s="30" t="str">
        <f>IF(集計用!I17="","",IF(集計用!F17="男",LOOKUP(集計用!I17,得点換算データ!$C$3:$D$12),LOOKUP(集計用!I17,得点換算データ!$C$17:$D$26)))</f>
        <v/>
      </c>
      <c r="K17" s="28" t="str">
        <f>IF(記入用!J17="","",ROUNDDOWN(記入用!J17,0))</f>
        <v/>
      </c>
      <c r="L17" s="29" t="str">
        <f>IF(集計用!K17="","",IF(集計用!F17="男",LOOKUP(集計用!K17,得点換算データ!$E$3:$F$12),LOOKUP(集計用!K17,得点換算データ!$E$17:$F$26)))</f>
        <v/>
      </c>
      <c r="M17" s="28" t="str">
        <f>IF(記入用!K17="","",記入用!K17)</f>
        <v/>
      </c>
      <c r="N17" s="30" t="str">
        <f>IF(集計用!M17="","",IF(集計用!F17="男",LOOKUP(集計用!M17,得点換算データ!$G$3:$H$12),LOOKUP(集計用!M17,得点換算データ!$G$17:$H$26)))</f>
        <v/>
      </c>
      <c r="O17" s="28" t="str">
        <f>IF(記入用!L17="","",記入用!L17)</f>
        <v/>
      </c>
      <c r="P17" s="30" t="str">
        <f>IF(集計用!O17="","",IF(集計用!F17="男",LOOKUP(集計用!O17,得点換算データ!$I$3:$J$12),LOOKUP(集計用!O17,得点換算データ!$I$17:$J$26)))</f>
        <v/>
      </c>
      <c r="Q17" s="28" t="str">
        <f>IF(記入用!M17="","",記入用!M17)</f>
        <v/>
      </c>
      <c r="R17" s="30" t="str">
        <f>IF(集計用!Q17="","",IF(集計用!F17="男",LOOKUP(集計用!Q17,得点換算データ!$K$3:$L$12),LOOKUP(集計用!Q17,得点換算データ!$K$17:$L$26)))</f>
        <v/>
      </c>
      <c r="S17" s="28" t="str">
        <f>IF(記入用!N17="","",ROUNDUP(記入用!N17,1))</f>
        <v/>
      </c>
      <c r="T17" s="30" t="str">
        <f>IF(集計用!S17="","",IF(集計用!F17="男",LOOKUP(集計用!S17,得点換算データ!$M$3:$N$12),LOOKUP(集計用!S17,得点換算データ!$M$17:$N$26)))</f>
        <v/>
      </c>
      <c r="U17" s="28" t="str">
        <f>IF(記入用!O17="","",ROUNDDOWN(記入用!O17,0))</f>
        <v/>
      </c>
      <c r="V17" s="30" t="str">
        <f>IF(集計用!U17="","",IF(集計用!F17="男",LOOKUP(集計用!U17,得点換算データ!$O$3:$P$12),LOOKUP(集計用!U17,得点換算データ!$O$17:$P$26)))</f>
        <v/>
      </c>
      <c r="W17" s="28" t="str">
        <f>IF(記入用!P17="","",ROUNDDOWN(記入用!P17,0))</f>
        <v/>
      </c>
      <c r="X17" s="30" t="str">
        <f>IF(集計用!W17="","",IF(集計用!F17="男",LOOKUP(集計用!W17,得点換算データ!$Q$3:$R$12),LOOKUP(集計用!W17,得点換算データ!$Q$17:$R$26)))</f>
        <v/>
      </c>
      <c r="Y17" s="28" t="str">
        <f>IF(SUM(集計用!H17+J17+L17+N17+P17+R17+T17+V17+X17)=0,"",(H17+J17+L17+N17+T17+V17+X17+MAX(P17,R17)))</f>
        <v/>
      </c>
      <c r="Z17" s="28" t="str">
        <f>IF(Y17="","",IF(C17=1,LOOKUP(Y17,得点換算データ!$B$29:$B$33,得点換算データ!$A$29:$A$33),IF(C17=2,LOOKUP(Y17,得点換算データ!$C$29:$C$33,得点換算データ!$A$29:$A$33),LOOKUP(Y17,得点換算データ!$D$29:$D$33,得点換算データ!$A$29:$A$33))))</f>
        <v/>
      </c>
      <c r="AA17" s="27">
        <f t="shared" si="0"/>
        <v>0</v>
      </c>
      <c r="AB17" s="27"/>
      <c r="AC17" s="27">
        <f t="shared" si="1"/>
        <v>0</v>
      </c>
      <c r="AD17" s="27">
        <f t="shared" si="2"/>
        <v>0</v>
      </c>
      <c r="AE17" s="27">
        <f t="shared" si="3"/>
        <v>0</v>
      </c>
      <c r="AF17" s="27">
        <f t="shared" si="4"/>
        <v>0</v>
      </c>
      <c r="AG17" s="27">
        <f t="shared" si="5"/>
        <v>0</v>
      </c>
      <c r="AH17" s="27">
        <f t="shared" si="6"/>
        <v>0</v>
      </c>
      <c r="AI17" s="27">
        <f t="shared" si="7"/>
        <v>0</v>
      </c>
      <c r="AJ17" s="27">
        <f t="shared" si="8"/>
        <v>0</v>
      </c>
      <c r="AK17" s="27">
        <f t="shared" si="9"/>
        <v>0</v>
      </c>
    </row>
    <row r="18" spans="1:37">
      <c r="A18" s="28" t="str">
        <f>IF(記入用!A18="","",記入用!A18)</f>
        <v/>
      </c>
      <c r="B18" s="28" t="str">
        <f>IF(記入用!B18="","",記入用!B18)</f>
        <v/>
      </c>
      <c r="C18" s="28" t="str">
        <f>IF(記入用!C18="","",記入用!C18)</f>
        <v/>
      </c>
      <c r="D18" s="28" t="str">
        <f>IF(記入用!D18="","",記入用!D18)</f>
        <v/>
      </c>
      <c r="E18" s="28" t="str">
        <f>IF(記入用!E18="","",記入用!E18)</f>
        <v/>
      </c>
      <c r="F18" s="28" t="str">
        <f>IF(記入用!F18="","",記入用!F18)</f>
        <v/>
      </c>
      <c r="G18" s="28" t="str">
        <f>IF(OR(記入用!G18=0,記入用!H18=0),"",ROUND((記入用!G18+記入用!H18)/2,0))</f>
        <v/>
      </c>
      <c r="H18" s="29" t="str">
        <f>IF(集計用!G18="","",IF(集計用!F18="男",LOOKUP(集計用!G18,得点換算データ!$A$3:$B$12),LOOKUP(集計用!G18,得点換算データ!$A$17:$B$26)))</f>
        <v/>
      </c>
      <c r="I18" s="28" t="str">
        <f>IF(記入用!I18="","",記入用!I18)</f>
        <v/>
      </c>
      <c r="J18" s="30" t="str">
        <f>IF(集計用!I18="","",IF(集計用!F18="男",LOOKUP(集計用!I18,得点換算データ!$C$3:$D$12),LOOKUP(集計用!I18,得点換算データ!$C$17:$D$26)))</f>
        <v/>
      </c>
      <c r="K18" s="28" t="str">
        <f>IF(記入用!J18="","",ROUNDDOWN(記入用!J18,0))</f>
        <v/>
      </c>
      <c r="L18" s="29" t="str">
        <f>IF(集計用!K18="","",IF(集計用!F18="男",LOOKUP(集計用!K18,得点換算データ!$E$3:$F$12),LOOKUP(集計用!K18,得点換算データ!$E$17:$F$26)))</f>
        <v/>
      </c>
      <c r="M18" s="28" t="str">
        <f>IF(記入用!K18="","",記入用!K18)</f>
        <v/>
      </c>
      <c r="N18" s="30" t="str">
        <f>IF(集計用!M18="","",IF(集計用!F18="男",LOOKUP(集計用!M18,得点換算データ!$G$3:$H$12),LOOKUP(集計用!M18,得点換算データ!$G$17:$H$26)))</f>
        <v/>
      </c>
      <c r="O18" s="28" t="str">
        <f>IF(記入用!L18="","",記入用!L18)</f>
        <v/>
      </c>
      <c r="P18" s="30" t="str">
        <f>IF(集計用!O18="","",IF(集計用!F18="男",LOOKUP(集計用!O18,得点換算データ!$I$3:$J$12),LOOKUP(集計用!O18,得点換算データ!$I$17:$J$26)))</f>
        <v/>
      </c>
      <c r="Q18" s="28" t="str">
        <f>IF(記入用!M18="","",記入用!M18)</f>
        <v/>
      </c>
      <c r="R18" s="30" t="str">
        <f>IF(集計用!Q18="","",IF(集計用!F18="男",LOOKUP(集計用!Q18,得点換算データ!$K$3:$L$12),LOOKUP(集計用!Q18,得点換算データ!$K$17:$L$26)))</f>
        <v/>
      </c>
      <c r="S18" s="28" t="str">
        <f>IF(記入用!N18="","",ROUNDUP(記入用!N18,1))</f>
        <v/>
      </c>
      <c r="T18" s="30" t="str">
        <f>IF(集計用!S18="","",IF(集計用!F18="男",LOOKUP(集計用!S18,得点換算データ!$M$3:$N$12),LOOKUP(集計用!S18,得点換算データ!$M$17:$N$26)))</f>
        <v/>
      </c>
      <c r="U18" s="28" t="str">
        <f>IF(記入用!O18="","",ROUNDDOWN(記入用!O18,0))</f>
        <v/>
      </c>
      <c r="V18" s="30" t="str">
        <f>IF(集計用!U18="","",IF(集計用!F18="男",LOOKUP(集計用!U18,得点換算データ!$O$3:$P$12),LOOKUP(集計用!U18,得点換算データ!$O$17:$P$26)))</f>
        <v/>
      </c>
      <c r="W18" s="28" t="str">
        <f>IF(記入用!P18="","",ROUNDDOWN(記入用!P18,0))</f>
        <v/>
      </c>
      <c r="X18" s="30" t="str">
        <f>IF(集計用!W18="","",IF(集計用!F18="男",LOOKUP(集計用!W18,得点換算データ!$Q$3:$R$12),LOOKUP(集計用!W18,得点換算データ!$Q$17:$R$26)))</f>
        <v/>
      </c>
      <c r="Y18" s="28" t="str">
        <f>IF(SUM(集計用!H18+J18+L18+N18+P18+R18+T18+V18+X18)=0,"",(H18+J18+L18+N18+T18+V18+X18+MAX(P18,R18)))</f>
        <v/>
      </c>
      <c r="Z18" s="28" t="str">
        <f>IF(Y18="","",IF(C18=1,LOOKUP(Y18,得点換算データ!$B$29:$B$33,得点換算データ!$A$29:$A$33),IF(C18=2,LOOKUP(Y18,得点換算データ!$C$29:$C$33,得点換算データ!$A$29:$A$33),LOOKUP(Y18,得点換算データ!$D$29:$D$33,得点換算データ!$A$29:$A$33))))</f>
        <v/>
      </c>
      <c r="AA18" s="27">
        <f t="shared" si="0"/>
        <v>0</v>
      </c>
      <c r="AB18" s="27"/>
      <c r="AC18" s="27">
        <f t="shared" si="1"/>
        <v>0</v>
      </c>
      <c r="AD18" s="27">
        <f t="shared" si="2"/>
        <v>0</v>
      </c>
      <c r="AE18" s="27">
        <f t="shared" si="3"/>
        <v>0</v>
      </c>
      <c r="AF18" s="27">
        <f t="shared" si="4"/>
        <v>0</v>
      </c>
      <c r="AG18" s="27">
        <f t="shared" si="5"/>
        <v>0</v>
      </c>
      <c r="AH18" s="27">
        <f t="shared" si="6"/>
        <v>0</v>
      </c>
      <c r="AI18" s="27">
        <f t="shared" si="7"/>
        <v>0</v>
      </c>
      <c r="AJ18" s="27">
        <f t="shared" si="8"/>
        <v>0</v>
      </c>
      <c r="AK18" s="27">
        <f t="shared" si="9"/>
        <v>0</v>
      </c>
    </row>
    <row r="19" spans="1:37">
      <c r="A19" s="28" t="str">
        <f>IF(記入用!A19="","",記入用!A19)</f>
        <v/>
      </c>
      <c r="B19" s="28" t="str">
        <f>IF(記入用!B19="","",記入用!B19)</f>
        <v/>
      </c>
      <c r="C19" s="28" t="str">
        <f>IF(記入用!C19="","",記入用!C19)</f>
        <v/>
      </c>
      <c r="D19" s="28" t="str">
        <f>IF(記入用!D19="","",記入用!D19)</f>
        <v/>
      </c>
      <c r="E19" s="28" t="str">
        <f>IF(記入用!E19="","",記入用!E19)</f>
        <v/>
      </c>
      <c r="F19" s="28" t="str">
        <f>IF(記入用!F19="","",記入用!F19)</f>
        <v/>
      </c>
      <c r="G19" s="28" t="str">
        <f>IF(OR(記入用!G19=0,記入用!H19=0),"",ROUND((記入用!G19+記入用!H19)/2,0))</f>
        <v/>
      </c>
      <c r="H19" s="29" t="str">
        <f>IF(集計用!G19="","",IF(集計用!F19="男",LOOKUP(集計用!G19,得点換算データ!$A$3:$B$12),LOOKUP(集計用!G19,得点換算データ!$A$17:$B$26)))</f>
        <v/>
      </c>
      <c r="I19" s="28" t="str">
        <f>IF(記入用!I19="","",記入用!I19)</f>
        <v/>
      </c>
      <c r="J19" s="30" t="str">
        <f>IF(集計用!I19="","",IF(集計用!F19="男",LOOKUP(集計用!I19,得点換算データ!$C$3:$D$12),LOOKUP(集計用!I19,得点換算データ!$C$17:$D$26)))</f>
        <v/>
      </c>
      <c r="K19" s="28" t="str">
        <f>IF(記入用!J19="","",ROUNDDOWN(記入用!J19,0))</f>
        <v/>
      </c>
      <c r="L19" s="29" t="str">
        <f>IF(集計用!K19="","",IF(集計用!F19="男",LOOKUP(集計用!K19,得点換算データ!$E$3:$F$12),LOOKUP(集計用!K19,得点換算データ!$E$17:$F$26)))</f>
        <v/>
      </c>
      <c r="M19" s="28" t="str">
        <f>IF(記入用!K19="","",記入用!K19)</f>
        <v/>
      </c>
      <c r="N19" s="30" t="str">
        <f>IF(集計用!M19="","",IF(集計用!F19="男",LOOKUP(集計用!M19,得点換算データ!$G$3:$H$12),LOOKUP(集計用!M19,得点換算データ!$G$17:$H$26)))</f>
        <v/>
      </c>
      <c r="O19" s="28" t="str">
        <f>IF(記入用!L19="","",記入用!L19)</f>
        <v/>
      </c>
      <c r="P19" s="30" t="str">
        <f>IF(集計用!O19="","",IF(集計用!F19="男",LOOKUP(集計用!O19,得点換算データ!$I$3:$J$12),LOOKUP(集計用!O19,得点換算データ!$I$17:$J$26)))</f>
        <v/>
      </c>
      <c r="Q19" s="28" t="str">
        <f>IF(記入用!M19="","",記入用!M19)</f>
        <v/>
      </c>
      <c r="R19" s="30" t="str">
        <f>IF(集計用!Q19="","",IF(集計用!F19="男",LOOKUP(集計用!Q19,得点換算データ!$K$3:$L$12),LOOKUP(集計用!Q19,得点換算データ!$K$17:$L$26)))</f>
        <v/>
      </c>
      <c r="S19" s="28" t="str">
        <f>IF(記入用!N19="","",ROUNDUP(記入用!N19,1))</f>
        <v/>
      </c>
      <c r="T19" s="30" t="str">
        <f>IF(集計用!S19="","",IF(集計用!F19="男",LOOKUP(集計用!S19,得点換算データ!$M$3:$N$12),LOOKUP(集計用!S19,得点換算データ!$M$17:$N$26)))</f>
        <v/>
      </c>
      <c r="U19" s="28" t="str">
        <f>IF(記入用!O19="","",ROUNDDOWN(記入用!O19,0))</f>
        <v/>
      </c>
      <c r="V19" s="30" t="str">
        <f>IF(集計用!U19="","",IF(集計用!F19="男",LOOKUP(集計用!U19,得点換算データ!$O$3:$P$12),LOOKUP(集計用!U19,得点換算データ!$O$17:$P$26)))</f>
        <v/>
      </c>
      <c r="W19" s="28" t="str">
        <f>IF(記入用!P19="","",ROUNDDOWN(記入用!P19,0))</f>
        <v/>
      </c>
      <c r="X19" s="30" t="str">
        <f>IF(集計用!W19="","",IF(集計用!F19="男",LOOKUP(集計用!W19,得点換算データ!$Q$3:$R$12),LOOKUP(集計用!W19,得点換算データ!$Q$17:$R$26)))</f>
        <v/>
      </c>
      <c r="Y19" s="28" t="str">
        <f>IF(SUM(集計用!H19+J19+L19+N19+P19+R19+T19+V19+X19)=0,"",(H19+J19+L19+N19+T19+V19+X19+MAX(P19,R19)))</f>
        <v/>
      </c>
      <c r="Z19" s="28" t="str">
        <f>IF(Y19="","",IF(C19=1,LOOKUP(Y19,得点換算データ!$B$29:$B$33,得点換算データ!$A$29:$A$33),IF(C19=2,LOOKUP(Y19,得点換算データ!$C$29:$C$33,得点換算データ!$A$29:$A$33),LOOKUP(Y19,得点換算データ!$D$29:$D$33,得点換算データ!$A$29:$A$33))))</f>
        <v/>
      </c>
      <c r="AA19" s="27">
        <f t="shared" si="0"/>
        <v>0</v>
      </c>
      <c r="AB19" s="27"/>
      <c r="AC19" s="27">
        <f t="shared" si="1"/>
        <v>0</v>
      </c>
      <c r="AD19" s="27">
        <f t="shared" si="2"/>
        <v>0</v>
      </c>
      <c r="AE19" s="27">
        <f t="shared" si="3"/>
        <v>0</v>
      </c>
      <c r="AF19" s="27">
        <f t="shared" si="4"/>
        <v>0</v>
      </c>
      <c r="AG19" s="27">
        <f t="shared" si="5"/>
        <v>0</v>
      </c>
      <c r="AH19" s="27">
        <f t="shared" si="6"/>
        <v>0</v>
      </c>
      <c r="AI19" s="27">
        <f t="shared" si="7"/>
        <v>0</v>
      </c>
      <c r="AJ19" s="27">
        <f t="shared" si="8"/>
        <v>0</v>
      </c>
      <c r="AK19" s="27">
        <f t="shared" si="9"/>
        <v>0</v>
      </c>
    </row>
    <row r="20" spans="1:37">
      <c r="A20" s="28" t="str">
        <f>IF(記入用!A20="","",記入用!A20)</f>
        <v/>
      </c>
      <c r="B20" s="28" t="str">
        <f>IF(記入用!B20="","",記入用!B20)</f>
        <v/>
      </c>
      <c r="C20" s="28" t="str">
        <f>IF(記入用!C20="","",記入用!C20)</f>
        <v/>
      </c>
      <c r="D20" s="28" t="str">
        <f>IF(記入用!D20="","",記入用!D20)</f>
        <v/>
      </c>
      <c r="E20" s="28" t="str">
        <f>IF(記入用!E20="","",記入用!E20)</f>
        <v/>
      </c>
      <c r="F20" s="28" t="str">
        <f>IF(記入用!F20="","",記入用!F20)</f>
        <v/>
      </c>
      <c r="G20" s="28" t="str">
        <f>IF(OR(記入用!G20=0,記入用!H20=0),"",ROUND((記入用!G20+記入用!H20)/2,0))</f>
        <v/>
      </c>
      <c r="H20" s="29" t="str">
        <f>IF(集計用!G20="","",IF(集計用!F20="男",LOOKUP(集計用!G20,得点換算データ!$A$3:$B$12),LOOKUP(集計用!G20,得点換算データ!$A$17:$B$26)))</f>
        <v/>
      </c>
      <c r="I20" s="28" t="str">
        <f>IF(記入用!I20="","",記入用!I20)</f>
        <v/>
      </c>
      <c r="J20" s="30" t="str">
        <f>IF(集計用!I20="","",IF(集計用!F20="男",LOOKUP(集計用!I20,得点換算データ!$C$3:$D$12),LOOKUP(集計用!I20,得点換算データ!$C$17:$D$26)))</f>
        <v/>
      </c>
      <c r="K20" s="28" t="str">
        <f>IF(記入用!J20="","",ROUNDDOWN(記入用!J20,0))</f>
        <v/>
      </c>
      <c r="L20" s="29" t="str">
        <f>IF(集計用!K20="","",IF(集計用!F20="男",LOOKUP(集計用!K20,得点換算データ!$E$3:$F$12),LOOKUP(集計用!K20,得点換算データ!$E$17:$F$26)))</f>
        <v/>
      </c>
      <c r="M20" s="28" t="str">
        <f>IF(記入用!K20="","",記入用!K20)</f>
        <v/>
      </c>
      <c r="N20" s="30" t="str">
        <f>IF(集計用!M20="","",IF(集計用!F20="男",LOOKUP(集計用!M20,得点換算データ!$G$3:$H$12),LOOKUP(集計用!M20,得点換算データ!$G$17:$H$26)))</f>
        <v/>
      </c>
      <c r="O20" s="28" t="str">
        <f>IF(記入用!L20="","",記入用!L20)</f>
        <v/>
      </c>
      <c r="P20" s="30" t="str">
        <f>IF(集計用!O20="","",IF(集計用!F20="男",LOOKUP(集計用!O20,得点換算データ!$I$3:$J$12),LOOKUP(集計用!O20,得点換算データ!$I$17:$J$26)))</f>
        <v/>
      </c>
      <c r="Q20" s="28" t="str">
        <f>IF(記入用!M20="","",記入用!M20)</f>
        <v/>
      </c>
      <c r="R20" s="30" t="str">
        <f>IF(集計用!Q20="","",IF(集計用!F20="男",LOOKUP(集計用!Q20,得点換算データ!$K$3:$L$12),LOOKUP(集計用!Q20,得点換算データ!$K$17:$L$26)))</f>
        <v/>
      </c>
      <c r="S20" s="28" t="str">
        <f>IF(記入用!N20="","",ROUNDUP(記入用!N20,1))</f>
        <v/>
      </c>
      <c r="T20" s="30" t="str">
        <f>IF(集計用!S20="","",IF(集計用!F20="男",LOOKUP(集計用!S20,得点換算データ!$M$3:$N$12),LOOKUP(集計用!S20,得点換算データ!$M$17:$N$26)))</f>
        <v/>
      </c>
      <c r="U20" s="28" t="str">
        <f>IF(記入用!O20="","",ROUNDDOWN(記入用!O20,0))</f>
        <v/>
      </c>
      <c r="V20" s="30" t="str">
        <f>IF(集計用!U20="","",IF(集計用!F20="男",LOOKUP(集計用!U20,得点換算データ!$O$3:$P$12),LOOKUP(集計用!U20,得点換算データ!$O$17:$P$26)))</f>
        <v/>
      </c>
      <c r="W20" s="28" t="str">
        <f>IF(記入用!P20="","",ROUNDDOWN(記入用!P20,0))</f>
        <v/>
      </c>
      <c r="X20" s="30" t="str">
        <f>IF(集計用!W20="","",IF(集計用!F20="男",LOOKUP(集計用!W20,得点換算データ!$Q$3:$R$12),LOOKUP(集計用!W20,得点換算データ!$Q$17:$R$26)))</f>
        <v/>
      </c>
      <c r="Y20" s="28" t="str">
        <f>IF(SUM(集計用!H20+J20+L20+N20+P20+R20+T20+V20+X20)=0,"",(H20+J20+L20+N20+T20+V20+X20+MAX(P20,R20)))</f>
        <v/>
      </c>
      <c r="Z20" s="28" t="str">
        <f>IF(Y20="","",IF(C20=1,LOOKUP(Y20,得点換算データ!$B$29:$B$33,得点換算データ!$A$29:$A$33),IF(C20=2,LOOKUP(Y20,得点換算データ!$C$29:$C$33,得点換算データ!$A$29:$A$33),LOOKUP(Y20,得点換算データ!$D$29:$D$33,得点換算データ!$A$29:$A$33))))</f>
        <v/>
      </c>
      <c r="AA20" s="27">
        <f t="shared" si="0"/>
        <v>0</v>
      </c>
      <c r="AB20" s="27"/>
      <c r="AC20" s="27">
        <f t="shared" si="1"/>
        <v>0</v>
      </c>
      <c r="AD20" s="27">
        <f t="shared" si="2"/>
        <v>0</v>
      </c>
      <c r="AE20" s="27">
        <f t="shared" si="3"/>
        <v>0</v>
      </c>
      <c r="AF20" s="27">
        <f t="shared" si="4"/>
        <v>0</v>
      </c>
      <c r="AG20" s="27">
        <f t="shared" si="5"/>
        <v>0</v>
      </c>
      <c r="AH20" s="27">
        <f t="shared" si="6"/>
        <v>0</v>
      </c>
      <c r="AI20" s="27">
        <f t="shared" si="7"/>
        <v>0</v>
      </c>
      <c r="AJ20" s="27">
        <f t="shared" si="8"/>
        <v>0</v>
      </c>
      <c r="AK20" s="27">
        <f t="shared" si="9"/>
        <v>0</v>
      </c>
    </row>
    <row r="21" spans="1:37">
      <c r="A21" s="28" t="str">
        <f>IF(記入用!A21="","",記入用!A21)</f>
        <v/>
      </c>
      <c r="B21" s="28" t="str">
        <f>IF(記入用!B21="","",記入用!B21)</f>
        <v/>
      </c>
      <c r="C21" s="28" t="str">
        <f>IF(記入用!C21="","",記入用!C21)</f>
        <v/>
      </c>
      <c r="D21" s="28" t="str">
        <f>IF(記入用!D21="","",記入用!D21)</f>
        <v/>
      </c>
      <c r="E21" s="28" t="str">
        <f>IF(記入用!E21="","",記入用!E21)</f>
        <v/>
      </c>
      <c r="F21" s="28" t="str">
        <f>IF(記入用!F21="","",記入用!F21)</f>
        <v/>
      </c>
      <c r="G21" s="28" t="str">
        <f>IF(OR(記入用!G21=0,記入用!H21=0),"",ROUND((記入用!G21+記入用!H21)/2,0))</f>
        <v/>
      </c>
      <c r="H21" s="29" t="str">
        <f>IF(集計用!G21="","",IF(集計用!F21="男",LOOKUP(集計用!G21,得点換算データ!$A$3:$B$12),LOOKUP(集計用!G21,得点換算データ!$A$17:$B$26)))</f>
        <v/>
      </c>
      <c r="I21" s="28" t="str">
        <f>IF(記入用!I21="","",記入用!I21)</f>
        <v/>
      </c>
      <c r="J21" s="30" t="str">
        <f>IF(集計用!I21="","",IF(集計用!F21="男",LOOKUP(集計用!I21,得点換算データ!$C$3:$D$12),LOOKUP(集計用!I21,得点換算データ!$C$17:$D$26)))</f>
        <v/>
      </c>
      <c r="K21" s="28" t="str">
        <f>IF(記入用!J21="","",ROUNDDOWN(記入用!J21,0))</f>
        <v/>
      </c>
      <c r="L21" s="29" t="str">
        <f>IF(集計用!K21="","",IF(集計用!F21="男",LOOKUP(集計用!K21,得点換算データ!$E$3:$F$12),LOOKUP(集計用!K21,得点換算データ!$E$17:$F$26)))</f>
        <v/>
      </c>
      <c r="M21" s="28" t="str">
        <f>IF(記入用!K21="","",記入用!K21)</f>
        <v/>
      </c>
      <c r="N21" s="30" t="str">
        <f>IF(集計用!M21="","",IF(集計用!F21="男",LOOKUP(集計用!M21,得点換算データ!$G$3:$H$12),LOOKUP(集計用!M21,得点換算データ!$G$17:$H$26)))</f>
        <v/>
      </c>
      <c r="O21" s="28" t="str">
        <f>IF(記入用!L21="","",記入用!L21)</f>
        <v/>
      </c>
      <c r="P21" s="30" t="str">
        <f>IF(集計用!O21="","",IF(集計用!F21="男",LOOKUP(集計用!O21,得点換算データ!$I$3:$J$12),LOOKUP(集計用!O21,得点換算データ!$I$17:$J$26)))</f>
        <v/>
      </c>
      <c r="Q21" s="28" t="str">
        <f>IF(記入用!M21="","",記入用!M21)</f>
        <v/>
      </c>
      <c r="R21" s="30" t="str">
        <f>IF(集計用!Q21="","",IF(集計用!F21="男",LOOKUP(集計用!Q21,得点換算データ!$K$3:$L$12),LOOKUP(集計用!Q21,得点換算データ!$K$17:$L$26)))</f>
        <v/>
      </c>
      <c r="S21" s="28" t="str">
        <f>IF(記入用!N21="","",ROUNDUP(記入用!N21,1))</f>
        <v/>
      </c>
      <c r="T21" s="30" t="str">
        <f>IF(集計用!S21="","",IF(集計用!F21="男",LOOKUP(集計用!S21,得点換算データ!$M$3:$N$12),LOOKUP(集計用!S21,得点換算データ!$M$17:$N$26)))</f>
        <v/>
      </c>
      <c r="U21" s="28" t="str">
        <f>IF(記入用!O21="","",ROUNDDOWN(記入用!O21,0))</f>
        <v/>
      </c>
      <c r="V21" s="30" t="str">
        <f>IF(集計用!U21="","",IF(集計用!F21="男",LOOKUP(集計用!U21,得点換算データ!$O$3:$P$12),LOOKUP(集計用!U21,得点換算データ!$O$17:$P$26)))</f>
        <v/>
      </c>
      <c r="W21" s="28" t="str">
        <f>IF(記入用!P21="","",ROUNDDOWN(記入用!P21,0))</f>
        <v/>
      </c>
      <c r="X21" s="30" t="str">
        <f>IF(集計用!W21="","",IF(集計用!F21="男",LOOKUP(集計用!W21,得点換算データ!$Q$3:$R$12),LOOKUP(集計用!W21,得点換算データ!$Q$17:$R$26)))</f>
        <v/>
      </c>
      <c r="Y21" s="28" t="str">
        <f>IF(SUM(集計用!H21+J21+L21+N21+P21+R21+T21+V21+X21)=0,"",(H21+J21+L21+N21+T21+V21+X21+MAX(P21,R21)))</f>
        <v/>
      </c>
      <c r="Z21" s="28" t="str">
        <f>IF(Y21="","",IF(C21=1,LOOKUP(Y21,得点換算データ!$B$29:$B$33,得点換算データ!$A$29:$A$33),IF(C21=2,LOOKUP(Y21,得点換算データ!$C$29:$C$33,得点換算データ!$A$29:$A$33),LOOKUP(Y21,得点換算データ!$D$29:$D$33,得点換算データ!$A$29:$A$33))))</f>
        <v/>
      </c>
      <c r="AA21" s="27">
        <f t="shared" si="0"/>
        <v>0</v>
      </c>
      <c r="AB21" s="27"/>
      <c r="AC21" s="27">
        <f t="shared" si="1"/>
        <v>0</v>
      </c>
      <c r="AD21" s="27">
        <f t="shared" si="2"/>
        <v>0</v>
      </c>
      <c r="AE21" s="27">
        <f t="shared" si="3"/>
        <v>0</v>
      </c>
      <c r="AF21" s="27">
        <f t="shared" si="4"/>
        <v>0</v>
      </c>
      <c r="AG21" s="27">
        <f t="shared" si="5"/>
        <v>0</v>
      </c>
      <c r="AH21" s="27">
        <f t="shared" si="6"/>
        <v>0</v>
      </c>
      <c r="AI21" s="27">
        <f t="shared" si="7"/>
        <v>0</v>
      </c>
      <c r="AJ21" s="27">
        <f t="shared" si="8"/>
        <v>0</v>
      </c>
      <c r="AK21" s="27">
        <f t="shared" si="9"/>
        <v>0</v>
      </c>
    </row>
    <row r="22" spans="1:37">
      <c r="A22" s="28" t="str">
        <f>IF(記入用!A22="","",記入用!A22)</f>
        <v/>
      </c>
      <c r="B22" s="28" t="str">
        <f>IF(記入用!B22="","",記入用!B22)</f>
        <v/>
      </c>
      <c r="C22" s="28" t="str">
        <f>IF(記入用!C22="","",記入用!C22)</f>
        <v/>
      </c>
      <c r="D22" s="28" t="str">
        <f>IF(記入用!D22="","",記入用!D22)</f>
        <v/>
      </c>
      <c r="E22" s="28" t="str">
        <f>IF(記入用!E22="","",記入用!E22)</f>
        <v/>
      </c>
      <c r="F22" s="28" t="str">
        <f>IF(記入用!F22="","",記入用!F22)</f>
        <v/>
      </c>
      <c r="G22" s="28" t="str">
        <f>IF(OR(記入用!G22=0,記入用!H22=0),"",ROUND((記入用!G22+記入用!H22)/2,0))</f>
        <v/>
      </c>
      <c r="H22" s="29" t="str">
        <f>IF(集計用!G22="","",IF(集計用!F22="男",LOOKUP(集計用!G22,得点換算データ!$A$3:$B$12),LOOKUP(集計用!G22,得点換算データ!$A$17:$B$26)))</f>
        <v/>
      </c>
      <c r="I22" s="28" t="str">
        <f>IF(記入用!I22="","",記入用!I22)</f>
        <v/>
      </c>
      <c r="J22" s="30" t="str">
        <f>IF(集計用!I22="","",IF(集計用!F22="男",LOOKUP(集計用!I22,得点換算データ!$C$3:$D$12),LOOKUP(集計用!I22,得点換算データ!$C$17:$D$26)))</f>
        <v/>
      </c>
      <c r="K22" s="28" t="str">
        <f>IF(記入用!J22="","",ROUNDDOWN(記入用!J22,0))</f>
        <v/>
      </c>
      <c r="L22" s="29" t="str">
        <f>IF(集計用!K22="","",IF(集計用!F22="男",LOOKUP(集計用!K22,得点換算データ!$E$3:$F$12),LOOKUP(集計用!K22,得点換算データ!$E$17:$F$26)))</f>
        <v/>
      </c>
      <c r="M22" s="28" t="str">
        <f>IF(記入用!K22="","",記入用!K22)</f>
        <v/>
      </c>
      <c r="N22" s="30" t="str">
        <f>IF(集計用!M22="","",IF(集計用!F22="男",LOOKUP(集計用!M22,得点換算データ!$G$3:$H$12),LOOKUP(集計用!M22,得点換算データ!$G$17:$H$26)))</f>
        <v/>
      </c>
      <c r="O22" s="28" t="str">
        <f>IF(記入用!L22="","",記入用!L22)</f>
        <v/>
      </c>
      <c r="P22" s="30" t="str">
        <f>IF(集計用!O22="","",IF(集計用!F22="男",LOOKUP(集計用!O22,得点換算データ!$I$3:$J$12),LOOKUP(集計用!O22,得点換算データ!$I$17:$J$26)))</f>
        <v/>
      </c>
      <c r="Q22" s="28" t="str">
        <f>IF(記入用!M22="","",記入用!M22)</f>
        <v/>
      </c>
      <c r="R22" s="30" t="str">
        <f>IF(集計用!Q22="","",IF(集計用!F22="男",LOOKUP(集計用!Q22,得点換算データ!$K$3:$L$12),LOOKUP(集計用!Q22,得点換算データ!$K$17:$L$26)))</f>
        <v/>
      </c>
      <c r="S22" s="28" t="str">
        <f>IF(記入用!N22="","",ROUNDUP(記入用!N22,1))</f>
        <v/>
      </c>
      <c r="T22" s="30" t="str">
        <f>IF(集計用!S22="","",IF(集計用!F22="男",LOOKUP(集計用!S22,得点換算データ!$M$3:$N$12),LOOKUP(集計用!S22,得点換算データ!$M$17:$N$26)))</f>
        <v/>
      </c>
      <c r="U22" s="28" t="str">
        <f>IF(記入用!O22="","",ROUNDDOWN(記入用!O22,0))</f>
        <v/>
      </c>
      <c r="V22" s="30" t="str">
        <f>IF(集計用!U22="","",IF(集計用!F22="男",LOOKUP(集計用!U22,得点換算データ!$O$3:$P$12),LOOKUP(集計用!U22,得点換算データ!$O$17:$P$26)))</f>
        <v/>
      </c>
      <c r="W22" s="28" t="str">
        <f>IF(記入用!P22="","",ROUNDDOWN(記入用!P22,0))</f>
        <v/>
      </c>
      <c r="X22" s="30" t="str">
        <f>IF(集計用!W22="","",IF(集計用!F22="男",LOOKUP(集計用!W22,得点換算データ!$Q$3:$R$12),LOOKUP(集計用!W22,得点換算データ!$Q$17:$R$26)))</f>
        <v/>
      </c>
      <c r="Y22" s="28" t="str">
        <f>IF(SUM(集計用!H22+J22+L22+N22+P22+R22+T22+V22+X22)=0,"",(H22+J22+L22+N22+T22+V22+X22+MAX(P22,R22)))</f>
        <v/>
      </c>
      <c r="Z22" s="28" t="str">
        <f>IF(Y22="","",IF(C22=1,LOOKUP(Y22,得点換算データ!$B$29:$B$33,得点換算データ!$A$29:$A$33),IF(C22=2,LOOKUP(Y22,得点換算データ!$C$29:$C$33,得点換算データ!$A$29:$A$33),LOOKUP(Y22,得点換算データ!$D$29:$D$33,得点換算データ!$A$29:$A$33))))</f>
        <v/>
      </c>
      <c r="AA22" s="27">
        <f t="shared" si="0"/>
        <v>0</v>
      </c>
      <c r="AB22" s="27"/>
      <c r="AC22" s="27">
        <f t="shared" si="1"/>
        <v>0</v>
      </c>
      <c r="AD22" s="27">
        <f t="shared" si="2"/>
        <v>0</v>
      </c>
      <c r="AE22" s="27">
        <f t="shared" si="3"/>
        <v>0</v>
      </c>
      <c r="AF22" s="27">
        <f t="shared" si="4"/>
        <v>0</v>
      </c>
      <c r="AG22" s="27">
        <f t="shared" si="5"/>
        <v>0</v>
      </c>
      <c r="AH22" s="27">
        <f t="shared" si="6"/>
        <v>0</v>
      </c>
      <c r="AI22" s="27">
        <f t="shared" si="7"/>
        <v>0</v>
      </c>
      <c r="AJ22" s="27">
        <f t="shared" si="8"/>
        <v>0</v>
      </c>
      <c r="AK22" s="27">
        <f t="shared" si="9"/>
        <v>0</v>
      </c>
    </row>
    <row r="23" spans="1:37">
      <c r="A23" s="28" t="str">
        <f>IF(記入用!A23="","",記入用!A23)</f>
        <v/>
      </c>
      <c r="B23" s="28" t="str">
        <f>IF(記入用!B23="","",記入用!B23)</f>
        <v/>
      </c>
      <c r="C23" s="28" t="str">
        <f>IF(記入用!C23="","",記入用!C23)</f>
        <v/>
      </c>
      <c r="D23" s="28" t="str">
        <f>IF(記入用!D23="","",記入用!D23)</f>
        <v/>
      </c>
      <c r="E23" s="28" t="str">
        <f>IF(記入用!E23="","",記入用!E23)</f>
        <v/>
      </c>
      <c r="F23" s="28" t="str">
        <f>IF(記入用!F23="","",記入用!F23)</f>
        <v/>
      </c>
      <c r="G23" s="28" t="str">
        <f>IF(OR(記入用!G23=0,記入用!H23=0),"",ROUND((記入用!G23+記入用!H23)/2,0))</f>
        <v/>
      </c>
      <c r="H23" s="29" t="str">
        <f>IF(集計用!G23="","",IF(集計用!F23="男",LOOKUP(集計用!G23,得点換算データ!$A$3:$B$12),LOOKUP(集計用!G23,得点換算データ!$A$17:$B$26)))</f>
        <v/>
      </c>
      <c r="I23" s="28" t="str">
        <f>IF(記入用!I23="","",記入用!I23)</f>
        <v/>
      </c>
      <c r="J23" s="30" t="str">
        <f>IF(集計用!I23="","",IF(集計用!F23="男",LOOKUP(集計用!I23,得点換算データ!$C$3:$D$12),LOOKUP(集計用!I23,得点換算データ!$C$17:$D$26)))</f>
        <v/>
      </c>
      <c r="K23" s="28" t="str">
        <f>IF(記入用!J23="","",ROUNDDOWN(記入用!J23,0))</f>
        <v/>
      </c>
      <c r="L23" s="29" t="str">
        <f>IF(集計用!K23="","",IF(集計用!F23="男",LOOKUP(集計用!K23,得点換算データ!$E$3:$F$12),LOOKUP(集計用!K23,得点換算データ!$E$17:$F$26)))</f>
        <v/>
      </c>
      <c r="M23" s="28" t="str">
        <f>IF(記入用!K23="","",記入用!K23)</f>
        <v/>
      </c>
      <c r="N23" s="30" t="str">
        <f>IF(集計用!M23="","",IF(集計用!F23="男",LOOKUP(集計用!M23,得点換算データ!$G$3:$H$12),LOOKUP(集計用!M23,得点換算データ!$G$17:$H$26)))</f>
        <v/>
      </c>
      <c r="O23" s="28" t="str">
        <f>IF(記入用!L23="","",記入用!L23)</f>
        <v/>
      </c>
      <c r="P23" s="30" t="str">
        <f>IF(集計用!O23="","",IF(集計用!F23="男",LOOKUP(集計用!O23,得点換算データ!$I$3:$J$12),LOOKUP(集計用!O23,得点換算データ!$I$17:$J$26)))</f>
        <v/>
      </c>
      <c r="Q23" s="28" t="str">
        <f>IF(記入用!M23="","",記入用!M23)</f>
        <v/>
      </c>
      <c r="R23" s="30" t="str">
        <f>IF(集計用!Q23="","",IF(集計用!F23="男",LOOKUP(集計用!Q23,得点換算データ!$K$3:$L$12),LOOKUP(集計用!Q23,得点換算データ!$K$17:$L$26)))</f>
        <v/>
      </c>
      <c r="S23" s="28" t="str">
        <f>IF(記入用!N23="","",ROUNDUP(記入用!N23,1))</f>
        <v/>
      </c>
      <c r="T23" s="30" t="str">
        <f>IF(集計用!S23="","",IF(集計用!F23="男",LOOKUP(集計用!S23,得点換算データ!$M$3:$N$12),LOOKUP(集計用!S23,得点換算データ!$M$17:$N$26)))</f>
        <v/>
      </c>
      <c r="U23" s="28" t="str">
        <f>IF(記入用!O23="","",ROUNDDOWN(記入用!O23,0))</f>
        <v/>
      </c>
      <c r="V23" s="30" t="str">
        <f>IF(集計用!U23="","",IF(集計用!F23="男",LOOKUP(集計用!U23,得点換算データ!$O$3:$P$12),LOOKUP(集計用!U23,得点換算データ!$O$17:$P$26)))</f>
        <v/>
      </c>
      <c r="W23" s="28" t="str">
        <f>IF(記入用!P23="","",ROUNDDOWN(記入用!P23,0))</f>
        <v/>
      </c>
      <c r="X23" s="30" t="str">
        <f>IF(集計用!W23="","",IF(集計用!F23="男",LOOKUP(集計用!W23,得点換算データ!$Q$3:$R$12),LOOKUP(集計用!W23,得点換算データ!$Q$17:$R$26)))</f>
        <v/>
      </c>
      <c r="Y23" s="28" t="str">
        <f>IF(SUM(集計用!H23+J23+L23+N23+P23+R23+T23+V23+X23)=0,"",(H23+J23+L23+N23+T23+V23+X23+MAX(P23,R23)))</f>
        <v/>
      </c>
      <c r="Z23" s="28" t="str">
        <f>IF(Y23="","",IF(C23=1,LOOKUP(Y23,得点換算データ!$B$29:$B$33,得点換算データ!$A$29:$A$33),IF(C23=2,LOOKUP(Y23,得点換算データ!$C$29:$C$33,得点換算データ!$A$29:$A$33),LOOKUP(Y23,得点換算データ!$D$29:$D$33,得点換算データ!$A$29:$A$33))))</f>
        <v/>
      </c>
      <c r="AA23" s="27">
        <f t="shared" si="0"/>
        <v>0</v>
      </c>
      <c r="AB23" s="27"/>
      <c r="AC23" s="27">
        <f t="shared" si="1"/>
        <v>0</v>
      </c>
      <c r="AD23" s="27">
        <f t="shared" si="2"/>
        <v>0</v>
      </c>
      <c r="AE23" s="27">
        <f t="shared" si="3"/>
        <v>0</v>
      </c>
      <c r="AF23" s="27">
        <f t="shared" si="4"/>
        <v>0</v>
      </c>
      <c r="AG23" s="27">
        <f t="shared" si="5"/>
        <v>0</v>
      </c>
      <c r="AH23" s="27">
        <f t="shared" si="6"/>
        <v>0</v>
      </c>
      <c r="AI23" s="27">
        <f t="shared" si="7"/>
        <v>0</v>
      </c>
      <c r="AJ23" s="27">
        <f t="shared" si="8"/>
        <v>0</v>
      </c>
      <c r="AK23" s="27">
        <f t="shared" si="9"/>
        <v>0</v>
      </c>
    </row>
    <row r="24" spans="1:37">
      <c r="A24" s="28" t="str">
        <f>IF(記入用!A24="","",記入用!A24)</f>
        <v/>
      </c>
      <c r="B24" s="28" t="str">
        <f>IF(記入用!B24="","",記入用!B24)</f>
        <v/>
      </c>
      <c r="C24" s="28" t="str">
        <f>IF(記入用!C24="","",記入用!C24)</f>
        <v/>
      </c>
      <c r="D24" s="28" t="str">
        <f>IF(記入用!D24="","",記入用!D24)</f>
        <v/>
      </c>
      <c r="E24" s="28" t="str">
        <f>IF(記入用!E24="","",記入用!E24)</f>
        <v/>
      </c>
      <c r="F24" s="28" t="str">
        <f>IF(記入用!F24="","",記入用!F24)</f>
        <v/>
      </c>
      <c r="G24" s="28" t="str">
        <f>IF(OR(記入用!G24=0,記入用!H24=0),"",ROUND((記入用!G24+記入用!H24)/2,0))</f>
        <v/>
      </c>
      <c r="H24" s="29" t="str">
        <f>IF(集計用!G24="","",IF(集計用!F24="男",LOOKUP(集計用!G24,得点換算データ!$A$3:$B$12),LOOKUP(集計用!G24,得点換算データ!$A$17:$B$26)))</f>
        <v/>
      </c>
      <c r="I24" s="28" t="str">
        <f>IF(記入用!I24="","",記入用!I24)</f>
        <v/>
      </c>
      <c r="J24" s="30" t="str">
        <f>IF(集計用!I24="","",IF(集計用!F24="男",LOOKUP(集計用!I24,得点換算データ!$C$3:$D$12),LOOKUP(集計用!I24,得点換算データ!$C$17:$D$26)))</f>
        <v/>
      </c>
      <c r="K24" s="28" t="str">
        <f>IF(記入用!J24="","",ROUNDDOWN(記入用!J24,0))</f>
        <v/>
      </c>
      <c r="L24" s="29" t="str">
        <f>IF(集計用!K24="","",IF(集計用!F24="男",LOOKUP(集計用!K24,得点換算データ!$E$3:$F$12),LOOKUP(集計用!K24,得点換算データ!$E$17:$F$26)))</f>
        <v/>
      </c>
      <c r="M24" s="28" t="str">
        <f>IF(記入用!K24="","",記入用!K24)</f>
        <v/>
      </c>
      <c r="N24" s="30" t="str">
        <f>IF(集計用!M24="","",IF(集計用!F24="男",LOOKUP(集計用!M24,得点換算データ!$G$3:$H$12),LOOKUP(集計用!M24,得点換算データ!$G$17:$H$26)))</f>
        <v/>
      </c>
      <c r="O24" s="28" t="str">
        <f>IF(記入用!L24="","",記入用!L24)</f>
        <v/>
      </c>
      <c r="P24" s="30" t="str">
        <f>IF(集計用!O24="","",IF(集計用!F24="男",LOOKUP(集計用!O24,得点換算データ!$I$3:$J$12),LOOKUP(集計用!O24,得点換算データ!$I$17:$J$26)))</f>
        <v/>
      </c>
      <c r="Q24" s="28" t="str">
        <f>IF(記入用!M24="","",記入用!M24)</f>
        <v/>
      </c>
      <c r="R24" s="30" t="str">
        <f>IF(集計用!Q24="","",IF(集計用!F24="男",LOOKUP(集計用!Q24,得点換算データ!$K$3:$L$12),LOOKUP(集計用!Q24,得点換算データ!$K$17:$L$26)))</f>
        <v/>
      </c>
      <c r="S24" s="28" t="str">
        <f>IF(記入用!N24="","",ROUNDUP(記入用!N24,1))</f>
        <v/>
      </c>
      <c r="T24" s="30" t="str">
        <f>IF(集計用!S24="","",IF(集計用!F24="男",LOOKUP(集計用!S24,得点換算データ!$M$3:$N$12),LOOKUP(集計用!S24,得点換算データ!$M$17:$N$26)))</f>
        <v/>
      </c>
      <c r="U24" s="28" t="str">
        <f>IF(記入用!O24="","",ROUNDDOWN(記入用!O24,0))</f>
        <v/>
      </c>
      <c r="V24" s="30" t="str">
        <f>IF(集計用!U24="","",IF(集計用!F24="男",LOOKUP(集計用!U24,得点換算データ!$O$3:$P$12),LOOKUP(集計用!U24,得点換算データ!$O$17:$P$26)))</f>
        <v/>
      </c>
      <c r="W24" s="28" t="str">
        <f>IF(記入用!P24="","",ROUNDDOWN(記入用!P24,0))</f>
        <v/>
      </c>
      <c r="X24" s="30" t="str">
        <f>IF(集計用!W24="","",IF(集計用!F24="男",LOOKUP(集計用!W24,得点換算データ!$Q$3:$R$12),LOOKUP(集計用!W24,得点換算データ!$Q$17:$R$26)))</f>
        <v/>
      </c>
      <c r="Y24" s="28" t="str">
        <f>IF(SUM(集計用!H24+J24+L24+N24+P24+R24+T24+V24+X24)=0,"",(H24+J24+L24+N24+T24+V24+X24+MAX(P24,R24)))</f>
        <v/>
      </c>
      <c r="Z24" s="28" t="str">
        <f>IF(Y24="","",IF(C24=1,LOOKUP(Y24,得点換算データ!$B$29:$B$33,得点換算データ!$A$29:$A$33),IF(C24=2,LOOKUP(Y24,得点換算データ!$C$29:$C$33,得点換算データ!$A$29:$A$33),LOOKUP(Y24,得点換算データ!$D$29:$D$33,得点換算データ!$A$29:$A$33))))</f>
        <v/>
      </c>
      <c r="AA24" s="27">
        <f t="shared" si="0"/>
        <v>0</v>
      </c>
      <c r="AB24" s="27"/>
      <c r="AC24" s="27">
        <f t="shared" si="1"/>
        <v>0</v>
      </c>
      <c r="AD24" s="27">
        <f t="shared" si="2"/>
        <v>0</v>
      </c>
      <c r="AE24" s="27">
        <f t="shared" si="3"/>
        <v>0</v>
      </c>
      <c r="AF24" s="27">
        <f t="shared" si="4"/>
        <v>0</v>
      </c>
      <c r="AG24" s="27">
        <f t="shared" si="5"/>
        <v>0</v>
      </c>
      <c r="AH24" s="27">
        <f t="shared" si="6"/>
        <v>0</v>
      </c>
      <c r="AI24" s="27">
        <f t="shared" si="7"/>
        <v>0</v>
      </c>
      <c r="AJ24" s="27">
        <f t="shared" si="8"/>
        <v>0</v>
      </c>
      <c r="AK24" s="27">
        <f t="shared" si="9"/>
        <v>0</v>
      </c>
    </row>
    <row r="25" spans="1:37">
      <c r="A25" s="28" t="str">
        <f>IF(記入用!A25="","",記入用!A25)</f>
        <v/>
      </c>
      <c r="B25" s="28" t="str">
        <f>IF(記入用!B25="","",記入用!B25)</f>
        <v/>
      </c>
      <c r="C25" s="28" t="str">
        <f>IF(記入用!C25="","",記入用!C25)</f>
        <v/>
      </c>
      <c r="D25" s="28" t="str">
        <f>IF(記入用!D25="","",記入用!D25)</f>
        <v/>
      </c>
      <c r="E25" s="28" t="str">
        <f>IF(記入用!E25="","",記入用!E25)</f>
        <v/>
      </c>
      <c r="F25" s="28" t="str">
        <f>IF(記入用!F25="","",記入用!F25)</f>
        <v/>
      </c>
      <c r="G25" s="28" t="str">
        <f>IF(OR(記入用!G25=0,記入用!H25=0),"",ROUND((記入用!G25+記入用!H25)/2,0))</f>
        <v/>
      </c>
      <c r="H25" s="29" t="str">
        <f>IF(集計用!G25="","",IF(集計用!F25="男",LOOKUP(集計用!G25,得点換算データ!$A$3:$B$12),LOOKUP(集計用!G25,得点換算データ!$A$17:$B$26)))</f>
        <v/>
      </c>
      <c r="I25" s="28" t="str">
        <f>IF(記入用!I25="","",記入用!I25)</f>
        <v/>
      </c>
      <c r="J25" s="30" t="str">
        <f>IF(集計用!I25="","",IF(集計用!F25="男",LOOKUP(集計用!I25,得点換算データ!$C$3:$D$12),LOOKUP(集計用!I25,得点換算データ!$C$17:$D$26)))</f>
        <v/>
      </c>
      <c r="K25" s="28" t="str">
        <f>IF(記入用!J25="","",ROUNDDOWN(記入用!J25,0))</f>
        <v/>
      </c>
      <c r="L25" s="29" t="str">
        <f>IF(集計用!K25="","",IF(集計用!F25="男",LOOKUP(集計用!K25,得点換算データ!$E$3:$F$12),LOOKUP(集計用!K25,得点換算データ!$E$17:$F$26)))</f>
        <v/>
      </c>
      <c r="M25" s="28" t="str">
        <f>IF(記入用!K25="","",記入用!K25)</f>
        <v/>
      </c>
      <c r="N25" s="30" t="str">
        <f>IF(集計用!M25="","",IF(集計用!F25="男",LOOKUP(集計用!M25,得点換算データ!$G$3:$H$12),LOOKUP(集計用!M25,得点換算データ!$G$17:$H$26)))</f>
        <v/>
      </c>
      <c r="O25" s="28" t="str">
        <f>IF(記入用!L25="","",記入用!L25)</f>
        <v/>
      </c>
      <c r="P25" s="30" t="str">
        <f>IF(集計用!O25="","",IF(集計用!F25="男",LOOKUP(集計用!O25,得点換算データ!$I$3:$J$12),LOOKUP(集計用!O25,得点換算データ!$I$17:$J$26)))</f>
        <v/>
      </c>
      <c r="Q25" s="28" t="str">
        <f>IF(記入用!M25="","",記入用!M25)</f>
        <v/>
      </c>
      <c r="R25" s="30" t="str">
        <f>IF(集計用!Q25="","",IF(集計用!F25="男",LOOKUP(集計用!Q25,得点換算データ!$K$3:$L$12),LOOKUP(集計用!Q25,得点換算データ!$K$17:$L$26)))</f>
        <v/>
      </c>
      <c r="S25" s="28" t="str">
        <f>IF(記入用!N25="","",ROUNDUP(記入用!N25,1))</f>
        <v/>
      </c>
      <c r="T25" s="30" t="str">
        <f>IF(集計用!S25="","",IF(集計用!F25="男",LOOKUP(集計用!S25,得点換算データ!$M$3:$N$12),LOOKUP(集計用!S25,得点換算データ!$M$17:$N$26)))</f>
        <v/>
      </c>
      <c r="U25" s="28" t="str">
        <f>IF(記入用!O25="","",ROUNDDOWN(記入用!O25,0))</f>
        <v/>
      </c>
      <c r="V25" s="30" t="str">
        <f>IF(集計用!U25="","",IF(集計用!F25="男",LOOKUP(集計用!U25,得点換算データ!$O$3:$P$12),LOOKUP(集計用!U25,得点換算データ!$O$17:$P$26)))</f>
        <v/>
      </c>
      <c r="W25" s="28" t="str">
        <f>IF(記入用!P25="","",ROUNDDOWN(記入用!P25,0))</f>
        <v/>
      </c>
      <c r="X25" s="30" t="str">
        <f>IF(集計用!W25="","",IF(集計用!F25="男",LOOKUP(集計用!W25,得点換算データ!$Q$3:$R$12),LOOKUP(集計用!W25,得点換算データ!$Q$17:$R$26)))</f>
        <v/>
      </c>
      <c r="Y25" s="28" t="str">
        <f>IF(SUM(集計用!H25+J25+L25+N25+P25+R25+T25+V25+X25)=0,"",(H25+J25+L25+N25+T25+V25+X25+MAX(P25,R25)))</f>
        <v/>
      </c>
      <c r="Z25" s="28" t="str">
        <f>IF(Y25="","",IF(C25=1,LOOKUP(Y25,得点換算データ!$B$29:$B$33,得点換算データ!$A$29:$A$33),IF(C25=2,LOOKUP(Y25,得点換算データ!$C$29:$C$33,得点換算データ!$A$29:$A$33),LOOKUP(Y25,得点換算データ!$D$29:$D$33,得点換算データ!$A$29:$A$33))))</f>
        <v/>
      </c>
      <c r="AA25" s="27">
        <f t="shared" si="0"/>
        <v>0</v>
      </c>
      <c r="AB25" s="27"/>
      <c r="AC25" s="27">
        <f t="shared" si="1"/>
        <v>0</v>
      </c>
      <c r="AD25" s="27">
        <f t="shared" si="2"/>
        <v>0</v>
      </c>
      <c r="AE25" s="27">
        <f t="shared" si="3"/>
        <v>0</v>
      </c>
      <c r="AF25" s="27">
        <f t="shared" si="4"/>
        <v>0</v>
      </c>
      <c r="AG25" s="27">
        <f t="shared" si="5"/>
        <v>0</v>
      </c>
      <c r="AH25" s="27">
        <f t="shared" si="6"/>
        <v>0</v>
      </c>
      <c r="AI25" s="27">
        <f t="shared" si="7"/>
        <v>0</v>
      </c>
      <c r="AJ25" s="27">
        <f t="shared" si="8"/>
        <v>0</v>
      </c>
      <c r="AK25" s="27">
        <f t="shared" si="9"/>
        <v>0</v>
      </c>
    </row>
    <row r="26" spans="1:37">
      <c r="A26" s="28" t="str">
        <f>IF(記入用!A26="","",記入用!A26)</f>
        <v/>
      </c>
      <c r="B26" s="28" t="str">
        <f>IF(記入用!B26="","",記入用!B26)</f>
        <v/>
      </c>
      <c r="C26" s="28" t="str">
        <f>IF(記入用!C26="","",記入用!C26)</f>
        <v/>
      </c>
      <c r="D26" s="28" t="str">
        <f>IF(記入用!D26="","",記入用!D26)</f>
        <v/>
      </c>
      <c r="E26" s="28" t="str">
        <f>IF(記入用!E26="","",記入用!E26)</f>
        <v/>
      </c>
      <c r="F26" s="28" t="str">
        <f>IF(記入用!F26="","",記入用!F26)</f>
        <v/>
      </c>
      <c r="G26" s="28" t="str">
        <f>IF(OR(記入用!G26=0,記入用!H26=0),"",ROUND((記入用!G26+記入用!H26)/2,0))</f>
        <v/>
      </c>
      <c r="H26" s="29" t="str">
        <f>IF(集計用!G26="","",IF(集計用!F26="男",LOOKUP(集計用!G26,得点換算データ!$A$3:$B$12),LOOKUP(集計用!G26,得点換算データ!$A$17:$B$26)))</f>
        <v/>
      </c>
      <c r="I26" s="28" t="str">
        <f>IF(記入用!I26="","",記入用!I26)</f>
        <v/>
      </c>
      <c r="J26" s="30" t="str">
        <f>IF(集計用!I26="","",IF(集計用!F26="男",LOOKUP(集計用!I26,得点換算データ!$C$3:$D$12),LOOKUP(集計用!I26,得点換算データ!$C$17:$D$26)))</f>
        <v/>
      </c>
      <c r="K26" s="28" t="str">
        <f>IF(記入用!J26="","",ROUNDDOWN(記入用!J26,0))</f>
        <v/>
      </c>
      <c r="L26" s="29" t="str">
        <f>IF(集計用!K26="","",IF(集計用!F26="男",LOOKUP(集計用!K26,得点換算データ!$E$3:$F$12),LOOKUP(集計用!K26,得点換算データ!$E$17:$F$26)))</f>
        <v/>
      </c>
      <c r="M26" s="28" t="str">
        <f>IF(記入用!K26="","",記入用!K26)</f>
        <v/>
      </c>
      <c r="N26" s="30" t="str">
        <f>IF(集計用!M26="","",IF(集計用!F26="男",LOOKUP(集計用!M26,得点換算データ!$G$3:$H$12),LOOKUP(集計用!M26,得点換算データ!$G$17:$H$26)))</f>
        <v/>
      </c>
      <c r="O26" s="28" t="str">
        <f>IF(記入用!L26="","",記入用!L26)</f>
        <v/>
      </c>
      <c r="P26" s="30" t="str">
        <f>IF(集計用!O26="","",IF(集計用!F26="男",LOOKUP(集計用!O26,得点換算データ!$I$3:$J$12),LOOKUP(集計用!O26,得点換算データ!$I$17:$J$26)))</f>
        <v/>
      </c>
      <c r="Q26" s="28" t="str">
        <f>IF(記入用!M26="","",記入用!M26)</f>
        <v/>
      </c>
      <c r="R26" s="30" t="str">
        <f>IF(集計用!Q26="","",IF(集計用!F26="男",LOOKUP(集計用!Q26,得点換算データ!$K$3:$L$12),LOOKUP(集計用!Q26,得点換算データ!$K$17:$L$26)))</f>
        <v/>
      </c>
      <c r="S26" s="28" t="str">
        <f>IF(記入用!N26="","",ROUNDUP(記入用!N26,1))</f>
        <v/>
      </c>
      <c r="T26" s="30" t="str">
        <f>IF(集計用!S26="","",IF(集計用!F26="男",LOOKUP(集計用!S26,得点換算データ!$M$3:$N$12),LOOKUP(集計用!S26,得点換算データ!$M$17:$N$26)))</f>
        <v/>
      </c>
      <c r="U26" s="28" t="str">
        <f>IF(記入用!O26="","",ROUNDDOWN(記入用!O26,0))</f>
        <v/>
      </c>
      <c r="V26" s="30" t="str">
        <f>IF(集計用!U26="","",IF(集計用!F26="男",LOOKUP(集計用!U26,得点換算データ!$O$3:$P$12),LOOKUP(集計用!U26,得点換算データ!$O$17:$P$26)))</f>
        <v/>
      </c>
      <c r="W26" s="28" t="str">
        <f>IF(記入用!P26="","",ROUNDDOWN(記入用!P26,0))</f>
        <v/>
      </c>
      <c r="X26" s="30" t="str">
        <f>IF(集計用!W26="","",IF(集計用!F26="男",LOOKUP(集計用!W26,得点換算データ!$Q$3:$R$12),LOOKUP(集計用!W26,得点換算データ!$Q$17:$R$26)))</f>
        <v/>
      </c>
      <c r="Y26" s="28" t="str">
        <f>IF(SUM(集計用!H26+J26+L26+N26+P26+R26+T26+V26+X26)=0,"",(H26+J26+L26+N26+T26+V26+X26+MAX(P26,R26)))</f>
        <v/>
      </c>
      <c r="Z26" s="28" t="str">
        <f>IF(Y26="","",IF(C26=1,LOOKUP(Y26,得点換算データ!$B$29:$B$33,得点換算データ!$A$29:$A$33),IF(C26=2,LOOKUP(Y26,得点換算データ!$C$29:$C$33,得点換算データ!$A$29:$A$33),LOOKUP(Y26,得点換算データ!$D$29:$D$33,得点換算データ!$A$29:$A$33))))</f>
        <v/>
      </c>
      <c r="AA26" s="27">
        <f t="shared" si="0"/>
        <v>0</v>
      </c>
      <c r="AB26" s="27"/>
      <c r="AC26" s="27">
        <f t="shared" si="1"/>
        <v>0</v>
      </c>
      <c r="AD26" s="27">
        <f t="shared" si="2"/>
        <v>0</v>
      </c>
      <c r="AE26" s="27">
        <f t="shared" si="3"/>
        <v>0</v>
      </c>
      <c r="AF26" s="27">
        <f t="shared" si="4"/>
        <v>0</v>
      </c>
      <c r="AG26" s="27">
        <f t="shared" si="5"/>
        <v>0</v>
      </c>
      <c r="AH26" s="27">
        <f t="shared" si="6"/>
        <v>0</v>
      </c>
      <c r="AI26" s="27">
        <f t="shared" si="7"/>
        <v>0</v>
      </c>
      <c r="AJ26" s="27">
        <f t="shared" si="8"/>
        <v>0</v>
      </c>
      <c r="AK26" s="27">
        <f t="shared" si="9"/>
        <v>0</v>
      </c>
    </row>
    <row r="27" spans="1:37">
      <c r="A27" s="28" t="str">
        <f>IF(記入用!A27="","",記入用!A27)</f>
        <v/>
      </c>
      <c r="B27" s="28" t="str">
        <f>IF(記入用!B27="","",記入用!B27)</f>
        <v/>
      </c>
      <c r="C27" s="28" t="str">
        <f>IF(記入用!C27="","",記入用!C27)</f>
        <v/>
      </c>
      <c r="D27" s="28" t="str">
        <f>IF(記入用!D27="","",記入用!D27)</f>
        <v/>
      </c>
      <c r="E27" s="28" t="str">
        <f>IF(記入用!E27="","",記入用!E27)</f>
        <v/>
      </c>
      <c r="F27" s="28" t="str">
        <f>IF(記入用!F27="","",記入用!F27)</f>
        <v/>
      </c>
      <c r="G27" s="28" t="str">
        <f>IF(OR(記入用!G27=0,記入用!H27=0),"",ROUND((記入用!G27+記入用!H27)/2,0))</f>
        <v/>
      </c>
      <c r="H27" s="29" t="str">
        <f>IF(集計用!G27="","",IF(集計用!F27="男",LOOKUP(集計用!G27,得点換算データ!$A$3:$B$12),LOOKUP(集計用!G27,得点換算データ!$A$17:$B$26)))</f>
        <v/>
      </c>
      <c r="I27" s="28" t="str">
        <f>IF(記入用!I27="","",記入用!I27)</f>
        <v/>
      </c>
      <c r="J27" s="30" t="str">
        <f>IF(集計用!I27="","",IF(集計用!F27="男",LOOKUP(集計用!I27,得点換算データ!$C$3:$D$12),LOOKUP(集計用!I27,得点換算データ!$C$17:$D$26)))</f>
        <v/>
      </c>
      <c r="K27" s="28" t="str">
        <f>IF(記入用!J27="","",ROUNDDOWN(記入用!J27,0))</f>
        <v/>
      </c>
      <c r="L27" s="29" t="str">
        <f>IF(集計用!K27="","",IF(集計用!F27="男",LOOKUP(集計用!K27,得点換算データ!$E$3:$F$12),LOOKUP(集計用!K27,得点換算データ!$E$17:$F$26)))</f>
        <v/>
      </c>
      <c r="M27" s="28" t="str">
        <f>IF(記入用!K27="","",記入用!K27)</f>
        <v/>
      </c>
      <c r="N27" s="30" t="str">
        <f>IF(集計用!M27="","",IF(集計用!F27="男",LOOKUP(集計用!M27,得点換算データ!$G$3:$H$12),LOOKUP(集計用!M27,得点換算データ!$G$17:$H$26)))</f>
        <v/>
      </c>
      <c r="O27" s="28" t="str">
        <f>IF(記入用!L27="","",記入用!L27)</f>
        <v/>
      </c>
      <c r="P27" s="30" t="str">
        <f>IF(集計用!O27="","",IF(集計用!F27="男",LOOKUP(集計用!O27,得点換算データ!$I$3:$J$12),LOOKUP(集計用!O27,得点換算データ!$I$17:$J$26)))</f>
        <v/>
      </c>
      <c r="Q27" s="28" t="str">
        <f>IF(記入用!M27="","",記入用!M27)</f>
        <v/>
      </c>
      <c r="R27" s="30" t="str">
        <f>IF(集計用!Q27="","",IF(集計用!F27="男",LOOKUP(集計用!Q27,得点換算データ!$K$3:$L$12),LOOKUP(集計用!Q27,得点換算データ!$K$17:$L$26)))</f>
        <v/>
      </c>
      <c r="S27" s="28" t="str">
        <f>IF(記入用!N27="","",ROUNDUP(記入用!N27,1))</f>
        <v/>
      </c>
      <c r="T27" s="30" t="str">
        <f>IF(集計用!S27="","",IF(集計用!F27="男",LOOKUP(集計用!S27,得点換算データ!$M$3:$N$12),LOOKUP(集計用!S27,得点換算データ!$M$17:$N$26)))</f>
        <v/>
      </c>
      <c r="U27" s="28" t="str">
        <f>IF(記入用!O27="","",ROUNDDOWN(記入用!O27,0))</f>
        <v/>
      </c>
      <c r="V27" s="30" t="str">
        <f>IF(集計用!U27="","",IF(集計用!F27="男",LOOKUP(集計用!U27,得点換算データ!$O$3:$P$12),LOOKUP(集計用!U27,得点換算データ!$O$17:$P$26)))</f>
        <v/>
      </c>
      <c r="W27" s="28" t="str">
        <f>IF(記入用!P27="","",ROUNDDOWN(記入用!P27,0))</f>
        <v/>
      </c>
      <c r="X27" s="30" t="str">
        <f>IF(集計用!W27="","",IF(集計用!F27="男",LOOKUP(集計用!W27,得点換算データ!$Q$3:$R$12),LOOKUP(集計用!W27,得点換算データ!$Q$17:$R$26)))</f>
        <v/>
      </c>
      <c r="Y27" s="28" t="str">
        <f>IF(SUM(集計用!H27+J27+L27+N27+P27+R27+T27+V27+X27)=0,"",(H27+J27+L27+N27+T27+V27+X27+MAX(P27,R27)))</f>
        <v/>
      </c>
      <c r="Z27" s="28" t="str">
        <f>IF(Y27="","",IF(C27=1,LOOKUP(Y27,得点換算データ!$B$29:$B$33,得点換算データ!$A$29:$A$33),IF(C27=2,LOOKUP(Y27,得点換算データ!$C$29:$C$33,得点換算データ!$A$29:$A$33),LOOKUP(Y27,得点換算データ!$D$29:$D$33,得点換算データ!$A$29:$A$33))))</f>
        <v/>
      </c>
      <c r="AA27" s="27">
        <f t="shared" si="0"/>
        <v>0</v>
      </c>
      <c r="AB27" s="27"/>
      <c r="AC27" s="27">
        <f t="shared" si="1"/>
        <v>0</v>
      </c>
      <c r="AD27" s="27">
        <f t="shared" si="2"/>
        <v>0</v>
      </c>
      <c r="AE27" s="27">
        <f t="shared" si="3"/>
        <v>0</v>
      </c>
      <c r="AF27" s="27">
        <f t="shared" si="4"/>
        <v>0</v>
      </c>
      <c r="AG27" s="27">
        <f t="shared" si="5"/>
        <v>0</v>
      </c>
      <c r="AH27" s="27">
        <f t="shared" si="6"/>
        <v>0</v>
      </c>
      <c r="AI27" s="27">
        <f t="shared" si="7"/>
        <v>0</v>
      </c>
      <c r="AJ27" s="27">
        <f t="shared" si="8"/>
        <v>0</v>
      </c>
      <c r="AK27" s="27">
        <f t="shared" si="9"/>
        <v>0</v>
      </c>
    </row>
    <row r="28" spans="1:37">
      <c r="A28" s="28" t="str">
        <f>IF(記入用!A28="","",記入用!A28)</f>
        <v/>
      </c>
      <c r="B28" s="28" t="str">
        <f>IF(記入用!B28="","",記入用!B28)</f>
        <v/>
      </c>
      <c r="C28" s="28" t="str">
        <f>IF(記入用!C28="","",記入用!C28)</f>
        <v/>
      </c>
      <c r="D28" s="28" t="str">
        <f>IF(記入用!D28="","",記入用!D28)</f>
        <v/>
      </c>
      <c r="E28" s="28" t="str">
        <f>IF(記入用!E28="","",記入用!E28)</f>
        <v/>
      </c>
      <c r="F28" s="28" t="str">
        <f>IF(記入用!F28="","",記入用!F28)</f>
        <v/>
      </c>
      <c r="G28" s="28" t="str">
        <f>IF(OR(記入用!G28=0,記入用!H28=0),"",ROUND((記入用!G28+記入用!H28)/2,0))</f>
        <v/>
      </c>
      <c r="H28" s="29" t="str">
        <f>IF(集計用!G28="","",IF(集計用!F28="男",LOOKUP(集計用!G28,得点換算データ!$A$3:$B$12),LOOKUP(集計用!G28,得点換算データ!$A$17:$B$26)))</f>
        <v/>
      </c>
      <c r="I28" s="28" t="str">
        <f>IF(記入用!I28="","",記入用!I28)</f>
        <v/>
      </c>
      <c r="J28" s="30" t="str">
        <f>IF(集計用!I28="","",IF(集計用!F28="男",LOOKUP(集計用!I28,得点換算データ!$C$3:$D$12),LOOKUP(集計用!I28,得点換算データ!$C$17:$D$26)))</f>
        <v/>
      </c>
      <c r="K28" s="28" t="str">
        <f>IF(記入用!J28="","",ROUNDDOWN(記入用!J28,0))</f>
        <v/>
      </c>
      <c r="L28" s="29" t="str">
        <f>IF(集計用!K28="","",IF(集計用!F28="男",LOOKUP(集計用!K28,得点換算データ!$E$3:$F$12),LOOKUP(集計用!K28,得点換算データ!$E$17:$F$26)))</f>
        <v/>
      </c>
      <c r="M28" s="28" t="str">
        <f>IF(記入用!K28="","",記入用!K28)</f>
        <v/>
      </c>
      <c r="N28" s="30" t="str">
        <f>IF(集計用!M28="","",IF(集計用!F28="男",LOOKUP(集計用!M28,得点換算データ!$G$3:$H$12),LOOKUP(集計用!M28,得点換算データ!$G$17:$H$26)))</f>
        <v/>
      </c>
      <c r="O28" s="28" t="str">
        <f>IF(記入用!L28="","",記入用!L28)</f>
        <v/>
      </c>
      <c r="P28" s="30" t="str">
        <f>IF(集計用!O28="","",IF(集計用!F28="男",LOOKUP(集計用!O28,得点換算データ!$I$3:$J$12),LOOKUP(集計用!O28,得点換算データ!$I$17:$J$26)))</f>
        <v/>
      </c>
      <c r="Q28" s="28" t="str">
        <f>IF(記入用!M28="","",記入用!M28)</f>
        <v/>
      </c>
      <c r="R28" s="30" t="str">
        <f>IF(集計用!Q28="","",IF(集計用!F28="男",LOOKUP(集計用!Q28,得点換算データ!$K$3:$L$12),LOOKUP(集計用!Q28,得点換算データ!$K$17:$L$26)))</f>
        <v/>
      </c>
      <c r="S28" s="28" t="str">
        <f>IF(記入用!N28="","",ROUNDUP(記入用!N28,1))</f>
        <v/>
      </c>
      <c r="T28" s="30" t="str">
        <f>IF(集計用!S28="","",IF(集計用!F28="男",LOOKUP(集計用!S28,得点換算データ!$M$3:$N$12),LOOKUP(集計用!S28,得点換算データ!$M$17:$N$26)))</f>
        <v/>
      </c>
      <c r="U28" s="28" t="str">
        <f>IF(記入用!O28="","",ROUNDDOWN(記入用!O28,0))</f>
        <v/>
      </c>
      <c r="V28" s="30" t="str">
        <f>IF(集計用!U28="","",IF(集計用!F28="男",LOOKUP(集計用!U28,得点換算データ!$O$3:$P$12),LOOKUP(集計用!U28,得点換算データ!$O$17:$P$26)))</f>
        <v/>
      </c>
      <c r="W28" s="28" t="str">
        <f>IF(記入用!P28="","",ROUNDDOWN(記入用!P28,0))</f>
        <v/>
      </c>
      <c r="X28" s="30" t="str">
        <f>IF(集計用!W28="","",IF(集計用!F28="男",LOOKUP(集計用!W28,得点換算データ!$Q$3:$R$12),LOOKUP(集計用!W28,得点換算データ!$Q$17:$R$26)))</f>
        <v/>
      </c>
      <c r="Y28" s="28" t="str">
        <f>IF(SUM(集計用!H28+J28+L28+N28+P28+R28+T28+V28+X28)=0,"",(H28+J28+L28+N28+T28+V28+X28+MAX(P28,R28)))</f>
        <v/>
      </c>
      <c r="Z28" s="28" t="str">
        <f>IF(Y28="","",IF(C28=1,LOOKUP(Y28,得点換算データ!$B$29:$B$33,得点換算データ!$A$29:$A$33),IF(C28=2,LOOKUP(Y28,得点換算データ!$C$29:$C$33,得点換算データ!$A$29:$A$33),LOOKUP(Y28,得点換算データ!$D$29:$D$33,得点換算データ!$A$29:$A$33))))</f>
        <v/>
      </c>
      <c r="AA28" s="27">
        <f t="shared" si="0"/>
        <v>0</v>
      </c>
      <c r="AB28" s="27"/>
      <c r="AC28" s="27">
        <f t="shared" si="1"/>
        <v>0</v>
      </c>
      <c r="AD28" s="27">
        <f t="shared" si="2"/>
        <v>0</v>
      </c>
      <c r="AE28" s="27">
        <f t="shared" si="3"/>
        <v>0</v>
      </c>
      <c r="AF28" s="27">
        <f t="shared" si="4"/>
        <v>0</v>
      </c>
      <c r="AG28" s="27">
        <f t="shared" si="5"/>
        <v>0</v>
      </c>
      <c r="AH28" s="27">
        <f t="shared" si="6"/>
        <v>0</v>
      </c>
      <c r="AI28" s="27">
        <f t="shared" si="7"/>
        <v>0</v>
      </c>
      <c r="AJ28" s="27">
        <f t="shared" si="8"/>
        <v>0</v>
      </c>
      <c r="AK28" s="27">
        <f t="shared" si="9"/>
        <v>0</v>
      </c>
    </row>
    <row r="29" spans="1:37">
      <c r="A29" s="28" t="str">
        <f>IF(記入用!A29="","",記入用!A29)</f>
        <v/>
      </c>
      <c r="B29" s="28" t="str">
        <f>IF(記入用!B29="","",記入用!B29)</f>
        <v/>
      </c>
      <c r="C29" s="28" t="str">
        <f>IF(記入用!C29="","",記入用!C29)</f>
        <v/>
      </c>
      <c r="D29" s="28" t="str">
        <f>IF(記入用!D29="","",記入用!D29)</f>
        <v/>
      </c>
      <c r="E29" s="28" t="str">
        <f>IF(記入用!E29="","",記入用!E29)</f>
        <v/>
      </c>
      <c r="F29" s="28" t="str">
        <f>IF(記入用!F29="","",記入用!F29)</f>
        <v/>
      </c>
      <c r="G29" s="28" t="str">
        <f>IF(OR(記入用!G29=0,記入用!H29=0),"",ROUND((記入用!G29+記入用!H29)/2,0))</f>
        <v/>
      </c>
      <c r="H29" s="29" t="str">
        <f>IF(集計用!G29="","",IF(集計用!F29="男",LOOKUP(集計用!G29,得点換算データ!$A$3:$B$12),LOOKUP(集計用!G29,得点換算データ!$A$17:$B$26)))</f>
        <v/>
      </c>
      <c r="I29" s="28" t="str">
        <f>IF(記入用!I29="","",記入用!I29)</f>
        <v/>
      </c>
      <c r="J29" s="30" t="str">
        <f>IF(集計用!I29="","",IF(集計用!F29="男",LOOKUP(集計用!I29,得点換算データ!$C$3:$D$12),LOOKUP(集計用!I29,得点換算データ!$C$17:$D$26)))</f>
        <v/>
      </c>
      <c r="K29" s="28" t="str">
        <f>IF(記入用!J29="","",ROUNDDOWN(記入用!J29,0))</f>
        <v/>
      </c>
      <c r="L29" s="29" t="str">
        <f>IF(集計用!K29="","",IF(集計用!F29="男",LOOKUP(集計用!K29,得点換算データ!$E$3:$F$12),LOOKUP(集計用!K29,得点換算データ!$E$17:$F$26)))</f>
        <v/>
      </c>
      <c r="M29" s="28" t="str">
        <f>IF(記入用!K29="","",記入用!K29)</f>
        <v/>
      </c>
      <c r="N29" s="30" t="str">
        <f>IF(集計用!M29="","",IF(集計用!F29="男",LOOKUP(集計用!M29,得点換算データ!$G$3:$H$12),LOOKUP(集計用!M29,得点換算データ!$G$17:$H$26)))</f>
        <v/>
      </c>
      <c r="O29" s="28" t="str">
        <f>IF(記入用!L29="","",記入用!L29)</f>
        <v/>
      </c>
      <c r="P29" s="30" t="str">
        <f>IF(集計用!O29="","",IF(集計用!F29="男",LOOKUP(集計用!O29,得点換算データ!$I$3:$J$12),LOOKUP(集計用!O29,得点換算データ!$I$17:$J$26)))</f>
        <v/>
      </c>
      <c r="Q29" s="28" t="str">
        <f>IF(記入用!M29="","",記入用!M29)</f>
        <v/>
      </c>
      <c r="R29" s="30" t="str">
        <f>IF(集計用!Q29="","",IF(集計用!F29="男",LOOKUP(集計用!Q29,得点換算データ!$K$3:$L$12),LOOKUP(集計用!Q29,得点換算データ!$K$17:$L$26)))</f>
        <v/>
      </c>
      <c r="S29" s="28" t="str">
        <f>IF(記入用!N29="","",ROUNDUP(記入用!N29,1))</f>
        <v/>
      </c>
      <c r="T29" s="30" t="str">
        <f>IF(集計用!S29="","",IF(集計用!F29="男",LOOKUP(集計用!S29,得点換算データ!$M$3:$N$12),LOOKUP(集計用!S29,得点換算データ!$M$17:$N$26)))</f>
        <v/>
      </c>
      <c r="U29" s="28" t="str">
        <f>IF(記入用!O29="","",ROUNDDOWN(記入用!O29,0))</f>
        <v/>
      </c>
      <c r="V29" s="30" t="str">
        <f>IF(集計用!U29="","",IF(集計用!F29="男",LOOKUP(集計用!U29,得点換算データ!$O$3:$P$12),LOOKUP(集計用!U29,得点換算データ!$O$17:$P$26)))</f>
        <v/>
      </c>
      <c r="W29" s="28" t="str">
        <f>IF(記入用!P29="","",ROUNDDOWN(記入用!P29,0))</f>
        <v/>
      </c>
      <c r="X29" s="30" t="str">
        <f>IF(集計用!W29="","",IF(集計用!F29="男",LOOKUP(集計用!W29,得点換算データ!$Q$3:$R$12),LOOKUP(集計用!W29,得点換算データ!$Q$17:$R$26)))</f>
        <v/>
      </c>
      <c r="Y29" s="28" t="str">
        <f>IF(SUM(集計用!H29+J29+L29+N29+P29+R29+T29+V29+X29)=0,"",(H29+J29+L29+N29+T29+V29+X29+MAX(P29,R29)))</f>
        <v/>
      </c>
      <c r="Z29" s="28" t="str">
        <f>IF(Y29="","",IF(C29=1,LOOKUP(Y29,得点換算データ!$B$29:$B$33,得点換算データ!$A$29:$A$33),IF(C29=2,LOOKUP(Y29,得点換算データ!$C$29:$C$33,得点換算データ!$A$29:$A$33),LOOKUP(Y29,得点換算データ!$D$29:$D$33,得点換算データ!$A$29:$A$33))))</f>
        <v/>
      </c>
      <c r="AA29" s="27">
        <f t="shared" si="0"/>
        <v>0</v>
      </c>
      <c r="AB29" s="27"/>
      <c r="AC29" s="27">
        <f t="shared" si="1"/>
        <v>0</v>
      </c>
      <c r="AD29" s="27">
        <f t="shared" si="2"/>
        <v>0</v>
      </c>
      <c r="AE29" s="27">
        <f t="shared" si="3"/>
        <v>0</v>
      </c>
      <c r="AF29" s="27">
        <f t="shared" si="4"/>
        <v>0</v>
      </c>
      <c r="AG29" s="27">
        <f t="shared" si="5"/>
        <v>0</v>
      </c>
      <c r="AH29" s="27">
        <f t="shared" si="6"/>
        <v>0</v>
      </c>
      <c r="AI29" s="27">
        <f t="shared" si="7"/>
        <v>0</v>
      </c>
      <c r="AJ29" s="27">
        <f t="shared" si="8"/>
        <v>0</v>
      </c>
      <c r="AK29" s="27">
        <f t="shared" si="9"/>
        <v>0</v>
      </c>
    </row>
    <row r="30" spans="1:37">
      <c r="A30" s="28" t="str">
        <f>IF(記入用!A30="","",記入用!A30)</f>
        <v/>
      </c>
      <c r="B30" s="28" t="str">
        <f>IF(記入用!B30="","",記入用!B30)</f>
        <v/>
      </c>
      <c r="C30" s="28" t="str">
        <f>IF(記入用!C30="","",記入用!C30)</f>
        <v/>
      </c>
      <c r="D30" s="28" t="str">
        <f>IF(記入用!D30="","",記入用!D30)</f>
        <v/>
      </c>
      <c r="E30" s="28" t="str">
        <f>IF(記入用!E30="","",記入用!E30)</f>
        <v/>
      </c>
      <c r="F30" s="28" t="str">
        <f>IF(記入用!F30="","",記入用!F30)</f>
        <v/>
      </c>
      <c r="G30" s="28" t="str">
        <f>IF(OR(記入用!G30=0,記入用!H30=0),"",ROUND((記入用!G30+記入用!H30)/2,0))</f>
        <v/>
      </c>
      <c r="H30" s="29" t="str">
        <f>IF(集計用!G30="","",IF(集計用!F30="男",LOOKUP(集計用!G30,得点換算データ!$A$3:$B$12),LOOKUP(集計用!G30,得点換算データ!$A$17:$B$26)))</f>
        <v/>
      </c>
      <c r="I30" s="28" t="str">
        <f>IF(記入用!I30="","",記入用!I30)</f>
        <v/>
      </c>
      <c r="J30" s="30" t="str">
        <f>IF(集計用!I30="","",IF(集計用!F30="男",LOOKUP(集計用!I30,得点換算データ!$C$3:$D$12),LOOKUP(集計用!I30,得点換算データ!$C$17:$D$26)))</f>
        <v/>
      </c>
      <c r="K30" s="28" t="str">
        <f>IF(記入用!J30="","",ROUNDDOWN(記入用!J30,0))</f>
        <v/>
      </c>
      <c r="L30" s="29" t="str">
        <f>IF(集計用!K30="","",IF(集計用!F30="男",LOOKUP(集計用!K30,得点換算データ!$E$3:$F$12),LOOKUP(集計用!K30,得点換算データ!$E$17:$F$26)))</f>
        <v/>
      </c>
      <c r="M30" s="28" t="str">
        <f>IF(記入用!K30="","",記入用!K30)</f>
        <v/>
      </c>
      <c r="N30" s="30" t="str">
        <f>IF(集計用!M30="","",IF(集計用!F30="男",LOOKUP(集計用!M30,得点換算データ!$G$3:$H$12),LOOKUP(集計用!M30,得点換算データ!$G$17:$H$26)))</f>
        <v/>
      </c>
      <c r="O30" s="28" t="str">
        <f>IF(記入用!L30="","",記入用!L30)</f>
        <v/>
      </c>
      <c r="P30" s="30" t="str">
        <f>IF(集計用!O30="","",IF(集計用!F30="男",LOOKUP(集計用!O30,得点換算データ!$I$3:$J$12),LOOKUP(集計用!O30,得点換算データ!$I$17:$J$26)))</f>
        <v/>
      </c>
      <c r="Q30" s="28" t="str">
        <f>IF(記入用!M30="","",記入用!M30)</f>
        <v/>
      </c>
      <c r="R30" s="30" t="str">
        <f>IF(集計用!Q30="","",IF(集計用!F30="男",LOOKUP(集計用!Q30,得点換算データ!$K$3:$L$12),LOOKUP(集計用!Q30,得点換算データ!$K$17:$L$26)))</f>
        <v/>
      </c>
      <c r="S30" s="28" t="str">
        <f>IF(記入用!N30="","",ROUNDUP(記入用!N30,1))</f>
        <v/>
      </c>
      <c r="T30" s="30" t="str">
        <f>IF(集計用!S30="","",IF(集計用!F30="男",LOOKUP(集計用!S30,得点換算データ!$M$3:$N$12),LOOKUP(集計用!S30,得点換算データ!$M$17:$N$26)))</f>
        <v/>
      </c>
      <c r="U30" s="28" t="str">
        <f>IF(記入用!O30="","",ROUNDDOWN(記入用!O30,0))</f>
        <v/>
      </c>
      <c r="V30" s="30" t="str">
        <f>IF(集計用!U30="","",IF(集計用!F30="男",LOOKUP(集計用!U30,得点換算データ!$O$3:$P$12),LOOKUP(集計用!U30,得点換算データ!$O$17:$P$26)))</f>
        <v/>
      </c>
      <c r="W30" s="28" t="str">
        <f>IF(記入用!P30="","",ROUNDDOWN(記入用!P30,0))</f>
        <v/>
      </c>
      <c r="X30" s="30" t="str">
        <f>IF(集計用!W30="","",IF(集計用!F30="男",LOOKUP(集計用!W30,得点換算データ!$Q$3:$R$12),LOOKUP(集計用!W30,得点換算データ!$Q$17:$R$26)))</f>
        <v/>
      </c>
      <c r="Y30" s="28" t="str">
        <f>IF(SUM(集計用!H30+J30+L30+N30+P30+R30+T30+V30+X30)=0,"",(H30+J30+L30+N30+T30+V30+X30+MAX(P30,R30)))</f>
        <v/>
      </c>
      <c r="Z30" s="28" t="str">
        <f>IF(Y30="","",IF(C30=1,LOOKUP(Y30,得点換算データ!$B$29:$B$33,得点換算データ!$A$29:$A$33),IF(C30=2,LOOKUP(Y30,得点換算データ!$C$29:$C$33,得点換算データ!$A$29:$A$33),LOOKUP(Y30,得点換算データ!$D$29:$D$33,得点換算データ!$A$29:$A$33))))</f>
        <v/>
      </c>
      <c r="AA30" s="27">
        <f t="shared" si="0"/>
        <v>0</v>
      </c>
      <c r="AB30" s="27"/>
      <c r="AC30" s="27">
        <f t="shared" si="1"/>
        <v>0</v>
      </c>
      <c r="AD30" s="27">
        <f t="shared" si="2"/>
        <v>0</v>
      </c>
      <c r="AE30" s="27">
        <f t="shared" si="3"/>
        <v>0</v>
      </c>
      <c r="AF30" s="27">
        <f t="shared" si="4"/>
        <v>0</v>
      </c>
      <c r="AG30" s="27">
        <f t="shared" si="5"/>
        <v>0</v>
      </c>
      <c r="AH30" s="27">
        <f t="shared" si="6"/>
        <v>0</v>
      </c>
      <c r="AI30" s="27">
        <f t="shared" si="7"/>
        <v>0</v>
      </c>
      <c r="AJ30" s="27">
        <f t="shared" si="8"/>
        <v>0</v>
      </c>
      <c r="AK30" s="27">
        <f t="shared" si="9"/>
        <v>0</v>
      </c>
    </row>
    <row r="31" spans="1:37">
      <c r="A31" s="28" t="str">
        <f>IF(記入用!A31="","",記入用!A31)</f>
        <v/>
      </c>
      <c r="B31" s="28" t="str">
        <f>IF(記入用!B31="","",記入用!B31)</f>
        <v/>
      </c>
      <c r="C31" s="28" t="str">
        <f>IF(記入用!C31="","",記入用!C31)</f>
        <v/>
      </c>
      <c r="D31" s="28" t="str">
        <f>IF(記入用!D31="","",記入用!D31)</f>
        <v/>
      </c>
      <c r="E31" s="28" t="str">
        <f>IF(記入用!E31="","",記入用!E31)</f>
        <v/>
      </c>
      <c r="F31" s="28" t="str">
        <f>IF(記入用!F31="","",記入用!F31)</f>
        <v/>
      </c>
      <c r="G31" s="28" t="str">
        <f>IF(OR(記入用!G31=0,記入用!H31=0),"",ROUND((記入用!G31+記入用!H31)/2,0))</f>
        <v/>
      </c>
      <c r="H31" s="29" t="str">
        <f>IF(集計用!G31="","",IF(集計用!F31="男",LOOKUP(集計用!G31,得点換算データ!$A$3:$B$12),LOOKUP(集計用!G31,得点換算データ!$A$17:$B$26)))</f>
        <v/>
      </c>
      <c r="I31" s="28" t="str">
        <f>IF(記入用!I31="","",記入用!I31)</f>
        <v/>
      </c>
      <c r="J31" s="30" t="str">
        <f>IF(集計用!I31="","",IF(集計用!F31="男",LOOKUP(集計用!I31,得点換算データ!$C$3:$D$12),LOOKUP(集計用!I31,得点換算データ!$C$17:$D$26)))</f>
        <v/>
      </c>
      <c r="K31" s="28" t="str">
        <f>IF(記入用!J31="","",ROUNDDOWN(記入用!J31,0))</f>
        <v/>
      </c>
      <c r="L31" s="29" t="str">
        <f>IF(集計用!K31="","",IF(集計用!F31="男",LOOKUP(集計用!K31,得点換算データ!$E$3:$F$12),LOOKUP(集計用!K31,得点換算データ!$E$17:$F$26)))</f>
        <v/>
      </c>
      <c r="M31" s="28" t="str">
        <f>IF(記入用!K31="","",記入用!K31)</f>
        <v/>
      </c>
      <c r="N31" s="30" t="str">
        <f>IF(集計用!M31="","",IF(集計用!F31="男",LOOKUP(集計用!M31,得点換算データ!$G$3:$H$12),LOOKUP(集計用!M31,得点換算データ!$G$17:$H$26)))</f>
        <v/>
      </c>
      <c r="O31" s="28" t="str">
        <f>IF(記入用!L31="","",記入用!L31)</f>
        <v/>
      </c>
      <c r="P31" s="30" t="str">
        <f>IF(集計用!O31="","",IF(集計用!F31="男",LOOKUP(集計用!O31,得点換算データ!$I$3:$J$12),LOOKUP(集計用!O31,得点換算データ!$I$17:$J$26)))</f>
        <v/>
      </c>
      <c r="Q31" s="28" t="str">
        <f>IF(記入用!M31="","",記入用!M31)</f>
        <v/>
      </c>
      <c r="R31" s="30" t="str">
        <f>IF(集計用!Q31="","",IF(集計用!F31="男",LOOKUP(集計用!Q31,得点換算データ!$K$3:$L$12),LOOKUP(集計用!Q31,得点換算データ!$K$17:$L$26)))</f>
        <v/>
      </c>
      <c r="S31" s="28" t="str">
        <f>IF(記入用!N31="","",ROUNDUP(記入用!N31,1))</f>
        <v/>
      </c>
      <c r="T31" s="30" t="str">
        <f>IF(集計用!S31="","",IF(集計用!F31="男",LOOKUP(集計用!S31,得点換算データ!$M$3:$N$12),LOOKUP(集計用!S31,得点換算データ!$M$17:$N$26)))</f>
        <v/>
      </c>
      <c r="U31" s="28" t="str">
        <f>IF(記入用!O31="","",ROUNDDOWN(記入用!O31,0))</f>
        <v/>
      </c>
      <c r="V31" s="30" t="str">
        <f>IF(集計用!U31="","",IF(集計用!F31="男",LOOKUP(集計用!U31,得点換算データ!$O$3:$P$12),LOOKUP(集計用!U31,得点換算データ!$O$17:$P$26)))</f>
        <v/>
      </c>
      <c r="W31" s="28" t="str">
        <f>IF(記入用!P31="","",ROUNDDOWN(記入用!P31,0))</f>
        <v/>
      </c>
      <c r="X31" s="30" t="str">
        <f>IF(集計用!W31="","",IF(集計用!F31="男",LOOKUP(集計用!W31,得点換算データ!$Q$3:$R$12),LOOKUP(集計用!W31,得点換算データ!$Q$17:$R$26)))</f>
        <v/>
      </c>
      <c r="Y31" s="28" t="str">
        <f>IF(SUM(集計用!H31+J31+L31+N31+P31+R31+T31+V31+X31)=0,"",(H31+J31+L31+N31+T31+V31+X31+MAX(P31,R31)))</f>
        <v/>
      </c>
      <c r="Z31" s="28" t="str">
        <f>IF(Y31="","",IF(C31=1,LOOKUP(Y31,得点換算データ!$B$29:$B$33,得点換算データ!$A$29:$A$33),IF(C31=2,LOOKUP(Y31,得点換算データ!$C$29:$C$33,得点換算データ!$A$29:$A$33),LOOKUP(Y31,得点換算データ!$D$29:$D$33,得点換算データ!$A$29:$A$33))))</f>
        <v/>
      </c>
      <c r="AA31" s="27">
        <f t="shared" si="0"/>
        <v>0</v>
      </c>
      <c r="AB31" s="27"/>
      <c r="AC31" s="27">
        <f t="shared" si="1"/>
        <v>0</v>
      </c>
      <c r="AD31" s="27">
        <f t="shared" si="2"/>
        <v>0</v>
      </c>
      <c r="AE31" s="27">
        <f t="shared" si="3"/>
        <v>0</v>
      </c>
      <c r="AF31" s="27">
        <f t="shared" si="4"/>
        <v>0</v>
      </c>
      <c r="AG31" s="27">
        <f t="shared" si="5"/>
        <v>0</v>
      </c>
      <c r="AH31" s="27">
        <f t="shared" si="6"/>
        <v>0</v>
      </c>
      <c r="AI31" s="27">
        <f t="shared" si="7"/>
        <v>0</v>
      </c>
      <c r="AJ31" s="27">
        <f t="shared" si="8"/>
        <v>0</v>
      </c>
      <c r="AK31" s="27">
        <f t="shared" si="9"/>
        <v>0</v>
      </c>
    </row>
    <row r="32" spans="1:37">
      <c r="A32" s="28" t="str">
        <f>IF(記入用!A32="","",記入用!A32)</f>
        <v/>
      </c>
      <c r="B32" s="28" t="str">
        <f>IF(記入用!B32="","",記入用!B32)</f>
        <v/>
      </c>
      <c r="C32" s="28" t="str">
        <f>IF(記入用!C32="","",記入用!C32)</f>
        <v/>
      </c>
      <c r="D32" s="28" t="str">
        <f>IF(記入用!D32="","",記入用!D32)</f>
        <v/>
      </c>
      <c r="E32" s="28" t="str">
        <f>IF(記入用!E32="","",記入用!E32)</f>
        <v/>
      </c>
      <c r="F32" s="28" t="str">
        <f>IF(記入用!F32="","",記入用!F32)</f>
        <v/>
      </c>
      <c r="G32" s="28" t="str">
        <f>IF(OR(記入用!G32=0,記入用!H32=0),"",ROUND((記入用!G32+記入用!H32)/2,0))</f>
        <v/>
      </c>
      <c r="H32" s="29" t="str">
        <f>IF(集計用!G32="","",IF(集計用!F32="男",LOOKUP(集計用!G32,得点換算データ!$A$3:$B$12),LOOKUP(集計用!G32,得点換算データ!$A$17:$B$26)))</f>
        <v/>
      </c>
      <c r="I32" s="28" t="str">
        <f>IF(記入用!I32="","",記入用!I32)</f>
        <v/>
      </c>
      <c r="J32" s="30" t="str">
        <f>IF(集計用!I32="","",IF(集計用!F32="男",LOOKUP(集計用!I32,得点換算データ!$C$3:$D$12),LOOKUP(集計用!I32,得点換算データ!$C$17:$D$26)))</f>
        <v/>
      </c>
      <c r="K32" s="28" t="str">
        <f>IF(記入用!J32="","",ROUNDDOWN(記入用!J32,0))</f>
        <v/>
      </c>
      <c r="L32" s="29" t="str">
        <f>IF(集計用!K32="","",IF(集計用!F32="男",LOOKUP(集計用!K32,得点換算データ!$E$3:$F$12),LOOKUP(集計用!K32,得点換算データ!$E$17:$F$26)))</f>
        <v/>
      </c>
      <c r="M32" s="28" t="str">
        <f>IF(記入用!K32="","",記入用!K32)</f>
        <v/>
      </c>
      <c r="N32" s="30" t="str">
        <f>IF(集計用!M32="","",IF(集計用!F32="男",LOOKUP(集計用!M32,得点換算データ!$G$3:$H$12),LOOKUP(集計用!M32,得点換算データ!$G$17:$H$26)))</f>
        <v/>
      </c>
      <c r="O32" s="28" t="str">
        <f>IF(記入用!L32="","",記入用!L32)</f>
        <v/>
      </c>
      <c r="P32" s="30" t="str">
        <f>IF(集計用!O32="","",IF(集計用!F32="男",LOOKUP(集計用!O32,得点換算データ!$I$3:$J$12),LOOKUP(集計用!O32,得点換算データ!$I$17:$J$26)))</f>
        <v/>
      </c>
      <c r="Q32" s="28" t="str">
        <f>IF(記入用!M32="","",記入用!M32)</f>
        <v/>
      </c>
      <c r="R32" s="30" t="str">
        <f>IF(集計用!Q32="","",IF(集計用!F32="男",LOOKUP(集計用!Q32,得点換算データ!$K$3:$L$12),LOOKUP(集計用!Q32,得点換算データ!$K$17:$L$26)))</f>
        <v/>
      </c>
      <c r="S32" s="28" t="str">
        <f>IF(記入用!N32="","",ROUNDUP(記入用!N32,1))</f>
        <v/>
      </c>
      <c r="T32" s="30" t="str">
        <f>IF(集計用!S32="","",IF(集計用!F32="男",LOOKUP(集計用!S32,得点換算データ!$M$3:$N$12),LOOKUP(集計用!S32,得点換算データ!$M$17:$N$26)))</f>
        <v/>
      </c>
      <c r="U32" s="28" t="str">
        <f>IF(記入用!O32="","",ROUNDDOWN(記入用!O32,0))</f>
        <v/>
      </c>
      <c r="V32" s="30" t="str">
        <f>IF(集計用!U32="","",IF(集計用!F32="男",LOOKUP(集計用!U32,得点換算データ!$O$3:$P$12),LOOKUP(集計用!U32,得点換算データ!$O$17:$P$26)))</f>
        <v/>
      </c>
      <c r="W32" s="28" t="str">
        <f>IF(記入用!P32="","",ROUNDDOWN(記入用!P32,0))</f>
        <v/>
      </c>
      <c r="X32" s="30" t="str">
        <f>IF(集計用!W32="","",IF(集計用!F32="男",LOOKUP(集計用!W32,得点換算データ!$Q$3:$R$12),LOOKUP(集計用!W32,得点換算データ!$Q$17:$R$26)))</f>
        <v/>
      </c>
      <c r="Y32" s="28" t="str">
        <f>IF(SUM(集計用!H32+J32+L32+N32+P32+R32+T32+V32+X32)=0,"",(H32+J32+L32+N32+T32+V32+X32+MAX(P32,R32)))</f>
        <v/>
      </c>
      <c r="Z32" s="28" t="str">
        <f>IF(Y32="","",IF(C32=1,LOOKUP(Y32,得点換算データ!$B$29:$B$33,得点換算データ!$A$29:$A$33),IF(C32=2,LOOKUP(Y32,得点換算データ!$C$29:$C$33,得点換算データ!$A$29:$A$33),LOOKUP(Y32,得点換算データ!$D$29:$D$33,得点換算データ!$A$29:$A$33))))</f>
        <v/>
      </c>
      <c r="AA32" s="27">
        <f t="shared" si="0"/>
        <v>0</v>
      </c>
      <c r="AB32" s="27"/>
      <c r="AC32" s="27">
        <f t="shared" si="1"/>
        <v>0</v>
      </c>
      <c r="AD32" s="27">
        <f t="shared" si="2"/>
        <v>0</v>
      </c>
      <c r="AE32" s="27">
        <f t="shared" si="3"/>
        <v>0</v>
      </c>
      <c r="AF32" s="27">
        <f t="shared" si="4"/>
        <v>0</v>
      </c>
      <c r="AG32" s="27">
        <f t="shared" si="5"/>
        <v>0</v>
      </c>
      <c r="AH32" s="27">
        <f t="shared" si="6"/>
        <v>0</v>
      </c>
      <c r="AI32" s="27">
        <f t="shared" si="7"/>
        <v>0</v>
      </c>
      <c r="AJ32" s="27">
        <f t="shared" si="8"/>
        <v>0</v>
      </c>
      <c r="AK32" s="27">
        <f t="shared" si="9"/>
        <v>0</v>
      </c>
    </row>
    <row r="33" spans="1:37">
      <c r="A33" s="28" t="str">
        <f>IF(記入用!A33="","",記入用!A33)</f>
        <v/>
      </c>
      <c r="B33" s="28" t="str">
        <f>IF(記入用!B33="","",記入用!B33)</f>
        <v/>
      </c>
      <c r="C33" s="28" t="str">
        <f>IF(記入用!C33="","",記入用!C33)</f>
        <v/>
      </c>
      <c r="D33" s="28" t="str">
        <f>IF(記入用!D33="","",記入用!D33)</f>
        <v/>
      </c>
      <c r="E33" s="28" t="str">
        <f>IF(記入用!E33="","",記入用!E33)</f>
        <v/>
      </c>
      <c r="F33" s="28" t="str">
        <f>IF(記入用!F33="","",記入用!F33)</f>
        <v/>
      </c>
      <c r="G33" s="28" t="str">
        <f>IF(OR(記入用!G33=0,記入用!H33=0),"",ROUND((記入用!G33+記入用!H33)/2,0))</f>
        <v/>
      </c>
      <c r="H33" s="29" t="str">
        <f>IF(集計用!G33="","",IF(集計用!F33="男",LOOKUP(集計用!G33,得点換算データ!$A$3:$B$12),LOOKUP(集計用!G33,得点換算データ!$A$17:$B$26)))</f>
        <v/>
      </c>
      <c r="I33" s="28" t="str">
        <f>IF(記入用!I33="","",記入用!I33)</f>
        <v/>
      </c>
      <c r="J33" s="30" t="str">
        <f>IF(集計用!I33="","",IF(集計用!F33="男",LOOKUP(集計用!I33,得点換算データ!$C$3:$D$12),LOOKUP(集計用!I33,得点換算データ!$C$17:$D$26)))</f>
        <v/>
      </c>
      <c r="K33" s="28" t="str">
        <f>IF(記入用!J33="","",ROUNDDOWN(記入用!J33,0))</f>
        <v/>
      </c>
      <c r="L33" s="29" t="str">
        <f>IF(集計用!K33="","",IF(集計用!F33="男",LOOKUP(集計用!K33,得点換算データ!$E$3:$F$12),LOOKUP(集計用!K33,得点換算データ!$E$17:$F$26)))</f>
        <v/>
      </c>
      <c r="M33" s="28" t="str">
        <f>IF(記入用!K33="","",記入用!K33)</f>
        <v/>
      </c>
      <c r="N33" s="30" t="str">
        <f>IF(集計用!M33="","",IF(集計用!F33="男",LOOKUP(集計用!M33,得点換算データ!$G$3:$H$12),LOOKUP(集計用!M33,得点換算データ!$G$17:$H$26)))</f>
        <v/>
      </c>
      <c r="O33" s="28" t="str">
        <f>IF(記入用!L33="","",記入用!L33)</f>
        <v/>
      </c>
      <c r="P33" s="30" t="str">
        <f>IF(集計用!O33="","",IF(集計用!F33="男",LOOKUP(集計用!O33,得点換算データ!$I$3:$J$12),LOOKUP(集計用!O33,得点換算データ!$I$17:$J$26)))</f>
        <v/>
      </c>
      <c r="Q33" s="28" t="str">
        <f>IF(記入用!M33="","",記入用!M33)</f>
        <v/>
      </c>
      <c r="R33" s="30" t="str">
        <f>IF(集計用!Q33="","",IF(集計用!F33="男",LOOKUP(集計用!Q33,得点換算データ!$K$3:$L$12),LOOKUP(集計用!Q33,得点換算データ!$K$17:$L$26)))</f>
        <v/>
      </c>
      <c r="S33" s="28" t="str">
        <f>IF(記入用!N33="","",ROUNDUP(記入用!N33,1))</f>
        <v/>
      </c>
      <c r="T33" s="30" t="str">
        <f>IF(集計用!S33="","",IF(集計用!F33="男",LOOKUP(集計用!S33,得点換算データ!$M$3:$N$12),LOOKUP(集計用!S33,得点換算データ!$M$17:$N$26)))</f>
        <v/>
      </c>
      <c r="U33" s="28" t="str">
        <f>IF(記入用!O33="","",ROUNDDOWN(記入用!O33,0))</f>
        <v/>
      </c>
      <c r="V33" s="30" t="str">
        <f>IF(集計用!U33="","",IF(集計用!F33="男",LOOKUP(集計用!U33,得点換算データ!$O$3:$P$12),LOOKUP(集計用!U33,得点換算データ!$O$17:$P$26)))</f>
        <v/>
      </c>
      <c r="W33" s="28" t="str">
        <f>IF(記入用!P33="","",ROUNDDOWN(記入用!P33,0))</f>
        <v/>
      </c>
      <c r="X33" s="30" t="str">
        <f>IF(集計用!W33="","",IF(集計用!F33="男",LOOKUP(集計用!W33,得点換算データ!$Q$3:$R$12),LOOKUP(集計用!W33,得点換算データ!$Q$17:$R$26)))</f>
        <v/>
      </c>
      <c r="Y33" s="28" t="str">
        <f>IF(SUM(集計用!H33+J33+L33+N33+P33+R33+T33+V33+X33)=0,"",(H33+J33+L33+N33+T33+V33+X33+MAX(P33,R33)))</f>
        <v/>
      </c>
      <c r="Z33" s="28" t="str">
        <f>IF(Y33="","",IF(C33=1,LOOKUP(Y33,得点換算データ!$B$29:$B$33,得点換算データ!$A$29:$A$33),IF(C33=2,LOOKUP(Y33,得点換算データ!$C$29:$C$33,得点換算データ!$A$29:$A$33),LOOKUP(Y33,得点換算データ!$D$29:$D$33,得点換算データ!$A$29:$A$33))))</f>
        <v/>
      </c>
      <c r="AA33" s="27">
        <f t="shared" si="0"/>
        <v>0</v>
      </c>
      <c r="AB33" s="27"/>
      <c r="AC33" s="27">
        <f t="shared" si="1"/>
        <v>0</v>
      </c>
      <c r="AD33" s="27">
        <f t="shared" si="2"/>
        <v>0</v>
      </c>
      <c r="AE33" s="27">
        <f t="shared" si="3"/>
        <v>0</v>
      </c>
      <c r="AF33" s="27">
        <f t="shared" si="4"/>
        <v>0</v>
      </c>
      <c r="AG33" s="27">
        <f t="shared" si="5"/>
        <v>0</v>
      </c>
      <c r="AH33" s="27">
        <f t="shared" si="6"/>
        <v>0</v>
      </c>
      <c r="AI33" s="27">
        <f t="shared" si="7"/>
        <v>0</v>
      </c>
      <c r="AJ33" s="27">
        <f t="shared" si="8"/>
        <v>0</v>
      </c>
      <c r="AK33" s="27">
        <f t="shared" si="9"/>
        <v>0</v>
      </c>
    </row>
    <row r="34" spans="1:37">
      <c r="A34" s="28" t="str">
        <f>IF(記入用!A34="","",記入用!A34)</f>
        <v/>
      </c>
      <c r="B34" s="28" t="str">
        <f>IF(記入用!B34="","",記入用!B34)</f>
        <v/>
      </c>
      <c r="C34" s="28" t="str">
        <f>IF(記入用!C34="","",記入用!C34)</f>
        <v/>
      </c>
      <c r="D34" s="28" t="str">
        <f>IF(記入用!D34="","",記入用!D34)</f>
        <v/>
      </c>
      <c r="E34" s="28" t="str">
        <f>IF(記入用!E34="","",記入用!E34)</f>
        <v/>
      </c>
      <c r="F34" s="28" t="str">
        <f>IF(記入用!F34="","",記入用!F34)</f>
        <v/>
      </c>
      <c r="G34" s="28" t="str">
        <f>IF(OR(記入用!G34=0,記入用!H34=0),"",ROUND((記入用!G34+記入用!H34)/2,0))</f>
        <v/>
      </c>
      <c r="H34" s="29" t="str">
        <f>IF(集計用!G34="","",IF(集計用!F34="男",LOOKUP(集計用!G34,得点換算データ!$A$3:$B$12),LOOKUP(集計用!G34,得点換算データ!$A$17:$B$26)))</f>
        <v/>
      </c>
      <c r="I34" s="28" t="str">
        <f>IF(記入用!I34="","",記入用!I34)</f>
        <v/>
      </c>
      <c r="J34" s="30" t="str">
        <f>IF(集計用!I34="","",IF(集計用!F34="男",LOOKUP(集計用!I34,得点換算データ!$C$3:$D$12),LOOKUP(集計用!I34,得点換算データ!$C$17:$D$26)))</f>
        <v/>
      </c>
      <c r="K34" s="28" t="str">
        <f>IF(記入用!J34="","",ROUNDDOWN(記入用!J34,0))</f>
        <v/>
      </c>
      <c r="L34" s="29" t="str">
        <f>IF(集計用!K34="","",IF(集計用!F34="男",LOOKUP(集計用!K34,得点換算データ!$E$3:$F$12),LOOKUP(集計用!K34,得点換算データ!$E$17:$F$26)))</f>
        <v/>
      </c>
      <c r="M34" s="28" t="str">
        <f>IF(記入用!K34="","",記入用!K34)</f>
        <v/>
      </c>
      <c r="N34" s="30" t="str">
        <f>IF(集計用!M34="","",IF(集計用!F34="男",LOOKUP(集計用!M34,得点換算データ!$G$3:$H$12),LOOKUP(集計用!M34,得点換算データ!$G$17:$H$26)))</f>
        <v/>
      </c>
      <c r="O34" s="28" t="str">
        <f>IF(記入用!L34="","",記入用!L34)</f>
        <v/>
      </c>
      <c r="P34" s="30" t="str">
        <f>IF(集計用!O34="","",IF(集計用!F34="男",LOOKUP(集計用!O34,得点換算データ!$I$3:$J$12),LOOKUP(集計用!O34,得点換算データ!$I$17:$J$26)))</f>
        <v/>
      </c>
      <c r="Q34" s="28" t="str">
        <f>IF(記入用!M34="","",記入用!M34)</f>
        <v/>
      </c>
      <c r="R34" s="30" t="str">
        <f>IF(集計用!Q34="","",IF(集計用!F34="男",LOOKUP(集計用!Q34,得点換算データ!$K$3:$L$12),LOOKUP(集計用!Q34,得点換算データ!$K$17:$L$26)))</f>
        <v/>
      </c>
      <c r="S34" s="28" t="str">
        <f>IF(記入用!N34="","",ROUNDUP(記入用!N34,1))</f>
        <v/>
      </c>
      <c r="T34" s="30" t="str">
        <f>IF(集計用!S34="","",IF(集計用!F34="男",LOOKUP(集計用!S34,得点換算データ!$M$3:$N$12),LOOKUP(集計用!S34,得点換算データ!$M$17:$N$26)))</f>
        <v/>
      </c>
      <c r="U34" s="28" t="str">
        <f>IF(記入用!O34="","",ROUNDDOWN(記入用!O34,0))</f>
        <v/>
      </c>
      <c r="V34" s="30" t="str">
        <f>IF(集計用!U34="","",IF(集計用!F34="男",LOOKUP(集計用!U34,得点換算データ!$O$3:$P$12),LOOKUP(集計用!U34,得点換算データ!$O$17:$P$26)))</f>
        <v/>
      </c>
      <c r="W34" s="28" t="str">
        <f>IF(記入用!P34="","",ROUNDDOWN(記入用!P34,0))</f>
        <v/>
      </c>
      <c r="X34" s="30" t="str">
        <f>IF(集計用!W34="","",IF(集計用!F34="男",LOOKUP(集計用!W34,得点換算データ!$Q$3:$R$12),LOOKUP(集計用!W34,得点換算データ!$Q$17:$R$26)))</f>
        <v/>
      </c>
      <c r="Y34" s="28" t="str">
        <f>IF(SUM(集計用!H34+J34+L34+N34+P34+R34+T34+V34+X34)=0,"",(H34+J34+L34+N34+T34+V34+X34+MAX(P34,R34)))</f>
        <v/>
      </c>
      <c r="Z34" s="28" t="str">
        <f>IF(Y34="","",IF(C34=1,LOOKUP(Y34,得点換算データ!$B$29:$B$33,得点換算データ!$A$29:$A$33),IF(C34=2,LOOKUP(Y34,得点換算データ!$C$29:$C$33,得点換算データ!$A$29:$A$33),LOOKUP(Y34,得点換算データ!$D$29:$D$33,得点換算データ!$A$29:$A$33))))</f>
        <v/>
      </c>
      <c r="AA34" s="27">
        <f t="shared" si="0"/>
        <v>0</v>
      </c>
      <c r="AB34" s="27"/>
      <c r="AC34" s="27">
        <f t="shared" si="1"/>
        <v>0</v>
      </c>
      <c r="AD34" s="27">
        <f t="shared" si="2"/>
        <v>0</v>
      </c>
      <c r="AE34" s="27">
        <f t="shared" si="3"/>
        <v>0</v>
      </c>
      <c r="AF34" s="27">
        <f t="shared" si="4"/>
        <v>0</v>
      </c>
      <c r="AG34" s="27">
        <f t="shared" si="5"/>
        <v>0</v>
      </c>
      <c r="AH34" s="27">
        <f t="shared" si="6"/>
        <v>0</v>
      </c>
      <c r="AI34" s="27">
        <f t="shared" si="7"/>
        <v>0</v>
      </c>
      <c r="AJ34" s="27">
        <f t="shared" si="8"/>
        <v>0</v>
      </c>
      <c r="AK34" s="27">
        <f t="shared" si="9"/>
        <v>0</v>
      </c>
    </row>
    <row r="35" spans="1:37">
      <c r="A35" s="28" t="str">
        <f>IF(記入用!A35="","",記入用!A35)</f>
        <v/>
      </c>
      <c r="B35" s="28" t="str">
        <f>IF(記入用!B35="","",記入用!B35)</f>
        <v/>
      </c>
      <c r="C35" s="28" t="str">
        <f>IF(記入用!C35="","",記入用!C35)</f>
        <v/>
      </c>
      <c r="D35" s="28" t="str">
        <f>IF(記入用!D35="","",記入用!D35)</f>
        <v/>
      </c>
      <c r="E35" s="28" t="str">
        <f>IF(記入用!E35="","",記入用!E35)</f>
        <v/>
      </c>
      <c r="F35" s="28" t="str">
        <f>IF(記入用!F35="","",記入用!F35)</f>
        <v/>
      </c>
      <c r="G35" s="28" t="str">
        <f>IF(OR(記入用!G35=0,記入用!H35=0),"",ROUND((記入用!G35+記入用!H35)/2,0))</f>
        <v/>
      </c>
      <c r="H35" s="29" t="str">
        <f>IF(集計用!G35="","",IF(集計用!F35="男",LOOKUP(集計用!G35,得点換算データ!$A$3:$B$12),LOOKUP(集計用!G35,得点換算データ!$A$17:$B$26)))</f>
        <v/>
      </c>
      <c r="I35" s="28" t="str">
        <f>IF(記入用!I35="","",記入用!I35)</f>
        <v/>
      </c>
      <c r="J35" s="30" t="str">
        <f>IF(集計用!I35="","",IF(集計用!F35="男",LOOKUP(集計用!I35,得点換算データ!$C$3:$D$12),LOOKUP(集計用!I35,得点換算データ!$C$17:$D$26)))</f>
        <v/>
      </c>
      <c r="K35" s="28" t="str">
        <f>IF(記入用!J35="","",ROUNDDOWN(記入用!J35,0))</f>
        <v/>
      </c>
      <c r="L35" s="29" t="str">
        <f>IF(集計用!K35="","",IF(集計用!F35="男",LOOKUP(集計用!K35,得点換算データ!$E$3:$F$12),LOOKUP(集計用!K35,得点換算データ!$E$17:$F$26)))</f>
        <v/>
      </c>
      <c r="M35" s="28" t="str">
        <f>IF(記入用!K35="","",記入用!K35)</f>
        <v/>
      </c>
      <c r="N35" s="30" t="str">
        <f>IF(集計用!M35="","",IF(集計用!F35="男",LOOKUP(集計用!M35,得点換算データ!$G$3:$H$12),LOOKUP(集計用!M35,得点換算データ!$G$17:$H$26)))</f>
        <v/>
      </c>
      <c r="O35" s="28" t="str">
        <f>IF(記入用!L35="","",記入用!L35)</f>
        <v/>
      </c>
      <c r="P35" s="30" t="str">
        <f>IF(集計用!O35="","",IF(集計用!F35="男",LOOKUP(集計用!O35,得点換算データ!$I$3:$J$12),LOOKUP(集計用!O35,得点換算データ!$I$17:$J$26)))</f>
        <v/>
      </c>
      <c r="Q35" s="28" t="str">
        <f>IF(記入用!M35="","",記入用!M35)</f>
        <v/>
      </c>
      <c r="R35" s="30" t="str">
        <f>IF(集計用!Q35="","",IF(集計用!F35="男",LOOKUP(集計用!Q35,得点換算データ!$K$3:$L$12),LOOKUP(集計用!Q35,得点換算データ!$K$17:$L$26)))</f>
        <v/>
      </c>
      <c r="S35" s="28" t="str">
        <f>IF(記入用!N35="","",ROUNDUP(記入用!N35,1))</f>
        <v/>
      </c>
      <c r="T35" s="30" t="str">
        <f>IF(集計用!S35="","",IF(集計用!F35="男",LOOKUP(集計用!S35,得点換算データ!$M$3:$N$12),LOOKUP(集計用!S35,得点換算データ!$M$17:$N$26)))</f>
        <v/>
      </c>
      <c r="U35" s="28" t="str">
        <f>IF(記入用!O35="","",ROUNDDOWN(記入用!O35,0))</f>
        <v/>
      </c>
      <c r="V35" s="30" t="str">
        <f>IF(集計用!U35="","",IF(集計用!F35="男",LOOKUP(集計用!U35,得点換算データ!$O$3:$P$12),LOOKUP(集計用!U35,得点換算データ!$O$17:$P$26)))</f>
        <v/>
      </c>
      <c r="W35" s="28" t="str">
        <f>IF(記入用!P35="","",ROUNDDOWN(記入用!P35,0))</f>
        <v/>
      </c>
      <c r="X35" s="30" t="str">
        <f>IF(集計用!W35="","",IF(集計用!F35="男",LOOKUP(集計用!W35,得点換算データ!$Q$3:$R$12),LOOKUP(集計用!W35,得点換算データ!$Q$17:$R$26)))</f>
        <v/>
      </c>
      <c r="Y35" s="28" t="str">
        <f>IF(SUM(集計用!H35+J35+L35+N35+P35+R35+T35+V35+X35)=0,"",(H35+J35+L35+N35+T35+V35+X35+MAX(P35,R35)))</f>
        <v/>
      </c>
      <c r="Z35" s="28" t="str">
        <f>IF(Y35="","",IF(C35=1,LOOKUP(Y35,得点換算データ!$B$29:$B$33,得点換算データ!$A$29:$A$33),IF(C35=2,LOOKUP(Y35,得点換算データ!$C$29:$C$33,得点換算データ!$A$29:$A$33),LOOKUP(Y35,得点換算データ!$D$29:$D$33,得点換算データ!$A$29:$A$33))))</f>
        <v/>
      </c>
      <c r="AA35" s="27">
        <f t="shared" si="0"/>
        <v>0</v>
      </c>
      <c r="AB35" s="27"/>
      <c r="AC35" s="27">
        <f t="shared" si="1"/>
        <v>0</v>
      </c>
      <c r="AD35" s="27">
        <f t="shared" si="2"/>
        <v>0</v>
      </c>
      <c r="AE35" s="27">
        <f t="shared" si="3"/>
        <v>0</v>
      </c>
      <c r="AF35" s="27">
        <f t="shared" si="4"/>
        <v>0</v>
      </c>
      <c r="AG35" s="27">
        <f t="shared" si="5"/>
        <v>0</v>
      </c>
      <c r="AH35" s="27">
        <f t="shared" si="6"/>
        <v>0</v>
      </c>
      <c r="AI35" s="27">
        <f t="shared" si="7"/>
        <v>0</v>
      </c>
      <c r="AJ35" s="27">
        <f t="shared" si="8"/>
        <v>0</v>
      </c>
      <c r="AK35" s="27">
        <f t="shared" si="9"/>
        <v>0</v>
      </c>
    </row>
    <row r="36" spans="1:37">
      <c r="A36" s="28" t="str">
        <f>IF(記入用!A36="","",記入用!A36)</f>
        <v/>
      </c>
      <c r="B36" s="28" t="str">
        <f>IF(記入用!B36="","",記入用!B36)</f>
        <v/>
      </c>
      <c r="C36" s="28" t="str">
        <f>IF(記入用!C36="","",記入用!C36)</f>
        <v/>
      </c>
      <c r="D36" s="28" t="str">
        <f>IF(記入用!D36="","",記入用!D36)</f>
        <v/>
      </c>
      <c r="E36" s="28" t="str">
        <f>IF(記入用!E36="","",記入用!E36)</f>
        <v/>
      </c>
      <c r="F36" s="28" t="str">
        <f>IF(記入用!F36="","",記入用!F36)</f>
        <v/>
      </c>
      <c r="G36" s="28" t="str">
        <f>IF(OR(記入用!G36=0,記入用!H36=0),"",ROUND((記入用!G36+記入用!H36)/2,0))</f>
        <v/>
      </c>
      <c r="H36" s="29" t="str">
        <f>IF(集計用!G36="","",IF(集計用!F36="男",LOOKUP(集計用!G36,得点換算データ!$A$3:$B$12),LOOKUP(集計用!G36,得点換算データ!$A$17:$B$26)))</f>
        <v/>
      </c>
      <c r="I36" s="28" t="str">
        <f>IF(記入用!I36="","",記入用!I36)</f>
        <v/>
      </c>
      <c r="J36" s="30" t="str">
        <f>IF(集計用!I36="","",IF(集計用!F36="男",LOOKUP(集計用!I36,得点換算データ!$C$3:$D$12),LOOKUP(集計用!I36,得点換算データ!$C$17:$D$26)))</f>
        <v/>
      </c>
      <c r="K36" s="28" t="str">
        <f>IF(記入用!J36="","",ROUNDDOWN(記入用!J36,0))</f>
        <v/>
      </c>
      <c r="L36" s="29" t="str">
        <f>IF(集計用!K36="","",IF(集計用!F36="男",LOOKUP(集計用!K36,得点換算データ!$E$3:$F$12),LOOKUP(集計用!K36,得点換算データ!$E$17:$F$26)))</f>
        <v/>
      </c>
      <c r="M36" s="28" t="str">
        <f>IF(記入用!K36="","",記入用!K36)</f>
        <v/>
      </c>
      <c r="N36" s="30" t="str">
        <f>IF(集計用!M36="","",IF(集計用!F36="男",LOOKUP(集計用!M36,得点換算データ!$G$3:$H$12),LOOKUP(集計用!M36,得点換算データ!$G$17:$H$26)))</f>
        <v/>
      </c>
      <c r="O36" s="28" t="str">
        <f>IF(記入用!L36="","",記入用!L36)</f>
        <v/>
      </c>
      <c r="P36" s="30" t="str">
        <f>IF(集計用!O36="","",IF(集計用!F36="男",LOOKUP(集計用!O36,得点換算データ!$I$3:$J$12),LOOKUP(集計用!O36,得点換算データ!$I$17:$J$26)))</f>
        <v/>
      </c>
      <c r="Q36" s="28" t="str">
        <f>IF(記入用!M36="","",記入用!M36)</f>
        <v/>
      </c>
      <c r="R36" s="30" t="str">
        <f>IF(集計用!Q36="","",IF(集計用!F36="男",LOOKUP(集計用!Q36,得点換算データ!$K$3:$L$12),LOOKUP(集計用!Q36,得点換算データ!$K$17:$L$26)))</f>
        <v/>
      </c>
      <c r="S36" s="28" t="str">
        <f>IF(記入用!N36="","",ROUNDUP(記入用!N36,1))</f>
        <v/>
      </c>
      <c r="T36" s="30" t="str">
        <f>IF(集計用!S36="","",IF(集計用!F36="男",LOOKUP(集計用!S36,得点換算データ!$M$3:$N$12),LOOKUP(集計用!S36,得点換算データ!$M$17:$N$26)))</f>
        <v/>
      </c>
      <c r="U36" s="28" t="str">
        <f>IF(記入用!O36="","",ROUNDDOWN(記入用!O36,0))</f>
        <v/>
      </c>
      <c r="V36" s="30" t="str">
        <f>IF(集計用!U36="","",IF(集計用!F36="男",LOOKUP(集計用!U36,得点換算データ!$O$3:$P$12),LOOKUP(集計用!U36,得点換算データ!$O$17:$P$26)))</f>
        <v/>
      </c>
      <c r="W36" s="28" t="str">
        <f>IF(記入用!P36="","",ROUNDDOWN(記入用!P36,0))</f>
        <v/>
      </c>
      <c r="X36" s="30" t="str">
        <f>IF(集計用!W36="","",IF(集計用!F36="男",LOOKUP(集計用!W36,得点換算データ!$Q$3:$R$12),LOOKUP(集計用!W36,得点換算データ!$Q$17:$R$26)))</f>
        <v/>
      </c>
      <c r="Y36" s="28" t="str">
        <f>IF(SUM(集計用!H36+J36+L36+N36+P36+R36+T36+V36+X36)=0,"",(H36+J36+L36+N36+T36+V36+X36+MAX(P36,R36)))</f>
        <v/>
      </c>
      <c r="Z36" s="28" t="str">
        <f>IF(Y36="","",IF(C36=1,LOOKUP(Y36,得点換算データ!$B$29:$B$33,得点換算データ!$A$29:$A$33),IF(C36=2,LOOKUP(Y36,得点換算データ!$C$29:$C$33,得点換算データ!$A$29:$A$33),LOOKUP(Y36,得点換算データ!$D$29:$D$33,得点換算データ!$A$29:$A$33))))</f>
        <v/>
      </c>
      <c r="AA36" s="27">
        <f t="shared" si="0"/>
        <v>0</v>
      </c>
      <c r="AB36" s="27"/>
      <c r="AC36" s="27">
        <f t="shared" si="1"/>
        <v>0</v>
      </c>
      <c r="AD36" s="27">
        <f t="shared" si="2"/>
        <v>0</v>
      </c>
      <c r="AE36" s="27">
        <f t="shared" si="3"/>
        <v>0</v>
      </c>
      <c r="AF36" s="27">
        <f t="shared" si="4"/>
        <v>0</v>
      </c>
      <c r="AG36" s="27">
        <f t="shared" si="5"/>
        <v>0</v>
      </c>
      <c r="AH36" s="27">
        <f t="shared" si="6"/>
        <v>0</v>
      </c>
      <c r="AI36" s="27">
        <f t="shared" si="7"/>
        <v>0</v>
      </c>
      <c r="AJ36" s="27">
        <f t="shared" si="8"/>
        <v>0</v>
      </c>
      <c r="AK36" s="27">
        <f t="shared" si="9"/>
        <v>0</v>
      </c>
    </row>
    <row r="37" spans="1:37">
      <c r="A37" s="28" t="str">
        <f>IF(記入用!A37="","",記入用!A37)</f>
        <v/>
      </c>
      <c r="B37" s="28" t="str">
        <f>IF(記入用!B37="","",記入用!B37)</f>
        <v/>
      </c>
      <c r="C37" s="28" t="str">
        <f>IF(記入用!C37="","",記入用!C37)</f>
        <v/>
      </c>
      <c r="D37" s="28" t="str">
        <f>IF(記入用!D37="","",記入用!D37)</f>
        <v/>
      </c>
      <c r="E37" s="28" t="str">
        <f>IF(記入用!E37="","",記入用!E37)</f>
        <v/>
      </c>
      <c r="F37" s="28" t="str">
        <f>IF(記入用!F37="","",記入用!F37)</f>
        <v/>
      </c>
      <c r="G37" s="28" t="str">
        <f>IF(OR(記入用!G37=0,記入用!H37=0),"",ROUND((記入用!G37+記入用!H37)/2,0))</f>
        <v/>
      </c>
      <c r="H37" s="29" t="str">
        <f>IF(集計用!G37="","",IF(集計用!F37="男",LOOKUP(集計用!G37,得点換算データ!$A$3:$B$12),LOOKUP(集計用!G37,得点換算データ!$A$17:$B$26)))</f>
        <v/>
      </c>
      <c r="I37" s="28" t="str">
        <f>IF(記入用!I37="","",記入用!I37)</f>
        <v/>
      </c>
      <c r="J37" s="30" t="str">
        <f>IF(集計用!I37="","",IF(集計用!F37="男",LOOKUP(集計用!I37,得点換算データ!$C$3:$D$12),LOOKUP(集計用!I37,得点換算データ!$C$17:$D$26)))</f>
        <v/>
      </c>
      <c r="K37" s="28" t="str">
        <f>IF(記入用!J37="","",ROUNDDOWN(記入用!J37,0))</f>
        <v/>
      </c>
      <c r="L37" s="29" t="str">
        <f>IF(集計用!K37="","",IF(集計用!F37="男",LOOKUP(集計用!K37,得点換算データ!$E$3:$F$12),LOOKUP(集計用!K37,得点換算データ!$E$17:$F$26)))</f>
        <v/>
      </c>
      <c r="M37" s="28" t="str">
        <f>IF(記入用!K37="","",記入用!K37)</f>
        <v/>
      </c>
      <c r="N37" s="30" t="str">
        <f>IF(集計用!M37="","",IF(集計用!F37="男",LOOKUP(集計用!M37,得点換算データ!$G$3:$H$12),LOOKUP(集計用!M37,得点換算データ!$G$17:$H$26)))</f>
        <v/>
      </c>
      <c r="O37" s="28" t="str">
        <f>IF(記入用!L37="","",記入用!L37)</f>
        <v/>
      </c>
      <c r="P37" s="30" t="str">
        <f>IF(集計用!O37="","",IF(集計用!F37="男",LOOKUP(集計用!O37,得点換算データ!$I$3:$J$12),LOOKUP(集計用!O37,得点換算データ!$I$17:$J$26)))</f>
        <v/>
      </c>
      <c r="Q37" s="28" t="str">
        <f>IF(記入用!M37="","",記入用!M37)</f>
        <v/>
      </c>
      <c r="R37" s="30" t="str">
        <f>IF(集計用!Q37="","",IF(集計用!F37="男",LOOKUP(集計用!Q37,得点換算データ!$K$3:$L$12),LOOKUP(集計用!Q37,得点換算データ!$K$17:$L$26)))</f>
        <v/>
      </c>
      <c r="S37" s="28" t="str">
        <f>IF(記入用!N37="","",ROUNDUP(記入用!N37,1))</f>
        <v/>
      </c>
      <c r="T37" s="30" t="str">
        <f>IF(集計用!S37="","",IF(集計用!F37="男",LOOKUP(集計用!S37,得点換算データ!$M$3:$N$12),LOOKUP(集計用!S37,得点換算データ!$M$17:$N$26)))</f>
        <v/>
      </c>
      <c r="U37" s="28" t="str">
        <f>IF(記入用!O37="","",ROUNDDOWN(記入用!O37,0))</f>
        <v/>
      </c>
      <c r="V37" s="30" t="str">
        <f>IF(集計用!U37="","",IF(集計用!F37="男",LOOKUP(集計用!U37,得点換算データ!$O$3:$P$12),LOOKUP(集計用!U37,得点換算データ!$O$17:$P$26)))</f>
        <v/>
      </c>
      <c r="W37" s="28" t="str">
        <f>IF(記入用!P37="","",ROUNDDOWN(記入用!P37,0))</f>
        <v/>
      </c>
      <c r="X37" s="30" t="str">
        <f>IF(集計用!W37="","",IF(集計用!F37="男",LOOKUP(集計用!W37,得点換算データ!$Q$3:$R$12),LOOKUP(集計用!W37,得点換算データ!$Q$17:$R$26)))</f>
        <v/>
      </c>
      <c r="Y37" s="28" t="str">
        <f>IF(SUM(集計用!H37+J37+L37+N37+P37+R37+T37+V37+X37)=0,"",(H37+J37+L37+N37+T37+V37+X37+MAX(P37,R37)))</f>
        <v/>
      </c>
      <c r="Z37" s="28" t="str">
        <f>IF(Y37="","",IF(C37=1,LOOKUP(Y37,得点換算データ!$B$29:$B$33,得点換算データ!$A$29:$A$33),IF(C37=2,LOOKUP(Y37,得点換算データ!$C$29:$C$33,得点換算データ!$A$29:$A$33),LOOKUP(Y37,得点換算データ!$D$29:$D$33,得点換算データ!$A$29:$A$33))))</f>
        <v/>
      </c>
      <c r="AA37" s="27">
        <f t="shared" si="0"/>
        <v>0</v>
      </c>
      <c r="AB37" s="27"/>
      <c r="AC37" s="27">
        <f t="shared" si="1"/>
        <v>0</v>
      </c>
      <c r="AD37" s="27">
        <f t="shared" si="2"/>
        <v>0</v>
      </c>
      <c r="AE37" s="27">
        <f t="shared" si="3"/>
        <v>0</v>
      </c>
      <c r="AF37" s="27">
        <f t="shared" si="4"/>
        <v>0</v>
      </c>
      <c r="AG37" s="27">
        <f t="shared" si="5"/>
        <v>0</v>
      </c>
      <c r="AH37" s="27">
        <f t="shared" si="6"/>
        <v>0</v>
      </c>
      <c r="AI37" s="27">
        <f t="shared" si="7"/>
        <v>0</v>
      </c>
      <c r="AJ37" s="27">
        <f t="shared" si="8"/>
        <v>0</v>
      </c>
      <c r="AK37" s="27">
        <f t="shared" si="9"/>
        <v>0</v>
      </c>
    </row>
    <row r="38" spans="1:37">
      <c r="A38" s="28" t="str">
        <f>IF(記入用!A38="","",記入用!A38)</f>
        <v/>
      </c>
      <c r="B38" s="28" t="str">
        <f>IF(記入用!B38="","",記入用!B38)</f>
        <v/>
      </c>
      <c r="C38" s="28" t="str">
        <f>IF(記入用!C38="","",記入用!C38)</f>
        <v/>
      </c>
      <c r="D38" s="28" t="str">
        <f>IF(記入用!D38="","",記入用!D38)</f>
        <v/>
      </c>
      <c r="E38" s="28" t="str">
        <f>IF(記入用!E38="","",記入用!E38)</f>
        <v/>
      </c>
      <c r="F38" s="28" t="str">
        <f>IF(記入用!F38="","",記入用!F38)</f>
        <v/>
      </c>
      <c r="G38" s="28" t="str">
        <f>IF(OR(記入用!G38=0,記入用!H38=0),"",ROUND((記入用!G38+記入用!H38)/2,0))</f>
        <v/>
      </c>
      <c r="H38" s="29" t="str">
        <f>IF(集計用!G38="","",IF(集計用!F38="男",LOOKUP(集計用!G38,得点換算データ!$A$3:$B$12),LOOKUP(集計用!G38,得点換算データ!$A$17:$B$26)))</f>
        <v/>
      </c>
      <c r="I38" s="28" t="str">
        <f>IF(記入用!I38="","",記入用!I38)</f>
        <v/>
      </c>
      <c r="J38" s="30" t="str">
        <f>IF(集計用!I38="","",IF(集計用!F38="男",LOOKUP(集計用!I38,得点換算データ!$C$3:$D$12),LOOKUP(集計用!I38,得点換算データ!$C$17:$D$26)))</f>
        <v/>
      </c>
      <c r="K38" s="28" t="str">
        <f>IF(記入用!J38="","",ROUNDDOWN(記入用!J38,0))</f>
        <v/>
      </c>
      <c r="L38" s="29" t="str">
        <f>IF(集計用!K38="","",IF(集計用!F38="男",LOOKUP(集計用!K38,得点換算データ!$E$3:$F$12),LOOKUP(集計用!K38,得点換算データ!$E$17:$F$26)))</f>
        <v/>
      </c>
      <c r="M38" s="28" t="str">
        <f>IF(記入用!K38="","",記入用!K38)</f>
        <v/>
      </c>
      <c r="N38" s="30" t="str">
        <f>IF(集計用!M38="","",IF(集計用!F38="男",LOOKUP(集計用!M38,得点換算データ!$G$3:$H$12),LOOKUP(集計用!M38,得点換算データ!$G$17:$H$26)))</f>
        <v/>
      </c>
      <c r="O38" s="28" t="str">
        <f>IF(記入用!L38="","",記入用!L38)</f>
        <v/>
      </c>
      <c r="P38" s="30" t="str">
        <f>IF(集計用!O38="","",IF(集計用!F38="男",LOOKUP(集計用!O38,得点換算データ!$I$3:$J$12),LOOKUP(集計用!O38,得点換算データ!$I$17:$J$26)))</f>
        <v/>
      </c>
      <c r="Q38" s="28" t="str">
        <f>IF(記入用!M38="","",記入用!M38)</f>
        <v/>
      </c>
      <c r="R38" s="30" t="str">
        <f>IF(集計用!Q38="","",IF(集計用!F38="男",LOOKUP(集計用!Q38,得点換算データ!$K$3:$L$12),LOOKUP(集計用!Q38,得点換算データ!$K$17:$L$26)))</f>
        <v/>
      </c>
      <c r="S38" s="28" t="str">
        <f>IF(記入用!N38="","",ROUNDUP(記入用!N38,1))</f>
        <v/>
      </c>
      <c r="T38" s="30" t="str">
        <f>IF(集計用!S38="","",IF(集計用!F38="男",LOOKUP(集計用!S38,得点換算データ!$M$3:$N$12),LOOKUP(集計用!S38,得点換算データ!$M$17:$N$26)))</f>
        <v/>
      </c>
      <c r="U38" s="28" t="str">
        <f>IF(記入用!O38="","",ROUNDDOWN(記入用!O38,0))</f>
        <v/>
      </c>
      <c r="V38" s="30" t="str">
        <f>IF(集計用!U38="","",IF(集計用!F38="男",LOOKUP(集計用!U38,得点換算データ!$O$3:$P$12),LOOKUP(集計用!U38,得点換算データ!$O$17:$P$26)))</f>
        <v/>
      </c>
      <c r="W38" s="28" t="str">
        <f>IF(記入用!P38="","",ROUNDDOWN(記入用!P38,0))</f>
        <v/>
      </c>
      <c r="X38" s="30" t="str">
        <f>IF(集計用!W38="","",IF(集計用!F38="男",LOOKUP(集計用!W38,得点換算データ!$Q$3:$R$12),LOOKUP(集計用!W38,得点換算データ!$Q$17:$R$26)))</f>
        <v/>
      </c>
      <c r="Y38" s="28" t="str">
        <f>IF(SUM(集計用!H38+J38+L38+N38+P38+R38+T38+V38+X38)=0,"",(H38+J38+L38+N38+T38+V38+X38+MAX(P38,R38)))</f>
        <v/>
      </c>
      <c r="Z38" s="28" t="str">
        <f>IF(Y38="","",IF(C38=1,LOOKUP(Y38,得点換算データ!$B$29:$B$33,得点換算データ!$A$29:$A$33),IF(C38=2,LOOKUP(Y38,得点換算データ!$C$29:$C$33,得点換算データ!$A$29:$A$33),LOOKUP(Y38,得点換算データ!$D$29:$D$33,得点換算データ!$A$29:$A$33))))</f>
        <v/>
      </c>
      <c r="AA38" s="27">
        <f t="shared" si="0"/>
        <v>0</v>
      </c>
      <c r="AB38" s="27"/>
      <c r="AC38" s="27">
        <f t="shared" si="1"/>
        <v>0</v>
      </c>
      <c r="AD38" s="27">
        <f t="shared" si="2"/>
        <v>0</v>
      </c>
      <c r="AE38" s="27">
        <f t="shared" si="3"/>
        <v>0</v>
      </c>
      <c r="AF38" s="27">
        <f t="shared" si="4"/>
        <v>0</v>
      </c>
      <c r="AG38" s="27">
        <f t="shared" si="5"/>
        <v>0</v>
      </c>
      <c r="AH38" s="27">
        <f t="shared" si="6"/>
        <v>0</v>
      </c>
      <c r="AI38" s="27">
        <f t="shared" si="7"/>
        <v>0</v>
      </c>
      <c r="AJ38" s="27">
        <f t="shared" si="8"/>
        <v>0</v>
      </c>
      <c r="AK38" s="27">
        <f t="shared" si="9"/>
        <v>0</v>
      </c>
    </row>
    <row r="39" spans="1:37">
      <c r="A39" s="28" t="str">
        <f>IF(記入用!A39="","",記入用!A39)</f>
        <v/>
      </c>
      <c r="B39" s="28" t="str">
        <f>IF(記入用!B39="","",記入用!B39)</f>
        <v/>
      </c>
      <c r="C39" s="28" t="str">
        <f>IF(記入用!C39="","",記入用!C39)</f>
        <v/>
      </c>
      <c r="D39" s="28" t="str">
        <f>IF(記入用!D39="","",記入用!D39)</f>
        <v/>
      </c>
      <c r="E39" s="28" t="str">
        <f>IF(記入用!E39="","",記入用!E39)</f>
        <v/>
      </c>
      <c r="F39" s="28" t="str">
        <f>IF(記入用!F39="","",記入用!F39)</f>
        <v/>
      </c>
      <c r="G39" s="28" t="str">
        <f>IF(OR(記入用!G39=0,記入用!H39=0),"",ROUND((記入用!G39+記入用!H39)/2,0))</f>
        <v/>
      </c>
      <c r="H39" s="29" t="str">
        <f>IF(集計用!G39="","",IF(集計用!F39="男",LOOKUP(集計用!G39,得点換算データ!$A$3:$B$12),LOOKUP(集計用!G39,得点換算データ!$A$17:$B$26)))</f>
        <v/>
      </c>
      <c r="I39" s="28" t="str">
        <f>IF(記入用!I39="","",記入用!I39)</f>
        <v/>
      </c>
      <c r="J39" s="30" t="str">
        <f>IF(集計用!I39="","",IF(集計用!F39="男",LOOKUP(集計用!I39,得点換算データ!$C$3:$D$12),LOOKUP(集計用!I39,得点換算データ!$C$17:$D$26)))</f>
        <v/>
      </c>
      <c r="K39" s="28" t="str">
        <f>IF(記入用!J39="","",ROUNDDOWN(記入用!J39,0))</f>
        <v/>
      </c>
      <c r="L39" s="29" t="str">
        <f>IF(集計用!K39="","",IF(集計用!F39="男",LOOKUP(集計用!K39,得点換算データ!$E$3:$F$12),LOOKUP(集計用!K39,得点換算データ!$E$17:$F$26)))</f>
        <v/>
      </c>
      <c r="M39" s="28" t="str">
        <f>IF(記入用!K39="","",記入用!K39)</f>
        <v/>
      </c>
      <c r="N39" s="30" t="str">
        <f>IF(集計用!M39="","",IF(集計用!F39="男",LOOKUP(集計用!M39,得点換算データ!$G$3:$H$12),LOOKUP(集計用!M39,得点換算データ!$G$17:$H$26)))</f>
        <v/>
      </c>
      <c r="O39" s="28" t="str">
        <f>IF(記入用!L39="","",記入用!L39)</f>
        <v/>
      </c>
      <c r="P39" s="30" t="str">
        <f>IF(集計用!O39="","",IF(集計用!F39="男",LOOKUP(集計用!O39,得点換算データ!$I$3:$J$12),LOOKUP(集計用!O39,得点換算データ!$I$17:$J$26)))</f>
        <v/>
      </c>
      <c r="Q39" s="28" t="str">
        <f>IF(記入用!M39="","",記入用!M39)</f>
        <v/>
      </c>
      <c r="R39" s="30" t="str">
        <f>IF(集計用!Q39="","",IF(集計用!F39="男",LOOKUP(集計用!Q39,得点換算データ!$K$3:$L$12),LOOKUP(集計用!Q39,得点換算データ!$K$17:$L$26)))</f>
        <v/>
      </c>
      <c r="S39" s="28" t="str">
        <f>IF(記入用!N39="","",ROUNDUP(記入用!N39,1))</f>
        <v/>
      </c>
      <c r="T39" s="30" t="str">
        <f>IF(集計用!S39="","",IF(集計用!F39="男",LOOKUP(集計用!S39,得点換算データ!$M$3:$N$12),LOOKUP(集計用!S39,得点換算データ!$M$17:$N$26)))</f>
        <v/>
      </c>
      <c r="U39" s="28" t="str">
        <f>IF(記入用!O39="","",ROUNDDOWN(記入用!O39,0))</f>
        <v/>
      </c>
      <c r="V39" s="30" t="str">
        <f>IF(集計用!U39="","",IF(集計用!F39="男",LOOKUP(集計用!U39,得点換算データ!$O$3:$P$12),LOOKUP(集計用!U39,得点換算データ!$O$17:$P$26)))</f>
        <v/>
      </c>
      <c r="W39" s="28" t="str">
        <f>IF(記入用!P39="","",ROUNDDOWN(記入用!P39,0))</f>
        <v/>
      </c>
      <c r="X39" s="30" t="str">
        <f>IF(集計用!W39="","",IF(集計用!F39="男",LOOKUP(集計用!W39,得点換算データ!$Q$3:$R$12),LOOKUP(集計用!W39,得点換算データ!$Q$17:$R$26)))</f>
        <v/>
      </c>
      <c r="Y39" s="28" t="str">
        <f>IF(SUM(集計用!H39+J39+L39+N39+P39+R39+T39+V39+X39)=0,"",(H39+J39+L39+N39+T39+V39+X39+MAX(P39,R39)))</f>
        <v/>
      </c>
      <c r="Z39" s="28" t="str">
        <f>IF(Y39="","",IF(C39=1,LOOKUP(Y39,得点換算データ!$B$29:$B$33,得点換算データ!$A$29:$A$33),IF(C39=2,LOOKUP(Y39,得点換算データ!$C$29:$C$33,得点換算データ!$A$29:$A$33),LOOKUP(Y39,得点換算データ!$D$29:$D$33,得点換算データ!$A$29:$A$33))))</f>
        <v/>
      </c>
      <c r="AA39" s="27">
        <f t="shared" si="0"/>
        <v>0</v>
      </c>
      <c r="AB39" s="27"/>
      <c r="AC39" s="27">
        <f t="shared" si="1"/>
        <v>0</v>
      </c>
      <c r="AD39" s="27">
        <f t="shared" si="2"/>
        <v>0</v>
      </c>
      <c r="AE39" s="27">
        <f t="shared" si="3"/>
        <v>0</v>
      </c>
      <c r="AF39" s="27">
        <f t="shared" si="4"/>
        <v>0</v>
      </c>
      <c r="AG39" s="27">
        <f t="shared" si="5"/>
        <v>0</v>
      </c>
      <c r="AH39" s="27">
        <f t="shared" si="6"/>
        <v>0</v>
      </c>
      <c r="AI39" s="27">
        <f t="shared" si="7"/>
        <v>0</v>
      </c>
      <c r="AJ39" s="27">
        <f t="shared" si="8"/>
        <v>0</v>
      </c>
      <c r="AK39" s="27">
        <f t="shared" si="9"/>
        <v>0</v>
      </c>
    </row>
    <row r="40" spans="1:37">
      <c r="A40" s="28" t="str">
        <f>IF(記入用!A40="","",記入用!A40)</f>
        <v/>
      </c>
      <c r="B40" s="28" t="str">
        <f>IF(記入用!B40="","",記入用!B40)</f>
        <v/>
      </c>
      <c r="C40" s="28" t="str">
        <f>IF(記入用!C40="","",記入用!C40)</f>
        <v/>
      </c>
      <c r="D40" s="28" t="str">
        <f>IF(記入用!D40="","",記入用!D40)</f>
        <v/>
      </c>
      <c r="E40" s="28" t="str">
        <f>IF(記入用!E40="","",記入用!E40)</f>
        <v/>
      </c>
      <c r="F40" s="28" t="str">
        <f>IF(記入用!F40="","",記入用!F40)</f>
        <v/>
      </c>
      <c r="G40" s="28" t="str">
        <f>IF(OR(記入用!G40=0,記入用!H40=0),"",ROUND((記入用!G40+記入用!H40)/2,0))</f>
        <v/>
      </c>
      <c r="H40" s="29" t="str">
        <f>IF(集計用!G40="","",IF(集計用!F40="男",LOOKUP(集計用!G40,得点換算データ!$A$3:$B$12),LOOKUP(集計用!G40,得点換算データ!$A$17:$B$26)))</f>
        <v/>
      </c>
      <c r="I40" s="28" t="str">
        <f>IF(記入用!I40="","",記入用!I40)</f>
        <v/>
      </c>
      <c r="J40" s="30" t="str">
        <f>IF(集計用!I40="","",IF(集計用!F40="男",LOOKUP(集計用!I40,得点換算データ!$C$3:$D$12),LOOKUP(集計用!I40,得点換算データ!$C$17:$D$26)))</f>
        <v/>
      </c>
      <c r="K40" s="28" t="str">
        <f>IF(記入用!J40="","",ROUNDDOWN(記入用!J40,0))</f>
        <v/>
      </c>
      <c r="L40" s="29" t="str">
        <f>IF(集計用!K40="","",IF(集計用!F40="男",LOOKUP(集計用!K40,得点換算データ!$E$3:$F$12),LOOKUP(集計用!K40,得点換算データ!$E$17:$F$26)))</f>
        <v/>
      </c>
      <c r="M40" s="28" t="str">
        <f>IF(記入用!K40="","",記入用!K40)</f>
        <v/>
      </c>
      <c r="N40" s="30" t="str">
        <f>IF(集計用!M40="","",IF(集計用!F40="男",LOOKUP(集計用!M40,得点換算データ!$G$3:$H$12),LOOKUP(集計用!M40,得点換算データ!$G$17:$H$26)))</f>
        <v/>
      </c>
      <c r="O40" s="28" t="str">
        <f>IF(記入用!L40="","",記入用!L40)</f>
        <v/>
      </c>
      <c r="P40" s="30" t="str">
        <f>IF(集計用!O40="","",IF(集計用!F40="男",LOOKUP(集計用!O40,得点換算データ!$I$3:$J$12),LOOKUP(集計用!O40,得点換算データ!$I$17:$J$26)))</f>
        <v/>
      </c>
      <c r="Q40" s="28" t="str">
        <f>IF(記入用!M40="","",記入用!M40)</f>
        <v/>
      </c>
      <c r="R40" s="30" t="str">
        <f>IF(集計用!Q40="","",IF(集計用!F40="男",LOOKUP(集計用!Q40,得点換算データ!$K$3:$L$12),LOOKUP(集計用!Q40,得点換算データ!$K$17:$L$26)))</f>
        <v/>
      </c>
      <c r="S40" s="28" t="str">
        <f>IF(記入用!N40="","",ROUNDUP(記入用!N40,1))</f>
        <v/>
      </c>
      <c r="T40" s="30" t="str">
        <f>IF(集計用!S40="","",IF(集計用!F40="男",LOOKUP(集計用!S40,得点換算データ!$M$3:$N$12),LOOKUP(集計用!S40,得点換算データ!$M$17:$N$26)))</f>
        <v/>
      </c>
      <c r="U40" s="28" t="str">
        <f>IF(記入用!O40="","",ROUNDDOWN(記入用!O40,0))</f>
        <v/>
      </c>
      <c r="V40" s="30" t="str">
        <f>IF(集計用!U40="","",IF(集計用!F40="男",LOOKUP(集計用!U40,得点換算データ!$O$3:$P$12),LOOKUP(集計用!U40,得点換算データ!$O$17:$P$26)))</f>
        <v/>
      </c>
      <c r="W40" s="28" t="str">
        <f>IF(記入用!P40="","",ROUNDDOWN(記入用!P40,0))</f>
        <v/>
      </c>
      <c r="X40" s="30" t="str">
        <f>IF(集計用!W40="","",IF(集計用!F40="男",LOOKUP(集計用!W40,得点換算データ!$Q$3:$R$12),LOOKUP(集計用!W40,得点換算データ!$Q$17:$R$26)))</f>
        <v/>
      </c>
      <c r="Y40" s="28" t="str">
        <f>IF(SUM(集計用!H40+J40+L40+N40+P40+R40+T40+V40+X40)=0,"",(H40+J40+L40+N40+T40+V40+X40+MAX(P40,R40)))</f>
        <v/>
      </c>
      <c r="Z40" s="28" t="str">
        <f>IF(Y40="","",IF(C40=1,LOOKUP(Y40,得点換算データ!$B$29:$B$33,得点換算データ!$A$29:$A$33),IF(C40=2,LOOKUP(Y40,得点換算データ!$C$29:$C$33,得点換算データ!$A$29:$A$33),LOOKUP(Y40,得点換算データ!$D$29:$D$33,得点換算データ!$A$29:$A$33))))</f>
        <v/>
      </c>
      <c r="AA40" s="27">
        <f t="shared" si="0"/>
        <v>0</v>
      </c>
      <c r="AB40" s="27"/>
      <c r="AC40" s="27">
        <f t="shared" si="1"/>
        <v>0</v>
      </c>
      <c r="AD40" s="27">
        <f t="shared" si="2"/>
        <v>0</v>
      </c>
      <c r="AE40" s="27">
        <f t="shared" si="3"/>
        <v>0</v>
      </c>
      <c r="AF40" s="27">
        <f t="shared" si="4"/>
        <v>0</v>
      </c>
      <c r="AG40" s="27">
        <f t="shared" si="5"/>
        <v>0</v>
      </c>
      <c r="AH40" s="27">
        <f t="shared" si="6"/>
        <v>0</v>
      </c>
      <c r="AI40" s="27">
        <f t="shared" si="7"/>
        <v>0</v>
      </c>
      <c r="AJ40" s="27">
        <f t="shared" si="8"/>
        <v>0</v>
      </c>
      <c r="AK40" s="27">
        <f t="shared" si="9"/>
        <v>0</v>
      </c>
    </row>
    <row r="41" spans="1:37">
      <c r="A41" s="28" t="str">
        <f>IF(記入用!A41="","",記入用!A41)</f>
        <v/>
      </c>
      <c r="B41" s="28" t="str">
        <f>IF(記入用!B41="","",記入用!B41)</f>
        <v/>
      </c>
      <c r="C41" s="28" t="str">
        <f>IF(記入用!C41="","",記入用!C41)</f>
        <v/>
      </c>
      <c r="D41" s="28" t="str">
        <f>IF(記入用!D41="","",記入用!D41)</f>
        <v/>
      </c>
      <c r="E41" s="28" t="str">
        <f>IF(記入用!E41="","",記入用!E41)</f>
        <v/>
      </c>
      <c r="F41" s="28" t="str">
        <f>IF(記入用!F41="","",記入用!F41)</f>
        <v/>
      </c>
      <c r="G41" s="28" t="str">
        <f>IF(OR(記入用!G41=0,記入用!H41=0),"",ROUND((記入用!G41+記入用!H41)/2,0))</f>
        <v/>
      </c>
      <c r="H41" s="29" t="str">
        <f>IF(集計用!G41="","",IF(集計用!F41="男",LOOKUP(集計用!G41,得点換算データ!$A$3:$B$12),LOOKUP(集計用!G41,得点換算データ!$A$17:$B$26)))</f>
        <v/>
      </c>
      <c r="I41" s="28" t="str">
        <f>IF(記入用!I41="","",記入用!I41)</f>
        <v/>
      </c>
      <c r="J41" s="30" t="str">
        <f>IF(集計用!I41="","",IF(集計用!F41="男",LOOKUP(集計用!I41,得点換算データ!$C$3:$D$12),LOOKUP(集計用!I41,得点換算データ!$C$17:$D$26)))</f>
        <v/>
      </c>
      <c r="K41" s="28" t="str">
        <f>IF(記入用!J41="","",ROUNDDOWN(記入用!J41,0))</f>
        <v/>
      </c>
      <c r="L41" s="29" t="str">
        <f>IF(集計用!K41="","",IF(集計用!F41="男",LOOKUP(集計用!K41,得点換算データ!$E$3:$F$12),LOOKUP(集計用!K41,得点換算データ!$E$17:$F$26)))</f>
        <v/>
      </c>
      <c r="M41" s="28" t="str">
        <f>IF(記入用!K41="","",記入用!K41)</f>
        <v/>
      </c>
      <c r="N41" s="30" t="str">
        <f>IF(集計用!M41="","",IF(集計用!F41="男",LOOKUP(集計用!M41,得点換算データ!$G$3:$H$12),LOOKUP(集計用!M41,得点換算データ!$G$17:$H$26)))</f>
        <v/>
      </c>
      <c r="O41" s="28" t="str">
        <f>IF(記入用!L41="","",記入用!L41)</f>
        <v/>
      </c>
      <c r="P41" s="30" t="str">
        <f>IF(集計用!O41="","",IF(集計用!F41="男",LOOKUP(集計用!O41,得点換算データ!$I$3:$J$12),LOOKUP(集計用!O41,得点換算データ!$I$17:$J$26)))</f>
        <v/>
      </c>
      <c r="Q41" s="28" t="str">
        <f>IF(記入用!M41="","",記入用!M41)</f>
        <v/>
      </c>
      <c r="R41" s="30" t="str">
        <f>IF(集計用!Q41="","",IF(集計用!F41="男",LOOKUP(集計用!Q41,得点換算データ!$K$3:$L$12),LOOKUP(集計用!Q41,得点換算データ!$K$17:$L$26)))</f>
        <v/>
      </c>
      <c r="S41" s="28" t="str">
        <f>IF(記入用!N41="","",ROUNDUP(記入用!N41,1))</f>
        <v/>
      </c>
      <c r="T41" s="30" t="str">
        <f>IF(集計用!S41="","",IF(集計用!F41="男",LOOKUP(集計用!S41,得点換算データ!$M$3:$N$12),LOOKUP(集計用!S41,得点換算データ!$M$17:$N$26)))</f>
        <v/>
      </c>
      <c r="U41" s="28" t="str">
        <f>IF(記入用!O41="","",ROUNDDOWN(記入用!O41,0))</f>
        <v/>
      </c>
      <c r="V41" s="30" t="str">
        <f>IF(集計用!U41="","",IF(集計用!F41="男",LOOKUP(集計用!U41,得点換算データ!$O$3:$P$12),LOOKUP(集計用!U41,得点換算データ!$O$17:$P$26)))</f>
        <v/>
      </c>
      <c r="W41" s="28" t="str">
        <f>IF(記入用!P41="","",ROUNDDOWN(記入用!P41,0))</f>
        <v/>
      </c>
      <c r="X41" s="30" t="str">
        <f>IF(集計用!W41="","",IF(集計用!F41="男",LOOKUP(集計用!W41,得点換算データ!$Q$3:$R$12),LOOKUP(集計用!W41,得点換算データ!$Q$17:$R$26)))</f>
        <v/>
      </c>
      <c r="Y41" s="28" t="str">
        <f>IF(SUM(集計用!H41+J41+L41+N41+P41+R41+T41+V41+X41)=0,"",(H41+J41+L41+N41+T41+V41+X41+MAX(P41,R41)))</f>
        <v/>
      </c>
      <c r="Z41" s="28" t="str">
        <f>IF(Y41="","",IF(C41=1,LOOKUP(Y41,得点換算データ!$B$29:$B$33,得点換算データ!$A$29:$A$33),IF(C41=2,LOOKUP(Y41,得点換算データ!$C$29:$C$33,得点換算データ!$A$29:$A$33),LOOKUP(Y41,得点換算データ!$D$29:$D$33,得点換算データ!$A$29:$A$33))))</f>
        <v/>
      </c>
      <c r="AA41" s="27">
        <f t="shared" si="0"/>
        <v>0</v>
      </c>
      <c r="AB41" s="27"/>
      <c r="AC41" s="27">
        <f t="shared" si="1"/>
        <v>0</v>
      </c>
      <c r="AD41" s="27">
        <f t="shared" si="2"/>
        <v>0</v>
      </c>
      <c r="AE41" s="27">
        <f t="shared" si="3"/>
        <v>0</v>
      </c>
      <c r="AF41" s="27">
        <f t="shared" si="4"/>
        <v>0</v>
      </c>
      <c r="AG41" s="27">
        <f t="shared" si="5"/>
        <v>0</v>
      </c>
      <c r="AH41" s="27">
        <f t="shared" si="6"/>
        <v>0</v>
      </c>
      <c r="AI41" s="27">
        <f t="shared" si="7"/>
        <v>0</v>
      </c>
      <c r="AJ41" s="27">
        <f t="shared" si="8"/>
        <v>0</v>
      </c>
      <c r="AK41" s="27">
        <f t="shared" si="9"/>
        <v>0</v>
      </c>
    </row>
    <row r="42" spans="1:37">
      <c r="A42" s="28" t="str">
        <f>IF(記入用!A42="","",記入用!A42)</f>
        <v/>
      </c>
      <c r="B42" s="28" t="str">
        <f>IF(記入用!B42="","",記入用!B42)</f>
        <v/>
      </c>
      <c r="C42" s="28" t="str">
        <f>IF(記入用!C42="","",記入用!C42)</f>
        <v/>
      </c>
      <c r="D42" s="28" t="str">
        <f>IF(記入用!D42="","",記入用!D42)</f>
        <v/>
      </c>
      <c r="E42" s="28" t="str">
        <f>IF(記入用!E42="","",記入用!E42)</f>
        <v/>
      </c>
      <c r="F42" s="28" t="str">
        <f>IF(記入用!F42="","",記入用!F42)</f>
        <v/>
      </c>
      <c r="G42" s="28" t="str">
        <f>IF(OR(記入用!G42=0,記入用!H42=0),"",ROUND((記入用!G42+記入用!H42)/2,0))</f>
        <v/>
      </c>
      <c r="H42" s="29" t="str">
        <f>IF(集計用!G42="","",IF(集計用!F42="男",LOOKUP(集計用!G42,得点換算データ!$A$3:$B$12),LOOKUP(集計用!G42,得点換算データ!$A$17:$B$26)))</f>
        <v/>
      </c>
      <c r="I42" s="28" t="str">
        <f>IF(記入用!I42="","",記入用!I42)</f>
        <v/>
      </c>
      <c r="J42" s="30" t="str">
        <f>IF(集計用!I42="","",IF(集計用!F42="男",LOOKUP(集計用!I42,得点換算データ!$C$3:$D$12),LOOKUP(集計用!I42,得点換算データ!$C$17:$D$26)))</f>
        <v/>
      </c>
      <c r="K42" s="28" t="str">
        <f>IF(記入用!J42="","",ROUNDDOWN(記入用!J42,0))</f>
        <v/>
      </c>
      <c r="L42" s="29" t="str">
        <f>IF(集計用!K42="","",IF(集計用!F42="男",LOOKUP(集計用!K42,得点換算データ!$E$3:$F$12),LOOKUP(集計用!K42,得点換算データ!$E$17:$F$26)))</f>
        <v/>
      </c>
      <c r="M42" s="28" t="str">
        <f>IF(記入用!K42="","",記入用!K42)</f>
        <v/>
      </c>
      <c r="N42" s="30" t="str">
        <f>IF(集計用!M42="","",IF(集計用!F42="男",LOOKUP(集計用!M42,得点換算データ!$G$3:$H$12),LOOKUP(集計用!M42,得点換算データ!$G$17:$H$26)))</f>
        <v/>
      </c>
      <c r="O42" s="28" t="str">
        <f>IF(記入用!L42="","",記入用!L42)</f>
        <v/>
      </c>
      <c r="P42" s="30" t="str">
        <f>IF(集計用!O42="","",IF(集計用!F42="男",LOOKUP(集計用!O42,得点換算データ!$I$3:$J$12),LOOKUP(集計用!O42,得点換算データ!$I$17:$J$26)))</f>
        <v/>
      </c>
      <c r="Q42" s="28" t="str">
        <f>IF(記入用!M42="","",記入用!M42)</f>
        <v/>
      </c>
      <c r="R42" s="30" t="str">
        <f>IF(集計用!Q42="","",IF(集計用!F42="男",LOOKUP(集計用!Q42,得点換算データ!$K$3:$L$12),LOOKUP(集計用!Q42,得点換算データ!$K$17:$L$26)))</f>
        <v/>
      </c>
      <c r="S42" s="28" t="str">
        <f>IF(記入用!N42="","",ROUNDUP(記入用!N42,1))</f>
        <v/>
      </c>
      <c r="T42" s="30" t="str">
        <f>IF(集計用!S42="","",IF(集計用!F42="男",LOOKUP(集計用!S42,得点換算データ!$M$3:$N$12),LOOKUP(集計用!S42,得点換算データ!$M$17:$N$26)))</f>
        <v/>
      </c>
      <c r="U42" s="28" t="str">
        <f>IF(記入用!O42="","",ROUNDDOWN(記入用!O42,0))</f>
        <v/>
      </c>
      <c r="V42" s="30" t="str">
        <f>IF(集計用!U42="","",IF(集計用!F42="男",LOOKUP(集計用!U42,得点換算データ!$O$3:$P$12),LOOKUP(集計用!U42,得点換算データ!$O$17:$P$26)))</f>
        <v/>
      </c>
      <c r="W42" s="28" t="str">
        <f>IF(記入用!P42="","",ROUNDDOWN(記入用!P42,0))</f>
        <v/>
      </c>
      <c r="X42" s="30" t="str">
        <f>IF(集計用!W42="","",IF(集計用!F42="男",LOOKUP(集計用!W42,得点換算データ!$Q$3:$R$12),LOOKUP(集計用!W42,得点換算データ!$Q$17:$R$26)))</f>
        <v/>
      </c>
      <c r="Y42" s="28" t="str">
        <f>IF(SUM(集計用!H42+J42+L42+N42+P42+R42+T42+V42+X42)=0,"",(H42+J42+L42+N42+T42+V42+X42+MAX(P42,R42)))</f>
        <v/>
      </c>
      <c r="Z42" s="28" t="str">
        <f>IF(Y42="","",IF(C42=1,LOOKUP(Y42,得点換算データ!$B$29:$B$33,得点換算データ!$A$29:$A$33),IF(C42=2,LOOKUP(Y42,得点換算データ!$C$29:$C$33,得点換算データ!$A$29:$A$33),LOOKUP(Y42,得点換算データ!$D$29:$D$33,得点換算データ!$A$29:$A$33))))</f>
        <v/>
      </c>
      <c r="AA42" s="27">
        <f t="shared" si="0"/>
        <v>0</v>
      </c>
      <c r="AB42" s="27"/>
      <c r="AC42" s="27">
        <f t="shared" si="1"/>
        <v>0</v>
      </c>
      <c r="AD42" s="27">
        <f t="shared" si="2"/>
        <v>0</v>
      </c>
      <c r="AE42" s="27">
        <f t="shared" si="3"/>
        <v>0</v>
      </c>
      <c r="AF42" s="27">
        <f t="shared" si="4"/>
        <v>0</v>
      </c>
      <c r="AG42" s="27">
        <f t="shared" si="5"/>
        <v>0</v>
      </c>
      <c r="AH42" s="27">
        <f t="shared" si="6"/>
        <v>0</v>
      </c>
      <c r="AI42" s="27">
        <f t="shared" si="7"/>
        <v>0</v>
      </c>
      <c r="AJ42" s="27">
        <f t="shared" si="8"/>
        <v>0</v>
      </c>
      <c r="AK42" s="27">
        <f t="shared" si="9"/>
        <v>0</v>
      </c>
    </row>
    <row r="43" spans="1:37">
      <c r="A43" s="28" t="str">
        <f>IF(記入用!A43="","",記入用!A43)</f>
        <v/>
      </c>
      <c r="B43" s="28" t="str">
        <f>IF(記入用!B43="","",記入用!B43)</f>
        <v/>
      </c>
      <c r="C43" s="28" t="str">
        <f>IF(記入用!C43="","",記入用!C43)</f>
        <v/>
      </c>
      <c r="D43" s="28" t="str">
        <f>IF(記入用!D43="","",記入用!D43)</f>
        <v/>
      </c>
      <c r="E43" s="28" t="str">
        <f>IF(記入用!E43="","",記入用!E43)</f>
        <v/>
      </c>
      <c r="F43" s="28" t="str">
        <f>IF(記入用!F43="","",記入用!F43)</f>
        <v/>
      </c>
      <c r="G43" s="28" t="str">
        <f>IF(OR(記入用!G43=0,記入用!H43=0),"",ROUND((記入用!G43+記入用!H43)/2,0))</f>
        <v/>
      </c>
      <c r="H43" s="29" t="str">
        <f>IF(集計用!G43="","",IF(集計用!F43="男",LOOKUP(集計用!G43,得点換算データ!$A$3:$B$12),LOOKUP(集計用!G43,得点換算データ!$A$17:$B$26)))</f>
        <v/>
      </c>
      <c r="I43" s="28" t="str">
        <f>IF(記入用!I43="","",記入用!I43)</f>
        <v/>
      </c>
      <c r="J43" s="30" t="str">
        <f>IF(集計用!I43="","",IF(集計用!F43="男",LOOKUP(集計用!I43,得点換算データ!$C$3:$D$12),LOOKUP(集計用!I43,得点換算データ!$C$17:$D$26)))</f>
        <v/>
      </c>
      <c r="K43" s="28" t="str">
        <f>IF(記入用!J43="","",ROUNDDOWN(記入用!J43,0))</f>
        <v/>
      </c>
      <c r="L43" s="29" t="str">
        <f>IF(集計用!K43="","",IF(集計用!F43="男",LOOKUP(集計用!K43,得点換算データ!$E$3:$F$12),LOOKUP(集計用!K43,得点換算データ!$E$17:$F$26)))</f>
        <v/>
      </c>
      <c r="M43" s="28" t="str">
        <f>IF(記入用!K43="","",記入用!K43)</f>
        <v/>
      </c>
      <c r="N43" s="30" t="str">
        <f>IF(集計用!M43="","",IF(集計用!F43="男",LOOKUP(集計用!M43,得点換算データ!$G$3:$H$12),LOOKUP(集計用!M43,得点換算データ!$G$17:$H$26)))</f>
        <v/>
      </c>
      <c r="O43" s="28" t="str">
        <f>IF(記入用!L43="","",記入用!L43)</f>
        <v/>
      </c>
      <c r="P43" s="30" t="str">
        <f>IF(集計用!O43="","",IF(集計用!F43="男",LOOKUP(集計用!O43,得点換算データ!$I$3:$J$12),LOOKUP(集計用!O43,得点換算データ!$I$17:$J$26)))</f>
        <v/>
      </c>
      <c r="Q43" s="28" t="str">
        <f>IF(記入用!M43="","",記入用!M43)</f>
        <v/>
      </c>
      <c r="R43" s="30" t="str">
        <f>IF(集計用!Q43="","",IF(集計用!F43="男",LOOKUP(集計用!Q43,得点換算データ!$K$3:$L$12),LOOKUP(集計用!Q43,得点換算データ!$K$17:$L$26)))</f>
        <v/>
      </c>
      <c r="S43" s="28" t="str">
        <f>IF(記入用!N43="","",ROUNDUP(記入用!N43,1))</f>
        <v/>
      </c>
      <c r="T43" s="30" t="str">
        <f>IF(集計用!S43="","",IF(集計用!F43="男",LOOKUP(集計用!S43,得点換算データ!$M$3:$N$12),LOOKUP(集計用!S43,得点換算データ!$M$17:$N$26)))</f>
        <v/>
      </c>
      <c r="U43" s="28" t="str">
        <f>IF(記入用!O43="","",ROUNDDOWN(記入用!O43,0))</f>
        <v/>
      </c>
      <c r="V43" s="30" t="str">
        <f>IF(集計用!U43="","",IF(集計用!F43="男",LOOKUP(集計用!U43,得点換算データ!$O$3:$P$12),LOOKUP(集計用!U43,得点換算データ!$O$17:$P$26)))</f>
        <v/>
      </c>
      <c r="W43" s="28" t="str">
        <f>IF(記入用!P43="","",ROUNDDOWN(記入用!P43,0))</f>
        <v/>
      </c>
      <c r="X43" s="30" t="str">
        <f>IF(集計用!W43="","",IF(集計用!F43="男",LOOKUP(集計用!W43,得点換算データ!$Q$3:$R$12),LOOKUP(集計用!W43,得点換算データ!$Q$17:$R$26)))</f>
        <v/>
      </c>
      <c r="Y43" s="28" t="str">
        <f>IF(SUM(集計用!H43+J43+L43+N43+P43+R43+T43+V43+X43)=0,"",(H43+J43+L43+N43+T43+V43+X43+MAX(P43,R43)))</f>
        <v/>
      </c>
      <c r="Z43" s="28" t="str">
        <f>IF(Y43="","",IF(C43=1,LOOKUP(Y43,得点換算データ!$B$29:$B$33,得点換算データ!$A$29:$A$33),IF(C43=2,LOOKUP(Y43,得点換算データ!$C$29:$C$33,得点換算データ!$A$29:$A$33),LOOKUP(Y43,得点換算データ!$D$29:$D$33,得点換算データ!$A$29:$A$33))))</f>
        <v/>
      </c>
      <c r="AA43" s="27">
        <f t="shared" si="0"/>
        <v>0</v>
      </c>
      <c r="AB43" s="27"/>
      <c r="AC43" s="27">
        <f t="shared" si="1"/>
        <v>0</v>
      </c>
      <c r="AD43" s="27">
        <f t="shared" si="2"/>
        <v>0</v>
      </c>
      <c r="AE43" s="27">
        <f t="shared" si="3"/>
        <v>0</v>
      </c>
      <c r="AF43" s="27">
        <f t="shared" si="4"/>
        <v>0</v>
      </c>
      <c r="AG43" s="27">
        <f t="shared" si="5"/>
        <v>0</v>
      </c>
      <c r="AH43" s="27">
        <f t="shared" si="6"/>
        <v>0</v>
      </c>
      <c r="AI43" s="27">
        <f t="shared" si="7"/>
        <v>0</v>
      </c>
      <c r="AJ43" s="27">
        <f t="shared" si="8"/>
        <v>0</v>
      </c>
      <c r="AK43" s="27">
        <f t="shared" si="9"/>
        <v>0</v>
      </c>
    </row>
    <row r="44" spans="1:37">
      <c r="A44" s="28" t="str">
        <f>IF(記入用!A44="","",記入用!A44)</f>
        <v/>
      </c>
      <c r="B44" s="28" t="str">
        <f>IF(記入用!B44="","",記入用!B44)</f>
        <v/>
      </c>
      <c r="C44" s="28" t="str">
        <f>IF(記入用!C44="","",記入用!C44)</f>
        <v/>
      </c>
      <c r="D44" s="28" t="str">
        <f>IF(記入用!D44="","",記入用!D44)</f>
        <v/>
      </c>
      <c r="E44" s="28" t="str">
        <f>IF(記入用!E44="","",記入用!E44)</f>
        <v/>
      </c>
      <c r="F44" s="28" t="str">
        <f>IF(記入用!F44="","",記入用!F44)</f>
        <v/>
      </c>
      <c r="G44" s="28" t="str">
        <f>IF(OR(記入用!G44=0,記入用!H44=0),"",ROUND((記入用!G44+記入用!H44)/2,0))</f>
        <v/>
      </c>
      <c r="H44" s="29" t="str">
        <f>IF(集計用!G44="","",IF(集計用!F44="男",LOOKUP(集計用!G44,得点換算データ!$A$3:$B$12),LOOKUP(集計用!G44,得点換算データ!$A$17:$B$26)))</f>
        <v/>
      </c>
      <c r="I44" s="28" t="str">
        <f>IF(記入用!I44="","",記入用!I44)</f>
        <v/>
      </c>
      <c r="J44" s="30" t="str">
        <f>IF(集計用!I44="","",IF(集計用!F44="男",LOOKUP(集計用!I44,得点換算データ!$C$3:$D$12),LOOKUP(集計用!I44,得点換算データ!$C$17:$D$26)))</f>
        <v/>
      </c>
      <c r="K44" s="28" t="str">
        <f>IF(記入用!J44="","",ROUNDDOWN(記入用!J44,0))</f>
        <v/>
      </c>
      <c r="L44" s="29" t="str">
        <f>IF(集計用!K44="","",IF(集計用!F44="男",LOOKUP(集計用!K44,得点換算データ!$E$3:$F$12),LOOKUP(集計用!K44,得点換算データ!$E$17:$F$26)))</f>
        <v/>
      </c>
      <c r="M44" s="28" t="str">
        <f>IF(記入用!K44="","",記入用!K44)</f>
        <v/>
      </c>
      <c r="N44" s="30" t="str">
        <f>IF(集計用!M44="","",IF(集計用!F44="男",LOOKUP(集計用!M44,得点換算データ!$G$3:$H$12),LOOKUP(集計用!M44,得点換算データ!$G$17:$H$26)))</f>
        <v/>
      </c>
      <c r="O44" s="28" t="str">
        <f>IF(記入用!L44="","",記入用!L44)</f>
        <v/>
      </c>
      <c r="P44" s="30" t="str">
        <f>IF(集計用!O44="","",IF(集計用!F44="男",LOOKUP(集計用!O44,得点換算データ!$I$3:$J$12),LOOKUP(集計用!O44,得点換算データ!$I$17:$J$26)))</f>
        <v/>
      </c>
      <c r="Q44" s="28" t="str">
        <f>IF(記入用!M44="","",記入用!M44)</f>
        <v/>
      </c>
      <c r="R44" s="30" t="str">
        <f>IF(集計用!Q44="","",IF(集計用!F44="男",LOOKUP(集計用!Q44,得点換算データ!$K$3:$L$12),LOOKUP(集計用!Q44,得点換算データ!$K$17:$L$26)))</f>
        <v/>
      </c>
      <c r="S44" s="28" t="str">
        <f>IF(記入用!N44="","",ROUNDUP(記入用!N44,1))</f>
        <v/>
      </c>
      <c r="T44" s="30" t="str">
        <f>IF(集計用!S44="","",IF(集計用!F44="男",LOOKUP(集計用!S44,得点換算データ!$M$3:$N$12),LOOKUP(集計用!S44,得点換算データ!$M$17:$N$26)))</f>
        <v/>
      </c>
      <c r="U44" s="28" t="str">
        <f>IF(記入用!O44="","",ROUNDDOWN(記入用!O44,0))</f>
        <v/>
      </c>
      <c r="V44" s="30" t="str">
        <f>IF(集計用!U44="","",IF(集計用!F44="男",LOOKUP(集計用!U44,得点換算データ!$O$3:$P$12),LOOKUP(集計用!U44,得点換算データ!$O$17:$P$26)))</f>
        <v/>
      </c>
      <c r="W44" s="28" t="str">
        <f>IF(記入用!P44="","",ROUNDDOWN(記入用!P44,0))</f>
        <v/>
      </c>
      <c r="X44" s="30" t="str">
        <f>IF(集計用!W44="","",IF(集計用!F44="男",LOOKUP(集計用!W44,得点換算データ!$Q$3:$R$12),LOOKUP(集計用!W44,得点換算データ!$Q$17:$R$26)))</f>
        <v/>
      </c>
      <c r="Y44" s="28" t="str">
        <f>IF(SUM(集計用!H44+J44+L44+N44+P44+R44+T44+V44+X44)=0,"",(H44+J44+L44+N44+T44+V44+X44+MAX(P44,R44)))</f>
        <v/>
      </c>
      <c r="Z44" s="28" t="str">
        <f>IF(Y44="","",IF(C44=1,LOOKUP(Y44,得点換算データ!$B$29:$B$33,得点換算データ!$A$29:$A$33),IF(C44=2,LOOKUP(Y44,得点換算データ!$C$29:$C$33,得点換算データ!$A$29:$A$33),LOOKUP(Y44,得点換算データ!$D$29:$D$33,得点換算データ!$A$29:$A$33))))</f>
        <v/>
      </c>
      <c r="AA44" s="27">
        <f t="shared" si="0"/>
        <v>0</v>
      </c>
      <c r="AB44" s="27"/>
      <c r="AC44" s="27">
        <f t="shared" si="1"/>
        <v>0</v>
      </c>
      <c r="AD44" s="27">
        <f t="shared" si="2"/>
        <v>0</v>
      </c>
      <c r="AE44" s="27">
        <f t="shared" si="3"/>
        <v>0</v>
      </c>
      <c r="AF44" s="27">
        <f t="shared" si="4"/>
        <v>0</v>
      </c>
      <c r="AG44" s="27">
        <f t="shared" si="5"/>
        <v>0</v>
      </c>
      <c r="AH44" s="27">
        <f t="shared" si="6"/>
        <v>0</v>
      </c>
      <c r="AI44" s="27">
        <f t="shared" si="7"/>
        <v>0</v>
      </c>
      <c r="AJ44" s="27">
        <f t="shared" si="8"/>
        <v>0</v>
      </c>
      <c r="AK44" s="27">
        <f t="shared" si="9"/>
        <v>0</v>
      </c>
    </row>
    <row r="45" spans="1:37">
      <c r="A45" s="28" t="str">
        <f>IF(記入用!A45="","",記入用!A45)</f>
        <v/>
      </c>
      <c r="B45" s="28" t="str">
        <f>IF(記入用!B45="","",記入用!B45)</f>
        <v/>
      </c>
      <c r="C45" s="28" t="str">
        <f>IF(記入用!C45="","",記入用!C45)</f>
        <v/>
      </c>
      <c r="D45" s="28" t="str">
        <f>IF(記入用!D45="","",記入用!D45)</f>
        <v/>
      </c>
      <c r="E45" s="28" t="str">
        <f>IF(記入用!E45="","",記入用!E45)</f>
        <v/>
      </c>
      <c r="F45" s="28" t="str">
        <f>IF(記入用!F45="","",記入用!F45)</f>
        <v/>
      </c>
      <c r="G45" s="28" t="str">
        <f>IF(OR(記入用!G45=0,記入用!H45=0),"",ROUND((記入用!G45+記入用!H45)/2,0))</f>
        <v/>
      </c>
      <c r="H45" s="29" t="str">
        <f>IF(集計用!G45="","",IF(集計用!F45="男",LOOKUP(集計用!G45,得点換算データ!$A$3:$B$12),LOOKUP(集計用!G45,得点換算データ!$A$17:$B$26)))</f>
        <v/>
      </c>
      <c r="I45" s="28" t="str">
        <f>IF(記入用!I45="","",記入用!I45)</f>
        <v/>
      </c>
      <c r="J45" s="30" t="str">
        <f>IF(集計用!I45="","",IF(集計用!F45="男",LOOKUP(集計用!I45,得点換算データ!$C$3:$D$12),LOOKUP(集計用!I45,得点換算データ!$C$17:$D$26)))</f>
        <v/>
      </c>
      <c r="K45" s="28" t="str">
        <f>IF(記入用!J45="","",ROUNDDOWN(記入用!J45,0))</f>
        <v/>
      </c>
      <c r="L45" s="29" t="str">
        <f>IF(集計用!K45="","",IF(集計用!F45="男",LOOKUP(集計用!K45,得点換算データ!$E$3:$F$12),LOOKUP(集計用!K45,得点換算データ!$E$17:$F$26)))</f>
        <v/>
      </c>
      <c r="M45" s="28" t="str">
        <f>IF(記入用!K45="","",記入用!K45)</f>
        <v/>
      </c>
      <c r="N45" s="30" t="str">
        <f>IF(集計用!M45="","",IF(集計用!F45="男",LOOKUP(集計用!M45,得点換算データ!$G$3:$H$12),LOOKUP(集計用!M45,得点換算データ!$G$17:$H$26)))</f>
        <v/>
      </c>
      <c r="O45" s="28" t="str">
        <f>IF(記入用!L45="","",記入用!L45)</f>
        <v/>
      </c>
      <c r="P45" s="30" t="str">
        <f>IF(集計用!O45="","",IF(集計用!F45="男",LOOKUP(集計用!O45,得点換算データ!$I$3:$J$12),LOOKUP(集計用!O45,得点換算データ!$I$17:$J$26)))</f>
        <v/>
      </c>
      <c r="Q45" s="28" t="str">
        <f>IF(記入用!M45="","",記入用!M45)</f>
        <v/>
      </c>
      <c r="R45" s="30" t="str">
        <f>IF(集計用!Q45="","",IF(集計用!F45="男",LOOKUP(集計用!Q45,得点換算データ!$K$3:$L$12),LOOKUP(集計用!Q45,得点換算データ!$K$17:$L$26)))</f>
        <v/>
      </c>
      <c r="S45" s="28" t="str">
        <f>IF(記入用!N45="","",ROUNDUP(記入用!N45,1))</f>
        <v/>
      </c>
      <c r="T45" s="30" t="str">
        <f>IF(集計用!S45="","",IF(集計用!F45="男",LOOKUP(集計用!S45,得点換算データ!$M$3:$N$12),LOOKUP(集計用!S45,得点換算データ!$M$17:$N$26)))</f>
        <v/>
      </c>
      <c r="U45" s="28" t="str">
        <f>IF(記入用!O45="","",ROUNDDOWN(記入用!O45,0))</f>
        <v/>
      </c>
      <c r="V45" s="30" t="str">
        <f>IF(集計用!U45="","",IF(集計用!F45="男",LOOKUP(集計用!U45,得点換算データ!$O$3:$P$12),LOOKUP(集計用!U45,得点換算データ!$O$17:$P$26)))</f>
        <v/>
      </c>
      <c r="W45" s="28" t="str">
        <f>IF(記入用!P45="","",ROUNDDOWN(記入用!P45,0))</f>
        <v/>
      </c>
      <c r="X45" s="30" t="str">
        <f>IF(集計用!W45="","",IF(集計用!F45="男",LOOKUP(集計用!W45,得点換算データ!$Q$3:$R$12),LOOKUP(集計用!W45,得点換算データ!$Q$17:$R$26)))</f>
        <v/>
      </c>
      <c r="Y45" s="28" t="str">
        <f>IF(SUM(集計用!H45+J45+L45+N45+P45+R45+T45+V45+X45)=0,"",(H45+J45+L45+N45+T45+V45+X45+MAX(P45,R45)))</f>
        <v/>
      </c>
      <c r="Z45" s="28" t="str">
        <f>IF(Y45="","",IF(C45=1,LOOKUP(Y45,得点換算データ!$B$29:$B$33,得点換算データ!$A$29:$A$33),IF(C45=2,LOOKUP(Y45,得点換算データ!$C$29:$C$33,得点換算データ!$A$29:$A$33),LOOKUP(Y45,得点換算データ!$D$29:$D$33,得点換算データ!$A$29:$A$33))))</f>
        <v/>
      </c>
      <c r="AA45" s="27">
        <f t="shared" si="0"/>
        <v>0</v>
      </c>
      <c r="AB45" s="27"/>
      <c r="AC45" s="27">
        <f t="shared" si="1"/>
        <v>0</v>
      </c>
      <c r="AD45" s="27">
        <f t="shared" si="2"/>
        <v>0</v>
      </c>
      <c r="AE45" s="27">
        <f t="shared" si="3"/>
        <v>0</v>
      </c>
      <c r="AF45" s="27">
        <f t="shared" si="4"/>
        <v>0</v>
      </c>
      <c r="AG45" s="27">
        <f t="shared" si="5"/>
        <v>0</v>
      </c>
      <c r="AH45" s="27">
        <f t="shared" si="6"/>
        <v>0</v>
      </c>
      <c r="AI45" s="27">
        <f t="shared" si="7"/>
        <v>0</v>
      </c>
      <c r="AJ45" s="27">
        <f t="shared" si="8"/>
        <v>0</v>
      </c>
      <c r="AK45" s="27">
        <f t="shared" si="9"/>
        <v>0</v>
      </c>
    </row>
    <row r="46" spans="1:37">
      <c r="A46" s="28" t="str">
        <f>IF(記入用!A46="","",記入用!A46)</f>
        <v/>
      </c>
      <c r="B46" s="28" t="str">
        <f>IF(記入用!B46="","",記入用!B46)</f>
        <v/>
      </c>
      <c r="C46" s="28" t="str">
        <f>IF(記入用!C46="","",記入用!C46)</f>
        <v/>
      </c>
      <c r="D46" s="28" t="str">
        <f>IF(記入用!D46="","",記入用!D46)</f>
        <v/>
      </c>
      <c r="E46" s="28" t="str">
        <f>IF(記入用!E46="","",記入用!E46)</f>
        <v/>
      </c>
      <c r="F46" s="28" t="str">
        <f>IF(記入用!F46="","",記入用!F46)</f>
        <v/>
      </c>
      <c r="G46" s="28" t="str">
        <f>IF(OR(記入用!G46=0,記入用!H46=0),"",ROUND((記入用!G46+記入用!H46)/2,0))</f>
        <v/>
      </c>
      <c r="H46" s="29" t="str">
        <f>IF(集計用!G46="","",IF(集計用!F46="男",LOOKUP(集計用!G46,得点換算データ!$A$3:$B$12),LOOKUP(集計用!G46,得点換算データ!$A$17:$B$26)))</f>
        <v/>
      </c>
      <c r="I46" s="28" t="str">
        <f>IF(記入用!I46="","",記入用!I46)</f>
        <v/>
      </c>
      <c r="J46" s="30" t="str">
        <f>IF(集計用!I46="","",IF(集計用!F46="男",LOOKUP(集計用!I46,得点換算データ!$C$3:$D$12),LOOKUP(集計用!I46,得点換算データ!$C$17:$D$26)))</f>
        <v/>
      </c>
      <c r="K46" s="28" t="str">
        <f>IF(記入用!J46="","",ROUNDDOWN(記入用!J46,0))</f>
        <v/>
      </c>
      <c r="L46" s="29" t="str">
        <f>IF(集計用!K46="","",IF(集計用!F46="男",LOOKUP(集計用!K46,得点換算データ!$E$3:$F$12),LOOKUP(集計用!K46,得点換算データ!$E$17:$F$26)))</f>
        <v/>
      </c>
      <c r="M46" s="28" t="str">
        <f>IF(記入用!K46="","",記入用!K46)</f>
        <v/>
      </c>
      <c r="N46" s="30" t="str">
        <f>IF(集計用!M46="","",IF(集計用!F46="男",LOOKUP(集計用!M46,得点換算データ!$G$3:$H$12),LOOKUP(集計用!M46,得点換算データ!$G$17:$H$26)))</f>
        <v/>
      </c>
      <c r="O46" s="28" t="str">
        <f>IF(記入用!L46="","",記入用!L46)</f>
        <v/>
      </c>
      <c r="P46" s="30" t="str">
        <f>IF(集計用!O46="","",IF(集計用!F46="男",LOOKUP(集計用!O46,得点換算データ!$I$3:$J$12),LOOKUP(集計用!O46,得点換算データ!$I$17:$J$26)))</f>
        <v/>
      </c>
      <c r="Q46" s="28" t="str">
        <f>IF(記入用!M46="","",記入用!M46)</f>
        <v/>
      </c>
      <c r="R46" s="30" t="str">
        <f>IF(集計用!Q46="","",IF(集計用!F46="男",LOOKUP(集計用!Q46,得点換算データ!$K$3:$L$12),LOOKUP(集計用!Q46,得点換算データ!$K$17:$L$26)))</f>
        <v/>
      </c>
      <c r="S46" s="28" t="str">
        <f>IF(記入用!N46="","",ROUNDUP(記入用!N46,1))</f>
        <v/>
      </c>
      <c r="T46" s="30" t="str">
        <f>IF(集計用!S46="","",IF(集計用!F46="男",LOOKUP(集計用!S46,得点換算データ!$M$3:$N$12),LOOKUP(集計用!S46,得点換算データ!$M$17:$N$26)))</f>
        <v/>
      </c>
      <c r="U46" s="28" t="str">
        <f>IF(記入用!O46="","",ROUNDDOWN(記入用!O46,0))</f>
        <v/>
      </c>
      <c r="V46" s="30" t="str">
        <f>IF(集計用!U46="","",IF(集計用!F46="男",LOOKUP(集計用!U46,得点換算データ!$O$3:$P$12),LOOKUP(集計用!U46,得点換算データ!$O$17:$P$26)))</f>
        <v/>
      </c>
      <c r="W46" s="28" t="str">
        <f>IF(記入用!P46="","",ROUNDDOWN(記入用!P46,0))</f>
        <v/>
      </c>
      <c r="X46" s="30" t="str">
        <f>IF(集計用!W46="","",IF(集計用!F46="男",LOOKUP(集計用!W46,得点換算データ!$Q$3:$R$12),LOOKUP(集計用!W46,得点換算データ!$Q$17:$R$26)))</f>
        <v/>
      </c>
      <c r="Y46" s="28" t="str">
        <f>IF(SUM(集計用!H46+J46+L46+N46+P46+R46+T46+V46+X46)=0,"",(H46+J46+L46+N46+T46+V46+X46+MAX(P46,R46)))</f>
        <v/>
      </c>
      <c r="Z46" s="28" t="str">
        <f>IF(Y46="","",IF(C46=1,LOOKUP(Y46,得点換算データ!$B$29:$B$33,得点換算データ!$A$29:$A$33),IF(C46=2,LOOKUP(Y46,得点換算データ!$C$29:$C$33,得点換算データ!$A$29:$A$33),LOOKUP(Y46,得点換算データ!$D$29:$D$33,得点換算データ!$A$29:$A$33))))</f>
        <v/>
      </c>
      <c r="AA46" s="27">
        <f t="shared" si="0"/>
        <v>0</v>
      </c>
      <c r="AB46" s="27"/>
      <c r="AC46" s="27">
        <f t="shared" si="1"/>
        <v>0</v>
      </c>
      <c r="AD46" s="27">
        <f t="shared" si="2"/>
        <v>0</v>
      </c>
      <c r="AE46" s="27">
        <f t="shared" si="3"/>
        <v>0</v>
      </c>
      <c r="AF46" s="27">
        <f t="shared" si="4"/>
        <v>0</v>
      </c>
      <c r="AG46" s="27">
        <f t="shared" si="5"/>
        <v>0</v>
      </c>
      <c r="AH46" s="27">
        <f t="shared" si="6"/>
        <v>0</v>
      </c>
      <c r="AI46" s="27">
        <f t="shared" si="7"/>
        <v>0</v>
      </c>
      <c r="AJ46" s="27">
        <f t="shared" si="8"/>
        <v>0</v>
      </c>
      <c r="AK46" s="27">
        <f t="shared" si="9"/>
        <v>0</v>
      </c>
    </row>
    <row r="47" spans="1:37">
      <c r="A47" s="28" t="str">
        <f>IF(記入用!A47="","",記入用!A47)</f>
        <v/>
      </c>
      <c r="B47" s="28" t="str">
        <f>IF(記入用!B47="","",記入用!B47)</f>
        <v/>
      </c>
      <c r="C47" s="28" t="str">
        <f>IF(記入用!C47="","",記入用!C47)</f>
        <v/>
      </c>
      <c r="D47" s="28" t="str">
        <f>IF(記入用!D47="","",記入用!D47)</f>
        <v/>
      </c>
      <c r="E47" s="28" t="str">
        <f>IF(記入用!E47="","",記入用!E47)</f>
        <v/>
      </c>
      <c r="F47" s="28" t="str">
        <f>IF(記入用!F47="","",記入用!F47)</f>
        <v/>
      </c>
      <c r="G47" s="28" t="str">
        <f>IF(OR(記入用!G47=0,記入用!H47=0),"",ROUND((記入用!G47+記入用!H47)/2,0))</f>
        <v/>
      </c>
      <c r="H47" s="29" t="str">
        <f>IF(集計用!G47="","",IF(集計用!F47="男",LOOKUP(集計用!G47,得点換算データ!$A$3:$B$12),LOOKUP(集計用!G47,得点換算データ!$A$17:$B$26)))</f>
        <v/>
      </c>
      <c r="I47" s="28" t="str">
        <f>IF(記入用!I47="","",記入用!I47)</f>
        <v/>
      </c>
      <c r="J47" s="30" t="str">
        <f>IF(集計用!I47="","",IF(集計用!F47="男",LOOKUP(集計用!I47,得点換算データ!$C$3:$D$12),LOOKUP(集計用!I47,得点換算データ!$C$17:$D$26)))</f>
        <v/>
      </c>
      <c r="K47" s="28" t="str">
        <f>IF(記入用!J47="","",ROUNDDOWN(記入用!J47,0))</f>
        <v/>
      </c>
      <c r="L47" s="29" t="str">
        <f>IF(集計用!K47="","",IF(集計用!F47="男",LOOKUP(集計用!K47,得点換算データ!$E$3:$F$12),LOOKUP(集計用!K47,得点換算データ!$E$17:$F$26)))</f>
        <v/>
      </c>
      <c r="M47" s="28" t="str">
        <f>IF(記入用!K47="","",記入用!K47)</f>
        <v/>
      </c>
      <c r="N47" s="30" t="str">
        <f>IF(集計用!M47="","",IF(集計用!F47="男",LOOKUP(集計用!M47,得点換算データ!$G$3:$H$12),LOOKUP(集計用!M47,得点換算データ!$G$17:$H$26)))</f>
        <v/>
      </c>
      <c r="O47" s="28" t="str">
        <f>IF(記入用!L47="","",記入用!L47)</f>
        <v/>
      </c>
      <c r="P47" s="30" t="str">
        <f>IF(集計用!O47="","",IF(集計用!F47="男",LOOKUP(集計用!O47,得点換算データ!$I$3:$J$12),LOOKUP(集計用!O47,得点換算データ!$I$17:$J$26)))</f>
        <v/>
      </c>
      <c r="Q47" s="28" t="str">
        <f>IF(記入用!M47="","",記入用!M47)</f>
        <v/>
      </c>
      <c r="R47" s="30" t="str">
        <f>IF(集計用!Q47="","",IF(集計用!F47="男",LOOKUP(集計用!Q47,得点換算データ!$K$3:$L$12),LOOKUP(集計用!Q47,得点換算データ!$K$17:$L$26)))</f>
        <v/>
      </c>
      <c r="S47" s="28" t="str">
        <f>IF(記入用!N47="","",ROUNDUP(記入用!N47,1))</f>
        <v/>
      </c>
      <c r="T47" s="30" t="str">
        <f>IF(集計用!S47="","",IF(集計用!F47="男",LOOKUP(集計用!S47,得点換算データ!$M$3:$N$12),LOOKUP(集計用!S47,得点換算データ!$M$17:$N$26)))</f>
        <v/>
      </c>
      <c r="U47" s="28" t="str">
        <f>IF(記入用!O47="","",ROUNDDOWN(記入用!O47,0))</f>
        <v/>
      </c>
      <c r="V47" s="30" t="str">
        <f>IF(集計用!U47="","",IF(集計用!F47="男",LOOKUP(集計用!U47,得点換算データ!$O$3:$P$12),LOOKUP(集計用!U47,得点換算データ!$O$17:$P$26)))</f>
        <v/>
      </c>
      <c r="W47" s="28" t="str">
        <f>IF(記入用!P47="","",ROUNDDOWN(記入用!P47,0))</f>
        <v/>
      </c>
      <c r="X47" s="30" t="str">
        <f>IF(集計用!W47="","",IF(集計用!F47="男",LOOKUP(集計用!W47,得点換算データ!$Q$3:$R$12),LOOKUP(集計用!W47,得点換算データ!$Q$17:$R$26)))</f>
        <v/>
      </c>
      <c r="Y47" s="28" t="str">
        <f>IF(SUM(集計用!H47+J47+L47+N47+P47+R47+T47+V47+X47)=0,"",(H47+J47+L47+N47+T47+V47+X47+MAX(P47,R47)))</f>
        <v/>
      </c>
      <c r="Z47" s="28" t="str">
        <f>IF(Y47="","",IF(C47=1,LOOKUP(Y47,得点換算データ!$B$29:$B$33,得点換算データ!$A$29:$A$33),IF(C47=2,LOOKUP(Y47,得点換算データ!$C$29:$C$33,得点換算データ!$A$29:$A$33),LOOKUP(Y47,得点換算データ!$D$29:$D$33,得点換算データ!$A$29:$A$33))))</f>
        <v/>
      </c>
      <c r="AA47" s="27">
        <f t="shared" si="0"/>
        <v>0</v>
      </c>
      <c r="AB47" s="27"/>
      <c r="AC47" s="27">
        <f t="shared" si="1"/>
        <v>0</v>
      </c>
      <c r="AD47" s="27">
        <f t="shared" si="2"/>
        <v>0</v>
      </c>
      <c r="AE47" s="27">
        <f t="shared" si="3"/>
        <v>0</v>
      </c>
      <c r="AF47" s="27">
        <f t="shared" si="4"/>
        <v>0</v>
      </c>
      <c r="AG47" s="27">
        <f t="shared" si="5"/>
        <v>0</v>
      </c>
      <c r="AH47" s="27">
        <f t="shared" si="6"/>
        <v>0</v>
      </c>
      <c r="AI47" s="27">
        <f t="shared" si="7"/>
        <v>0</v>
      </c>
      <c r="AJ47" s="27">
        <f t="shared" si="8"/>
        <v>0</v>
      </c>
      <c r="AK47" s="27">
        <f t="shared" si="9"/>
        <v>0</v>
      </c>
    </row>
    <row r="48" spans="1:37">
      <c r="A48" s="28" t="str">
        <f>IF(記入用!A48="","",記入用!A48)</f>
        <v/>
      </c>
      <c r="B48" s="28" t="str">
        <f>IF(記入用!B48="","",記入用!B48)</f>
        <v/>
      </c>
      <c r="C48" s="28" t="str">
        <f>IF(記入用!C48="","",記入用!C48)</f>
        <v/>
      </c>
      <c r="D48" s="28" t="str">
        <f>IF(記入用!D48="","",記入用!D48)</f>
        <v/>
      </c>
      <c r="E48" s="28" t="str">
        <f>IF(記入用!E48="","",記入用!E48)</f>
        <v/>
      </c>
      <c r="F48" s="28" t="str">
        <f>IF(記入用!F48="","",記入用!F48)</f>
        <v/>
      </c>
      <c r="G48" s="28" t="str">
        <f>IF(OR(記入用!G48=0,記入用!H48=0),"",ROUND((記入用!G48+記入用!H48)/2,0))</f>
        <v/>
      </c>
      <c r="H48" s="29" t="str">
        <f>IF(集計用!G48="","",IF(集計用!F48="男",LOOKUP(集計用!G48,得点換算データ!$A$3:$B$12),LOOKUP(集計用!G48,得点換算データ!$A$17:$B$26)))</f>
        <v/>
      </c>
      <c r="I48" s="28" t="str">
        <f>IF(記入用!I48="","",記入用!I48)</f>
        <v/>
      </c>
      <c r="J48" s="30" t="str">
        <f>IF(集計用!I48="","",IF(集計用!F48="男",LOOKUP(集計用!I48,得点換算データ!$C$3:$D$12),LOOKUP(集計用!I48,得点換算データ!$C$17:$D$26)))</f>
        <v/>
      </c>
      <c r="K48" s="28" t="str">
        <f>IF(記入用!J48="","",ROUNDDOWN(記入用!J48,0))</f>
        <v/>
      </c>
      <c r="L48" s="29" t="str">
        <f>IF(集計用!K48="","",IF(集計用!F48="男",LOOKUP(集計用!K48,得点換算データ!$E$3:$F$12),LOOKUP(集計用!K48,得点換算データ!$E$17:$F$26)))</f>
        <v/>
      </c>
      <c r="M48" s="28" t="str">
        <f>IF(記入用!K48="","",記入用!K48)</f>
        <v/>
      </c>
      <c r="N48" s="30" t="str">
        <f>IF(集計用!M48="","",IF(集計用!F48="男",LOOKUP(集計用!M48,得点換算データ!$G$3:$H$12),LOOKUP(集計用!M48,得点換算データ!$G$17:$H$26)))</f>
        <v/>
      </c>
      <c r="O48" s="28" t="str">
        <f>IF(記入用!L48="","",記入用!L48)</f>
        <v/>
      </c>
      <c r="P48" s="30" t="str">
        <f>IF(集計用!O48="","",IF(集計用!F48="男",LOOKUP(集計用!O48,得点換算データ!$I$3:$J$12),LOOKUP(集計用!O48,得点換算データ!$I$17:$J$26)))</f>
        <v/>
      </c>
      <c r="Q48" s="28" t="str">
        <f>IF(記入用!M48="","",記入用!M48)</f>
        <v/>
      </c>
      <c r="R48" s="30" t="str">
        <f>IF(集計用!Q48="","",IF(集計用!F48="男",LOOKUP(集計用!Q48,得点換算データ!$K$3:$L$12),LOOKUP(集計用!Q48,得点換算データ!$K$17:$L$26)))</f>
        <v/>
      </c>
      <c r="S48" s="28" t="str">
        <f>IF(記入用!N48="","",ROUNDUP(記入用!N48,1))</f>
        <v/>
      </c>
      <c r="T48" s="30" t="str">
        <f>IF(集計用!S48="","",IF(集計用!F48="男",LOOKUP(集計用!S48,得点換算データ!$M$3:$N$12),LOOKUP(集計用!S48,得点換算データ!$M$17:$N$26)))</f>
        <v/>
      </c>
      <c r="U48" s="28" t="str">
        <f>IF(記入用!O48="","",ROUNDDOWN(記入用!O48,0))</f>
        <v/>
      </c>
      <c r="V48" s="30" t="str">
        <f>IF(集計用!U48="","",IF(集計用!F48="男",LOOKUP(集計用!U48,得点換算データ!$O$3:$P$12),LOOKUP(集計用!U48,得点換算データ!$O$17:$P$26)))</f>
        <v/>
      </c>
      <c r="W48" s="28" t="str">
        <f>IF(記入用!P48="","",ROUNDDOWN(記入用!P48,0))</f>
        <v/>
      </c>
      <c r="X48" s="30" t="str">
        <f>IF(集計用!W48="","",IF(集計用!F48="男",LOOKUP(集計用!W48,得点換算データ!$Q$3:$R$12),LOOKUP(集計用!W48,得点換算データ!$Q$17:$R$26)))</f>
        <v/>
      </c>
      <c r="Y48" s="28" t="str">
        <f>IF(SUM(集計用!H48+J48+L48+N48+P48+R48+T48+V48+X48)=0,"",(H48+J48+L48+N48+T48+V48+X48+MAX(P48,R48)))</f>
        <v/>
      </c>
      <c r="Z48" s="28" t="str">
        <f>IF(Y48="","",IF(C48=1,LOOKUP(Y48,得点換算データ!$B$29:$B$33,得点換算データ!$A$29:$A$33),IF(C48=2,LOOKUP(Y48,得点換算データ!$C$29:$C$33,得点換算データ!$A$29:$A$33),LOOKUP(Y48,得点換算データ!$D$29:$D$33,得点換算データ!$A$29:$A$33))))</f>
        <v/>
      </c>
      <c r="AA48" s="27">
        <f t="shared" si="0"/>
        <v>0</v>
      </c>
      <c r="AB48" s="27"/>
      <c r="AC48" s="27">
        <f t="shared" si="1"/>
        <v>0</v>
      </c>
      <c r="AD48" s="27">
        <f t="shared" si="2"/>
        <v>0</v>
      </c>
      <c r="AE48" s="27">
        <f t="shared" si="3"/>
        <v>0</v>
      </c>
      <c r="AF48" s="27">
        <f t="shared" si="4"/>
        <v>0</v>
      </c>
      <c r="AG48" s="27">
        <f t="shared" si="5"/>
        <v>0</v>
      </c>
      <c r="AH48" s="27">
        <f t="shared" si="6"/>
        <v>0</v>
      </c>
      <c r="AI48" s="27">
        <f t="shared" si="7"/>
        <v>0</v>
      </c>
      <c r="AJ48" s="27">
        <f t="shared" si="8"/>
        <v>0</v>
      </c>
      <c r="AK48" s="27">
        <f t="shared" si="9"/>
        <v>0</v>
      </c>
    </row>
    <row r="49" spans="1:37">
      <c r="A49" s="28" t="str">
        <f>IF(記入用!A49="","",記入用!A49)</f>
        <v/>
      </c>
      <c r="B49" s="28" t="str">
        <f>IF(記入用!B49="","",記入用!B49)</f>
        <v/>
      </c>
      <c r="C49" s="28" t="str">
        <f>IF(記入用!C49="","",記入用!C49)</f>
        <v/>
      </c>
      <c r="D49" s="28" t="str">
        <f>IF(記入用!D49="","",記入用!D49)</f>
        <v/>
      </c>
      <c r="E49" s="28" t="str">
        <f>IF(記入用!E49="","",記入用!E49)</f>
        <v/>
      </c>
      <c r="F49" s="28" t="str">
        <f>IF(記入用!F49="","",記入用!F49)</f>
        <v/>
      </c>
      <c r="G49" s="28" t="str">
        <f>IF(OR(記入用!G49=0,記入用!H49=0),"",ROUND((記入用!G49+記入用!H49)/2,0))</f>
        <v/>
      </c>
      <c r="H49" s="29" t="str">
        <f>IF(集計用!G49="","",IF(集計用!F49="男",LOOKUP(集計用!G49,得点換算データ!$A$3:$B$12),LOOKUP(集計用!G49,得点換算データ!$A$17:$B$26)))</f>
        <v/>
      </c>
      <c r="I49" s="28" t="str">
        <f>IF(記入用!I49="","",記入用!I49)</f>
        <v/>
      </c>
      <c r="J49" s="30" t="str">
        <f>IF(集計用!I49="","",IF(集計用!F49="男",LOOKUP(集計用!I49,得点換算データ!$C$3:$D$12),LOOKUP(集計用!I49,得点換算データ!$C$17:$D$26)))</f>
        <v/>
      </c>
      <c r="K49" s="28" t="str">
        <f>IF(記入用!J49="","",ROUNDDOWN(記入用!J49,0))</f>
        <v/>
      </c>
      <c r="L49" s="29" t="str">
        <f>IF(集計用!K49="","",IF(集計用!F49="男",LOOKUP(集計用!K49,得点換算データ!$E$3:$F$12),LOOKUP(集計用!K49,得点換算データ!$E$17:$F$26)))</f>
        <v/>
      </c>
      <c r="M49" s="28" t="str">
        <f>IF(記入用!K49="","",記入用!K49)</f>
        <v/>
      </c>
      <c r="N49" s="30" t="str">
        <f>IF(集計用!M49="","",IF(集計用!F49="男",LOOKUP(集計用!M49,得点換算データ!$G$3:$H$12),LOOKUP(集計用!M49,得点換算データ!$G$17:$H$26)))</f>
        <v/>
      </c>
      <c r="O49" s="28" t="str">
        <f>IF(記入用!L49="","",記入用!L49)</f>
        <v/>
      </c>
      <c r="P49" s="30" t="str">
        <f>IF(集計用!O49="","",IF(集計用!F49="男",LOOKUP(集計用!O49,得点換算データ!$I$3:$J$12),LOOKUP(集計用!O49,得点換算データ!$I$17:$J$26)))</f>
        <v/>
      </c>
      <c r="Q49" s="28" t="str">
        <f>IF(記入用!M49="","",記入用!M49)</f>
        <v/>
      </c>
      <c r="R49" s="30" t="str">
        <f>IF(集計用!Q49="","",IF(集計用!F49="男",LOOKUP(集計用!Q49,得点換算データ!$K$3:$L$12),LOOKUP(集計用!Q49,得点換算データ!$K$17:$L$26)))</f>
        <v/>
      </c>
      <c r="S49" s="28" t="str">
        <f>IF(記入用!N49="","",ROUNDUP(記入用!N49,1))</f>
        <v/>
      </c>
      <c r="T49" s="30" t="str">
        <f>IF(集計用!S49="","",IF(集計用!F49="男",LOOKUP(集計用!S49,得点換算データ!$M$3:$N$12),LOOKUP(集計用!S49,得点換算データ!$M$17:$N$26)))</f>
        <v/>
      </c>
      <c r="U49" s="28" t="str">
        <f>IF(記入用!O49="","",ROUNDDOWN(記入用!O49,0))</f>
        <v/>
      </c>
      <c r="V49" s="30" t="str">
        <f>IF(集計用!U49="","",IF(集計用!F49="男",LOOKUP(集計用!U49,得点換算データ!$O$3:$P$12),LOOKUP(集計用!U49,得点換算データ!$O$17:$P$26)))</f>
        <v/>
      </c>
      <c r="W49" s="28" t="str">
        <f>IF(記入用!P49="","",ROUNDDOWN(記入用!P49,0))</f>
        <v/>
      </c>
      <c r="X49" s="30" t="str">
        <f>IF(集計用!W49="","",IF(集計用!F49="男",LOOKUP(集計用!W49,得点換算データ!$Q$3:$R$12),LOOKUP(集計用!W49,得点換算データ!$Q$17:$R$26)))</f>
        <v/>
      </c>
      <c r="Y49" s="28" t="str">
        <f>IF(SUM(集計用!H49+J49+L49+N49+P49+R49+T49+V49+X49)=0,"",(H49+J49+L49+N49+T49+V49+X49+MAX(P49,R49)))</f>
        <v/>
      </c>
      <c r="Z49" s="28" t="str">
        <f>IF(Y49="","",IF(C49=1,LOOKUP(Y49,得点換算データ!$B$29:$B$33,得点換算データ!$A$29:$A$33),IF(C49=2,LOOKUP(Y49,得点換算データ!$C$29:$C$33,得点換算データ!$A$29:$A$33),LOOKUP(Y49,得点換算データ!$D$29:$D$33,得点換算データ!$A$29:$A$33))))</f>
        <v/>
      </c>
      <c r="AA49" s="27">
        <f t="shared" si="0"/>
        <v>0</v>
      </c>
      <c r="AB49" s="27"/>
      <c r="AC49" s="27">
        <f t="shared" si="1"/>
        <v>0</v>
      </c>
      <c r="AD49" s="27">
        <f t="shared" si="2"/>
        <v>0</v>
      </c>
      <c r="AE49" s="27">
        <f t="shared" si="3"/>
        <v>0</v>
      </c>
      <c r="AF49" s="27">
        <f t="shared" si="4"/>
        <v>0</v>
      </c>
      <c r="AG49" s="27">
        <f t="shared" si="5"/>
        <v>0</v>
      </c>
      <c r="AH49" s="27">
        <f t="shared" si="6"/>
        <v>0</v>
      </c>
      <c r="AI49" s="27">
        <f t="shared" si="7"/>
        <v>0</v>
      </c>
      <c r="AJ49" s="27">
        <f t="shared" si="8"/>
        <v>0</v>
      </c>
      <c r="AK49" s="27">
        <f t="shared" si="9"/>
        <v>0</v>
      </c>
    </row>
    <row r="50" spans="1:37">
      <c r="A50" s="28" t="str">
        <f>IF(記入用!A50="","",記入用!A50)</f>
        <v/>
      </c>
      <c r="B50" s="28" t="str">
        <f>IF(記入用!B50="","",記入用!B50)</f>
        <v/>
      </c>
      <c r="C50" s="28" t="str">
        <f>IF(記入用!C50="","",記入用!C50)</f>
        <v/>
      </c>
      <c r="D50" s="28" t="str">
        <f>IF(記入用!D50="","",記入用!D50)</f>
        <v/>
      </c>
      <c r="E50" s="28" t="str">
        <f>IF(記入用!E50="","",記入用!E50)</f>
        <v/>
      </c>
      <c r="F50" s="28" t="str">
        <f>IF(記入用!F50="","",記入用!F50)</f>
        <v/>
      </c>
      <c r="G50" s="28" t="str">
        <f>IF(OR(記入用!G50=0,記入用!H50=0),"",ROUND((記入用!G50+記入用!H50)/2,0))</f>
        <v/>
      </c>
      <c r="H50" s="29" t="str">
        <f>IF(集計用!G50="","",IF(集計用!F50="男",LOOKUP(集計用!G50,得点換算データ!$A$3:$B$12),LOOKUP(集計用!G50,得点換算データ!$A$17:$B$26)))</f>
        <v/>
      </c>
      <c r="I50" s="28" t="str">
        <f>IF(記入用!I50="","",記入用!I50)</f>
        <v/>
      </c>
      <c r="J50" s="30" t="str">
        <f>IF(集計用!I50="","",IF(集計用!F50="男",LOOKUP(集計用!I50,得点換算データ!$C$3:$D$12),LOOKUP(集計用!I50,得点換算データ!$C$17:$D$26)))</f>
        <v/>
      </c>
      <c r="K50" s="28" t="str">
        <f>IF(記入用!J50="","",ROUNDDOWN(記入用!J50,0))</f>
        <v/>
      </c>
      <c r="L50" s="29" t="str">
        <f>IF(集計用!K50="","",IF(集計用!F50="男",LOOKUP(集計用!K50,得点換算データ!$E$3:$F$12),LOOKUP(集計用!K50,得点換算データ!$E$17:$F$26)))</f>
        <v/>
      </c>
      <c r="M50" s="28" t="str">
        <f>IF(記入用!K50="","",記入用!K50)</f>
        <v/>
      </c>
      <c r="N50" s="30" t="str">
        <f>IF(集計用!M50="","",IF(集計用!F50="男",LOOKUP(集計用!M50,得点換算データ!$G$3:$H$12),LOOKUP(集計用!M50,得点換算データ!$G$17:$H$26)))</f>
        <v/>
      </c>
      <c r="O50" s="28" t="str">
        <f>IF(記入用!L50="","",記入用!L50)</f>
        <v/>
      </c>
      <c r="P50" s="30" t="str">
        <f>IF(集計用!O50="","",IF(集計用!F50="男",LOOKUP(集計用!O50,得点換算データ!$I$3:$J$12),LOOKUP(集計用!O50,得点換算データ!$I$17:$J$26)))</f>
        <v/>
      </c>
      <c r="Q50" s="28" t="str">
        <f>IF(記入用!M50="","",記入用!M50)</f>
        <v/>
      </c>
      <c r="R50" s="30" t="str">
        <f>IF(集計用!Q50="","",IF(集計用!F50="男",LOOKUP(集計用!Q50,得点換算データ!$K$3:$L$12),LOOKUP(集計用!Q50,得点換算データ!$K$17:$L$26)))</f>
        <v/>
      </c>
      <c r="S50" s="28" t="str">
        <f>IF(記入用!N50="","",ROUNDUP(記入用!N50,1))</f>
        <v/>
      </c>
      <c r="T50" s="30" t="str">
        <f>IF(集計用!S50="","",IF(集計用!F50="男",LOOKUP(集計用!S50,得点換算データ!$M$3:$N$12),LOOKUP(集計用!S50,得点換算データ!$M$17:$N$26)))</f>
        <v/>
      </c>
      <c r="U50" s="28" t="str">
        <f>IF(記入用!O50="","",ROUNDDOWN(記入用!O50,0))</f>
        <v/>
      </c>
      <c r="V50" s="30" t="str">
        <f>IF(集計用!U50="","",IF(集計用!F50="男",LOOKUP(集計用!U50,得点換算データ!$O$3:$P$12),LOOKUP(集計用!U50,得点換算データ!$O$17:$P$26)))</f>
        <v/>
      </c>
      <c r="W50" s="28" t="str">
        <f>IF(記入用!P50="","",ROUNDDOWN(記入用!P50,0))</f>
        <v/>
      </c>
      <c r="X50" s="30" t="str">
        <f>IF(集計用!W50="","",IF(集計用!F50="男",LOOKUP(集計用!W50,得点換算データ!$Q$3:$R$12),LOOKUP(集計用!W50,得点換算データ!$Q$17:$R$26)))</f>
        <v/>
      </c>
      <c r="Y50" s="28" t="str">
        <f>IF(SUM(集計用!H50+J50+L50+N50+P50+R50+T50+V50+X50)=0,"",(H50+J50+L50+N50+T50+V50+X50+MAX(P50,R50)))</f>
        <v/>
      </c>
      <c r="Z50" s="28" t="str">
        <f>IF(Y50="","",IF(C50=1,LOOKUP(Y50,得点換算データ!$B$29:$B$33,得点換算データ!$A$29:$A$33),IF(C50=2,LOOKUP(Y50,得点換算データ!$C$29:$C$33,得点換算データ!$A$29:$A$33),LOOKUP(Y50,得点換算データ!$D$29:$D$33,得点換算データ!$A$29:$A$33))))</f>
        <v/>
      </c>
      <c r="AA50" s="27">
        <f t="shared" si="0"/>
        <v>0</v>
      </c>
      <c r="AB50" s="27"/>
      <c r="AC50" s="27">
        <f t="shared" si="1"/>
        <v>0</v>
      </c>
      <c r="AD50" s="27">
        <f t="shared" si="2"/>
        <v>0</v>
      </c>
      <c r="AE50" s="27">
        <f t="shared" si="3"/>
        <v>0</v>
      </c>
      <c r="AF50" s="27">
        <f t="shared" si="4"/>
        <v>0</v>
      </c>
      <c r="AG50" s="27">
        <f t="shared" si="5"/>
        <v>0</v>
      </c>
      <c r="AH50" s="27">
        <f t="shared" si="6"/>
        <v>0</v>
      </c>
      <c r="AI50" s="27">
        <f t="shared" si="7"/>
        <v>0</v>
      </c>
      <c r="AJ50" s="27">
        <f t="shared" si="8"/>
        <v>0</v>
      </c>
      <c r="AK50" s="27">
        <f t="shared" si="9"/>
        <v>0</v>
      </c>
    </row>
    <row r="51" spans="1:37">
      <c r="A51" s="28" t="str">
        <f>IF(記入用!A51="","",記入用!A51)</f>
        <v/>
      </c>
      <c r="B51" s="28" t="str">
        <f>IF(記入用!B51="","",記入用!B51)</f>
        <v/>
      </c>
      <c r="C51" s="28" t="str">
        <f>IF(記入用!C51="","",記入用!C51)</f>
        <v/>
      </c>
      <c r="D51" s="28" t="str">
        <f>IF(記入用!D51="","",記入用!D51)</f>
        <v/>
      </c>
      <c r="E51" s="28" t="str">
        <f>IF(記入用!E51="","",記入用!E51)</f>
        <v/>
      </c>
      <c r="F51" s="28" t="str">
        <f>IF(記入用!F51="","",記入用!F51)</f>
        <v/>
      </c>
      <c r="G51" s="28" t="str">
        <f>IF(OR(記入用!G51=0,記入用!H51=0),"",ROUND((記入用!G51+記入用!H51)/2,0))</f>
        <v/>
      </c>
      <c r="H51" s="29" t="str">
        <f>IF(集計用!G51="","",IF(集計用!F51="男",LOOKUP(集計用!G51,得点換算データ!$A$3:$B$12),LOOKUP(集計用!G51,得点換算データ!$A$17:$B$26)))</f>
        <v/>
      </c>
      <c r="I51" s="28" t="str">
        <f>IF(記入用!I51="","",記入用!I51)</f>
        <v/>
      </c>
      <c r="J51" s="30" t="str">
        <f>IF(集計用!I51="","",IF(集計用!F51="男",LOOKUP(集計用!I51,得点換算データ!$C$3:$D$12),LOOKUP(集計用!I51,得点換算データ!$C$17:$D$26)))</f>
        <v/>
      </c>
      <c r="K51" s="28" t="str">
        <f>IF(記入用!J51="","",ROUNDDOWN(記入用!J51,0))</f>
        <v/>
      </c>
      <c r="L51" s="29" t="str">
        <f>IF(集計用!K51="","",IF(集計用!F51="男",LOOKUP(集計用!K51,得点換算データ!$E$3:$F$12),LOOKUP(集計用!K51,得点換算データ!$E$17:$F$26)))</f>
        <v/>
      </c>
      <c r="M51" s="28" t="str">
        <f>IF(記入用!K51="","",記入用!K51)</f>
        <v/>
      </c>
      <c r="N51" s="30" t="str">
        <f>IF(集計用!M51="","",IF(集計用!F51="男",LOOKUP(集計用!M51,得点換算データ!$G$3:$H$12),LOOKUP(集計用!M51,得点換算データ!$G$17:$H$26)))</f>
        <v/>
      </c>
      <c r="O51" s="28" t="str">
        <f>IF(記入用!L51="","",記入用!L51)</f>
        <v/>
      </c>
      <c r="P51" s="30" t="str">
        <f>IF(集計用!O51="","",IF(集計用!F51="男",LOOKUP(集計用!O51,得点換算データ!$I$3:$J$12),LOOKUP(集計用!O51,得点換算データ!$I$17:$J$26)))</f>
        <v/>
      </c>
      <c r="Q51" s="28" t="str">
        <f>IF(記入用!M51="","",記入用!M51)</f>
        <v/>
      </c>
      <c r="R51" s="30" t="str">
        <f>IF(集計用!Q51="","",IF(集計用!F51="男",LOOKUP(集計用!Q51,得点換算データ!$K$3:$L$12),LOOKUP(集計用!Q51,得点換算データ!$K$17:$L$26)))</f>
        <v/>
      </c>
      <c r="S51" s="28" t="str">
        <f>IF(記入用!N51="","",ROUNDUP(記入用!N51,1))</f>
        <v/>
      </c>
      <c r="T51" s="30" t="str">
        <f>IF(集計用!S51="","",IF(集計用!F51="男",LOOKUP(集計用!S51,得点換算データ!$M$3:$N$12),LOOKUP(集計用!S51,得点換算データ!$M$17:$N$26)))</f>
        <v/>
      </c>
      <c r="U51" s="28" t="str">
        <f>IF(記入用!O51="","",ROUNDDOWN(記入用!O51,0))</f>
        <v/>
      </c>
      <c r="V51" s="30" t="str">
        <f>IF(集計用!U51="","",IF(集計用!F51="男",LOOKUP(集計用!U51,得点換算データ!$O$3:$P$12),LOOKUP(集計用!U51,得点換算データ!$O$17:$P$26)))</f>
        <v/>
      </c>
      <c r="W51" s="28" t="str">
        <f>IF(記入用!P51="","",ROUNDDOWN(記入用!P51,0))</f>
        <v/>
      </c>
      <c r="X51" s="30" t="str">
        <f>IF(集計用!W51="","",IF(集計用!F51="男",LOOKUP(集計用!W51,得点換算データ!$Q$3:$R$12),LOOKUP(集計用!W51,得点換算データ!$Q$17:$R$26)))</f>
        <v/>
      </c>
      <c r="Y51" s="28" t="str">
        <f>IF(SUM(集計用!H51+J51+L51+N51+P51+R51+T51+V51+X51)=0,"",(H51+J51+L51+N51+T51+V51+X51+MAX(P51,R51)))</f>
        <v/>
      </c>
      <c r="Z51" s="28" t="str">
        <f>IF(Y51="","",IF(C51=1,LOOKUP(Y51,得点換算データ!$B$29:$B$33,得点換算データ!$A$29:$A$33),IF(C51=2,LOOKUP(Y51,得点換算データ!$C$29:$C$33,得点換算データ!$A$29:$A$33),LOOKUP(Y51,得点換算データ!$D$29:$D$33,得点換算データ!$A$29:$A$33))))</f>
        <v/>
      </c>
      <c r="AA51" s="27">
        <f t="shared" si="0"/>
        <v>0</v>
      </c>
      <c r="AB51" s="27"/>
      <c r="AC51" s="27">
        <f t="shared" si="1"/>
        <v>0</v>
      </c>
      <c r="AD51" s="27">
        <f t="shared" si="2"/>
        <v>0</v>
      </c>
      <c r="AE51" s="27">
        <f t="shared" si="3"/>
        <v>0</v>
      </c>
      <c r="AF51" s="27">
        <f t="shared" si="4"/>
        <v>0</v>
      </c>
      <c r="AG51" s="27">
        <f t="shared" si="5"/>
        <v>0</v>
      </c>
      <c r="AH51" s="27">
        <f t="shared" si="6"/>
        <v>0</v>
      </c>
      <c r="AI51" s="27">
        <f t="shared" si="7"/>
        <v>0</v>
      </c>
      <c r="AJ51" s="27">
        <f t="shared" si="8"/>
        <v>0</v>
      </c>
      <c r="AK51" s="27">
        <f t="shared" si="9"/>
        <v>0</v>
      </c>
    </row>
    <row r="52" spans="1:37">
      <c r="A52" s="28" t="str">
        <f>IF(記入用!A52="","",記入用!A52)</f>
        <v/>
      </c>
      <c r="B52" s="28" t="str">
        <f>IF(記入用!B52="","",記入用!B52)</f>
        <v/>
      </c>
      <c r="C52" s="28" t="str">
        <f>IF(記入用!C52="","",記入用!C52)</f>
        <v/>
      </c>
      <c r="D52" s="28" t="str">
        <f>IF(記入用!D52="","",記入用!D52)</f>
        <v/>
      </c>
      <c r="E52" s="28" t="str">
        <f>IF(記入用!E52="","",記入用!E52)</f>
        <v/>
      </c>
      <c r="F52" s="28" t="str">
        <f>IF(記入用!F52="","",記入用!F52)</f>
        <v/>
      </c>
      <c r="G52" s="28" t="str">
        <f>IF(OR(記入用!G52=0,記入用!H52=0),"",ROUND((記入用!G52+記入用!H52)/2,0))</f>
        <v/>
      </c>
      <c r="H52" s="29" t="str">
        <f>IF(集計用!G52="","",IF(集計用!F52="男",LOOKUP(集計用!G52,得点換算データ!$A$3:$B$12),LOOKUP(集計用!G52,得点換算データ!$A$17:$B$26)))</f>
        <v/>
      </c>
      <c r="I52" s="28" t="str">
        <f>IF(記入用!I52="","",記入用!I52)</f>
        <v/>
      </c>
      <c r="J52" s="30" t="str">
        <f>IF(集計用!I52="","",IF(集計用!F52="男",LOOKUP(集計用!I52,得点換算データ!$C$3:$D$12),LOOKUP(集計用!I52,得点換算データ!$C$17:$D$26)))</f>
        <v/>
      </c>
      <c r="K52" s="28" t="str">
        <f>IF(記入用!J52="","",ROUNDDOWN(記入用!J52,0))</f>
        <v/>
      </c>
      <c r="L52" s="29" t="str">
        <f>IF(集計用!K52="","",IF(集計用!F52="男",LOOKUP(集計用!K52,得点換算データ!$E$3:$F$12),LOOKUP(集計用!K52,得点換算データ!$E$17:$F$26)))</f>
        <v/>
      </c>
      <c r="M52" s="28" t="str">
        <f>IF(記入用!K52="","",記入用!K52)</f>
        <v/>
      </c>
      <c r="N52" s="30" t="str">
        <f>IF(集計用!M52="","",IF(集計用!F52="男",LOOKUP(集計用!M52,得点換算データ!$G$3:$H$12),LOOKUP(集計用!M52,得点換算データ!$G$17:$H$26)))</f>
        <v/>
      </c>
      <c r="O52" s="28" t="str">
        <f>IF(記入用!L52="","",記入用!L52)</f>
        <v/>
      </c>
      <c r="P52" s="30" t="str">
        <f>IF(集計用!O52="","",IF(集計用!F52="男",LOOKUP(集計用!O52,得点換算データ!$I$3:$J$12),LOOKUP(集計用!O52,得点換算データ!$I$17:$J$26)))</f>
        <v/>
      </c>
      <c r="Q52" s="28" t="str">
        <f>IF(記入用!M52="","",記入用!M52)</f>
        <v/>
      </c>
      <c r="R52" s="30" t="str">
        <f>IF(集計用!Q52="","",IF(集計用!F52="男",LOOKUP(集計用!Q52,得点換算データ!$K$3:$L$12),LOOKUP(集計用!Q52,得点換算データ!$K$17:$L$26)))</f>
        <v/>
      </c>
      <c r="S52" s="28" t="str">
        <f>IF(記入用!N52="","",ROUNDUP(記入用!N52,1))</f>
        <v/>
      </c>
      <c r="T52" s="30" t="str">
        <f>IF(集計用!S52="","",IF(集計用!F52="男",LOOKUP(集計用!S52,得点換算データ!$M$3:$N$12),LOOKUP(集計用!S52,得点換算データ!$M$17:$N$26)))</f>
        <v/>
      </c>
      <c r="U52" s="28" t="str">
        <f>IF(記入用!O52="","",ROUNDDOWN(記入用!O52,0))</f>
        <v/>
      </c>
      <c r="V52" s="30" t="str">
        <f>IF(集計用!U52="","",IF(集計用!F52="男",LOOKUP(集計用!U52,得点換算データ!$O$3:$P$12),LOOKUP(集計用!U52,得点換算データ!$O$17:$P$26)))</f>
        <v/>
      </c>
      <c r="W52" s="28" t="str">
        <f>IF(記入用!P52="","",ROUNDDOWN(記入用!P52,0))</f>
        <v/>
      </c>
      <c r="X52" s="30" t="str">
        <f>IF(集計用!W52="","",IF(集計用!F52="男",LOOKUP(集計用!W52,得点換算データ!$Q$3:$R$12),LOOKUP(集計用!W52,得点換算データ!$Q$17:$R$26)))</f>
        <v/>
      </c>
      <c r="Y52" s="28" t="str">
        <f>IF(SUM(集計用!H52+J52+L52+N52+P52+R52+T52+V52+X52)=0,"",(H52+J52+L52+N52+T52+V52+X52+MAX(P52,R52)))</f>
        <v/>
      </c>
      <c r="Z52" s="28" t="str">
        <f>IF(Y52="","",IF(C52=1,LOOKUP(Y52,得点換算データ!$B$29:$B$33,得点換算データ!$A$29:$A$33),IF(C52=2,LOOKUP(Y52,得点換算データ!$C$29:$C$33,得点換算データ!$A$29:$A$33),LOOKUP(Y52,得点換算データ!$D$29:$D$33,得点換算データ!$A$29:$A$33))))</f>
        <v/>
      </c>
      <c r="AA52" s="27">
        <f t="shared" si="0"/>
        <v>0</v>
      </c>
      <c r="AB52" s="27"/>
      <c r="AC52" s="27">
        <f t="shared" si="1"/>
        <v>0</v>
      </c>
      <c r="AD52" s="27">
        <f t="shared" si="2"/>
        <v>0</v>
      </c>
      <c r="AE52" s="27">
        <f t="shared" si="3"/>
        <v>0</v>
      </c>
      <c r="AF52" s="27">
        <f t="shared" si="4"/>
        <v>0</v>
      </c>
      <c r="AG52" s="27">
        <f t="shared" si="5"/>
        <v>0</v>
      </c>
      <c r="AH52" s="27">
        <f t="shared" si="6"/>
        <v>0</v>
      </c>
      <c r="AI52" s="27">
        <f t="shared" si="7"/>
        <v>0</v>
      </c>
      <c r="AJ52" s="27">
        <f t="shared" si="8"/>
        <v>0</v>
      </c>
      <c r="AK52" s="27">
        <f t="shared" si="9"/>
        <v>0</v>
      </c>
    </row>
    <row r="53" spans="1:37">
      <c r="A53" s="28" t="str">
        <f>IF(記入用!A53="","",記入用!A53)</f>
        <v/>
      </c>
      <c r="B53" s="28" t="str">
        <f>IF(記入用!B53="","",記入用!B53)</f>
        <v/>
      </c>
      <c r="C53" s="28" t="str">
        <f>IF(記入用!C53="","",記入用!C53)</f>
        <v/>
      </c>
      <c r="D53" s="28" t="str">
        <f>IF(記入用!D53="","",記入用!D53)</f>
        <v/>
      </c>
      <c r="E53" s="28" t="str">
        <f>IF(記入用!E53="","",記入用!E53)</f>
        <v/>
      </c>
      <c r="F53" s="28" t="str">
        <f>IF(記入用!F53="","",記入用!F53)</f>
        <v/>
      </c>
      <c r="G53" s="28" t="str">
        <f>IF(OR(記入用!G53=0,記入用!H53=0),"",ROUND((記入用!G53+記入用!H53)/2,0))</f>
        <v/>
      </c>
      <c r="H53" s="29" t="str">
        <f>IF(集計用!G53="","",IF(集計用!F53="男",LOOKUP(集計用!G53,得点換算データ!$A$3:$B$12),LOOKUP(集計用!G53,得点換算データ!$A$17:$B$26)))</f>
        <v/>
      </c>
      <c r="I53" s="28" t="str">
        <f>IF(記入用!I53="","",記入用!I53)</f>
        <v/>
      </c>
      <c r="J53" s="30" t="str">
        <f>IF(集計用!I53="","",IF(集計用!F53="男",LOOKUP(集計用!I53,得点換算データ!$C$3:$D$12),LOOKUP(集計用!I53,得点換算データ!$C$17:$D$26)))</f>
        <v/>
      </c>
      <c r="K53" s="28" t="str">
        <f>IF(記入用!J53="","",ROUNDDOWN(記入用!J53,0))</f>
        <v/>
      </c>
      <c r="L53" s="29" t="str">
        <f>IF(集計用!K53="","",IF(集計用!F53="男",LOOKUP(集計用!K53,得点換算データ!$E$3:$F$12),LOOKUP(集計用!K53,得点換算データ!$E$17:$F$26)))</f>
        <v/>
      </c>
      <c r="M53" s="28" t="str">
        <f>IF(記入用!K53="","",記入用!K53)</f>
        <v/>
      </c>
      <c r="N53" s="30" t="str">
        <f>IF(集計用!M53="","",IF(集計用!F53="男",LOOKUP(集計用!M53,得点換算データ!$G$3:$H$12),LOOKUP(集計用!M53,得点換算データ!$G$17:$H$26)))</f>
        <v/>
      </c>
      <c r="O53" s="28" t="str">
        <f>IF(記入用!L53="","",記入用!L53)</f>
        <v/>
      </c>
      <c r="P53" s="30" t="str">
        <f>IF(集計用!O53="","",IF(集計用!F53="男",LOOKUP(集計用!O53,得点換算データ!$I$3:$J$12),LOOKUP(集計用!O53,得点換算データ!$I$17:$J$26)))</f>
        <v/>
      </c>
      <c r="Q53" s="28" t="str">
        <f>IF(記入用!M53="","",記入用!M53)</f>
        <v/>
      </c>
      <c r="R53" s="30" t="str">
        <f>IF(集計用!Q53="","",IF(集計用!F53="男",LOOKUP(集計用!Q53,得点換算データ!$K$3:$L$12),LOOKUP(集計用!Q53,得点換算データ!$K$17:$L$26)))</f>
        <v/>
      </c>
      <c r="S53" s="28" t="str">
        <f>IF(記入用!N53="","",ROUNDUP(記入用!N53,1))</f>
        <v/>
      </c>
      <c r="T53" s="30" t="str">
        <f>IF(集計用!S53="","",IF(集計用!F53="男",LOOKUP(集計用!S53,得点換算データ!$M$3:$N$12),LOOKUP(集計用!S53,得点換算データ!$M$17:$N$26)))</f>
        <v/>
      </c>
      <c r="U53" s="28" t="str">
        <f>IF(記入用!O53="","",ROUNDDOWN(記入用!O53,0))</f>
        <v/>
      </c>
      <c r="V53" s="30" t="str">
        <f>IF(集計用!U53="","",IF(集計用!F53="男",LOOKUP(集計用!U53,得点換算データ!$O$3:$P$12),LOOKUP(集計用!U53,得点換算データ!$O$17:$P$26)))</f>
        <v/>
      </c>
      <c r="W53" s="28" t="str">
        <f>IF(記入用!P53="","",ROUNDDOWN(記入用!P53,0))</f>
        <v/>
      </c>
      <c r="X53" s="30" t="str">
        <f>IF(集計用!W53="","",IF(集計用!F53="男",LOOKUP(集計用!W53,得点換算データ!$Q$3:$R$12),LOOKUP(集計用!W53,得点換算データ!$Q$17:$R$26)))</f>
        <v/>
      </c>
      <c r="Y53" s="28" t="str">
        <f>IF(SUM(集計用!H53+J53+L53+N53+P53+R53+T53+V53+X53)=0,"",(H53+J53+L53+N53+T53+V53+X53+MAX(P53,R53)))</f>
        <v/>
      </c>
      <c r="Z53" s="28" t="str">
        <f>IF(Y53="","",IF(C53=1,LOOKUP(Y53,得点換算データ!$B$29:$B$33,得点換算データ!$A$29:$A$33),IF(C53=2,LOOKUP(Y53,得点換算データ!$C$29:$C$33,得点換算データ!$A$29:$A$33),LOOKUP(Y53,得点換算データ!$D$29:$D$33,得点換算データ!$A$29:$A$33))))</f>
        <v/>
      </c>
      <c r="AA53" s="27">
        <f t="shared" si="0"/>
        <v>0</v>
      </c>
      <c r="AB53" s="27"/>
      <c r="AC53" s="27">
        <f t="shared" si="1"/>
        <v>0</v>
      </c>
      <c r="AD53" s="27">
        <f t="shared" si="2"/>
        <v>0</v>
      </c>
      <c r="AE53" s="27">
        <f t="shared" si="3"/>
        <v>0</v>
      </c>
      <c r="AF53" s="27">
        <f t="shared" si="4"/>
        <v>0</v>
      </c>
      <c r="AG53" s="27">
        <f t="shared" si="5"/>
        <v>0</v>
      </c>
      <c r="AH53" s="27">
        <f t="shared" si="6"/>
        <v>0</v>
      </c>
      <c r="AI53" s="27">
        <f t="shared" si="7"/>
        <v>0</v>
      </c>
      <c r="AJ53" s="27">
        <f t="shared" si="8"/>
        <v>0</v>
      </c>
      <c r="AK53" s="27">
        <f t="shared" si="9"/>
        <v>0</v>
      </c>
    </row>
    <row r="54" spans="1:37">
      <c r="A54" s="28" t="str">
        <f>IF(記入用!A54="","",記入用!A54)</f>
        <v/>
      </c>
      <c r="B54" s="28" t="str">
        <f>IF(記入用!B54="","",記入用!B54)</f>
        <v/>
      </c>
      <c r="C54" s="28" t="str">
        <f>IF(記入用!C54="","",記入用!C54)</f>
        <v/>
      </c>
      <c r="D54" s="28" t="str">
        <f>IF(記入用!D54="","",記入用!D54)</f>
        <v/>
      </c>
      <c r="E54" s="28" t="str">
        <f>IF(記入用!E54="","",記入用!E54)</f>
        <v/>
      </c>
      <c r="F54" s="28" t="str">
        <f>IF(記入用!F54="","",記入用!F54)</f>
        <v/>
      </c>
      <c r="G54" s="28" t="str">
        <f>IF(OR(記入用!G54=0,記入用!H54=0),"",ROUND((記入用!G54+記入用!H54)/2,0))</f>
        <v/>
      </c>
      <c r="H54" s="29" t="str">
        <f>IF(集計用!G54="","",IF(集計用!F54="男",LOOKUP(集計用!G54,得点換算データ!$A$3:$B$12),LOOKUP(集計用!G54,得点換算データ!$A$17:$B$26)))</f>
        <v/>
      </c>
      <c r="I54" s="28" t="str">
        <f>IF(記入用!I54="","",記入用!I54)</f>
        <v/>
      </c>
      <c r="J54" s="30" t="str">
        <f>IF(集計用!I54="","",IF(集計用!F54="男",LOOKUP(集計用!I54,得点換算データ!$C$3:$D$12),LOOKUP(集計用!I54,得点換算データ!$C$17:$D$26)))</f>
        <v/>
      </c>
      <c r="K54" s="28" t="str">
        <f>IF(記入用!J54="","",ROUNDDOWN(記入用!J54,0))</f>
        <v/>
      </c>
      <c r="L54" s="29" t="str">
        <f>IF(集計用!K54="","",IF(集計用!F54="男",LOOKUP(集計用!K54,得点換算データ!$E$3:$F$12),LOOKUP(集計用!K54,得点換算データ!$E$17:$F$26)))</f>
        <v/>
      </c>
      <c r="M54" s="28" t="str">
        <f>IF(記入用!K54="","",記入用!K54)</f>
        <v/>
      </c>
      <c r="N54" s="30" t="str">
        <f>IF(集計用!M54="","",IF(集計用!F54="男",LOOKUP(集計用!M54,得点換算データ!$G$3:$H$12),LOOKUP(集計用!M54,得点換算データ!$G$17:$H$26)))</f>
        <v/>
      </c>
      <c r="O54" s="28" t="str">
        <f>IF(記入用!L54="","",記入用!L54)</f>
        <v/>
      </c>
      <c r="P54" s="30" t="str">
        <f>IF(集計用!O54="","",IF(集計用!F54="男",LOOKUP(集計用!O54,得点換算データ!$I$3:$J$12),LOOKUP(集計用!O54,得点換算データ!$I$17:$J$26)))</f>
        <v/>
      </c>
      <c r="Q54" s="28" t="str">
        <f>IF(記入用!M54="","",記入用!M54)</f>
        <v/>
      </c>
      <c r="R54" s="30" t="str">
        <f>IF(集計用!Q54="","",IF(集計用!F54="男",LOOKUP(集計用!Q54,得点換算データ!$K$3:$L$12),LOOKUP(集計用!Q54,得点換算データ!$K$17:$L$26)))</f>
        <v/>
      </c>
      <c r="S54" s="28" t="str">
        <f>IF(記入用!N54="","",ROUNDUP(記入用!N54,1))</f>
        <v/>
      </c>
      <c r="T54" s="30" t="str">
        <f>IF(集計用!S54="","",IF(集計用!F54="男",LOOKUP(集計用!S54,得点換算データ!$M$3:$N$12),LOOKUP(集計用!S54,得点換算データ!$M$17:$N$26)))</f>
        <v/>
      </c>
      <c r="U54" s="28" t="str">
        <f>IF(記入用!O54="","",ROUNDDOWN(記入用!O54,0))</f>
        <v/>
      </c>
      <c r="V54" s="30" t="str">
        <f>IF(集計用!U54="","",IF(集計用!F54="男",LOOKUP(集計用!U54,得点換算データ!$O$3:$P$12),LOOKUP(集計用!U54,得点換算データ!$O$17:$P$26)))</f>
        <v/>
      </c>
      <c r="W54" s="28" t="str">
        <f>IF(記入用!P54="","",ROUNDDOWN(記入用!P54,0))</f>
        <v/>
      </c>
      <c r="X54" s="30" t="str">
        <f>IF(集計用!W54="","",IF(集計用!F54="男",LOOKUP(集計用!W54,得点換算データ!$Q$3:$R$12),LOOKUP(集計用!W54,得点換算データ!$Q$17:$R$26)))</f>
        <v/>
      </c>
      <c r="Y54" s="28" t="str">
        <f>IF(SUM(集計用!H54+J54+L54+N54+P54+R54+T54+V54+X54)=0,"",(H54+J54+L54+N54+T54+V54+X54+MAX(P54,R54)))</f>
        <v/>
      </c>
      <c r="Z54" s="28" t="str">
        <f>IF(Y54="","",IF(C54=1,LOOKUP(Y54,得点換算データ!$B$29:$B$33,得点換算データ!$A$29:$A$33),IF(C54=2,LOOKUP(Y54,得点換算データ!$C$29:$C$33,得点換算データ!$A$29:$A$33),LOOKUP(Y54,得点換算データ!$D$29:$D$33,得点換算データ!$A$29:$A$33))))</f>
        <v/>
      </c>
      <c r="AA54" s="27">
        <f t="shared" si="0"/>
        <v>0</v>
      </c>
      <c r="AB54" s="27"/>
      <c r="AC54" s="27">
        <f t="shared" si="1"/>
        <v>0</v>
      </c>
      <c r="AD54" s="27">
        <f t="shared" si="2"/>
        <v>0</v>
      </c>
      <c r="AE54" s="27">
        <f t="shared" si="3"/>
        <v>0</v>
      </c>
      <c r="AF54" s="27">
        <f t="shared" si="4"/>
        <v>0</v>
      </c>
      <c r="AG54" s="27">
        <f t="shared" si="5"/>
        <v>0</v>
      </c>
      <c r="AH54" s="27">
        <f t="shared" si="6"/>
        <v>0</v>
      </c>
      <c r="AI54" s="27">
        <f t="shared" si="7"/>
        <v>0</v>
      </c>
      <c r="AJ54" s="27">
        <f t="shared" si="8"/>
        <v>0</v>
      </c>
      <c r="AK54" s="27">
        <f t="shared" si="9"/>
        <v>0</v>
      </c>
    </row>
    <row r="55" spans="1:37">
      <c r="A55" s="28" t="str">
        <f>IF(記入用!A55="","",記入用!A55)</f>
        <v/>
      </c>
      <c r="B55" s="28" t="str">
        <f>IF(記入用!B55="","",記入用!B55)</f>
        <v/>
      </c>
      <c r="C55" s="28" t="str">
        <f>IF(記入用!C55="","",記入用!C55)</f>
        <v/>
      </c>
      <c r="D55" s="28" t="str">
        <f>IF(記入用!D55="","",記入用!D55)</f>
        <v/>
      </c>
      <c r="E55" s="28" t="str">
        <f>IF(記入用!E55="","",記入用!E55)</f>
        <v/>
      </c>
      <c r="F55" s="28" t="str">
        <f>IF(記入用!F55="","",記入用!F55)</f>
        <v/>
      </c>
      <c r="G55" s="28" t="str">
        <f>IF(OR(記入用!G55=0,記入用!H55=0),"",ROUND((記入用!G55+記入用!H55)/2,0))</f>
        <v/>
      </c>
      <c r="H55" s="29" t="str">
        <f>IF(集計用!G55="","",IF(集計用!F55="男",LOOKUP(集計用!G55,得点換算データ!$A$3:$B$12),LOOKUP(集計用!G55,得点換算データ!$A$17:$B$26)))</f>
        <v/>
      </c>
      <c r="I55" s="28" t="str">
        <f>IF(記入用!I55="","",記入用!I55)</f>
        <v/>
      </c>
      <c r="J55" s="30" t="str">
        <f>IF(集計用!I55="","",IF(集計用!F55="男",LOOKUP(集計用!I55,得点換算データ!$C$3:$D$12),LOOKUP(集計用!I55,得点換算データ!$C$17:$D$26)))</f>
        <v/>
      </c>
      <c r="K55" s="28" t="str">
        <f>IF(記入用!J55="","",ROUNDDOWN(記入用!J55,0))</f>
        <v/>
      </c>
      <c r="L55" s="29" t="str">
        <f>IF(集計用!K55="","",IF(集計用!F55="男",LOOKUP(集計用!K55,得点換算データ!$E$3:$F$12),LOOKUP(集計用!K55,得点換算データ!$E$17:$F$26)))</f>
        <v/>
      </c>
      <c r="M55" s="28" t="str">
        <f>IF(記入用!K55="","",記入用!K55)</f>
        <v/>
      </c>
      <c r="N55" s="30" t="str">
        <f>IF(集計用!M55="","",IF(集計用!F55="男",LOOKUP(集計用!M55,得点換算データ!$G$3:$H$12),LOOKUP(集計用!M55,得点換算データ!$G$17:$H$26)))</f>
        <v/>
      </c>
      <c r="O55" s="28" t="str">
        <f>IF(記入用!L55="","",記入用!L55)</f>
        <v/>
      </c>
      <c r="P55" s="30" t="str">
        <f>IF(集計用!O55="","",IF(集計用!F55="男",LOOKUP(集計用!O55,得点換算データ!$I$3:$J$12),LOOKUP(集計用!O55,得点換算データ!$I$17:$J$26)))</f>
        <v/>
      </c>
      <c r="Q55" s="28" t="str">
        <f>IF(記入用!M55="","",記入用!M55)</f>
        <v/>
      </c>
      <c r="R55" s="30" t="str">
        <f>IF(集計用!Q55="","",IF(集計用!F55="男",LOOKUP(集計用!Q55,得点換算データ!$K$3:$L$12),LOOKUP(集計用!Q55,得点換算データ!$K$17:$L$26)))</f>
        <v/>
      </c>
      <c r="S55" s="28" t="str">
        <f>IF(記入用!N55="","",ROUNDUP(記入用!N55,1))</f>
        <v/>
      </c>
      <c r="T55" s="30" t="str">
        <f>IF(集計用!S55="","",IF(集計用!F55="男",LOOKUP(集計用!S55,得点換算データ!$M$3:$N$12),LOOKUP(集計用!S55,得点換算データ!$M$17:$N$26)))</f>
        <v/>
      </c>
      <c r="U55" s="28" t="str">
        <f>IF(記入用!O55="","",ROUNDDOWN(記入用!O55,0))</f>
        <v/>
      </c>
      <c r="V55" s="30" t="str">
        <f>IF(集計用!U55="","",IF(集計用!F55="男",LOOKUP(集計用!U55,得点換算データ!$O$3:$P$12),LOOKUP(集計用!U55,得点換算データ!$O$17:$P$26)))</f>
        <v/>
      </c>
      <c r="W55" s="28" t="str">
        <f>IF(記入用!P55="","",ROUNDDOWN(記入用!P55,0))</f>
        <v/>
      </c>
      <c r="X55" s="30" t="str">
        <f>IF(集計用!W55="","",IF(集計用!F55="男",LOOKUP(集計用!W55,得点換算データ!$Q$3:$R$12),LOOKUP(集計用!W55,得点換算データ!$Q$17:$R$26)))</f>
        <v/>
      </c>
      <c r="Y55" s="28" t="str">
        <f>IF(SUM(集計用!H55+J55+L55+N55+P55+R55+T55+V55+X55)=0,"",(H55+J55+L55+N55+T55+V55+X55+MAX(P55,R55)))</f>
        <v/>
      </c>
      <c r="Z55" s="28" t="str">
        <f>IF(Y55="","",IF(C55=1,LOOKUP(Y55,得点換算データ!$B$29:$B$33,得点換算データ!$A$29:$A$33),IF(C55=2,LOOKUP(Y55,得点換算データ!$C$29:$C$33,得点換算データ!$A$29:$A$33),LOOKUP(Y55,得点換算データ!$D$29:$D$33,得点換算データ!$A$29:$A$33))))</f>
        <v/>
      </c>
      <c r="AA55" s="27">
        <f t="shared" si="0"/>
        <v>0</v>
      </c>
      <c r="AB55" s="27"/>
      <c r="AC55" s="27">
        <f t="shared" si="1"/>
        <v>0</v>
      </c>
      <c r="AD55" s="27">
        <f t="shared" si="2"/>
        <v>0</v>
      </c>
      <c r="AE55" s="27">
        <f t="shared" si="3"/>
        <v>0</v>
      </c>
      <c r="AF55" s="27">
        <f t="shared" si="4"/>
        <v>0</v>
      </c>
      <c r="AG55" s="27">
        <f t="shared" si="5"/>
        <v>0</v>
      </c>
      <c r="AH55" s="27">
        <f t="shared" si="6"/>
        <v>0</v>
      </c>
      <c r="AI55" s="27">
        <f t="shared" si="7"/>
        <v>0</v>
      </c>
      <c r="AJ55" s="27">
        <f t="shared" si="8"/>
        <v>0</v>
      </c>
      <c r="AK55" s="27">
        <f t="shared" si="9"/>
        <v>0</v>
      </c>
    </row>
    <row r="56" spans="1:37">
      <c r="A56" s="28" t="str">
        <f>IF(記入用!A56="","",記入用!A56)</f>
        <v/>
      </c>
      <c r="B56" s="28" t="str">
        <f>IF(記入用!B56="","",記入用!B56)</f>
        <v/>
      </c>
      <c r="C56" s="28" t="str">
        <f>IF(記入用!C56="","",記入用!C56)</f>
        <v/>
      </c>
      <c r="D56" s="28" t="str">
        <f>IF(記入用!D56="","",記入用!D56)</f>
        <v/>
      </c>
      <c r="E56" s="28" t="str">
        <f>IF(記入用!E56="","",記入用!E56)</f>
        <v/>
      </c>
      <c r="F56" s="28" t="str">
        <f>IF(記入用!F56="","",記入用!F56)</f>
        <v/>
      </c>
      <c r="G56" s="28" t="str">
        <f>IF(OR(記入用!G56=0,記入用!H56=0),"",ROUND((記入用!G56+記入用!H56)/2,0))</f>
        <v/>
      </c>
      <c r="H56" s="29" t="str">
        <f>IF(集計用!G56="","",IF(集計用!F56="男",LOOKUP(集計用!G56,得点換算データ!$A$3:$B$12),LOOKUP(集計用!G56,得点換算データ!$A$17:$B$26)))</f>
        <v/>
      </c>
      <c r="I56" s="28" t="str">
        <f>IF(記入用!I56="","",記入用!I56)</f>
        <v/>
      </c>
      <c r="J56" s="30" t="str">
        <f>IF(集計用!I56="","",IF(集計用!F56="男",LOOKUP(集計用!I56,得点換算データ!$C$3:$D$12),LOOKUP(集計用!I56,得点換算データ!$C$17:$D$26)))</f>
        <v/>
      </c>
      <c r="K56" s="28" t="str">
        <f>IF(記入用!J56="","",ROUNDDOWN(記入用!J56,0))</f>
        <v/>
      </c>
      <c r="L56" s="29" t="str">
        <f>IF(集計用!K56="","",IF(集計用!F56="男",LOOKUP(集計用!K56,得点換算データ!$E$3:$F$12),LOOKUP(集計用!K56,得点換算データ!$E$17:$F$26)))</f>
        <v/>
      </c>
      <c r="M56" s="28" t="str">
        <f>IF(記入用!K56="","",記入用!K56)</f>
        <v/>
      </c>
      <c r="N56" s="30" t="str">
        <f>IF(集計用!M56="","",IF(集計用!F56="男",LOOKUP(集計用!M56,得点換算データ!$G$3:$H$12),LOOKUP(集計用!M56,得点換算データ!$G$17:$H$26)))</f>
        <v/>
      </c>
      <c r="O56" s="28" t="str">
        <f>IF(記入用!L56="","",記入用!L56)</f>
        <v/>
      </c>
      <c r="P56" s="30" t="str">
        <f>IF(集計用!O56="","",IF(集計用!F56="男",LOOKUP(集計用!O56,得点換算データ!$I$3:$J$12),LOOKUP(集計用!O56,得点換算データ!$I$17:$J$26)))</f>
        <v/>
      </c>
      <c r="Q56" s="28" t="str">
        <f>IF(記入用!M56="","",記入用!M56)</f>
        <v/>
      </c>
      <c r="R56" s="30" t="str">
        <f>IF(集計用!Q56="","",IF(集計用!F56="男",LOOKUP(集計用!Q56,得点換算データ!$K$3:$L$12),LOOKUP(集計用!Q56,得点換算データ!$K$17:$L$26)))</f>
        <v/>
      </c>
      <c r="S56" s="28" t="str">
        <f>IF(記入用!N56="","",ROUNDUP(記入用!N56,1))</f>
        <v/>
      </c>
      <c r="T56" s="30" t="str">
        <f>IF(集計用!S56="","",IF(集計用!F56="男",LOOKUP(集計用!S56,得点換算データ!$M$3:$N$12),LOOKUP(集計用!S56,得点換算データ!$M$17:$N$26)))</f>
        <v/>
      </c>
      <c r="U56" s="28" t="str">
        <f>IF(記入用!O56="","",ROUNDDOWN(記入用!O56,0))</f>
        <v/>
      </c>
      <c r="V56" s="30" t="str">
        <f>IF(集計用!U56="","",IF(集計用!F56="男",LOOKUP(集計用!U56,得点換算データ!$O$3:$P$12),LOOKUP(集計用!U56,得点換算データ!$O$17:$P$26)))</f>
        <v/>
      </c>
      <c r="W56" s="28" t="str">
        <f>IF(記入用!P56="","",ROUNDDOWN(記入用!P56,0))</f>
        <v/>
      </c>
      <c r="X56" s="30" t="str">
        <f>IF(集計用!W56="","",IF(集計用!F56="男",LOOKUP(集計用!W56,得点換算データ!$Q$3:$R$12),LOOKUP(集計用!W56,得点換算データ!$Q$17:$R$26)))</f>
        <v/>
      </c>
      <c r="Y56" s="28" t="str">
        <f>IF(SUM(集計用!H56+J56+L56+N56+P56+R56+T56+V56+X56)=0,"",(H56+J56+L56+N56+T56+V56+X56+MAX(P56,R56)))</f>
        <v/>
      </c>
      <c r="Z56" s="28" t="str">
        <f>IF(Y56="","",IF(C56=1,LOOKUP(Y56,得点換算データ!$B$29:$B$33,得点換算データ!$A$29:$A$33),IF(C56=2,LOOKUP(Y56,得点換算データ!$C$29:$C$33,得点換算データ!$A$29:$A$33),LOOKUP(Y56,得点換算データ!$D$29:$D$33,得点換算データ!$A$29:$A$33))))</f>
        <v/>
      </c>
      <c r="AA56" s="27">
        <f t="shared" si="0"/>
        <v>0</v>
      </c>
      <c r="AB56" s="27"/>
      <c r="AC56" s="27">
        <f t="shared" si="1"/>
        <v>0</v>
      </c>
      <c r="AD56" s="27">
        <f t="shared" si="2"/>
        <v>0</v>
      </c>
      <c r="AE56" s="27">
        <f t="shared" si="3"/>
        <v>0</v>
      </c>
      <c r="AF56" s="27">
        <f t="shared" si="4"/>
        <v>0</v>
      </c>
      <c r="AG56" s="27">
        <f t="shared" si="5"/>
        <v>0</v>
      </c>
      <c r="AH56" s="27">
        <f t="shared" si="6"/>
        <v>0</v>
      </c>
      <c r="AI56" s="27">
        <f t="shared" si="7"/>
        <v>0</v>
      </c>
      <c r="AJ56" s="27">
        <f t="shared" si="8"/>
        <v>0</v>
      </c>
      <c r="AK56" s="27">
        <f t="shared" si="9"/>
        <v>0</v>
      </c>
    </row>
    <row r="57" spans="1:37">
      <c r="A57" s="28" t="str">
        <f>IF(記入用!A57="","",記入用!A57)</f>
        <v/>
      </c>
      <c r="B57" s="28" t="str">
        <f>IF(記入用!B57="","",記入用!B57)</f>
        <v/>
      </c>
      <c r="C57" s="28" t="str">
        <f>IF(記入用!C57="","",記入用!C57)</f>
        <v/>
      </c>
      <c r="D57" s="28" t="str">
        <f>IF(記入用!D57="","",記入用!D57)</f>
        <v/>
      </c>
      <c r="E57" s="28" t="str">
        <f>IF(記入用!E57="","",記入用!E57)</f>
        <v/>
      </c>
      <c r="F57" s="28" t="str">
        <f>IF(記入用!F57="","",記入用!F57)</f>
        <v/>
      </c>
      <c r="G57" s="28" t="str">
        <f>IF(OR(記入用!G57=0,記入用!H57=0),"",ROUND((記入用!G57+記入用!H57)/2,0))</f>
        <v/>
      </c>
      <c r="H57" s="29" t="str">
        <f>IF(集計用!G57="","",IF(集計用!F57="男",LOOKUP(集計用!G57,得点換算データ!$A$3:$B$12),LOOKUP(集計用!G57,得点換算データ!$A$17:$B$26)))</f>
        <v/>
      </c>
      <c r="I57" s="28" t="str">
        <f>IF(記入用!I57="","",記入用!I57)</f>
        <v/>
      </c>
      <c r="J57" s="30" t="str">
        <f>IF(集計用!I57="","",IF(集計用!F57="男",LOOKUP(集計用!I57,得点換算データ!$C$3:$D$12),LOOKUP(集計用!I57,得点換算データ!$C$17:$D$26)))</f>
        <v/>
      </c>
      <c r="K57" s="28" t="str">
        <f>IF(記入用!J57="","",ROUNDDOWN(記入用!J57,0))</f>
        <v/>
      </c>
      <c r="L57" s="29" t="str">
        <f>IF(集計用!K57="","",IF(集計用!F57="男",LOOKUP(集計用!K57,得点換算データ!$E$3:$F$12),LOOKUP(集計用!K57,得点換算データ!$E$17:$F$26)))</f>
        <v/>
      </c>
      <c r="M57" s="28" t="str">
        <f>IF(記入用!K57="","",記入用!K57)</f>
        <v/>
      </c>
      <c r="N57" s="30" t="str">
        <f>IF(集計用!M57="","",IF(集計用!F57="男",LOOKUP(集計用!M57,得点換算データ!$G$3:$H$12),LOOKUP(集計用!M57,得点換算データ!$G$17:$H$26)))</f>
        <v/>
      </c>
      <c r="O57" s="28" t="str">
        <f>IF(記入用!L57="","",記入用!L57)</f>
        <v/>
      </c>
      <c r="P57" s="30" t="str">
        <f>IF(集計用!O57="","",IF(集計用!F57="男",LOOKUP(集計用!O57,得点換算データ!$I$3:$J$12),LOOKUP(集計用!O57,得点換算データ!$I$17:$J$26)))</f>
        <v/>
      </c>
      <c r="Q57" s="28" t="str">
        <f>IF(記入用!M57="","",記入用!M57)</f>
        <v/>
      </c>
      <c r="R57" s="30" t="str">
        <f>IF(集計用!Q57="","",IF(集計用!F57="男",LOOKUP(集計用!Q57,得点換算データ!$K$3:$L$12),LOOKUP(集計用!Q57,得点換算データ!$K$17:$L$26)))</f>
        <v/>
      </c>
      <c r="S57" s="28" t="str">
        <f>IF(記入用!N57="","",ROUNDUP(記入用!N57,1))</f>
        <v/>
      </c>
      <c r="T57" s="30" t="str">
        <f>IF(集計用!S57="","",IF(集計用!F57="男",LOOKUP(集計用!S57,得点換算データ!$M$3:$N$12),LOOKUP(集計用!S57,得点換算データ!$M$17:$N$26)))</f>
        <v/>
      </c>
      <c r="U57" s="28" t="str">
        <f>IF(記入用!O57="","",ROUNDDOWN(記入用!O57,0))</f>
        <v/>
      </c>
      <c r="V57" s="30" t="str">
        <f>IF(集計用!U57="","",IF(集計用!F57="男",LOOKUP(集計用!U57,得点換算データ!$O$3:$P$12),LOOKUP(集計用!U57,得点換算データ!$O$17:$P$26)))</f>
        <v/>
      </c>
      <c r="W57" s="28" t="str">
        <f>IF(記入用!P57="","",ROUNDDOWN(記入用!P57,0))</f>
        <v/>
      </c>
      <c r="X57" s="30" t="str">
        <f>IF(集計用!W57="","",IF(集計用!F57="男",LOOKUP(集計用!W57,得点換算データ!$Q$3:$R$12),LOOKUP(集計用!W57,得点換算データ!$Q$17:$R$26)))</f>
        <v/>
      </c>
      <c r="Y57" s="28" t="str">
        <f>IF(SUM(集計用!H57+J57+L57+N57+P57+R57+T57+V57+X57)=0,"",(H57+J57+L57+N57+T57+V57+X57+MAX(P57,R57)))</f>
        <v/>
      </c>
      <c r="Z57" s="28" t="str">
        <f>IF(Y57="","",IF(C57=1,LOOKUP(Y57,得点換算データ!$B$29:$B$33,得点換算データ!$A$29:$A$33),IF(C57=2,LOOKUP(Y57,得点換算データ!$C$29:$C$33,得点換算データ!$A$29:$A$33),LOOKUP(Y57,得点換算データ!$D$29:$D$33,得点換算データ!$A$29:$A$33))))</f>
        <v/>
      </c>
      <c r="AA57" s="27">
        <f t="shared" si="0"/>
        <v>0</v>
      </c>
      <c r="AB57" s="27"/>
      <c r="AC57" s="27">
        <f t="shared" si="1"/>
        <v>0</v>
      </c>
      <c r="AD57" s="27">
        <f t="shared" si="2"/>
        <v>0</v>
      </c>
      <c r="AE57" s="27">
        <f t="shared" si="3"/>
        <v>0</v>
      </c>
      <c r="AF57" s="27">
        <f t="shared" si="4"/>
        <v>0</v>
      </c>
      <c r="AG57" s="27">
        <f t="shared" si="5"/>
        <v>0</v>
      </c>
      <c r="AH57" s="27">
        <f t="shared" si="6"/>
        <v>0</v>
      </c>
      <c r="AI57" s="27">
        <f t="shared" si="7"/>
        <v>0</v>
      </c>
      <c r="AJ57" s="27">
        <f t="shared" si="8"/>
        <v>0</v>
      </c>
      <c r="AK57" s="27">
        <f t="shared" si="9"/>
        <v>0</v>
      </c>
    </row>
    <row r="58" spans="1:37">
      <c r="A58" s="28" t="str">
        <f>IF(記入用!A58="","",記入用!A58)</f>
        <v/>
      </c>
      <c r="B58" s="28" t="str">
        <f>IF(記入用!B58="","",記入用!B58)</f>
        <v/>
      </c>
      <c r="C58" s="28" t="str">
        <f>IF(記入用!C58="","",記入用!C58)</f>
        <v/>
      </c>
      <c r="D58" s="28" t="str">
        <f>IF(記入用!D58="","",記入用!D58)</f>
        <v/>
      </c>
      <c r="E58" s="28" t="str">
        <f>IF(記入用!E58="","",記入用!E58)</f>
        <v/>
      </c>
      <c r="F58" s="28" t="str">
        <f>IF(記入用!F58="","",記入用!F58)</f>
        <v/>
      </c>
      <c r="G58" s="28" t="str">
        <f>IF(OR(記入用!G58=0,記入用!H58=0),"",ROUND((記入用!G58+記入用!H58)/2,0))</f>
        <v/>
      </c>
      <c r="H58" s="29" t="str">
        <f>IF(集計用!G58="","",IF(集計用!F58="男",LOOKUP(集計用!G58,得点換算データ!$A$3:$B$12),LOOKUP(集計用!G58,得点換算データ!$A$17:$B$26)))</f>
        <v/>
      </c>
      <c r="I58" s="28" t="str">
        <f>IF(記入用!I58="","",記入用!I58)</f>
        <v/>
      </c>
      <c r="J58" s="30" t="str">
        <f>IF(集計用!I58="","",IF(集計用!F58="男",LOOKUP(集計用!I58,得点換算データ!$C$3:$D$12),LOOKUP(集計用!I58,得点換算データ!$C$17:$D$26)))</f>
        <v/>
      </c>
      <c r="K58" s="28" t="str">
        <f>IF(記入用!J58="","",ROUNDDOWN(記入用!J58,0))</f>
        <v/>
      </c>
      <c r="L58" s="29" t="str">
        <f>IF(集計用!K58="","",IF(集計用!F58="男",LOOKUP(集計用!K58,得点換算データ!$E$3:$F$12),LOOKUP(集計用!K58,得点換算データ!$E$17:$F$26)))</f>
        <v/>
      </c>
      <c r="M58" s="28" t="str">
        <f>IF(記入用!K58="","",記入用!K58)</f>
        <v/>
      </c>
      <c r="N58" s="30" t="str">
        <f>IF(集計用!M58="","",IF(集計用!F58="男",LOOKUP(集計用!M58,得点換算データ!$G$3:$H$12),LOOKUP(集計用!M58,得点換算データ!$G$17:$H$26)))</f>
        <v/>
      </c>
      <c r="O58" s="28" t="str">
        <f>IF(記入用!L58="","",記入用!L58)</f>
        <v/>
      </c>
      <c r="P58" s="30" t="str">
        <f>IF(集計用!O58="","",IF(集計用!F58="男",LOOKUP(集計用!O58,得点換算データ!$I$3:$J$12),LOOKUP(集計用!O58,得点換算データ!$I$17:$J$26)))</f>
        <v/>
      </c>
      <c r="Q58" s="28" t="str">
        <f>IF(記入用!M58="","",記入用!M58)</f>
        <v/>
      </c>
      <c r="R58" s="30" t="str">
        <f>IF(集計用!Q58="","",IF(集計用!F58="男",LOOKUP(集計用!Q58,得点換算データ!$K$3:$L$12),LOOKUP(集計用!Q58,得点換算データ!$K$17:$L$26)))</f>
        <v/>
      </c>
      <c r="S58" s="28" t="str">
        <f>IF(記入用!N58="","",ROUNDUP(記入用!N58,1))</f>
        <v/>
      </c>
      <c r="T58" s="30" t="str">
        <f>IF(集計用!S58="","",IF(集計用!F58="男",LOOKUP(集計用!S58,得点換算データ!$M$3:$N$12),LOOKUP(集計用!S58,得点換算データ!$M$17:$N$26)))</f>
        <v/>
      </c>
      <c r="U58" s="28" t="str">
        <f>IF(記入用!O58="","",ROUNDDOWN(記入用!O58,0))</f>
        <v/>
      </c>
      <c r="V58" s="30" t="str">
        <f>IF(集計用!U58="","",IF(集計用!F58="男",LOOKUP(集計用!U58,得点換算データ!$O$3:$P$12),LOOKUP(集計用!U58,得点換算データ!$O$17:$P$26)))</f>
        <v/>
      </c>
      <c r="W58" s="28" t="str">
        <f>IF(記入用!P58="","",ROUNDDOWN(記入用!P58,0))</f>
        <v/>
      </c>
      <c r="X58" s="30" t="str">
        <f>IF(集計用!W58="","",IF(集計用!F58="男",LOOKUP(集計用!W58,得点換算データ!$Q$3:$R$12),LOOKUP(集計用!W58,得点換算データ!$Q$17:$R$26)))</f>
        <v/>
      </c>
      <c r="Y58" s="28" t="str">
        <f>IF(SUM(集計用!H58+J58+L58+N58+P58+R58+T58+V58+X58)=0,"",(H58+J58+L58+N58+T58+V58+X58+MAX(P58,R58)))</f>
        <v/>
      </c>
      <c r="Z58" s="28" t="str">
        <f>IF(Y58="","",IF(C58=1,LOOKUP(Y58,得点換算データ!$B$29:$B$33,得点換算データ!$A$29:$A$33),IF(C58=2,LOOKUP(Y58,得点換算データ!$C$29:$C$33,得点換算データ!$A$29:$A$33),LOOKUP(Y58,得点換算データ!$D$29:$D$33,得点換算データ!$A$29:$A$33))))</f>
        <v/>
      </c>
      <c r="AA58" s="27">
        <f t="shared" si="0"/>
        <v>0</v>
      </c>
      <c r="AB58" s="27"/>
      <c r="AC58" s="27">
        <f t="shared" si="1"/>
        <v>0</v>
      </c>
      <c r="AD58" s="27">
        <f t="shared" si="2"/>
        <v>0</v>
      </c>
      <c r="AE58" s="27">
        <f t="shared" si="3"/>
        <v>0</v>
      </c>
      <c r="AF58" s="27">
        <f t="shared" si="4"/>
        <v>0</v>
      </c>
      <c r="AG58" s="27">
        <f t="shared" si="5"/>
        <v>0</v>
      </c>
      <c r="AH58" s="27">
        <f t="shared" si="6"/>
        <v>0</v>
      </c>
      <c r="AI58" s="27">
        <f t="shared" si="7"/>
        <v>0</v>
      </c>
      <c r="AJ58" s="27">
        <f t="shared" si="8"/>
        <v>0</v>
      </c>
      <c r="AK58" s="27">
        <f t="shared" si="9"/>
        <v>0</v>
      </c>
    </row>
    <row r="59" spans="1:37">
      <c r="A59" s="28" t="str">
        <f>IF(記入用!A59="","",記入用!A59)</f>
        <v/>
      </c>
      <c r="B59" s="28" t="str">
        <f>IF(記入用!B59="","",記入用!B59)</f>
        <v/>
      </c>
      <c r="C59" s="28" t="str">
        <f>IF(記入用!C59="","",記入用!C59)</f>
        <v/>
      </c>
      <c r="D59" s="28" t="str">
        <f>IF(記入用!D59="","",記入用!D59)</f>
        <v/>
      </c>
      <c r="E59" s="28" t="str">
        <f>IF(記入用!E59="","",記入用!E59)</f>
        <v/>
      </c>
      <c r="F59" s="28" t="str">
        <f>IF(記入用!F59="","",記入用!F59)</f>
        <v/>
      </c>
      <c r="G59" s="28" t="str">
        <f>IF(OR(記入用!G59=0,記入用!H59=0),"",ROUND((記入用!G59+記入用!H59)/2,0))</f>
        <v/>
      </c>
      <c r="H59" s="29" t="str">
        <f>IF(集計用!G59="","",IF(集計用!F59="男",LOOKUP(集計用!G59,得点換算データ!$A$3:$B$12),LOOKUP(集計用!G59,得点換算データ!$A$17:$B$26)))</f>
        <v/>
      </c>
      <c r="I59" s="28" t="str">
        <f>IF(記入用!I59="","",記入用!I59)</f>
        <v/>
      </c>
      <c r="J59" s="30" t="str">
        <f>IF(集計用!I59="","",IF(集計用!F59="男",LOOKUP(集計用!I59,得点換算データ!$C$3:$D$12),LOOKUP(集計用!I59,得点換算データ!$C$17:$D$26)))</f>
        <v/>
      </c>
      <c r="K59" s="28" t="str">
        <f>IF(記入用!J59="","",ROUNDDOWN(記入用!J59,0))</f>
        <v/>
      </c>
      <c r="L59" s="29" t="str">
        <f>IF(集計用!K59="","",IF(集計用!F59="男",LOOKUP(集計用!K59,得点換算データ!$E$3:$F$12),LOOKUP(集計用!K59,得点換算データ!$E$17:$F$26)))</f>
        <v/>
      </c>
      <c r="M59" s="28" t="str">
        <f>IF(記入用!K59="","",記入用!K59)</f>
        <v/>
      </c>
      <c r="N59" s="30" t="str">
        <f>IF(集計用!M59="","",IF(集計用!F59="男",LOOKUP(集計用!M59,得点換算データ!$G$3:$H$12),LOOKUP(集計用!M59,得点換算データ!$G$17:$H$26)))</f>
        <v/>
      </c>
      <c r="O59" s="28" t="str">
        <f>IF(記入用!L59="","",記入用!L59)</f>
        <v/>
      </c>
      <c r="P59" s="30" t="str">
        <f>IF(集計用!O59="","",IF(集計用!F59="男",LOOKUP(集計用!O59,得点換算データ!$I$3:$J$12),LOOKUP(集計用!O59,得点換算データ!$I$17:$J$26)))</f>
        <v/>
      </c>
      <c r="Q59" s="28" t="str">
        <f>IF(記入用!M59="","",記入用!M59)</f>
        <v/>
      </c>
      <c r="R59" s="30" t="str">
        <f>IF(集計用!Q59="","",IF(集計用!F59="男",LOOKUP(集計用!Q59,得点換算データ!$K$3:$L$12),LOOKUP(集計用!Q59,得点換算データ!$K$17:$L$26)))</f>
        <v/>
      </c>
      <c r="S59" s="28" t="str">
        <f>IF(記入用!N59="","",ROUNDUP(記入用!N59,1))</f>
        <v/>
      </c>
      <c r="T59" s="30" t="str">
        <f>IF(集計用!S59="","",IF(集計用!F59="男",LOOKUP(集計用!S59,得点換算データ!$M$3:$N$12),LOOKUP(集計用!S59,得点換算データ!$M$17:$N$26)))</f>
        <v/>
      </c>
      <c r="U59" s="28" t="str">
        <f>IF(記入用!O59="","",ROUNDDOWN(記入用!O59,0))</f>
        <v/>
      </c>
      <c r="V59" s="30" t="str">
        <f>IF(集計用!U59="","",IF(集計用!F59="男",LOOKUP(集計用!U59,得点換算データ!$O$3:$P$12),LOOKUP(集計用!U59,得点換算データ!$O$17:$P$26)))</f>
        <v/>
      </c>
      <c r="W59" s="28" t="str">
        <f>IF(記入用!P59="","",ROUNDDOWN(記入用!P59,0))</f>
        <v/>
      </c>
      <c r="X59" s="30" t="str">
        <f>IF(集計用!W59="","",IF(集計用!F59="男",LOOKUP(集計用!W59,得点換算データ!$Q$3:$R$12),LOOKUP(集計用!W59,得点換算データ!$Q$17:$R$26)))</f>
        <v/>
      </c>
      <c r="Y59" s="28" t="str">
        <f>IF(SUM(集計用!H59+J59+L59+N59+P59+R59+T59+V59+X59)=0,"",(H59+J59+L59+N59+T59+V59+X59+MAX(P59,R59)))</f>
        <v/>
      </c>
      <c r="Z59" s="28" t="str">
        <f>IF(Y59="","",IF(C59=1,LOOKUP(Y59,得点換算データ!$B$29:$B$33,得点換算データ!$A$29:$A$33),IF(C59=2,LOOKUP(Y59,得点換算データ!$C$29:$C$33,得点換算データ!$A$29:$A$33),LOOKUP(Y59,得点換算データ!$D$29:$D$33,得点換算データ!$A$29:$A$33))))</f>
        <v/>
      </c>
      <c r="AA59" s="27">
        <f t="shared" si="0"/>
        <v>0</v>
      </c>
      <c r="AB59" s="27"/>
      <c r="AC59" s="27">
        <f t="shared" si="1"/>
        <v>0</v>
      </c>
      <c r="AD59" s="27">
        <f t="shared" si="2"/>
        <v>0</v>
      </c>
      <c r="AE59" s="27">
        <f t="shared" si="3"/>
        <v>0</v>
      </c>
      <c r="AF59" s="27">
        <f t="shared" si="4"/>
        <v>0</v>
      </c>
      <c r="AG59" s="27">
        <f t="shared" si="5"/>
        <v>0</v>
      </c>
      <c r="AH59" s="27">
        <f t="shared" si="6"/>
        <v>0</v>
      </c>
      <c r="AI59" s="27">
        <f t="shared" si="7"/>
        <v>0</v>
      </c>
      <c r="AJ59" s="27">
        <f t="shared" si="8"/>
        <v>0</v>
      </c>
      <c r="AK59" s="27">
        <f t="shared" si="9"/>
        <v>0</v>
      </c>
    </row>
    <row r="60" spans="1:37">
      <c r="A60" s="28" t="str">
        <f>IF(記入用!A60="","",記入用!A60)</f>
        <v/>
      </c>
      <c r="B60" s="28" t="str">
        <f>IF(記入用!B60="","",記入用!B60)</f>
        <v/>
      </c>
      <c r="C60" s="28" t="str">
        <f>IF(記入用!C60="","",記入用!C60)</f>
        <v/>
      </c>
      <c r="D60" s="28" t="str">
        <f>IF(記入用!D60="","",記入用!D60)</f>
        <v/>
      </c>
      <c r="E60" s="28" t="str">
        <f>IF(記入用!E60="","",記入用!E60)</f>
        <v/>
      </c>
      <c r="F60" s="28" t="str">
        <f>IF(記入用!F60="","",記入用!F60)</f>
        <v/>
      </c>
      <c r="G60" s="28" t="str">
        <f>IF(OR(記入用!G60=0,記入用!H60=0),"",ROUND((記入用!G60+記入用!H60)/2,0))</f>
        <v/>
      </c>
      <c r="H60" s="29" t="str">
        <f>IF(集計用!G60="","",IF(集計用!F60="男",LOOKUP(集計用!G60,得点換算データ!$A$3:$B$12),LOOKUP(集計用!G60,得点換算データ!$A$17:$B$26)))</f>
        <v/>
      </c>
      <c r="I60" s="28" t="str">
        <f>IF(記入用!I60="","",記入用!I60)</f>
        <v/>
      </c>
      <c r="J60" s="30" t="str">
        <f>IF(集計用!I60="","",IF(集計用!F60="男",LOOKUP(集計用!I60,得点換算データ!$C$3:$D$12),LOOKUP(集計用!I60,得点換算データ!$C$17:$D$26)))</f>
        <v/>
      </c>
      <c r="K60" s="28" t="str">
        <f>IF(記入用!J60="","",ROUNDDOWN(記入用!J60,0))</f>
        <v/>
      </c>
      <c r="L60" s="29" t="str">
        <f>IF(集計用!K60="","",IF(集計用!F60="男",LOOKUP(集計用!K60,得点換算データ!$E$3:$F$12),LOOKUP(集計用!K60,得点換算データ!$E$17:$F$26)))</f>
        <v/>
      </c>
      <c r="M60" s="28" t="str">
        <f>IF(記入用!K60="","",記入用!K60)</f>
        <v/>
      </c>
      <c r="N60" s="30" t="str">
        <f>IF(集計用!M60="","",IF(集計用!F60="男",LOOKUP(集計用!M60,得点換算データ!$G$3:$H$12),LOOKUP(集計用!M60,得点換算データ!$G$17:$H$26)))</f>
        <v/>
      </c>
      <c r="O60" s="28" t="str">
        <f>IF(記入用!L60="","",記入用!L60)</f>
        <v/>
      </c>
      <c r="P60" s="30" t="str">
        <f>IF(集計用!O60="","",IF(集計用!F60="男",LOOKUP(集計用!O60,得点換算データ!$I$3:$J$12),LOOKUP(集計用!O60,得点換算データ!$I$17:$J$26)))</f>
        <v/>
      </c>
      <c r="Q60" s="28" t="str">
        <f>IF(記入用!M60="","",記入用!M60)</f>
        <v/>
      </c>
      <c r="R60" s="30" t="str">
        <f>IF(集計用!Q60="","",IF(集計用!F60="男",LOOKUP(集計用!Q60,得点換算データ!$K$3:$L$12),LOOKUP(集計用!Q60,得点換算データ!$K$17:$L$26)))</f>
        <v/>
      </c>
      <c r="S60" s="28" t="str">
        <f>IF(記入用!N60="","",ROUNDUP(記入用!N60,1))</f>
        <v/>
      </c>
      <c r="T60" s="30" t="str">
        <f>IF(集計用!S60="","",IF(集計用!F60="男",LOOKUP(集計用!S60,得点換算データ!$M$3:$N$12),LOOKUP(集計用!S60,得点換算データ!$M$17:$N$26)))</f>
        <v/>
      </c>
      <c r="U60" s="28" t="str">
        <f>IF(記入用!O60="","",ROUNDDOWN(記入用!O60,0))</f>
        <v/>
      </c>
      <c r="V60" s="30" t="str">
        <f>IF(集計用!U60="","",IF(集計用!F60="男",LOOKUP(集計用!U60,得点換算データ!$O$3:$P$12),LOOKUP(集計用!U60,得点換算データ!$O$17:$P$26)))</f>
        <v/>
      </c>
      <c r="W60" s="28" t="str">
        <f>IF(記入用!P60="","",ROUNDDOWN(記入用!P60,0))</f>
        <v/>
      </c>
      <c r="X60" s="30" t="str">
        <f>IF(集計用!W60="","",IF(集計用!F60="男",LOOKUP(集計用!W60,得点換算データ!$Q$3:$R$12),LOOKUP(集計用!W60,得点換算データ!$Q$17:$R$26)))</f>
        <v/>
      </c>
      <c r="Y60" s="28" t="str">
        <f>IF(SUM(集計用!H60+J60+L60+N60+P60+R60+T60+V60+X60)=0,"",(H60+J60+L60+N60+T60+V60+X60+MAX(P60,R60)))</f>
        <v/>
      </c>
      <c r="Z60" s="28" t="str">
        <f>IF(Y60="","",IF(C60=1,LOOKUP(Y60,得点換算データ!$B$29:$B$33,得点換算データ!$A$29:$A$33),IF(C60=2,LOOKUP(Y60,得点換算データ!$C$29:$C$33,得点換算データ!$A$29:$A$33),LOOKUP(Y60,得点換算データ!$D$29:$D$33,得点換算データ!$A$29:$A$33))))</f>
        <v/>
      </c>
      <c r="AA60" s="27">
        <f t="shared" si="0"/>
        <v>0</v>
      </c>
      <c r="AB60" s="27"/>
      <c r="AC60" s="27">
        <f t="shared" si="1"/>
        <v>0</v>
      </c>
      <c r="AD60" s="27">
        <f t="shared" si="2"/>
        <v>0</v>
      </c>
      <c r="AE60" s="27">
        <f t="shared" si="3"/>
        <v>0</v>
      </c>
      <c r="AF60" s="27">
        <f t="shared" si="4"/>
        <v>0</v>
      </c>
      <c r="AG60" s="27">
        <f t="shared" si="5"/>
        <v>0</v>
      </c>
      <c r="AH60" s="27">
        <f t="shared" si="6"/>
        <v>0</v>
      </c>
      <c r="AI60" s="27">
        <f t="shared" si="7"/>
        <v>0</v>
      </c>
      <c r="AJ60" s="27">
        <f t="shared" si="8"/>
        <v>0</v>
      </c>
      <c r="AK60" s="27">
        <f t="shared" si="9"/>
        <v>0</v>
      </c>
    </row>
    <row r="61" spans="1:37">
      <c r="A61" s="28" t="str">
        <f>IF(記入用!A61="","",記入用!A61)</f>
        <v/>
      </c>
      <c r="B61" s="28" t="str">
        <f>IF(記入用!B61="","",記入用!B61)</f>
        <v/>
      </c>
      <c r="C61" s="28" t="str">
        <f>IF(記入用!C61="","",記入用!C61)</f>
        <v/>
      </c>
      <c r="D61" s="28" t="str">
        <f>IF(記入用!D61="","",記入用!D61)</f>
        <v/>
      </c>
      <c r="E61" s="28" t="str">
        <f>IF(記入用!E61="","",記入用!E61)</f>
        <v/>
      </c>
      <c r="F61" s="28" t="str">
        <f>IF(記入用!F61="","",記入用!F61)</f>
        <v/>
      </c>
      <c r="G61" s="28" t="str">
        <f>IF(OR(記入用!G61=0,記入用!H61=0),"",ROUND((記入用!G61+記入用!H61)/2,0))</f>
        <v/>
      </c>
      <c r="H61" s="29" t="str">
        <f>IF(集計用!G61="","",IF(集計用!F61="男",LOOKUP(集計用!G61,得点換算データ!$A$3:$B$12),LOOKUP(集計用!G61,得点換算データ!$A$17:$B$26)))</f>
        <v/>
      </c>
      <c r="I61" s="28" t="str">
        <f>IF(記入用!I61="","",記入用!I61)</f>
        <v/>
      </c>
      <c r="J61" s="30" t="str">
        <f>IF(集計用!I61="","",IF(集計用!F61="男",LOOKUP(集計用!I61,得点換算データ!$C$3:$D$12),LOOKUP(集計用!I61,得点換算データ!$C$17:$D$26)))</f>
        <v/>
      </c>
      <c r="K61" s="28" t="str">
        <f>IF(記入用!J61="","",ROUNDDOWN(記入用!J61,0))</f>
        <v/>
      </c>
      <c r="L61" s="29" t="str">
        <f>IF(集計用!K61="","",IF(集計用!F61="男",LOOKUP(集計用!K61,得点換算データ!$E$3:$F$12),LOOKUP(集計用!K61,得点換算データ!$E$17:$F$26)))</f>
        <v/>
      </c>
      <c r="M61" s="28" t="str">
        <f>IF(記入用!K61="","",記入用!K61)</f>
        <v/>
      </c>
      <c r="N61" s="30" t="str">
        <f>IF(集計用!M61="","",IF(集計用!F61="男",LOOKUP(集計用!M61,得点換算データ!$G$3:$H$12),LOOKUP(集計用!M61,得点換算データ!$G$17:$H$26)))</f>
        <v/>
      </c>
      <c r="O61" s="28" t="str">
        <f>IF(記入用!L61="","",記入用!L61)</f>
        <v/>
      </c>
      <c r="P61" s="30" t="str">
        <f>IF(集計用!O61="","",IF(集計用!F61="男",LOOKUP(集計用!O61,得点換算データ!$I$3:$J$12),LOOKUP(集計用!O61,得点換算データ!$I$17:$J$26)))</f>
        <v/>
      </c>
      <c r="Q61" s="28" t="str">
        <f>IF(記入用!M61="","",記入用!M61)</f>
        <v/>
      </c>
      <c r="R61" s="30" t="str">
        <f>IF(集計用!Q61="","",IF(集計用!F61="男",LOOKUP(集計用!Q61,得点換算データ!$K$3:$L$12),LOOKUP(集計用!Q61,得点換算データ!$K$17:$L$26)))</f>
        <v/>
      </c>
      <c r="S61" s="28" t="str">
        <f>IF(記入用!N61="","",ROUNDUP(記入用!N61,1))</f>
        <v/>
      </c>
      <c r="T61" s="30" t="str">
        <f>IF(集計用!S61="","",IF(集計用!F61="男",LOOKUP(集計用!S61,得点換算データ!$M$3:$N$12),LOOKUP(集計用!S61,得点換算データ!$M$17:$N$26)))</f>
        <v/>
      </c>
      <c r="U61" s="28" t="str">
        <f>IF(記入用!O61="","",ROUNDDOWN(記入用!O61,0))</f>
        <v/>
      </c>
      <c r="V61" s="30" t="str">
        <f>IF(集計用!U61="","",IF(集計用!F61="男",LOOKUP(集計用!U61,得点換算データ!$O$3:$P$12),LOOKUP(集計用!U61,得点換算データ!$O$17:$P$26)))</f>
        <v/>
      </c>
      <c r="W61" s="28" t="str">
        <f>IF(記入用!P61="","",ROUNDDOWN(記入用!P61,0))</f>
        <v/>
      </c>
      <c r="X61" s="30" t="str">
        <f>IF(集計用!W61="","",IF(集計用!F61="男",LOOKUP(集計用!W61,得点換算データ!$Q$3:$R$12),LOOKUP(集計用!W61,得点換算データ!$Q$17:$R$26)))</f>
        <v/>
      </c>
      <c r="Y61" s="28" t="str">
        <f>IF(SUM(集計用!H61+J61+L61+N61+P61+R61+T61+V61+X61)=0,"",(H61+J61+L61+N61+T61+V61+X61+MAX(P61,R61)))</f>
        <v/>
      </c>
      <c r="Z61" s="28" t="str">
        <f>IF(Y61="","",IF(C61=1,LOOKUP(Y61,得点換算データ!$B$29:$B$33,得点換算データ!$A$29:$A$33),IF(C61=2,LOOKUP(Y61,得点換算データ!$C$29:$C$33,得点換算データ!$A$29:$A$33),LOOKUP(Y61,得点換算データ!$D$29:$D$33,得点換算データ!$A$29:$A$33))))</f>
        <v/>
      </c>
      <c r="AA61" s="27">
        <f t="shared" si="0"/>
        <v>0</v>
      </c>
      <c r="AB61" s="27"/>
      <c r="AC61" s="27">
        <f t="shared" si="1"/>
        <v>0</v>
      </c>
      <c r="AD61" s="27">
        <f t="shared" si="2"/>
        <v>0</v>
      </c>
      <c r="AE61" s="27">
        <f t="shared" si="3"/>
        <v>0</v>
      </c>
      <c r="AF61" s="27">
        <f t="shared" si="4"/>
        <v>0</v>
      </c>
      <c r="AG61" s="27">
        <f t="shared" si="5"/>
        <v>0</v>
      </c>
      <c r="AH61" s="27">
        <f t="shared" si="6"/>
        <v>0</v>
      </c>
      <c r="AI61" s="27">
        <f t="shared" si="7"/>
        <v>0</v>
      </c>
      <c r="AJ61" s="27">
        <f t="shared" si="8"/>
        <v>0</v>
      </c>
      <c r="AK61" s="27">
        <f t="shared" si="9"/>
        <v>0</v>
      </c>
    </row>
    <row r="62" spans="1:37">
      <c r="A62" s="28" t="str">
        <f>IF(記入用!A62="","",記入用!A62)</f>
        <v/>
      </c>
      <c r="B62" s="28" t="str">
        <f>IF(記入用!B62="","",記入用!B62)</f>
        <v/>
      </c>
      <c r="C62" s="28" t="str">
        <f>IF(記入用!C62="","",記入用!C62)</f>
        <v/>
      </c>
      <c r="D62" s="28" t="str">
        <f>IF(記入用!D62="","",記入用!D62)</f>
        <v/>
      </c>
      <c r="E62" s="28" t="str">
        <f>IF(記入用!E62="","",記入用!E62)</f>
        <v/>
      </c>
      <c r="F62" s="28" t="str">
        <f>IF(記入用!F62="","",記入用!F62)</f>
        <v/>
      </c>
      <c r="G62" s="28" t="str">
        <f>IF(OR(記入用!G62=0,記入用!H62=0),"",ROUND((記入用!G62+記入用!H62)/2,0))</f>
        <v/>
      </c>
      <c r="H62" s="29" t="str">
        <f>IF(集計用!G62="","",IF(集計用!F62="男",LOOKUP(集計用!G62,得点換算データ!$A$3:$B$12),LOOKUP(集計用!G62,得点換算データ!$A$17:$B$26)))</f>
        <v/>
      </c>
      <c r="I62" s="28" t="str">
        <f>IF(記入用!I62="","",記入用!I62)</f>
        <v/>
      </c>
      <c r="J62" s="30" t="str">
        <f>IF(集計用!I62="","",IF(集計用!F62="男",LOOKUP(集計用!I62,得点換算データ!$C$3:$D$12),LOOKUP(集計用!I62,得点換算データ!$C$17:$D$26)))</f>
        <v/>
      </c>
      <c r="K62" s="28" t="str">
        <f>IF(記入用!J62="","",ROUNDDOWN(記入用!J62,0))</f>
        <v/>
      </c>
      <c r="L62" s="29" t="str">
        <f>IF(集計用!K62="","",IF(集計用!F62="男",LOOKUP(集計用!K62,得点換算データ!$E$3:$F$12),LOOKUP(集計用!K62,得点換算データ!$E$17:$F$26)))</f>
        <v/>
      </c>
      <c r="M62" s="28" t="str">
        <f>IF(記入用!K62="","",記入用!K62)</f>
        <v/>
      </c>
      <c r="N62" s="30" t="str">
        <f>IF(集計用!M62="","",IF(集計用!F62="男",LOOKUP(集計用!M62,得点換算データ!$G$3:$H$12),LOOKUP(集計用!M62,得点換算データ!$G$17:$H$26)))</f>
        <v/>
      </c>
      <c r="O62" s="28" t="str">
        <f>IF(記入用!L62="","",記入用!L62)</f>
        <v/>
      </c>
      <c r="P62" s="30" t="str">
        <f>IF(集計用!O62="","",IF(集計用!F62="男",LOOKUP(集計用!O62,得点換算データ!$I$3:$J$12),LOOKUP(集計用!O62,得点換算データ!$I$17:$J$26)))</f>
        <v/>
      </c>
      <c r="Q62" s="28" t="str">
        <f>IF(記入用!M62="","",記入用!M62)</f>
        <v/>
      </c>
      <c r="R62" s="30" t="str">
        <f>IF(集計用!Q62="","",IF(集計用!F62="男",LOOKUP(集計用!Q62,得点換算データ!$K$3:$L$12),LOOKUP(集計用!Q62,得点換算データ!$K$17:$L$26)))</f>
        <v/>
      </c>
      <c r="S62" s="28" t="str">
        <f>IF(記入用!N62="","",ROUNDUP(記入用!N62,1))</f>
        <v/>
      </c>
      <c r="T62" s="30" t="str">
        <f>IF(集計用!S62="","",IF(集計用!F62="男",LOOKUP(集計用!S62,得点換算データ!$M$3:$N$12),LOOKUP(集計用!S62,得点換算データ!$M$17:$N$26)))</f>
        <v/>
      </c>
      <c r="U62" s="28" t="str">
        <f>IF(記入用!O62="","",ROUNDDOWN(記入用!O62,0))</f>
        <v/>
      </c>
      <c r="V62" s="30" t="str">
        <f>IF(集計用!U62="","",IF(集計用!F62="男",LOOKUP(集計用!U62,得点換算データ!$O$3:$P$12),LOOKUP(集計用!U62,得点換算データ!$O$17:$P$26)))</f>
        <v/>
      </c>
      <c r="W62" s="28" t="str">
        <f>IF(記入用!P62="","",ROUNDDOWN(記入用!P62,0))</f>
        <v/>
      </c>
      <c r="X62" s="30" t="str">
        <f>IF(集計用!W62="","",IF(集計用!F62="男",LOOKUP(集計用!W62,得点換算データ!$Q$3:$R$12),LOOKUP(集計用!W62,得点換算データ!$Q$17:$R$26)))</f>
        <v/>
      </c>
      <c r="Y62" s="28" t="str">
        <f>IF(SUM(集計用!H62+J62+L62+N62+P62+R62+T62+V62+X62)=0,"",(H62+J62+L62+N62+T62+V62+X62+MAX(P62,R62)))</f>
        <v/>
      </c>
      <c r="Z62" s="28" t="str">
        <f>IF(Y62="","",IF(C62=1,LOOKUP(Y62,得点換算データ!$B$29:$B$33,得点換算データ!$A$29:$A$33),IF(C62=2,LOOKUP(Y62,得点換算データ!$C$29:$C$33,得点換算データ!$A$29:$A$33),LOOKUP(Y62,得点換算データ!$D$29:$D$33,得点換算データ!$A$29:$A$33))))</f>
        <v/>
      </c>
      <c r="AA62" s="27">
        <f t="shared" si="0"/>
        <v>0</v>
      </c>
      <c r="AB62" s="27"/>
      <c r="AC62" s="27">
        <f t="shared" si="1"/>
        <v>0</v>
      </c>
      <c r="AD62" s="27">
        <f t="shared" si="2"/>
        <v>0</v>
      </c>
      <c r="AE62" s="27">
        <f t="shared" si="3"/>
        <v>0</v>
      </c>
      <c r="AF62" s="27">
        <f t="shared" si="4"/>
        <v>0</v>
      </c>
      <c r="AG62" s="27">
        <f t="shared" si="5"/>
        <v>0</v>
      </c>
      <c r="AH62" s="27">
        <f t="shared" si="6"/>
        <v>0</v>
      </c>
      <c r="AI62" s="27">
        <f t="shared" si="7"/>
        <v>0</v>
      </c>
      <c r="AJ62" s="27">
        <f t="shared" si="8"/>
        <v>0</v>
      </c>
      <c r="AK62" s="27">
        <f t="shared" si="9"/>
        <v>0</v>
      </c>
    </row>
    <row r="63" spans="1:37">
      <c r="A63" s="28" t="str">
        <f>IF(記入用!A63="","",記入用!A63)</f>
        <v/>
      </c>
      <c r="B63" s="28" t="str">
        <f>IF(記入用!B63="","",記入用!B63)</f>
        <v/>
      </c>
      <c r="C63" s="28" t="str">
        <f>IF(記入用!C63="","",記入用!C63)</f>
        <v/>
      </c>
      <c r="D63" s="28" t="str">
        <f>IF(記入用!D63="","",記入用!D63)</f>
        <v/>
      </c>
      <c r="E63" s="28" t="str">
        <f>IF(記入用!E63="","",記入用!E63)</f>
        <v/>
      </c>
      <c r="F63" s="28" t="str">
        <f>IF(記入用!F63="","",記入用!F63)</f>
        <v/>
      </c>
      <c r="G63" s="28" t="str">
        <f>IF(OR(記入用!G63=0,記入用!H63=0),"",ROUND((記入用!G63+記入用!H63)/2,0))</f>
        <v/>
      </c>
      <c r="H63" s="29" t="str">
        <f>IF(集計用!G63="","",IF(集計用!F63="男",LOOKUP(集計用!G63,得点換算データ!$A$3:$B$12),LOOKUP(集計用!G63,得点換算データ!$A$17:$B$26)))</f>
        <v/>
      </c>
      <c r="I63" s="28" t="str">
        <f>IF(記入用!I63="","",記入用!I63)</f>
        <v/>
      </c>
      <c r="J63" s="30" t="str">
        <f>IF(集計用!I63="","",IF(集計用!F63="男",LOOKUP(集計用!I63,得点換算データ!$C$3:$D$12),LOOKUP(集計用!I63,得点換算データ!$C$17:$D$26)))</f>
        <v/>
      </c>
      <c r="K63" s="28" t="str">
        <f>IF(記入用!J63="","",ROUNDDOWN(記入用!J63,0))</f>
        <v/>
      </c>
      <c r="L63" s="29" t="str">
        <f>IF(集計用!K63="","",IF(集計用!F63="男",LOOKUP(集計用!K63,得点換算データ!$E$3:$F$12),LOOKUP(集計用!K63,得点換算データ!$E$17:$F$26)))</f>
        <v/>
      </c>
      <c r="M63" s="28" t="str">
        <f>IF(記入用!K63="","",記入用!K63)</f>
        <v/>
      </c>
      <c r="N63" s="30" t="str">
        <f>IF(集計用!M63="","",IF(集計用!F63="男",LOOKUP(集計用!M63,得点換算データ!$G$3:$H$12),LOOKUP(集計用!M63,得点換算データ!$G$17:$H$26)))</f>
        <v/>
      </c>
      <c r="O63" s="28" t="str">
        <f>IF(記入用!L63="","",記入用!L63)</f>
        <v/>
      </c>
      <c r="P63" s="30" t="str">
        <f>IF(集計用!O63="","",IF(集計用!F63="男",LOOKUP(集計用!O63,得点換算データ!$I$3:$J$12),LOOKUP(集計用!O63,得点換算データ!$I$17:$J$26)))</f>
        <v/>
      </c>
      <c r="Q63" s="28" t="str">
        <f>IF(記入用!M63="","",記入用!M63)</f>
        <v/>
      </c>
      <c r="R63" s="30" t="str">
        <f>IF(集計用!Q63="","",IF(集計用!F63="男",LOOKUP(集計用!Q63,得点換算データ!$K$3:$L$12),LOOKUP(集計用!Q63,得点換算データ!$K$17:$L$26)))</f>
        <v/>
      </c>
      <c r="S63" s="28" t="str">
        <f>IF(記入用!N63="","",ROUNDUP(記入用!N63,1))</f>
        <v/>
      </c>
      <c r="T63" s="30" t="str">
        <f>IF(集計用!S63="","",IF(集計用!F63="男",LOOKUP(集計用!S63,得点換算データ!$M$3:$N$12),LOOKUP(集計用!S63,得点換算データ!$M$17:$N$26)))</f>
        <v/>
      </c>
      <c r="U63" s="28" t="str">
        <f>IF(記入用!O63="","",ROUNDDOWN(記入用!O63,0))</f>
        <v/>
      </c>
      <c r="V63" s="30" t="str">
        <f>IF(集計用!U63="","",IF(集計用!F63="男",LOOKUP(集計用!U63,得点換算データ!$O$3:$P$12),LOOKUP(集計用!U63,得点換算データ!$O$17:$P$26)))</f>
        <v/>
      </c>
      <c r="W63" s="28" t="str">
        <f>IF(記入用!P63="","",ROUNDDOWN(記入用!P63,0))</f>
        <v/>
      </c>
      <c r="X63" s="30" t="str">
        <f>IF(集計用!W63="","",IF(集計用!F63="男",LOOKUP(集計用!W63,得点換算データ!$Q$3:$R$12),LOOKUP(集計用!W63,得点換算データ!$Q$17:$R$26)))</f>
        <v/>
      </c>
      <c r="Y63" s="28" t="str">
        <f>IF(SUM(集計用!H63+J63+L63+N63+P63+R63+T63+V63+X63)=0,"",(H63+J63+L63+N63+T63+V63+X63+MAX(P63,R63)))</f>
        <v/>
      </c>
      <c r="Z63" s="28" t="str">
        <f>IF(Y63="","",IF(C63=1,LOOKUP(Y63,得点換算データ!$B$29:$B$33,得点換算データ!$A$29:$A$33),IF(C63=2,LOOKUP(Y63,得点換算データ!$C$29:$C$33,得点換算データ!$A$29:$A$33),LOOKUP(Y63,得点換算データ!$D$29:$D$33,得点換算データ!$A$29:$A$33))))</f>
        <v/>
      </c>
      <c r="AA63" s="27">
        <f t="shared" si="0"/>
        <v>0</v>
      </c>
      <c r="AB63" s="27"/>
      <c r="AC63" s="27">
        <f t="shared" si="1"/>
        <v>0</v>
      </c>
      <c r="AD63" s="27">
        <f t="shared" si="2"/>
        <v>0</v>
      </c>
      <c r="AE63" s="27">
        <f t="shared" si="3"/>
        <v>0</v>
      </c>
      <c r="AF63" s="27">
        <f t="shared" si="4"/>
        <v>0</v>
      </c>
      <c r="AG63" s="27">
        <f t="shared" si="5"/>
        <v>0</v>
      </c>
      <c r="AH63" s="27">
        <f t="shared" si="6"/>
        <v>0</v>
      </c>
      <c r="AI63" s="27">
        <f t="shared" si="7"/>
        <v>0</v>
      </c>
      <c r="AJ63" s="27">
        <f t="shared" si="8"/>
        <v>0</v>
      </c>
      <c r="AK63" s="27">
        <f t="shared" si="9"/>
        <v>0</v>
      </c>
    </row>
    <row r="64" spans="1:37">
      <c r="A64" s="28" t="str">
        <f>IF(記入用!A64="","",記入用!A64)</f>
        <v/>
      </c>
      <c r="B64" s="28" t="str">
        <f>IF(記入用!B64="","",記入用!B64)</f>
        <v/>
      </c>
      <c r="C64" s="28" t="str">
        <f>IF(記入用!C64="","",記入用!C64)</f>
        <v/>
      </c>
      <c r="D64" s="28" t="str">
        <f>IF(記入用!D64="","",記入用!D64)</f>
        <v/>
      </c>
      <c r="E64" s="28" t="str">
        <f>IF(記入用!E64="","",記入用!E64)</f>
        <v/>
      </c>
      <c r="F64" s="28" t="str">
        <f>IF(記入用!F64="","",記入用!F64)</f>
        <v/>
      </c>
      <c r="G64" s="28" t="str">
        <f>IF(OR(記入用!G64=0,記入用!H64=0),"",ROUND((記入用!G64+記入用!H64)/2,0))</f>
        <v/>
      </c>
      <c r="H64" s="29" t="str">
        <f>IF(集計用!G64="","",IF(集計用!F64="男",LOOKUP(集計用!G64,得点換算データ!$A$3:$B$12),LOOKUP(集計用!G64,得点換算データ!$A$17:$B$26)))</f>
        <v/>
      </c>
      <c r="I64" s="28" t="str">
        <f>IF(記入用!I64="","",記入用!I64)</f>
        <v/>
      </c>
      <c r="J64" s="30" t="str">
        <f>IF(集計用!I64="","",IF(集計用!F64="男",LOOKUP(集計用!I64,得点換算データ!$C$3:$D$12),LOOKUP(集計用!I64,得点換算データ!$C$17:$D$26)))</f>
        <v/>
      </c>
      <c r="K64" s="28" t="str">
        <f>IF(記入用!J64="","",ROUNDDOWN(記入用!J64,0))</f>
        <v/>
      </c>
      <c r="L64" s="29" t="str">
        <f>IF(集計用!K64="","",IF(集計用!F64="男",LOOKUP(集計用!K64,得点換算データ!$E$3:$F$12),LOOKUP(集計用!K64,得点換算データ!$E$17:$F$26)))</f>
        <v/>
      </c>
      <c r="M64" s="28" t="str">
        <f>IF(記入用!K64="","",記入用!K64)</f>
        <v/>
      </c>
      <c r="N64" s="30" t="str">
        <f>IF(集計用!M64="","",IF(集計用!F64="男",LOOKUP(集計用!M64,得点換算データ!$G$3:$H$12),LOOKUP(集計用!M64,得点換算データ!$G$17:$H$26)))</f>
        <v/>
      </c>
      <c r="O64" s="28" t="str">
        <f>IF(記入用!L64="","",記入用!L64)</f>
        <v/>
      </c>
      <c r="P64" s="30" t="str">
        <f>IF(集計用!O64="","",IF(集計用!F64="男",LOOKUP(集計用!O64,得点換算データ!$I$3:$J$12),LOOKUP(集計用!O64,得点換算データ!$I$17:$J$26)))</f>
        <v/>
      </c>
      <c r="Q64" s="28" t="str">
        <f>IF(記入用!M64="","",記入用!M64)</f>
        <v/>
      </c>
      <c r="R64" s="30" t="str">
        <f>IF(集計用!Q64="","",IF(集計用!F64="男",LOOKUP(集計用!Q64,得点換算データ!$K$3:$L$12),LOOKUP(集計用!Q64,得点換算データ!$K$17:$L$26)))</f>
        <v/>
      </c>
      <c r="S64" s="28" t="str">
        <f>IF(記入用!N64="","",ROUNDUP(記入用!N64,1))</f>
        <v/>
      </c>
      <c r="T64" s="30" t="str">
        <f>IF(集計用!S64="","",IF(集計用!F64="男",LOOKUP(集計用!S64,得点換算データ!$M$3:$N$12),LOOKUP(集計用!S64,得点換算データ!$M$17:$N$26)))</f>
        <v/>
      </c>
      <c r="U64" s="28" t="str">
        <f>IF(記入用!O64="","",ROUNDDOWN(記入用!O64,0))</f>
        <v/>
      </c>
      <c r="V64" s="30" t="str">
        <f>IF(集計用!U64="","",IF(集計用!F64="男",LOOKUP(集計用!U64,得点換算データ!$O$3:$P$12),LOOKUP(集計用!U64,得点換算データ!$O$17:$P$26)))</f>
        <v/>
      </c>
      <c r="W64" s="28" t="str">
        <f>IF(記入用!P64="","",ROUNDDOWN(記入用!P64,0))</f>
        <v/>
      </c>
      <c r="X64" s="30" t="str">
        <f>IF(集計用!W64="","",IF(集計用!F64="男",LOOKUP(集計用!W64,得点換算データ!$Q$3:$R$12),LOOKUP(集計用!W64,得点換算データ!$Q$17:$R$26)))</f>
        <v/>
      </c>
      <c r="Y64" s="28" t="str">
        <f>IF(SUM(集計用!H64+J64+L64+N64+P64+R64+T64+V64+X64)=0,"",(H64+J64+L64+N64+T64+V64+X64+MAX(P64,R64)))</f>
        <v/>
      </c>
      <c r="Z64" s="28" t="str">
        <f>IF(Y64="","",IF(C64=1,LOOKUP(Y64,得点換算データ!$B$29:$B$33,得点換算データ!$A$29:$A$33),IF(C64=2,LOOKUP(Y64,得点換算データ!$C$29:$C$33,得点換算データ!$A$29:$A$33),LOOKUP(Y64,得点換算データ!$D$29:$D$33,得点換算データ!$A$29:$A$33))))</f>
        <v/>
      </c>
      <c r="AA64" s="27">
        <f t="shared" si="0"/>
        <v>0</v>
      </c>
      <c r="AB64" s="27"/>
      <c r="AC64" s="27">
        <f t="shared" si="1"/>
        <v>0</v>
      </c>
      <c r="AD64" s="27">
        <f t="shared" si="2"/>
        <v>0</v>
      </c>
      <c r="AE64" s="27">
        <f t="shared" si="3"/>
        <v>0</v>
      </c>
      <c r="AF64" s="27">
        <f t="shared" si="4"/>
        <v>0</v>
      </c>
      <c r="AG64" s="27">
        <f t="shared" si="5"/>
        <v>0</v>
      </c>
      <c r="AH64" s="27">
        <f t="shared" si="6"/>
        <v>0</v>
      </c>
      <c r="AI64" s="27">
        <f t="shared" si="7"/>
        <v>0</v>
      </c>
      <c r="AJ64" s="27">
        <f t="shared" si="8"/>
        <v>0</v>
      </c>
      <c r="AK64" s="27">
        <f t="shared" si="9"/>
        <v>0</v>
      </c>
    </row>
    <row r="65" spans="1:37">
      <c r="A65" s="28" t="str">
        <f>IF(記入用!A65="","",記入用!A65)</f>
        <v/>
      </c>
      <c r="B65" s="28" t="str">
        <f>IF(記入用!B65="","",記入用!B65)</f>
        <v/>
      </c>
      <c r="C65" s="28" t="str">
        <f>IF(記入用!C65="","",記入用!C65)</f>
        <v/>
      </c>
      <c r="D65" s="28" t="str">
        <f>IF(記入用!D65="","",記入用!D65)</f>
        <v/>
      </c>
      <c r="E65" s="28" t="str">
        <f>IF(記入用!E65="","",記入用!E65)</f>
        <v/>
      </c>
      <c r="F65" s="28" t="str">
        <f>IF(記入用!F65="","",記入用!F65)</f>
        <v/>
      </c>
      <c r="G65" s="28" t="str">
        <f>IF(OR(記入用!G65=0,記入用!H65=0),"",ROUND((記入用!G65+記入用!H65)/2,0))</f>
        <v/>
      </c>
      <c r="H65" s="29" t="str">
        <f>IF(集計用!G65="","",IF(集計用!F65="男",LOOKUP(集計用!G65,得点換算データ!$A$3:$B$12),LOOKUP(集計用!G65,得点換算データ!$A$17:$B$26)))</f>
        <v/>
      </c>
      <c r="I65" s="28" t="str">
        <f>IF(記入用!I65="","",記入用!I65)</f>
        <v/>
      </c>
      <c r="J65" s="30" t="str">
        <f>IF(集計用!I65="","",IF(集計用!F65="男",LOOKUP(集計用!I65,得点換算データ!$C$3:$D$12),LOOKUP(集計用!I65,得点換算データ!$C$17:$D$26)))</f>
        <v/>
      </c>
      <c r="K65" s="28" t="str">
        <f>IF(記入用!J65="","",ROUNDDOWN(記入用!J65,0))</f>
        <v/>
      </c>
      <c r="L65" s="29" t="str">
        <f>IF(集計用!K65="","",IF(集計用!F65="男",LOOKUP(集計用!K65,得点換算データ!$E$3:$F$12),LOOKUP(集計用!K65,得点換算データ!$E$17:$F$26)))</f>
        <v/>
      </c>
      <c r="M65" s="28" t="str">
        <f>IF(記入用!K65="","",記入用!K65)</f>
        <v/>
      </c>
      <c r="N65" s="30" t="str">
        <f>IF(集計用!M65="","",IF(集計用!F65="男",LOOKUP(集計用!M65,得点換算データ!$G$3:$H$12),LOOKUP(集計用!M65,得点換算データ!$G$17:$H$26)))</f>
        <v/>
      </c>
      <c r="O65" s="28" t="str">
        <f>IF(記入用!L65="","",記入用!L65)</f>
        <v/>
      </c>
      <c r="P65" s="30" t="str">
        <f>IF(集計用!O65="","",IF(集計用!F65="男",LOOKUP(集計用!O65,得点換算データ!$I$3:$J$12),LOOKUP(集計用!O65,得点換算データ!$I$17:$J$26)))</f>
        <v/>
      </c>
      <c r="Q65" s="28" t="str">
        <f>IF(記入用!M65="","",記入用!M65)</f>
        <v/>
      </c>
      <c r="R65" s="30" t="str">
        <f>IF(集計用!Q65="","",IF(集計用!F65="男",LOOKUP(集計用!Q65,得点換算データ!$K$3:$L$12),LOOKUP(集計用!Q65,得点換算データ!$K$17:$L$26)))</f>
        <v/>
      </c>
      <c r="S65" s="28" t="str">
        <f>IF(記入用!N65="","",ROUNDUP(記入用!N65,1))</f>
        <v/>
      </c>
      <c r="T65" s="30" t="str">
        <f>IF(集計用!S65="","",IF(集計用!F65="男",LOOKUP(集計用!S65,得点換算データ!$M$3:$N$12),LOOKUP(集計用!S65,得点換算データ!$M$17:$N$26)))</f>
        <v/>
      </c>
      <c r="U65" s="28" t="str">
        <f>IF(記入用!O65="","",ROUNDDOWN(記入用!O65,0))</f>
        <v/>
      </c>
      <c r="V65" s="30" t="str">
        <f>IF(集計用!U65="","",IF(集計用!F65="男",LOOKUP(集計用!U65,得点換算データ!$O$3:$P$12),LOOKUP(集計用!U65,得点換算データ!$O$17:$P$26)))</f>
        <v/>
      </c>
      <c r="W65" s="28" t="str">
        <f>IF(記入用!P65="","",ROUNDDOWN(記入用!P65,0))</f>
        <v/>
      </c>
      <c r="X65" s="30" t="str">
        <f>IF(集計用!W65="","",IF(集計用!F65="男",LOOKUP(集計用!W65,得点換算データ!$Q$3:$R$12),LOOKUP(集計用!W65,得点換算データ!$Q$17:$R$26)))</f>
        <v/>
      </c>
      <c r="Y65" s="28" t="str">
        <f>IF(SUM(集計用!H65+J65+L65+N65+P65+R65+T65+V65+X65)=0,"",(H65+J65+L65+N65+T65+V65+X65+MAX(P65,R65)))</f>
        <v/>
      </c>
      <c r="Z65" s="28" t="str">
        <f>IF(Y65="","",IF(C65=1,LOOKUP(Y65,得点換算データ!$B$29:$B$33,得点換算データ!$A$29:$A$33),IF(C65=2,LOOKUP(Y65,得点換算データ!$C$29:$C$33,得点換算データ!$A$29:$A$33),LOOKUP(Y65,得点換算データ!$D$29:$D$33,得点換算データ!$A$29:$A$33))))</f>
        <v/>
      </c>
      <c r="AA65" s="27">
        <f t="shared" si="0"/>
        <v>0</v>
      </c>
      <c r="AB65" s="27"/>
      <c r="AC65" s="27">
        <f t="shared" si="1"/>
        <v>0</v>
      </c>
      <c r="AD65" s="27">
        <f t="shared" si="2"/>
        <v>0</v>
      </c>
      <c r="AE65" s="27">
        <f t="shared" si="3"/>
        <v>0</v>
      </c>
      <c r="AF65" s="27">
        <f t="shared" si="4"/>
        <v>0</v>
      </c>
      <c r="AG65" s="27">
        <f t="shared" si="5"/>
        <v>0</v>
      </c>
      <c r="AH65" s="27">
        <f t="shared" si="6"/>
        <v>0</v>
      </c>
      <c r="AI65" s="27">
        <f t="shared" si="7"/>
        <v>0</v>
      </c>
      <c r="AJ65" s="27">
        <f t="shared" si="8"/>
        <v>0</v>
      </c>
      <c r="AK65" s="27">
        <f t="shared" si="9"/>
        <v>0</v>
      </c>
    </row>
    <row r="66" spans="1:37">
      <c r="A66" s="28" t="str">
        <f>IF(記入用!A66="","",記入用!A66)</f>
        <v/>
      </c>
      <c r="B66" s="28" t="str">
        <f>IF(記入用!B66="","",記入用!B66)</f>
        <v/>
      </c>
      <c r="C66" s="28" t="str">
        <f>IF(記入用!C66="","",記入用!C66)</f>
        <v/>
      </c>
      <c r="D66" s="28" t="str">
        <f>IF(記入用!D66="","",記入用!D66)</f>
        <v/>
      </c>
      <c r="E66" s="28" t="str">
        <f>IF(記入用!E66="","",記入用!E66)</f>
        <v/>
      </c>
      <c r="F66" s="28" t="str">
        <f>IF(記入用!F66="","",記入用!F66)</f>
        <v/>
      </c>
      <c r="G66" s="28" t="str">
        <f>IF(OR(記入用!G66=0,記入用!H66=0),"",ROUND((記入用!G66+記入用!H66)/2,0))</f>
        <v/>
      </c>
      <c r="H66" s="29" t="str">
        <f>IF(集計用!G66="","",IF(集計用!F66="男",LOOKUP(集計用!G66,得点換算データ!$A$3:$B$12),LOOKUP(集計用!G66,得点換算データ!$A$17:$B$26)))</f>
        <v/>
      </c>
      <c r="I66" s="28" t="str">
        <f>IF(記入用!I66="","",記入用!I66)</f>
        <v/>
      </c>
      <c r="J66" s="30" t="str">
        <f>IF(集計用!I66="","",IF(集計用!F66="男",LOOKUP(集計用!I66,得点換算データ!$C$3:$D$12),LOOKUP(集計用!I66,得点換算データ!$C$17:$D$26)))</f>
        <v/>
      </c>
      <c r="K66" s="28" t="str">
        <f>IF(記入用!J66="","",ROUNDDOWN(記入用!J66,0))</f>
        <v/>
      </c>
      <c r="L66" s="29" t="str">
        <f>IF(集計用!K66="","",IF(集計用!F66="男",LOOKUP(集計用!K66,得点換算データ!$E$3:$F$12),LOOKUP(集計用!K66,得点換算データ!$E$17:$F$26)))</f>
        <v/>
      </c>
      <c r="M66" s="28" t="str">
        <f>IF(記入用!K66="","",記入用!K66)</f>
        <v/>
      </c>
      <c r="N66" s="30" t="str">
        <f>IF(集計用!M66="","",IF(集計用!F66="男",LOOKUP(集計用!M66,得点換算データ!$G$3:$H$12),LOOKUP(集計用!M66,得点換算データ!$G$17:$H$26)))</f>
        <v/>
      </c>
      <c r="O66" s="28" t="str">
        <f>IF(記入用!L66="","",記入用!L66)</f>
        <v/>
      </c>
      <c r="P66" s="30" t="str">
        <f>IF(集計用!O66="","",IF(集計用!F66="男",LOOKUP(集計用!O66,得点換算データ!$I$3:$J$12),LOOKUP(集計用!O66,得点換算データ!$I$17:$J$26)))</f>
        <v/>
      </c>
      <c r="Q66" s="28" t="str">
        <f>IF(記入用!M66="","",記入用!M66)</f>
        <v/>
      </c>
      <c r="R66" s="30" t="str">
        <f>IF(集計用!Q66="","",IF(集計用!F66="男",LOOKUP(集計用!Q66,得点換算データ!$K$3:$L$12),LOOKUP(集計用!Q66,得点換算データ!$K$17:$L$26)))</f>
        <v/>
      </c>
      <c r="S66" s="28" t="str">
        <f>IF(記入用!N66="","",ROUNDUP(記入用!N66,1))</f>
        <v/>
      </c>
      <c r="T66" s="30" t="str">
        <f>IF(集計用!S66="","",IF(集計用!F66="男",LOOKUP(集計用!S66,得点換算データ!$M$3:$N$12),LOOKUP(集計用!S66,得点換算データ!$M$17:$N$26)))</f>
        <v/>
      </c>
      <c r="U66" s="28" t="str">
        <f>IF(記入用!O66="","",ROUNDDOWN(記入用!O66,0))</f>
        <v/>
      </c>
      <c r="V66" s="30" t="str">
        <f>IF(集計用!U66="","",IF(集計用!F66="男",LOOKUP(集計用!U66,得点換算データ!$O$3:$P$12),LOOKUP(集計用!U66,得点換算データ!$O$17:$P$26)))</f>
        <v/>
      </c>
      <c r="W66" s="28" t="str">
        <f>IF(記入用!P66="","",ROUNDDOWN(記入用!P66,0))</f>
        <v/>
      </c>
      <c r="X66" s="30" t="str">
        <f>IF(集計用!W66="","",IF(集計用!F66="男",LOOKUP(集計用!W66,得点換算データ!$Q$3:$R$12),LOOKUP(集計用!W66,得点換算データ!$Q$17:$R$26)))</f>
        <v/>
      </c>
      <c r="Y66" s="28" t="str">
        <f>IF(SUM(集計用!H66+J66+L66+N66+P66+R66+T66+V66+X66)=0,"",(H66+J66+L66+N66+T66+V66+X66+MAX(P66,R66)))</f>
        <v/>
      </c>
      <c r="Z66" s="28" t="str">
        <f>IF(Y66="","",IF(C66=1,LOOKUP(Y66,得点換算データ!$B$29:$B$33,得点換算データ!$A$29:$A$33),IF(C66=2,LOOKUP(Y66,得点換算データ!$C$29:$C$33,得点換算データ!$A$29:$A$33),LOOKUP(Y66,得点換算データ!$D$29:$D$33,得点換算データ!$A$29:$A$33))))</f>
        <v/>
      </c>
      <c r="AA66" s="27">
        <f t="shared" si="0"/>
        <v>0</v>
      </c>
      <c r="AB66" s="27"/>
      <c r="AC66" s="27">
        <f t="shared" si="1"/>
        <v>0</v>
      </c>
      <c r="AD66" s="27">
        <f t="shared" si="2"/>
        <v>0</v>
      </c>
      <c r="AE66" s="27">
        <f t="shared" si="3"/>
        <v>0</v>
      </c>
      <c r="AF66" s="27">
        <f t="shared" si="4"/>
        <v>0</v>
      </c>
      <c r="AG66" s="27">
        <f t="shared" si="5"/>
        <v>0</v>
      </c>
      <c r="AH66" s="27">
        <f t="shared" si="6"/>
        <v>0</v>
      </c>
      <c r="AI66" s="27">
        <f t="shared" si="7"/>
        <v>0</v>
      </c>
      <c r="AJ66" s="27">
        <f t="shared" si="8"/>
        <v>0</v>
      </c>
      <c r="AK66" s="27">
        <f t="shared" si="9"/>
        <v>0</v>
      </c>
    </row>
    <row r="67" spans="1:37">
      <c r="A67" s="28" t="str">
        <f>IF(記入用!A67="","",記入用!A67)</f>
        <v/>
      </c>
      <c r="B67" s="28" t="str">
        <f>IF(記入用!B67="","",記入用!B67)</f>
        <v/>
      </c>
      <c r="C67" s="28" t="str">
        <f>IF(記入用!C67="","",記入用!C67)</f>
        <v/>
      </c>
      <c r="D67" s="28" t="str">
        <f>IF(記入用!D67="","",記入用!D67)</f>
        <v/>
      </c>
      <c r="E67" s="28" t="str">
        <f>IF(記入用!E67="","",記入用!E67)</f>
        <v/>
      </c>
      <c r="F67" s="28" t="str">
        <f>IF(記入用!F67="","",記入用!F67)</f>
        <v/>
      </c>
      <c r="G67" s="28" t="str">
        <f>IF(OR(記入用!G67=0,記入用!H67=0),"",ROUND((記入用!G67+記入用!H67)/2,0))</f>
        <v/>
      </c>
      <c r="H67" s="29" t="str">
        <f>IF(集計用!G67="","",IF(集計用!F67="男",LOOKUP(集計用!G67,得点換算データ!$A$3:$B$12),LOOKUP(集計用!G67,得点換算データ!$A$17:$B$26)))</f>
        <v/>
      </c>
      <c r="I67" s="28" t="str">
        <f>IF(記入用!I67="","",記入用!I67)</f>
        <v/>
      </c>
      <c r="J67" s="30" t="str">
        <f>IF(集計用!I67="","",IF(集計用!F67="男",LOOKUP(集計用!I67,得点換算データ!$C$3:$D$12),LOOKUP(集計用!I67,得点換算データ!$C$17:$D$26)))</f>
        <v/>
      </c>
      <c r="K67" s="28" t="str">
        <f>IF(記入用!J67="","",ROUNDDOWN(記入用!J67,0))</f>
        <v/>
      </c>
      <c r="L67" s="29" t="str">
        <f>IF(集計用!K67="","",IF(集計用!F67="男",LOOKUP(集計用!K67,得点換算データ!$E$3:$F$12),LOOKUP(集計用!K67,得点換算データ!$E$17:$F$26)))</f>
        <v/>
      </c>
      <c r="M67" s="28" t="str">
        <f>IF(記入用!K67="","",記入用!K67)</f>
        <v/>
      </c>
      <c r="N67" s="30" t="str">
        <f>IF(集計用!M67="","",IF(集計用!F67="男",LOOKUP(集計用!M67,得点換算データ!$G$3:$H$12),LOOKUP(集計用!M67,得点換算データ!$G$17:$H$26)))</f>
        <v/>
      </c>
      <c r="O67" s="28" t="str">
        <f>IF(記入用!L67="","",記入用!L67)</f>
        <v/>
      </c>
      <c r="P67" s="30" t="str">
        <f>IF(集計用!O67="","",IF(集計用!F67="男",LOOKUP(集計用!O67,得点換算データ!$I$3:$J$12),LOOKUP(集計用!O67,得点換算データ!$I$17:$J$26)))</f>
        <v/>
      </c>
      <c r="Q67" s="28" t="str">
        <f>IF(記入用!M67="","",記入用!M67)</f>
        <v/>
      </c>
      <c r="R67" s="30" t="str">
        <f>IF(集計用!Q67="","",IF(集計用!F67="男",LOOKUP(集計用!Q67,得点換算データ!$K$3:$L$12),LOOKUP(集計用!Q67,得点換算データ!$K$17:$L$26)))</f>
        <v/>
      </c>
      <c r="S67" s="28" t="str">
        <f>IF(記入用!N67="","",ROUNDUP(記入用!N67,1))</f>
        <v/>
      </c>
      <c r="T67" s="30" t="str">
        <f>IF(集計用!S67="","",IF(集計用!F67="男",LOOKUP(集計用!S67,得点換算データ!$M$3:$N$12),LOOKUP(集計用!S67,得点換算データ!$M$17:$N$26)))</f>
        <v/>
      </c>
      <c r="U67" s="28" t="str">
        <f>IF(記入用!O67="","",ROUNDDOWN(記入用!O67,0))</f>
        <v/>
      </c>
      <c r="V67" s="30" t="str">
        <f>IF(集計用!U67="","",IF(集計用!F67="男",LOOKUP(集計用!U67,得点換算データ!$O$3:$P$12),LOOKUP(集計用!U67,得点換算データ!$O$17:$P$26)))</f>
        <v/>
      </c>
      <c r="W67" s="28" t="str">
        <f>IF(記入用!P67="","",ROUNDDOWN(記入用!P67,0))</f>
        <v/>
      </c>
      <c r="X67" s="30" t="str">
        <f>IF(集計用!W67="","",IF(集計用!F67="男",LOOKUP(集計用!W67,得点換算データ!$Q$3:$R$12),LOOKUP(集計用!W67,得点換算データ!$Q$17:$R$26)))</f>
        <v/>
      </c>
      <c r="Y67" s="28" t="str">
        <f>IF(SUM(集計用!H67+J67+L67+N67+P67+R67+T67+V67+X67)=0,"",(H67+J67+L67+N67+T67+V67+X67+MAX(P67,R67)))</f>
        <v/>
      </c>
      <c r="Z67" s="28" t="str">
        <f>IF(Y67="","",IF(C67=1,LOOKUP(Y67,得点換算データ!$B$29:$B$33,得点換算データ!$A$29:$A$33),IF(C67=2,LOOKUP(Y67,得点換算データ!$C$29:$C$33,得点換算データ!$A$29:$A$33),LOOKUP(Y67,得点換算データ!$D$29:$D$33,得点換算データ!$A$29:$A$33))))</f>
        <v/>
      </c>
      <c r="AA67" s="27">
        <f t="shared" ref="AA67:AA130" si="10">SUM(AC67:AK67)</f>
        <v>0</v>
      </c>
      <c r="AB67" s="27"/>
      <c r="AC67" s="27">
        <f t="shared" ref="AC67:AC130" si="11">IF(G67&gt;=1,1,0)</f>
        <v>0</v>
      </c>
      <c r="AD67" s="27">
        <f t="shared" ref="AD67:AD130" si="12">IF(I67&gt;=1,1,0)</f>
        <v>0</v>
      </c>
      <c r="AE67" s="27">
        <f t="shared" ref="AE67:AE130" si="13">IF(K67&gt;=1,1,0)</f>
        <v>0</v>
      </c>
      <c r="AF67" s="27">
        <f t="shared" ref="AF67:AF130" si="14">IF(M67&gt;=1,1,0)</f>
        <v>0</v>
      </c>
      <c r="AG67" s="27">
        <f t="shared" ref="AG67:AG130" si="15">IF(O67&gt;=1,1,0)</f>
        <v>0</v>
      </c>
      <c r="AH67" s="27">
        <f t="shared" ref="AH67:AH130" si="16">IF(Q67&gt;=1,1,0)</f>
        <v>0</v>
      </c>
      <c r="AI67" s="27">
        <f t="shared" ref="AI67:AI130" si="17">IF(S67&gt;=1,1,0)</f>
        <v>0</v>
      </c>
      <c r="AJ67" s="27">
        <f t="shared" ref="AJ67:AJ130" si="18">IF(U67&gt;=1,1,0)</f>
        <v>0</v>
      </c>
      <c r="AK67" s="27">
        <f t="shared" ref="AK67:AK130" si="19">IF(W67&gt;=1,1,0)</f>
        <v>0</v>
      </c>
    </row>
    <row r="68" spans="1:37">
      <c r="A68" s="28" t="str">
        <f>IF(記入用!A68="","",記入用!A68)</f>
        <v/>
      </c>
      <c r="B68" s="28" t="str">
        <f>IF(記入用!B68="","",記入用!B68)</f>
        <v/>
      </c>
      <c r="C68" s="28" t="str">
        <f>IF(記入用!C68="","",記入用!C68)</f>
        <v/>
      </c>
      <c r="D68" s="28" t="str">
        <f>IF(記入用!D68="","",記入用!D68)</f>
        <v/>
      </c>
      <c r="E68" s="28" t="str">
        <f>IF(記入用!E68="","",記入用!E68)</f>
        <v/>
      </c>
      <c r="F68" s="28" t="str">
        <f>IF(記入用!F68="","",記入用!F68)</f>
        <v/>
      </c>
      <c r="G68" s="28" t="str">
        <f>IF(OR(記入用!G68=0,記入用!H68=0),"",ROUND((記入用!G68+記入用!H68)/2,0))</f>
        <v/>
      </c>
      <c r="H68" s="29" t="str">
        <f>IF(集計用!G68="","",IF(集計用!F68="男",LOOKUP(集計用!G68,得点換算データ!$A$3:$B$12),LOOKUP(集計用!G68,得点換算データ!$A$17:$B$26)))</f>
        <v/>
      </c>
      <c r="I68" s="28" t="str">
        <f>IF(記入用!I68="","",記入用!I68)</f>
        <v/>
      </c>
      <c r="J68" s="30" t="str">
        <f>IF(集計用!I68="","",IF(集計用!F68="男",LOOKUP(集計用!I68,得点換算データ!$C$3:$D$12),LOOKUP(集計用!I68,得点換算データ!$C$17:$D$26)))</f>
        <v/>
      </c>
      <c r="K68" s="28" t="str">
        <f>IF(記入用!J68="","",ROUNDDOWN(記入用!J68,0))</f>
        <v/>
      </c>
      <c r="L68" s="29" t="str">
        <f>IF(集計用!K68="","",IF(集計用!F68="男",LOOKUP(集計用!K68,得点換算データ!$E$3:$F$12),LOOKUP(集計用!K68,得点換算データ!$E$17:$F$26)))</f>
        <v/>
      </c>
      <c r="M68" s="28" t="str">
        <f>IF(記入用!K68="","",記入用!K68)</f>
        <v/>
      </c>
      <c r="N68" s="30" t="str">
        <f>IF(集計用!M68="","",IF(集計用!F68="男",LOOKUP(集計用!M68,得点換算データ!$G$3:$H$12),LOOKUP(集計用!M68,得点換算データ!$G$17:$H$26)))</f>
        <v/>
      </c>
      <c r="O68" s="28" t="str">
        <f>IF(記入用!L68="","",記入用!L68)</f>
        <v/>
      </c>
      <c r="P68" s="30" t="str">
        <f>IF(集計用!O68="","",IF(集計用!F68="男",LOOKUP(集計用!O68,得点換算データ!$I$3:$J$12),LOOKUP(集計用!O68,得点換算データ!$I$17:$J$26)))</f>
        <v/>
      </c>
      <c r="Q68" s="28" t="str">
        <f>IF(記入用!M68="","",記入用!M68)</f>
        <v/>
      </c>
      <c r="R68" s="30" t="str">
        <f>IF(集計用!Q68="","",IF(集計用!F68="男",LOOKUP(集計用!Q68,得点換算データ!$K$3:$L$12),LOOKUP(集計用!Q68,得点換算データ!$K$17:$L$26)))</f>
        <v/>
      </c>
      <c r="S68" s="28" t="str">
        <f>IF(記入用!N68="","",ROUNDUP(記入用!N68,1))</f>
        <v/>
      </c>
      <c r="T68" s="30" t="str">
        <f>IF(集計用!S68="","",IF(集計用!F68="男",LOOKUP(集計用!S68,得点換算データ!$M$3:$N$12),LOOKUP(集計用!S68,得点換算データ!$M$17:$N$26)))</f>
        <v/>
      </c>
      <c r="U68" s="28" t="str">
        <f>IF(記入用!O68="","",ROUNDDOWN(記入用!O68,0))</f>
        <v/>
      </c>
      <c r="V68" s="30" t="str">
        <f>IF(集計用!U68="","",IF(集計用!F68="男",LOOKUP(集計用!U68,得点換算データ!$O$3:$P$12),LOOKUP(集計用!U68,得点換算データ!$O$17:$P$26)))</f>
        <v/>
      </c>
      <c r="W68" s="28" t="str">
        <f>IF(記入用!P68="","",ROUNDDOWN(記入用!P68,0))</f>
        <v/>
      </c>
      <c r="X68" s="30" t="str">
        <f>IF(集計用!W68="","",IF(集計用!F68="男",LOOKUP(集計用!W68,得点換算データ!$Q$3:$R$12),LOOKUP(集計用!W68,得点換算データ!$Q$17:$R$26)))</f>
        <v/>
      </c>
      <c r="Y68" s="28" t="str">
        <f>IF(SUM(集計用!H68+J68+L68+N68+P68+R68+T68+V68+X68)=0,"",(H68+J68+L68+N68+T68+V68+X68+MAX(P68,R68)))</f>
        <v/>
      </c>
      <c r="Z68" s="28" t="str">
        <f>IF(Y68="","",IF(C68=1,LOOKUP(Y68,得点換算データ!$B$29:$B$33,得点換算データ!$A$29:$A$33),IF(C68=2,LOOKUP(Y68,得点換算データ!$C$29:$C$33,得点換算データ!$A$29:$A$33),LOOKUP(Y68,得点換算データ!$D$29:$D$33,得点換算データ!$A$29:$A$33))))</f>
        <v/>
      </c>
      <c r="AA68" s="27">
        <f t="shared" si="10"/>
        <v>0</v>
      </c>
      <c r="AB68" s="27"/>
      <c r="AC68" s="27">
        <f t="shared" si="11"/>
        <v>0</v>
      </c>
      <c r="AD68" s="27">
        <f t="shared" si="12"/>
        <v>0</v>
      </c>
      <c r="AE68" s="27">
        <f t="shared" si="13"/>
        <v>0</v>
      </c>
      <c r="AF68" s="27">
        <f t="shared" si="14"/>
        <v>0</v>
      </c>
      <c r="AG68" s="27">
        <f t="shared" si="15"/>
        <v>0</v>
      </c>
      <c r="AH68" s="27">
        <f t="shared" si="16"/>
        <v>0</v>
      </c>
      <c r="AI68" s="27">
        <f t="shared" si="17"/>
        <v>0</v>
      </c>
      <c r="AJ68" s="27">
        <f t="shared" si="18"/>
        <v>0</v>
      </c>
      <c r="AK68" s="27">
        <f t="shared" si="19"/>
        <v>0</v>
      </c>
    </row>
    <row r="69" spans="1:37">
      <c r="A69" s="28" t="str">
        <f>IF(記入用!A69="","",記入用!A69)</f>
        <v/>
      </c>
      <c r="B69" s="28" t="str">
        <f>IF(記入用!B69="","",記入用!B69)</f>
        <v/>
      </c>
      <c r="C69" s="28" t="str">
        <f>IF(記入用!C69="","",記入用!C69)</f>
        <v/>
      </c>
      <c r="D69" s="28" t="str">
        <f>IF(記入用!D69="","",記入用!D69)</f>
        <v/>
      </c>
      <c r="E69" s="28" t="str">
        <f>IF(記入用!E69="","",記入用!E69)</f>
        <v/>
      </c>
      <c r="F69" s="28" t="str">
        <f>IF(記入用!F69="","",記入用!F69)</f>
        <v/>
      </c>
      <c r="G69" s="28" t="str">
        <f>IF(OR(記入用!G69=0,記入用!H69=0),"",ROUND((記入用!G69+記入用!H69)/2,0))</f>
        <v/>
      </c>
      <c r="H69" s="29" t="str">
        <f>IF(集計用!G69="","",IF(集計用!F69="男",LOOKUP(集計用!G69,得点換算データ!$A$3:$B$12),LOOKUP(集計用!G69,得点換算データ!$A$17:$B$26)))</f>
        <v/>
      </c>
      <c r="I69" s="28" t="str">
        <f>IF(記入用!I69="","",記入用!I69)</f>
        <v/>
      </c>
      <c r="J69" s="30" t="str">
        <f>IF(集計用!I69="","",IF(集計用!F69="男",LOOKUP(集計用!I69,得点換算データ!$C$3:$D$12),LOOKUP(集計用!I69,得点換算データ!$C$17:$D$26)))</f>
        <v/>
      </c>
      <c r="K69" s="28" t="str">
        <f>IF(記入用!J69="","",ROUNDDOWN(記入用!J69,0))</f>
        <v/>
      </c>
      <c r="L69" s="29" t="str">
        <f>IF(集計用!K69="","",IF(集計用!F69="男",LOOKUP(集計用!K69,得点換算データ!$E$3:$F$12),LOOKUP(集計用!K69,得点換算データ!$E$17:$F$26)))</f>
        <v/>
      </c>
      <c r="M69" s="28" t="str">
        <f>IF(記入用!K69="","",記入用!K69)</f>
        <v/>
      </c>
      <c r="N69" s="30" t="str">
        <f>IF(集計用!M69="","",IF(集計用!F69="男",LOOKUP(集計用!M69,得点換算データ!$G$3:$H$12),LOOKUP(集計用!M69,得点換算データ!$G$17:$H$26)))</f>
        <v/>
      </c>
      <c r="O69" s="28" t="str">
        <f>IF(記入用!L69="","",記入用!L69)</f>
        <v/>
      </c>
      <c r="P69" s="30" t="str">
        <f>IF(集計用!O69="","",IF(集計用!F69="男",LOOKUP(集計用!O69,得点換算データ!$I$3:$J$12),LOOKUP(集計用!O69,得点換算データ!$I$17:$J$26)))</f>
        <v/>
      </c>
      <c r="Q69" s="28" t="str">
        <f>IF(記入用!M69="","",記入用!M69)</f>
        <v/>
      </c>
      <c r="R69" s="30" t="str">
        <f>IF(集計用!Q69="","",IF(集計用!F69="男",LOOKUP(集計用!Q69,得点換算データ!$K$3:$L$12),LOOKUP(集計用!Q69,得点換算データ!$K$17:$L$26)))</f>
        <v/>
      </c>
      <c r="S69" s="28" t="str">
        <f>IF(記入用!N69="","",ROUNDUP(記入用!N69,1))</f>
        <v/>
      </c>
      <c r="T69" s="30" t="str">
        <f>IF(集計用!S69="","",IF(集計用!F69="男",LOOKUP(集計用!S69,得点換算データ!$M$3:$N$12),LOOKUP(集計用!S69,得点換算データ!$M$17:$N$26)))</f>
        <v/>
      </c>
      <c r="U69" s="28" t="str">
        <f>IF(記入用!O69="","",ROUNDDOWN(記入用!O69,0))</f>
        <v/>
      </c>
      <c r="V69" s="30" t="str">
        <f>IF(集計用!U69="","",IF(集計用!F69="男",LOOKUP(集計用!U69,得点換算データ!$O$3:$P$12),LOOKUP(集計用!U69,得点換算データ!$O$17:$P$26)))</f>
        <v/>
      </c>
      <c r="W69" s="28" t="str">
        <f>IF(記入用!P69="","",ROUNDDOWN(記入用!P69,0))</f>
        <v/>
      </c>
      <c r="X69" s="30" t="str">
        <f>IF(集計用!W69="","",IF(集計用!F69="男",LOOKUP(集計用!W69,得点換算データ!$Q$3:$R$12),LOOKUP(集計用!W69,得点換算データ!$Q$17:$R$26)))</f>
        <v/>
      </c>
      <c r="Y69" s="28" t="str">
        <f>IF(SUM(集計用!H69+J69+L69+N69+P69+R69+T69+V69+X69)=0,"",(H69+J69+L69+N69+T69+V69+X69+MAX(P69,R69)))</f>
        <v/>
      </c>
      <c r="Z69" s="28" t="str">
        <f>IF(Y69="","",IF(C69=1,LOOKUP(Y69,得点換算データ!$B$29:$B$33,得点換算データ!$A$29:$A$33),IF(C69=2,LOOKUP(Y69,得点換算データ!$C$29:$C$33,得点換算データ!$A$29:$A$33),LOOKUP(Y69,得点換算データ!$D$29:$D$33,得点換算データ!$A$29:$A$33))))</f>
        <v/>
      </c>
      <c r="AA69" s="27">
        <f t="shared" si="10"/>
        <v>0</v>
      </c>
      <c r="AB69" s="27"/>
      <c r="AC69" s="27">
        <f t="shared" si="11"/>
        <v>0</v>
      </c>
      <c r="AD69" s="27">
        <f t="shared" si="12"/>
        <v>0</v>
      </c>
      <c r="AE69" s="27">
        <f t="shared" si="13"/>
        <v>0</v>
      </c>
      <c r="AF69" s="27">
        <f t="shared" si="14"/>
        <v>0</v>
      </c>
      <c r="AG69" s="27">
        <f t="shared" si="15"/>
        <v>0</v>
      </c>
      <c r="AH69" s="27">
        <f t="shared" si="16"/>
        <v>0</v>
      </c>
      <c r="AI69" s="27">
        <f t="shared" si="17"/>
        <v>0</v>
      </c>
      <c r="AJ69" s="27">
        <f t="shared" si="18"/>
        <v>0</v>
      </c>
      <c r="AK69" s="27">
        <f t="shared" si="19"/>
        <v>0</v>
      </c>
    </row>
    <row r="70" spans="1:37">
      <c r="A70" s="28" t="str">
        <f>IF(記入用!A70="","",記入用!A70)</f>
        <v/>
      </c>
      <c r="B70" s="28" t="str">
        <f>IF(記入用!B70="","",記入用!B70)</f>
        <v/>
      </c>
      <c r="C70" s="28" t="str">
        <f>IF(記入用!C70="","",記入用!C70)</f>
        <v/>
      </c>
      <c r="D70" s="28" t="str">
        <f>IF(記入用!D70="","",記入用!D70)</f>
        <v/>
      </c>
      <c r="E70" s="28" t="str">
        <f>IF(記入用!E70="","",記入用!E70)</f>
        <v/>
      </c>
      <c r="F70" s="28" t="str">
        <f>IF(記入用!F70="","",記入用!F70)</f>
        <v/>
      </c>
      <c r="G70" s="28" t="str">
        <f>IF(OR(記入用!G70=0,記入用!H70=0),"",ROUND((記入用!G70+記入用!H70)/2,0))</f>
        <v/>
      </c>
      <c r="H70" s="29" t="str">
        <f>IF(集計用!G70="","",IF(集計用!F70="男",LOOKUP(集計用!G70,得点換算データ!$A$3:$B$12),LOOKUP(集計用!G70,得点換算データ!$A$17:$B$26)))</f>
        <v/>
      </c>
      <c r="I70" s="28" t="str">
        <f>IF(記入用!I70="","",記入用!I70)</f>
        <v/>
      </c>
      <c r="J70" s="30" t="str">
        <f>IF(集計用!I70="","",IF(集計用!F70="男",LOOKUP(集計用!I70,得点換算データ!$C$3:$D$12),LOOKUP(集計用!I70,得点換算データ!$C$17:$D$26)))</f>
        <v/>
      </c>
      <c r="K70" s="28" t="str">
        <f>IF(記入用!J70="","",ROUNDDOWN(記入用!J70,0))</f>
        <v/>
      </c>
      <c r="L70" s="29" t="str">
        <f>IF(集計用!K70="","",IF(集計用!F70="男",LOOKUP(集計用!K70,得点換算データ!$E$3:$F$12),LOOKUP(集計用!K70,得点換算データ!$E$17:$F$26)))</f>
        <v/>
      </c>
      <c r="M70" s="28" t="str">
        <f>IF(記入用!K70="","",記入用!K70)</f>
        <v/>
      </c>
      <c r="N70" s="30" t="str">
        <f>IF(集計用!M70="","",IF(集計用!F70="男",LOOKUP(集計用!M70,得点換算データ!$G$3:$H$12),LOOKUP(集計用!M70,得点換算データ!$G$17:$H$26)))</f>
        <v/>
      </c>
      <c r="O70" s="28" t="str">
        <f>IF(記入用!L70="","",記入用!L70)</f>
        <v/>
      </c>
      <c r="P70" s="30" t="str">
        <f>IF(集計用!O70="","",IF(集計用!F70="男",LOOKUP(集計用!O70,得点換算データ!$I$3:$J$12),LOOKUP(集計用!O70,得点換算データ!$I$17:$J$26)))</f>
        <v/>
      </c>
      <c r="Q70" s="28" t="str">
        <f>IF(記入用!M70="","",記入用!M70)</f>
        <v/>
      </c>
      <c r="R70" s="30" t="str">
        <f>IF(集計用!Q70="","",IF(集計用!F70="男",LOOKUP(集計用!Q70,得点換算データ!$K$3:$L$12),LOOKUP(集計用!Q70,得点換算データ!$K$17:$L$26)))</f>
        <v/>
      </c>
      <c r="S70" s="28" t="str">
        <f>IF(記入用!N70="","",ROUNDUP(記入用!N70,1))</f>
        <v/>
      </c>
      <c r="T70" s="30" t="str">
        <f>IF(集計用!S70="","",IF(集計用!F70="男",LOOKUP(集計用!S70,得点換算データ!$M$3:$N$12),LOOKUP(集計用!S70,得点換算データ!$M$17:$N$26)))</f>
        <v/>
      </c>
      <c r="U70" s="28" t="str">
        <f>IF(記入用!O70="","",ROUNDDOWN(記入用!O70,0))</f>
        <v/>
      </c>
      <c r="V70" s="30" t="str">
        <f>IF(集計用!U70="","",IF(集計用!F70="男",LOOKUP(集計用!U70,得点換算データ!$O$3:$P$12),LOOKUP(集計用!U70,得点換算データ!$O$17:$P$26)))</f>
        <v/>
      </c>
      <c r="W70" s="28" t="str">
        <f>IF(記入用!P70="","",ROUNDDOWN(記入用!P70,0))</f>
        <v/>
      </c>
      <c r="X70" s="30" t="str">
        <f>IF(集計用!W70="","",IF(集計用!F70="男",LOOKUP(集計用!W70,得点換算データ!$Q$3:$R$12),LOOKUP(集計用!W70,得点換算データ!$Q$17:$R$26)))</f>
        <v/>
      </c>
      <c r="Y70" s="28" t="str">
        <f>IF(SUM(集計用!H70+J70+L70+N70+P70+R70+T70+V70+X70)=0,"",(H70+J70+L70+N70+T70+V70+X70+MAX(P70,R70)))</f>
        <v/>
      </c>
      <c r="Z70" s="28" t="str">
        <f>IF(Y70="","",IF(C70=1,LOOKUP(Y70,得点換算データ!$B$29:$B$33,得点換算データ!$A$29:$A$33),IF(C70=2,LOOKUP(Y70,得点換算データ!$C$29:$C$33,得点換算データ!$A$29:$A$33),LOOKUP(Y70,得点換算データ!$D$29:$D$33,得点換算データ!$A$29:$A$33))))</f>
        <v/>
      </c>
      <c r="AA70" s="27">
        <f t="shared" si="10"/>
        <v>0</v>
      </c>
      <c r="AB70" s="27"/>
      <c r="AC70" s="27">
        <f t="shared" si="11"/>
        <v>0</v>
      </c>
      <c r="AD70" s="27">
        <f t="shared" si="12"/>
        <v>0</v>
      </c>
      <c r="AE70" s="27">
        <f t="shared" si="13"/>
        <v>0</v>
      </c>
      <c r="AF70" s="27">
        <f t="shared" si="14"/>
        <v>0</v>
      </c>
      <c r="AG70" s="27">
        <f t="shared" si="15"/>
        <v>0</v>
      </c>
      <c r="AH70" s="27">
        <f t="shared" si="16"/>
        <v>0</v>
      </c>
      <c r="AI70" s="27">
        <f t="shared" si="17"/>
        <v>0</v>
      </c>
      <c r="AJ70" s="27">
        <f t="shared" si="18"/>
        <v>0</v>
      </c>
      <c r="AK70" s="27">
        <f t="shared" si="19"/>
        <v>0</v>
      </c>
    </row>
    <row r="71" spans="1:37">
      <c r="A71" s="28" t="str">
        <f>IF(記入用!A71="","",記入用!A71)</f>
        <v/>
      </c>
      <c r="B71" s="28" t="str">
        <f>IF(記入用!B71="","",記入用!B71)</f>
        <v/>
      </c>
      <c r="C71" s="28" t="str">
        <f>IF(記入用!C71="","",記入用!C71)</f>
        <v/>
      </c>
      <c r="D71" s="28" t="str">
        <f>IF(記入用!D71="","",記入用!D71)</f>
        <v/>
      </c>
      <c r="E71" s="28" t="str">
        <f>IF(記入用!E71="","",記入用!E71)</f>
        <v/>
      </c>
      <c r="F71" s="28" t="str">
        <f>IF(記入用!F71="","",記入用!F71)</f>
        <v/>
      </c>
      <c r="G71" s="28" t="str">
        <f>IF(OR(記入用!G71=0,記入用!H71=0),"",ROUND((記入用!G71+記入用!H71)/2,0))</f>
        <v/>
      </c>
      <c r="H71" s="29" t="str">
        <f>IF(集計用!G71="","",IF(集計用!F71="男",LOOKUP(集計用!G71,得点換算データ!$A$3:$B$12),LOOKUP(集計用!G71,得点換算データ!$A$17:$B$26)))</f>
        <v/>
      </c>
      <c r="I71" s="28" t="str">
        <f>IF(記入用!I71="","",記入用!I71)</f>
        <v/>
      </c>
      <c r="J71" s="30" t="str">
        <f>IF(集計用!I71="","",IF(集計用!F71="男",LOOKUP(集計用!I71,得点換算データ!$C$3:$D$12),LOOKUP(集計用!I71,得点換算データ!$C$17:$D$26)))</f>
        <v/>
      </c>
      <c r="K71" s="28" t="str">
        <f>IF(記入用!J71="","",ROUNDDOWN(記入用!J71,0))</f>
        <v/>
      </c>
      <c r="L71" s="29" t="str">
        <f>IF(集計用!K71="","",IF(集計用!F71="男",LOOKUP(集計用!K71,得点換算データ!$E$3:$F$12),LOOKUP(集計用!K71,得点換算データ!$E$17:$F$26)))</f>
        <v/>
      </c>
      <c r="M71" s="28" t="str">
        <f>IF(記入用!K71="","",記入用!K71)</f>
        <v/>
      </c>
      <c r="N71" s="30" t="str">
        <f>IF(集計用!M71="","",IF(集計用!F71="男",LOOKUP(集計用!M71,得点換算データ!$G$3:$H$12),LOOKUP(集計用!M71,得点換算データ!$G$17:$H$26)))</f>
        <v/>
      </c>
      <c r="O71" s="28" t="str">
        <f>IF(記入用!L71="","",記入用!L71)</f>
        <v/>
      </c>
      <c r="P71" s="30" t="str">
        <f>IF(集計用!O71="","",IF(集計用!F71="男",LOOKUP(集計用!O71,得点換算データ!$I$3:$J$12),LOOKUP(集計用!O71,得点換算データ!$I$17:$J$26)))</f>
        <v/>
      </c>
      <c r="Q71" s="28" t="str">
        <f>IF(記入用!M71="","",記入用!M71)</f>
        <v/>
      </c>
      <c r="R71" s="30" t="str">
        <f>IF(集計用!Q71="","",IF(集計用!F71="男",LOOKUP(集計用!Q71,得点換算データ!$K$3:$L$12),LOOKUP(集計用!Q71,得点換算データ!$K$17:$L$26)))</f>
        <v/>
      </c>
      <c r="S71" s="28" t="str">
        <f>IF(記入用!N71="","",ROUNDUP(記入用!N71,1))</f>
        <v/>
      </c>
      <c r="T71" s="30" t="str">
        <f>IF(集計用!S71="","",IF(集計用!F71="男",LOOKUP(集計用!S71,得点換算データ!$M$3:$N$12),LOOKUP(集計用!S71,得点換算データ!$M$17:$N$26)))</f>
        <v/>
      </c>
      <c r="U71" s="28" t="str">
        <f>IF(記入用!O71="","",ROUNDDOWN(記入用!O71,0))</f>
        <v/>
      </c>
      <c r="V71" s="30" t="str">
        <f>IF(集計用!U71="","",IF(集計用!F71="男",LOOKUP(集計用!U71,得点換算データ!$O$3:$P$12),LOOKUP(集計用!U71,得点換算データ!$O$17:$P$26)))</f>
        <v/>
      </c>
      <c r="W71" s="28" t="str">
        <f>IF(記入用!P71="","",ROUNDDOWN(記入用!P71,0))</f>
        <v/>
      </c>
      <c r="X71" s="30" t="str">
        <f>IF(集計用!W71="","",IF(集計用!F71="男",LOOKUP(集計用!W71,得点換算データ!$Q$3:$R$12),LOOKUP(集計用!W71,得点換算データ!$Q$17:$R$26)))</f>
        <v/>
      </c>
      <c r="Y71" s="28" t="str">
        <f>IF(SUM(集計用!H71+J71+L71+N71+P71+R71+T71+V71+X71)=0,"",(H71+J71+L71+N71+T71+V71+X71+MAX(P71,R71)))</f>
        <v/>
      </c>
      <c r="Z71" s="28" t="str">
        <f>IF(Y71="","",IF(C71=1,LOOKUP(Y71,得点換算データ!$B$29:$B$33,得点換算データ!$A$29:$A$33),IF(C71=2,LOOKUP(Y71,得点換算データ!$C$29:$C$33,得点換算データ!$A$29:$A$33),LOOKUP(Y71,得点換算データ!$D$29:$D$33,得点換算データ!$A$29:$A$33))))</f>
        <v/>
      </c>
      <c r="AA71" s="27">
        <f t="shared" si="10"/>
        <v>0</v>
      </c>
      <c r="AB71" s="27"/>
      <c r="AC71" s="27">
        <f t="shared" si="11"/>
        <v>0</v>
      </c>
      <c r="AD71" s="27">
        <f t="shared" si="12"/>
        <v>0</v>
      </c>
      <c r="AE71" s="27">
        <f t="shared" si="13"/>
        <v>0</v>
      </c>
      <c r="AF71" s="27">
        <f t="shared" si="14"/>
        <v>0</v>
      </c>
      <c r="AG71" s="27">
        <f t="shared" si="15"/>
        <v>0</v>
      </c>
      <c r="AH71" s="27">
        <f t="shared" si="16"/>
        <v>0</v>
      </c>
      <c r="AI71" s="27">
        <f t="shared" si="17"/>
        <v>0</v>
      </c>
      <c r="AJ71" s="27">
        <f t="shared" si="18"/>
        <v>0</v>
      </c>
      <c r="AK71" s="27">
        <f t="shared" si="19"/>
        <v>0</v>
      </c>
    </row>
    <row r="72" spans="1:37">
      <c r="A72" s="28" t="str">
        <f>IF(記入用!A72="","",記入用!A72)</f>
        <v/>
      </c>
      <c r="B72" s="28" t="str">
        <f>IF(記入用!B72="","",記入用!B72)</f>
        <v/>
      </c>
      <c r="C72" s="28" t="str">
        <f>IF(記入用!C72="","",記入用!C72)</f>
        <v/>
      </c>
      <c r="D72" s="28" t="str">
        <f>IF(記入用!D72="","",記入用!D72)</f>
        <v/>
      </c>
      <c r="E72" s="28" t="str">
        <f>IF(記入用!E72="","",記入用!E72)</f>
        <v/>
      </c>
      <c r="F72" s="28" t="str">
        <f>IF(記入用!F72="","",記入用!F72)</f>
        <v/>
      </c>
      <c r="G72" s="28" t="str">
        <f>IF(OR(記入用!G72=0,記入用!H72=0),"",ROUND((記入用!G72+記入用!H72)/2,0))</f>
        <v/>
      </c>
      <c r="H72" s="29" t="str">
        <f>IF(集計用!G72="","",IF(集計用!F72="男",LOOKUP(集計用!G72,得点換算データ!$A$3:$B$12),LOOKUP(集計用!G72,得点換算データ!$A$17:$B$26)))</f>
        <v/>
      </c>
      <c r="I72" s="28" t="str">
        <f>IF(記入用!I72="","",記入用!I72)</f>
        <v/>
      </c>
      <c r="J72" s="30" t="str">
        <f>IF(集計用!I72="","",IF(集計用!F72="男",LOOKUP(集計用!I72,得点換算データ!$C$3:$D$12),LOOKUP(集計用!I72,得点換算データ!$C$17:$D$26)))</f>
        <v/>
      </c>
      <c r="K72" s="28" t="str">
        <f>IF(記入用!J72="","",ROUNDDOWN(記入用!J72,0))</f>
        <v/>
      </c>
      <c r="L72" s="29" t="str">
        <f>IF(集計用!K72="","",IF(集計用!F72="男",LOOKUP(集計用!K72,得点換算データ!$E$3:$F$12),LOOKUP(集計用!K72,得点換算データ!$E$17:$F$26)))</f>
        <v/>
      </c>
      <c r="M72" s="28" t="str">
        <f>IF(記入用!K72="","",記入用!K72)</f>
        <v/>
      </c>
      <c r="N72" s="30" t="str">
        <f>IF(集計用!M72="","",IF(集計用!F72="男",LOOKUP(集計用!M72,得点換算データ!$G$3:$H$12),LOOKUP(集計用!M72,得点換算データ!$G$17:$H$26)))</f>
        <v/>
      </c>
      <c r="O72" s="28" t="str">
        <f>IF(記入用!L72="","",記入用!L72)</f>
        <v/>
      </c>
      <c r="P72" s="30" t="str">
        <f>IF(集計用!O72="","",IF(集計用!F72="男",LOOKUP(集計用!O72,得点換算データ!$I$3:$J$12),LOOKUP(集計用!O72,得点換算データ!$I$17:$J$26)))</f>
        <v/>
      </c>
      <c r="Q72" s="28" t="str">
        <f>IF(記入用!M72="","",記入用!M72)</f>
        <v/>
      </c>
      <c r="R72" s="30" t="str">
        <f>IF(集計用!Q72="","",IF(集計用!F72="男",LOOKUP(集計用!Q72,得点換算データ!$K$3:$L$12),LOOKUP(集計用!Q72,得点換算データ!$K$17:$L$26)))</f>
        <v/>
      </c>
      <c r="S72" s="28" t="str">
        <f>IF(記入用!N72="","",ROUNDUP(記入用!N72,1))</f>
        <v/>
      </c>
      <c r="T72" s="30" t="str">
        <f>IF(集計用!S72="","",IF(集計用!F72="男",LOOKUP(集計用!S72,得点換算データ!$M$3:$N$12),LOOKUP(集計用!S72,得点換算データ!$M$17:$N$26)))</f>
        <v/>
      </c>
      <c r="U72" s="28" t="str">
        <f>IF(記入用!O72="","",ROUNDDOWN(記入用!O72,0))</f>
        <v/>
      </c>
      <c r="V72" s="30" t="str">
        <f>IF(集計用!U72="","",IF(集計用!F72="男",LOOKUP(集計用!U72,得点換算データ!$O$3:$P$12),LOOKUP(集計用!U72,得点換算データ!$O$17:$P$26)))</f>
        <v/>
      </c>
      <c r="W72" s="28" t="str">
        <f>IF(記入用!P72="","",ROUNDDOWN(記入用!P72,0))</f>
        <v/>
      </c>
      <c r="X72" s="30" t="str">
        <f>IF(集計用!W72="","",IF(集計用!F72="男",LOOKUP(集計用!W72,得点換算データ!$Q$3:$R$12),LOOKUP(集計用!W72,得点換算データ!$Q$17:$R$26)))</f>
        <v/>
      </c>
      <c r="Y72" s="28" t="str">
        <f>IF(SUM(集計用!H72+J72+L72+N72+P72+R72+T72+V72+X72)=0,"",(H72+J72+L72+N72+T72+V72+X72+MAX(P72,R72)))</f>
        <v/>
      </c>
      <c r="Z72" s="28" t="str">
        <f>IF(Y72="","",IF(C72=1,LOOKUP(Y72,得点換算データ!$B$29:$B$33,得点換算データ!$A$29:$A$33),IF(C72=2,LOOKUP(Y72,得点換算データ!$C$29:$C$33,得点換算データ!$A$29:$A$33),LOOKUP(Y72,得点換算データ!$D$29:$D$33,得点換算データ!$A$29:$A$33))))</f>
        <v/>
      </c>
      <c r="AA72" s="27">
        <f t="shared" si="10"/>
        <v>0</v>
      </c>
      <c r="AB72" s="27"/>
      <c r="AC72" s="27">
        <f t="shared" si="11"/>
        <v>0</v>
      </c>
      <c r="AD72" s="27">
        <f t="shared" si="12"/>
        <v>0</v>
      </c>
      <c r="AE72" s="27">
        <f t="shared" si="13"/>
        <v>0</v>
      </c>
      <c r="AF72" s="27">
        <f t="shared" si="14"/>
        <v>0</v>
      </c>
      <c r="AG72" s="27">
        <f t="shared" si="15"/>
        <v>0</v>
      </c>
      <c r="AH72" s="27">
        <f t="shared" si="16"/>
        <v>0</v>
      </c>
      <c r="AI72" s="27">
        <f t="shared" si="17"/>
        <v>0</v>
      </c>
      <c r="AJ72" s="27">
        <f t="shared" si="18"/>
        <v>0</v>
      </c>
      <c r="AK72" s="27">
        <f t="shared" si="19"/>
        <v>0</v>
      </c>
    </row>
    <row r="73" spans="1:37">
      <c r="A73" s="28" t="str">
        <f>IF(記入用!A73="","",記入用!A73)</f>
        <v/>
      </c>
      <c r="B73" s="28" t="str">
        <f>IF(記入用!B73="","",記入用!B73)</f>
        <v/>
      </c>
      <c r="C73" s="28" t="str">
        <f>IF(記入用!C73="","",記入用!C73)</f>
        <v/>
      </c>
      <c r="D73" s="28" t="str">
        <f>IF(記入用!D73="","",記入用!D73)</f>
        <v/>
      </c>
      <c r="E73" s="28" t="str">
        <f>IF(記入用!E73="","",記入用!E73)</f>
        <v/>
      </c>
      <c r="F73" s="28" t="str">
        <f>IF(記入用!F73="","",記入用!F73)</f>
        <v/>
      </c>
      <c r="G73" s="28" t="str">
        <f>IF(OR(記入用!G73=0,記入用!H73=0),"",ROUND((記入用!G73+記入用!H73)/2,0))</f>
        <v/>
      </c>
      <c r="H73" s="29" t="str">
        <f>IF(集計用!G73="","",IF(集計用!F73="男",LOOKUP(集計用!G73,得点換算データ!$A$3:$B$12),LOOKUP(集計用!G73,得点換算データ!$A$17:$B$26)))</f>
        <v/>
      </c>
      <c r="I73" s="28" t="str">
        <f>IF(記入用!I73="","",記入用!I73)</f>
        <v/>
      </c>
      <c r="J73" s="30" t="str">
        <f>IF(集計用!I73="","",IF(集計用!F73="男",LOOKUP(集計用!I73,得点換算データ!$C$3:$D$12),LOOKUP(集計用!I73,得点換算データ!$C$17:$D$26)))</f>
        <v/>
      </c>
      <c r="K73" s="28" t="str">
        <f>IF(記入用!J73="","",ROUNDDOWN(記入用!J73,0))</f>
        <v/>
      </c>
      <c r="L73" s="29" t="str">
        <f>IF(集計用!K73="","",IF(集計用!F73="男",LOOKUP(集計用!K73,得点換算データ!$E$3:$F$12),LOOKUP(集計用!K73,得点換算データ!$E$17:$F$26)))</f>
        <v/>
      </c>
      <c r="M73" s="28" t="str">
        <f>IF(記入用!K73="","",記入用!K73)</f>
        <v/>
      </c>
      <c r="N73" s="30" t="str">
        <f>IF(集計用!M73="","",IF(集計用!F73="男",LOOKUP(集計用!M73,得点換算データ!$G$3:$H$12),LOOKUP(集計用!M73,得点換算データ!$G$17:$H$26)))</f>
        <v/>
      </c>
      <c r="O73" s="28" t="str">
        <f>IF(記入用!L73="","",記入用!L73)</f>
        <v/>
      </c>
      <c r="P73" s="30" t="str">
        <f>IF(集計用!O73="","",IF(集計用!F73="男",LOOKUP(集計用!O73,得点換算データ!$I$3:$J$12),LOOKUP(集計用!O73,得点換算データ!$I$17:$J$26)))</f>
        <v/>
      </c>
      <c r="Q73" s="28" t="str">
        <f>IF(記入用!M73="","",記入用!M73)</f>
        <v/>
      </c>
      <c r="R73" s="30" t="str">
        <f>IF(集計用!Q73="","",IF(集計用!F73="男",LOOKUP(集計用!Q73,得点換算データ!$K$3:$L$12),LOOKUP(集計用!Q73,得点換算データ!$K$17:$L$26)))</f>
        <v/>
      </c>
      <c r="S73" s="28" t="str">
        <f>IF(記入用!N73="","",ROUNDUP(記入用!N73,1))</f>
        <v/>
      </c>
      <c r="T73" s="30" t="str">
        <f>IF(集計用!S73="","",IF(集計用!F73="男",LOOKUP(集計用!S73,得点換算データ!$M$3:$N$12),LOOKUP(集計用!S73,得点換算データ!$M$17:$N$26)))</f>
        <v/>
      </c>
      <c r="U73" s="28" t="str">
        <f>IF(記入用!O73="","",ROUNDDOWN(記入用!O73,0))</f>
        <v/>
      </c>
      <c r="V73" s="30" t="str">
        <f>IF(集計用!U73="","",IF(集計用!F73="男",LOOKUP(集計用!U73,得点換算データ!$O$3:$P$12),LOOKUP(集計用!U73,得点換算データ!$O$17:$P$26)))</f>
        <v/>
      </c>
      <c r="W73" s="28" t="str">
        <f>IF(記入用!P73="","",ROUNDDOWN(記入用!P73,0))</f>
        <v/>
      </c>
      <c r="X73" s="30" t="str">
        <f>IF(集計用!W73="","",IF(集計用!F73="男",LOOKUP(集計用!W73,得点換算データ!$Q$3:$R$12),LOOKUP(集計用!W73,得点換算データ!$Q$17:$R$26)))</f>
        <v/>
      </c>
      <c r="Y73" s="28" t="str">
        <f>IF(SUM(集計用!H73+J73+L73+N73+P73+R73+T73+V73+X73)=0,"",(H73+J73+L73+N73+T73+V73+X73+MAX(P73,R73)))</f>
        <v/>
      </c>
      <c r="Z73" s="28" t="str">
        <f>IF(Y73="","",IF(C73=1,LOOKUP(Y73,得点換算データ!$B$29:$B$33,得点換算データ!$A$29:$A$33),IF(C73=2,LOOKUP(Y73,得点換算データ!$C$29:$C$33,得点換算データ!$A$29:$A$33),LOOKUP(Y73,得点換算データ!$D$29:$D$33,得点換算データ!$A$29:$A$33))))</f>
        <v/>
      </c>
      <c r="AA73" s="27">
        <f t="shared" si="10"/>
        <v>0</v>
      </c>
      <c r="AB73" s="27"/>
      <c r="AC73" s="27">
        <f t="shared" si="11"/>
        <v>0</v>
      </c>
      <c r="AD73" s="27">
        <f t="shared" si="12"/>
        <v>0</v>
      </c>
      <c r="AE73" s="27">
        <f t="shared" si="13"/>
        <v>0</v>
      </c>
      <c r="AF73" s="27">
        <f t="shared" si="14"/>
        <v>0</v>
      </c>
      <c r="AG73" s="27">
        <f t="shared" si="15"/>
        <v>0</v>
      </c>
      <c r="AH73" s="27">
        <f t="shared" si="16"/>
        <v>0</v>
      </c>
      <c r="AI73" s="27">
        <f t="shared" si="17"/>
        <v>0</v>
      </c>
      <c r="AJ73" s="27">
        <f t="shared" si="18"/>
        <v>0</v>
      </c>
      <c r="AK73" s="27">
        <f t="shared" si="19"/>
        <v>0</v>
      </c>
    </row>
    <row r="74" spans="1:37">
      <c r="A74" s="28" t="str">
        <f>IF(記入用!A74="","",記入用!A74)</f>
        <v/>
      </c>
      <c r="B74" s="28" t="str">
        <f>IF(記入用!B74="","",記入用!B74)</f>
        <v/>
      </c>
      <c r="C74" s="28" t="str">
        <f>IF(記入用!C74="","",記入用!C74)</f>
        <v/>
      </c>
      <c r="D74" s="28" t="str">
        <f>IF(記入用!D74="","",記入用!D74)</f>
        <v/>
      </c>
      <c r="E74" s="28" t="str">
        <f>IF(記入用!E74="","",記入用!E74)</f>
        <v/>
      </c>
      <c r="F74" s="28" t="str">
        <f>IF(記入用!F74="","",記入用!F74)</f>
        <v/>
      </c>
      <c r="G74" s="28" t="str">
        <f>IF(OR(記入用!G74=0,記入用!H74=0),"",ROUND((記入用!G74+記入用!H74)/2,0))</f>
        <v/>
      </c>
      <c r="H74" s="29" t="str">
        <f>IF(集計用!G74="","",IF(集計用!F74="男",LOOKUP(集計用!G74,得点換算データ!$A$3:$B$12),LOOKUP(集計用!G74,得点換算データ!$A$17:$B$26)))</f>
        <v/>
      </c>
      <c r="I74" s="28" t="str">
        <f>IF(記入用!I74="","",記入用!I74)</f>
        <v/>
      </c>
      <c r="J74" s="30" t="str">
        <f>IF(集計用!I74="","",IF(集計用!F74="男",LOOKUP(集計用!I74,得点換算データ!$C$3:$D$12),LOOKUP(集計用!I74,得点換算データ!$C$17:$D$26)))</f>
        <v/>
      </c>
      <c r="K74" s="28" t="str">
        <f>IF(記入用!J74="","",ROUNDDOWN(記入用!J74,0))</f>
        <v/>
      </c>
      <c r="L74" s="29" t="str">
        <f>IF(集計用!K74="","",IF(集計用!F74="男",LOOKUP(集計用!K74,得点換算データ!$E$3:$F$12),LOOKUP(集計用!K74,得点換算データ!$E$17:$F$26)))</f>
        <v/>
      </c>
      <c r="M74" s="28" t="str">
        <f>IF(記入用!K74="","",記入用!K74)</f>
        <v/>
      </c>
      <c r="N74" s="30" t="str">
        <f>IF(集計用!M74="","",IF(集計用!F74="男",LOOKUP(集計用!M74,得点換算データ!$G$3:$H$12),LOOKUP(集計用!M74,得点換算データ!$G$17:$H$26)))</f>
        <v/>
      </c>
      <c r="O74" s="28" t="str">
        <f>IF(記入用!L74="","",記入用!L74)</f>
        <v/>
      </c>
      <c r="P74" s="30" t="str">
        <f>IF(集計用!O74="","",IF(集計用!F74="男",LOOKUP(集計用!O74,得点換算データ!$I$3:$J$12),LOOKUP(集計用!O74,得点換算データ!$I$17:$J$26)))</f>
        <v/>
      </c>
      <c r="Q74" s="28" t="str">
        <f>IF(記入用!M74="","",記入用!M74)</f>
        <v/>
      </c>
      <c r="R74" s="30" t="str">
        <f>IF(集計用!Q74="","",IF(集計用!F74="男",LOOKUP(集計用!Q74,得点換算データ!$K$3:$L$12),LOOKUP(集計用!Q74,得点換算データ!$K$17:$L$26)))</f>
        <v/>
      </c>
      <c r="S74" s="28" t="str">
        <f>IF(記入用!N74="","",ROUNDUP(記入用!N74,1))</f>
        <v/>
      </c>
      <c r="T74" s="30" t="str">
        <f>IF(集計用!S74="","",IF(集計用!F74="男",LOOKUP(集計用!S74,得点換算データ!$M$3:$N$12),LOOKUP(集計用!S74,得点換算データ!$M$17:$N$26)))</f>
        <v/>
      </c>
      <c r="U74" s="28" t="str">
        <f>IF(記入用!O74="","",ROUNDDOWN(記入用!O74,0))</f>
        <v/>
      </c>
      <c r="V74" s="30" t="str">
        <f>IF(集計用!U74="","",IF(集計用!F74="男",LOOKUP(集計用!U74,得点換算データ!$O$3:$P$12),LOOKUP(集計用!U74,得点換算データ!$O$17:$P$26)))</f>
        <v/>
      </c>
      <c r="W74" s="28" t="str">
        <f>IF(記入用!P74="","",ROUNDDOWN(記入用!P74,0))</f>
        <v/>
      </c>
      <c r="X74" s="30" t="str">
        <f>IF(集計用!W74="","",IF(集計用!F74="男",LOOKUP(集計用!W74,得点換算データ!$Q$3:$R$12),LOOKUP(集計用!W74,得点換算データ!$Q$17:$R$26)))</f>
        <v/>
      </c>
      <c r="Y74" s="28" t="str">
        <f>IF(SUM(集計用!H74+J74+L74+N74+P74+R74+T74+V74+X74)=0,"",(H74+J74+L74+N74+T74+V74+X74+MAX(P74,R74)))</f>
        <v/>
      </c>
      <c r="Z74" s="28" t="str">
        <f>IF(Y74="","",IF(C74=1,LOOKUP(Y74,得点換算データ!$B$29:$B$33,得点換算データ!$A$29:$A$33),IF(C74=2,LOOKUP(Y74,得点換算データ!$C$29:$C$33,得点換算データ!$A$29:$A$33),LOOKUP(Y74,得点換算データ!$D$29:$D$33,得点換算データ!$A$29:$A$33))))</f>
        <v/>
      </c>
      <c r="AA74" s="27">
        <f t="shared" si="10"/>
        <v>0</v>
      </c>
      <c r="AB74" s="27"/>
      <c r="AC74" s="27">
        <f t="shared" si="11"/>
        <v>0</v>
      </c>
      <c r="AD74" s="27">
        <f t="shared" si="12"/>
        <v>0</v>
      </c>
      <c r="AE74" s="27">
        <f t="shared" si="13"/>
        <v>0</v>
      </c>
      <c r="AF74" s="27">
        <f t="shared" si="14"/>
        <v>0</v>
      </c>
      <c r="AG74" s="27">
        <f t="shared" si="15"/>
        <v>0</v>
      </c>
      <c r="AH74" s="27">
        <f t="shared" si="16"/>
        <v>0</v>
      </c>
      <c r="AI74" s="27">
        <f t="shared" si="17"/>
        <v>0</v>
      </c>
      <c r="AJ74" s="27">
        <f t="shared" si="18"/>
        <v>0</v>
      </c>
      <c r="AK74" s="27">
        <f t="shared" si="19"/>
        <v>0</v>
      </c>
    </row>
    <row r="75" spans="1:37">
      <c r="A75" s="28" t="str">
        <f>IF(記入用!A75="","",記入用!A75)</f>
        <v/>
      </c>
      <c r="B75" s="28" t="str">
        <f>IF(記入用!B75="","",記入用!B75)</f>
        <v/>
      </c>
      <c r="C75" s="28" t="str">
        <f>IF(記入用!C75="","",記入用!C75)</f>
        <v/>
      </c>
      <c r="D75" s="28" t="str">
        <f>IF(記入用!D75="","",記入用!D75)</f>
        <v/>
      </c>
      <c r="E75" s="28" t="str">
        <f>IF(記入用!E75="","",記入用!E75)</f>
        <v/>
      </c>
      <c r="F75" s="28" t="str">
        <f>IF(記入用!F75="","",記入用!F75)</f>
        <v/>
      </c>
      <c r="G75" s="28" t="str">
        <f>IF(OR(記入用!G75=0,記入用!H75=0),"",ROUND((記入用!G75+記入用!H75)/2,0))</f>
        <v/>
      </c>
      <c r="H75" s="29" t="str">
        <f>IF(集計用!G75="","",IF(集計用!F75="男",LOOKUP(集計用!G75,得点換算データ!$A$3:$B$12),LOOKUP(集計用!G75,得点換算データ!$A$17:$B$26)))</f>
        <v/>
      </c>
      <c r="I75" s="28" t="str">
        <f>IF(記入用!I75="","",記入用!I75)</f>
        <v/>
      </c>
      <c r="J75" s="30" t="str">
        <f>IF(集計用!I75="","",IF(集計用!F75="男",LOOKUP(集計用!I75,得点換算データ!$C$3:$D$12),LOOKUP(集計用!I75,得点換算データ!$C$17:$D$26)))</f>
        <v/>
      </c>
      <c r="K75" s="28" t="str">
        <f>IF(記入用!J75="","",ROUNDDOWN(記入用!J75,0))</f>
        <v/>
      </c>
      <c r="L75" s="29" t="str">
        <f>IF(集計用!K75="","",IF(集計用!F75="男",LOOKUP(集計用!K75,得点換算データ!$E$3:$F$12),LOOKUP(集計用!K75,得点換算データ!$E$17:$F$26)))</f>
        <v/>
      </c>
      <c r="M75" s="28" t="str">
        <f>IF(記入用!K75="","",記入用!K75)</f>
        <v/>
      </c>
      <c r="N75" s="30" t="str">
        <f>IF(集計用!M75="","",IF(集計用!F75="男",LOOKUP(集計用!M75,得点換算データ!$G$3:$H$12),LOOKUP(集計用!M75,得点換算データ!$G$17:$H$26)))</f>
        <v/>
      </c>
      <c r="O75" s="28" t="str">
        <f>IF(記入用!L75="","",記入用!L75)</f>
        <v/>
      </c>
      <c r="P75" s="30" t="str">
        <f>IF(集計用!O75="","",IF(集計用!F75="男",LOOKUP(集計用!O75,得点換算データ!$I$3:$J$12),LOOKUP(集計用!O75,得点換算データ!$I$17:$J$26)))</f>
        <v/>
      </c>
      <c r="Q75" s="28" t="str">
        <f>IF(記入用!M75="","",記入用!M75)</f>
        <v/>
      </c>
      <c r="R75" s="30" t="str">
        <f>IF(集計用!Q75="","",IF(集計用!F75="男",LOOKUP(集計用!Q75,得点換算データ!$K$3:$L$12),LOOKUP(集計用!Q75,得点換算データ!$K$17:$L$26)))</f>
        <v/>
      </c>
      <c r="S75" s="28" t="str">
        <f>IF(記入用!N75="","",ROUNDUP(記入用!N75,1))</f>
        <v/>
      </c>
      <c r="T75" s="30" t="str">
        <f>IF(集計用!S75="","",IF(集計用!F75="男",LOOKUP(集計用!S75,得点換算データ!$M$3:$N$12),LOOKUP(集計用!S75,得点換算データ!$M$17:$N$26)))</f>
        <v/>
      </c>
      <c r="U75" s="28" t="str">
        <f>IF(記入用!O75="","",ROUNDDOWN(記入用!O75,0))</f>
        <v/>
      </c>
      <c r="V75" s="30" t="str">
        <f>IF(集計用!U75="","",IF(集計用!F75="男",LOOKUP(集計用!U75,得点換算データ!$O$3:$P$12),LOOKUP(集計用!U75,得点換算データ!$O$17:$P$26)))</f>
        <v/>
      </c>
      <c r="W75" s="28" t="str">
        <f>IF(記入用!P75="","",ROUNDDOWN(記入用!P75,0))</f>
        <v/>
      </c>
      <c r="X75" s="30" t="str">
        <f>IF(集計用!W75="","",IF(集計用!F75="男",LOOKUP(集計用!W75,得点換算データ!$Q$3:$R$12),LOOKUP(集計用!W75,得点換算データ!$Q$17:$R$26)))</f>
        <v/>
      </c>
      <c r="Y75" s="28" t="str">
        <f>IF(SUM(集計用!H75+J75+L75+N75+P75+R75+T75+V75+X75)=0,"",(H75+J75+L75+N75+T75+V75+X75+MAX(P75,R75)))</f>
        <v/>
      </c>
      <c r="Z75" s="28" t="str">
        <f>IF(Y75="","",IF(C75=1,LOOKUP(Y75,得点換算データ!$B$29:$B$33,得点換算データ!$A$29:$A$33),IF(C75=2,LOOKUP(Y75,得点換算データ!$C$29:$C$33,得点換算データ!$A$29:$A$33),LOOKUP(Y75,得点換算データ!$D$29:$D$33,得点換算データ!$A$29:$A$33))))</f>
        <v/>
      </c>
      <c r="AA75" s="27">
        <f t="shared" si="10"/>
        <v>0</v>
      </c>
      <c r="AB75" s="27"/>
      <c r="AC75" s="27">
        <f t="shared" si="11"/>
        <v>0</v>
      </c>
      <c r="AD75" s="27">
        <f t="shared" si="12"/>
        <v>0</v>
      </c>
      <c r="AE75" s="27">
        <f t="shared" si="13"/>
        <v>0</v>
      </c>
      <c r="AF75" s="27">
        <f t="shared" si="14"/>
        <v>0</v>
      </c>
      <c r="AG75" s="27">
        <f t="shared" si="15"/>
        <v>0</v>
      </c>
      <c r="AH75" s="27">
        <f t="shared" si="16"/>
        <v>0</v>
      </c>
      <c r="AI75" s="27">
        <f t="shared" si="17"/>
        <v>0</v>
      </c>
      <c r="AJ75" s="27">
        <f t="shared" si="18"/>
        <v>0</v>
      </c>
      <c r="AK75" s="27">
        <f t="shared" si="19"/>
        <v>0</v>
      </c>
    </row>
    <row r="76" spans="1:37">
      <c r="A76" s="28" t="str">
        <f>IF(記入用!A76="","",記入用!A76)</f>
        <v/>
      </c>
      <c r="B76" s="28" t="str">
        <f>IF(記入用!B76="","",記入用!B76)</f>
        <v/>
      </c>
      <c r="C76" s="28" t="str">
        <f>IF(記入用!C76="","",記入用!C76)</f>
        <v/>
      </c>
      <c r="D76" s="28" t="str">
        <f>IF(記入用!D76="","",記入用!D76)</f>
        <v/>
      </c>
      <c r="E76" s="28" t="str">
        <f>IF(記入用!E76="","",記入用!E76)</f>
        <v/>
      </c>
      <c r="F76" s="28" t="str">
        <f>IF(記入用!F76="","",記入用!F76)</f>
        <v/>
      </c>
      <c r="G76" s="28" t="str">
        <f>IF(OR(記入用!G76=0,記入用!H76=0),"",ROUND((記入用!G76+記入用!H76)/2,0))</f>
        <v/>
      </c>
      <c r="H76" s="29" t="str">
        <f>IF(集計用!G76="","",IF(集計用!F76="男",LOOKUP(集計用!G76,得点換算データ!$A$3:$B$12),LOOKUP(集計用!G76,得点換算データ!$A$17:$B$26)))</f>
        <v/>
      </c>
      <c r="I76" s="28" t="str">
        <f>IF(記入用!I76="","",記入用!I76)</f>
        <v/>
      </c>
      <c r="J76" s="30" t="str">
        <f>IF(集計用!I76="","",IF(集計用!F76="男",LOOKUP(集計用!I76,得点換算データ!$C$3:$D$12),LOOKUP(集計用!I76,得点換算データ!$C$17:$D$26)))</f>
        <v/>
      </c>
      <c r="K76" s="28" t="str">
        <f>IF(記入用!J76="","",ROUNDDOWN(記入用!J76,0))</f>
        <v/>
      </c>
      <c r="L76" s="29" t="str">
        <f>IF(集計用!K76="","",IF(集計用!F76="男",LOOKUP(集計用!K76,得点換算データ!$E$3:$F$12),LOOKUP(集計用!K76,得点換算データ!$E$17:$F$26)))</f>
        <v/>
      </c>
      <c r="M76" s="28" t="str">
        <f>IF(記入用!K76="","",記入用!K76)</f>
        <v/>
      </c>
      <c r="N76" s="30" t="str">
        <f>IF(集計用!M76="","",IF(集計用!F76="男",LOOKUP(集計用!M76,得点換算データ!$G$3:$H$12),LOOKUP(集計用!M76,得点換算データ!$G$17:$H$26)))</f>
        <v/>
      </c>
      <c r="O76" s="28" t="str">
        <f>IF(記入用!L76="","",記入用!L76)</f>
        <v/>
      </c>
      <c r="P76" s="30" t="str">
        <f>IF(集計用!O76="","",IF(集計用!F76="男",LOOKUP(集計用!O76,得点換算データ!$I$3:$J$12),LOOKUP(集計用!O76,得点換算データ!$I$17:$J$26)))</f>
        <v/>
      </c>
      <c r="Q76" s="28" t="str">
        <f>IF(記入用!M76="","",記入用!M76)</f>
        <v/>
      </c>
      <c r="R76" s="30" t="str">
        <f>IF(集計用!Q76="","",IF(集計用!F76="男",LOOKUP(集計用!Q76,得点換算データ!$K$3:$L$12),LOOKUP(集計用!Q76,得点換算データ!$K$17:$L$26)))</f>
        <v/>
      </c>
      <c r="S76" s="28" t="str">
        <f>IF(記入用!N76="","",ROUNDUP(記入用!N76,1))</f>
        <v/>
      </c>
      <c r="T76" s="30" t="str">
        <f>IF(集計用!S76="","",IF(集計用!F76="男",LOOKUP(集計用!S76,得点換算データ!$M$3:$N$12),LOOKUP(集計用!S76,得点換算データ!$M$17:$N$26)))</f>
        <v/>
      </c>
      <c r="U76" s="28" t="str">
        <f>IF(記入用!O76="","",ROUNDDOWN(記入用!O76,0))</f>
        <v/>
      </c>
      <c r="V76" s="30" t="str">
        <f>IF(集計用!U76="","",IF(集計用!F76="男",LOOKUP(集計用!U76,得点換算データ!$O$3:$P$12),LOOKUP(集計用!U76,得点換算データ!$O$17:$P$26)))</f>
        <v/>
      </c>
      <c r="W76" s="28" t="str">
        <f>IF(記入用!P76="","",ROUNDDOWN(記入用!P76,0))</f>
        <v/>
      </c>
      <c r="X76" s="30" t="str">
        <f>IF(集計用!W76="","",IF(集計用!F76="男",LOOKUP(集計用!W76,得点換算データ!$Q$3:$R$12),LOOKUP(集計用!W76,得点換算データ!$Q$17:$R$26)))</f>
        <v/>
      </c>
      <c r="Y76" s="28" t="str">
        <f>IF(SUM(集計用!H76+J76+L76+N76+P76+R76+T76+V76+X76)=0,"",(H76+J76+L76+N76+T76+V76+X76+MAX(P76,R76)))</f>
        <v/>
      </c>
      <c r="Z76" s="28" t="str">
        <f>IF(Y76="","",IF(C76=1,LOOKUP(Y76,得点換算データ!$B$29:$B$33,得点換算データ!$A$29:$A$33),IF(C76=2,LOOKUP(Y76,得点換算データ!$C$29:$C$33,得点換算データ!$A$29:$A$33),LOOKUP(Y76,得点換算データ!$D$29:$D$33,得点換算データ!$A$29:$A$33))))</f>
        <v/>
      </c>
      <c r="AA76" s="27">
        <f t="shared" si="10"/>
        <v>0</v>
      </c>
      <c r="AB76" s="27"/>
      <c r="AC76" s="27">
        <f t="shared" si="11"/>
        <v>0</v>
      </c>
      <c r="AD76" s="27">
        <f t="shared" si="12"/>
        <v>0</v>
      </c>
      <c r="AE76" s="27">
        <f t="shared" si="13"/>
        <v>0</v>
      </c>
      <c r="AF76" s="27">
        <f t="shared" si="14"/>
        <v>0</v>
      </c>
      <c r="AG76" s="27">
        <f t="shared" si="15"/>
        <v>0</v>
      </c>
      <c r="AH76" s="27">
        <f t="shared" si="16"/>
        <v>0</v>
      </c>
      <c r="AI76" s="27">
        <f t="shared" si="17"/>
        <v>0</v>
      </c>
      <c r="AJ76" s="27">
        <f t="shared" si="18"/>
        <v>0</v>
      </c>
      <c r="AK76" s="27">
        <f t="shared" si="19"/>
        <v>0</v>
      </c>
    </row>
    <row r="77" spans="1:37">
      <c r="A77" s="28" t="str">
        <f>IF(記入用!A77="","",記入用!A77)</f>
        <v/>
      </c>
      <c r="B77" s="28" t="str">
        <f>IF(記入用!B77="","",記入用!B77)</f>
        <v/>
      </c>
      <c r="C77" s="28" t="str">
        <f>IF(記入用!C77="","",記入用!C77)</f>
        <v/>
      </c>
      <c r="D77" s="28" t="str">
        <f>IF(記入用!D77="","",記入用!D77)</f>
        <v/>
      </c>
      <c r="E77" s="28" t="str">
        <f>IF(記入用!E77="","",記入用!E77)</f>
        <v/>
      </c>
      <c r="F77" s="28" t="str">
        <f>IF(記入用!F77="","",記入用!F77)</f>
        <v/>
      </c>
      <c r="G77" s="28" t="str">
        <f>IF(OR(記入用!G77=0,記入用!H77=0),"",ROUND((記入用!G77+記入用!H77)/2,0))</f>
        <v/>
      </c>
      <c r="H77" s="29" t="str">
        <f>IF(集計用!G77="","",IF(集計用!F77="男",LOOKUP(集計用!G77,得点換算データ!$A$3:$B$12),LOOKUP(集計用!G77,得点換算データ!$A$17:$B$26)))</f>
        <v/>
      </c>
      <c r="I77" s="28" t="str">
        <f>IF(記入用!I77="","",記入用!I77)</f>
        <v/>
      </c>
      <c r="J77" s="30" t="str">
        <f>IF(集計用!I77="","",IF(集計用!F77="男",LOOKUP(集計用!I77,得点換算データ!$C$3:$D$12),LOOKUP(集計用!I77,得点換算データ!$C$17:$D$26)))</f>
        <v/>
      </c>
      <c r="K77" s="28" t="str">
        <f>IF(記入用!J77="","",ROUNDDOWN(記入用!J77,0))</f>
        <v/>
      </c>
      <c r="L77" s="29" t="str">
        <f>IF(集計用!K77="","",IF(集計用!F77="男",LOOKUP(集計用!K77,得点換算データ!$E$3:$F$12),LOOKUP(集計用!K77,得点換算データ!$E$17:$F$26)))</f>
        <v/>
      </c>
      <c r="M77" s="28" t="str">
        <f>IF(記入用!K77="","",記入用!K77)</f>
        <v/>
      </c>
      <c r="N77" s="30" t="str">
        <f>IF(集計用!M77="","",IF(集計用!F77="男",LOOKUP(集計用!M77,得点換算データ!$G$3:$H$12),LOOKUP(集計用!M77,得点換算データ!$G$17:$H$26)))</f>
        <v/>
      </c>
      <c r="O77" s="28" t="str">
        <f>IF(記入用!L77="","",記入用!L77)</f>
        <v/>
      </c>
      <c r="P77" s="30" t="str">
        <f>IF(集計用!O77="","",IF(集計用!F77="男",LOOKUP(集計用!O77,得点換算データ!$I$3:$J$12),LOOKUP(集計用!O77,得点換算データ!$I$17:$J$26)))</f>
        <v/>
      </c>
      <c r="Q77" s="28" t="str">
        <f>IF(記入用!M77="","",記入用!M77)</f>
        <v/>
      </c>
      <c r="R77" s="30" t="str">
        <f>IF(集計用!Q77="","",IF(集計用!F77="男",LOOKUP(集計用!Q77,得点換算データ!$K$3:$L$12),LOOKUP(集計用!Q77,得点換算データ!$K$17:$L$26)))</f>
        <v/>
      </c>
      <c r="S77" s="28" t="str">
        <f>IF(記入用!N77="","",ROUNDUP(記入用!N77,1))</f>
        <v/>
      </c>
      <c r="T77" s="30" t="str">
        <f>IF(集計用!S77="","",IF(集計用!F77="男",LOOKUP(集計用!S77,得点換算データ!$M$3:$N$12),LOOKUP(集計用!S77,得点換算データ!$M$17:$N$26)))</f>
        <v/>
      </c>
      <c r="U77" s="28" t="str">
        <f>IF(記入用!O77="","",ROUNDDOWN(記入用!O77,0))</f>
        <v/>
      </c>
      <c r="V77" s="30" t="str">
        <f>IF(集計用!U77="","",IF(集計用!F77="男",LOOKUP(集計用!U77,得点換算データ!$O$3:$P$12),LOOKUP(集計用!U77,得点換算データ!$O$17:$P$26)))</f>
        <v/>
      </c>
      <c r="W77" s="28" t="str">
        <f>IF(記入用!P77="","",ROUNDDOWN(記入用!P77,0))</f>
        <v/>
      </c>
      <c r="X77" s="30" t="str">
        <f>IF(集計用!W77="","",IF(集計用!F77="男",LOOKUP(集計用!W77,得点換算データ!$Q$3:$R$12),LOOKUP(集計用!W77,得点換算データ!$Q$17:$R$26)))</f>
        <v/>
      </c>
      <c r="Y77" s="28" t="str">
        <f>IF(SUM(集計用!H77+J77+L77+N77+P77+R77+T77+V77+X77)=0,"",(H77+J77+L77+N77+T77+V77+X77+MAX(P77,R77)))</f>
        <v/>
      </c>
      <c r="Z77" s="28" t="str">
        <f>IF(Y77="","",IF(C77=1,LOOKUP(Y77,得点換算データ!$B$29:$B$33,得点換算データ!$A$29:$A$33),IF(C77=2,LOOKUP(Y77,得点換算データ!$C$29:$C$33,得点換算データ!$A$29:$A$33),LOOKUP(Y77,得点換算データ!$D$29:$D$33,得点換算データ!$A$29:$A$33))))</f>
        <v/>
      </c>
      <c r="AA77" s="27">
        <f t="shared" si="10"/>
        <v>0</v>
      </c>
      <c r="AB77" s="27"/>
      <c r="AC77" s="27">
        <f t="shared" si="11"/>
        <v>0</v>
      </c>
      <c r="AD77" s="27">
        <f t="shared" si="12"/>
        <v>0</v>
      </c>
      <c r="AE77" s="27">
        <f t="shared" si="13"/>
        <v>0</v>
      </c>
      <c r="AF77" s="27">
        <f t="shared" si="14"/>
        <v>0</v>
      </c>
      <c r="AG77" s="27">
        <f t="shared" si="15"/>
        <v>0</v>
      </c>
      <c r="AH77" s="27">
        <f t="shared" si="16"/>
        <v>0</v>
      </c>
      <c r="AI77" s="27">
        <f t="shared" si="17"/>
        <v>0</v>
      </c>
      <c r="AJ77" s="27">
        <f t="shared" si="18"/>
        <v>0</v>
      </c>
      <c r="AK77" s="27">
        <f t="shared" si="19"/>
        <v>0</v>
      </c>
    </row>
    <row r="78" spans="1:37">
      <c r="A78" s="28" t="str">
        <f>IF(記入用!A78="","",記入用!A78)</f>
        <v/>
      </c>
      <c r="B78" s="28" t="str">
        <f>IF(記入用!B78="","",記入用!B78)</f>
        <v/>
      </c>
      <c r="C78" s="28" t="str">
        <f>IF(記入用!C78="","",記入用!C78)</f>
        <v/>
      </c>
      <c r="D78" s="28" t="str">
        <f>IF(記入用!D78="","",記入用!D78)</f>
        <v/>
      </c>
      <c r="E78" s="28" t="str">
        <f>IF(記入用!E78="","",記入用!E78)</f>
        <v/>
      </c>
      <c r="F78" s="28" t="str">
        <f>IF(記入用!F78="","",記入用!F78)</f>
        <v/>
      </c>
      <c r="G78" s="28" t="str">
        <f>IF(OR(記入用!G78=0,記入用!H78=0),"",ROUND((記入用!G78+記入用!H78)/2,0))</f>
        <v/>
      </c>
      <c r="H78" s="29" t="str">
        <f>IF(集計用!G78="","",IF(集計用!F78="男",LOOKUP(集計用!G78,得点換算データ!$A$3:$B$12),LOOKUP(集計用!G78,得点換算データ!$A$17:$B$26)))</f>
        <v/>
      </c>
      <c r="I78" s="28" t="str">
        <f>IF(記入用!I78="","",記入用!I78)</f>
        <v/>
      </c>
      <c r="J78" s="30" t="str">
        <f>IF(集計用!I78="","",IF(集計用!F78="男",LOOKUP(集計用!I78,得点換算データ!$C$3:$D$12),LOOKUP(集計用!I78,得点換算データ!$C$17:$D$26)))</f>
        <v/>
      </c>
      <c r="K78" s="28" t="str">
        <f>IF(記入用!J78="","",ROUNDDOWN(記入用!J78,0))</f>
        <v/>
      </c>
      <c r="L78" s="29" t="str">
        <f>IF(集計用!K78="","",IF(集計用!F78="男",LOOKUP(集計用!K78,得点換算データ!$E$3:$F$12),LOOKUP(集計用!K78,得点換算データ!$E$17:$F$26)))</f>
        <v/>
      </c>
      <c r="M78" s="28" t="str">
        <f>IF(記入用!K78="","",記入用!K78)</f>
        <v/>
      </c>
      <c r="N78" s="30" t="str">
        <f>IF(集計用!M78="","",IF(集計用!F78="男",LOOKUP(集計用!M78,得点換算データ!$G$3:$H$12),LOOKUP(集計用!M78,得点換算データ!$G$17:$H$26)))</f>
        <v/>
      </c>
      <c r="O78" s="28" t="str">
        <f>IF(記入用!L78="","",記入用!L78)</f>
        <v/>
      </c>
      <c r="P78" s="30" t="str">
        <f>IF(集計用!O78="","",IF(集計用!F78="男",LOOKUP(集計用!O78,得点換算データ!$I$3:$J$12),LOOKUP(集計用!O78,得点換算データ!$I$17:$J$26)))</f>
        <v/>
      </c>
      <c r="Q78" s="28" t="str">
        <f>IF(記入用!M78="","",記入用!M78)</f>
        <v/>
      </c>
      <c r="R78" s="30" t="str">
        <f>IF(集計用!Q78="","",IF(集計用!F78="男",LOOKUP(集計用!Q78,得点換算データ!$K$3:$L$12),LOOKUP(集計用!Q78,得点換算データ!$K$17:$L$26)))</f>
        <v/>
      </c>
      <c r="S78" s="28" t="str">
        <f>IF(記入用!N78="","",ROUNDUP(記入用!N78,1))</f>
        <v/>
      </c>
      <c r="T78" s="30" t="str">
        <f>IF(集計用!S78="","",IF(集計用!F78="男",LOOKUP(集計用!S78,得点換算データ!$M$3:$N$12),LOOKUP(集計用!S78,得点換算データ!$M$17:$N$26)))</f>
        <v/>
      </c>
      <c r="U78" s="28" t="str">
        <f>IF(記入用!O78="","",ROUNDDOWN(記入用!O78,0))</f>
        <v/>
      </c>
      <c r="V78" s="30" t="str">
        <f>IF(集計用!U78="","",IF(集計用!F78="男",LOOKUP(集計用!U78,得点換算データ!$O$3:$P$12),LOOKUP(集計用!U78,得点換算データ!$O$17:$P$26)))</f>
        <v/>
      </c>
      <c r="W78" s="28" t="str">
        <f>IF(記入用!P78="","",ROUNDDOWN(記入用!P78,0))</f>
        <v/>
      </c>
      <c r="X78" s="30" t="str">
        <f>IF(集計用!W78="","",IF(集計用!F78="男",LOOKUP(集計用!W78,得点換算データ!$Q$3:$R$12),LOOKUP(集計用!W78,得点換算データ!$Q$17:$R$26)))</f>
        <v/>
      </c>
      <c r="Y78" s="28" t="str">
        <f>IF(SUM(集計用!H78+J78+L78+N78+P78+R78+T78+V78+X78)=0,"",(H78+J78+L78+N78+T78+V78+X78+MAX(P78,R78)))</f>
        <v/>
      </c>
      <c r="Z78" s="28" t="str">
        <f>IF(Y78="","",IF(C78=1,LOOKUP(Y78,得点換算データ!$B$29:$B$33,得点換算データ!$A$29:$A$33),IF(C78=2,LOOKUP(Y78,得点換算データ!$C$29:$C$33,得点換算データ!$A$29:$A$33),LOOKUP(Y78,得点換算データ!$D$29:$D$33,得点換算データ!$A$29:$A$33))))</f>
        <v/>
      </c>
      <c r="AA78" s="27">
        <f t="shared" si="10"/>
        <v>0</v>
      </c>
      <c r="AB78" s="27"/>
      <c r="AC78" s="27">
        <f t="shared" si="11"/>
        <v>0</v>
      </c>
      <c r="AD78" s="27">
        <f t="shared" si="12"/>
        <v>0</v>
      </c>
      <c r="AE78" s="27">
        <f t="shared" si="13"/>
        <v>0</v>
      </c>
      <c r="AF78" s="27">
        <f t="shared" si="14"/>
        <v>0</v>
      </c>
      <c r="AG78" s="27">
        <f t="shared" si="15"/>
        <v>0</v>
      </c>
      <c r="AH78" s="27">
        <f t="shared" si="16"/>
        <v>0</v>
      </c>
      <c r="AI78" s="27">
        <f t="shared" si="17"/>
        <v>0</v>
      </c>
      <c r="AJ78" s="27">
        <f t="shared" si="18"/>
        <v>0</v>
      </c>
      <c r="AK78" s="27">
        <f t="shared" si="19"/>
        <v>0</v>
      </c>
    </row>
    <row r="79" spans="1:37">
      <c r="A79" s="28" t="str">
        <f>IF(記入用!A79="","",記入用!A79)</f>
        <v/>
      </c>
      <c r="B79" s="28" t="str">
        <f>IF(記入用!B79="","",記入用!B79)</f>
        <v/>
      </c>
      <c r="C79" s="28" t="str">
        <f>IF(記入用!C79="","",記入用!C79)</f>
        <v/>
      </c>
      <c r="D79" s="28" t="str">
        <f>IF(記入用!D79="","",記入用!D79)</f>
        <v/>
      </c>
      <c r="E79" s="28" t="str">
        <f>IF(記入用!E79="","",記入用!E79)</f>
        <v/>
      </c>
      <c r="F79" s="28" t="str">
        <f>IF(記入用!F79="","",記入用!F79)</f>
        <v/>
      </c>
      <c r="G79" s="28" t="str">
        <f>IF(OR(記入用!G79=0,記入用!H79=0),"",ROUND((記入用!G79+記入用!H79)/2,0))</f>
        <v/>
      </c>
      <c r="H79" s="29" t="str">
        <f>IF(集計用!G79="","",IF(集計用!F79="男",LOOKUP(集計用!G79,得点換算データ!$A$3:$B$12),LOOKUP(集計用!G79,得点換算データ!$A$17:$B$26)))</f>
        <v/>
      </c>
      <c r="I79" s="28" t="str">
        <f>IF(記入用!I79="","",記入用!I79)</f>
        <v/>
      </c>
      <c r="J79" s="30" t="str">
        <f>IF(集計用!I79="","",IF(集計用!F79="男",LOOKUP(集計用!I79,得点換算データ!$C$3:$D$12),LOOKUP(集計用!I79,得点換算データ!$C$17:$D$26)))</f>
        <v/>
      </c>
      <c r="K79" s="28" t="str">
        <f>IF(記入用!J79="","",ROUNDDOWN(記入用!J79,0))</f>
        <v/>
      </c>
      <c r="L79" s="29" t="str">
        <f>IF(集計用!K79="","",IF(集計用!F79="男",LOOKUP(集計用!K79,得点換算データ!$E$3:$F$12),LOOKUP(集計用!K79,得点換算データ!$E$17:$F$26)))</f>
        <v/>
      </c>
      <c r="M79" s="28" t="str">
        <f>IF(記入用!K79="","",記入用!K79)</f>
        <v/>
      </c>
      <c r="N79" s="30" t="str">
        <f>IF(集計用!M79="","",IF(集計用!F79="男",LOOKUP(集計用!M79,得点換算データ!$G$3:$H$12),LOOKUP(集計用!M79,得点換算データ!$G$17:$H$26)))</f>
        <v/>
      </c>
      <c r="O79" s="28" t="str">
        <f>IF(記入用!L79="","",記入用!L79)</f>
        <v/>
      </c>
      <c r="P79" s="30" t="str">
        <f>IF(集計用!O79="","",IF(集計用!F79="男",LOOKUP(集計用!O79,得点換算データ!$I$3:$J$12),LOOKUP(集計用!O79,得点換算データ!$I$17:$J$26)))</f>
        <v/>
      </c>
      <c r="Q79" s="28" t="str">
        <f>IF(記入用!M79="","",記入用!M79)</f>
        <v/>
      </c>
      <c r="R79" s="30" t="str">
        <f>IF(集計用!Q79="","",IF(集計用!F79="男",LOOKUP(集計用!Q79,得点換算データ!$K$3:$L$12),LOOKUP(集計用!Q79,得点換算データ!$K$17:$L$26)))</f>
        <v/>
      </c>
      <c r="S79" s="28" t="str">
        <f>IF(記入用!N79="","",ROUNDUP(記入用!N79,1))</f>
        <v/>
      </c>
      <c r="T79" s="30" t="str">
        <f>IF(集計用!S79="","",IF(集計用!F79="男",LOOKUP(集計用!S79,得点換算データ!$M$3:$N$12),LOOKUP(集計用!S79,得点換算データ!$M$17:$N$26)))</f>
        <v/>
      </c>
      <c r="U79" s="28" t="str">
        <f>IF(記入用!O79="","",ROUNDDOWN(記入用!O79,0))</f>
        <v/>
      </c>
      <c r="V79" s="30" t="str">
        <f>IF(集計用!U79="","",IF(集計用!F79="男",LOOKUP(集計用!U79,得点換算データ!$O$3:$P$12),LOOKUP(集計用!U79,得点換算データ!$O$17:$P$26)))</f>
        <v/>
      </c>
      <c r="W79" s="28" t="str">
        <f>IF(記入用!P79="","",ROUNDDOWN(記入用!P79,0))</f>
        <v/>
      </c>
      <c r="X79" s="30" t="str">
        <f>IF(集計用!W79="","",IF(集計用!F79="男",LOOKUP(集計用!W79,得点換算データ!$Q$3:$R$12),LOOKUP(集計用!W79,得点換算データ!$Q$17:$R$26)))</f>
        <v/>
      </c>
      <c r="Y79" s="28" t="str">
        <f>IF(SUM(集計用!H79+J79+L79+N79+P79+R79+T79+V79+X79)=0,"",(H79+J79+L79+N79+T79+V79+X79+MAX(P79,R79)))</f>
        <v/>
      </c>
      <c r="Z79" s="28" t="str">
        <f>IF(Y79="","",IF(C79=1,LOOKUP(Y79,得点換算データ!$B$29:$B$33,得点換算データ!$A$29:$A$33),IF(C79=2,LOOKUP(Y79,得点換算データ!$C$29:$C$33,得点換算データ!$A$29:$A$33),LOOKUP(Y79,得点換算データ!$D$29:$D$33,得点換算データ!$A$29:$A$33))))</f>
        <v/>
      </c>
      <c r="AA79" s="27">
        <f t="shared" si="10"/>
        <v>0</v>
      </c>
      <c r="AB79" s="27"/>
      <c r="AC79" s="27">
        <f t="shared" si="11"/>
        <v>0</v>
      </c>
      <c r="AD79" s="27">
        <f t="shared" si="12"/>
        <v>0</v>
      </c>
      <c r="AE79" s="27">
        <f t="shared" si="13"/>
        <v>0</v>
      </c>
      <c r="AF79" s="27">
        <f t="shared" si="14"/>
        <v>0</v>
      </c>
      <c r="AG79" s="27">
        <f t="shared" si="15"/>
        <v>0</v>
      </c>
      <c r="AH79" s="27">
        <f t="shared" si="16"/>
        <v>0</v>
      </c>
      <c r="AI79" s="27">
        <f t="shared" si="17"/>
        <v>0</v>
      </c>
      <c r="AJ79" s="27">
        <f t="shared" si="18"/>
        <v>0</v>
      </c>
      <c r="AK79" s="27">
        <f t="shared" si="19"/>
        <v>0</v>
      </c>
    </row>
    <row r="80" spans="1:37">
      <c r="A80" s="28" t="str">
        <f>IF(記入用!A80="","",記入用!A80)</f>
        <v/>
      </c>
      <c r="B80" s="28" t="str">
        <f>IF(記入用!B80="","",記入用!B80)</f>
        <v/>
      </c>
      <c r="C80" s="28" t="str">
        <f>IF(記入用!C80="","",記入用!C80)</f>
        <v/>
      </c>
      <c r="D80" s="28" t="str">
        <f>IF(記入用!D80="","",記入用!D80)</f>
        <v/>
      </c>
      <c r="E80" s="28" t="str">
        <f>IF(記入用!E80="","",記入用!E80)</f>
        <v/>
      </c>
      <c r="F80" s="28" t="str">
        <f>IF(記入用!F80="","",記入用!F80)</f>
        <v/>
      </c>
      <c r="G80" s="28" t="str">
        <f>IF(OR(記入用!G80=0,記入用!H80=0),"",ROUND((記入用!G80+記入用!H80)/2,0))</f>
        <v/>
      </c>
      <c r="H80" s="29" t="str">
        <f>IF(集計用!G80="","",IF(集計用!F80="男",LOOKUP(集計用!G80,得点換算データ!$A$3:$B$12),LOOKUP(集計用!G80,得点換算データ!$A$17:$B$26)))</f>
        <v/>
      </c>
      <c r="I80" s="28" t="str">
        <f>IF(記入用!I80="","",記入用!I80)</f>
        <v/>
      </c>
      <c r="J80" s="30" t="str">
        <f>IF(集計用!I80="","",IF(集計用!F80="男",LOOKUP(集計用!I80,得点換算データ!$C$3:$D$12),LOOKUP(集計用!I80,得点換算データ!$C$17:$D$26)))</f>
        <v/>
      </c>
      <c r="K80" s="28" t="str">
        <f>IF(記入用!J80="","",ROUNDDOWN(記入用!J80,0))</f>
        <v/>
      </c>
      <c r="L80" s="29" t="str">
        <f>IF(集計用!K80="","",IF(集計用!F80="男",LOOKUP(集計用!K80,得点換算データ!$E$3:$F$12),LOOKUP(集計用!K80,得点換算データ!$E$17:$F$26)))</f>
        <v/>
      </c>
      <c r="M80" s="28" t="str">
        <f>IF(記入用!K80="","",記入用!K80)</f>
        <v/>
      </c>
      <c r="N80" s="30" t="str">
        <f>IF(集計用!M80="","",IF(集計用!F80="男",LOOKUP(集計用!M80,得点換算データ!$G$3:$H$12),LOOKUP(集計用!M80,得点換算データ!$G$17:$H$26)))</f>
        <v/>
      </c>
      <c r="O80" s="28" t="str">
        <f>IF(記入用!L80="","",記入用!L80)</f>
        <v/>
      </c>
      <c r="P80" s="30" t="str">
        <f>IF(集計用!O80="","",IF(集計用!F80="男",LOOKUP(集計用!O80,得点換算データ!$I$3:$J$12),LOOKUP(集計用!O80,得点換算データ!$I$17:$J$26)))</f>
        <v/>
      </c>
      <c r="Q80" s="28" t="str">
        <f>IF(記入用!M80="","",記入用!M80)</f>
        <v/>
      </c>
      <c r="R80" s="30" t="str">
        <f>IF(集計用!Q80="","",IF(集計用!F80="男",LOOKUP(集計用!Q80,得点換算データ!$K$3:$L$12),LOOKUP(集計用!Q80,得点換算データ!$K$17:$L$26)))</f>
        <v/>
      </c>
      <c r="S80" s="28" t="str">
        <f>IF(記入用!N80="","",ROUNDUP(記入用!N80,1))</f>
        <v/>
      </c>
      <c r="T80" s="30" t="str">
        <f>IF(集計用!S80="","",IF(集計用!F80="男",LOOKUP(集計用!S80,得点換算データ!$M$3:$N$12),LOOKUP(集計用!S80,得点換算データ!$M$17:$N$26)))</f>
        <v/>
      </c>
      <c r="U80" s="28" t="str">
        <f>IF(記入用!O80="","",ROUNDDOWN(記入用!O80,0))</f>
        <v/>
      </c>
      <c r="V80" s="30" t="str">
        <f>IF(集計用!U80="","",IF(集計用!F80="男",LOOKUP(集計用!U80,得点換算データ!$O$3:$P$12),LOOKUP(集計用!U80,得点換算データ!$O$17:$P$26)))</f>
        <v/>
      </c>
      <c r="W80" s="28" t="str">
        <f>IF(記入用!P80="","",ROUNDDOWN(記入用!P80,0))</f>
        <v/>
      </c>
      <c r="X80" s="30" t="str">
        <f>IF(集計用!W80="","",IF(集計用!F80="男",LOOKUP(集計用!W80,得点換算データ!$Q$3:$R$12),LOOKUP(集計用!W80,得点換算データ!$Q$17:$R$26)))</f>
        <v/>
      </c>
      <c r="Y80" s="28" t="str">
        <f>IF(SUM(集計用!H80+J80+L80+N80+P80+R80+T80+V80+X80)=0,"",(H80+J80+L80+N80+T80+V80+X80+MAX(P80,R80)))</f>
        <v/>
      </c>
      <c r="Z80" s="28" t="str">
        <f>IF(Y80="","",IF(C80=1,LOOKUP(Y80,得点換算データ!$B$29:$B$33,得点換算データ!$A$29:$A$33),IF(C80=2,LOOKUP(Y80,得点換算データ!$C$29:$C$33,得点換算データ!$A$29:$A$33),LOOKUP(Y80,得点換算データ!$D$29:$D$33,得点換算データ!$A$29:$A$33))))</f>
        <v/>
      </c>
      <c r="AA80" s="27">
        <f t="shared" si="10"/>
        <v>0</v>
      </c>
      <c r="AB80" s="27"/>
      <c r="AC80" s="27">
        <f t="shared" si="11"/>
        <v>0</v>
      </c>
      <c r="AD80" s="27">
        <f t="shared" si="12"/>
        <v>0</v>
      </c>
      <c r="AE80" s="27">
        <f t="shared" si="13"/>
        <v>0</v>
      </c>
      <c r="AF80" s="27">
        <f t="shared" si="14"/>
        <v>0</v>
      </c>
      <c r="AG80" s="27">
        <f t="shared" si="15"/>
        <v>0</v>
      </c>
      <c r="AH80" s="27">
        <f t="shared" si="16"/>
        <v>0</v>
      </c>
      <c r="AI80" s="27">
        <f t="shared" si="17"/>
        <v>0</v>
      </c>
      <c r="AJ80" s="27">
        <f t="shared" si="18"/>
        <v>0</v>
      </c>
      <c r="AK80" s="27">
        <f t="shared" si="19"/>
        <v>0</v>
      </c>
    </row>
    <row r="81" spans="1:37">
      <c r="A81" s="28" t="str">
        <f>IF(記入用!A81="","",記入用!A81)</f>
        <v/>
      </c>
      <c r="B81" s="28" t="str">
        <f>IF(記入用!B81="","",記入用!B81)</f>
        <v/>
      </c>
      <c r="C81" s="28" t="str">
        <f>IF(記入用!C81="","",記入用!C81)</f>
        <v/>
      </c>
      <c r="D81" s="28" t="str">
        <f>IF(記入用!D81="","",記入用!D81)</f>
        <v/>
      </c>
      <c r="E81" s="28" t="str">
        <f>IF(記入用!E81="","",記入用!E81)</f>
        <v/>
      </c>
      <c r="F81" s="28" t="str">
        <f>IF(記入用!F81="","",記入用!F81)</f>
        <v/>
      </c>
      <c r="G81" s="28" t="str">
        <f>IF(OR(記入用!G81=0,記入用!H81=0),"",ROUND((記入用!G81+記入用!H81)/2,0))</f>
        <v/>
      </c>
      <c r="H81" s="29" t="str">
        <f>IF(集計用!G81="","",IF(集計用!F81="男",LOOKUP(集計用!G81,得点換算データ!$A$3:$B$12),LOOKUP(集計用!G81,得点換算データ!$A$17:$B$26)))</f>
        <v/>
      </c>
      <c r="I81" s="28" t="str">
        <f>IF(記入用!I81="","",記入用!I81)</f>
        <v/>
      </c>
      <c r="J81" s="30" t="str">
        <f>IF(集計用!I81="","",IF(集計用!F81="男",LOOKUP(集計用!I81,得点換算データ!$C$3:$D$12),LOOKUP(集計用!I81,得点換算データ!$C$17:$D$26)))</f>
        <v/>
      </c>
      <c r="K81" s="28" t="str">
        <f>IF(記入用!J81="","",ROUNDDOWN(記入用!J81,0))</f>
        <v/>
      </c>
      <c r="L81" s="29" t="str">
        <f>IF(集計用!K81="","",IF(集計用!F81="男",LOOKUP(集計用!K81,得点換算データ!$E$3:$F$12),LOOKUP(集計用!K81,得点換算データ!$E$17:$F$26)))</f>
        <v/>
      </c>
      <c r="M81" s="28" t="str">
        <f>IF(記入用!K81="","",記入用!K81)</f>
        <v/>
      </c>
      <c r="N81" s="30" t="str">
        <f>IF(集計用!M81="","",IF(集計用!F81="男",LOOKUP(集計用!M81,得点換算データ!$G$3:$H$12),LOOKUP(集計用!M81,得点換算データ!$G$17:$H$26)))</f>
        <v/>
      </c>
      <c r="O81" s="28" t="str">
        <f>IF(記入用!L81="","",記入用!L81)</f>
        <v/>
      </c>
      <c r="P81" s="30" t="str">
        <f>IF(集計用!O81="","",IF(集計用!F81="男",LOOKUP(集計用!O81,得点換算データ!$I$3:$J$12),LOOKUP(集計用!O81,得点換算データ!$I$17:$J$26)))</f>
        <v/>
      </c>
      <c r="Q81" s="28" t="str">
        <f>IF(記入用!M81="","",記入用!M81)</f>
        <v/>
      </c>
      <c r="R81" s="30" t="str">
        <f>IF(集計用!Q81="","",IF(集計用!F81="男",LOOKUP(集計用!Q81,得点換算データ!$K$3:$L$12),LOOKUP(集計用!Q81,得点換算データ!$K$17:$L$26)))</f>
        <v/>
      </c>
      <c r="S81" s="28" t="str">
        <f>IF(記入用!N81="","",ROUNDUP(記入用!N81,1))</f>
        <v/>
      </c>
      <c r="T81" s="30" t="str">
        <f>IF(集計用!S81="","",IF(集計用!F81="男",LOOKUP(集計用!S81,得点換算データ!$M$3:$N$12),LOOKUP(集計用!S81,得点換算データ!$M$17:$N$26)))</f>
        <v/>
      </c>
      <c r="U81" s="28" t="str">
        <f>IF(記入用!O81="","",ROUNDDOWN(記入用!O81,0))</f>
        <v/>
      </c>
      <c r="V81" s="30" t="str">
        <f>IF(集計用!U81="","",IF(集計用!F81="男",LOOKUP(集計用!U81,得点換算データ!$O$3:$P$12),LOOKUP(集計用!U81,得点換算データ!$O$17:$P$26)))</f>
        <v/>
      </c>
      <c r="W81" s="28" t="str">
        <f>IF(記入用!P81="","",ROUNDDOWN(記入用!P81,0))</f>
        <v/>
      </c>
      <c r="X81" s="30" t="str">
        <f>IF(集計用!W81="","",IF(集計用!F81="男",LOOKUP(集計用!W81,得点換算データ!$Q$3:$R$12),LOOKUP(集計用!W81,得点換算データ!$Q$17:$R$26)))</f>
        <v/>
      </c>
      <c r="Y81" s="28" t="str">
        <f>IF(SUM(集計用!H81+J81+L81+N81+P81+R81+T81+V81+X81)=0,"",(H81+J81+L81+N81+T81+V81+X81+MAX(P81,R81)))</f>
        <v/>
      </c>
      <c r="Z81" s="28" t="str">
        <f>IF(Y81="","",IF(C81=1,LOOKUP(Y81,得点換算データ!$B$29:$B$33,得点換算データ!$A$29:$A$33),IF(C81=2,LOOKUP(Y81,得点換算データ!$C$29:$C$33,得点換算データ!$A$29:$A$33),LOOKUP(Y81,得点換算データ!$D$29:$D$33,得点換算データ!$A$29:$A$33))))</f>
        <v/>
      </c>
      <c r="AA81" s="27">
        <f t="shared" si="10"/>
        <v>0</v>
      </c>
      <c r="AB81" s="27"/>
      <c r="AC81" s="27">
        <f t="shared" si="11"/>
        <v>0</v>
      </c>
      <c r="AD81" s="27">
        <f t="shared" si="12"/>
        <v>0</v>
      </c>
      <c r="AE81" s="27">
        <f t="shared" si="13"/>
        <v>0</v>
      </c>
      <c r="AF81" s="27">
        <f t="shared" si="14"/>
        <v>0</v>
      </c>
      <c r="AG81" s="27">
        <f t="shared" si="15"/>
        <v>0</v>
      </c>
      <c r="AH81" s="27">
        <f t="shared" si="16"/>
        <v>0</v>
      </c>
      <c r="AI81" s="27">
        <f t="shared" si="17"/>
        <v>0</v>
      </c>
      <c r="AJ81" s="27">
        <f t="shared" si="18"/>
        <v>0</v>
      </c>
      <c r="AK81" s="27">
        <f t="shared" si="19"/>
        <v>0</v>
      </c>
    </row>
    <row r="82" spans="1:37">
      <c r="A82" s="28" t="str">
        <f>IF(記入用!A82="","",記入用!A82)</f>
        <v/>
      </c>
      <c r="B82" s="28" t="str">
        <f>IF(記入用!B82="","",記入用!B82)</f>
        <v/>
      </c>
      <c r="C82" s="28" t="str">
        <f>IF(記入用!C82="","",記入用!C82)</f>
        <v/>
      </c>
      <c r="D82" s="28" t="str">
        <f>IF(記入用!D82="","",記入用!D82)</f>
        <v/>
      </c>
      <c r="E82" s="28" t="str">
        <f>IF(記入用!E82="","",記入用!E82)</f>
        <v/>
      </c>
      <c r="F82" s="28" t="str">
        <f>IF(記入用!F82="","",記入用!F82)</f>
        <v/>
      </c>
      <c r="G82" s="28" t="str">
        <f>IF(OR(記入用!G82=0,記入用!H82=0),"",ROUND((記入用!G82+記入用!H82)/2,0))</f>
        <v/>
      </c>
      <c r="H82" s="29" t="str">
        <f>IF(集計用!G82="","",IF(集計用!F82="男",LOOKUP(集計用!G82,得点換算データ!$A$3:$B$12),LOOKUP(集計用!G82,得点換算データ!$A$17:$B$26)))</f>
        <v/>
      </c>
      <c r="I82" s="28" t="str">
        <f>IF(記入用!I82="","",記入用!I82)</f>
        <v/>
      </c>
      <c r="J82" s="30" t="str">
        <f>IF(集計用!I82="","",IF(集計用!F82="男",LOOKUP(集計用!I82,得点換算データ!$C$3:$D$12),LOOKUP(集計用!I82,得点換算データ!$C$17:$D$26)))</f>
        <v/>
      </c>
      <c r="K82" s="28" t="str">
        <f>IF(記入用!J82="","",ROUNDDOWN(記入用!J82,0))</f>
        <v/>
      </c>
      <c r="L82" s="29" t="str">
        <f>IF(集計用!K82="","",IF(集計用!F82="男",LOOKUP(集計用!K82,得点換算データ!$E$3:$F$12),LOOKUP(集計用!K82,得点換算データ!$E$17:$F$26)))</f>
        <v/>
      </c>
      <c r="M82" s="28" t="str">
        <f>IF(記入用!K82="","",記入用!K82)</f>
        <v/>
      </c>
      <c r="N82" s="30" t="str">
        <f>IF(集計用!M82="","",IF(集計用!F82="男",LOOKUP(集計用!M82,得点換算データ!$G$3:$H$12),LOOKUP(集計用!M82,得点換算データ!$G$17:$H$26)))</f>
        <v/>
      </c>
      <c r="O82" s="28" t="str">
        <f>IF(記入用!L82="","",記入用!L82)</f>
        <v/>
      </c>
      <c r="P82" s="30" t="str">
        <f>IF(集計用!O82="","",IF(集計用!F82="男",LOOKUP(集計用!O82,得点換算データ!$I$3:$J$12),LOOKUP(集計用!O82,得点換算データ!$I$17:$J$26)))</f>
        <v/>
      </c>
      <c r="Q82" s="28" t="str">
        <f>IF(記入用!M82="","",記入用!M82)</f>
        <v/>
      </c>
      <c r="R82" s="30" t="str">
        <f>IF(集計用!Q82="","",IF(集計用!F82="男",LOOKUP(集計用!Q82,得点換算データ!$K$3:$L$12),LOOKUP(集計用!Q82,得点換算データ!$K$17:$L$26)))</f>
        <v/>
      </c>
      <c r="S82" s="28" t="str">
        <f>IF(記入用!N82="","",ROUNDUP(記入用!N82,1))</f>
        <v/>
      </c>
      <c r="T82" s="30" t="str">
        <f>IF(集計用!S82="","",IF(集計用!F82="男",LOOKUP(集計用!S82,得点換算データ!$M$3:$N$12),LOOKUP(集計用!S82,得点換算データ!$M$17:$N$26)))</f>
        <v/>
      </c>
      <c r="U82" s="28" t="str">
        <f>IF(記入用!O82="","",ROUNDDOWN(記入用!O82,0))</f>
        <v/>
      </c>
      <c r="V82" s="30" t="str">
        <f>IF(集計用!U82="","",IF(集計用!F82="男",LOOKUP(集計用!U82,得点換算データ!$O$3:$P$12),LOOKUP(集計用!U82,得点換算データ!$O$17:$P$26)))</f>
        <v/>
      </c>
      <c r="W82" s="28" t="str">
        <f>IF(記入用!P82="","",ROUNDDOWN(記入用!P82,0))</f>
        <v/>
      </c>
      <c r="X82" s="30" t="str">
        <f>IF(集計用!W82="","",IF(集計用!F82="男",LOOKUP(集計用!W82,得点換算データ!$Q$3:$R$12),LOOKUP(集計用!W82,得点換算データ!$Q$17:$R$26)))</f>
        <v/>
      </c>
      <c r="Y82" s="28" t="str">
        <f>IF(SUM(集計用!H82+J82+L82+N82+P82+R82+T82+V82+X82)=0,"",(H82+J82+L82+N82+T82+V82+X82+MAX(P82,R82)))</f>
        <v/>
      </c>
      <c r="Z82" s="28" t="str">
        <f>IF(Y82="","",IF(C82=1,LOOKUP(Y82,得点換算データ!$B$29:$B$33,得点換算データ!$A$29:$A$33),IF(C82=2,LOOKUP(Y82,得点換算データ!$C$29:$C$33,得点換算データ!$A$29:$A$33),LOOKUP(Y82,得点換算データ!$D$29:$D$33,得点換算データ!$A$29:$A$33))))</f>
        <v/>
      </c>
      <c r="AA82" s="27">
        <f t="shared" si="10"/>
        <v>0</v>
      </c>
      <c r="AB82" s="27"/>
      <c r="AC82" s="27">
        <f t="shared" si="11"/>
        <v>0</v>
      </c>
      <c r="AD82" s="27">
        <f t="shared" si="12"/>
        <v>0</v>
      </c>
      <c r="AE82" s="27">
        <f t="shared" si="13"/>
        <v>0</v>
      </c>
      <c r="AF82" s="27">
        <f t="shared" si="14"/>
        <v>0</v>
      </c>
      <c r="AG82" s="27">
        <f t="shared" si="15"/>
        <v>0</v>
      </c>
      <c r="AH82" s="27">
        <f t="shared" si="16"/>
        <v>0</v>
      </c>
      <c r="AI82" s="27">
        <f t="shared" si="17"/>
        <v>0</v>
      </c>
      <c r="AJ82" s="27">
        <f t="shared" si="18"/>
        <v>0</v>
      </c>
      <c r="AK82" s="27">
        <f t="shared" si="19"/>
        <v>0</v>
      </c>
    </row>
    <row r="83" spans="1:37">
      <c r="A83" s="28" t="str">
        <f>IF(記入用!A83="","",記入用!A83)</f>
        <v/>
      </c>
      <c r="B83" s="28" t="str">
        <f>IF(記入用!B83="","",記入用!B83)</f>
        <v/>
      </c>
      <c r="C83" s="28" t="str">
        <f>IF(記入用!C83="","",記入用!C83)</f>
        <v/>
      </c>
      <c r="D83" s="28" t="str">
        <f>IF(記入用!D83="","",記入用!D83)</f>
        <v/>
      </c>
      <c r="E83" s="28" t="str">
        <f>IF(記入用!E83="","",記入用!E83)</f>
        <v/>
      </c>
      <c r="F83" s="28" t="str">
        <f>IF(記入用!F83="","",記入用!F83)</f>
        <v/>
      </c>
      <c r="G83" s="28" t="str">
        <f>IF(OR(記入用!G83=0,記入用!H83=0),"",ROUND((記入用!G83+記入用!H83)/2,0))</f>
        <v/>
      </c>
      <c r="H83" s="29" t="str">
        <f>IF(集計用!G83="","",IF(集計用!F83="男",LOOKUP(集計用!G83,得点換算データ!$A$3:$B$12),LOOKUP(集計用!G83,得点換算データ!$A$17:$B$26)))</f>
        <v/>
      </c>
      <c r="I83" s="28" t="str">
        <f>IF(記入用!I83="","",記入用!I83)</f>
        <v/>
      </c>
      <c r="J83" s="30" t="str">
        <f>IF(集計用!I83="","",IF(集計用!F83="男",LOOKUP(集計用!I83,得点換算データ!$C$3:$D$12),LOOKUP(集計用!I83,得点換算データ!$C$17:$D$26)))</f>
        <v/>
      </c>
      <c r="K83" s="28" t="str">
        <f>IF(記入用!J83="","",ROUNDDOWN(記入用!J83,0))</f>
        <v/>
      </c>
      <c r="L83" s="29" t="str">
        <f>IF(集計用!K83="","",IF(集計用!F83="男",LOOKUP(集計用!K83,得点換算データ!$E$3:$F$12),LOOKUP(集計用!K83,得点換算データ!$E$17:$F$26)))</f>
        <v/>
      </c>
      <c r="M83" s="28" t="str">
        <f>IF(記入用!K83="","",記入用!K83)</f>
        <v/>
      </c>
      <c r="N83" s="30" t="str">
        <f>IF(集計用!M83="","",IF(集計用!F83="男",LOOKUP(集計用!M83,得点換算データ!$G$3:$H$12),LOOKUP(集計用!M83,得点換算データ!$G$17:$H$26)))</f>
        <v/>
      </c>
      <c r="O83" s="28" t="str">
        <f>IF(記入用!L83="","",記入用!L83)</f>
        <v/>
      </c>
      <c r="P83" s="30" t="str">
        <f>IF(集計用!O83="","",IF(集計用!F83="男",LOOKUP(集計用!O83,得点換算データ!$I$3:$J$12),LOOKUP(集計用!O83,得点換算データ!$I$17:$J$26)))</f>
        <v/>
      </c>
      <c r="Q83" s="28" t="str">
        <f>IF(記入用!M83="","",記入用!M83)</f>
        <v/>
      </c>
      <c r="R83" s="30" t="str">
        <f>IF(集計用!Q83="","",IF(集計用!F83="男",LOOKUP(集計用!Q83,得点換算データ!$K$3:$L$12),LOOKUP(集計用!Q83,得点換算データ!$K$17:$L$26)))</f>
        <v/>
      </c>
      <c r="S83" s="28" t="str">
        <f>IF(記入用!N83="","",ROUNDUP(記入用!N83,1))</f>
        <v/>
      </c>
      <c r="T83" s="30" t="str">
        <f>IF(集計用!S83="","",IF(集計用!F83="男",LOOKUP(集計用!S83,得点換算データ!$M$3:$N$12),LOOKUP(集計用!S83,得点換算データ!$M$17:$N$26)))</f>
        <v/>
      </c>
      <c r="U83" s="28" t="str">
        <f>IF(記入用!O83="","",ROUNDDOWN(記入用!O83,0))</f>
        <v/>
      </c>
      <c r="V83" s="30" t="str">
        <f>IF(集計用!U83="","",IF(集計用!F83="男",LOOKUP(集計用!U83,得点換算データ!$O$3:$P$12),LOOKUP(集計用!U83,得点換算データ!$O$17:$P$26)))</f>
        <v/>
      </c>
      <c r="W83" s="28" t="str">
        <f>IF(記入用!P83="","",ROUNDDOWN(記入用!P83,0))</f>
        <v/>
      </c>
      <c r="X83" s="30" t="str">
        <f>IF(集計用!W83="","",IF(集計用!F83="男",LOOKUP(集計用!W83,得点換算データ!$Q$3:$R$12),LOOKUP(集計用!W83,得点換算データ!$Q$17:$R$26)))</f>
        <v/>
      </c>
      <c r="Y83" s="28" t="str">
        <f>IF(SUM(集計用!H83+J83+L83+N83+P83+R83+T83+V83+X83)=0,"",(H83+J83+L83+N83+T83+V83+X83+MAX(P83,R83)))</f>
        <v/>
      </c>
      <c r="Z83" s="28" t="str">
        <f>IF(Y83="","",IF(C83=1,LOOKUP(Y83,得点換算データ!$B$29:$B$33,得点換算データ!$A$29:$A$33),IF(C83=2,LOOKUP(Y83,得点換算データ!$C$29:$C$33,得点換算データ!$A$29:$A$33),LOOKUP(Y83,得点換算データ!$D$29:$D$33,得点換算データ!$A$29:$A$33))))</f>
        <v/>
      </c>
      <c r="AA83" s="27">
        <f t="shared" si="10"/>
        <v>0</v>
      </c>
      <c r="AB83" s="27"/>
      <c r="AC83" s="27">
        <f t="shared" si="11"/>
        <v>0</v>
      </c>
      <c r="AD83" s="27">
        <f t="shared" si="12"/>
        <v>0</v>
      </c>
      <c r="AE83" s="27">
        <f t="shared" si="13"/>
        <v>0</v>
      </c>
      <c r="AF83" s="27">
        <f t="shared" si="14"/>
        <v>0</v>
      </c>
      <c r="AG83" s="27">
        <f t="shared" si="15"/>
        <v>0</v>
      </c>
      <c r="AH83" s="27">
        <f t="shared" si="16"/>
        <v>0</v>
      </c>
      <c r="AI83" s="27">
        <f t="shared" si="17"/>
        <v>0</v>
      </c>
      <c r="AJ83" s="27">
        <f t="shared" si="18"/>
        <v>0</v>
      </c>
      <c r="AK83" s="27">
        <f t="shared" si="19"/>
        <v>0</v>
      </c>
    </row>
    <row r="84" spans="1:37">
      <c r="A84" s="28" t="str">
        <f>IF(記入用!A84="","",記入用!A84)</f>
        <v/>
      </c>
      <c r="B84" s="28" t="str">
        <f>IF(記入用!B84="","",記入用!B84)</f>
        <v/>
      </c>
      <c r="C84" s="28" t="str">
        <f>IF(記入用!C84="","",記入用!C84)</f>
        <v/>
      </c>
      <c r="D84" s="28" t="str">
        <f>IF(記入用!D84="","",記入用!D84)</f>
        <v/>
      </c>
      <c r="E84" s="28" t="str">
        <f>IF(記入用!E84="","",記入用!E84)</f>
        <v/>
      </c>
      <c r="F84" s="28" t="str">
        <f>IF(記入用!F84="","",記入用!F84)</f>
        <v/>
      </c>
      <c r="G84" s="28" t="str">
        <f>IF(OR(記入用!G84=0,記入用!H84=0),"",ROUND((記入用!G84+記入用!H84)/2,0))</f>
        <v/>
      </c>
      <c r="H84" s="29" t="str">
        <f>IF(集計用!G84="","",IF(集計用!F84="男",LOOKUP(集計用!G84,得点換算データ!$A$3:$B$12),LOOKUP(集計用!G84,得点換算データ!$A$17:$B$26)))</f>
        <v/>
      </c>
      <c r="I84" s="28" t="str">
        <f>IF(記入用!I84="","",記入用!I84)</f>
        <v/>
      </c>
      <c r="J84" s="30" t="str">
        <f>IF(集計用!I84="","",IF(集計用!F84="男",LOOKUP(集計用!I84,得点換算データ!$C$3:$D$12),LOOKUP(集計用!I84,得点換算データ!$C$17:$D$26)))</f>
        <v/>
      </c>
      <c r="K84" s="28" t="str">
        <f>IF(記入用!J84="","",ROUNDDOWN(記入用!J84,0))</f>
        <v/>
      </c>
      <c r="L84" s="29" t="str">
        <f>IF(集計用!K84="","",IF(集計用!F84="男",LOOKUP(集計用!K84,得点換算データ!$E$3:$F$12),LOOKUP(集計用!K84,得点換算データ!$E$17:$F$26)))</f>
        <v/>
      </c>
      <c r="M84" s="28" t="str">
        <f>IF(記入用!K84="","",記入用!K84)</f>
        <v/>
      </c>
      <c r="N84" s="30" t="str">
        <f>IF(集計用!M84="","",IF(集計用!F84="男",LOOKUP(集計用!M84,得点換算データ!$G$3:$H$12),LOOKUP(集計用!M84,得点換算データ!$G$17:$H$26)))</f>
        <v/>
      </c>
      <c r="O84" s="28" t="str">
        <f>IF(記入用!L84="","",記入用!L84)</f>
        <v/>
      </c>
      <c r="P84" s="30" t="str">
        <f>IF(集計用!O84="","",IF(集計用!F84="男",LOOKUP(集計用!O84,得点換算データ!$I$3:$J$12),LOOKUP(集計用!O84,得点換算データ!$I$17:$J$26)))</f>
        <v/>
      </c>
      <c r="Q84" s="28" t="str">
        <f>IF(記入用!M84="","",記入用!M84)</f>
        <v/>
      </c>
      <c r="R84" s="30" t="str">
        <f>IF(集計用!Q84="","",IF(集計用!F84="男",LOOKUP(集計用!Q84,得点換算データ!$K$3:$L$12),LOOKUP(集計用!Q84,得点換算データ!$K$17:$L$26)))</f>
        <v/>
      </c>
      <c r="S84" s="28" t="str">
        <f>IF(記入用!N84="","",ROUNDUP(記入用!N84,1))</f>
        <v/>
      </c>
      <c r="T84" s="30" t="str">
        <f>IF(集計用!S84="","",IF(集計用!F84="男",LOOKUP(集計用!S84,得点換算データ!$M$3:$N$12),LOOKUP(集計用!S84,得点換算データ!$M$17:$N$26)))</f>
        <v/>
      </c>
      <c r="U84" s="28" t="str">
        <f>IF(記入用!O84="","",ROUNDDOWN(記入用!O84,0))</f>
        <v/>
      </c>
      <c r="V84" s="30" t="str">
        <f>IF(集計用!U84="","",IF(集計用!F84="男",LOOKUP(集計用!U84,得点換算データ!$O$3:$P$12),LOOKUP(集計用!U84,得点換算データ!$O$17:$P$26)))</f>
        <v/>
      </c>
      <c r="W84" s="28" t="str">
        <f>IF(記入用!P84="","",ROUNDDOWN(記入用!P84,0))</f>
        <v/>
      </c>
      <c r="X84" s="30" t="str">
        <f>IF(集計用!W84="","",IF(集計用!F84="男",LOOKUP(集計用!W84,得点換算データ!$Q$3:$R$12),LOOKUP(集計用!W84,得点換算データ!$Q$17:$R$26)))</f>
        <v/>
      </c>
      <c r="Y84" s="28" t="str">
        <f>IF(SUM(集計用!H84+J84+L84+N84+P84+R84+T84+V84+X84)=0,"",(H84+J84+L84+N84+T84+V84+X84+MAX(P84,R84)))</f>
        <v/>
      </c>
      <c r="Z84" s="28" t="str">
        <f>IF(Y84="","",IF(C84=1,LOOKUP(Y84,得点換算データ!$B$29:$B$33,得点換算データ!$A$29:$A$33),IF(C84=2,LOOKUP(Y84,得点換算データ!$C$29:$C$33,得点換算データ!$A$29:$A$33),LOOKUP(Y84,得点換算データ!$D$29:$D$33,得点換算データ!$A$29:$A$33))))</f>
        <v/>
      </c>
      <c r="AA84" s="27">
        <f t="shared" si="10"/>
        <v>0</v>
      </c>
      <c r="AB84" s="27"/>
      <c r="AC84" s="27">
        <f t="shared" si="11"/>
        <v>0</v>
      </c>
      <c r="AD84" s="27">
        <f t="shared" si="12"/>
        <v>0</v>
      </c>
      <c r="AE84" s="27">
        <f t="shared" si="13"/>
        <v>0</v>
      </c>
      <c r="AF84" s="27">
        <f t="shared" si="14"/>
        <v>0</v>
      </c>
      <c r="AG84" s="27">
        <f t="shared" si="15"/>
        <v>0</v>
      </c>
      <c r="AH84" s="27">
        <f t="shared" si="16"/>
        <v>0</v>
      </c>
      <c r="AI84" s="27">
        <f t="shared" si="17"/>
        <v>0</v>
      </c>
      <c r="AJ84" s="27">
        <f t="shared" si="18"/>
        <v>0</v>
      </c>
      <c r="AK84" s="27">
        <f t="shared" si="19"/>
        <v>0</v>
      </c>
    </row>
    <row r="85" spans="1:37">
      <c r="A85" s="28" t="str">
        <f>IF(記入用!A85="","",記入用!A85)</f>
        <v/>
      </c>
      <c r="B85" s="28" t="str">
        <f>IF(記入用!B85="","",記入用!B85)</f>
        <v/>
      </c>
      <c r="C85" s="28" t="str">
        <f>IF(記入用!C85="","",記入用!C85)</f>
        <v/>
      </c>
      <c r="D85" s="28" t="str">
        <f>IF(記入用!D85="","",記入用!D85)</f>
        <v/>
      </c>
      <c r="E85" s="28" t="str">
        <f>IF(記入用!E85="","",記入用!E85)</f>
        <v/>
      </c>
      <c r="F85" s="28" t="str">
        <f>IF(記入用!F85="","",記入用!F85)</f>
        <v/>
      </c>
      <c r="G85" s="28" t="str">
        <f>IF(OR(記入用!G85=0,記入用!H85=0),"",ROUND((記入用!G85+記入用!H85)/2,0))</f>
        <v/>
      </c>
      <c r="H85" s="29" t="str">
        <f>IF(集計用!G85="","",IF(集計用!F85="男",LOOKUP(集計用!G85,得点換算データ!$A$3:$B$12),LOOKUP(集計用!G85,得点換算データ!$A$17:$B$26)))</f>
        <v/>
      </c>
      <c r="I85" s="28" t="str">
        <f>IF(記入用!I85="","",記入用!I85)</f>
        <v/>
      </c>
      <c r="J85" s="30" t="str">
        <f>IF(集計用!I85="","",IF(集計用!F85="男",LOOKUP(集計用!I85,得点換算データ!$C$3:$D$12),LOOKUP(集計用!I85,得点換算データ!$C$17:$D$26)))</f>
        <v/>
      </c>
      <c r="K85" s="28" t="str">
        <f>IF(記入用!J85="","",ROUNDDOWN(記入用!J85,0))</f>
        <v/>
      </c>
      <c r="L85" s="29" t="str">
        <f>IF(集計用!K85="","",IF(集計用!F85="男",LOOKUP(集計用!K85,得点換算データ!$E$3:$F$12),LOOKUP(集計用!K85,得点換算データ!$E$17:$F$26)))</f>
        <v/>
      </c>
      <c r="M85" s="28" t="str">
        <f>IF(記入用!K85="","",記入用!K85)</f>
        <v/>
      </c>
      <c r="N85" s="30" t="str">
        <f>IF(集計用!M85="","",IF(集計用!F85="男",LOOKUP(集計用!M85,得点換算データ!$G$3:$H$12),LOOKUP(集計用!M85,得点換算データ!$G$17:$H$26)))</f>
        <v/>
      </c>
      <c r="O85" s="28" t="str">
        <f>IF(記入用!L85="","",記入用!L85)</f>
        <v/>
      </c>
      <c r="P85" s="30" t="str">
        <f>IF(集計用!O85="","",IF(集計用!F85="男",LOOKUP(集計用!O85,得点換算データ!$I$3:$J$12),LOOKUP(集計用!O85,得点換算データ!$I$17:$J$26)))</f>
        <v/>
      </c>
      <c r="Q85" s="28" t="str">
        <f>IF(記入用!M85="","",記入用!M85)</f>
        <v/>
      </c>
      <c r="R85" s="30" t="str">
        <f>IF(集計用!Q85="","",IF(集計用!F85="男",LOOKUP(集計用!Q85,得点換算データ!$K$3:$L$12),LOOKUP(集計用!Q85,得点換算データ!$K$17:$L$26)))</f>
        <v/>
      </c>
      <c r="S85" s="28" t="str">
        <f>IF(記入用!N85="","",ROUNDUP(記入用!N85,1))</f>
        <v/>
      </c>
      <c r="T85" s="30" t="str">
        <f>IF(集計用!S85="","",IF(集計用!F85="男",LOOKUP(集計用!S85,得点換算データ!$M$3:$N$12),LOOKUP(集計用!S85,得点換算データ!$M$17:$N$26)))</f>
        <v/>
      </c>
      <c r="U85" s="28" t="str">
        <f>IF(記入用!O85="","",ROUNDDOWN(記入用!O85,0))</f>
        <v/>
      </c>
      <c r="V85" s="30" t="str">
        <f>IF(集計用!U85="","",IF(集計用!F85="男",LOOKUP(集計用!U85,得点換算データ!$O$3:$P$12),LOOKUP(集計用!U85,得点換算データ!$O$17:$P$26)))</f>
        <v/>
      </c>
      <c r="W85" s="28" t="str">
        <f>IF(記入用!P85="","",ROUNDDOWN(記入用!P85,0))</f>
        <v/>
      </c>
      <c r="X85" s="30" t="str">
        <f>IF(集計用!W85="","",IF(集計用!F85="男",LOOKUP(集計用!W85,得点換算データ!$Q$3:$R$12),LOOKUP(集計用!W85,得点換算データ!$Q$17:$R$26)))</f>
        <v/>
      </c>
      <c r="Y85" s="28" t="str">
        <f>IF(SUM(集計用!H85+J85+L85+N85+P85+R85+T85+V85+X85)=0,"",(H85+J85+L85+N85+T85+V85+X85+MAX(P85,R85)))</f>
        <v/>
      </c>
      <c r="Z85" s="28" t="str">
        <f>IF(Y85="","",IF(C85=1,LOOKUP(Y85,得点換算データ!$B$29:$B$33,得点換算データ!$A$29:$A$33),IF(C85=2,LOOKUP(Y85,得点換算データ!$C$29:$C$33,得点換算データ!$A$29:$A$33),LOOKUP(Y85,得点換算データ!$D$29:$D$33,得点換算データ!$A$29:$A$33))))</f>
        <v/>
      </c>
      <c r="AA85" s="27">
        <f t="shared" si="10"/>
        <v>0</v>
      </c>
      <c r="AB85" s="27"/>
      <c r="AC85" s="27">
        <f t="shared" si="11"/>
        <v>0</v>
      </c>
      <c r="AD85" s="27">
        <f t="shared" si="12"/>
        <v>0</v>
      </c>
      <c r="AE85" s="27">
        <f t="shared" si="13"/>
        <v>0</v>
      </c>
      <c r="AF85" s="27">
        <f t="shared" si="14"/>
        <v>0</v>
      </c>
      <c r="AG85" s="27">
        <f t="shared" si="15"/>
        <v>0</v>
      </c>
      <c r="AH85" s="27">
        <f t="shared" si="16"/>
        <v>0</v>
      </c>
      <c r="AI85" s="27">
        <f t="shared" si="17"/>
        <v>0</v>
      </c>
      <c r="AJ85" s="27">
        <f t="shared" si="18"/>
        <v>0</v>
      </c>
      <c r="AK85" s="27">
        <f t="shared" si="19"/>
        <v>0</v>
      </c>
    </row>
    <row r="86" spans="1:37">
      <c r="A86" s="28" t="str">
        <f>IF(記入用!A86="","",記入用!A86)</f>
        <v/>
      </c>
      <c r="B86" s="28" t="str">
        <f>IF(記入用!B86="","",記入用!B86)</f>
        <v/>
      </c>
      <c r="C86" s="28" t="str">
        <f>IF(記入用!C86="","",記入用!C86)</f>
        <v/>
      </c>
      <c r="D86" s="28" t="str">
        <f>IF(記入用!D86="","",記入用!D86)</f>
        <v/>
      </c>
      <c r="E86" s="28" t="str">
        <f>IF(記入用!E86="","",記入用!E86)</f>
        <v/>
      </c>
      <c r="F86" s="28" t="str">
        <f>IF(記入用!F86="","",記入用!F86)</f>
        <v/>
      </c>
      <c r="G86" s="28" t="str">
        <f>IF(OR(記入用!G86=0,記入用!H86=0),"",ROUND((記入用!G86+記入用!H86)/2,0))</f>
        <v/>
      </c>
      <c r="H86" s="29" t="str">
        <f>IF(集計用!G86="","",IF(集計用!F86="男",LOOKUP(集計用!G86,得点換算データ!$A$3:$B$12),LOOKUP(集計用!G86,得点換算データ!$A$17:$B$26)))</f>
        <v/>
      </c>
      <c r="I86" s="28" t="str">
        <f>IF(記入用!I86="","",記入用!I86)</f>
        <v/>
      </c>
      <c r="J86" s="30" t="str">
        <f>IF(集計用!I86="","",IF(集計用!F86="男",LOOKUP(集計用!I86,得点換算データ!$C$3:$D$12),LOOKUP(集計用!I86,得点換算データ!$C$17:$D$26)))</f>
        <v/>
      </c>
      <c r="K86" s="28" t="str">
        <f>IF(記入用!J86="","",ROUNDDOWN(記入用!J86,0))</f>
        <v/>
      </c>
      <c r="L86" s="29" t="str">
        <f>IF(集計用!K86="","",IF(集計用!F86="男",LOOKUP(集計用!K86,得点換算データ!$E$3:$F$12),LOOKUP(集計用!K86,得点換算データ!$E$17:$F$26)))</f>
        <v/>
      </c>
      <c r="M86" s="28" t="str">
        <f>IF(記入用!K86="","",記入用!K86)</f>
        <v/>
      </c>
      <c r="N86" s="30" t="str">
        <f>IF(集計用!M86="","",IF(集計用!F86="男",LOOKUP(集計用!M86,得点換算データ!$G$3:$H$12),LOOKUP(集計用!M86,得点換算データ!$G$17:$H$26)))</f>
        <v/>
      </c>
      <c r="O86" s="28" t="str">
        <f>IF(記入用!L86="","",記入用!L86)</f>
        <v/>
      </c>
      <c r="P86" s="30" t="str">
        <f>IF(集計用!O86="","",IF(集計用!F86="男",LOOKUP(集計用!O86,得点換算データ!$I$3:$J$12),LOOKUP(集計用!O86,得点換算データ!$I$17:$J$26)))</f>
        <v/>
      </c>
      <c r="Q86" s="28" t="str">
        <f>IF(記入用!M86="","",記入用!M86)</f>
        <v/>
      </c>
      <c r="R86" s="30" t="str">
        <f>IF(集計用!Q86="","",IF(集計用!F86="男",LOOKUP(集計用!Q86,得点換算データ!$K$3:$L$12),LOOKUP(集計用!Q86,得点換算データ!$K$17:$L$26)))</f>
        <v/>
      </c>
      <c r="S86" s="28" t="str">
        <f>IF(記入用!N86="","",ROUNDUP(記入用!N86,1))</f>
        <v/>
      </c>
      <c r="T86" s="30" t="str">
        <f>IF(集計用!S86="","",IF(集計用!F86="男",LOOKUP(集計用!S86,得点換算データ!$M$3:$N$12),LOOKUP(集計用!S86,得点換算データ!$M$17:$N$26)))</f>
        <v/>
      </c>
      <c r="U86" s="28" t="str">
        <f>IF(記入用!O86="","",ROUNDDOWN(記入用!O86,0))</f>
        <v/>
      </c>
      <c r="V86" s="30" t="str">
        <f>IF(集計用!U86="","",IF(集計用!F86="男",LOOKUP(集計用!U86,得点換算データ!$O$3:$P$12),LOOKUP(集計用!U86,得点換算データ!$O$17:$P$26)))</f>
        <v/>
      </c>
      <c r="W86" s="28" t="str">
        <f>IF(記入用!P86="","",ROUNDDOWN(記入用!P86,0))</f>
        <v/>
      </c>
      <c r="X86" s="30" t="str">
        <f>IF(集計用!W86="","",IF(集計用!F86="男",LOOKUP(集計用!W86,得点換算データ!$Q$3:$R$12),LOOKUP(集計用!W86,得点換算データ!$Q$17:$R$26)))</f>
        <v/>
      </c>
      <c r="Y86" s="28" t="str">
        <f>IF(SUM(集計用!H86+J86+L86+N86+P86+R86+T86+V86+X86)=0,"",(H86+J86+L86+N86+T86+V86+X86+MAX(P86,R86)))</f>
        <v/>
      </c>
      <c r="Z86" s="28" t="str">
        <f>IF(Y86="","",IF(C86=1,LOOKUP(Y86,得点換算データ!$B$29:$B$33,得点換算データ!$A$29:$A$33),IF(C86=2,LOOKUP(Y86,得点換算データ!$C$29:$C$33,得点換算データ!$A$29:$A$33),LOOKUP(Y86,得点換算データ!$D$29:$D$33,得点換算データ!$A$29:$A$33))))</f>
        <v/>
      </c>
      <c r="AA86" s="27">
        <f t="shared" si="10"/>
        <v>0</v>
      </c>
      <c r="AB86" s="27"/>
      <c r="AC86" s="27">
        <f t="shared" si="11"/>
        <v>0</v>
      </c>
      <c r="AD86" s="27">
        <f t="shared" si="12"/>
        <v>0</v>
      </c>
      <c r="AE86" s="27">
        <f t="shared" si="13"/>
        <v>0</v>
      </c>
      <c r="AF86" s="27">
        <f t="shared" si="14"/>
        <v>0</v>
      </c>
      <c r="AG86" s="27">
        <f t="shared" si="15"/>
        <v>0</v>
      </c>
      <c r="AH86" s="27">
        <f t="shared" si="16"/>
        <v>0</v>
      </c>
      <c r="AI86" s="27">
        <f t="shared" si="17"/>
        <v>0</v>
      </c>
      <c r="AJ86" s="27">
        <f t="shared" si="18"/>
        <v>0</v>
      </c>
      <c r="AK86" s="27">
        <f t="shared" si="19"/>
        <v>0</v>
      </c>
    </row>
    <row r="87" spans="1:37">
      <c r="A87" s="28" t="str">
        <f>IF(記入用!A87="","",記入用!A87)</f>
        <v/>
      </c>
      <c r="B87" s="28" t="str">
        <f>IF(記入用!B87="","",記入用!B87)</f>
        <v/>
      </c>
      <c r="C87" s="28" t="str">
        <f>IF(記入用!C87="","",記入用!C87)</f>
        <v/>
      </c>
      <c r="D87" s="28" t="str">
        <f>IF(記入用!D87="","",記入用!D87)</f>
        <v/>
      </c>
      <c r="E87" s="28" t="str">
        <f>IF(記入用!E87="","",記入用!E87)</f>
        <v/>
      </c>
      <c r="F87" s="28" t="str">
        <f>IF(記入用!F87="","",記入用!F87)</f>
        <v/>
      </c>
      <c r="G87" s="28" t="str">
        <f>IF(OR(記入用!G87=0,記入用!H87=0),"",ROUND((記入用!G87+記入用!H87)/2,0))</f>
        <v/>
      </c>
      <c r="H87" s="29" t="str">
        <f>IF(集計用!G87="","",IF(集計用!F87="男",LOOKUP(集計用!G87,得点換算データ!$A$3:$B$12),LOOKUP(集計用!G87,得点換算データ!$A$17:$B$26)))</f>
        <v/>
      </c>
      <c r="I87" s="28" t="str">
        <f>IF(記入用!I87="","",記入用!I87)</f>
        <v/>
      </c>
      <c r="J87" s="30" t="str">
        <f>IF(集計用!I87="","",IF(集計用!F87="男",LOOKUP(集計用!I87,得点換算データ!$C$3:$D$12),LOOKUP(集計用!I87,得点換算データ!$C$17:$D$26)))</f>
        <v/>
      </c>
      <c r="K87" s="28" t="str">
        <f>IF(記入用!J87="","",ROUNDDOWN(記入用!J87,0))</f>
        <v/>
      </c>
      <c r="L87" s="29" t="str">
        <f>IF(集計用!K87="","",IF(集計用!F87="男",LOOKUP(集計用!K87,得点換算データ!$E$3:$F$12),LOOKUP(集計用!K87,得点換算データ!$E$17:$F$26)))</f>
        <v/>
      </c>
      <c r="M87" s="28" t="str">
        <f>IF(記入用!K87="","",記入用!K87)</f>
        <v/>
      </c>
      <c r="N87" s="30" t="str">
        <f>IF(集計用!M87="","",IF(集計用!F87="男",LOOKUP(集計用!M87,得点換算データ!$G$3:$H$12),LOOKUP(集計用!M87,得点換算データ!$G$17:$H$26)))</f>
        <v/>
      </c>
      <c r="O87" s="28" t="str">
        <f>IF(記入用!L87="","",記入用!L87)</f>
        <v/>
      </c>
      <c r="P87" s="30" t="str">
        <f>IF(集計用!O87="","",IF(集計用!F87="男",LOOKUP(集計用!O87,得点換算データ!$I$3:$J$12),LOOKUP(集計用!O87,得点換算データ!$I$17:$J$26)))</f>
        <v/>
      </c>
      <c r="Q87" s="28" t="str">
        <f>IF(記入用!M87="","",記入用!M87)</f>
        <v/>
      </c>
      <c r="R87" s="30" t="str">
        <f>IF(集計用!Q87="","",IF(集計用!F87="男",LOOKUP(集計用!Q87,得点換算データ!$K$3:$L$12),LOOKUP(集計用!Q87,得点換算データ!$K$17:$L$26)))</f>
        <v/>
      </c>
      <c r="S87" s="28" t="str">
        <f>IF(記入用!N87="","",ROUNDUP(記入用!N87,1))</f>
        <v/>
      </c>
      <c r="T87" s="30" t="str">
        <f>IF(集計用!S87="","",IF(集計用!F87="男",LOOKUP(集計用!S87,得点換算データ!$M$3:$N$12),LOOKUP(集計用!S87,得点換算データ!$M$17:$N$26)))</f>
        <v/>
      </c>
      <c r="U87" s="28" t="str">
        <f>IF(記入用!O87="","",ROUNDDOWN(記入用!O87,0))</f>
        <v/>
      </c>
      <c r="V87" s="30" t="str">
        <f>IF(集計用!U87="","",IF(集計用!F87="男",LOOKUP(集計用!U87,得点換算データ!$O$3:$P$12),LOOKUP(集計用!U87,得点換算データ!$O$17:$P$26)))</f>
        <v/>
      </c>
      <c r="W87" s="28" t="str">
        <f>IF(記入用!P87="","",ROUNDDOWN(記入用!P87,0))</f>
        <v/>
      </c>
      <c r="X87" s="30" t="str">
        <f>IF(集計用!W87="","",IF(集計用!F87="男",LOOKUP(集計用!W87,得点換算データ!$Q$3:$R$12),LOOKUP(集計用!W87,得点換算データ!$Q$17:$R$26)))</f>
        <v/>
      </c>
      <c r="Y87" s="28" t="str">
        <f>IF(SUM(集計用!H87+J87+L87+N87+P87+R87+T87+V87+X87)=0,"",(H87+J87+L87+N87+T87+V87+X87+MAX(P87,R87)))</f>
        <v/>
      </c>
      <c r="Z87" s="28" t="str">
        <f>IF(Y87="","",IF(C87=1,LOOKUP(Y87,得点換算データ!$B$29:$B$33,得点換算データ!$A$29:$A$33),IF(C87=2,LOOKUP(Y87,得点換算データ!$C$29:$C$33,得点換算データ!$A$29:$A$33),LOOKUP(Y87,得点換算データ!$D$29:$D$33,得点換算データ!$A$29:$A$33))))</f>
        <v/>
      </c>
      <c r="AA87" s="27">
        <f t="shared" si="10"/>
        <v>0</v>
      </c>
      <c r="AB87" s="27"/>
      <c r="AC87" s="27">
        <f t="shared" si="11"/>
        <v>0</v>
      </c>
      <c r="AD87" s="27">
        <f t="shared" si="12"/>
        <v>0</v>
      </c>
      <c r="AE87" s="27">
        <f t="shared" si="13"/>
        <v>0</v>
      </c>
      <c r="AF87" s="27">
        <f t="shared" si="14"/>
        <v>0</v>
      </c>
      <c r="AG87" s="27">
        <f t="shared" si="15"/>
        <v>0</v>
      </c>
      <c r="AH87" s="27">
        <f t="shared" si="16"/>
        <v>0</v>
      </c>
      <c r="AI87" s="27">
        <f t="shared" si="17"/>
        <v>0</v>
      </c>
      <c r="AJ87" s="27">
        <f t="shared" si="18"/>
        <v>0</v>
      </c>
      <c r="AK87" s="27">
        <f t="shared" si="19"/>
        <v>0</v>
      </c>
    </row>
    <row r="88" spans="1:37">
      <c r="A88" s="28" t="str">
        <f>IF(記入用!A88="","",記入用!A88)</f>
        <v/>
      </c>
      <c r="B88" s="28" t="str">
        <f>IF(記入用!B88="","",記入用!B88)</f>
        <v/>
      </c>
      <c r="C88" s="28" t="str">
        <f>IF(記入用!C88="","",記入用!C88)</f>
        <v/>
      </c>
      <c r="D88" s="28" t="str">
        <f>IF(記入用!D88="","",記入用!D88)</f>
        <v/>
      </c>
      <c r="E88" s="28" t="str">
        <f>IF(記入用!E88="","",記入用!E88)</f>
        <v/>
      </c>
      <c r="F88" s="28" t="str">
        <f>IF(記入用!F88="","",記入用!F88)</f>
        <v/>
      </c>
      <c r="G88" s="28" t="str">
        <f>IF(OR(記入用!G88=0,記入用!H88=0),"",ROUND((記入用!G88+記入用!H88)/2,0))</f>
        <v/>
      </c>
      <c r="H88" s="29" t="str">
        <f>IF(集計用!G88="","",IF(集計用!F88="男",LOOKUP(集計用!G88,得点換算データ!$A$3:$B$12),LOOKUP(集計用!G88,得点換算データ!$A$17:$B$26)))</f>
        <v/>
      </c>
      <c r="I88" s="28" t="str">
        <f>IF(記入用!I88="","",記入用!I88)</f>
        <v/>
      </c>
      <c r="J88" s="30" t="str">
        <f>IF(集計用!I88="","",IF(集計用!F88="男",LOOKUP(集計用!I88,得点換算データ!$C$3:$D$12),LOOKUP(集計用!I88,得点換算データ!$C$17:$D$26)))</f>
        <v/>
      </c>
      <c r="K88" s="28" t="str">
        <f>IF(記入用!J88="","",ROUNDDOWN(記入用!J88,0))</f>
        <v/>
      </c>
      <c r="L88" s="29" t="str">
        <f>IF(集計用!K88="","",IF(集計用!F88="男",LOOKUP(集計用!K88,得点換算データ!$E$3:$F$12),LOOKUP(集計用!K88,得点換算データ!$E$17:$F$26)))</f>
        <v/>
      </c>
      <c r="M88" s="28" t="str">
        <f>IF(記入用!K88="","",記入用!K88)</f>
        <v/>
      </c>
      <c r="N88" s="30" t="str">
        <f>IF(集計用!M88="","",IF(集計用!F88="男",LOOKUP(集計用!M88,得点換算データ!$G$3:$H$12),LOOKUP(集計用!M88,得点換算データ!$G$17:$H$26)))</f>
        <v/>
      </c>
      <c r="O88" s="28" t="str">
        <f>IF(記入用!L88="","",記入用!L88)</f>
        <v/>
      </c>
      <c r="P88" s="30" t="str">
        <f>IF(集計用!O88="","",IF(集計用!F88="男",LOOKUP(集計用!O88,得点換算データ!$I$3:$J$12),LOOKUP(集計用!O88,得点換算データ!$I$17:$J$26)))</f>
        <v/>
      </c>
      <c r="Q88" s="28" t="str">
        <f>IF(記入用!M88="","",記入用!M88)</f>
        <v/>
      </c>
      <c r="R88" s="30" t="str">
        <f>IF(集計用!Q88="","",IF(集計用!F88="男",LOOKUP(集計用!Q88,得点換算データ!$K$3:$L$12),LOOKUP(集計用!Q88,得点換算データ!$K$17:$L$26)))</f>
        <v/>
      </c>
      <c r="S88" s="28" t="str">
        <f>IF(記入用!N88="","",ROUNDUP(記入用!N88,1))</f>
        <v/>
      </c>
      <c r="T88" s="30" t="str">
        <f>IF(集計用!S88="","",IF(集計用!F88="男",LOOKUP(集計用!S88,得点換算データ!$M$3:$N$12),LOOKUP(集計用!S88,得点換算データ!$M$17:$N$26)))</f>
        <v/>
      </c>
      <c r="U88" s="28" t="str">
        <f>IF(記入用!O88="","",ROUNDDOWN(記入用!O88,0))</f>
        <v/>
      </c>
      <c r="V88" s="30" t="str">
        <f>IF(集計用!U88="","",IF(集計用!F88="男",LOOKUP(集計用!U88,得点換算データ!$O$3:$P$12),LOOKUP(集計用!U88,得点換算データ!$O$17:$P$26)))</f>
        <v/>
      </c>
      <c r="W88" s="28" t="str">
        <f>IF(記入用!P88="","",ROUNDDOWN(記入用!P88,0))</f>
        <v/>
      </c>
      <c r="X88" s="30" t="str">
        <f>IF(集計用!W88="","",IF(集計用!F88="男",LOOKUP(集計用!W88,得点換算データ!$Q$3:$R$12),LOOKUP(集計用!W88,得点換算データ!$Q$17:$R$26)))</f>
        <v/>
      </c>
      <c r="Y88" s="28" t="str">
        <f>IF(SUM(集計用!H88+J88+L88+N88+P88+R88+T88+V88+X88)=0,"",(H88+J88+L88+N88+T88+V88+X88+MAX(P88,R88)))</f>
        <v/>
      </c>
      <c r="Z88" s="28" t="str">
        <f>IF(Y88="","",IF(C88=1,LOOKUP(Y88,得点換算データ!$B$29:$B$33,得点換算データ!$A$29:$A$33),IF(C88=2,LOOKUP(Y88,得点換算データ!$C$29:$C$33,得点換算データ!$A$29:$A$33),LOOKUP(Y88,得点換算データ!$D$29:$D$33,得点換算データ!$A$29:$A$33))))</f>
        <v/>
      </c>
      <c r="AA88" s="27">
        <f t="shared" si="10"/>
        <v>0</v>
      </c>
      <c r="AB88" s="27"/>
      <c r="AC88" s="27">
        <f t="shared" si="11"/>
        <v>0</v>
      </c>
      <c r="AD88" s="27">
        <f t="shared" si="12"/>
        <v>0</v>
      </c>
      <c r="AE88" s="27">
        <f t="shared" si="13"/>
        <v>0</v>
      </c>
      <c r="AF88" s="27">
        <f t="shared" si="14"/>
        <v>0</v>
      </c>
      <c r="AG88" s="27">
        <f t="shared" si="15"/>
        <v>0</v>
      </c>
      <c r="AH88" s="27">
        <f t="shared" si="16"/>
        <v>0</v>
      </c>
      <c r="AI88" s="27">
        <f t="shared" si="17"/>
        <v>0</v>
      </c>
      <c r="AJ88" s="27">
        <f t="shared" si="18"/>
        <v>0</v>
      </c>
      <c r="AK88" s="27">
        <f t="shared" si="19"/>
        <v>0</v>
      </c>
    </row>
    <row r="89" spans="1:37">
      <c r="A89" s="28" t="str">
        <f>IF(記入用!A89="","",記入用!A89)</f>
        <v/>
      </c>
      <c r="B89" s="28" t="str">
        <f>IF(記入用!B89="","",記入用!B89)</f>
        <v/>
      </c>
      <c r="C89" s="28" t="str">
        <f>IF(記入用!C89="","",記入用!C89)</f>
        <v/>
      </c>
      <c r="D89" s="28" t="str">
        <f>IF(記入用!D89="","",記入用!D89)</f>
        <v/>
      </c>
      <c r="E89" s="28" t="str">
        <f>IF(記入用!E89="","",記入用!E89)</f>
        <v/>
      </c>
      <c r="F89" s="28" t="str">
        <f>IF(記入用!F89="","",記入用!F89)</f>
        <v/>
      </c>
      <c r="G89" s="28" t="str">
        <f>IF(OR(記入用!G89=0,記入用!H89=0),"",ROUND((記入用!G89+記入用!H89)/2,0))</f>
        <v/>
      </c>
      <c r="H89" s="29" t="str">
        <f>IF(集計用!G89="","",IF(集計用!F89="男",LOOKUP(集計用!G89,得点換算データ!$A$3:$B$12),LOOKUP(集計用!G89,得点換算データ!$A$17:$B$26)))</f>
        <v/>
      </c>
      <c r="I89" s="28" t="str">
        <f>IF(記入用!I89="","",記入用!I89)</f>
        <v/>
      </c>
      <c r="J89" s="30" t="str">
        <f>IF(集計用!I89="","",IF(集計用!F89="男",LOOKUP(集計用!I89,得点換算データ!$C$3:$D$12),LOOKUP(集計用!I89,得点換算データ!$C$17:$D$26)))</f>
        <v/>
      </c>
      <c r="K89" s="28" t="str">
        <f>IF(記入用!J89="","",ROUNDDOWN(記入用!J89,0))</f>
        <v/>
      </c>
      <c r="L89" s="29" t="str">
        <f>IF(集計用!K89="","",IF(集計用!F89="男",LOOKUP(集計用!K89,得点換算データ!$E$3:$F$12),LOOKUP(集計用!K89,得点換算データ!$E$17:$F$26)))</f>
        <v/>
      </c>
      <c r="M89" s="28" t="str">
        <f>IF(記入用!K89="","",記入用!K89)</f>
        <v/>
      </c>
      <c r="N89" s="30" t="str">
        <f>IF(集計用!M89="","",IF(集計用!F89="男",LOOKUP(集計用!M89,得点換算データ!$G$3:$H$12),LOOKUP(集計用!M89,得点換算データ!$G$17:$H$26)))</f>
        <v/>
      </c>
      <c r="O89" s="28" t="str">
        <f>IF(記入用!L89="","",記入用!L89)</f>
        <v/>
      </c>
      <c r="P89" s="30" t="str">
        <f>IF(集計用!O89="","",IF(集計用!F89="男",LOOKUP(集計用!O89,得点換算データ!$I$3:$J$12),LOOKUP(集計用!O89,得点換算データ!$I$17:$J$26)))</f>
        <v/>
      </c>
      <c r="Q89" s="28" t="str">
        <f>IF(記入用!M89="","",記入用!M89)</f>
        <v/>
      </c>
      <c r="R89" s="30" t="str">
        <f>IF(集計用!Q89="","",IF(集計用!F89="男",LOOKUP(集計用!Q89,得点換算データ!$K$3:$L$12),LOOKUP(集計用!Q89,得点換算データ!$K$17:$L$26)))</f>
        <v/>
      </c>
      <c r="S89" s="28" t="str">
        <f>IF(記入用!N89="","",ROUNDUP(記入用!N89,1))</f>
        <v/>
      </c>
      <c r="T89" s="30" t="str">
        <f>IF(集計用!S89="","",IF(集計用!F89="男",LOOKUP(集計用!S89,得点換算データ!$M$3:$N$12),LOOKUP(集計用!S89,得点換算データ!$M$17:$N$26)))</f>
        <v/>
      </c>
      <c r="U89" s="28" t="str">
        <f>IF(記入用!O89="","",ROUNDDOWN(記入用!O89,0))</f>
        <v/>
      </c>
      <c r="V89" s="30" t="str">
        <f>IF(集計用!U89="","",IF(集計用!F89="男",LOOKUP(集計用!U89,得点換算データ!$O$3:$P$12),LOOKUP(集計用!U89,得点換算データ!$O$17:$P$26)))</f>
        <v/>
      </c>
      <c r="W89" s="28" t="str">
        <f>IF(記入用!P89="","",ROUNDDOWN(記入用!P89,0))</f>
        <v/>
      </c>
      <c r="X89" s="30" t="str">
        <f>IF(集計用!W89="","",IF(集計用!F89="男",LOOKUP(集計用!W89,得点換算データ!$Q$3:$R$12),LOOKUP(集計用!W89,得点換算データ!$Q$17:$R$26)))</f>
        <v/>
      </c>
      <c r="Y89" s="28" t="str">
        <f>IF(SUM(集計用!H89+J89+L89+N89+P89+R89+T89+V89+X89)=0,"",(H89+J89+L89+N89+T89+V89+X89+MAX(P89,R89)))</f>
        <v/>
      </c>
      <c r="Z89" s="28" t="str">
        <f>IF(Y89="","",IF(C89=1,LOOKUP(Y89,得点換算データ!$B$29:$B$33,得点換算データ!$A$29:$A$33),IF(C89=2,LOOKUP(Y89,得点換算データ!$C$29:$C$33,得点換算データ!$A$29:$A$33),LOOKUP(Y89,得点換算データ!$D$29:$D$33,得点換算データ!$A$29:$A$33))))</f>
        <v/>
      </c>
      <c r="AA89" s="27">
        <f t="shared" si="10"/>
        <v>0</v>
      </c>
      <c r="AB89" s="27"/>
      <c r="AC89" s="27">
        <f t="shared" si="11"/>
        <v>0</v>
      </c>
      <c r="AD89" s="27">
        <f t="shared" si="12"/>
        <v>0</v>
      </c>
      <c r="AE89" s="27">
        <f t="shared" si="13"/>
        <v>0</v>
      </c>
      <c r="AF89" s="27">
        <f t="shared" si="14"/>
        <v>0</v>
      </c>
      <c r="AG89" s="27">
        <f t="shared" si="15"/>
        <v>0</v>
      </c>
      <c r="AH89" s="27">
        <f t="shared" si="16"/>
        <v>0</v>
      </c>
      <c r="AI89" s="27">
        <f t="shared" si="17"/>
        <v>0</v>
      </c>
      <c r="AJ89" s="27">
        <f t="shared" si="18"/>
        <v>0</v>
      </c>
      <c r="AK89" s="27">
        <f t="shared" si="19"/>
        <v>0</v>
      </c>
    </row>
    <row r="90" spans="1:37">
      <c r="A90" s="28" t="str">
        <f>IF(記入用!A90="","",記入用!A90)</f>
        <v/>
      </c>
      <c r="B90" s="28" t="str">
        <f>IF(記入用!B90="","",記入用!B90)</f>
        <v/>
      </c>
      <c r="C90" s="28" t="str">
        <f>IF(記入用!C90="","",記入用!C90)</f>
        <v/>
      </c>
      <c r="D90" s="28" t="str">
        <f>IF(記入用!D90="","",記入用!D90)</f>
        <v/>
      </c>
      <c r="E90" s="28" t="str">
        <f>IF(記入用!E90="","",記入用!E90)</f>
        <v/>
      </c>
      <c r="F90" s="28" t="str">
        <f>IF(記入用!F90="","",記入用!F90)</f>
        <v/>
      </c>
      <c r="G90" s="28" t="str">
        <f>IF(OR(記入用!G90=0,記入用!H90=0),"",ROUND((記入用!G90+記入用!H90)/2,0))</f>
        <v/>
      </c>
      <c r="H90" s="29" t="str">
        <f>IF(集計用!G90="","",IF(集計用!F90="男",LOOKUP(集計用!G90,得点換算データ!$A$3:$B$12),LOOKUP(集計用!G90,得点換算データ!$A$17:$B$26)))</f>
        <v/>
      </c>
      <c r="I90" s="28" t="str">
        <f>IF(記入用!I90="","",記入用!I90)</f>
        <v/>
      </c>
      <c r="J90" s="30" t="str">
        <f>IF(集計用!I90="","",IF(集計用!F90="男",LOOKUP(集計用!I90,得点換算データ!$C$3:$D$12),LOOKUP(集計用!I90,得点換算データ!$C$17:$D$26)))</f>
        <v/>
      </c>
      <c r="K90" s="28" t="str">
        <f>IF(記入用!J90="","",ROUNDDOWN(記入用!J90,0))</f>
        <v/>
      </c>
      <c r="L90" s="29" t="str">
        <f>IF(集計用!K90="","",IF(集計用!F90="男",LOOKUP(集計用!K90,得点換算データ!$E$3:$F$12),LOOKUP(集計用!K90,得点換算データ!$E$17:$F$26)))</f>
        <v/>
      </c>
      <c r="M90" s="28" t="str">
        <f>IF(記入用!K90="","",記入用!K90)</f>
        <v/>
      </c>
      <c r="N90" s="30" t="str">
        <f>IF(集計用!M90="","",IF(集計用!F90="男",LOOKUP(集計用!M90,得点換算データ!$G$3:$H$12),LOOKUP(集計用!M90,得点換算データ!$G$17:$H$26)))</f>
        <v/>
      </c>
      <c r="O90" s="28" t="str">
        <f>IF(記入用!L90="","",記入用!L90)</f>
        <v/>
      </c>
      <c r="P90" s="30" t="str">
        <f>IF(集計用!O90="","",IF(集計用!F90="男",LOOKUP(集計用!O90,得点換算データ!$I$3:$J$12),LOOKUP(集計用!O90,得点換算データ!$I$17:$J$26)))</f>
        <v/>
      </c>
      <c r="Q90" s="28" t="str">
        <f>IF(記入用!M90="","",記入用!M90)</f>
        <v/>
      </c>
      <c r="R90" s="30" t="str">
        <f>IF(集計用!Q90="","",IF(集計用!F90="男",LOOKUP(集計用!Q90,得点換算データ!$K$3:$L$12),LOOKUP(集計用!Q90,得点換算データ!$K$17:$L$26)))</f>
        <v/>
      </c>
      <c r="S90" s="28" t="str">
        <f>IF(記入用!N90="","",ROUNDUP(記入用!N90,1))</f>
        <v/>
      </c>
      <c r="T90" s="30" t="str">
        <f>IF(集計用!S90="","",IF(集計用!F90="男",LOOKUP(集計用!S90,得点換算データ!$M$3:$N$12),LOOKUP(集計用!S90,得点換算データ!$M$17:$N$26)))</f>
        <v/>
      </c>
      <c r="U90" s="28" t="str">
        <f>IF(記入用!O90="","",ROUNDDOWN(記入用!O90,0))</f>
        <v/>
      </c>
      <c r="V90" s="30" t="str">
        <f>IF(集計用!U90="","",IF(集計用!F90="男",LOOKUP(集計用!U90,得点換算データ!$O$3:$P$12),LOOKUP(集計用!U90,得点換算データ!$O$17:$P$26)))</f>
        <v/>
      </c>
      <c r="W90" s="28" t="str">
        <f>IF(記入用!P90="","",ROUNDDOWN(記入用!P90,0))</f>
        <v/>
      </c>
      <c r="X90" s="30" t="str">
        <f>IF(集計用!W90="","",IF(集計用!F90="男",LOOKUP(集計用!W90,得点換算データ!$Q$3:$R$12),LOOKUP(集計用!W90,得点換算データ!$Q$17:$R$26)))</f>
        <v/>
      </c>
      <c r="Y90" s="28" t="str">
        <f>IF(SUM(集計用!H90+J90+L90+N90+P90+R90+T90+V90+X90)=0,"",(H90+J90+L90+N90+T90+V90+X90+MAX(P90,R90)))</f>
        <v/>
      </c>
      <c r="Z90" s="28" t="str">
        <f>IF(Y90="","",IF(C90=1,LOOKUP(Y90,得点換算データ!$B$29:$B$33,得点換算データ!$A$29:$A$33),IF(C90=2,LOOKUP(Y90,得点換算データ!$C$29:$C$33,得点換算データ!$A$29:$A$33),LOOKUP(Y90,得点換算データ!$D$29:$D$33,得点換算データ!$A$29:$A$33))))</f>
        <v/>
      </c>
      <c r="AA90" s="27">
        <f t="shared" si="10"/>
        <v>0</v>
      </c>
      <c r="AB90" s="27"/>
      <c r="AC90" s="27">
        <f t="shared" si="11"/>
        <v>0</v>
      </c>
      <c r="AD90" s="27">
        <f t="shared" si="12"/>
        <v>0</v>
      </c>
      <c r="AE90" s="27">
        <f t="shared" si="13"/>
        <v>0</v>
      </c>
      <c r="AF90" s="27">
        <f t="shared" si="14"/>
        <v>0</v>
      </c>
      <c r="AG90" s="27">
        <f t="shared" si="15"/>
        <v>0</v>
      </c>
      <c r="AH90" s="27">
        <f t="shared" si="16"/>
        <v>0</v>
      </c>
      <c r="AI90" s="27">
        <f t="shared" si="17"/>
        <v>0</v>
      </c>
      <c r="AJ90" s="27">
        <f t="shared" si="18"/>
        <v>0</v>
      </c>
      <c r="AK90" s="27">
        <f t="shared" si="19"/>
        <v>0</v>
      </c>
    </row>
    <row r="91" spans="1:37">
      <c r="A91" s="28" t="str">
        <f>IF(記入用!A91="","",記入用!A91)</f>
        <v/>
      </c>
      <c r="B91" s="28" t="str">
        <f>IF(記入用!B91="","",記入用!B91)</f>
        <v/>
      </c>
      <c r="C91" s="28" t="str">
        <f>IF(記入用!C91="","",記入用!C91)</f>
        <v/>
      </c>
      <c r="D91" s="28" t="str">
        <f>IF(記入用!D91="","",記入用!D91)</f>
        <v/>
      </c>
      <c r="E91" s="28" t="str">
        <f>IF(記入用!E91="","",記入用!E91)</f>
        <v/>
      </c>
      <c r="F91" s="28" t="str">
        <f>IF(記入用!F91="","",記入用!F91)</f>
        <v/>
      </c>
      <c r="G91" s="28" t="str">
        <f>IF(OR(記入用!G91=0,記入用!H91=0),"",ROUND((記入用!G91+記入用!H91)/2,0))</f>
        <v/>
      </c>
      <c r="H91" s="29" t="str">
        <f>IF(集計用!G91="","",IF(集計用!F91="男",LOOKUP(集計用!G91,得点換算データ!$A$3:$B$12),LOOKUP(集計用!G91,得点換算データ!$A$17:$B$26)))</f>
        <v/>
      </c>
      <c r="I91" s="28" t="str">
        <f>IF(記入用!I91="","",記入用!I91)</f>
        <v/>
      </c>
      <c r="J91" s="30" t="str">
        <f>IF(集計用!I91="","",IF(集計用!F91="男",LOOKUP(集計用!I91,得点換算データ!$C$3:$D$12),LOOKUP(集計用!I91,得点換算データ!$C$17:$D$26)))</f>
        <v/>
      </c>
      <c r="K91" s="28" t="str">
        <f>IF(記入用!J91="","",ROUNDDOWN(記入用!J91,0))</f>
        <v/>
      </c>
      <c r="L91" s="29" t="str">
        <f>IF(集計用!K91="","",IF(集計用!F91="男",LOOKUP(集計用!K91,得点換算データ!$E$3:$F$12),LOOKUP(集計用!K91,得点換算データ!$E$17:$F$26)))</f>
        <v/>
      </c>
      <c r="M91" s="28" t="str">
        <f>IF(記入用!K91="","",記入用!K91)</f>
        <v/>
      </c>
      <c r="N91" s="30" t="str">
        <f>IF(集計用!M91="","",IF(集計用!F91="男",LOOKUP(集計用!M91,得点換算データ!$G$3:$H$12),LOOKUP(集計用!M91,得点換算データ!$G$17:$H$26)))</f>
        <v/>
      </c>
      <c r="O91" s="28" t="str">
        <f>IF(記入用!L91="","",記入用!L91)</f>
        <v/>
      </c>
      <c r="P91" s="30" t="str">
        <f>IF(集計用!O91="","",IF(集計用!F91="男",LOOKUP(集計用!O91,得点換算データ!$I$3:$J$12),LOOKUP(集計用!O91,得点換算データ!$I$17:$J$26)))</f>
        <v/>
      </c>
      <c r="Q91" s="28" t="str">
        <f>IF(記入用!M91="","",記入用!M91)</f>
        <v/>
      </c>
      <c r="R91" s="30" t="str">
        <f>IF(集計用!Q91="","",IF(集計用!F91="男",LOOKUP(集計用!Q91,得点換算データ!$K$3:$L$12),LOOKUP(集計用!Q91,得点換算データ!$K$17:$L$26)))</f>
        <v/>
      </c>
      <c r="S91" s="28" t="str">
        <f>IF(記入用!N91="","",ROUNDUP(記入用!N91,1))</f>
        <v/>
      </c>
      <c r="T91" s="30" t="str">
        <f>IF(集計用!S91="","",IF(集計用!F91="男",LOOKUP(集計用!S91,得点換算データ!$M$3:$N$12),LOOKUP(集計用!S91,得点換算データ!$M$17:$N$26)))</f>
        <v/>
      </c>
      <c r="U91" s="28" t="str">
        <f>IF(記入用!O91="","",ROUNDDOWN(記入用!O91,0))</f>
        <v/>
      </c>
      <c r="V91" s="30" t="str">
        <f>IF(集計用!U91="","",IF(集計用!F91="男",LOOKUP(集計用!U91,得点換算データ!$O$3:$P$12),LOOKUP(集計用!U91,得点換算データ!$O$17:$P$26)))</f>
        <v/>
      </c>
      <c r="W91" s="28" t="str">
        <f>IF(記入用!P91="","",ROUNDDOWN(記入用!P91,0))</f>
        <v/>
      </c>
      <c r="X91" s="30" t="str">
        <f>IF(集計用!W91="","",IF(集計用!F91="男",LOOKUP(集計用!W91,得点換算データ!$Q$3:$R$12),LOOKUP(集計用!W91,得点換算データ!$Q$17:$R$26)))</f>
        <v/>
      </c>
      <c r="Y91" s="28" t="str">
        <f>IF(SUM(集計用!H91+J91+L91+N91+P91+R91+T91+V91+X91)=0,"",(H91+J91+L91+N91+T91+V91+X91+MAX(P91,R91)))</f>
        <v/>
      </c>
      <c r="Z91" s="28" t="str">
        <f>IF(Y91="","",IF(C91=1,LOOKUP(Y91,得点換算データ!$B$29:$B$33,得点換算データ!$A$29:$A$33),IF(C91=2,LOOKUP(Y91,得点換算データ!$C$29:$C$33,得点換算データ!$A$29:$A$33),LOOKUP(Y91,得点換算データ!$D$29:$D$33,得点換算データ!$A$29:$A$33))))</f>
        <v/>
      </c>
      <c r="AA91" s="27">
        <f t="shared" si="10"/>
        <v>0</v>
      </c>
      <c r="AB91" s="27"/>
      <c r="AC91" s="27">
        <f t="shared" si="11"/>
        <v>0</v>
      </c>
      <c r="AD91" s="27">
        <f t="shared" si="12"/>
        <v>0</v>
      </c>
      <c r="AE91" s="27">
        <f t="shared" si="13"/>
        <v>0</v>
      </c>
      <c r="AF91" s="27">
        <f t="shared" si="14"/>
        <v>0</v>
      </c>
      <c r="AG91" s="27">
        <f t="shared" si="15"/>
        <v>0</v>
      </c>
      <c r="AH91" s="27">
        <f t="shared" si="16"/>
        <v>0</v>
      </c>
      <c r="AI91" s="27">
        <f t="shared" si="17"/>
        <v>0</v>
      </c>
      <c r="AJ91" s="27">
        <f t="shared" si="18"/>
        <v>0</v>
      </c>
      <c r="AK91" s="27">
        <f t="shared" si="19"/>
        <v>0</v>
      </c>
    </row>
    <row r="92" spans="1:37">
      <c r="A92" s="28" t="str">
        <f>IF(記入用!A92="","",記入用!A92)</f>
        <v/>
      </c>
      <c r="B92" s="28" t="str">
        <f>IF(記入用!B92="","",記入用!B92)</f>
        <v/>
      </c>
      <c r="C92" s="28" t="str">
        <f>IF(記入用!C92="","",記入用!C92)</f>
        <v/>
      </c>
      <c r="D92" s="28" t="str">
        <f>IF(記入用!D92="","",記入用!D92)</f>
        <v/>
      </c>
      <c r="E92" s="28" t="str">
        <f>IF(記入用!E92="","",記入用!E92)</f>
        <v/>
      </c>
      <c r="F92" s="28" t="str">
        <f>IF(記入用!F92="","",記入用!F92)</f>
        <v/>
      </c>
      <c r="G92" s="28" t="str">
        <f>IF(OR(記入用!G92=0,記入用!H92=0),"",ROUND((記入用!G92+記入用!H92)/2,0))</f>
        <v/>
      </c>
      <c r="H92" s="29" t="str">
        <f>IF(集計用!G92="","",IF(集計用!F92="男",LOOKUP(集計用!G92,得点換算データ!$A$3:$B$12),LOOKUP(集計用!G92,得点換算データ!$A$17:$B$26)))</f>
        <v/>
      </c>
      <c r="I92" s="28" t="str">
        <f>IF(記入用!I92="","",記入用!I92)</f>
        <v/>
      </c>
      <c r="J92" s="30" t="str">
        <f>IF(集計用!I92="","",IF(集計用!F92="男",LOOKUP(集計用!I92,得点換算データ!$C$3:$D$12),LOOKUP(集計用!I92,得点換算データ!$C$17:$D$26)))</f>
        <v/>
      </c>
      <c r="K92" s="28" t="str">
        <f>IF(記入用!J92="","",ROUNDDOWN(記入用!J92,0))</f>
        <v/>
      </c>
      <c r="L92" s="29" t="str">
        <f>IF(集計用!K92="","",IF(集計用!F92="男",LOOKUP(集計用!K92,得点換算データ!$E$3:$F$12),LOOKUP(集計用!K92,得点換算データ!$E$17:$F$26)))</f>
        <v/>
      </c>
      <c r="M92" s="28" t="str">
        <f>IF(記入用!K92="","",記入用!K92)</f>
        <v/>
      </c>
      <c r="N92" s="30" t="str">
        <f>IF(集計用!M92="","",IF(集計用!F92="男",LOOKUP(集計用!M92,得点換算データ!$G$3:$H$12),LOOKUP(集計用!M92,得点換算データ!$G$17:$H$26)))</f>
        <v/>
      </c>
      <c r="O92" s="28" t="str">
        <f>IF(記入用!L92="","",記入用!L92)</f>
        <v/>
      </c>
      <c r="P92" s="30" t="str">
        <f>IF(集計用!O92="","",IF(集計用!F92="男",LOOKUP(集計用!O92,得点換算データ!$I$3:$J$12),LOOKUP(集計用!O92,得点換算データ!$I$17:$J$26)))</f>
        <v/>
      </c>
      <c r="Q92" s="28" t="str">
        <f>IF(記入用!M92="","",記入用!M92)</f>
        <v/>
      </c>
      <c r="R92" s="30" t="str">
        <f>IF(集計用!Q92="","",IF(集計用!F92="男",LOOKUP(集計用!Q92,得点換算データ!$K$3:$L$12),LOOKUP(集計用!Q92,得点換算データ!$K$17:$L$26)))</f>
        <v/>
      </c>
      <c r="S92" s="28" t="str">
        <f>IF(記入用!N92="","",ROUNDUP(記入用!N92,1))</f>
        <v/>
      </c>
      <c r="T92" s="30" t="str">
        <f>IF(集計用!S92="","",IF(集計用!F92="男",LOOKUP(集計用!S92,得点換算データ!$M$3:$N$12),LOOKUP(集計用!S92,得点換算データ!$M$17:$N$26)))</f>
        <v/>
      </c>
      <c r="U92" s="28" t="str">
        <f>IF(記入用!O92="","",ROUNDDOWN(記入用!O92,0))</f>
        <v/>
      </c>
      <c r="V92" s="30" t="str">
        <f>IF(集計用!U92="","",IF(集計用!F92="男",LOOKUP(集計用!U92,得点換算データ!$O$3:$P$12),LOOKUP(集計用!U92,得点換算データ!$O$17:$P$26)))</f>
        <v/>
      </c>
      <c r="W92" s="28" t="str">
        <f>IF(記入用!P92="","",ROUNDDOWN(記入用!P92,0))</f>
        <v/>
      </c>
      <c r="X92" s="30" t="str">
        <f>IF(集計用!W92="","",IF(集計用!F92="男",LOOKUP(集計用!W92,得点換算データ!$Q$3:$R$12),LOOKUP(集計用!W92,得点換算データ!$Q$17:$R$26)))</f>
        <v/>
      </c>
      <c r="Y92" s="28" t="str">
        <f>IF(SUM(集計用!H92+J92+L92+N92+P92+R92+T92+V92+X92)=0,"",(H92+J92+L92+N92+T92+V92+X92+MAX(P92,R92)))</f>
        <v/>
      </c>
      <c r="Z92" s="28" t="str">
        <f>IF(Y92="","",IF(C92=1,LOOKUP(Y92,得点換算データ!$B$29:$B$33,得点換算データ!$A$29:$A$33),IF(C92=2,LOOKUP(Y92,得点換算データ!$C$29:$C$33,得点換算データ!$A$29:$A$33),LOOKUP(Y92,得点換算データ!$D$29:$D$33,得点換算データ!$A$29:$A$33))))</f>
        <v/>
      </c>
      <c r="AA92" s="27">
        <f t="shared" si="10"/>
        <v>0</v>
      </c>
      <c r="AB92" s="27"/>
      <c r="AC92" s="27">
        <f t="shared" si="11"/>
        <v>0</v>
      </c>
      <c r="AD92" s="27">
        <f t="shared" si="12"/>
        <v>0</v>
      </c>
      <c r="AE92" s="27">
        <f t="shared" si="13"/>
        <v>0</v>
      </c>
      <c r="AF92" s="27">
        <f t="shared" si="14"/>
        <v>0</v>
      </c>
      <c r="AG92" s="27">
        <f t="shared" si="15"/>
        <v>0</v>
      </c>
      <c r="AH92" s="27">
        <f t="shared" si="16"/>
        <v>0</v>
      </c>
      <c r="AI92" s="27">
        <f t="shared" si="17"/>
        <v>0</v>
      </c>
      <c r="AJ92" s="27">
        <f t="shared" si="18"/>
        <v>0</v>
      </c>
      <c r="AK92" s="27">
        <f t="shared" si="19"/>
        <v>0</v>
      </c>
    </row>
    <row r="93" spans="1:37">
      <c r="A93" s="28" t="str">
        <f>IF(記入用!A93="","",記入用!A93)</f>
        <v/>
      </c>
      <c r="B93" s="28" t="str">
        <f>IF(記入用!B93="","",記入用!B93)</f>
        <v/>
      </c>
      <c r="C93" s="28" t="str">
        <f>IF(記入用!C93="","",記入用!C93)</f>
        <v/>
      </c>
      <c r="D93" s="28" t="str">
        <f>IF(記入用!D93="","",記入用!D93)</f>
        <v/>
      </c>
      <c r="E93" s="28" t="str">
        <f>IF(記入用!E93="","",記入用!E93)</f>
        <v/>
      </c>
      <c r="F93" s="28" t="str">
        <f>IF(記入用!F93="","",記入用!F93)</f>
        <v/>
      </c>
      <c r="G93" s="28" t="str">
        <f>IF(OR(記入用!G93=0,記入用!H93=0),"",ROUND((記入用!G93+記入用!H93)/2,0))</f>
        <v/>
      </c>
      <c r="H93" s="29" t="str">
        <f>IF(集計用!G93="","",IF(集計用!F93="男",LOOKUP(集計用!G93,得点換算データ!$A$3:$B$12),LOOKUP(集計用!G93,得点換算データ!$A$17:$B$26)))</f>
        <v/>
      </c>
      <c r="I93" s="28" t="str">
        <f>IF(記入用!I93="","",記入用!I93)</f>
        <v/>
      </c>
      <c r="J93" s="30" t="str">
        <f>IF(集計用!I93="","",IF(集計用!F93="男",LOOKUP(集計用!I93,得点換算データ!$C$3:$D$12),LOOKUP(集計用!I93,得点換算データ!$C$17:$D$26)))</f>
        <v/>
      </c>
      <c r="K93" s="28" t="str">
        <f>IF(記入用!J93="","",ROUNDDOWN(記入用!J93,0))</f>
        <v/>
      </c>
      <c r="L93" s="29" t="str">
        <f>IF(集計用!K93="","",IF(集計用!F93="男",LOOKUP(集計用!K93,得点換算データ!$E$3:$F$12),LOOKUP(集計用!K93,得点換算データ!$E$17:$F$26)))</f>
        <v/>
      </c>
      <c r="M93" s="28" t="str">
        <f>IF(記入用!K93="","",記入用!K93)</f>
        <v/>
      </c>
      <c r="N93" s="30" t="str">
        <f>IF(集計用!M93="","",IF(集計用!F93="男",LOOKUP(集計用!M93,得点換算データ!$G$3:$H$12),LOOKUP(集計用!M93,得点換算データ!$G$17:$H$26)))</f>
        <v/>
      </c>
      <c r="O93" s="28" t="str">
        <f>IF(記入用!L93="","",記入用!L93)</f>
        <v/>
      </c>
      <c r="P93" s="30" t="str">
        <f>IF(集計用!O93="","",IF(集計用!F93="男",LOOKUP(集計用!O93,得点換算データ!$I$3:$J$12),LOOKUP(集計用!O93,得点換算データ!$I$17:$J$26)))</f>
        <v/>
      </c>
      <c r="Q93" s="28" t="str">
        <f>IF(記入用!M93="","",記入用!M93)</f>
        <v/>
      </c>
      <c r="R93" s="30" t="str">
        <f>IF(集計用!Q93="","",IF(集計用!F93="男",LOOKUP(集計用!Q93,得点換算データ!$K$3:$L$12),LOOKUP(集計用!Q93,得点換算データ!$K$17:$L$26)))</f>
        <v/>
      </c>
      <c r="S93" s="28" t="str">
        <f>IF(記入用!N93="","",ROUNDUP(記入用!N93,1))</f>
        <v/>
      </c>
      <c r="T93" s="30" t="str">
        <f>IF(集計用!S93="","",IF(集計用!F93="男",LOOKUP(集計用!S93,得点換算データ!$M$3:$N$12),LOOKUP(集計用!S93,得点換算データ!$M$17:$N$26)))</f>
        <v/>
      </c>
      <c r="U93" s="28" t="str">
        <f>IF(記入用!O93="","",ROUNDDOWN(記入用!O93,0))</f>
        <v/>
      </c>
      <c r="V93" s="30" t="str">
        <f>IF(集計用!U93="","",IF(集計用!F93="男",LOOKUP(集計用!U93,得点換算データ!$O$3:$P$12),LOOKUP(集計用!U93,得点換算データ!$O$17:$P$26)))</f>
        <v/>
      </c>
      <c r="W93" s="28" t="str">
        <f>IF(記入用!P93="","",ROUNDDOWN(記入用!P93,0))</f>
        <v/>
      </c>
      <c r="X93" s="30" t="str">
        <f>IF(集計用!W93="","",IF(集計用!F93="男",LOOKUP(集計用!W93,得点換算データ!$Q$3:$R$12),LOOKUP(集計用!W93,得点換算データ!$Q$17:$R$26)))</f>
        <v/>
      </c>
      <c r="Y93" s="28" t="str">
        <f>IF(SUM(集計用!H93+J93+L93+N93+P93+R93+T93+V93+X93)=0,"",(H93+J93+L93+N93+T93+V93+X93+MAX(P93,R93)))</f>
        <v/>
      </c>
      <c r="Z93" s="28" t="str">
        <f>IF(Y93="","",IF(C93=1,LOOKUP(Y93,得点換算データ!$B$29:$B$33,得点換算データ!$A$29:$A$33),IF(C93=2,LOOKUP(Y93,得点換算データ!$C$29:$C$33,得点換算データ!$A$29:$A$33),LOOKUP(Y93,得点換算データ!$D$29:$D$33,得点換算データ!$A$29:$A$33))))</f>
        <v/>
      </c>
      <c r="AA93" s="27">
        <f t="shared" si="10"/>
        <v>0</v>
      </c>
      <c r="AB93" s="27"/>
      <c r="AC93" s="27">
        <f t="shared" si="11"/>
        <v>0</v>
      </c>
      <c r="AD93" s="27">
        <f t="shared" si="12"/>
        <v>0</v>
      </c>
      <c r="AE93" s="27">
        <f t="shared" si="13"/>
        <v>0</v>
      </c>
      <c r="AF93" s="27">
        <f t="shared" si="14"/>
        <v>0</v>
      </c>
      <c r="AG93" s="27">
        <f t="shared" si="15"/>
        <v>0</v>
      </c>
      <c r="AH93" s="27">
        <f t="shared" si="16"/>
        <v>0</v>
      </c>
      <c r="AI93" s="27">
        <f t="shared" si="17"/>
        <v>0</v>
      </c>
      <c r="AJ93" s="27">
        <f t="shared" si="18"/>
        <v>0</v>
      </c>
      <c r="AK93" s="27">
        <f t="shared" si="19"/>
        <v>0</v>
      </c>
    </row>
    <row r="94" spans="1:37">
      <c r="A94" s="28" t="str">
        <f>IF(記入用!A94="","",記入用!A94)</f>
        <v/>
      </c>
      <c r="B94" s="28" t="str">
        <f>IF(記入用!B94="","",記入用!B94)</f>
        <v/>
      </c>
      <c r="C94" s="28" t="str">
        <f>IF(記入用!C94="","",記入用!C94)</f>
        <v/>
      </c>
      <c r="D94" s="28" t="str">
        <f>IF(記入用!D94="","",記入用!D94)</f>
        <v/>
      </c>
      <c r="E94" s="28" t="str">
        <f>IF(記入用!E94="","",記入用!E94)</f>
        <v/>
      </c>
      <c r="F94" s="28" t="str">
        <f>IF(記入用!F94="","",記入用!F94)</f>
        <v/>
      </c>
      <c r="G94" s="28" t="str">
        <f>IF(OR(記入用!G94=0,記入用!H94=0),"",ROUND((記入用!G94+記入用!H94)/2,0))</f>
        <v/>
      </c>
      <c r="H94" s="29" t="str">
        <f>IF(集計用!G94="","",IF(集計用!F94="男",LOOKUP(集計用!G94,得点換算データ!$A$3:$B$12),LOOKUP(集計用!G94,得点換算データ!$A$17:$B$26)))</f>
        <v/>
      </c>
      <c r="I94" s="28" t="str">
        <f>IF(記入用!I94="","",記入用!I94)</f>
        <v/>
      </c>
      <c r="J94" s="30" t="str">
        <f>IF(集計用!I94="","",IF(集計用!F94="男",LOOKUP(集計用!I94,得点換算データ!$C$3:$D$12),LOOKUP(集計用!I94,得点換算データ!$C$17:$D$26)))</f>
        <v/>
      </c>
      <c r="K94" s="28" t="str">
        <f>IF(記入用!J94="","",ROUNDDOWN(記入用!J94,0))</f>
        <v/>
      </c>
      <c r="L94" s="29" t="str">
        <f>IF(集計用!K94="","",IF(集計用!F94="男",LOOKUP(集計用!K94,得点換算データ!$E$3:$F$12),LOOKUP(集計用!K94,得点換算データ!$E$17:$F$26)))</f>
        <v/>
      </c>
      <c r="M94" s="28" t="str">
        <f>IF(記入用!K94="","",記入用!K94)</f>
        <v/>
      </c>
      <c r="N94" s="30" t="str">
        <f>IF(集計用!M94="","",IF(集計用!F94="男",LOOKUP(集計用!M94,得点換算データ!$G$3:$H$12),LOOKUP(集計用!M94,得点換算データ!$G$17:$H$26)))</f>
        <v/>
      </c>
      <c r="O94" s="28" t="str">
        <f>IF(記入用!L94="","",記入用!L94)</f>
        <v/>
      </c>
      <c r="P94" s="30" t="str">
        <f>IF(集計用!O94="","",IF(集計用!F94="男",LOOKUP(集計用!O94,得点換算データ!$I$3:$J$12),LOOKUP(集計用!O94,得点換算データ!$I$17:$J$26)))</f>
        <v/>
      </c>
      <c r="Q94" s="28" t="str">
        <f>IF(記入用!M94="","",記入用!M94)</f>
        <v/>
      </c>
      <c r="R94" s="30" t="str">
        <f>IF(集計用!Q94="","",IF(集計用!F94="男",LOOKUP(集計用!Q94,得点換算データ!$K$3:$L$12),LOOKUP(集計用!Q94,得点換算データ!$K$17:$L$26)))</f>
        <v/>
      </c>
      <c r="S94" s="28" t="str">
        <f>IF(記入用!N94="","",ROUNDUP(記入用!N94,1))</f>
        <v/>
      </c>
      <c r="T94" s="30" t="str">
        <f>IF(集計用!S94="","",IF(集計用!F94="男",LOOKUP(集計用!S94,得点換算データ!$M$3:$N$12),LOOKUP(集計用!S94,得点換算データ!$M$17:$N$26)))</f>
        <v/>
      </c>
      <c r="U94" s="28" t="str">
        <f>IF(記入用!O94="","",ROUNDDOWN(記入用!O94,0))</f>
        <v/>
      </c>
      <c r="V94" s="30" t="str">
        <f>IF(集計用!U94="","",IF(集計用!F94="男",LOOKUP(集計用!U94,得点換算データ!$O$3:$P$12),LOOKUP(集計用!U94,得点換算データ!$O$17:$P$26)))</f>
        <v/>
      </c>
      <c r="W94" s="28" t="str">
        <f>IF(記入用!P94="","",ROUNDDOWN(記入用!P94,0))</f>
        <v/>
      </c>
      <c r="X94" s="30" t="str">
        <f>IF(集計用!W94="","",IF(集計用!F94="男",LOOKUP(集計用!W94,得点換算データ!$Q$3:$R$12),LOOKUP(集計用!W94,得点換算データ!$Q$17:$R$26)))</f>
        <v/>
      </c>
      <c r="Y94" s="28" t="str">
        <f>IF(SUM(集計用!H94+J94+L94+N94+P94+R94+T94+V94+X94)=0,"",(H94+J94+L94+N94+T94+V94+X94+MAX(P94,R94)))</f>
        <v/>
      </c>
      <c r="Z94" s="28" t="str">
        <f>IF(Y94="","",IF(C94=1,LOOKUP(Y94,得点換算データ!$B$29:$B$33,得点換算データ!$A$29:$A$33),IF(C94=2,LOOKUP(Y94,得点換算データ!$C$29:$C$33,得点換算データ!$A$29:$A$33),LOOKUP(Y94,得点換算データ!$D$29:$D$33,得点換算データ!$A$29:$A$33))))</f>
        <v/>
      </c>
      <c r="AA94" s="27">
        <f t="shared" si="10"/>
        <v>0</v>
      </c>
      <c r="AB94" s="27"/>
      <c r="AC94" s="27">
        <f t="shared" si="11"/>
        <v>0</v>
      </c>
      <c r="AD94" s="27">
        <f t="shared" si="12"/>
        <v>0</v>
      </c>
      <c r="AE94" s="27">
        <f t="shared" si="13"/>
        <v>0</v>
      </c>
      <c r="AF94" s="27">
        <f t="shared" si="14"/>
        <v>0</v>
      </c>
      <c r="AG94" s="27">
        <f t="shared" si="15"/>
        <v>0</v>
      </c>
      <c r="AH94" s="27">
        <f t="shared" si="16"/>
        <v>0</v>
      </c>
      <c r="AI94" s="27">
        <f t="shared" si="17"/>
        <v>0</v>
      </c>
      <c r="AJ94" s="27">
        <f t="shared" si="18"/>
        <v>0</v>
      </c>
      <c r="AK94" s="27">
        <f t="shared" si="19"/>
        <v>0</v>
      </c>
    </row>
    <row r="95" spans="1:37">
      <c r="A95" s="28" t="str">
        <f>IF(記入用!A95="","",記入用!A95)</f>
        <v/>
      </c>
      <c r="B95" s="28" t="str">
        <f>IF(記入用!B95="","",記入用!B95)</f>
        <v/>
      </c>
      <c r="C95" s="28" t="str">
        <f>IF(記入用!C95="","",記入用!C95)</f>
        <v/>
      </c>
      <c r="D95" s="28" t="str">
        <f>IF(記入用!D95="","",記入用!D95)</f>
        <v/>
      </c>
      <c r="E95" s="28" t="str">
        <f>IF(記入用!E95="","",記入用!E95)</f>
        <v/>
      </c>
      <c r="F95" s="28" t="str">
        <f>IF(記入用!F95="","",記入用!F95)</f>
        <v/>
      </c>
      <c r="G95" s="28" t="str">
        <f>IF(OR(記入用!G95=0,記入用!H95=0),"",ROUND((記入用!G95+記入用!H95)/2,0))</f>
        <v/>
      </c>
      <c r="H95" s="29" t="str">
        <f>IF(集計用!G95="","",IF(集計用!F95="男",LOOKUP(集計用!G95,得点換算データ!$A$3:$B$12),LOOKUP(集計用!G95,得点換算データ!$A$17:$B$26)))</f>
        <v/>
      </c>
      <c r="I95" s="28" t="str">
        <f>IF(記入用!I95="","",記入用!I95)</f>
        <v/>
      </c>
      <c r="J95" s="30" t="str">
        <f>IF(集計用!I95="","",IF(集計用!F95="男",LOOKUP(集計用!I95,得点換算データ!$C$3:$D$12),LOOKUP(集計用!I95,得点換算データ!$C$17:$D$26)))</f>
        <v/>
      </c>
      <c r="K95" s="28" t="str">
        <f>IF(記入用!J95="","",ROUNDDOWN(記入用!J95,0))</f>
        <v/>
      </c>
      <c r="L95" s="29" t="str">
        <f>IF(集計用!K95="","",IF(集計用!F95="男",LOOKUP(集計用!K95,得点換算データ!$E$3:$F$12),LOOKUP(集計用!K95,得点換算データ!$E$17:$F$26)))</f>
        <v/>
      </c>
      <c r="M95" s="28" t="str">
        <f>IF(記入用!K95="","",記入用!K95)</f>
        <v/>
      </c>
      <c r="N95" s="30" t="str">
        <f>IF(集計用!M95="","",IF(集計用!F95="男",LOOKUP(集計用!M95,得点換算データ!$G$3:$H$12),LOOKUP(集計用!M95,得点換算データ!$G$17:$H$26)))</f>
        <v/>
      </c>
      <c r="O95" s="28" t="str">
        <f>IF(記入用!L95="","",記入用!L95)</f>
        <v/>
      </c>
      <c r="P95" s="30" t="str">
        <f>IF(集計用!O95="","",IF(集計用!F95="男",LOOKUP(集計用!O95,得点換算データ!$I$3:$J$12),LOOKUP(集計用!O95,得点換算データ!$I$17:$J$26)))</f>
        <v/>
      </c>
      <c r="Q95" s="28" t="str">
        <f>IF(記入用!M95="","",記入用!M95)</f>
        <v/>
      </c>
      <c r="R95" s="30" t="str">
        <f>IF(集計用!Q95="","",IF(集計用!F95="男",LOOKUP(集計用!Q95,得点換算データ!$K$3:$L$12),LOOKUP(集計用!Q95,得点換算データ!$K$17:$L$26)))</f>
        <v/>
      </c>
      <c r="S95" s="28" t="str">
        <f>IF(記入用!N95="","",ROUNDUP(記入用!N95,1))</f>
        <v/>
      </c>
      <c r="T95" s="30" t="str">
        <f>IF(集計用!S95="","",IF(集計用!F95="男",LOOKUP(集計用!S95,得点換算データ!$M$3:$N$12),LOOKUP(集計用!S95,得点換算データ!$M$17:$N$26)))</f>
        <v/>
      </c>
      <c r="U95" s="28" t="str">
        <f>IF(記入用!O95="","",ROUNDDOWN(記入用!O95,0))</f>
        <v/>
      </c>
      <c r="V95" s="30" t="str">
        <f>IF(集計用!U95="","",IF(集計用!F95="男",LOOKUP(集計用!U95,得点換算データ!$O$3:$P$12),LOOKUP(集計用!U95,得点換算データ!$O$17:$P$26)))</f>
        <v/>
      </c>
      <c r="W95" s="28" t="str">
        <f>IF(記入用!P95="","",ROUNDDOWN(記入用!P95,0))</f>
        <v/>
      </c>
      <c r="X95" s="30" t="str">
        <f>IF(集計用!W95="","",IF(集計用!F95="男",LOOKUP(集計用!W95,得点換算データ!$Q$3:$R$12),LOOKUP(集計用!W95,得点換算データ!$Q$17:$R$26)))</f>
        <v/>
      </c>
      <c r="Y95" s="28" t="str">
        <f>IF(SUM(集計用!H95+J95+L95+N95+P95+R95+T95+V95+X95)=0,"",(H95+J95+L95+N95+T95+V95+X95+MAX(P95,R95)))</f>
        <v/>
      </c>
      <c r="Z95" s="28" t="str">
        <f>IF(Y95="","",IF(C95=1,LOOKUP(Y95,得点換算データ!$B$29:$B$33,得点換算データ!$A$29:$A$33),IF(C95=2,LOOKUP(Y95,得点換算データ!$C$29:$C$33,得点換算データ!$A$29:$A$33),LOOKUP(Y95,得点換算データ!$D$29:$D$33,得点換算データ!$A$29:$A$33))))</f>
        <v/>
      </c>
      <c r="AA95" s="27">
        <f t="shared" si="10"/>
        <v>0</v>
      </c>
      <c r="AB95" s="27"/>
      <c r="AC95" s="27">
        <f t="shared" si="11"/>
        <v>0</v>
      </c>
      <c r="AD95" s="27">
        <f t="shared" si="12"/>
        <v>0</v>
      </c>
      <c r="AE95" s="27">
        <f t="shared" si="13"/>
        <v>0</v>
      </c>
      <c r="AF95" s="27">
        <f t="shared" si="14"/>
        <v>0</v>
      </c>
      <c r="AG95" s="27">
        <f t="shared" si="15"/>
        <v>0</v>
      </c>
      <c r="AH95" s="27">
        <f t="shared" si="16"/>
        <v>0</v>
      </c>
      <c r="AI95" s="27">
        <f t="shared" si="17"/>
        <v>0</v>
      </c>
      <c r="AJ95" s="27">
        <f t="shared" si="18"/>
        <v>0</v>
      </c>
      <c r="AK95" s="27">
        <f t="shared" si="19"/>
        <v>0</v>
      </c>
    </row>
    <row r="96" spans="1:37">
      <c r="A96" s="28" t="str">
        <f>IF(記入用!A96="","",記入用!A96)</f>
        <v/>
      </c>
      <c r="B96" s="28" t="str">
        <f>IF(記入用!B96="","",記入用!B96)</f>
        <v/>
      </c>
      <c r="C96" s="28" t="str">
        <f>IF(記入用!C96="","",記入用!C96)</f>
        <v/>
      </c>
      <c r="D96" s="28" t="str">
        <f>IF(記入用!D96="","",記入用!D96)</f>
        <v/>
      </c>
      <c r="E96" s="28" t="str">
        <f>IF(記入用!E96="","",記入用!E96)</f>
        <v/>
      </c>
      <c r="F96" s="28" t="str">
        <f>IF(記入用!F96="","",記入用!F96)</f>
        <v/>
      </c>
      <c r="G96" s="28" t="str">
        <f>IF(OR(記入用!G96=0,記入用!H96=0),"",ROUND((記入用!G96+記入用!H96)/2,0))</f>
        <v/>
      </c>
      <c r="H96" s="29" t="str">
        <f>IF(集計用!G96="","",IF(集計用!F96="男",LOOKUP(集計用!G96,得点換算データ!$A$3:$B$12),LOOKUP(集計用!G96,得点換算データ!$A$17:$B$26)))</f>
        <v/>
      </c>
      <c r="I96" s="28" t="str">
        <f>IF(記入用!I96="","",記入用!I96)</f>
        <v/>
      </c>
      <c r="J96" s="30" t="str">
        <f>IF(集計用!I96="","",IF(集計用!F96="男",LOOKUP(集計用!I96,得点換算データ!$C$3:$D$12),LOOKUP(集計用!I96,得点換算データ!$C$17:$D$26)))</f>
        <v/>
      </c>
      <c r="K96" s="28" t="str">
        <f>IF(記入用!J96="","",ROUNDDOWN(記入用!J96,0))</f>
        <v/>
      </c>
      <c r="L96" s="29" t="str">
        <f>IF(集計用!K96="","",IF(集計用!F96="男",LOOKUP(集計用!K96,得点換算データ!$E$3:$F$12),LOOKUP(集計用!K96,得点換算データ!$E$17:$F$26)))</f>
        <v/>
      </c>
      <c r="M96" s="28" t="str">
        <f>IF(記入用!K96="","",記入用!K96)</f>
        <v/>
      </c>
      <c r="N96" s="30" t="str">
        <f>IF(集計用!M96="","",IF(集計用!F96="男",LOOKUP(集計用!M96,得点換算データ!$G$3:$H$12),LOOKUP(集計用!M96,得点換算データ!$G$17:$H$26)))</f>
        <v/>
      </c>
      <c r="O96" s="28" t="str">
        <f>IF(記入用!L96="","",記入用!L96)</f>
        <v/>
      </c>
      <c r="P96" s="30" t="str">
        <f>IF(集計用!O96="","",IF(集計用!F96="男",LOOKUP(集計用!O96,得点換算データ!$I$3:$J$12),LOOKUP(集計用!O96,得点換算データ!$I$17:$J$26)))</f>
        <v/>
      </c>
      <c r="Q96" s="28" t="str">
        <f>IF(記入用!M96="","",記入用!M96)</f>
        <v/>
      </c>
      <c r="R96" s="30" t="str">
        <f>IF(集計用!Q96="","",IF(集計用!F96="男",LOOKUP(集計用!Q96,得点換算データ!$K$3:$L$12),LOOKUP(集計用!Q96,得点換算データ!$K$17:$L$26)))</f>
        <v/>
      </c>
      <c r="S96" s="28" t="str">
        <f>IF(記入用!N96="","",ROUNDUP(記入用!N96,1))</f>
        <v/>
      </c>
      <c r="T96" s="30" t="str">
        <f>IF(集計用!S96="","",IF(集計用!F96="男",LOOKUP(集計用!S96,得点換算データ!$M$3:$N$12),LOOKUP(集計用!S96,得点換算データ!$M$17:$N$26)))</f>
        <v/>
      </c>
      <c r="U96" s="28" t="str">
        <f>IF(記入用!O96="","",ROUNDDOWN(記入用!O96,0))</f>
        <v/>
      </c>
      <c r="V96" s="30" t="str">
        <f>IF(集計用!U96="","",IF(集計用!F96="男",LOOKUP(集計用!U96,得点換算データ!$O$3:$P$12),LOOKUP(集計用!U96,得点換算データ!$O$17:$P$26)))</f>
        <v/>
      </c>
      <c r="W96" s="28" t="str">
        <f>IF(記入用!P96="","",ROUNDDOWN(記入用!P96,0))</f>
        <v/>
      </c>
      <c r="X96" s="30" t="str">
        <f>IF(集計用!W96="","",IF(集計用!F96="男",LOOKUP(集計用!W96,得点換算データ!$Q$3:$R$12),LOOKUP(集計用!W96,得点換算データ!$Q$17:$R$26)))</f>
        <v/>
      </c>
      <c r="Y96" s="28" t="str">
        <f>IF(SUM(集計用!H96+J96+L96+N96+P96+R96+T96+V96+X96)=0,"",(H96+J96+L96+N96+T96+V96+X96+MAX(P96,R96)))</f>
        <v/>
      </c>
      <c r="Z96" s="28" t="str">
        <f>IF(Y96="","",IF(C96=1,LOOKUP(Y96,得点換算データ!$B$29:$B$33,得点換算データ!$A$29:$A$33),IF(C96=2,LOOKUP(Y96,得点換算データ!$C$29:$C$33,得点換算データ!$A$29:$A$33),LOOKUP(Y96,得点換算データ!$D$29:$D$33,得点換算データ!$A$29:$A$33))))</f>
        <v/>
      </c>
      <c r="AA96" s="27">
        <f t="shared" si="10"/>
        <v>0</v>
      </c>
      <c r="AB96" s="27"/>
      <c r="AC96" s="27">
        <f t="shared" si="11"/>
        <v>0</v>
      </c>
      <c r="AD96" s="27">
        <f t="shared" si="12"/>
        <v>0</v>
      </c>
      <c r="AE96" s="27">
        <f t="shared" si="13"/>
        <v>0</v>
      </c>
      <c r="AF96" s="27">
        <f t="shared" si="14"/>
        <v>0</v>
      </c>
      <c r="AG96" s="27">
        <f t="shared" si="15"/>
        <v>0</v>
      </c>
      <c r="AH96" s="27">
        <f t="shared" si="16"/>
        <v>0</v>
      </c>
      <c r="AI96" s="27">
        <f t="shared" si="17"/>
        <v>0</v>
      </c>
      <c r="AJ96" s="27">
        <f t="shared" si="18"/>
        <v>0</v>
      </c>
      <c r="AK96" s="27">
        <f t="shared" si="19"/>
        <v>0</v>
      </c>
    </row>
    <row r="97" spans="1:37">
      <c r="A97" s="28" t="str">
        <f>IF(記入用!A97="","",記入用!A97)</f>
        <v/>
      </c>
      <c r="B97" s="28" t="str">
        <f>IF(記入用!B97="","",記入用!B97)</f>
        <v/>
      </c>
      <c r="C97" s="28" t="str">
        <f>IF(記入用!C97="","",記入用!C97)</f>
        <v/>
      </c>
      <c r="D97" s="28" t="str">
        <f>IF(記入用!D97="","",記入用!D97)</f>
        <v/>
      </c>
      <c r="E97" s="28" t="str">
        <f>IF(記入用!E97="","",記入用!E97)</f>
        <v/>
      </c>
      <c r="F97" s="28" t="str">
        <f>IF(記入用!F97="","",記入用!F97)</f>
        <v/>
      </c>
      <c r="G97" s="28" t="str">
        <f>IF(OR(記入用!G97=0,記入用!H97=0),"",ROUND((記入用!G97+記入用!H97)/2,0))</f>
        <v/>
      </c>
      <c r="H97" s="29" t="str">
        <f>IF(集計用!G97="","",IF(集計用!F97="男",LOOKUP(集計用!G97,得点換算データ!$A$3:$B$12),LOOKUP(集計用!G97,得点換算データ!$A$17:$B$26)))</f>
        <v/>
      </c>
      <c r="I97" s="28" t="str">
        <f>IF(記入用!I97="","",記入用!I97)</f>
        <v/>
      </c>
      <c r="J97" s="30" t="str">
        <f>IF(集計用!I97="","",IF(集計用!F97="男",LOOKUP(集計用!I97,得点換算データ!$C$3:$D$12),LOOKUP(集計用!I97,得点換算データ!$C$17:$D$26)))</f>
        <v/>
      </c>
      <c r="K97" s="28" t="str">
        <f>IF(記入用!J97="","",ROUNDDOWN(記入用!J97,0))</f>
        <v/>
      </c>
      <c r="L97" s="29" t="str">
        <f>IF(集計用!K97="","",IF(集計用!F97="男",LOOKUP(集計用!K97,得点換算データ!$E$3:$F$12),LOOKUP(集計用!K97,得点換算データ!$E$17:$F$26)))</f>
        <v/>
      </c>
      <c r="M97" s="28" t="str">
        <f>IF(記入用!K97="","",記入用!K97)</f>
        <v/>
      </c>
      <c r="N97" s="30" t="str">
        <f>IF(集計用!M97="","",IF(集計用!F97="男",LOOKUP(集計用!M97,得点換算データ!$G$3:$H$12),LOOKUP(集計用!M97,得点換算データ!$G$17:$H$26)))</f>
        <v/>
      </c>
      <c r="O97" s="28" t="str">
        <f>IF(記入用!L97="","",記入用!L97)</f>
        <v/>
      </c>
      <c r="P97" s="30" t="str">
        <f>IF(集計用!O97="","",IF(集計用!F97="男",LOOKUP(集計用!O97,得点換算データ!$I$3:$J$12),LOOKUP(集計用!O97,得点換算データ!$I$17:$J$26)))</f>
        <v/>
      </c>
      <c r="Q97" s="28" t="str">
        <f>IF(記入用!M97="","",記入用!M97)</f>
        <v/>
      </c>
      <c r="R97" s="30" t="str">
        <f>IF(集計用!Q97="","",IF(集計用!F97="男",LOOKUP(集計用!Q97,得点換算データ!$K$3:$L$12),LOOKUP(集計用!Q97,得点換算データ!$K$17:$L$26)))</f>
        <v/>
      </c>
      <c r="S97" s="28" t="str">
        <f>IF(記入用!N97="","",ROUNDUP(記入用!N97,1))</f>
        <v/>
      </c>
      <c r="T97" s="30" t="str">
        <f>IF(集計用!S97="","",IF(集計用!F97="男",LOOKUP(集計用!S97,得点換算データ!$M$3:$N$12),LOOKUP(集計用!S97,得点換算データ!$M$17:$N$26)))</f>
        <v/>
      </c>
      <c r="U97" s="28" t="str">
        <f>IF(記入用!O97="","",ROUNDDOWN(記入用!O97,0))</f>
        <v/>
      </c>
      <c r="V97" s="30" t="str">
        <f>IF(集計用!U97="","",IF(集計用!F97="男",LOOKUP(集計用!U97,得点換算データ!$O$3:$P$12),LOOKUP(集計用!U97,得点換算データ!$O$17:$P$26)))</f>
        <v/>
      </c>
      <c r="W97" s="28" t="str">
        <f>IF(記入用!P97="","",ROUNDDOWN(記入用!P97,0))</f>
        <v/>
      </c>
      <c r="X97" s="30" t="str">
        <f>IF(集計用!W97="","",IF(集計用!F97="男",LOOKUP(集計用!W97,得点換算データ!$Q$3:$R$12),LOOKUP(集計用!W97,得点換算データ!$Q$17:$R$26)))</f>
        <v/>
      </c>
      <c r="Y97" s="28" t="str">
        <f>IF(SUM(集計用!H97+J97+L97+N97+P97+R97+T97+V97+X97)=0,"",(H97+J97+L97+N97+T97+V97+X97+MAX(P97,R97)))</f>
        <v/>
      </c>
      <c r="Z97" s="28" t="str">
        <f>IF(Y97="","",IF(C97=1,LOOKUP(Y97,得点換算データ!$B$29:$B$33,得点換算データ!$A$29:$A$33),IF(C97=2,LOOKUP(Y97,得点換算データ!$C$29:$C$33,得点換算データ!$A$29:$A$33),LOOKUP(Y97,得点換算データ!$D$29:$D$33,得点換算データ!$A$29:$A$33))))</f>
        <v/>
      </c>
      <c r="AA97" s="27">
        <f t="shared" si="10"/>
        <v>0</v>
      </c>
      <c r="AB97" s="27"/>
      <c r="AC97" s="27">
        <f t="shared" si="11"/>
        <v>0</v>
      </c>
      <c r="AD97" s="27">
        <f t="shared" si="12"/>
        <v>0</v>
      </c>
      <c r="AE97" s="27">
        <f t="shared" si="13"/>
        <v>0</v>
      </c>
      <c r="AF97" s="27">
        <f t="shared" si="14"/>
        <v>0</v>
      </c>
      <c r="AG97" s="27">
        <f t="shared" si="15"/>
        <v>0</v>
      </c>
      <c r="AH97" s="27">
        <f t="shared" si="16"/>
        <v>0</v>
      </c>
      <c r="AI97" s="27">
        <f t="shared" si="17"/>
        <v>0</v>
      </c>
      <c r="AJ97" s="27">
        <f t="shared" si="18"/>
        <v>0</v>
      </c>
      <c r="AK97" s="27">
        <f t="shared" si="19"/>
        <v>0</v>
      </c>
    </row>
    <row r="98" spans="1:37">
      <c r="A98" s="28" t="str">
        <f>IF(記入用!A98="","",記入用!A98)</f>
        <v/>
      </c>
      <c r="B98" s="28" t="str">
        <f>IF(記入用!B98="","",記入用!B98)</f>
        <v/>
      </c>
      <c r="C98" s="28" t="str">
        <f>IF(記入用!C98="","",記入用!C98)</f>
        <v/>
      </c>
      <c r="D98" s="28" t="str">
        <f>IF(記入用!D98="","",記入用!D98)</f>
        <v/>
      </c>
      <c r="E98" s="28" t="str">
        <f>IF(記入用!E98="","",記入用!E98)</f>
        <v/>
      </c>
      <c r="F98" s="28" t="str">
        <f>IF(記入用!F98="","",記入用!F98)</f>
        <v/>
      </c>
      <c r="G98" s="28" t="str">
        <f>IF(OR(記入用!G98=0,記入用!H98=0),"",ROUND((記入用!G98+記入用!H98)/2,0))</f>
        <v/>
      </c>
      <c r="H98" s="29" t="str">
        <f>IF(集計用!G98="","",IF(集計用!F98="男",LOOKUP(集計用!G98,得点換算データ!$A$3:$B$12),LOOKUP(集計用!G98,得点換算データ!$A$17:$B$26)))</f>
        <v/>
      </c>
      <c r="I98" s="28" t="str">
        <f>IF(記入用!I98="","",記入用!I98)</f>
        <v/>
      </c>
      <c r="J98" s="30" t="str">
        <f>IF(集計用!I98="","",IF(集計用!F98="男",LOOKUP(集計用!I98,得点換算データ!$C$3:$D$12),LOOKUP(集計用!I98,得点換算データ!$C$17:$D$26)))</f>
        <v/>
      </c>
      <c r="K98" s="28" t="str">
        <f>IF(記入用!J98="","",ROUNDDOWN(記入用!J98,0))</f>
        <v/>
      </c>
      <c r="L98" s="29" t="str">
        <f>IF(集計用!K98="","",IF(集計用!F98="男",LOOKUP(集計用!K98,得点換算データ!$E$3:$F$12),LOOKUP(集計用!K98,得点換算データ!$E$17:$F$26)))</f>
        <v/>
      </c>
      <c r="M98" s="28" t="str">
        <f>IF(記入用!K98="","",記入用!K98)</f>
        <v/>
      </c>
      <c r="N98" s="30" t="str">
        <f>IF(集計用!M98="","",IF(集計用!F98="男",LOOKUP(集計用!M98,得点換算データ!$G$3:$H$12),LOOKUP(集計用!M98,得点換算データ!$G$17:$H$26)))</f>
        <v/>
      </c>
      <c r="O98" s="28" t="str">
        <f>IF(記入用!L98="","",記入用!L98)</f>
        <v/>
      </c>
      <c r="P98" s="30" t="str">
        <f>IF(集計用!O98="","",IF(集計用!F98="男",LOOKUP(集計用!O98,得点換算データ!$I$3:$J$12),LOOKUP(集計用!O98,得点換算データ!$I$17:$J$26)))</f>
        <v/>
      </c>
      <c r="Q98" s="28" t="str">
        <f>IF(記入用!M98="","",記入用!M98)</f>
        <v/>
      </c>
      <c r="R98" s="30" t="str">
        <f>IF(集計用!Q98="","",IF(集計用!F98="男",LOOKUP(集計用!Q98,得点換算データ!$K$3:$L$12),LOOKUP(集計用!Q98,得点換算データ!$K$17:$L$26)))</f>
        <v/>
      </c>
      <c r="S98" s="28" t="str">
        <f>IF(記入用!N98="","",ROUNDUP(記入用!N98,1))</f>
        <v/>
      </c>
      <c r="T98" s="30" t="str">
        <f>IF(集計用!S98="","",IF(集計用!F98="男",LOOKUP(集計用!S98,得点換算データ!$M$3:$N$12),LOOKUP(集計用!S98,得点換算データ!$M$17:$N$26)))</f>
        <v/>
      </c>
      <c r="U98" s="28" t="str">
        <f>IF(記入用!O98="","",ROUNDDOWN(記入用!O98,0))</f>
        <v/>
      </c>
      <c r="V98" s="30" t="str">
        <f>IF(集計用!U98="","",IF(集計用!F98="男",LOOKUP(集計用!U98,得点換算データ!$O$3:$P$12),LOOKUP(集計用!U98,得点換算データ!$O$17:$P$26)))</f>
        <v/>
      </c>
      <c r="W98" s="28" t="str">
        <f>IF(記入用!P98="","",ROUNDDOWN(記入用!P98,0))</f>
        <v/>
      </c>
      <c r="X98" s="30" t="str">
        <f>IF(集計用!W98="","",IF(集計用!F98="男",LOOKUP(集計用!W98,得点換算データ!$Q$3:$R$12),LOOKUP(集計用!W98,得点換算データ!$Q$17:$R$26)))</f>
        <v/>
      </c>
      <c r="Y98" s="28" t="str">
        <f>IF(SUM(集計用!H98+J98+L98+N98+P98+R98+T98+V98+X98)=0,"",(H98+J98+L98+N98+T98+V98+X98+MAX(P98,R98)))</f>
        <v/>
      </c>
      <c r="Z98" s="28" t="str">
        <f>IF(Y98="","",IF(C98=1,LOOKUP(Y98,得点換算データ!$B$29:$B$33,得点換算データ!$A$29:$A$33),IF(C98=2,LOOKUP(Y98,得点換算データ!$C$29:$C$33,得点換算データ!$A$29:$A$33),LOOKUP(Y98,得点換算データ!$D$29:$D$33,得点換算データ!$A$29:$A$33))))</f>
        <v/>
      </c>
      <c r="AA98" s="27">
        <f t="shared" si="10"/>
        <v>0</v>
      </c>
      <c r="AB98" s="27"/>
      <c r="AC98" s="27">
        <f t="shared" si="11"/>
        <v>0</v>
      </c>
      <c r="AD98" s="27">
        <f t="shared" si="12"/>
        <v>0</v>
      </c>
      <c r="AE98" s="27">
        <f t="shared" si="13"/>
        <v>0</v>
      </c>
      <c r="AF98" s="27">
        <f t="shared" si="14"/>
        <v>0</v>
      </c>
      <c r="AG98" s="27">
        <f t="shared" si="15"/>
        <v>0</v>
      </c>
      <c r="AH98" s="27">
        <f t="shared" si="16"/>
        <v>0</v>
      </c>
      <c r="AI98" s="27">
        <f t="shared" si="17"/>
        <v>0</v>
      </c>
      <c r="AJ98" s="27">
        <f t="shared" si="18"/>
        <v>0</v>
      </c>
      <c r="AK98" s="27">
        <f t="shared" si="19"/>
        <v>0</v>
      </c>
    </row>
    <row r="99" spans="1:37">
      <c r="A99" s="28" t="str">
        <f>IF(記入用!A99="","",記入用!A99)</f>
        <v/>
      </c>
      <c r="B99" s="28" t="str">
        <f>IF(記入用!B99="","",記入用!B99)</f>
        <v/>
      </c>
      <c r="C99" s="28" t="str">
        <f>IF(記入用!C99="","",記入用!C99)</f>
        <v/>
      </c>
      <c r="D99" s="28" t="str">
        <f>IF(記入用!D99="","",記入用!D99)</f>
        <v/>
      </c>
      <c r="E99" s="28" t="str">
        <f>IF(記入用!E99="","",記入用!E99)</f>
        <v/>
      </c>
      <c r="F99" s="28" t="str">
        <f>IF(記入用!F99="","",記入用!F99)</f>
        <v/>
      </c>
      <c r="G99" s="28" t="str">
        <f>IF(OR(記入用!G99=0,記入用!H99=0),"",ROUND((記入用!G99+記入用!H99)/2,0))</f>
        <v/>
      </c>
      <c r="H99" s="29" t="str">
        <f>IF(集計用!G99="","",IF(集計用!F99="男",LOOKUP(集計用!G99,得点換算データ!$A$3:$B$12),LOOKUP(集計用!G99,得点換算データ!$A$17:$B$26)))</f>
        <v/>
      </c>
      <c r="I99" s="28" t="str">
        <f>IF(記入用!I99="","",記入用!I99)</f>
        <v/>
      </c>
      <c r="J99" s="30" t="str">
        <f>IF(集計用!I99="","",IF(集計用!F99="男",LOOKUP(集計用!I99,得点換算データ!$C$3:$D$12),LOOKUP(集計用!I99,得点換算データ!$C$17:$D$26)))</f>
        <v/>
      </c>
      <c r="K99" s="28" t="str">
        <f>IF(記入用!J99="","",ROUNDDOWN(記入用!J99,0))</f>
        <v/>
      </c>
      <c r="L99" s="29" t="str">
        <f>IF(集計用!K99="","",IF(集計用!F99="男",LOOKUP(集計用!K99,得点換算データ!$E$3:$F$12),LOOKUP(集計用!K99,得点換算データ!$E$17:$F$26)))</f>
        <v/>
      </c>
      <c r="M99" s="28" t="str">
        <f>IF(記入用!K99="","",記入用!K99)</f>
        <v/>
      </c>
      <c r="N99" s="30" t="str">
        <f>IF(集計用!M99="","",IF(集計用!F99="男",LOOKUP(集計用!M99,得点換算データ!$G$3:$H$12),LOOKUP(集計用!M99,得点換算データ!$G$17:$H$26)))</f>
        <v/>
      </c>
      <c r="O99" s="28" t="str">
        <f>IF(記入用!L99="","",記入用!L99)</f>
        <v/>
      </c>
      <c r="P99" s="30" t="str">
        <f>IF(集計用!O99="","",IF(集計用!F99="男",LOOKUP(集計用!O99,得点換算データ!$I$3:$J$12),LOOKUP(集計用!O99,得点換算データ!$I$17:$J$26)))</f>
        <v/>
      </c>
      <c r="Q99" s="28" t="str">
        <f>IF(記入用!M99="","",記入用!M99)</f>
        <v/>
      </c>
      <c r="R99" s="30" t="str">
        <f>IF(集計用!Q99="","",IF(集計用!F99="男",LOOKUP(集計用!Q99,得点換算データ!$K$3:$L$12),LOOKUP(集計用!Q99,得点換算データ!$K$17:$L$26)))</f>
        <v/>
      </c>
      <c r="S99" s="28" t="str">
        <f>IF(記入用!N99="","",ROUNDUP(記入用!N99,1))</f>
        <v/>
      </c>
      <c r="T99" s="30" t="str">
        <f>IF(集計用!S99="","",IF(集計用!F99="男",LOOKUP(集計用!S99,得点換算データ!$M$3:$N$12),LOOKUP(集計用!S99,得点換算データ!$M$17:$N$26)))</f>
        <v/>
      </c>
      <c r="U99" s="28" t="str">
        <f>IF(記入用!O99="","",ROUNDDOWN(記入用!O99,0))</f>
        <v/>
      </c>
      <c r="V99" s="30" t="str">
        <f>IF(集計用!U99="","",IF(集計用!F99="男",LOOKUP(集計用!U99,得点換算データ!$O$3:$P$12),LOOKUP(集計用!U99,得点換算データ!$O$17:$P$26)))</f>
        <v/>
      </c>
      <c r="W99" s="28" t="str">
        <f>IF(記入用!P99="","",ROUNDDOWN(記入用!P99,0))</f>
        <v/>
      </c>
      <c r="X99" s="30" t="str">
        <f>IF(集計用!W99="","",IF(集計用!F99="男",LOOKUP(集計用!W99,得点換算データ!$Q$3:$R$12),LOOKUP(集計用!W99,得点換算データ!$Q$17:$R$26)))</f>
        <v/>
      </c>
      <c r="Y99" s="28" t="str">
        <f>IF(SUM(集計用!H99+J99+L99+N99+P99+R99+T99+V99+X99)=0,"",(H99+J99+L99+N99+T99+V99+X99+MAX(P99,R99)))</f>
        <v/>
      </c>
      <c r="Z99" s="28" t="str">
        <f>IF(Y99="","",IF(C99=1,LOOKUP(Y99,得点換算データ!$B$29:$B$33,得点換算データ!$A$29:$A$33),IF(C99=2,LOOKUP(Y99,得点換算データ!$C$29:$C$33,得点換算データ!$A$29:$A$33),LOOKUP(Y99,得点換算データ!$D$29:$D$33,得点換算データ!$A$29:$A$33))))</f>
        <v/>
      </c>
      <c r="AA99" s="27">
        <f t="shared" si="10"/>
        <v>0</v>
      </c>
      <c r="AB99" s="27"/>
      <c r="AC99" s="27">
        <f t="shared" si="11"/>
        <v>0</v>
      </c>
      <c r="AD99" s="27">
        <f t="shared" si="12"/>
        <v>0</v>
      </c>
      <c r="AE99" s="27">
        <f t="shared" si="13"/>
        <v>0</v>
      </c>
      <c r="AF99" s="27">
        <f t="shared" si="14"/>
        <v>0</v>
      </c>
      <c r="AG99" s="27">
        <f t="shared" si="15"/>
        <v>0</v>
      </c>
      <c r="AH99" s="27">
        <f t="shared" si="16"/>
        <v>0</v>
      </c>
      <c r="AI99" s="27">
        <f t="shared" si="17"/>
        <v>0</v>
      </c>
      <c r="AJ99" s="27">
        <f t="shared" si="18"/>
        <v>0</v>
      </c>
      <c r="AK99" s="27">
        <f t="shared" si="19"/>
        <v>0</v>
      </c>
    </row>
    <row r="100" spans="1:37">
      <c r="A100" s="28" t="str">
        <f>IF(記入用!A100="","",記入用!A100)</f>
        <v/>
      </c>
      <c r="B100" s="28" t="str">
        <f>IF(記入用!B100="","",記入用!B100)</f>
        <v/>
      </c>
      <c r="C100" s="28" t="str">
        <f>IF(記入用!C100="","",記入用!C100)</f>
        <v/>
      </c>
      <c r="D100" s="28" t="str">
        <f>IF(記入用!D100="","",記入用!D100)</f>
        <v/>
      </c>
      <c r="E100" s="28" t="str">
        <f>IF(記入用!E100="","",記入用!E100)</f>
        <v/>
      </c>
      <c r="F100" s="28" t="str">
        <f>IF(記入用!F100="","",記入用!F100)</f>
        <v/>
      </c>
      <c r="G100" s="28" t="str">
        <f>IF(OR(記入用!G100=0,記入用!H100=0),"",ROUND((記入用!G100+記入用!H100)/2,0))</f>
        <v/>
      </c>
      <c r="H100" s="29" t="str">
        <f>IF(集計用!G100="","",IF(集計用!F100="男",LOOKUP(集計用!G100,得点換算データ!$A$3:$B$12),LOOKUP(集計用!G100,得点換算データ!$A$17:$B$26)))</f>
        <v/>
      </c>
      <c r="I100" s="28" t="str">
        <f>IF(記入用!I100="","",記入用!I100)</f>
        <v/>
      </c>
      <c r="J100" s="30" t="str">
        <f>IF(集計用!I100="","",IF(集計用!F100="男",LOOKUP(集計用!I100,得点換算データ!$C$3:$D$12),LOOKUP(集計用!I100,得点換算データ!$C$17:$D$26)))</f>
        <v/>
      </c>
      <c r="K100" s="28" t="str">
        <f>IF(記入用!J100="","",ROUNDDOWN(記入用!J100,0))</f>
        <v/>
      </c>
      <c r="L100" s="29" t="str">
        <f>IF(集計用!K100="","",IF(集計用!F100="男",LOOKUP(集計用!K100,得点換算データ!$E$3:$F$12),LOOKUP(集計用!K100,得点換算データ!$E$17:$F$26)))</f>
        <v/>
      </c>
      <c r="M100" s="28" t="str">
        <f>IF(記入用!K100="","",記入用!K100)</f>
        <v/>
      </c>
      <c r="N100" s="30" t="str">
        <f>IF(集計用!M100="","",IF(集計用!F100="男",LOOKUP(集計用!M100,得点換算データ!$G$3:$H$12),LOOKUP(集計用!M100,得点換算データ!$G$17:$H$26)))</f>
        <v/>
      </c>
      <c r="O100" s="28" t="str">
        <f>IF(記入用!L100="","",記入用!L100)</f>
        <v/>
      </c>
      <c r="P100" s="30" t="str">
        <f>IF(集計用!O100="","",IF(集計用!F100="男",LOOKUP(集計用!O100,得点換算データ!$I$3:$J$12),LOOKUP(集計用!O100,得点換算データ!$I$17:$J$26)))</f>
        <v/>
      </c>
      <c r="Q100" s="28" t="str">
        <f>IF(記入用!M100="","",記入用!M100)</f>
        <v/>
      </c>
      <c r="R100" s="30" t="str">
        <f>IF(集計用!Q100="","",IF(集計用!F100="男",LOOKUP(集計用!Q100,得点換算データ!$K$3:$L$12),LOOKUP(集計用!Q100,得点換算データ!$K$17:$L$26)))</f>
        <v/>
      </c>
      <c r="S100" s="28" t="str">
        <f>IF(記入用!N100="","",ROUNDUP(記入用!N100,1))</f>
        <v/>
      </c>
      <c r="T100" s="30" t="str">
        <f>IF(集計用!S100="","",IF(集計用!F100="男",LOOKUP(集計用!S100,得点換算データ!$M$3:$N$12),LOOKUP(集計用!S100,得点換算データ!$M$17:$N$26)))</f>
        <v/>
      </c>
      <c r="U100" s="28" t="str">
        <f>IF(記入用!O100="","",ROUNDDOWN(記入用!O100,0))</f>
        <v/>
      </c>
      <c r="V100" s="30" t="str">
        <f>IF(集計用!U100="","",IF(集計用!F100="男",LOOKUP(集計用!U100,得点換算データ!$O$3:$P$12),LOOKUP(集計用!U100,得点換算データ!$O$17:$P$26)))</f>
        <v/>
      </c>
      <c r="W100" s="28" t="str">
        <f>IF(記入用!P100="","",ROUNDDOWN(記入用!P100,0))</f>
        <v/>
      </c>
      <c r="X100" s="30" t="str">
        <f>IF(集計用!W100="","",IF(集計用!F100="男",LOOKUP(集計用!W100,得点換算データ!$Q$3:$R$12),LOOKUP(集計用!W100,得点換算データ!$Q$17:$R$26)))</f>
        <v/>
      </c>
      <c r="Y100" s="28" t="str">
        <f>IF(SUM(集計用!H100+J100+L100+N100+P100+R100+T100+V100+X100)=0,"",(H100+J100+L100+N100+T100+V100+X100+MAX(P100,R100)))</f>
        <v/>
      </c>
      <c r="Z100" s="28" t="str">
        <f>IF(Y100="","",IF(C100=1,LOOKUP(Y100,得点換算データ!$B$29:$B$33,得点換算データ!$A$29:$A$33),IF(C100=2,LOOKUP(Y100,得点換算データ!$C$29:$C$33,得点換算データ!$A$29:$A$33),LOOKUP(Y100,得点換算データ!$D$29:$D$33,得点換算データ!$A$29:$A$33))))</f>
        <v/>
      </c>
      <c r="AA100" s="27">
        <f t="shared" si="10"/>
        <v>0</v>
      </c>
      <c r="AB100" s="27"/>
      <c r="AC100" s="27">
        <f t="shared" si="11"/>
        <v>0</v>
      </c>
      <c r="AD100" s="27">
        <f t="shared" si="12"/>
        <v>0</v>
      </c>
      <c r="AE100" s="27">
        <f t="shared" si="13"/>
        <v>0</v>
      </c>
      <c r="AF100" s="27">
        <f t="shared" si="14"/>
        <v>0</v>
      </c>
      <c r="AG100" s="27">
        <f t="shared" si="15"/>
        <v>0</v>
      </c>
      <c r="AH100" s="27">
        <f t="shared" si="16"/>
        <v>0</v>
      </c>
      <c r="AI100" s="27">
        <f t="shared" si="17"/>
        <v>0</v>
      </c>
      <c r="AJ100" s="27">
        <f t="shared" si="18"/>
        <v>0</v>
      </c>
      <c r="AK100" s="27">
        <f t="shared" si="19"/>
        <v>0</v>
      </c>
    </row>
    <row r="101" spans="1:37">
      <c r="A101" s="28" t="str">
        <f>IF(記入用!A101="","",記入用!A101)</f>
        <v/>
      </c>
      <c r="B101" s="28" t="str">
        <f>IF(記入用!B101="","",記入用!B101)</f>
        <v/>
      </c>
      <c r="C101" s="28" t="str">
        <f>IF(記入用!C101="","",記入用!C101)</f>
        <v/>
      </c>
      <c r="D101" s="28" t="str">
        <f>IF(記入用!D101="","",記入用!D101)</f>
        <v/>
      </c>
      <c r="E101" s="28" t="str">
        <f>IF(記入用!E101="","",記入用!E101)</f>
        <v/>
      </c>
      <c r="F101" s="28" t="str">
        <f>IF(記入用!F101="","",記入用!F101)</f>
        <v/>
      </c>
      <c r="G101" s="28" t="str">
        <f>IF(OR(記入用!G101=0,記入用!H101=0),"",ROUND((記入用!G101+記入用!H101)/2,0))</f>
        <v/>
      </c>
      <c r="H101" s="29" t="str">
        <f>IF(集計用!G101="","",IF(集計用!F101="男",LOOKUP(集計用!G101,得点換算データ!$A$3:$B$12),LOOKUP(集計用!G101,得点換算データ!$A$17:$B$26)))</f>
        <v/>
      </c>
      <c r="I101" s="28" t="str">
        <f>IF(記入用!I101="","",記入用!I101)</f>
        <v/>
      </c>
      <c r="J101" s="30" t="str">
        <f>IF(集計用!I101="","",IF(集計用!F101="男",LOOKUP(集計用!I101,得点換算データ!$C$3:$D$12),LOOKUP(集計用!I101,得点換算データ!$C$17:$D$26)))</f>
        <v/>
      </c>
      <c r="K101" s="28" t="str">
        <f>IF(記入用!J101="","",ROUNDDOWN(記入用!J101,0))</f>
        <v/>
      </c>
      <c r="L101" s="29" t="str">
        <f>IF(集計用!K101="","",IF(集計用!F101="男",LOOKUP(集計用!K101,得点換算データ!$E$3:$F$12),LOOKUP(集計用!K101,得点換算データ!$E$17:$F$26)))</f>
        <v/>
      </c>
      <c r="M101" s="28" t="str">
        <f>IF(記入用!K101="","",記入用!K101)</f>
        <v/>
      </c>
      <c r="N101" s="30" t="str">
        <f>IF(集計用!M101="","",IF(集計用!F101="男",LOOKUP(集計用!M101,得点換算データ!$G$3:$H$12),LOOKUP(集計用!M101,得点換算データ!$G$17:$H$26)))</f>
        <v/>
      </c>
      <c r="O101" s="28" t="str">
        <f>IF(記入用!L101="","",記入用!L101)</f>
        <v/>
      </c>
      <c r="P101" s="30" t="str">
        <f>IF(集計用!O101="","",IF(集計用!F101="男",LOOKUP(集計用!O101,得点換算データ!$I$3:$J$12),LOOKUP(集計用!O101,得点換算データ!$I$17:$J$26)))</f>
        <v/>
      </c>
      <c r="Q101" s="28" t="str">
        <f>IF(記入用!M101="","",記入用!M101)</f>
        <v/>
      </c>
      <c r="R101" s="30" t="str">
        <f>IF(集計用!Q101="","",IF(集計用!F101="男",LOOKUP(集計用!Q101,得点換算データ!$K$3:$L$12),LOOKUP(集計用!Q101,得点換算データ!$K$17:$L$26)))</f>
        <v/>
      </c>
      <c r="S101" s="28" t="str">
        <f>IF(記入用!N101="","",ROUNDUP(記入用!N101,1))</f>
        <v/>
      </c>
      <c r="T101" s="30" t="str">
        <f>IF(集計用!S101="","",IF(集計用!F101="男",LOOKUP(集計用!S101,得点換算データ!$M$3:$N$12),LOOKUP(集計用!S101,得点換算データ!$M$17:$N$26)))</f>
        <v/>
      </c>
      <c r="U101" s="28" t="str">
        <f>IF(記入用!O101="","",ROUNDDOWN(記入用!O101,0))</f>
        <v/>
      </c>
      <c r="V101" s="30" t="str">
        <f>IF(集計用!U101="","",IF(集計用!F101="男",LOOKUP(集計用!U101,得点換算データ!$O$3:$P$12),LOOKUP(集計用!U101,得点換算データ!$O$17:$P$26)))</f>
        <v/>
      </c>
      <c r="W101" s="28" t="str">
        <f>IF(記入用!P101="","",ROUNDDOWN(記入用!P101,0))</f>
        <v/>
      </c>
      <c r="X101" s="30" t="str">
        <f>IF(集計用!W101="","",IF(集計用!F101="男",LOOKUP(集計用!W101,得点換算データ!$Q$3:$R$12),LOOKUP(集計用!W101,得点換算データ!$Q$17:$R$26)))</f>
        <v/>
      </c>
      <c r="Y101" s="28" t="str">
        <f>IF(SUM(集計用!H101+J101+L101+N101+P101+R101+T101+V101+X101)=0,"",(H101+J101+L101+N101+T101+V101+X101+MAX(P101,R101)))</f>
        <v/>
      </c>
      <c r="Z101" s="28" t="str">
        <f>IF(Y101="","",IF(C101=1,LOOKUP(Y101,得点換算データ!$B$29:$B$33,得点換算データ!$A$29:$A$33),IF(C101=2,LOOKUP(Y101,得点換算データ!$C$29:$C$33,得点換算データ!$A$29:$A$33),LOOKUP(Y101,得点換算データ!$D$29:$D$33,得点換算データ!$A$29:$A$33))))</f>
        <v/>
      </c>
      <c r="AA101" s="27">
        <f t="shared" si="10"/>
        <v>0</v>
      </c>
      <c r="AB101" s="27"/>
      <c r="AC101" s="27">
        <f t="shared" si="11"/>
        <v>0</v>
      </c>
      <c r="AD101" s="27">
        <f t="shared" si="12"/>
        <v>0</v>
      </c>
      <c r="AE101" s="27">
        <f t="shared" si="13"/>
        <v>0</v>
      </c>
      <c r="AF101" s="27">
        <f t="shared" si="14"/>
        <v>0</v>
      </c>
      <c r="AG101" s="27">
        <f t="shared" si="15"/>
        <v>0</v>
      </c>
      <c r="AH101" s="27">
        <f t="shared" si="16"/>
        <v>0</v>
      </c>
      <c r="AI101" s="27">
        <f t="shared" si="17"/>
        <v>0</v>
      </c>
      <c r="AJ101" s="27">
        <f t="shared" si="18"/>
        <v>0</v>
      </c>
      <c r="AK101" s="27">
        <f t="shared" si="19"/>
        <v>0</v>
      </c>
    </row>
    <row r="102" spans="1:37">
      <c r="A102" s="28" t="str">
        <f>IF(記入用!A102="","",記入用!A102)</f>
        <v/>
      </c>
      <c r="B102" s="28" t="str">
        <f>IF(記入用!B102="","",記入用!B102)</f>
        <v/>
      </c>
      <c r="C102" s="28" t="str">
        <f>IF(記入用!C102="","",記入用!C102)</f>
        <v/>
      </c>
      <c r="D102" s="28" t="str">
        <f>IF(記入用!D102="","",記入用!D102)</f>
        <v/>
      </c>
      <c r="E102" s="28" t="str">
        <f>IF(記入用!E102="","",記入用!E102)</f>
        <v/>
      </c>
      <c r="F102" s="28" t="str">
        <f>IF(記入用!F102="","",記入用!F102)</f>
        <v/>
      </c>
      <c r="G102" s="28" t="str">
        <f>IF(OR(記入用!G102=0,記入用!H102=0),"",ROUND((記入用!G102+記入用!H102)/2,0))</f>
        <v/>
      </c>
      <c r="H102" s="29" t="str">
        <f>IF(集計用!G102="","",IF(集計用!F102="男",LOOKUP(集計用!G102,得点換算データ!$A$3:$B$12),LOOKUP(集計用!G102,得点換算データ!$A$17:$B$26)))</f>
        <v/>
      </c>
      <c r="I102" s="28" t="str">
        <f>IF(記入用!I102="","",記入用!I102)</f>
        <v/>
      </c>
      <c r="J102" s="30" t="str">
        <f>IF(集計用!I102="","",IF(集計用!F102="男",LOOKUP(集計用!I102,得点換算データ!$C$3:$D$12),LOOKUP(集計用!I102,得点換算データ!$C$17:$D$26)))</f>
        <v/>
      </c>
      <c r="K102" s="28" t="str">
        <f>IF(記入用!J102="","",ROUNDDOWN(記入用!J102,0))</f>
        <v/>
      </c>
      <c r="L102" s="29" t="str">
        <f>IF(集計用!K102="","",IF(集計用!F102="男",LOOKUP(集計用!K102,得点換算データ!$E$3:$F$12),LOOKUP(集計用!K102,得点換算データ!$E$17:$F$26)))</f>
        <v/>
      </c>
      <c r="M102" s="28" t="str">
        <f>IF(記入用!K102="","",記入用!K102)</f>
        <v/>
      </c>
      <c r="N102" s="30" t="str">
        <f>IF(集計用!M102="","",IF(集計用!F102="男",LOOKUP(集計用!M102,得点換算データ!$G$3:$H$12),LOOKUP(集計用!M102,得点換算データ!$G$17:$H$26)))</f>
        <v/>
      </c>
      <c r="O102" s="28" t="str">
        <f>IF(記入用!L102="","",記入用!L102)</f>
        <v/>
      </c>
      <c r="P102" s="30" t="str">
        <f>IF(集計用!O102="","",IF(集計用!F102="男",LOOKUP(集計用!O102,得点換算データ!$I$3:$J$12),LOOKUP(集計用!O102,得点換算データ!$I$17:$J$26)))</f>
        <v/>
      </c>
      <c r="Q102" s="28" t="str">
        <f>IF(記入用!M102="","",記入用!M102)</f>
        <v/>
      </c>
      <c r="R102" s="30" t="str">
        <f>IF(集計用!Q102="","",IF(集計用!F102="男",LOOKUP(集計用!Q102,得点換算データ!$K$3:$L$12),LOOKUP(集計用!Q102,得点換算データ!$K$17:$L$26)))</f>
        <v/>
      </c>
      <c r="S102" s="28" t="str">
        <f>IF(記入用!N102="","",ROUNDUP(記入用!N102,1))</f>
        <v/>
      </c>
      <c r="T102" s="30" t="str">
        <f>IF(集計用!S102="","",IF(集計用!F102="男",LOOKUP(集計用!S102,得点換算データ!$M$3:$N$12),LOOKUP(集計用!S102,得点換算データ!$M$17:$N$26)))</f>
        <v/>
      </c>
      <c r="U102" s="28" t="str">
        <f>IF(記入用!O102="","",ROUNDDOWN(記入用!O102,0))</f>
        <v/>
      </c>
      <c r="V102" s="30" t="str">
        <f>IF(集計用!U102="","",IF(集計用!F102="男",LOOKUP(集計用!U102,得点換算データ!$O$3:$P$12),LOOKUP(集計用!U102,得点換算データ!$O$17:$P$26)))</f>
        <v/>
      </c>
      <c r="W102" s="28" t="str">
        <f>IF(記入用!P102="","",ROUNDDOWN(記入用!P102,0))</f>
        <v/>
      </c>
      <c r="X102" s="30" t="str">
        <f>IF(集計用!W102="","",IF(集計用!F102="男",LOOKUP(集計用!W102,得点換算データ!$Q$3:$R$12),LOOKUP(集計用!W102,得点換算データ!$Q$17:$R$26)))</f>
        <v/>
      </c>
      <c r="Y102" s="28" t="str">
        <f>IF(SUM(集計用!H102+J102+L102+N102+P102+R102+T102+V102+X102)=0,"",(H102+J102+L102+N102+T102+V102+X102+MAX(P102,R102)))</f>
        <v/>
      </c>
      <c r="Z102" s="28" t="str">
        <f>IF(Y102="","",IF(C102=1,LOOKUP(Y102,得点換算データ!$B$29:$B$33,得点換算データ!$A$29:$A$33),IF(C102=2,LOOKUP(Y102,得点換算データ!$C$29:$C$33,得点換算データ!$A$29:$A$33),LOOKUP(Y102,得点換算データ!$D$29:$D$33,得点換算データ!$A$29:$A$33))))</f>
        <v/>
      </c>
      <c r="AA102" s="27">
        <f t="shared" si="10"/>
        <v>0</v>
      </c>
      <c r="AB102" s="27"/>
      <c r="AC102" s="27">
        <f t="shared" si="11"/>
        <v>0</v>
      </c>
      <c r="AD102" s="27">
        <f t="shared" si="12"/>
        <v>0</v>
      </c>
      <c r="AE102" s="27">
        <f t="shared" si="13"/>
        <v>0</v>
      </c>
      <c r="AF102" s="27">
        <f t="shared" si="14"/>
        <v>0</v>
      </c>
      <c r="AG102" s="27">
        <f t="shared" si="15"/>
        <v>0</v>
      </c>
      <c r="AH102" s="27">
        <f t="shared" si="16"/>
        <v>0</v>
      </c>
      <c r="AI102" s="27">
        <f t="shared" si="17"/>
        <v>0</v>
      </c>
      <c r="AJ102" s="27">
        <f t="shared" si="18"/>
        <v>0</v>
      </c>
      <c r="AK102" s="27">
        <f t="shared" si="19"/>
        <v>0</v>
      </c>
    </row>
    <row r="103" spans="1:37">
      <c r="A103" s="28" t="str">
        <f>IF(記入用!A103="","",記入用!A103)</f>
        <v/>
      </c>
      <c r="B103" s="28" t="str">
        <f>IF(記入用!B103="","",記入用!B103)</f>
        <v/>
      </c>
      <c r="C103" s="28" t="str">
        <f>IF(記入用!C103="","",記入用!C103)</f>
        <v/>
      </c>
      <c r="D103" s="28" t="str">
        <f>IF(記入用!D103="","",記入用!D103)</f>
        <v/>
      </c>
      <c r="E103" s="28" t="str">
        <f>IF(記入用!E103="","",記入用!E103)</f>
        <v/>
      </c>
      <c r="F103" s="28" t="str">
        <f>IF(記入用!F103="","",記入用!F103)</f>
        <v/>
      </c>
      <c r="G103" s="28" t="str">
        <f>IF(OR(記入用!G103=0,記入用!H103=0),"",ROUND((記入用!G103+記入用!H103)/2,0))</f>
        <v/>
      </c>
      <c r="H103" s="29" t="str">
        <f>IF(集計用!G103="","",IF(集計用!F103="男",LOOKUP(集計用!G103,得点換算データ!$A$3:$B$12),LOOKUP(集計用!G103,得点換算データ!$A$17:$B$26)))</f>
        <v/>
      </c>
      <c r="I103" s="28" t="str">
        <f>IF(記入用!I103="","",記入用!I103)</f>
        <v/>
      </c>
      <c r="J103" s="30" t="str">
        <f>IF(集計用!I103="","",IF(集計用!F103="男",LOOKUP(集計用!I103,得点換算データ!$C$3:$D$12),LOOKUP(集計用!I103,得点換算データ!$C$17:$D$26)))</f>
        <v/>
      </c>
      <c r="K103" s="28" t="str">
        <f>IF(記入用!J103="","",ROUNDDOWN(記入用!J103,0))</f>
        <v/>
      </c>
      <c r="L103" s="29" t="str">
        <f>IF(集計用!K103="","",IF(集計用!F103="男",LOOKUP(集計用!K103,得点換算データ!$E$3:$F$12),LOOKUP(集計用!K103,得点換算データ!$E$17:$F$26)))</f>
        <v/>
      </c>
      <c r="M103" s="28" t="str">
        <f>IF(記入用!K103="","",記入用!K103)</f>
        <v/>
      </c>
      <c r="N103" s="30" t="str">
        <f>IF(集計用!M103="","",IF(集計用!F103="男",LOOKUP(集計用!M103,得点換算データ!$G$3:$H$12),LOOKUP(集計用!M103,得点換算データ!$G$17:$H$26)))</f>
        <v/>
      </c>
      <c r="O103" s="28" t="str">
        <f>IF(記入用!L103="","",記入用!L103)</f>
        <v/>
      </c>
      <c r="P103" s="30" t="str">
        <f>IF(集計用!O103="","",IF(集計用!F103="男",LOOKUP(集計用!O103,得点換算データ!$I$3:$J$12),LOOKUP(集計用!O103,得点換算データ!$I$17:$J$26)))</f>
        <v/>
      </c>
      <c r="Q103" s="28" t="str">
        <f>IF(記入用!M103="","",記入用!M103)</f>
        <v/>
      </c>
      <c r="R103" s="30" t="str">
        <f>IF(集計用!Q103="","",IF(集計用!F103="男",LOOKUP(集計用!Q103,得点換算データ!$K$3:$L$12),LOOKUP(集計用!Q103,得点換算データ!$K$17:$L$26)))</f>
        <v/>
      </c>
      <c r="S103" s="28" t="str">
        <f>IF(記入用!N103="","",ROUNDUP(記入用!N103,1))</f>
        <v/>
      </c>
      <c r="T103" s="30" t="str">
        <f>IF(集計用!S103="","",IF(集計用!F103="男",LOOKUP(集計用!S103,得点換算データ!$M$3:$N$12),LOOKUP(集計用!S103,得点換算データ!$M$17:$N$26)))</f>
        <v/>
      </c>
      <c r="U103" s="28" t="str">
        <f>IF(記入用!O103="","",ROUNDDOWN(記入用!O103,0))</f>
        <v/>
      </c>
      <c r="V103" s="30" t="str">
        <f>IF(集計用!U103="","",IF(集計用!F103="男",LOOKUP(集計用!U103,得点換算データ!$O$3:$P$12),LOOKUP(集計用!U103,得点換算データ!$O$17:$P$26)))</f>
        <v/>
      </c>
      <c r="W103" s="28" t="str">
        <f>IF(記入用!P103="","",ROUNDDOWN(記入用!P103,0))</f>
        <v/>
      </c>
      <c r="X103" s="30" t="str">
        <f>IF(集計用!W103="","",IF(集計用!F103="男",LOOKUP(集計用!W103,得点換算データ!$Q$3:$R$12),LOOKUP(集計用!W103,得点換算データ!$Q$17:$R$26)))</f>
        <v/>
      </c>
      <c r="Y103" s="28" t="str">
        <f>IF(SUM(集計用!H103+J103+L103+N103+P103+R103+T103+V103+X103)=0,"",(H103+J103+L103+N103+T103+V103+X103+MAX(P103,R103)))</f>
        <v/>
      </c>
      <c r="Z103" s="28" t="str">
        <f>IF(Y103="","",IF(C103=1,LOOKUP(Y103,得点換算データ!$B$29:$B$33,得点換算データ!$A$29:$A$33),IF(C103=2,LOOKUP(Y103,得点換算データ!$C$29:$C$33,得点換算データ!$A$29:$A$33),LOOKUP(Y103,得点換算データ!$D$29:$D$33,得点換算データ!$A$29:$A$33))))</f>
        <v/>
      </c>
      <c r="AA103" s="27">
        <f t="shared" si="10"/>
        <v>0</v>
      </c>
      <c r="AB103" s="27"/>
      <c r="AC103" s="27">
        <f t="shared" si="11"/>
        <v>0</v>
      </c>
      <c r="AD103" s="27">
        <f t="shared" si="12"/>
        <v>0</v>
      </c>
      <c r="AE103" s="27">
        <f t="shared" si="13"/>
        <v>0</v>
      </c>
      <c r="AF103" s="27">
        <f t="shared" si="14"/>
        <v>0</v>
      </c>
      <c r="AG103" s="27">
        <f t="shared" si="15"/>
        <v>0</v>
      </c>
      <c r="AH103" s="27">
        <f t="shared" si="16"/>
        <v>0</v>
      </c>
      <c r="AI103" s="27">
        <f t="shared" si="17"/>
        <v>0</v>
      </c>
      <c r="AJ103" s="27">
        <f t="shared" si="18"/>
        <v>0</v>
      </c>
      <c r="AK103" s="27">
        <f t="shared" si="19"/>
        <v>0</v>
      </c>
    </row>
    <row r="104" spans="1:37">
      <c r="A104" s="28" t="str">
        <f>IF(記入用!A104="","",記入用!A104)</f>
        <v/>
      </c>
      <c r="B104" s="28" t="str">
        <f>IF(記入用!B104="","",記入用!B104)</f>
        <v/>
      </c>
      <c r="C104" s="28" t="str">
        <f>IF(記入用!C104="","",記入用!C104)</f>
        <v/>
      </c>
      <c r="D104" s="28" t="str">
        <f>IF(記入用!D104="","",記入用!D104)</f>
        <v/>
      </c>
      <c r="E104" s="28" t="str">
        <f>IF(記入用!E104="","",記入用!E104)</f>
        <v/>
      </c>
      <c r="F104" s="28" t="str">
        <f>IF(記入用!F104="","",記入用!F104)</f>
        <v/>
      </c>
      <c r="G104" s="28" t="str">
        <f>IF(OR(記入用!G104=0,記入用!H104=0),"",ROUND((記入用!G104+記入用!H104)/2,0))</f>
        <v/>
      </c>
      <c r="H104" s="29" t="str">
        <f>IF(集計用!G104="","",IF(集計用!F104="男",LOOKUP(集計用!G104,得点換算データ!$A$3:$B$12),LOOKUP(集計用!G104,得点換算データ!$A$17:$B$26)))</f>
        <v/>
      </c>
      <c r="I104" s="28" t="str">
        <f>IF(記入用!I104="","",記入用!I104)</f>
        <v/>
      </c>
      <c r="J104" s="30" t="str">
        <f>IF(集計用!I104="","",IF(集計用!F104="男",LOOKUP(集計用!I104,得点換算データ!$C$3:$D$12),LOOKUP(集計用!I104,得点換算データ!$C$17:$D$26)))</f>
        <v/>
      </c>
      <c r="K104" s="28" t="str">
        <f>IF(記入用!J104="","",ROUNDDOWN(記入用!J104,0))</f>
        <v/>
      </c>
      <c r="L104" s="29" t="str">
        <f>IF(集計用!K104="","",IF(集計用!F104="男",LOOKUP(集計用!K104,得点換算データ!$E$3:$F$12),LOOKUP(集計用!K104,得点換算データ!$E$17:$F$26)))</f>
        <v/>
      </c>
      <c r="M104" s="28" t="str">
        <f>IF(記入用!K104="","",記入用!K104)</f>
        <v/>
      </c>
      <c r="N104" s="30" t="str">
        <f>IF(集計用!M104="","",IF(集計用!F104="男",LOOKUP(集計用!M104,得点換算データ!$G$3:$H$12),LOOKUP(集計用!M104,得点換算データ!$G$17:$H$26)))</f>
        <v/>
      </c>
      <c r="O104" s="28" t="str">
        <f>IF(記入用!L104="","",記入用!L104)</f>
        <v/>
      </c>
      <c r="P104" s="30" t="str">
        <f>IF(集計用!O104="","",IF(集計用!F104="男",LOOKUP(集計用!O104,得点換算データ!$I$3:$J$12),LOOKUP(集計用!O104,得点換算データ!$I$17:$J$26)))</f>
        <v/>
      </c>
      <c r="Q104" s="28" t="str">
        <f>IF(記入用!M104="","",記入用!M104)</f>
        <v/>
      </c>
      <c r="R104" s="30" t="str">
        <f>IF(集計用!Q104="","",IF(集計用!F104="男",LOOKUP(集計用!Q104,得点換算データ!$K$3:$L$12),LOOKUP(集計用!Q104,得点換算データ!$K$17:$L$26)))</f>
        <v/>
      </c>
      <c r="S104" s="28" t="str">
        <f>IF(記入用!N104="","",ROUNDUP(記入用!N104,1))</f>
        <v/>
      </c>
      <c r="T104" s="30" t="str">
        <f>IF(集計用!S104="","",IF(集計用!F104="男",LOOKUP(集計用!S104,得点換算データ!$M$3:$N$12),LOOKUP(集計用!S104,得点換算データ!$M$17:$N$26)))</f>
        <v/>
      </c>
      <c r="U104" s="28" t="str">
        <f>IF(記入用!O104="","",ROUNDDOWN(記入用!O104,0))</f>
        <v/>
      </c>
      <c r="V104" s="30" t="str">
        <f>IF(集計用!U104="","",IF(集計用!F104="男",LOOKUP(集計用!U104,得点換算データ!$O$3:$P$12),LOOKUP(集計用!U104,得点換算データ!$O$17:$P$26)))</f>
        <v/>
      </c>
      <c r="W104" s="28" t="str">
        <f>IF(記入用!P104="","",ROUNDDOWN(記入用!P104,0))</f>
        <v/>
      </c>
      <c r="X104" s="30" t="str">
        <f>IF(集計用!W104="","",IF(集計用!F104="男",LOOKUP(集計用!W104,得点換算データ!$Q$3:$R$12),LOOKUP(集計用!W104,得点換算データ!$Q$17:$R$26)))</f>
        <v/>
      </c>
      <c r="Y104" s="28" t="str">
        <f>IF(SUM(集計用!H104+J104+L104+N104+P104+R104+T104+V104+X104)=0,"",(H104+J104+L104+N104+T104+V104+X104+MAX(P104,R104)))</f>
        <v/>
      </c>
      <c r="Z104" s="28" t="str">
        <f>IF(Y104="","",IF(C104=1,LOOKUP(Y104,得点換算データ!$B$29:$B$33,得点換算データ!$A$29:$A$33),IF(C104=2,LOOKUP(Y104,得点換算データ!$C$29:$C$33,得点換算データ!$A$29:$A$33),LOOKUP(Y104,得点換算データ!$D$29:$D$33,得点換算データ!$A$29:$A$33))))</f>
        <v/>
      </c>
      <c r="AA104" s="27">
        <f t="shared" si="10"/>
        <v>0</v>
      </c>
      <c r="AB104" s="27"/>
      <c r="AC104" s="27">
        <f t="shared" si="11"/>
        <v>0</v>
      </c>
      <c r="AD104" s="27">
        <f t="shared" si="12"/>
        <v>0</v>
      </c>
      <c r="AE104" s="27">
        <f t="shared" si="13"/>
        <v>0</v>
      </c>
      <c r="AF104" s="27">
        <f t="shared" si="14"/>
        <v>0</v>
      </c>
      <c r="AG104" s="27">
        <f t="shared" si="15"/>
        <v>0</v>
      </c>
      <c r="AH104" s="27">
        <f t="shared" si="16"/>
        <v>0</v>
      </c>
      <c r="AI104" s="27">
        <f t="shared" si="17"/>
        <v>0</v>
      </c>
      <c r="AJ104" s="27">
        <f t="shared" si="18"/>
        <v>0</v>
      </c>
      <c r="AK104" s="27">
        <f t="shared" si="19"/>
        <v>0</v>
      </c>
    </row>
    <row r="105" spans="1:37">
      <c r="A105" s="28" t="str">
        <f>IF(記入用!A105="","",記入用!A105)</f>
        <v/>
      </c>
      <c r="B105" s="28" t="str">
        <f>IF(記入用!B105="","",記入用!B105)</f>
        <v/>
      </c>
      <c r="C105" s="28" t="str">
        <f>IF(記入用!C105="","",記入用!C105)</f>
        <v/>
      </c>
      <c r="D105" s="28" t="str">
        <f>IF(記入用!D105="","",記入用!D105)</f>
        <v/>
      </c>
      <c r="E105" s="28" t="str">
        <f>IF(記入用!E105="","",記入用!E105)</f>
        <v/>
      </c>
      <c r="F105" s="28" t="str">
        <f>IF(記入用!F105="","",記入用!F105)</f>
        <v/>
      </c>
      <c r="G105" s="28" t="str">
        <f>IF(OR(記入用!G105=0,記入用!H105=0),"",ROUND((記入用!G105+記入用!H105)/2,0))</f>
        <v/>
      </c>
      <c r="H105" s="29" t="str">
        <f>IF(集計用!G105="","",IF(集計用!F105="男",LOOKUP(集計用!G105,得点換算データ!$A$3:$B$12),LOOKUP(集計用!G105,得点換算データ!$A$17:$B$26)))</f>
        <v/>
      </c>
      <c r="I105" s="28" t="str">
        <f>IF(記入用!I105="","",記入用!I105)</f>
        <v/>
      </c>
      <c r="J105" s="30" t="str">
        <f>IF(集計用!I105="","",IF(集計用!F105="男",LOOKUP(集計用!I105,得点換算データ!$C$3:$D$12),LOOKUP(集計用!I105,得点換算データ!$C$17:$D$26)))</f>
        <v/>
      </c>
      <c r="K105" s="28" t="str">
        <f>IF(記入用!J105="","",ROUNDDOWN(記入用!J105,0))</f>
        <v/>
      </c>
      <c r="L105" s="29" t="str">
        <f>IF(集計用!K105="","",IF(集計用!F105="男",LOOKUP(集計用!K105,得点換算データ!$E$3:$F$12),LOOKUP(集計用!K105,得点換算データ!$E$17:$F$26)))</f>
        <v/>
      </c>
      <c r="M105" s="28" t="str">
        <f>IF(記入用!K105="","",記入用!K105)</f>
        <v/>
      </c>
      <c r="N105" s="30" t="str">
        <f>IF(集計用!M105="","",IF(集計用!F105="男",LOOKUP(集計用!M105,得点換算データ!$G$3:$H$12),LOOKUP(集計用!M105,得点換算データ!$G$17:$H$26)))</f>
        <v/>
      </c>
      <c r="O105" s="28" t="str">
        <f>IF(記入用!L105="","",記入用!L105)</f>
        <v/>
      </c>
      <c r="P105" s="30" t="str">
        <f>IF(集計用!O105="","",IF(集計用!F105="男",LOOKUP(集計用!O105,得点換算データ!$I$3:$J$12),LOOKUP(集計用!O105,得点換算データ!$I$17:$J$26)))</f>
        <v/>
      </c>
      <c r="Q105" s="28" t="str">
        <f>IF(記入用!M105="","",記入用!M105)</f>
        <v/>
      </c>
      <c r="R105" s="30" t="str">
        <f>IF(集計用!Q105="","",IF(集計用!F105="男",LOOKUP(集計用!Q105,得点換算データ!$K$3:$L$12),LOOKUP(集計用!Q105,得点換算データ!$K$17:$L$26)))</f>
        <v/>
      </c>
      <c r="S105" s="28" t="str">
        <f>IF(記入用!N105="","",ROUNDUP(記入用!N105,1))</f>
        <v/>
      </c>
      <c r="T105" s="30" t="str">
        <f>IF(集計用!S105="","",IF(集計用!F105="男",LOOKUP(集計用!S105,得点換算データ!$M$3:$N$12),LOOKUP(集計用!S105,得点換算データ!$M$17:$N$26)))</f>
        <v/>
      </c>
      <c r="U105" s="28" t="str">
        <f>IF(記入用!O105="","",ROUNDDOWN(記入用!O105,0))</f>
        <v/>
      </c>
      <c r="V105" s="30" t="str">
        <f>IF(集計用!U105="","",IF(集計用!F105="男",LOOKUP(集計用!U105,得点換算データ!$O$3:$P$12),LOOKUP(集計用!U105,得点換算データ!$O$17:$P$26)))</f>
        <v/>
      </c>
      <c r="W105" s="28" t="str">
        <f>IF(記入用!P105="","",ROUNDDOWN(記入用!P105,0))</f>
        <v/>
      </c>
      <c r="X105" s="30" t="str">
        <f>IF(集計用!W105="","",IF(集計用!F105="男",LOOKUP(集計用!W105,得点換算データ!$Q$3:$R$12),LOOKUP(集計用!W105,得点換算データ!$Q$17:$R$26)))</f>
        <v/>
      </c>
      <c r="Y105" s="28" t="str">
        <f>IF(SUM(集計用!H105+J105+L105+N105+P105+R105+T105+V105+X105)=0,"",(H105+J105+L105+N105+T105+V105+X105+MAX(P105,R105)))</f>
        <v/>
      </c>
      <c r="Z105" s="28" t="str">
        <f>IF(Y105="","",IF(C105=1,LOOKUP(Y105,得点換算データ!$B$29:$B$33,得点換算データ!$A$29:$A$33),IF(C105=2,LOOKUP(Y105,得点換算データ!$C$29:$C$33,得点換算データ!$A$29:$A$33),LOOKUP(Y105,得点換算データ!$D$29:$D$33,得点換算データ!$A$29:$A$33))))</f>
        <v/>
      </c>
      <c r="AA105" s="27">
        <f t="shared" si="10"/>
        <v>0</v>
      </c>
      <c r="AB105" s="27"/>
      <c r="AC105" s="27">
        <f t="shared" si="11"/>
        <v>0</v>
      </c>
      <c r="AD105" s="27">
        <f t="shared" si="12"/>
        <v>0</v>
      </c>
      <c r="AE105" s="27">
        <f t="shared" si="13"/>
        <v>0</v>
      </c>
      <c r="AF105" s="27">
        <f t="shared" si="14"/>
        <v>0</v>
      </c>
      <c r="AG105" s="27">
        <f t="shared" si="15"/>
        <v>0</v>
      </c>
      <c r="AH105" s="27">
        <f t="shared" si="16"/>
        <v>0</v>
      </c>
      <c r="AI105" s="27">
        <f t="shared" si="17"/>
        <v>0</v>
      </c>
      <c r="AJ105" s="27">
        <f t="shared" si="18"/>
        <v>0</v>
      </c>
      <c r="AK105" s="27">
        <f t="shared" si="19"/>
        <v>0</v>
      </c>
    </row>
    <row r="106" spans="1:37">
      <c r="A106" s="28" t="str">
        <f>IF(記入用!A106="","",記入用!A106)</f>
        <v/>
      </c>
      <c r="B106" s="28" t="str">
        <f>IF(記入用!B106="","",記入用!B106)</f>
        <v/>
      </c>
      <c r="C106" s="28" t="str">
        <f>IF(記入用!C106="","",記入用!C106)</f>
        <v/>
      </c>
      <c r="D106" s="28" t="str">
        <f>IF(記入用!D106="","",記入用!D106)</f>
        <v/>
      </c>
      <c r="E106" s="28" t="str">
        <f>IF(記入用!E106="","",記入用!E106)</f>
        <v/>
      </c>
      <c r="F106" s="28" t="str">
        <f>IF(記入用!F106="","",記入用!F106)</f>
        <v/>
      </c>
      <c r="G106" s="28" t="str">
        <f>IF(OR(記入用!G106=0,記入用!H106=0),"",ROUND((記入用!G106+記入用!H106)/2,0))</f>
        <v/>
      </c>
      <c r="H106" s="29" t="str">
        <f>IF(集計用!G106="","",IF(集計用!F106="男",LOOKUP(集計用!G106,得点換算データ!$A$3:$B$12),LOOKUP(集計用!G106,得点換算データ!$A$17:$B$26)))</f>
        <v/>
      </c>
      <c r="I106" s="28" t="str">
        <f>IF(記入用!I106="","",記入用!I106)</f>
        <v/>
      </c>
      <c r="J106" s="30" t="str">
        <f>IF(集計用!I106="","",IF(集計用!F106="男",LOOKUP(集計用!I106,得点換算データ!$C$3:$D$12),LOOKUP(集計用!I106,得点換算データ!$C$17:$D$26)))</f>
        <v/>
      </c>
      <c r="K106" s="28" t="str">
        <f>IF(記入用!J106="","",ROUNDDOWN(記入用!J106,0))</f>
        <v/>
      </c>
      <c r="L106" s="29" t="str">
        <f>IF(集計用!K106="","",IF(集計用!F106="男",LOOKUP(集計用!K106,得点換算データ!$E$3:$F$12),LOOKUP(集計用!K106,得点換算データ!$E$17:$F$26)))</f>
        <v/>
      </c>
      <c r="M106" s="28" t="str">
        <f>IF(記入用!K106="","",記入用!K106)</f>
        <v/>
      </c>
      <c r="N106" s="30" t="str">
        <f>IF(集計用!M106="","",IF(集計用!F106="男",LOOKUP(集計用!M106,得点換算データ!$G$3:$H$12),LOOKUP(集計用!M106,得点換算データ!$G$17:$H$26)))</f>
        <v/>
      </c>
      <c r="O106" s="28" t="str">
        <f>IF(記入用!L106="","",記入用!L106)</f>
        <v/>
      </c>
      <c r="P106" s="30" t="str">
        <f>IF(集計用!O106="","",IF(集計用!F106="男",LOOKUP(集計用!O106,得点換算データ!$I$3:$J$12),LOOKUP(集計用!O106,得点換算データ!$I$17:$J$26)))</f>
        <v/>
      </c>
      <c r="Q106" s="28" t="str">
        <f>IF(記入用!M106="","",記入用!M106)</f>
        <v/>
      </c>
      <c r="R106" s="30" t="str">
        <f>IF(集計用!Q106="","",IF(集計用!F106="男",LOOKUP(集計用!Q106,得点換算データ!$K$3:$L$12),LOOKUP(集計用!Q106,得点換算データ!$K$17:$L$26)))</f>
        <v/>
      </c>
      <c r="S106" s="28" t="str">
        <f>IF(記入用!N106="","",ROUNDUP(記入用!N106,1))</f>
        <v/>
      </c>
      <c r="T106" s="30" t="str">
        <f>IF(集計用!S106="","",IF(集計用!F106="男",LOOKUP(集計用!S106,得点換算データ!$M$3:$N$12),LOOKUP(集計用!S106,得点換算データ!$M$17:$N$26)))</f>
        <v/>
      </c>
      <c r="U106" s="28" t="str">
        <f>IF(記入用!O106="","",ROUNDDOWN(記入用!O106,0))</f>
        <v/>
      </c>
      <c r="V106" s="30" t="str">
        <f>IF(集計用!U106="","",IF(集計用!F106="男",LOOKUP(集計用!U106,得点換算データ!$O$3:$P$12),LOOKUP(集計用!U106,得点換算データ!$O$17:$P$26)))</f>
        <v/>
      </c>
      <c r="W106" s="28" t="str">
        <f>IF(記入用!P106="","",ROUNDDOWN(記入用!P106,0))</f>
        <v/>
      </c>
      <c r="X106" s="30" t="str">
        <f>IF(集計用!W106="","",IF(集計用!F106="男",LOOKUP(集計用!W106,得点換算データ!$Q$3:$R$12),LOOKUP(集計用!W106,得点換算データ!$Q$17:$R$26)))</f>
        <v/>
      </c>
      <c r="Y106" s="28" t="str">
        <f>IF(SUM(集計用!H106+J106+L106+N106+P106+R106+T106+V106+X106)=0,"",(H106+J106+L106+N106+T106+V106+X106+MAX(P106,R106)))</f>
        <v/>
      </c>
      <c r="Z106" s="28" t="str">
        <f>IF(Y106="","",IF(C106=1,LOOKUP(Y106,得点換算データ!$B$29:$B$33,得点換算データ!$A$29:$A$33),IF(C106=2,LOOKUP(Y106,得点換算データ!$C$29:$C$33,得点換算データ!$A$29:$A$33),LOOKUP(Y106,得点換算データ!$D$29:$D$33,得点換算データ!$A$29:$A$33))))</f>
        <v/>
      </c>
      <c r="AA106" s="27">
        <f t="shared" si="10"/>
        <v>0</v>
      </c>
      <c r="AB106" s="27"/>
      <c r="AC106" s="27">
        <f t="shared" si="11"/>
        <v>0</v>
      </c>
      <c r="AD106" s="27">
        <f t="shared" si="12"/>
        <v>0</v>
      </c>
      <c r="AE106" s="27">
        <f t="shared" si="13"/>
        <v>0</v>
      </c>
      <c r="AF106" s="27">
        <f t="shared" si="14"/>
        <v>0</v>
      </c>
      <c r="AG106" s="27">
        <f t="shared" si="15"/>
        <v>0</v>
      </c>
      <c r="AH106" s="27">
        <f t="shared" si="16"/>
        <v>0</v>
      </c>
      <c r="AI106" s="27">
        <f t="shared" si="17"/>
        <v>0</v>
      </c>
      <c r="AJ106" s="27">
        <f t="shared" si="18"/>
        <v>0</v>
      </c>
      <c r="AK106" s="27">
        <f t="shared" si="19"/>
        <v>0</v>
      </c>
    </row>
    <row r="107" spans="1:37">
      <c r="A107" s="28" t="str">
        <f>IF(記入用!A107="","",記入用!A107)</f>
        <v/>
      </c>
      <c r="B107" s="28" t="str">
        <f>IF(記入用!B107="","",記入用!B107)</f>
        <v/>
      </c>
      <c r="C107" s="28" t="str">
        <f>IF(記入用!C107="","",記入用!C107)</f>
        <v/>
      </c>
      <c r="D107" s="28" t="str">
        <f>IF(記入用!D107="","",記入用!D107)</f>
        <v/>
      </c>
      <c r="E107" s="28" t="str">
        <f>IF(記入用!E107="","",記入用!E107)</f>
        <v/>
      </c>
      <c r="F107" s="28" t="str">
        <f>IF(記入用!F107="","",記入用!F107)</f>
        <v/>
      </c>
      <c r="G107" s="28" t="str">
        <f>IF(OR(記入用!G107=0,記入用!H107=0),"",ROUND((記入用!G107+記入用!H107)/2,0))</f>
        <v/>
      </c>
      <c r="H107" s="29" t="str">
        <f>IF(集計用!G107="","",IF(集計用!F107="男",LOOKUP(集計用!G107,得点換算データ!$A$3:$B$12),LOOKUP(集計用!G107,得点換算データ!$A$17:$B$26)))</f>
        <v/>
      </c>
      <c r="I107" s="28" t="str">
        <f>IF(記入用!I107="","",記入用!I107)</f>
        <v/>
      </c>
      <c r="J107" s="30" t="str">
        <f>IF(集計用!I107="","",IF(集計用!F107="男",LOOKUP(集計用!I107,得点換算データ!$C$3:$D$12),LOOKUP(集計用!I107,得点換算データ!$C$17:$D$26)))</f>
        <v/>
      </c>
      <c r="K107" s="28" t="str">
        <f>IF(記入用!J107="","",ROUNDDOWN(記入用!J107,0))</f>
        <v/>
      </c>
      <c r="L107" s="29" t="str">
        <f>IF(集計用!K107="","",IF(集計用!F107="男",LOOKUP(集計用!K107,得点換算データ!$E$3:$F$12),LOOKUP(集計用!K107,得点換算データ!$E$17:$F$26)))</f>
        <v/>
      </c>
      <c r="M107" s="28" t="str">
        <f>IF(記入用!K107="","",記入用!K107)</f>
        <v/>
      </c>
      <c r="N107" s="30" t="str">
        <f>IF(集計用!M107="","",IF(集計用!F107="男",LOOKUP(集計用!M107,得点換算データ!$G$3:$H$12),LOOKUP(集計用!M107,得点換算データ!$G$17:$H$26)))</f>
        <v/>
      </c>
      <c r="O107" s="28" t="str">
        <f>IF(記入用!L107="","",記入用!L107)</f>
        <v/>
      </c>
      <c r="P107" s="30" t="str">
        <f>IF(集計用!O107="","",IF(集計用!F107="男",LOOKUP(集計用!O107,得点換算データ!$I$3:$J$12),LOOKUP(集計用!O107,得点換算データ!$I$17:$J$26)))</f>
        <v/>
      </c>
      <c r="Q107" s="28" t="str">
        <f>IF(記入用!M107="","",記入用!M107)</f>
        <v/>
      </c>
      <c r="R107" s="30" t="str">
        <f>IF(集計用!Q107="","",IF(集計用!F107="男",LOOKUP(集計用!Q107,得点換算データ!$K$3:$L$12),LOOKUP(集計用!Q107,得点換算データ!$K$17:$L$26)))</f>
        <v/>
      </c>
      <c r="S107" s="28" t="str">
        <f>IF(記入用!N107="","",ROUNDUP(記入用!N107,1))</f>
        <v/>
      </c>
      <c r="T107" s="30" t="str">
        <f>IF(集計用!S107="","",IF(集計用!F107="男",LOOKUP(集計用!S107,得点換算データ!$M$3:$N$12),LOOKUP(集計用!S107,得点換算データ!$M$17:$N$26)))</f>
        <v/>
      </c>
      <c r="U107" s="28" t="str">
        <f>IF(記入用!O107="","",ROUNDDOWN(記入用!O107,0))</f>
        <v/>
      </c>
      <c r="V107" s="30" t="str">
        <f>IF(集計用!U107="","",IF(集計用!F107="男",LOOKUP(集計用!U107,得点換算データ!$O$3:$P$12),LOOKUP(集計用!U107,得点換算データ!$O$17:$P$26)))</f>
        <v/>
      </c>
      <c r="W107" s="28" t="str">
        <f>IF(記入用!P107="","",ROUNDDOWN(記入用!P107,0))</f>
        <v/>
      </c>
      <c r="X107" s="30" t="str">
        <f>IF(集計用!W107="","",IF(集計用!F107="男",LOOKUP(集計用!W107,得点換算データ!$Q$3:$R$12),LOOKUP(集計用!W107,得点換算データ!$Q$17:$R$26)))</f>
        <v/>
      </c>
      <c r="Y107" s="28" t="str">
        <f>IF(SUM(集計用!H107+J107+L107+N107+P107+R107+T107+V107+X107)=0,"",(H107+J107+L107+N107+T107+V107+X107+MAX(P107,R107)))</f>
        <v/>
      </c>
      <c r="Z107" s="28" t="str">
        <f>IF(Y107="","",IF(C107=1,LOOKUP(Y107,得点換算データ!$B$29:$B$33,得点換算データ!$A$29:$A$33),IF(C107=2,LOOKUP(Y107,得点換算データ!$C$29:$C$33,得点換算データ!$A$29:$A$33),LOOKUP(Y107,得点換算データ!$D$29:$D$33,得点換算データ!$A$29:$A$33))))</f>
        <v/>
      </c>
      <c r="AA107" s="27">
        <f t="shared" si="10"/>
        <v>0</v>
      </c>
      <c r="AB107" s="27"/>
      <c r="AC107" s="27">
        <f t="shared" si="11"/>
        <v>0</v>
      </c>
      <c r="AD107" s="27">
        <f t="shared" si="12"/>
        <v>0</v>
      </c>
      <c r="AE107" s="27">
        <f t="shared" si="13"/>
        <v>0</v>
      </c>
      <c r="AF107" s="27">
        <f t="shared" si="14"/>
        <v>0</v>
      </c>
      <c r="AG107" s="27">
        <f t="shared" si="15"/>
        <v>0</v>
      </c>
      <c r="AH107" s="27">
        <f t="shared" si="16"/>
        <v>0</v>
      </c>
      <c r="AI107" s="27">
        <f t="shared" si="17"/>
        <v>0</v>
      </c>
      <c r="AJ107" s="27">
        <f t="shared" si="18"/>
        <v>0</v>
      </c>
      <c r="AK107" s="27">
        <f t="shared" si="19"/>
        <v>0</v>
      </c>
    </row>
    <row r="108" spans="1:37">
      <c r="A108" s="28" t="str">
        <f>IF(記入用!A108="","",記入用!A108)</f>
        <v/>
      </c>
      <c r="B108" s="28" t="str">
        <f>IF(記入用!B108="","",記入用!B108)</f>
        <v/>
      </c>
      <c r="C108" s="28" t="str">
        <f>IF(記入用!C108="","",記入用!C108)</f>
        <v/>
      </c>
      <c r="D108" s="28" t="str">
        <f>IF(記入用!D108="","",記入用!D108)</f>
        <v/>
      </c>
      <c r="E108" s="28" t="str">
        <f>IF(記入用!E108="","",記入用!E108)</f>
        <v/>
      </c>
      <c r="F108" s="28" t="str">
        <f>IF(記入用!F108="","",記入用!F108)</f>
        <v/>
      </c>
      <c r="G108" s="28" t="str">
        <f>IF(OR(記入用!G108=0,記入用!H108=0),"",ROUND((記入用!G108+記入用!H108)/2,0))</f>
        <v/>
      </c>
      <c r="H108" s="29" t="str">
        <f>IF(集計用!G108="","",IF(集計用!F108="男",LOOKUP(集計用!G108,得点換算データ!$A$3:$B$12),LOOKUP(集計用!G108,得点換算データ!$A$17:$B$26)))</f>
        <v/>
      </c>
      <c r="I108" s="28" t="str">
        <f>IF(記入用!I108="","",記入用!I108)</f>
        <v/>
      </c>
      <c r="J108" s="30" t="str">
        <f>IF(集計用!I108="","",IF(集計用!F108="男",LOOKUP(集計用!I108,得点換算データ!$C$3:$D$12),LOOKUP(集計用!I108,得点換算データ!$C$17:$D$26)))</f>
        <v/>
      </c>
      <c r="K108" s="28" t="str">
        <f>IF(記入用!J108="","",ROUNDDOWN(記入用!J108,0))</f>
        <v/>
      </c>
      <c r="L108" s="29" t="str">
        <f>IF(集計用!K108="","",IF(集計用!F108="男",LOOKUP(集計用!K108,得点換算データ!$E$3:$F$12),LOOKUP(集計用!K108,得点換算データ!$E$17:$F$26)))</f>
        <v/>
      </c>
      <c r="M108" s="28" t="str">
        <f>IF(記入用!K108="","",記入用!K108)</f>
        <v/>
      </c>
      <c r="N108" s="30" t="str">
        <f>IF(集計用!M108="","",IF(集計用!F108="男",LOOKUP(集計用!M108,得点換算データ!$G$3:$H$12),LOOKUP(集計用!M108,得点換算データ!$G$17:$H$26)))</f>
        <v/>
      </c>
      <c r="O108" s="28" t="str">
        <f>IF(記入用!L108="","",記入用!L108)</f>
        <v/>
      </c>
      <c r="P108" s="30" t="str">
        <f>IF(集計用!O108="","",IF(集計用!F108="男",LOOKUP(集計用!O108,得点換算データ!$I$3:$J$12),LOOKUP(集計用!O108,得点換算データ!$I$17:$J$26)))</f>
        <v/>
      </c>
      <c r="Q108" s="28" t="str">
        <f>IF(記入用!M108="","",記入用!M108)</f>
        <v/>
      </c>
      <c r="R108" s="30" t="str">
        <f>IF(集計用!Q108="","",IF(集計用!F108="男",LOOKUP(集計用!Q108,得点換算データ!$K$3:$L$12),LOOKUP(集計用!Q108,得点換算データ!$K$17:$L$26)))</f>
        <v/>
      </c>
      <c r="S108" s="28" t="str">
        <f>IF(記入用!N108="","",ROUNDUP(記入用!N108,1))</f>
        <v/>
      </c>
      <c r="T108" s="30" t="str">
        <f>IF(集計用!S108="","",IF(集計用!F108="男",LOOKUP(集計用!S108,得点換算データ!$M$3:$N$12),LOOKUP(集計用!S108,得点換算データ!$M$17:$N$26)))</f>
        <v/>
      </c>
      <c r="U108" s="28" t="str">
        <f>IF(記入用!O108="","",ROUNDDOWN(記入用!O108,0))</f>
        <v/>
      </c>
      <c r="V108" s="30" t="str">
        <f>IF(集計用!U108="","",IF(集計用!F108="男",LOOKUP(集計用!U108,得点換算データ!$O$3:$P$12),LOOKUP(集計用!U108,得点換算データ!$O$17:$P$26)))</f>
        <v/>
      </c>
      <c r="W108" s="28" t="str">
        <f>IF(記入用!P108="","",ROUNDDOWN(記入用!P108,0))</f>
        <v/>
      </c>
      <c r="X108" s="30" t="str">
        <f>IF(集計用!W108="","",IF(集計用!F108="男",LOOKUP(集計用!W108,得点換算データ!$Q$3:$R$12),LOOKUP(集計用!W108,得点換算データ!$Q$17:$R$26)))</f>
        <v/>
      </c>
      <c r="Y108" s="28" t="str">
        <f>IF(SUM(集計用!H108+J108+L108+N108+P108+R108+T108+V108+X108)=0,"",(H108+J108+L108+N108+T108+V108+X108+MAX(P108,R108)))</f>
        <v/>
      </c>
      <c r="Z108" s="28" t="str">
        <f>IF(Y108="","",IF(C108=1,LOOKUP(Y108,得点換算データ!$B$29:$B$33,得点換算データ!$A$29:$A$33),IF(C108=2,LOOKUP(Y108,得点換算データ!$C$29:$C$33,得点換算データ!$A$29:$A$33),LOOKUP(Y108,得点換算データ!$D$29:$D$33,得点換算データ!$A$29:$A$33))))</f>
        <v/>
      </c>
      <c r="AA108" s="27">
        <f t="shared" si="10"/>
        <v>0</v>
      </c>
      <c r="AB108" s="27"/>
      <c r="AC108" s="27">
        <f t="shared" si="11"/>
        <v>0</v>
      </c>
      <c r="AD108" s="27">
        <f t="shared" si="12"/>
        <v>0</v>
      </c>
      <c r="AE108" s="27">
        <f t="shared" si="13"/>
        <v>0</v>
      </c>
      <c r="AF108" s="27">
        <f t="shared" si="14"/>
        <v>0</v>
      </c>
      <c r="AG108" s="27">
        <f t="shared" si="15"/>
        <v>0</v>
      </c>
      <c r="AH108" s="27">
        <f t="shared" si="16"/>
        <v>0</v>
      </c>
      <c r="AI108" s="27">
        <f t="shared" si="17"/>
        <v>0</v>
      </c>
      <c r="AJ108" s="27">
        <f t="shared" si="18"/>
        <v>0</v>
      </c>
      <c r="AK108" s="27">
        <f t="shared" si="19"/>
        <v>0</v>
      </c>
    </row>
    <row r="109" spans="1:37">
      <c r="A109" s="28" t="str">
        <f>IF(記入用!A109="","",記入用!A109)</f>
        <v/>
      </c>
      <c r="B109" s="28" t="str">
        <f>IF(記入用!B109="","",記入用!B109)</f>
        <v/>
      </c>
      <c r="C109" s="28" t="str">
        <f>IF(記入用!C109="","",記入用!C109)</f>
        <v/>
      </c>
      <c r="D109" s="28" t="str">
        <f>IF(記入用!D109="","",記入用!D109)</f>
        <v/>
      </c>
      <c r="E109" s="28" t="str">
        <f>IF(記入用!E109="","",記入用!E109)</f>
        <v/>
      </c>
      <c r="F109" s="28" t="str">
        <f>IF(記入用!F109="","",記入用!F109)</f>
        <v/>
      </c>
      <c r="G109" s="28" t="str">
        <f>IF(OR(記入用!G109=0,記入用!H109=0),"",ROUND((記入用!G109+記入用!H109)/2,0))</f>
        <v/>
      </c>
      <c r="H109" s="29" t="str">
        <f>IF(集計用!G109="","",IF(集計用!F109="男",LOOKUP(集計用!G109,得点換算データ!$A$3:$B$12),LOOKUP(集計用!G109,得点換算データ!$A$17:$B$26)))</f>
        <v/>
      </c>
      <c r="I109" s="28" t="str">
        <f>IF(記入用!I109="","",記入用!I109)</f>
        <v/>
      </c>
      <c r="J109" s="30" t="str">
        <f>IF(集計用!I109="","",IF(集計用!F109="男",LOOKUP(集計用!I109,得点換算データ!$C$3:$D$12),LOOKUP(集計用!I109,得点換算データ!$C$17:$D$26)))</f>
        <v/>
      </c>
      <c r="K109" s="28" t="str">
        <f>IF(記入用!J109="","",ROUNDDOWN(記入用!J109,0))</f>
        <v/>
      </c>
      <c r="L109" s="29" t="str">
        <f>IF(集計用!K109="","",IF(集計用!F109="男",LOOKUP(集計用!K109,得点換算データ!$E$3:$F$12),LOOKUP(集計用!K109,得点換算データ!$E$17:$F$26)))</f>
        <v/>
      </c>
      <c r="M109" s="28" t="str">
        <f>IF(記入用!K109="","",記入用!K109)</f>
        <v/>
      </c>
      <c r="N109" s="30" t="str">
        <f>IF(集計用!M109="","",IF(集計用!F109="男",LOOKUP(集計用!M109,得点換算データ!$G$3:$H$12),LOOKUP(集計用!M109,得点換算データ!$G$17:$H$26)))</f>
        <v/>
      </c>
      <c r="O109" s="28" t="str">
        <f>IF(記入用!L109="","",記入用!L109)</f>
        <v/>
      </c>
      <c r="P109" s="30" t="str">
        <f>IF(集計用!O109="","",IF(集計用!F109="男",LOOKUP(集計用!O109,得点換算データ!$I$3:$J$12),LOOKUP(集計用!O109,得点換算データ!$I$17:$J$26)))</f>
        <v/>
      </c>
      <c r="Q109" s="28" t="str">
        <f>IF(記入用!M109="","",記入用!M109)</f>
        <v/>
      </c>
      <c r="R109" s="30" t="str">
        <f>IF(集計用!Q109="","",IF(集計用!F109="男",LOOKUP(集計用!Q109,得点換算データ!$K$3:$L$12),LOOKUP(集計用!Q109,得点換算データ!$K$17:$L$26)))</f>
        <v/>
      </c>
      <c r="S109" s="28" t="str">
        <f>IF(記入用!N109="","",ROUNDUP(記入用!N109,1))</f>
        <v/>
      </c>
      <c r="T109" s="30" t="str">
        <f>IF(集計用!S109="","",IF(集計用!F109="男",LOOKUP(集計用!S109,得点換算データ!$M$3:$N$12),LOOKUP(集計用!S109,得点換算データ!$M$17:$N$26)))</f>
        <v/>
      </c>
      <c r="U109" s="28" t="str">
        <f>IF(記入用!O109="","",ROUNDDOWN(記入用!O109,0))</f>
        <v/>
      </c>
      <c r="V109" s="30" t="str">
        <f>IF(集計用!U109="","",IF(集計用!F109="男",LOOKUP(集計用!U109,得点換算データ!$O$3:$P$12),LOOKUP(集計用!U109,得点換算データ!$O$17:$P$26)))</f>
        <v/>
      </c>
      <c r="W109" s="28" t="str">
        <f>IF(記入用!P109="","",ROUNDDOWN(記入用!P109,0))</f>
        <v/>
      </c>
      <c r="X109" s="30" t="str">
        <f>IF(集計用!W109="","",IF(集計用!F109="男",LOOKUP(集計用!W109,得点換算データ!$Q$3:$R$12),LOOKUP(集計用!W109,得点換算データ!$Q$17:$R$26)))</f>
        <v/>
      </c>
      <c r="Y109" s="28" t="str">
        <f>IF(SUM(集計用!H109+J109+L109+N109+P109+R109+T109+V109+X109)=0,"",(H109+J109+L109+N109+T109+V109+X109+MAX(P109,R109)))</f>
        <v/>
      </c>
      <c r="Z109" s="28" t="str">
        <f>IF(Y109="","",IF(C109=1,LOOKUP(Y109,得点換算データ!$B$29:$B$33,得点換算データ!$A$29:$A$33),IF(C109=2,LOOKUP(Y109,得点換算データ!$C$29:$C$33,得点換算データ!$A$29:$A$33),LOOKUP(Y109,得点換算データ!$D$29:$D$33,得点換算データ!$A$29:$A$33))))</f>
        <v/>
      </c>
      <c r="AA109" s="27">
        <f t="shared" si="10"/>
        <v>0</v>
      </c>
      <c r="AB109" s="27"/>
      <c r="AC109" s="27">
        <f t="shared" si="11"/>
        <v>0</v>
      </c>
      <c r="AD109" s="27">
        <f t="shared" si="12"/>
        <v>0</v>
      </c>
      <c r="AE109" s="27">
        <f t="shared" si="13"/>
        <v>0</v>
      </c>
      <c r="AF109" s="27">
        <f t="shared" si="14"/>
        <v>0</v>
      </c>
      <c r="AG109" s="27">
        <f t="shared" si="15"/>
        <v>0</v>
      </c>
      <c r="AH109" s="27">
        <f t="shared" si="16"/>
        <v>0</v>
      </c>
      <c r="AI109" s="27">
        <f t="shared" si="17"/>
        <v>0</v>
      </c>
      <c r="AJ109" s="27">
        <f t="shared" si="18"/>
        <v>0</v>
      </c>
      <c r="AK109" s="27">
        <f t="shared" si="19"/>
        <v>0</v>
      </c>
    </row>
    <row r="110" spans="1:37">
      <c r="A110" s="28" t="str">
        <f>IF(記入用!A110="","",記入用!A110)</f>
        <v/>
      </c>
      <c r="B110" s="28" t="str">
        <f>IF(記入用!B110="","",記入用!B110)</f>
        <v/>
      </c>
      <c r="C110" s="28" t="str">
        <f>IF(記入用!C110="","",記入用!C110)</f>
        <v/>
      </c>
      <c r="D110" s="28" t="str">
        <f>IF(記入用!D110="","",記入用!D110)</f>
        <v/>
      </c>
      <c r="E110" s="28" t="str">
        <f>IF(記入用!E110="","",記入用!E110)</f>
        <v/>
      </c>
      <c r="F110" s="28" t="str">
        <f>IF(記入用!F110="","",記入用!F110)</f>
        <v/>
      </c>
      <c r="G110" s="28" t="str">
        <f>IF(OR(記入用!G110=0,記入用!H110=0),"",ROUND((記入用!G110+記入用!H110)/2,0))</f>
        <v/>
      </c>
      <c r="H110" s="29" t="str">
        <f>IF(集計用!G110="","",IF(集計用!F110="男",LOOKUP(集計用!G110,得点換算データ!$A$3:$B$12),LOOKUP(集計用!G110,得点換算データ!$A$17:$B$26)))</f>
        <v/>
      </c>
      <c r="I110" s="28" t="str">
        <f>IF(記入用!I110="","",記入用!I110)</f>
        <v/>
      </c>
      <c r="J110" s="30" t="str">
        <f>IF(集計用!I110="","",IF(集計用!F110="男",LOOKUP(集計用!I110,得点換算データ!$C$3:$D$12),LOOKUP(集計用!I110,得点換算データ!$C$17:$D$26)))</f>
        <v/>
      </c>
      <c r="K110" s="28" t="str">
        <f>IF(記入用!J110="","",ROUNDDOWN(記入用!J110,0))</f>
        <v/>
      </c>
      <c r="L110" s="29" t="str">
        <f>IF(集計用!K110="","",IF(集計用!F110="男",LOOKUP(集計用!K110,得点換算データ!$E$3:$F$12),LOOKUP(集計用!K110,得点換算データ!$E$17:$F$26)))</f>
        <v/>
      </c>
      <c r="M110" s="28" t="str">
        <f>IF(記入用!K110="","",記入用!K110)</f>
        <v/>
      </c>
      <c r="N110" s="30" t="str">
        <f>IF(集計用!M110="","",IF(集計用!F110="男",LOOKUP(集計用!M110,得点換算データ!$G$3:$H$12),LOOKUP(集計用!M110,得点換算データ!$G$17:$H$26)))</f>
        <v/>
      </c>
      <c r="O110" s="28" t="str">
        <f>IF(記入用!L110="","",記入用!L110)</f>
        <v/>
      </c>
      <c r="P110" s="30" t="str">
        <f>IF(集計用!O110="","",IF(集計用!F110="男",LOOKUP(集計用!O110,得点換算データ!$I$3:$J$12),LOOKUP(集計用!O110,得点換算データ!$I$17:$J$26)))</f>
        <v/>
      </c>
      <c r="Q110" s="28" t="str">
        <f>IF(記入用!M110="","",記入用!M110)</f>
        <v/>
      </c>
      <c r="R110" s="30" t="str">
        <f>IF(集計用!Q110="","",IF(集計用!F110="男",LOOKUP(集計用!Q110,得点換算データ!$K$3:$L$12),LOOKUP(集計用!Q110,得点換算データ!$K$17:$L$26)))</f>
        <v/>
      </c>
      <c r="S110" s="28" t="str">
        <f>IF(記入用!N110="","",ROUNDUP(記入用!N110,1))</f>
        <v/>
      </c>
      <c r="T110" s="30" t="str">
        <f>IF(集計用!S110="","",IF(集計用!F110="男",LOOKUP(集計用!S110,得点換算データ!$M$3:$N$12),LOOKUP(集計用!S110,得点換算データ!$M$17:$N$26)))</f>
        <v/>
      </c>
      <c r="U110" s="28" t="str">
        <f>IF(記入用!O110="","",ROUNDDOWN(記入用!O110,0))</f>
        <v/>
      </c>
      <c r="V110" s="30" t="str">
        <f>IF(集計用!U110="","",IF(集計用!F110="男",LOOKUP(集計用!U110,得点換算データ!$O$3:$P$12),LOOKUP(集計用!U110,得点換算データ!$O$17:$P$26)))</f>
        <v/>
      </c>
      <c r="W110" s="28" t="str">
        <f>IF(記入用!P110="","",ROUNDDOWN(記入用!P110,0))</f>
        <v/>
      </c>
      <c r="X110" s="30" t="str">
        <f>IF(集計用!W110="","",IF(集計用!F110="男",LOOKUP(集計用!W110,得点換算データ!$Q$3:$R$12),LOOKUP(集計用!W110,得点換算データ!$Q$17:$R$26)))</f>
        <v/>
      </c>
      <c r="Y110" s="28" t="str">
        <f>IF(SUM(集計用!H110+J110+L110+N110+P110+R110+T110+V110+X110)=0,"",(H110+J110+L110+N110+T110+V110+X110+MAX(P110,R110)))</f>
        <v/>
      </c>
      <c r="Z110" s="28" t="str">
        <f>IF(Y110="","",IF(C110=1,LOOKUP(Y110,得点換算データ!$B$29:$B$33,得点換算データ!$A$29:$A$33),IF(C110=2,LOOKUP(Y110,得点換算データ!$C$29:$C$33,得点換算データ!$A$29:$A$33),LOOKUP(Y110,得点換算データ!$D$29:$D$33,得点換算データ!$A$29:$A$33))))</f>
        <v/>
      </c>
      <c r="AA110" s="27">
        <f t="shared" si="10"/>
        <v>0</v>
      </c>
      <c r="AB110" s="27"/>
      <c r="AC110" s="27">
        <f t="shared" si="11"/>
        <v>0</v>
      </c>
      <c r="AD110" s="27">
        <f t="shared" si="12"/>
        <v>0</v>
      </c>
      <c r="AE110" s="27">
        <f t="shared" si="13"/>
        <v>0</v>
      </c>
      <c r="AF110" s="27">
        <f t="shared" si="14"/>
        <v>0</v>
      </c>
      <c r="AG110" s="27">
        <f t="shared" si="15"/>
        <v>0</v>
      </c>
      <c r="AH110" s="27">
        <f t="shared" si="16"/>
        <v>0</v>
      </c>
      <c r="AI110" s="27">
        <f t="shared" si="17"/>
        <v>0</v>
      </c>
      <c r="AJ110" s="27">
        <f t="shared" si="18"/>
        <v>0</v>
      </c>
      <c r="AK110" s="27">
        <f t="shared" si="19"/>
        <v>0</v>
      </c>
    </row>
    <row r="111" spans="1:37">
      <c r="A111" s="28" t="str">
        <f>IF(記入用!A111="","",記入用!A111)</f>
        <v/>
      </c>
      <c r="B111" s="28" t="str">
        <f>IF(記入用!B111="","",記入用!B111)</f>
        <v/>
      </c>
      <c r="C111" s="28" t="str">
        <f>IF(記入用!C111="","",記入用!C111)</f>
        <v/>
      </c>
      <c r="D111" s="28" t="str">
        <f>IF(記入用!D111="","",記入用!D111)</f>
        <v/>
      </c>
      <c r="E111" s="28" t="str">
        <f>IF(記入用!E111="","",記入用!E111)</f>
        <v/>
      </c>
      <c r="F111" s="28" t="str">
        <f>IF(記入用!F111="","",記入用!F111)</f>
        <v/>
      </c>
      <c r="G111" s="28" t="str">
        <f>IF(OR(記入用!G111=0,記入用!H111=0),"",ROUND((記入用!G111+記入用!H111)/2,0))</f>
        <v/>
      </c>
      <c r="H111" s="29" t="str">
        <f>IF(集計用!G111="","",IF(集計用!F111="男",LOOKUP(集計用!G111,得点換算データ!$A$3:$B$12),LOOKUP(集計用!G111,得点換算データ!$A$17:$B$26)))</f>
        <v/>
      </c>
      <c r="I111" s="28" t="str">
        <f>IF(記入用!I111="","",記入用!I111)</f>
        <v/>
      </c>
      <c r="J111" s="30" t="str">
        <f>IF(集計用!I111="","",IF(集計用!F111="男",LOOKUP(集計用!I111,得点換算データ!$C$3:$D$12),LOOKUP(集計用!I111,得点換算データ!$C$17:$D$26)))</f>
        <v/>
      </c>
      <c r="K111" s="28" t="str">
        <f>IF(記入用!J111="","",ROUNDDOWN(記入用!J111,0))</f>
        <v/>
      </c>
      <c r="L111" s="29" t="str">
        <f>IF(集計用!K111="","",IF(集計用!F111="男",LOOKUP(集計用!K111,得点換算データ!$E$3:$F$12),LOOKUP(集計用!K111,得点換算データ!$E$17:$F$26)))</f>
        <v/>
      </c>
      <c r="M111" s="28" t="str">
        <f>IF(記入用!K111="","",記入用!K111)</f>
        <v/>
      </c>
      <c r="N111" s="30" t="str">
        <f>IF(集計用!M111="","",IF(集計用!F111="男",LOOKUP(集計用!M111,得点換算データ!$G$3:$H$12),LOOKUP(集計用!M111,得点換算データ!$G$17:$H$26)))</f>
        <v/>
      </c>
      <c r="O111" s="28" t="str">
        <f>IF(記入用!L111="","",記入用!L111)</f>
        <v/>
      </c>
      <c r="P111" s="30" t="str">
        <f>IF(集計用!O111="","",IF(集計用!F111="男",LOOKUP(集計用!O111,得点換算データ!$I$3:$J$12),LOOKUP(集計用!O111,得点換算データ!$I$17:$J$26)))</f>
        <v/>
      </c>
      <c r="Q111" s="28" t="str">
        <f>IF(記入用!M111="","",記入用!M111)</f>
        <v/>
      </c>
      <c r="R111" s="30" t="str">
        <f>IF(集計用!Q111="","",IF(集計用!F111="男",LOOKUP(集計用!Q111,得点換算データ!$K$3:$L$12),LOOKUP(集計用!Q111,得点換算データ!$K$17:$L$26)))</f>
        <v/>
      </c>
      <c r="S111" s="28" t="str">
        <f>IF(記入用!N111="","",ROUNDUP(記入用!N111,1))</f>
        <v/>
      </c>
      <c r="T111" s="30" t="str">
        <f>IF(集計用!S111="","",IF(集計用!F111="男",LOOKUP(集計用!S111,得点換算データ!$M$3:$N$12),LOOKUP(集計用!S111,得点換算データ!$M$17:$N$26)))</f>
        <v/>
      </c>
      <c r="U111" s="28" t="str">
        <f>IF(記入用!O111="","",ROUNDDOWN(記入用!O111,0))</f>
        <v/>
      </c>
      <c r="V111" s="30" t="str">
        <f>IF(集計用!U111="","",IF(集計用!F111="男",LOOKUP(集計用!U111,得点換算データ!$O$3:$P$12),LOOKUP(集計用!U111,得点換算データ!$O$17:$P$26)))</f>
        <v/>
      </c>
      <c r="W111" s="28" t="str">
        <f>IF(記入用!P111="","",ROUNDDOWN(記入用!P111,0))</f>
        <v/>
      </c>
      <c r="X111" s="30" t="str">
        <f>IF(集計用!W111="","",IF(集計用!F111="男",LOOKUP(集計用!W111,得点換算データ!$Q$3:$R$12),LOOKUP(集計用!W111,得点換算データ!$Q$17:$R$26)))</f>
        <v/>
      </c>
      <c r="Y111" s="28" t="str">
        <f>IF(SUM(集計用!H111+J111+L111+N111+P111+R111+T111+V111+X111)=0,"",(H111+J111+L111+N111+T111+V111+X111+MAX(P111,R111)))</f>
        <v/>
      </c>
      <c r="Z111" s="28" t="str">
        <f>IF(Y111="","",IF(C111=1,LOOKUP(Y111,得点換算データ!$B$29:$B$33,得点換算データ!$A$29:$A$33),IF(C111=2,LOOKUP(Y111,得点換算データ!$C$29:$C$33,得点換算データ!$A$29:$A$33),LOOKUP(Y111,得点換算データ!$D$29:$D$33,得点換算データ!$A$29:$A$33))))</f>
        <v/>
      </c>
      <c r="AA111" s="27">
        <f t="shared" si="10"/>
        <v>0</v>
      </c>
      <c r="AB111" s="27"/>
      <c r="AC111" s="27">
        <f t="shared" si="11"/>
        <v>0</v>
      </c>
      <c r="AD111" s="27">
        <f t="shared" si="12"/>
        <v>0</v>
      </c>
      <c r="AE111" s="27">
        <f t="shared" si="13"/>
        <v>0</v>
      </c>
      <c r="AF111" s="27">
        <f t="shared" si="14"/>
        <v>0</v>
      </c>
      <c r="AG111" s="27">
        <f t="shared" si="15"/>
        <v>0</v>
      </c>
      <c r="AH111" s="27">
        <f t="shared" si="16"/>
        <v>0</v>
      </c>
      <c r="AI111" s="27">
        <f t="shared" si="17"/>
        <v>0</v>
      </c>
      <c r="AJ111" s="27">
        <f t="shared" si="18"/>
        <v>0</v>
      </c>
      <c r="AK111" s="27">
        <f t="shared" si="19"/>
        <v>0</v>
      </c>
    </row>
    <row r="112" spans="1:37">
      <c r="A112" s="28" t="str">
        <f>IF(記入用!A112="","",記入用!A112)</f>
        <v/>
      </c>
      <c r="B112" s="28" t="str">
        <f>IF(記入用!B112="","",記入用!B112)</f>
        <v/>
      </c>
      <c r="C112" s="28" t="str">
        <f>IF(記入用!C112="","",記入用!C112)</f>
        <v/>
      </c>
      <c r="D112" s="28" t="str">
        <f>IF(記入用!D112="","",記入用!D112)</f>
        <v/>
      </c>
      <c r="E112" s="28" t="str">
        <f>IF(記入用!E112="","",記入用!E112)</f>
        <v/>
      </c>
      <c r="F112" s="28" t="str">
        <f>IF(記入用!F112="","",記入用!F112)</f>
        <v/>
      </c>
      <c r="G112" s="28" t="str">
        <f>IF(OR(記入用!G112=0,記入用!H112=0),"",ROUND((記入用!G112+記入用!H112)/2,0))</f>
        <v/>
      </c>
      <c r="H112" s="29" t="str">
        <f>IF(集計用!G112="","",IF(集計用!F112="男",LOOKUP(集計用!G112,得点換算データ!$A$3:$B$12),LOOKUP(集計用!G112,得点換算データ!$A$17:$B$26)))</f>
        <v/>
      </c>
      <c r="I112" s="28" t="str">
        <f>IF(記入用!I112="","",記入用!I112)</f>
        <v/>
      </c>
      <c r="J112" s="30" t="str">
        <f>IF(集計用!I112="","",IF(集計用!F112="男",LOOKUP(集計用!I112,得点換算データ!$C$3:$D$12),LOOKUP(集計用!I112,得点換算データ!$C$17:$D$26)))</f>
        <v/>
      </c>
      <c r="K112" s="28" t="str">
        <f>IF(記入用!J112="","",ROUNDDOWN(記入用!J112,0))</f>
        <v/>
      </c>
      <c r="L112" s="29" t="str">
        <f>IF(集計用!K112="","",IF(集計用!F112="男",LOOKUP(集計用!K112,得点換算データ!$E$3:$F$12),LOOKUP(集計用!K112,得点換算データ!$E$17:$F$26)))</f>
        <v/>
      </c>
      <c r="M112" s="28" t="str">
        <f>IF(記入用!K112="","",記入用!K112)</f>
        <v/>
      </c>
      <c r="N112" s="30" t="str">
        <f>IF(集計用!M112="","",IF(集計用!F112="男",LOOKUP(集計用!M112,得点換算データ!$G$3:$H$12),LOOKUP(集計用!M112,得点換算データ!$G$17:$H$26)))</f>
        <v/>
      </c>
      <c r="O112" s="28" t="str">
        <f>IF(記入用!L112="","",記入用!L112)</f>
        <v/>
      </c>
      <c r="P112" s="30" t="str">
        <f>IF(集計用!O112="","",IF(集計用!F112="男",LOOKUP(集計用!O112,得点換算データ!$I$3:$J$12),LOOKUP(集計用!O112,得点換算データ!$I$17:$J$26)))</f>
        <v/>
      </c>
      <c r="Q112" s="28" t="str">
        <f>IF(記入用!M112="","",記入用!M112)</f>
        <v/>
      </c>
      <c r="R112" s="30" t="str">
        <f>IF(集計用!Q112="","",IF(集計用!F112="男",LOOKUP(集計用!Q112,得点換算データ!$K$3:$L$12),LOOKUP(集計用!Q112,得点換算データ!$K$17:$L$26)))</f>
        <v/>
      </c>
      <c r="S112" s="28" t="str">
        <f>IF(記入用!N112="","",ROUNDUP(記入用!N112,1))</f>
        <v/>
      </c>
      <c r="T112" s="30" t="str">
        <f>IF(集計用!S112="","",IF(集計用!F112="男",LOOKUP(集計用!S112,得点換算データ!$M$3:$N$12),LOOKUP(集計用!S112,得点換算データ!$M$17:$N$26)))</f>
        <v/>
      </c>
      <c r="U112" s="28" t="str">
        <f>IF(記入用!O112="","",ROUNDDOWN(記入用!O112,0))</f>
        <v/>
      </c>
      <c r="V112" s="30" t="str">
        <f>IF(集計用!U112="","",IF(集計用!F112="男",LOOKUP(集計用!U112,得点換算データ!$O$3:$P$12),LOOKUP(集計用!U112,得点換算データ!$O$17:$P$26)))</f>
        <v/>
      </c>
      <c r="W112" s="28" t="str">
        <f>IF(記入用!P112="","",ROUNDDOWN(記入用!P112,0))</f>
        <v/>
      </c>
      <c r="X112" s="30" t="str">
        <f>IF(集計用!W112="","",IF(集計用!F112="男",LOOKUP(集計用!W112,得点換算データ!$Q$3:$R$12),LOOKUP(集計用!W112,得点換算データ!$Q$17:$R$26)))</f>
        <v/>
      </c>
      <c r="Y112" s="28" t="str">
        <f>IF(SUM(集計用!H112+J112+L112+N112+P112+R112+T112+V112+X112)=0,"",(H112+J112+L112+N112+T112+V112+X112+MAX(P112,R112)))</f>
        <v/>
      </c>
      <c r="Z112" s="28" t="str">
        <f>IF(Y112="","",IF(C112=1,LOOKUP(Y112,得点換算データ!$B$29:$B$33,得点換算データ!$A$29:$A$33),IF(C112=2,LOOKUP(Y112,得点換算データ!$C$29:$C$33,得点換算データ!$A$29:$A$33),LOOKUP(Y112,得点換算データ!$D$29:$D$33,得点換算データ!$A$29:$A$33))))</f>
        <v/>
      </c>
      <c r="AA112" s="27">
        <f t="shared" si="10"/>
        <v>0</v>
      </c>
      <c r="AB112" s="27"/>
      <c r="AC112" s="27">
        <f t="shared" si="11"/>
        <v>0</v>
      </c>
      <c r="AD112" s="27">
        <f t="shared" si="12"/>
        <v>0</v>
      </c>
      <c r="AE112" s="27">
        <f t="shared" si="13"/>
        <v>0</v>
      </c>
      <c r="AF112" s="27">
        <f t="shared" si="14"/>
        <v>0</v>
      </c>
      <c r="AG112" s="27">
        <f t="shared" si="15"/>
        <v>0</v>
      </c>
      <c r="AH112" s="27">
        <f t="shared" si="16"/>
        <v>0</v>
      </c>
      <c r="AI112" s="27">
        <f t="shared" si="17"/>
        <v>0</v>
      </c>
      <c r="AJ112" s="27">
        <f t="shared" si="18"/>
        <v>0</v>
      </c>
      <c r="AK112" s="27">
        <f t="shared" si="19"/>
        <v>0</v>
      </c>
    </row>
    <row r="113" spans="1:37">
      <c r="A113" s="28" t="str">
        <f>IF(記入用!A113="","",記入用!A113)</f>
        <v/>
      </c>
      <c r="B113" s="28" t="str">
        <f>IF(記入用!B113="","",記入用!B113)</f>
        <v/>
      </c>
      <c r="C113" s="28" t="str">
        <f>IF(記入用!C113="","",記入用!C113)</f>
        <v/>
      </c>
      <c r="D113" s="28" t="str">
        <f>IF(記入用!D113="","",記入用!D113)</f>
        <v/>
      </c>
      <c r="E113" s="28" t="str">
        <f>IF(記入用!E113="","",記入用!E113)</f>
        <v/>
      </c>
      <c r="F113" s="28" t="str">
        <f>IF(記入用!F113="","",記入用!F113)</f>
        <v/>
      </c>
      <c r="G113" s="28" t="str">
        <f>IF(OR(記入用!G113=0,記入用!H113=0),"",ROUND((記入用!G113+記入用!H113)/2,0))</f>
        <v/>
      </c>
      <c r="H113" s="29" t="str">
        <f>IF(集計用!G113="","",IF(集計用!F113="男",LOOKUP(集計用!G113,得点換算データ!$A$3:$B$12),LOOKUP(集計用!G113,得点換算データ!$A$17:$B$26)))</f>
        <v/>
      </c>
      <c r="I113" s="28" t="str">
        <f>IF(記入用!I113="","",記入用!I113)</f>
        <v/>
      </c>
      <c r="J113" s="30" t="str">
        <f>IF(集計用!I113="","",IF(集計用!F113="男",LOOKUP(集計用!I113,得点換算データ!$C$3:$D$12),LOOKUP(集計用!I113,得点換算データ!$C$17:$D$26)))</f>
        <v/>
      </c>
      <c r="K113" s="28" t="str">
        <f>IF(記入用!J113="","",ROUNDDOWN(記入用!J113,0))</f>
        <v/>
      </c>
      <c r="L113" s="29" t="str">
        <f>IF(集計用!K113="","",IF(集計用!F113="男",LOOKUP(集計用!K113,得点換算データ!$E$3:$F$12),LOOKUP(集計用!K113,得点換算データ!$E$17:$F$26)))</f>
        <v/>
      </c>
      <c r="M113" s="28" t="str">
        <f>IF(記入用!K113="","",記入用!K113)</f>
        <v/>
      </c>
      <c r="N113" s="30" t="str">
        <f>IF(集計用!M113="","",IF(集計用!F113="男",LOOKUP(集計用!M113,得点換算データ!$G$3:$H$12),LOOKUP(集計用!M113,得点換算データ!$G$17:$H$26)))</f>
        <v/>
      </c>
      <c r="O113" s="28" t="str">
        <f>IF(記入用!L113="","",記入用!L113)</f>
        <v/>
      </c>
      <c r="P113" s="30" t="str">
        <f>IF(集計用!O113="","",IF(集計用!F113="男",LOOKUP(集計用!O113,得点換算データ!$I$3:$J$12),LOOKUP(集計用!O113,得点換算データ!$I$17:$J$26)))</f>
        <v/>
      </c>
      <c r="Q113" s="28" t="str">
        <f>IF(記入用!M113="","",記入用!M113)</f>
        <v/>
      </c>
      <c r="R113" s="30" t="str">
        <f>IF(集計用!Q113="","",IF(集計用!F113="男",LOOKUP(集計用!Q113,得点換算データ!$K$3:$L$12),LOOKUP(集計用!Q113,得点換算データ!$K$17:$L$26)))</f>
        <v/>
      </c>
      <c r="S113" s="28" t="str">
        <f>IF(記入用!N113="","",ROUNDUP(記入用!N113,1))</f>
        <v/>
      </c>
      <c r="T113" s="30" t="str">
        <f>IF(集計用!S113="","",IF(集計用!F113="男",LOOKUP(集計用!S113,得点換算データ!$M$3:$N$12),LOOKUP(集計用!S113,得点換算データ!$M$17:$N$26)))</f>
        <v/>
      </c>
      <c r="U113" s="28" t="str">
        <f>IF(記入用!O113="","",ROUNDDOWN(記入用!O113,0))</f>
        <v/>
      </c>
      <c r="V113" s="30" t="str">
        <f>IF(集計用!U113="","",IF(集計用!F113="男",LOOKUP(集計用!U113,得点換算データ!$O$3:$P$12),LOOKUP(集計用!U113,得点換算データ!$O$17:$P$26)))</f>
        <v/>
      </c>
      <c r="W113" s="28" t="str">
        <f>IF(記入用!P113="","",ROUNDDOWN(記入用!P113,0))</f>
        <v/>
      </c>
      <c r="X113" s="30" t="str">
        <f>IF(集計用!W113="","",IF(集計用!F113="男",LOOKUP(集計用!W113,得点換算データ!$Q$3:$R$12),LOOKUP(集計用!W113,得点換算データ!$Q$17:$R$26)))</f>
        <v/>
      </c>
      <c r="Y113" s="28" t="str">
        <f>IF(SUM(集計用!H113+J113+L113+N113+P113+R113+T113+V113+X113)=0,"",(H113+J113+L113+N113+T113+V113+X113+MAX(P113,R113)))</f>
        <v/>
      </c>
      <c r="Z113" s="28" t="str">
        <f>IF(Y113="","",IF(C113=1,LOOKUP(Y113,得点換算データ!$B$29:$B$33,得点換算データ!$A$29:$A$33),IF(C113=2,LOOKUP(Y113,得点換算データ!$C$29:$C$33,得点換算データ!$A$29:$A$33),LOOKUP(Y113,得点換算データ!$D$29:$D$33,得点換算データ!$A$29:$A$33))))</f>
        <v/>
      </c>
      <c r="AA113" s="27">
        <f t="shared" si="10"/>
        <v>0</v>
      </c>
      <c r="AB113" s="27"/>
      <c r="AC113" s="27">
        <f t="shared" si="11"/>
        <v>0</v>
      </c>
      <c r="AD113" s="27">
        <f t="shared" si="12"/>
        <v>0</v>
      </c>
      <c r="AE113" s="27">
        <f t="shared" si="13"/>
        <v>0</v>
      </c>
      <c r="AF113" s="27">
        <f t="shared" si="14"/>
        <v>0</v>
      </c>
      <c r="AG113" s="27">
        <f t="shared" si="15"/>
        <v>0</v>
      </c>
      <c r="AH113" s="27">
        <f t="shared" si="16"/>
        <v>0</v>
      </c>
      <c r="AI113" s="27">
        <f t="shared" si="17"/>
        <v>0</v>
      </c>
      <c r="AJ113" s="27">
        <f t="shared" si="18"/>
        <v>0</v>
      </c>
      <c r="AK113" s="27">
        <f t="shared" si="19"/>
        <v>0</v>
      </c>
    </row>
    <row r="114" spans="1:37">
      <c r="A114" s="28" t="str">
        <f>IF(記入用!A114="","",記入用!A114)</f>
        <v/>
      </c>
      <c r="B114" s="28" t="str">
        <f>IF(記入用!B114="","",記入用!B114)</f>
        <v/>
      </c>
      <c r="C114" s="28" t="str">
        <f>IF(記入用!C114="","",記入用!C114)</f>
        <v/>
      </c>
      <c r="D114" s="28" t="str">
        <f>IF(記入用!D114="","",記入用!D114)</f>
        <v/>
      </c>
      <c r="E114" s="28" t="str">
        <f>IF(記入用!E114="","",記入用!E114)</f>
        <v/>
      </c>
      <c r="F114" s="28" t="str">
        <f>IF(記入用!F114="","",記入用!F114)</f>
        <v/>
      </c>
      <c r="G114" s="28" t="str">
        <f>IF(OR(記入用!G114=0,記入用!H114=0),"",ROUND((記入用!G114+記入用!H114)/2,0))</f>
        <v/>
      </c>
      <c r="H114" s="29" t="str">
        <f>IF(集計用!G114="","",IF(集計用!F114="男",LOOKUP(集計用!G114,得点換算データ!$A$3:$B$12),LOOKUP(集計用!G114,得点換算データ!$A$17:$B$26)))</f>
        <v/>
      </c>
      <c r="I114" s="28" t="str">
        <f>IF(記入用!I114="","",記入用!I114)</f>
        <v/>
      </c>
      <c r="J114" s="30" t="str">
        <f>IF(集計用!I114="","",IF(集計用!F114="男",LOOKUP(集計用!I114,得点換算データ!$C$3:$D$12),LOOKUP(集計用!I114,得点換算データ!$C$17:$D$26)))</f>
        <v/>
      </c>
      <c r="K114" s="28" t="str">
        <f>IF(記入用!J114="","",ROUNDDOWN(記入用!J114,0))</f>
        <v/>
      </c>
      <c r="L114" s="29" t="str">
        <f>IF(集計用!K114="","",IF(集計用!F114="男",LOOKUP(集計用!K114,得点換算データ!$E$3:$F$12),LOOKUP(集計用!K114,得点換算データ!$E$17:$F$26)))</f>
        <v/>
      </c>
      <c r="M114" s="28" t="str">
        <f>IF(記入用!K114="","",記入用!K114)</f>
        <v/>
      </c>
      <c r="N114" s="30" t="str">
        <f>IF(集計用!M114="","",IF(集計用!F114="男",LOOKUP(集計用!M114,得点換算データ!$G$3:$H$12),LOOKUP(集計用!M114,得点換算データ!$G$17:$H$26)))</f>
        <v/>
      </c>
      <c r="O114" s="28" t="str">
        <f>IF(記入用!L114="","",記入用!L114)</f>
        <v/>
      </c>
      <c r="P114" s="30" t="str">
        <f>IF(集計用!O114="","",IF(集計用!F114="男",LOOKUP(集計用!O114,得点換算データ!$I$3:$J$12),LOOKUP(集計用!O114,得点換算データ!$I$17:$J$26)))</f>
        <v/>
      </c>
      <c r="Q114" s="28" t="str">
        <f>IF(記入用!M114="","",記入用!M114)</f>
        <v/>
      </c>
      <c r="R114" s="30" t="str">
        <f>IF(集計用!Q114="","",IF(集計用!F114="男",LOOKUP(集計用!Q114,得点換算データ!$K$3:$L$12),LOOKUP(集計用!Q114,得点換算データ!$K$17:$L$26)))</f>
        <v/>
      </c>
      <c r="S114" s="28" t="str">
        <f>IF(記入用!N114="","",ROUNDUP(記入用!N114,1))</f>
        <v/>
      </c>
      <c r="T114" s="30" t="str">
        <f>IF(集計用!S114="","",IF(集計用!F114="男",LOOKUP(集計用!S114,得点換算データ!$M$3:$N$12),LOOKUP(集計用!S114,得点換算データ!$M$17:$N$26)))</f>
        <v/>
      </c>
      <c r="U114" s="28" t="str">
        <f>IF(記入用!O114="","",ROUNDDOWN(記入用!O114,0))</f>
        <v/>
      </c>
      <c r="V114" s="30" t="str">
        <f>IF(集計用!U114="","",IF(集計用!F114="男",LOOKUP(集計用!U114,得点換算データ!$O$3:$P$12),LOOKUP(集計用!U114,得点換算データ!$O$17:$P$26)))</f>
        <v/>
      </c>
      <c r="W114" s="28" t="str">
        <f>IF(記入用!P114="","",ROUNDDOWN(記入用!P114,0))</f>
        <v/>
      </c>
      <c r="X114" s="30" t="str">
        <f>IF(集計用!W114="","",IF(集計用!F114="男",LOOKUP(集計用!W114,得点換算データ!$Q$3:$R$12),LOOKUP(集計用!W114,得点換算データ!$Q$17:$R$26)))</f>
        <v/>
      </c>
      <c r="Y114" s="28" t="str">
        <f>IF(SUM(集計用!H114+J114+L114+N114+P114+R114+T114+V114+X114)=0,"",(H114+J114+L114+N114+T114+V114+X114+MAX(P114,R114)))</f>
        <v/>
      </c>
      <c r="Z114" s="28" t="str">
        <f>IF(Y114="","",IF(C114=1,LOOKUP(Y114,得点換算データ!$B$29:$B$33,得点換算データ!$A$29:$A$33),IF(C114=2,LOOKUP(Y114,得点換算データ!$C$29:$C$33,得点換算データ!$A$29:$A$33),LOOKUP(Y114,得点換算データ!$D$29:$D$33,得点換算データ!$A$29:$A$33))))</f>
        <v/>
      </c>
      <c r="AA114" s="27">
        <f t="shared" si="10"/>
        <v>0</v>
      </c>
      <c r="AB114" s="27"/>
      <c r="AC114" s="27">
        <f t="shared" si="11"/>
        <v>0</v>
      </c>
      <c r="AD114" s="27">
        <f t="shared" si="12"/>
        <v>0</v>
      </c>
      <c r="AE114" s="27">
        <f t="shared" si="13"/>
        <v>0</v>
      </c>
      <c r="AF114" s="27">
        <f t="shared" si="14"/>
        <v>0</v>
      </c>
      <c r="AG114" s="27">
        <f t="shared" si="15"/>
        <v>0</v>
      </c>
      <c r="AH114" s="27">
        <f t="shared" si="16"/>
        <v>0</v>
      </c>
      <c r="AI114" s="27">
        <f t="shared" si="17"/>
        <v>0</v>
      </c>
      <c r="AJ114" s="27">
        <f t="shared" si="18"/>
        <v>0</v>
      </c>
      <c r="AK114" s="27">
        <f t="shared" si="19"/>
        <v>0</v>
      </c>
    </row>
    <row r="115" spans="1:37">
      <c r="A115" s="28" t="str">
        <f>IF(記入用!A115="","",記入用!A115)</f>
        <v/>
      </c>
      <c r="B115" s="28" t="str">
        <f>IF(記入用!B115="","",記入用!B115)</f>
        <v/>
      </c>
      <c r="C115" s="28" t="str">
        <f>IF(記入用!C115="","",記入用!C115)</f>
        <v/>
      </c>
      <c r="D115" s="28" t="str">
        <f>IF(記入用!D115="","",記入用!D115)</f>
        <v/>
      </c>
      <c r="E115" s="28" t="str">
        <f>IF(記入用!E115="","",記入用!E115)</f>
        <v/>
      </c>
      <c r="F115" s="28" t="str">
        <f>IF(記入用!F115="","",記入用!F115)</f>
        <v/>
      </c>
      <c r="G115" s="28" t="str">
        <f>IF(OR(記入用!G115=0,記入用!H115=0),"",ROUND((記入用!G115+記入用!H115)/2,0))</f>
        <v/>
      </c>
      <c r="H115" s="29" t="str">
        <f>IF(集計用!G115="","",IF(集計用!F115="男",LOOKUP(集計用!G115,得点換算データ!$A$3:$B$12),LOOKUP(集計用!G115,得点換算データ!$A$17:$B$26)))</f>
        <v/>
      </c>
      <c r="I115" s="28" t="str">
        <f>IF(記入用!I115="","",記入用!I115)</f>
        <v/>
      </c>
      <c r="J115" s="30" t="str">
        <f>IF(集計用!I115="","",IF(集計用!F115="男",LOOKUP(集計用!I115,得点換算データ!$C$3:$D$12),LOOKUP(集計用!I115,得点換算データ!$C$17:$D$26)))</f>
        <v/>
      </c>
      <c r="K115" s="28" t="str">
        <f>IF(記入用!J115="","",ROUNDDOWN(記入用!J115,0))</f>
        <v/>
      </c>
      <c r="L115" s="29" t="str">
        <f>IF(集計用!K115="","",IF(集計用!F115="男",LOOKUP(集計用!K115,得点換算データ!$E$3:$F$12),LOOKUP(集計用!K115,得点換算データ!$E$17:$F$26)))</f>
        <v/>
      </c>
      <c r="M115" s="28" t="str">
        <f>IF(記入用!K115="","",記入用!K115)</f>
        <v/>
      </c>
      <c r="N115" s="30" t="str">
        <f>IF(集計用!M115="","",IF(集計用!F115="男",LOOKUP(集計用!M115,得点換算データ!$G$3:$H$12),LOOKUP(集計用!M115,得点換算データ!$G$17:$H$26)))</f>
        <v/>
      </c>
      <c r="O115" s="28" t="str">
        <f>IF(記入用!L115="","",記入用!L115)</f>
        <v/>
      </c>
      <c r="P115" s="30" t="str">
        <f>IF(集計用!O115="","",IF(集計用!F115="男",LOOKUP(集計用!O115,得点換算データ!$I$3:$J$12),LOOKUP(集計用!O115,得点換算データ!$I$17:$J$26)))</f>
        <v/>
      </c>
      <c r="Q115" s="28" t="str">
        <f>IF(記入用!M115="","",記入用!M115)</f>
        <v/>
      </c>
      <c r="R115" s="30" t="str">
        <f>IF(集計用!Q115="","",IF(集計用!F115="男",LOOKUP(集計用!Q115,得点換算データ!$K$3:$L$12),LOOKUP(集計用!Q115,得点換算データ!$K$17:$L$26)))</f>
        <v/>
      </c>
      <c r="S115" s="28" t="str">
        <f>IF(記入用!N115="","",ROUNDUP(記入用!N115,1))</f>
        <v/>
      </c>
      <c r="T115" s="30" t="str">
        <f>IF(集計用!S115="","",IF(集計用!F115="男",LOOKUP(集計用!S115,得点換算データ!$M$3:$N$12),LOOKUP(集計用!S115,得点換算データ!$M$17:$N$26)))</f>
        <v/>
      </c>
      <c r="U115" s="28" t="str">
        <f>IF(記入用!O115="","",ROUNDDOWN(記入用!O115,0))</f>
        <v/>
      </c>
      <c r="V115" s="30" t="str">
        <f>IF(集計用!U115="","",IF(集計用!F115="男",LOOKUP(集計用!U115,得点換算データ!$O$3:$P$12),LOOKUP(集計用!U115,得点換算データ!$O$17:$P$26)))</f>
        <v/>
      </c>
      <c r="W115" s="28" t="str">
        <f>IF(記入用!P115="","",ROUNDDOWN(記入用!P115,0))</f>
        <v/>
      </c>
      <c r="X115" s="30" t="str">
        <f>IF(集計用!W115="","",IF(集計用!F115="男",LOOKUP(集計用!W115,得点換算データ!$Q$3:$R$12),LOOKUP(集計用!W115,得点換算データ!$Q$17:$R$26)))</f>
        <v/>
      </c>
      <c r="Y115" s="28" t="str">
        <f>IF(SUM(集計用!H115+J115+L115+N115+P115+R115+T115+V115+X115)=0,"",(H115+J115+L115+N115+T115+V115+X115+MAX(P115,R115)))</f>
        <v/>
      </c>
      <c r="Z115" s="28" t="str">
        <f>IF(Y115="","",IF(C115=1,LOOKUP(Y115,得点換算データ!$B$29:$B$33,得点換算データ!$A$29:$A$33),IF(C115=2,LOOKUP(Y115,得点換算データ!$C$29:$C$33,得点換算データ!$A$29:$A$33),LOOKUP(Y115,得点換算データ!$D$29:$D$33,得点換算データ!$A$29:$A$33))))</f>
        <v/>
      </c>
      <c r="AA115" s="27">
        <f t="shared" si="10"/>
        <v>0</v>
      </c>
      <c r="AB115" s="27"/>
      <c r="AC115" s="27">
        <f t="shared" si="11"/>
        <v>0</v>
      </c>
      <c r="AD115" s="27">
        <f t="shared" si="12"/>
        <v>0</v>
      </c>
      <c r="AE115" s="27">
        <f t="shared" si="13"/>
        <v>0</v>
      </c>
      <c r="AF115" s="27">
        <f t="shared" si="14"/>
        <v>0</v>
      </c>
      <c r="AG115" s="27">
        <f t="shared" si="15"/>
        <v>0</v>
      </c>
      <c r="AH115" s="27">
        <f t="shared" si="16"/>
        <v>0</v>
      </c>
      <c r="AI115" s="27">
        <f t="shared" si="17"/>
        <v>0</v>
      </c>
      <c r="AJ115" s="27">
        <f t="shared" si="18"/>
        <v>0</v>
      </c>
      <c r="AK115" s="27">
        <f t="shared" si="19"/>
        <v>0</v>
      </c>
    </row>
    <row r="116" spans="1:37">
      <c r="A116" s="28" t="str">
        <f>IF(記入用!A116="","",記入用!A116)</f>
        <v/>
      </c>
      <c r="B116" s="28" t="str">
        <f>IF(記入用!B116="","",記入用!B116)</f>
        <v/>
      </c>
      <c r="C116" s="28" t="str">
        <f>IF(記入用!C116="","",記入用!C116)</f>
        <v/>
      </c>
      <c r="D116" s="28" t="str">
        <f>IF(記入用!D116="","",記入用!D116)</f>
        <v/>
      </c>
      <c r="E116" s="28" t="str">
        <f>IF(記入用!E116="","",記入用!E116)</f>
        <v/>
      </c>
      <c r="F116" s="28" t="str">
        <f>IF(記入用!F116="","",記入用!F116)</f>
        <v/>
      </c>
      <c r="G116" s="28" t="str">
        <f>IF(OR(記入用!G116=0,記入用!H116=0),"",ROUND((記入用!G116+記入用!H116)/2,0))</f>
        <v/>
      </c>
      <c r="H116" s="29" t="str">
        <f>IF(集計用!G116="","",IF(集計用!F116="男",LOOKUP(集計用!G116,得点換算データ!$A$3:$B$12),LOOKUP(集計用!G116,得点換算データ!$A$17:$B$26)))</f>
        <v/>
      </c>
      <c r="I116" s="28" t="str">
        <f>IF(記入用!I116="","",記入用!I116)</f>
        <v/>
      </c>
      <c r="J116" s="30" t="str">
        <f>IF(集計用!I116="","",IF(集計用!F116="男",LOOKUP(集計用!I116,得点換算データ!$C$3:$D$12),LOOKUP(集計用!I116,得点換算データ!$C$17:$D$26)))</f>
        <v/>
      </c>
      <c r="K116" s="28" t="str">
        <f>IF(記入用!J116="","",ROUNDDOWN(記入用!J116,0))</f>
        <v/>
      </c>
      <c r="L116" s="29" t="str">
        <f>IF(集計用!K116="","",IF(集計用!F116="男",LOOKUP(集計用!K116,得点換算データ!$E$3:$F$12),LOOKUP(集計用!K116,得点換算データ!$E$17:$F$26)))</f>
        <v/>
      </c>
      <c r="M116" s="28" t="str">
        <f>IF(記入用!K116="","",記入用!K116)</f>
        <v/>
      </c>
      <c r="N116" s="30" t="str">
        <f>IF(集計用!M116="","",IF(集計用!F116="男",LOOKUP(集計用!M116,得点換算データ!$G$3:$H$12),LOOKUP(集計用!M116,得点換算データ!$G$17:$H$26)))</f>
        <v/>
      </c>
      <c r="O116" s="28" t="str">
        <f>IF(記入用!L116="","",記入用!L116)</f>
        <v/>
      </c>
      <c r="P116" s="30" t="str">
        <f>IF(集計用!O116="","",IF(集計用!F116="男",LOOKUP(集計用!O116,得点換算データ!$I$3:$J$12),LOOKUP(集計用!O116,得点換算データ!$I$17:$J$26)))</f>
        <v/>
      </c>
      <c r="Q116" s="28" t="str">
        <f>IF(記入用!M116="","",記入用!M116)</f>
        <v/>
      </c>
      <c r="R116" s="30" t="str">
        <f>IF(集計用!Q116="","",IF(集計用!F116="男",LOOKUP(集計用!Q116,得点換算データ!$K$3:$L$12),LOOKUP(集計用!Q116,得点換算データ!$K$17:$L$26)))</f>
        <v/>
      </c>
      <c r="S116" s="28" t="str">
        <f>IF(記入用!N116="","",ROUNDUP(記入用!N116,1))</f>
        <v/>
      </c>
      <c r="T116" s="30" t="str">
        <f>IF(集計用!S116="","",IF(集計用!F116="男",LOOKUP(集計用!S116,得点換算データ!$M$3:$N$12),LOOKUP(集計用!S116,得点換算データ!$M$17:$N$26)))</f>
        <v/>
      </c>
      <c r="U116" s="28" t="str">
        <f>IF(記入用!O116="","",ROUNDDOWN(記入用!O116,0))</f>
        <v/>
      </c>
      <c r="V116" s="30" t="str">
        <f>IF(集計用!U116="","",IF(集計用!F116="男",LOOKUP(集計用!U116,得点換算データ!$O$3:$P$12),LOOKUP(集計用!U116,得点換算データ!$O$17:$P$26)))</f>
        <v/>
      </c>
      <c r="W116" s="28" t="str">
        <f>IF(記入用!P116="","",ROUNDDOWN(記入用!P116,0))</f>
        <v/>
      </c>
      <c r="X116" s="30" t="str">
        <f>IF(集計用!W116="","",IF(集計用!F116="男",LOOKUP(集計用!W116,得点換算データ!$Q$3:$R$12),LOOKUP(集計用!W116,得点換算データ!$Q$17:$R$26)))</f>
        <v/>
      </c>
      <c r="Y116" s="28" t="str">
        <f>IF(SUM(集計用!H116+J116+L116+N116+P116+R116+T116+V116+X116)=0,"",(H116+J116+L116+N116+T116+V116+X116+MAX(P116,R116)))</f>
        <v/>
      </c>
      <c r="Z116" s="28" t="str">
        <f>IF(Y116="","",IF(C116=1,LOOKUP(Y116,得点換算データ!$B$29:$B$33,得点換算データ!$A$29:$A$33),IF(C116=2,LOOKUP(Y116,得点換算データ!$C$29:$C$33,得点換算データ!$A$29:$A$33),LOOKUP(Y116,得点換算データ!$D$29:$D$33,得点換算データ!$A$29:$A$33))))</f>
        <v/>
      </c>
      <c r="AA116" s="27">
        <f t="shared" si="10"/>
        <v>0</v>
      </c>
      <c r="AB116" s="27"/>
      <c r="AC116" s="27">
        <f t="shared" si="11"/>
        <v>0</v>
      </c>
      <c r="AD116" s="27">
        <f t="shared" si="12"/>
        <v>0</v>
      </c>
      <c r="AE116" s="27">
        <f t="shared" si="13"/>
        <v>0</v>
      </c>
      <c r="AF116" s="27">
        <f t="shared" si="14"/>
        <v>0</v>
      </c>
      <c r="AG116" s="27">
        <f t="shared" si="15"/>
        <v>0</v>
      </c>
      <c r="AH116" s="27">
        <f t="shared" si="16"/>
        <v>0</v>
      </c>
      <c r="AI116" s="27">
        <f t="shared" si="17"/>
        <v>0</v>
      </c>
      <c r="AJ116" s="27">
        <f t="shared" si="18"/>
        <v>0</v>
      </c>
      <c r="AK116" s="27">
        <f t="shared" si="19"/>
        <v>0</v>
      </c>
    </row>
    <row r="117" spans="1:37">
      <c r="A117" s="28" t="str">
        <f>IF(記入用!A117="","",記入用!A117)</f>
        <v/>
      </c>
      <c r="B117" s="28" t="str">
        <f>IF(記入用!B117="","",記入用!B117)</f>
        <v/>
      </c>
      <c r="C117" s="28" t="str">
        <f>IF(記入用!C117="","",記入用!C117)</f>
        <v/>
      </c>
      <c r="D117" s="28" t="str">
        <f>IF(記入用!D117="","",記入用!D117)</f>
        <v/>
      </c>
      <c r="E117" s="28" t="str">
        <f>IF(記入用!E117="","",記入用!E117)</f>
        <v/>
      </c>
      <c r="F117" s="28" t="str">
        <f>IF(記入用!F117="","",記入用!F117)</f>
        <v/>
      </c>
      <c r="G117" s="28" t="str">
        <f>IF(OR(記入用!G117=0,記入用!H117=0),"",ROUND((記入用!G117+記入用!H117)/2,0))</f>
        <v/>
      </c>
      <c r="H117" s="29" t="str">
        <f>IF(集計用!G117="","",IF(集計用!F117="男",LOOKUP(集計用!G117,得点換算データ!$A$3:$B$12),LOOKUP(集計用!G117,得点換算データ!$A$17:$B$26)))</f>
        <v/>
      </c>
      <c r="I117" s="28" t="str">
        <f>IF(記入用!I117="","",記入用!I117)</f>
        <v/>
      </c>
      <c r="J117" s="30" t="str">
        <f>IF(集計用!I117="","",IF(集計用!F117="男",LOOKUP(集計用!I117,得点換算データ!$C$3:$D$12),LOOKUP(集計用!I117,得点換算データ!$C$17:$D$26)))</f>
        <v/>
      </c>
      <c r="K117" s="28" t="str">
        <f>IF(記入用!J117="","",ROUNDDOWN(記入用!J117,0))</f>
        <v/>
      </c>
      <c r="L117" s="29" t="str">
        <f>IF(集計用!K117="","",IF(集計用!F117="男",LOOKUP(集計用!K117,得点換算データ!$E$3:$F$12),LOOKUP(集計用!K117,得点換算データ!$E$17:$F$26)))</f>
        <v/>
      </c>
      <c r="M117" s="28" t="str">
        <f>IF(記入用!K117="","",記入用!K117)</f>
        <v/>
      </c>
      <c r="N117" s="30" t="str">
        <f>IF(集計用!M117="","",IF(集計用!F117="男",LOOKUP(集計用!M117,得点換算データ!$G$3:$H$12),LOOKUP(集計用!M117,得点換算データ!$G$17:$H$26)))</f>
        <v/>
      </c>
      <c r="O117" s="28" t="str">
        <f>IF(記入用!L117="","",記入用!L117)</f>
        <v/>
      </c>
      <c r="P117" s="30" t="str">
        <f>IF(集計用!O117="","",IF(集計用!F117="男",LOOKUP(集計用!O117,得点換算データ!$I$3:$J$12),LOOKUP(集計用!O117,得点換算データ!$I$17:$J$26)))</f>
        <v/>
      </c>
      <c r="Q117" s="28" t="str">
        <f>IF(記入用!M117="","",記入用!M117)</f>
        <v/>
      </c>
      <c r="R117" s="30" t="str">
        <f>IF(集計用!Q117="","",IF(集計用!F117="男",LOOKUP(集計用!Q117,得点換算データ!$K$3:$L$12),LOOKUP(集計用!Q117,得点換算データ!$K$17:$L$26)))</f>
        <v/>
      </c>
      <c r="S117" s="28" t="str">
        <f>IF(記入用!N117="","",ROUNDUP(記入用!N117,1))</f>
        <v/>
      </c>
      <c r="T117" s="30" t="str">
        <f>IF(集計用!S117="","",IF(集計用!F117="男",LOOKUP(集計用!S117,得点換算データ!$M$3:$N$12),LOOKUP(集計用!S117,得点換算データ!$M$17:$N$26)))</f>
        <v/>
      </c>
      <c r="U117" s="28" t="str">
        <f>IF(記入用!O117="","",ROUNDDOWN(記入用!O117,0))</f>
        <v/>
      </c>
      <c r="V117" s="30" t="str">
        <f>IF(集計用!U117="","",IF(集計用!F117="男",LOOKUP(集計用!U117,得点換算データ!$O$3:$P$12),LOOKUP(集計用!U117,得点換算データ!$O$17:$P$26)))</f>
        <v/>
      </c>
      <c r="W117" s="28" t="str">
        <f>IF(記入用!P117="","",ROUNDDOWN(記入用!P117,0))</f>
        <v/>
      </c>
      <c r="X117" s="30" t="str">
        <f>IF(集計用!W117="","",IF(集計用!F117="男",LOOKUP(集計用!W117,得点換算データ!$Q$3:$R$12),LOOKUP(集計用!W117,得点換算データ!$Q$17:$R$26)))</f>
        <v/>
      </c>
      <c r="Y117" s="28" t="str">
        <f>IF(SUM(集計用!H117+J117+L117+N117+P117+R117+T117+V117+X117)=0,"",(H117+J117+L117+N117+T117+V117+X117+MAX(P117,R117)))</f>
        <v/>
      </c>
      <c r="Z117" s="28" t="str">
        <f>IF(Y117="","",IF(C117=1,LOOKUP(Y117,得点換算データ!$B$29:$B$33,得点換算データ!$A$29:$A$33),IF(C117=2,LOOKUP(Y117,得点換算データ!$C$29:$C$33,得点換算データ!$A$29:$A$33),LOOKUP(Y117,得点換算データ!$D$29:$D$33,得点換算データ!$A$29:$A$33))))</f>
        <v/>
      </c>
      <c r="AA117" s="27">
        <f t="shared" si="10"/>
        <v>0</v>
      </c>
      <c r="AB117" s="27"/>
      <c r="AC117" s="27">
        <f t="shared" si="11"/>
        <v>0</v>
      </c>
      <c r="AD117" s="27">
        <f t="shared" si="12"/>
        <v>0</v>
      </c>
      <c r="AE117" s="27">
        <f t="shared" si="13"/>
        <v>0</v>
      </c>
      <c r="AF117" s="27">
        <f t="shared" si="14"/>
        <v>0</v>
      </c>
      <c r="AG117" s="27">
        <f t="shared" si="15"/>
        <v>0</v>
      </c>
      <c r="AH117" s="27">
        <f t="shared" si="16"/>
        <v>0</v>
      </c>
      <c r="AI117" s="27">
        <f t="shared" si="17"/>
        <v>0</v>
      </c>
      <c r="AJ117" s="27">
        <f t="shared" si="18"/>
        <v>0</v>
      </c>
      <c r="AK117" s="27">
        <f t="shared" si="19"/>
        <v>0</v>
      </c>
    </row>
    <row r="118" spans="1:37">
      <c r="A118" s="28" t="str">
        <f>IF(記入用!A118="","",記入用!A118)</f>
        <v/>
      </c>
      <c r="B118" s="28" t="str">
        <f>IF(記入用!B118="","",記入用!B118)</f>
        <v/>
      </c>
      <c r="C118" s="28" t="str">
        <f>IF(記入用!C118="","",記入用!C118)</f>
        <v/>
      </c>
      <c r="D118" s="28" t="str">
        <f>IF(記入用!D118="","",記入用!D118)</f>
        <v/>
      </c>
      <c r="E118" s="28" t="str">
        <f>IF(記入用!E118="","",記入用!E118)</f>
        <v/>
      </c>
      <c r="F118" s="28" t="str">
        <f>IF(記入用!F118="","",記入用!F118)</f>
        <v/>
      </c>
      <c r="G118" s="28" t="str">
        <f>IF(OR(記入用!G118=0,記入用!H118=0),"",ROUND((記入用!G118+記入用!H118)/2,0))</f>
        <v/>
      </c>
      <c r="H118" s="29" t="str">
        <f>IF(集計用!G118="","",IF(集計用!F118="男",LOOKUP(集計用!G118,得点換算データ!$A$3:$B$12),LOOKUP(集計用!G118,得点換算データ!$A$17:$B$26)))</f>
        <v/>
      </c>
      <c r="I118" s="28" t="str">
        <f>IF(記入用!I118="","",記入用!I118)</f>
        <v/>
      </c>
      <c r="J118" s="30" t="str">
        <f>IF(集計用!I118="","",IF(集計用!F118="男",LOOKUP(集計用!I118,得点換算データ!$C$3:$D$12),LOOKUP(集計用!I118,得点換算データ!$C$17:$D$26)))</f>
        <v/>
      </c>
      <c r="K118" s="28" t="str">
        <f>IF(記入用!J118="","",ROUNDDOWN(記入用!J118,0))</f>
        <v/>
      </c>
      <c r="L118" s="29" t="str">
        <f>IF(集計用!K118="","",IF(集計用!F118="男",LOOKUP(集計用!K118,得点換算データ!$E$3:$F$12),LOOKUP(集計用!K118,得点換算データ!$E$17:$F$26)))</f>
        <v/>
      </c>
      <c r="M118" s="28" t="str">
        <f>IF(記入用!K118="","",記入用!K118)</f>
        <v/>
      </c>
      <c r="N118" s="30" t="str">
        <f>IF(集計用!M118="","",IF(集計用!F118="男",LOOKUP(集計用!M118,得点換算データ!$G$3:$H$12),LOOKUP(集計用!M118,得点換算データ!$G$17:$H$26)))</f>
        <v/>
      </c>
      <c r="O118" s="28" t="str">
        <f>IF(記入用!L118="","",記入用!L118)</f>
        <v/>
      </c>
      <c r="P118" s="30" t="str">
        <f>IF(集計用!O118="","",IF(集計用!F118="男",LOOKUP(集計用!O118,得点換算データ!$I$3:$J$12),LOOKUP(集計用!O118,得点換算データ!$I$17:$J$26)))</f>
        <v/>
      </c>
      <c r="Q118" s="28" t="str">
        <f>IF(記入用!M118="","",記入用!M118)</f>
        <v/>
      </c>
      <c r="R118" s="30" t="str">
        <f>IF(集計用!Q118="","",IF(集計用!F118="男",LOOKUP(集計用!Q118,得点換算データ!$K$3:$L$12),LOOKUP(集計用!Q118,得点換算データ!$K$17:$L$26)))</f>
        <v/>
      </c>
      <c r="S118" s="28" t="str">
        <f>IF(記入用!N118="","",ROUNDUP(記入用!N118,1))</f>
        <v/>
      </c>
      <c r="T118" s="30" t="str">
        <f>IF(集計用!S118="","",IF(集計用!F118="男",LOOKUP(集計用!S118,得点換算データ!$M$3:$N$12),LOOKUP(集計用!S118,得点換算データ!$M$17:$N$26)))</f>
        <v/>
      </c>
      <c r="U118" s="28" t="str">
        <f>IF(記入用!O118="","",ROUNDDOWN(記入用!O118,0))</f>
        <v/>
      </c>
      <c r="V118" s="30" t="str">
        <f>IF(集計用!U118="","",IF(集計用!F118="男",LOOKUP(集計用!U118,得点換算データ!$O$3:$P$12),LOOKUP(集計用!U118,得点換算データ!$O$17:$P$26)))</f>
        <v/>
      </c>
      <c r="W118" s="28" t="str">
        <f>IF(記入用!P118="","",ROUNDDOWN(記入用!P118,0))</f>
        <v/>
      </c>
      <c r="X118" s="30" t="str">
        <f>IF(集計用!W118="","",IF(集計用!F118="男",LOOKUP(集計用!W118,得点換算データ!$Q$3:$R$12),LOOKUP(集計用!W118,得点換算データ!$Q$17:$R$26)))</f>
        <v/>
      </c>
      <c r="Y118" s="28" t="str">
        <f>IF(SUM(集計用!H118+J118+L118+N118+P118+R118+T118+V118+X118)=0,"",(H118+J118+L118+N118+T118+V118+X118+MAX(P118,R118)))</f>
        <v/>
      </c>
      <c r="Z118" s="28" t="str">
        <f>IF(Y118="","",IF(C118=1,LOOKUP(Y118,得点換算データ!$B$29:$B$33,得点換算データ!$A$29:$A$33),IF(C118=2,LOOKUP(Y118,得点換算データ!$C$29:$C$33,得点換算データ!$A$29:$A$33),LOOKUP(Y118,得点換算データ!$D$29:$D$33,得点換算データ!$A$29:$A$33))))</f>
        <v/>
      </c>
      <c r="AA118" s="27">
        <f t="shared" si="10"/>
        <v>0</v>
      </c>
      <c r="AB118" s="27"/>
      <c r="AC118" s="27">
        <f t="shared" si="11"/>
        <v>0</v>
      </c>
      <c r="AD118" s="27">
        <f t="shared" si="12"/>
        <v>0</v>
      </c>
      <c r="AE118" s="27">
        <f t="shared" si="13"/>
        <v>0</v>
      </c>
      <c r="AF118" s="27">
        <f t="shared" si="14"/>
        <v>0</v>
      </c>
      <c r="AG118" s="27">
        <f t="shared" si="15"/>
        <v>0</v>
      </c>
      <c r="AH118" s="27">
        <f t="shared" si="16"/>
        <v>0</v>
      </c>
      <c r="AI118" s="27">
        <f t="shared" si="17"/>
        <v>0</v>
      </c>
      <c r="AJ118" s="27">
        <f t="shared" si="18"/>
        <v>0</v>
      </c>
      <c r="AK118" s="27">
        <f t="shared" si="19"/>
        <v>0</v>
      </c>
    </row>
    <row r="119" spans="1:37">
      <c r="A119" s="28" t="str">
        <f>IF(記入用!A119="","",記入用!A119)</f>
        <v/>
      </c>
      <c r="B119" s="28" t="str">
        <f>IF(記入用!B119="","",記入用!B119)</f>
        <v/>
      </c>
      <c r="C119" s="28" t="str">
        <f>IF(記入用!C119="","",記入用!C119)</f>
        <v/>
      </c>
      <c r="D119" s="28" t="str">
        <f>IF(記入用!D119="","",記入用!D119)</f>
        <v/>
      </c>
      <c r="E119" s="28" t="str">
        <f>IF(記入用!E119="","",記入用!E119)</f>
        <v/>
      </c>
      <c r="F119" s="28" t="str">
        <f>IF(記入用!F119="","",記入用!F119)</f>
        <v/>
      </c>
      <c r="G119" s="28" t="str">
        <f>IF(OR(記入用!G119=0,記入用!H119=0),"",ROUND((記入用!G119+記入用!H119)/2,0))</f>
        <v/>
      </c>
      <c r="H119" s="29" t="str">
        <f>IF(集計用!G119="","",IF(集計用!F119="男",LOOKUP(集計用!G119,得点換算データ!$A$3:$B$12),LOOKUP(集計用!G119,得点換算データ!$A$17:$B$26)))</f>
        <v/>
      </c>
      <c r="I119" s="28" t="str">
        <f>IF(記入用!I119="","",記入用!I119)</f>
        <v/>
      </c>
      <c r="J119" s="30" t="str">
        <f>IF(集計用!I119="","",IF(集計用!F119="男",LOOKUP(集計用!I119,得点換算データ!$C$3:$D$12),LOOKUP(集計用!I119,得点換算データ!$C$17:$D$26)))</f>
        <v/>
      </c>
      <c r="K119" s="28" t="str">
        <f>IF(記入用!J119="","",ROUNDDOWN(記入用!J119,0))</f>
        <v/>
      </c>
      <c r="L119" s="29" t="str">
        <f>IF(集計用!K119="","",IF(集計用!F119="男",LOOKUP(集計用!K119,得点換算データ!$E$3:$F$12),LOOKUP(集計用!K119,得点換算データ!$E$17:$F$26)))</f>
        <v/>
      </c>
      <c r="M119" s="28" t="str">
        <f>IF(記入用!K119="","",記入用!K119)</f>
        <v/>
      </c>
      <c r="N119" s="30" t="str">
        <f>IF(集計用!M119="","",IF(集計用!F119="男",LOOKUP(集計用!M119,得点換算データ!$G$3:$H$12),LOOKUP(集計用!M119,得点換算データ!$G$17:$H$26)))</f>
        <v/>
      </c>
      <c r="O119" s="28" t="str">
        <f>IF(記入用!L119="","",記入用!L119)</f>
        <v/>
      </c>
      <c r="P119" s="30" t="str">
        <f>IF(集計用!O119="","",IF(集計用!F119="男",LOOKUP(集計用!O119,得点換算データ!$I$3:$J$12),LOOKUP(集計用!O119,得点換算データ!$I$17:$J$26)))</f>
        <v/>
      </c>
      <c r="Q119" s="28" t="str">
        <f>IF(記入用!M119="","",記入用!M119)</f>
        <v/>
      </c>
      <c r="R119" s="30" t="str">
        <f>IF(集計用!Q119="","",IF(集計用!F119="男",LOOKUP(集計用!Q119,得点換算データ!$K$3:$L$12),LOOKUP(集計用!Q119,得点換算データ!$K$17:$L$26)))</f>
        <v/>
      </c>
      <c r="S119" s="28" t="str">
        <f>IF(記入用!N119="","",ROUNDUP(記入用!N119,1))</f>
        <v/>
      </c>
      <c r="T119" s="30" t="str">
        <f>IF(集計用!S119="","",IF(集計用!F119="男",LOOKUP(集計用!S119,得点換算データ!$M$3:$N$12),LOOKUP(集計用!S119,得点換算データ!$M$17:$N$26)))</f>
        <v/>
      </c>
      <c r="U119" s="28" t="str">
        <f>IF(記入用!O119="","",ROUNDDOWN(記入用!O119,0))</f>
        <v/>
      </c>
      <c r="V119" s="30" t="str">
        <f>IF(集計用!U119="","",IF(集計用!F119="男",LOOKUP(集計用!U119,得点換算データ!$O$3:$P$12),LOOKUP(集計用!U119,得点換算データ!$O$17:$P$26)))</f>
        <v/>
      </c>
      <c r="W119" s="28" t="str">
        <f>IF(記入用!P119="","",ROUNDDOWN(記入用!P119,0))</f>
        <v/>
      </c>
      <c r="X119" s="30" t="str">
        <f>IF(集計用!W119="","",IF(集計用!F119="男",LOOKUP(集計用!W119,得点換算データ!$Q$3:$R$12),LOOKUP(集計用!W119,得点換算データ!$Q$17:$R$26)))</f>
        <v/>
      </c>
      <c r="Y119" s="28" t="str">
        <f>IF(SUM(集計用!H119+J119+L119+N119+P119+R119+T119+V119+X119)=0,"",(H119+J119+L119+N119+T119+V119+X119+MAX(P119,R119)))</f>
        <v/>
      </c>
      <c r="Z119" s="28" t="str">
        <f>IF(Y119="","",IF(C119=1,LOOKUP(Y119,得点換算データ!$B$29:$B$33,得点換算データ!$A$29:$A$33),IF(C119=2,LOOKUP(Y119,得点換算データ!$C$29:$C$33,得点換算データ!$A$29:$A$33),LOOKUP(Y119,得点換算データ!$D$29:$D$33,得点換算データ!$A$29:$A$33))))</f>
        <v/>
      </c>
      <c r="AA119" s="27">
        <f t="shared" si="10"/>
        <v>0</v>
      </c>
      <c r="AB119" s="27"/>
      <c r="AC119" s="27">
        <f t="shared" si="11"/>
        <v>0</v>
      </c>
      <c r="AD119" s="27">
        <f t="shared" si="12"/>
        <v>0</v>
      </c>
      <c r="AE119" s="27">
        <f t="shared" si="13"/>
        <v>0</v>
      </c>
      <c r="AF119" s="27">
        <f t="shared" si="14"/>
        <v>0</v>
      </c>
      <c r="AG119" s="27">
        <f t="shared" si="15"/>
        <v>0</v>
      </c>
      <c r="AH119" s="27">
        <f t="shared" si="16"/>
        <v>0</v>
      </c>
      <c r="AI119" s="27">
        <f t="shared" si="17"/>
        <v>0</v>
      </c>
      <c r="AJ119" s="27">
        <f t="shared" si="18"/>
        <v>0</v>
      </c>
      <c r="AK119" s="27">
        <f t="shared" si="19"/>
        <v>0</v>
      </c>
    </row>
    <row r="120" spans="1:37">
      <c r="A120" s="28" t="str">
        <f>IF(記入用!A120="","",記入用!A120)</f>
        <v/>
      </c>
      <c r="B120" s="28" t="str">
        <f>IF(記入用!B120="","",記入用!B120)</f>
        <v/>
      </c>
      <c r="C120" s="28" t="str">
        <f>IF(記入用!C120="","",記入用!C120)</f>
        <v/>
      </c>
      <c r="D120" s="28" t="str">
        <f>IF(記入用!D120="","",記入用!D120)</f>
        <v/>
      </c>
      <c r="E120" s="28" t="str">
        <f>IF(記入用!E120="","",記入用!E120)</f>
        <v/>
      </c>
      <c r="F120" s="28" t="str">
        <f>IF(記入用!F120="","",記入用!F120)</f>
        <v/>
      </c>
      <c r="G120" s="28" t="str">
        <f>IF(OR(記入用!G120=0,記入用!H120=0),"",ROUND((記入用!G120+記入用!H120)/2,0))</f>
        <v/>
      </c>
      <c r="H120" s="29" t="str">
        <f>IF(集計用!G120="","",IF(集計用!F120="男",LOOKUP(集計用!G120,得点換算データ!$A$3:$B$12),LOOKUP(集計用!G120,得点換算データ!$A$17:$B$26)))</f>
        <v/>
      </c>
      <c r="I120" s="28" t="str">
        <f>IF(記入用!I120="","",記入用!I120)</f>
        <v/>
      </c>
      <c r="J120" s="30" t="str">
        <f>IF(集計用!I120="","",IF(集計用!F120="男",LOOKUP(集計用!I120,得点換算データ!$C$3:$D$12),LOOKUP(集計用!I120,得点換算データ!$C$17:$D$26)))</f>
        <v/>
      </c>
      <c r="K120" s="28" t="str">
        <f>IF(記入用!J120="","",ROUNDDOWN(記入用!J120,0))</f>
        <v/>
      </c>
      <c r="L120" s="29" t="str">
        <f>IF(集計用!K120="","",IF(集計用!F120="男",LOOKUP(集計用!K120,得点換算データ!$E$3:$F$12),LOOKUP(集計用!K120,得点換算データ!$E$17:$F$26)))</f>
        <v/>
      </c>
      <c r="M120" s="28" t="str">
        <f>IF(記入用!K120="","",記入用!K120)</f>
        <v/>
      </c>
      <c r="N120" s="30" t="str">
        <f>IF(集計用!M120="","",IF(集計用!F120="男",LOOKUP(集計用!M120,得点換算データ!$G$3:$H$12),LOOKUP(集計用!M120,得点換算データ!$G$17:$H$26)))</f>
        <v/>
      </c>
      <c r="O120" s="28" t="str">
        <f>IF(記入用!L120="","",記入用!L120)</f>
        <v/>
      </c>
      <c r="P120" s="30" t="str">
        <f>IF(集計用!O120="","",IF(集計用!F120="男",LOOKUP(集計用!O120,得点換算データ!$I$3:$J$12),LOOKUP(集計用!O120,得点換算データ!$I$17:$J$26)))</f>
        <v/>
      </c>
      <c r="Q120" s="28" t="str">
        <f>IF(記入用!M120="","",記入用!M120)</f>
        <v/>
      </c>
      <c r="R120" s="30" t="str">
        <f>IF(集計用!Q120="","",IF(集計用!F120="男",LOOKUP(集計用!Q120,得点換算データ!$K$3:$L$12),LOOKUP(集計用!Q120,得点換算データ!$K$17:$L$26)))</f>
        <v/>
      </c>
      <c r="S120" s="28" t="str">
        <f>IF(記入用!N120="","",ROUNDUP(記入用!N120,1))</f>
        <v/>
      </c>
      <c r="T120" s="30" t="str">
        <f>IF(集計用!S120="","",IF(集計用!F120="男",LOOKUP(集計用!S120,得点換算データ!$M$3:$N$12),LOOKUP(集計用!S120,得点換算データ!$M$17:$N$26)))</f>
        <v/>
      </c>
      <c r="U120" s="28" t="str">
        <f>IF(記入用!O120="","",ROUNDDOWN(記入用!O120,0))</f>
        <v/>
      </c>
      <c r="V120" s="30" t="str">
        <f>IF(集計用!U120="","",IF(集計用!F120="男",LOOKUP(集計用!U120,得点換算データ!$O$3:$P$12),LOOKUP(集計用!U120,得点換算データ!$O$17:$P$26)))</f>
        <v/>
      </c>
      <c r="W120" s="28" t="str">
        <f>IF(記入用!P120="","",ROUNDDOWN(記入用!P120,0))</f>
        <v/>
      </c>
      <c r="X120" s="30" t="str">
        <f>IF(集計用!W120="","",IF(集計用!F120="男",LOOKUP(集計用!W120,得点換算データ!$Q$3:$R$12),LOOKUP(集計用!W120,得点換算データ!$Q$17:$R$26)))</f>
        <v/>
      </c>
      <c r="Y120" s="28" t="str">
        <f>IF(SUM(集計用!H120+J120+L120+N120+P120+R120+T120+V120+X120)=0,"",(H120+J120+L120+N120+T120+V120+X120+MAX(P120,R120)))</f>
        <v/>
      </c>
      <c r="Z120" s="28" t="str">
        <f>IF(Y120="","",IF(C120=1,LOOKUP(Y120,得点換算データ!$B$29:$B$33,得点換算データ!$A$29:$A$33),IF(C120=2,LOOKUP(Y120,得点換算データ!$C$29:$C$33,得点換算データ!$A$29:$A$33),LOOKUP(Y120,得点換算データ!$D$29:$D$33,得点換算データ!$A$29:$A$33))))</f>
        <v/>
      </c>
      <c r="AA120" s="27">
        <f t="shared" si="10"/>
        <v>0</v>
      </c>
      <c r="AB120" s="27"/>
      <c r="AC120" s="27">
        <f t="shared" si="11"/>
        <v>0</v>
      </c>
      <c r="AD120" s="27">
        <f t="shared" si="12"/>
        <v>0</v>
      </c>
      <c r="AE120" s="27">
        <f t="shared" si="13"/>
        <v>0</v>
      </c>
      <c r="AF120" s="27">
        <f t="shared" si="14"/>
        <v>0</v>
      </c>
      <c r="AG120" s="27">
        <f t="shared" si="15"/>
        <v>0</v>
      </c>
      <c r="AH120" s="27">
        <f t="shared" si="16"/>
        <v>0</v>
      </c>
      <c r="AI120" s="27">
        <f t="shared" si="17"/>
        <v>0</v>
      </c>
      <c r="AJ120" s="27">
        <f t="shared" si="18"/>
        <v>0</v>
      </c>
      <c r="AK120" s="27">
        <f t="shared" si="19"/>
        <v>0</v>
      </c>
    </row>
    <row r="121" spans="1:37">
      <c r="A121" s="28" t="str">
        <f>IF(記入用!A121="","",記入用!A121)</f>
        <v/>
      </c>
      <c r="B121" s="28" t="str">
        <f>IF(記入用!B121="","",記入用!B121)</f>
        <v/>
      </c>
      <c r="C121" s="28" t="str">
        <f>IF(記入用!C121="","",記入用!C121)</f>
        <v/>
      </c>
      <c r="D121" s="28" t="str">
        <f>IF(記入用!D121="","",記入用!D121)</f>
        <v/>
      </c>
      <c r="E121" s="28" t="str">
        <f>IF(記入用!E121="","",記入用!E121)</f>
        <v/>
      </c>
      <c r="F121" s="28" t="str">
        <f>IF(記入用!F121="","",記入用!F121)</f>
        <v/>
      </c>
      <c r="G121" s="28" t="str">
        <f>IF(OR(記入用!G121=0,記入用!H121=0),"",ROUND((記入用!G121+記入用!H121)/2,0))</f>
        <v/>
      </c>
      <c r="H121" s="29" t="str">
        <f>IF(集計用!G121="","",IF(集計用!F121="男",LOOKUP(集計用!G121,得点換算データ!$A$3:$B$12),LOOKUP(集計用!G121,得点換算データ!$A$17:$B$26)))</f>
        <v/>
      </c>
      <c r="I121" s="28" t="str">
        <f>IF(記入用!I121="","",記入用!I121)</f>
        <v/>
      </c>
      <c r="J121" s="30" t="str">
        <f>IF(集計用!I121="","",IF(集計用!F121="男",LOOKUP(集計用!I121,得点換算データ!$C$3:$D$12),LOOKUP(集計用!I121,得点換算データ!$C$17:$D$26)))</f>
        <v/>
      </c>
      <c r="K121" s="28" t="str">
        <f>IF(記入用!J121="","",ROUNDDOWN(記入用!J121,0))</f>
        <v/>
      </c>
      <c r="L121" s="29" t="str">
        <f>IF(集計用!K121="","",IF(集計用!F121="男",LOOKUP(集計用!K121,得点換算データ!$E$3:$F$12),LOOKUP(集計用!K121,得点換算データ!$E$17:$F$26)))</f>
        <v/>
      </c>
      <c r="M121" s="28" t="str">
        <f>IF(記入用!K121="","",記入用!K121)</f>
        <v/>
      </c>
      <c r="N121" s="30" t="str">
        <f>IF(集計用!M121="","",IF(集計用!F121="男",LOOKUP(集計用!M121,得点換算データ!$G$3:$H$12),LOOKUP(集計用!M121,得点換算データ!$G$17:$H$26)))</f>
        <v/>
      </c>
      <c r="O121" s="28" t="str">
        <f>IF(記入用!L121="","",記入用!L121)</f>
        <v/>
      </c>
      <c r="P121" s="30" t="str">
        <f>IF(集計用!O121="","",IF(集計用!F121="男",LOOKUP(集計用!O121,得点換算データ!$I$3:$J$12),LOOKUP(集計用!O121,得点換算データ!$I$17:$J$26)))</f>
        <v/>
      </c>
      <c r="Q121" s="28" t="str">
        <f>IF(記入用!M121="","",記入用!M121)</f>
        <v/>
      </c>
      <c r="R121" s="30" t="str">
        <f>IF(集計用!Q121="","",IF(集計用!F121="男",LOOKUP(集計用!Q121,得点換算データ!$K$3:$L$12),LOOKUP(集計用!Q121,得点換算データ!$K$17:$L$26)))</f>
        <v/>
      </c>
      <c r="S121" s="28" t="str">
        <f>IF(記入用!N121="","",ROUNDUP(記入用!N121,1))</f>
        <v/>
      </c>
      <c r="T121" s="30" t="str">
        <f>IF(集計用!S121="","",IF(集計用!F121="男",LOOKUP(集計用!S121,得点換算データ!$M$3:$N$12),LOOKUP(集計用!S121,得点換算データ!$M$17:$N$26)))</f>
        <v/>
      </c>
      <c r="U121" s="28" t="str">
        <f>IF(記入用!O121="","",ROUNDDOWN(記入用!O121,0))</f>
        <v/>
      </c>
      <c r="V121" s="30" t="str">
        <f>IF(集計用!U121="","",IF(集計用!F121="男",LOOKUP(集計用!U121,得点換算データ!$O$3:$P$12),LOOKUP(集計用!U121,得点換算データ!$O$17:$P$26)))</f>
        <v/>
      </c>
      <c r="W121" s="28" t="str">
        <f>IF(記入用!P121="","",ROUNDDOWN(記入用!P121,0))</f>
        <v/>
      </c>
      <c r="X121" s="30" t="str">
        <f>IF(集計用!W121="","",IF(集計用!F121="男",LOOKUP(集計用!W121,得点換算データ!$Q$3:$R$12),LOOKUP(集計用!W121,得点換算データ!$Q$17:$R$26)))</f>
        <v/>
      </c>
      <c r="Y121" s="28" t="str">
        <f>IF(SUM(集計用!H121+J121+L121+N121+P121+R121+T121+V121+X121)=0,"",(H121+J121+L121+N121+T121+V121+X121+MAX(P121,R121)))</f>
        <v/>
      </c>
      <c r="Z121" s="28" t="str">
        <f>IF(Y121="","",IF(C121=1,LOOKUP(Y121,得点換算データ!$B$29:$B$33,得点換算データ!$A$29:$A$33),IF(C121=2,LOOKUP(Y121,得点換算データ!$C$29:$C$33,得点換算データ!$A$29:$A$33),LOOKUP(Y121,得点換算データ!$D$29:$D$33,得点換算データ!$A$29:$A$33))))</f>
        <v/>
      </c>
      <c r="AA121" s="27">
        <f t="shared" si="10"/>
        <v>0</v>
      </c>
      <c r="AB121" s="27"/>
      <c r="AC121" s="27">
        <f t="shared" si="11"/>
        <v>0</v>
      </c>
      <c r="AD121" s="27">
        <f t="shared" si="12"/>
        <v>0</v>
      </c>
      <c r="AE121" s="27">
        <f t="shared" si="13"/>
        <v>0</v>
      </c>
      <c r="AF121" s="27">
        <f t="shared" si="14"/>
        <v>0</v>
      </c>
      <c r="AG121" s="27">
        <f t="shared" si="15"/>
        <v>0</v>
      </c>
      <c r="AH121" s="27">
        <f t="shared" si="16"/>
        <v>0</v>
      </c>
      <c r="AI121" s="27">
        <f t="shared" si="17"/>
        <v>0</v>
      </c>
      <c r="AJ121" s="27">
        <f t="shared" si="18"/>
        <v>0</v>
      </c>
      <c r="AK121" s="27">
        <f t="shared" si="19"/>
        <v>0</v>
      </c>
    </row>
    <row r="122" spans="1:37">
      <c r="A122" s="28" t="str">
        <f>IF(記入用!A122="","",記入用!A122)</f>
        <v/>
      </c>
      <c r="B122" s="28" t="str">
        <f>IF(記入用!B122="","",記入用!B122)</f>
        <v/>
      </c>
      <c r="C122" s="28" t="str">
        <f>IF(記入用!C122="","",記入用!C122)</f>
        <v/>
      </c>
      <c r="D122" s="28" t="str">
        <f>IF(記入用!D122="","",記入用!D122)</f>
        <v/>
      </c>
      <c r="E122" s="28" t="str">
        <f>IF(記入用!E122="","",記入用!E122)</f>
        <v/>
      </c>
      <c r="F122" s="28" t="str">
        <f>IF(記入用!F122="","",記入用!F122)</f>
        <v/>
      </c>
      <c r="G122" s="28" t="str">
        <f>IF(OR(記入用!G122=0,記入用!H122=0),"",ROUND((記入用!G122+記入用!H122)/2,0))</f>
        <v/>
      </c>
      <c r="H122" s="29" t="str">
        <f>IF(集計用!G122="","",IF(集計用!F122="男",LOOKUP(集計用!G122,得点換算データ!$A$3:$B$12),LOOKUP(集計用!G122,得点換算データ!$A$17:$B$26)))</f>
        <v/>
      </c>
      <c r="I122" s="28" t="str">
        <f>IF(記入用!I122="","",記入用!I122)</f>
        <v/>
      </c>
      <c r="J122" s="30" t="str">
        <f>IF(集計用!I122="","",IF(集計用!F122="男",LOOKUP(集計用!I122,得点換算データ!$C$3:$D$12),LOOKUP(集計用!I122,得点換算データ!$C$17:$D$26)))</f>
        <v/>
      </c>
      <c r="K122" s="28" t="str">
        <f>IF(記入用!J122="","",ROUNDDOWN(記入用!J122,0))</f>
        <v/>
      </c>
      <c r="L122" s="29" t="str">
        <f>IF(集計用!K122="","",IF(集計用!F122="男",LOOKUP(集計用!K122,得点換算データ!$E$3:$F$12),LOOKUP(集計用!K122,得点換算データ!$E$17:$F$26)))</f>
        <v/>
      </c>
      <c r="M122" s="28" t="str">
        <f>IF(記入用!K122="","",記入用!K122)</f>
        <v/>
      </c>
      <c r="N122" s="30" t="str">
        <f>IF(集計用!M122="","",IF(集計用!F122="男",LOOKUP(集計用!M122,得点換算データ!$G$3:$H$12),LOOKUP(集計用!M122,得点換算データ!$G$17:$H$26)))</f>
        <v/>
      </c>
      <c r="O122" s="28" t="str">
        <f>IF(記入用!L122="","",記入用!L122)</f>
        <v/>
      </c>
      <c r="P122" s="30" t="str">
        <f>IF(集計用!O122="","",IF(集計用!F122="男",LOOKUP(集計用!O122,得点換算データ!$I$3:$J$12),LOOKUP(集計用!O122,得点換算データ!$I$17:$J$26)))</f>
        <v/>
      </c>
      <c r="Q122" s="28" t="str">
        <f>IF(記入用!M122="","",記入用!M122)</f>
        <v/>
      </c>
      <c r="R122" s="30" t="str">
        <f>IF(集計用!Q122="","",IF(集計用!F122="男",LOOKUP(集計用!Q122,得点換算データ!$K$3:$L$12),LOOKUP(集計用!Q122,得点換算データ!$K$17:$L$26)))</f>
        <v/>
      </c>
      <c r="S122" s="28" t="str">
        <f>IF(記入用!N122="","",ROUNDUP(記入用!N122,1))</f>
        <v/>
      </c>
      <c r="T122" s="30" t="str">
        <f>IF(集計用!S122="","",IF(集計用!F122="男",LOOKUP(集計用!S122,得点換算データ!$M$3:$N$12),LOOKUP(集計用!S122,得点換算データ!$M$17:$N$26)))</f>
        <v/>
      </c>
      <c r="U122" s="28" t="str">
        <f>IF(記入用!O122="","",ROUNDDOWN(記入用!O122,0))</f>
        <v/>
      </c>
      <c r="V122" s="30" t="str">
        <f>IF(集計用!U122="","",IF(集計用!F122="男",LOOKUP(集計用!U122,得点換算データ!$O$3:$P$12),LOOKUP(集計用!U122,得点換算データ!$O$17:$P$26)))</f>
        <v/>
      </c>
      <c r="W122" s="28" t="str">
        <f>IF(記入用!P122="","",ROUNDDOWN(記入用!P122,0))</f>
        <v/>
      </c>
      <c r="X122" s="30" t="str">
        <f>IF(集計用!W122="","",IF(集計用!F122="男",LOOKUP(集計用!W122,得点換算データ!$Q$3:$R$12),LOOKUP(集計用!W122,得点換算データ!$Q$17:$R$26)))</f>
        <v/>
      </c>
      <c r="Y122" s="28" t="str">
        <f>IF(SUM(集計用!H122+J122+L122+N122+P122+R122+T122+V122+X122)=0,"",(H122+J122+L122+N122+T122+V122+X122+MAX(P122,R122)))</f>
        <v/>
      </c>
      <c r="Z122" s="28" t="str">
        <f>IF(Y122="","",IF(C122=1,LOOKUP(Y122,得点換算データ!$B$29:$B$33,得点換算データ!$A$29:$A$33),IF(C122=2,LOOKUP(Y122,得点換算データ!$C$29:$C$33,得点換算データ!$A$29:$A$33),LOOKUP(Y122,得点換算データ!$D$29:$D$33,得点換算データ!$A$29:$A$33))))</f>
        <v/>
      </c>
      <c r="AA122" s="27">
        <f t="shared" si="10"/>
        <v>0</v>
      </c>
      <c r="AB122" s="27"/>
      <c r="AC122" s="27">
        <f t="shared" si="11"/>
        <v>0</v>
      </c>
      <c r="AD122" s="27">
        <f t="shared" si="12"/>
        <v>0</v>
      </c>
      <c r="AE122" s="27">
        <f t="shared" si="13"/>
        <v>0</v>
      </c>
      <c r="AF122" s="27">
        <f t="shared" si="14"/>
        <v>0</v>
      </c>
      <c r="AG122" s="27">
        <f t="shared" si="15"/>
        <v>0</v>
      </c>
      <c r="AH122" s="27">
        <f t="shared" si="16"/>
        <v>0</v>
      </c>
      <c r="AI122" s="27">
        <f t="shared" si="17"/>
        <v>0</v>
      </c>
      <c r="AJ122" s="27">
        <f t="shared" si="18"/>
        <v>0</v>
      </c>
      <c r="AK122" s="27">
        <f t="shared" si="19"/>
        <v>0</v>
      </c>
    </row>
    <row r="123" spans="1:37">
      <c r="A123" s="28" t="str">
        <f>IF(記入用!A123="","",記入用!A123)</f>
        <v/>
      </c>
      <c r="B123" s="28" t="str">
        <f>IF(記入用!B123="","",記入用!B123)</f>
        <v/>
      </c>
      <c r="C123" s="28" t="str">
        <f>IF(記入用!C123="","",記入用!C123)</f>
        <v/>
      </c>
      <c r="D123" s="28" t="str">
        <f>IF(記入用!D123="","",記入用!D123)</f>
        <v/>
      </c>
      <c r="E123" s="28" t="str">
        <f>IF(記入用!E123="","",記入用!E123)</f>
        <v/>
      </c>
      <c r="F123" s="28" t="str">
        <f>IF(記入用!F123="","",記入用!F123)</f>
        <v/>
      </c>
      <c r="G123" s="28" t="str">
        <f>IF(OR(記入用!G123=0,記入用!H123=0),"",ROUND((記入用!G123+記入用!H123)/2,0))</f>
        <v/>
      </c>
      <c r="H123" s="29" t="str">
        <f>IF(集計用!G123="","",IF(集計用!F123="男",LOOKUP(集計用!G123,得点換算データ!$A$3:$B$12),LOOKUP(集計用!G123,得点換算データ!$A$17:$B$26)))</f>
        <v/>
      </c>
      <c r="I123" s="28" t="str">
        <f>IF(記入用!I123="","",記入用!I123)</f>
        <v/>
      </c>
      <c r="J123" s="30" t="str">
        <f>IF(集計用!I123="","",IF(集計用!F123="男",LOOKUP(集計用!I123,得点換算データ!$C$3:$D$12),LOOKUP(集計用!I123,得点換算データ!$C$17:$D$26)))</f>
        <v/>
      </c>
      <c r="K123" s="28" t="str">
        <f>IF(記入用!J123="","",ROUNDDOWN(記入用!J123,0))</f>
        <v/>
      </c>
      <c r="L123" s="29" t="str">
        <f>IF(集計用!K123="","",IF(集計用!F123="男",LOOKUP(集計用!K123,得点換算データ!$E$3:$F$12),LOOKUP(集計用!K123,得点換算データ!$E$17:$F$26)))</f>
        <v/>
      </c>
      <c r="M123" s="28" t="str">
        <f>IF(記入用!K123="","",記入用!K123)</f>
        <v/>
      </c>
      <c r="N123" s="30" t="str">
        <f>IF(集計用!M123="","",IF(集計用!F123="男",LOOKUP(集計用!M123,得点換算データ!$G$3:$H$12),LOOKUP(集計用!M123,得点換算データ!$G$17:$H$26)))</f>
        <v/>
      </c>
      <c r="O123" s="28" t="str">
        <f>IF(記入用!L123="","",記入用!L123)</f>
        <v/>
      </c>
      <c r="P123" s="30" t="str">
        <f>IF(集計用!O123="","",IF(集計用!F123="男",LOOKUP(集計用!O123,得点換算データ!$I$3:$J$12),LOOKUP(集計用!O123,得点換算データ!$I$17:$J$26)))</f>
        <v/>
      </c>
      <c r="Q123" s="28" t="str">
        <f>IF(記入用!M123="","",記入用!M123)</f>
        <v/>
      </c>
      <c r="R123" s="30" t="str">
        <f>IF(集計用!Q123="","",IF(集計用!F123="男",LOOKUP(集計用!Q123,得点換算データ!$K$3:$L$12),LOOKUP(集計用!Q123,得点換算データ!$K$17:$L$26)))</f>
        <v/>
      </c>
      <c r="S123" s="28" t="str">
        <f>IF(記入用!N123="","",ROUNDUP(記入用!N123,1))</f>
        <v/>
      </c>
      <c r="T123" s="30" t="str">
        <f>IF(集計用!S123="","",IF(集計用!F123="男",LOOKUP(集計用!S123,得点換算データ!$M$3:$N$12),LOOKUP(集計用!S123,得点換算データ!$M$17:$N$26)))</f>
        <v/>
      </c>
      <c r="U123" s="28" t="str">
        <f>IF(記入用!O123="","",ROUNDDOWN(記入用!O123,0))</f>
        <v/>
      </c>
      <c r="V123" s="30" t="str">
        <f>IF(集計用!U123="","",IF(集計用!F123="男",LOOKUP(集計用!U123,得点換算データ!$O$3:$P$12),LOOKUP(集計用!U123,得点換算データ!$O$17:$P$26)))</f>
        <v/>
      </c>
      <c r="W123" s="28" t="str">
        <f>IF(記入用!P123="","",ROUNDDOWN(記入用!P123,0))</f>
        <v/>
      </c>
      <c r="X123" s="30" t="str">
        <f>IF(集計用!W123="","",IF(集計用!F123="男",LOOKUP(集計用!W123,得点換算データ!$Q$3:$R$12),LOOKUP(集計用!W123,得点換算データ!$Q$17:$R$26)))</f>
        <v/>
      </c>
      <c r="Y123" s="28" t="str">
        <f>IF(SUM(集計用!H123+J123+L123+N123+P123+R123+T123+V123+X123)=0,"",(H123+J123+L123+N123+T123+V123+X123+MAX(P123,R123)))</f>
        <v/>
      </c>
      <c r="Z123" s="28" t="str">
        <f>IF(Y123="","",IF(C123=1,LOOKUP(Y123,得点換算データ!$B$29:$B$33,得点換算データ!$A$29:$A$33),IF(C123=2,LOOKUP(Y123,得点換算データ!$C$29:$C$33,得点換算データ!$A$29:$A$33),LOOKUP(Y123,得点換算データ!$D$29:$D$33,得点換算データ!$A$29:$A$33))))</f>
        <v/>
      </c>
      <c r="AA123" s="27">
        <f t="shared" si="10"/>
        <v>0</v>
      </c>
      <c r="AB123" s="27"/>
      <c r="AC123" s="27">
        <f t="shared" si="11"/>
        <v>0</v>
      </c>
      <c r="AD123" s="27">
        <f t="shared" si="12"/>
        <v>0</v>
      </c>
      <c r="AE123" s="27">
        <f t="shared" si="13"/>
        <v>0</v>
      </c>
      <c r="AF123" s="27">
        <f t="shared" si="14"/>
        <v>0</v>
      </c>
      <c r="AG123" s="27">
        <f t="shared" si="15"/>
        <v>0</v>
      </c>
      <c r="AH123" s="27">
        <f t="shared" si="16"/>
        <v>0</v>
      </c>
      <c r="AI123" s="27">
        <f t="shared" si="17"/>
        <v>0</v>
      </c>
      <c r="AJ123" s="27">
        <f t="shared" si="18"/>
        <v>0</v>
      </c>
      <c r="AK123" s="27">
        <f t="shared" si="19"/>
        <v>0</v>
      </c>
    </row>
    <row r="124" spans="1:37">
      <c r="A124" s="28" t="str">
        <f>IF(記入用!A124="","",記入用!A124)</f>
        <v/>
      </c>
      <c r="B124" s="28" t="str">
        <f>IF(記入用!B124="","",記入用!B124)</f>
        <v/>
      </c>
      <c r="C124" s="28" t="str">
        <f>IF(記入用!C124="","",記入用!C124)</f>
        <v/>
      </c>
      <c r="D124" s="28" t="str">
        <f>IF(記入用!D124="","",記入用!D124)</f>
        <v/>
      </c>
      <c r="E124" s="28" t="str">
        <f>IF(記入用!E124="","",記入用!E124)</f>
        <v/>
      </c>
      <c r="F124" s="28" t="str">
        <f>IF(記入用!F124="","",記入用!F124)</f>
        <v/>
      </c>
      <c r="G124" s="28" t="str">
        <f>IF(OR(記入用!G124=0,記入用!H124=0),"",ROUND((記入用!G124+記入用!H124)/2,0))</f>
        <v/>
      </c>
      <c r="H124" s="29" t="str">
        <f>IF(集計用!G124="","",IF(集計用!F124="男",LOOKUP(集計用!G124,得点換算データ!$A$3:$B$12),LOOKUP(集計用!G124,得点換算データ!$A$17:$B$26)))</f>
        <v/>
      </c>
      <c r="I124" s="28" t="str">
        <f>IF(記入用!I124="","",記入用!I124)</f>
        <v/>
      </c>
      <c r="J124" s="30" t="str">
        <f>IF(集計用!I124="","",IF(集計用!F124="男",LOOKUP(集計用!I124,得点換算データ!$C$3:$D$12),LOOKUP(集計用!I124,得点換算データ!$C$17:$D$26)))</f>
        <v/>
      </c>
      <c r="K124" s="28" t="str">
        <f>IF(記入用!J124="","",ROUNDDOWN(記入用!J124,0))</f>
        <v/>
      </c>
      <c r="L124" s="29" t="str">
        <f>IF(集計用!K124="","",IF(集計用!F124="男",LOOKUP(集計用!K124,得点換算データ!$E$3:$F$12),LOOKUP(集計用!K124,得点換算データ!$E$17:$F$26)))</f>
        <v/>
      </c>
      <c r="M124" s="28" t="str">
        <f>IF(記入用!K124="","",記入用!K124)</f>
        <v/>
      </c>
      <c r="N124" s="30" t="str">
        <f>IF(集計用!M124="","",IF(集計用!F124="男",LOOKUP(集計用!M124,得点換算データ!$G$3:$H$12),LOOKUP(集計用!M124,得点換算データ!$G$17:$H$26)))</f>
        <v/>
      </c>
      <c r="O124" s="28" t="str">
        <f>IF(記入用!L124="","",記入用!L124)</f>
        <v/>
      </c>
      <c r="P124" s="30" t="str">
        <f>IF(集計用!O124="","",IF(集計用!F124="男",LOOKUP(集計用!O124,得点換算データ!$I$3:$J$12),LOOKUP(集計用!O124,得点換算データ!$I$17:$J$26)))</f>
        <v/>
      </c>
      <c r="Q124" s="28" t="str">
        <f>IF(記入用!M124="","",記入用!M124)</f>
        <v/>
      </c>
      <c r="R124" s="30" t="str">
        <f>IF(集計用!Q124="","",IF(集計用!F124="男",LOOKUP(集計用!Q124,得点換算データ!$K$3:$L$12),LOOKUP(集計用!Q124,得点換算データ!$K$17:$L$26)))</f>
        <v/>
      </c>
      <c r="S124" s="28" t="str">
        <f>IF(記入用!N124="","",ROUNDUP(記入用!N124,1))</f>
        <v/>
      </c>
      <c r="T124" s="30" t="str">
        <f>IF(集計用!S124="","",IF(集計用!F124="男",LOOKUP(集計用!S124,得点換算データ!$M$3:$N$12),LOOKUP(集計用!S124,得点換算データ!$M$17:$N$26)))</f>
        <v/>
      </c>
      <c r="U124" s="28" t="str">
        <f>IF(記入用!O124="","",ROUNDDOWN(記入用!O124,0))</f>
        <v/>
      </c>
      <c r="V124" s="30" t="str">
        <f>IF(集計用!U124="","",IF(集計用!F124="男",LOOKUP(集計用!U124,得点換算データ!$O$3:$P$12),LOOKUP(集計用!U124,得点換算データ!$O$17:$P$26)))</f>
        <v/>
      </c>
      <c r="W124" s="28" t="str">
        <f>IF(記入用!P124="","",ROUNDDOWN(記入用!P124,0))</f>
        <v/>
      </c>
      <c r="X124" s="30" t="str">
        <f>IF(集計用!W124="","",IF(集計用!F124="男",LOOKUP(集計用!W124,得点換算データ!$Q$3:$R$12),LOOKUP(集計用!W124,得点換算データ!$Q$17:$R$26)))</f>
        <v/>
      </c>
      <c r="Y124" s="28" t="str">
        <f>IF(SUM(集計用!H124+J124+L124+N124+P124+R124+T124+V124+X124)=0,"",(H124+J124+L124+N124+T124+V124+X124+MAX(P124,R124)))</f>
        <v/>
      </c>
      <c r="Z124" s="28" t="str">
        <f>IF(Y124="","",IF(C124=1,LOOKUP(Y124,得点換算データ!$B$29:$B$33,得点換算データ!$A$29:$A$33),IF(C124=2,LOOKUP(Y124,得点換算データ!$C$29:$C$33,得点換算データ!$A$29:$A$33),LOOKUP(Y124,得点換算データ!$D$29:$D$33,得点換算データ!$A$29:$A$33))))</f>
        <v/>
      </c>
      <c r="AA124" s="27">
        <f t="shared" si="10"/>
        <v>0</v>
      </c>
      <c r="AB124" s="27"/>
      <c r="AC124" s="27">
        <f t="shared" si="11"/>
        <v>0</v>
      </c>
      <c r="AD124" s="27">
        <f t="shared" si="12"/>
        <v>0</v>
      </c>
      <c r="AE124" s="27">
        <f t="shared" si="13"/>
        <v>0</v>
      </c>
      <c r="AF124" s="27">
        <f t="shared" si="14"/>
        <v>0</v>
      </c>
      <c r="AG124" s="27">
        <f t="shared" si="15"/>
        <v>0</v>
      </c>
      <c r="AH124" s="27">
        <f t="shared" si="16"/>
        <v>0</v>
      </c>
      <c r="AI124" s="27">
        <f t="shared" si="17"/>
        <v>0</v>
      </c>
      <c r="AJ124" s="27">
        <f t="shared" si="18"/>
        <v>0</v>
      </c>
      <c r="AK124" s="27">
        <f t="shared" si="19"/>
        <v>0</v>
      </c>
    </row>
    <row r="125" spans="1:37">
      <c r="A125" s="28" t="str">
        <f>IF(記入用!A125="","",記入用!A125)</f>
        <v/>
      </c>
      <c r="B125" s="28" t="str">
        <f>IF(記入用!B125="","",記入用!B125)</f>
        <v/>
      </c>
      <c r="C125" s="28" t="str">
        <f>IF(記入用!C125="","",記入用!C125)</f>
        <v/>
      </c>
      <c r="D125" s="28" t="str">
        <f>IF(記入用!D125="","",記入用!D125)</f>
        <v/>
      </c>
      <c r="E125" s="28" t="str">
        <f>IF(記入用!E125="","",記入用!E125)</f>
        <v/>
      </c>
      <c r="F125" s="28" t="str">
        <f>IF(記入用!F125="","",記入用!F125)</f>
        <v/>
      </c>
      <c r="G125" s="28" t="str">
        <f>IF(OR(記入用!G125=0,記入用!H125=0),"",ROUND((記入用!G125+記入用!H125)/2,0))</f>
        <v/>
      </c>
      <c r="H125" s="29" t="str">
        <f>IF(集計用!G125="","",IF(集計用!F125="男",LOOKUP(集計用!G125,得点換算データ!$A$3:$B$12),LOOKUP(集計用!G125,得点換算データ!$A$17:$B$26)))</f>
        <v/>
      </c>
      <c r="I125" s="28" t="str">
        <f>IF(記入用!I125="","",記入用!I125)</f>
        <v/>
      </c>
      <c r="J125" s="30" t="str">
        <f>IF(集計用!I125="","",IF(集計用!F125="男",LOOKUP(集計用!I125,得点換算データ!$C$3:$D$12),LOOKUP(集計用!I125,得点換算データ!$C$17:$D$26)))</f>
        <v/>
      </c>
      <c r="K125" s="28" t="str">
        <f>IF(記入用!J125="","",ROUNDDOWN(記入用!J125,0))</f>
        <v/>
      </c>
      <c r="L125" s="29" t="str">
        <f>IF(集計用!K125="","",IF(集計用!F125="男",LOOKUP(集計用!K125,得点換算データ!$E$3:$F$12),LOOKUP(集計用!K125,得点換算データ!$E$17:$F$26)))</f>
        <v/>
      </c>
      <c r="M125" s="28" t="str">
        <f>IF(記入用!K125="","",記入用!K125)</f>
        <v/>
      </c>
      <c r="N125" s="30" t="str">
        <f>IF(集計用!M125="","",IF(集計用!F125="男",LOOKUP(集計用!M125,得点換算データ!$G$3:$H$12),LOOKUP(集計用!M125,得点換算データ!$G$17:$H$26)))</f>
        <v/>
      </c>
      <c r="O125" s="28" t="str">
        <f>IF(記入用!L125="","",記入用!L125)</f>
        <v/>
      </c>
      <c r="P125" s="30" t="str">
        <f>IF(集計用!O125="","",IF(集計用!F125="男",LOOKUP(集計用!O125,得点換算データ!$I$3:$J$12),LOOKUP(集計用!O125,得点換算データ!$I$17:$J$26)))</f>
        <v/>
      </c>
      <c r="Q125" s="28" t="str">
        <f>IF(記入用!M125="","",記入用!M125)</f>
        <v/>
      </c>
      <c r="R125" s="30" t="str">
        <f>IF(集計用!Q125="","",IF(集計用!F125="男",LOOKUP(集計用!Q125,得点換算データ!$K$3:$L$12),LOOKUP(集計用!Q125,得点換算データ!$K$17:$L$26)))</f>
        <v/>
      </c>
      <c r="S125" s="28" t="str">
        <f>IF(記入用!N125="","",ROUNDUP(記入用!N125,1))</f>
        <v/>
      </c>
      <c r="T125" s="30" t="str">
        <f>IF(集計用!S125="","",IF(集計用!F125="男",LOOKUP(集計用!S125,得点換算データ!$M$3:$N$12),LOOKUP(集計用!S125,得点換算データ!$M$17:$N$26)))</f>
        <v/>
      </c>
      <c r="U125" s="28" t="str">
        <f>IF(記入用!O125="","",ROUNDDOWN(記入用!O125,0))</f>
        <v/>
      </c>
      <c r="V125" s="30" t="str">
        <f>IF(集計用!U125="","",IF(集計用!F125="男",LOOKUP(集計用!U125,得点換算データ!$O$3:$P$12),LOOKUP(集計用!U125,得点換算データ!$O$17:$P$26)))</f>
        <v/>
      </c>
      <c r="W125" s="28" t="str">
        <f>IF(記入用!P125="","",ROUNDDOWN(記入用!P125,0))</f>
        <v/>
      </c>
      <c r="X125" s="30" t="str">
        <f>IF(集計用!W125="","",IF(集計用!F125="男",LOOKUP(集計用!W125,得点換算データ!$Q$3:$R$12),LOOKUP(集計用!W125,得点換算データ!$Q$17:$R$26)))</f>
        <v/>
      </c>
      <c r="Y125" s="28" t="str">
        <f>IF(SUM(集計用!H125+J125+L125+N125+P125+R125+T125+V125+X125)=0,"",(H125+J125+L125+N125+T125+V125+X125+MAX(P125,R125)))</f>
        <v/>
      </c>
      <c r="Z125" s="28" t="str">
        <f>IF(Y125="","",IF(C125=1,LOOKUP(Y125,得点換算データ!$B$29:$B$33,得点換算データ!$A$29:$A$33),IF(C125=2,LOOKUP(Y125,得点換算データ!$C$29:$C$33,得点換算データ!$A$29:$A$33),LOOKUP(Y125,得点換算データ!$D$29:$D$33,得点換算データ!$A$29:$A$33))))</f>
        <v/>
      </c>
      <c r="AA125" s="27">
        <f t="shared" si="10"/>
        <v>0</v>
      </c>
      <c r="AB125" s="27"/>
      <c r="AC125" s="27">
        <f t="shared" si="11"/>
        <v>0</v>
      </c>
      <c r="AD125" s="27">
        <f t="shared" si="12"/>
        <v>0</v>
      </c>
      <c r="AE125" s="27">
        <f t="shared" si="13"/>
        <v>0</v>
      </c>
      <c r="AF125" s="27">
        <f t="shared" si="14"/>
        <v>0</v>
      </c>
      <c r="AG125" s="27">
        <f t="shared" si="15"/>
        <v>0</v>
      </c>
      <c r="AH125" s="27">
        <f t="shared" si="16"/>
        <v>0</v>
      </c>
      <c r="AI125" s="27">
        <f t="shared" si="17"/>
        <v>0</v>
      </c>
      <c r="AJ125" s="27">
        <f t="shared" si="18"/>
        <v>0</v>
      </c>
      <c r="AK125" s="27">
        <f t="shared" si="19"/>
        <v>0</v>
      </c>
    </row>
    <row r="126" spans="1:37">
      <c r="A126" s="28" t="str">
        <f>IF(記入用!A126="","",記入用!A126)</f>
        <v/>
      </c>
      <c r="B126" s="28" t="str">
        <f>IF(記入用!B126="","",記入用!B126)</f>
        <v/>
      </c>
      <c r="C126" s="28" t="str">
        <f>IF(記入用!C126="","",記入用!C126)</f>
        <v/>
      </c>
      <c r="D126" s="28" t="str">
        <f>IF(記入用!D126="","",記入用!D126)</f>
        <v/>
      </c>
      <c r="E126" s="28" t="str">
        <f>IF(記入用!E126="","",記入用!E126)</f>
        <v/>
      </c>
      <c r="F126" s="28" t="str">
        <f>IF(記入用!F126="","",記入用!F126)</f>
        <v/>
      </c>
      <c r="G126" s="28" t="str">
        <f>IF(OR(記入用!G126=0,記入用!H126=0),"",ROUND((記入用!G126+記入用!H126)/2,0))</f>
        <v/>
      </c>
      <c r="H126" s="29" t="str">
        <f>IF(集計用!G126="","",IF(集計用!F126="男",LOOKUP(集計用!G126,得点換算データ!$A$3:$B$12),LOOKUP(集計用!G126,得点換算データ!$A$17:$B$26)))</f>
        <v/>
      </c>
      <c r="I126" s="28" t="str">
        <f>IF(記入用!I126="","",記入用!I126)</f>
        <v/>
      </c>
      <c r="J126" s="30" t="str">
        <f>IF(集計用!I126="","",IF(集計用!F126="男",LOOKUP(集計用!I126,得点換算データ!$C$3:$D$12),LOOKUP(集計用!I126,得点換算データ!$C$17:$D$26)))</f>
        <v/>
      </c>
      <c r="K126" s="28" t="str">
        <f>IF(記入用!J126="","",ROUNDDOWN(記入用!J126,0))</f>
        <v/>
      </c>
      <c r="L126" s="29" t="str">
        <f>IF(集計用!K126="","",IF(集計用!F126="男",LOOKUP(集計用!K126,得点換算データ!$E$3:$F$12),LOOKUP(集計用!K126,得点換算データ!$E$17:$F$26)))</f>
        <v/>
      </c>
      <c r="M126" s="28" t="str">
        <f>IF(記入用!K126="","",記入用!K126)</f>
        <v/>
      </c>
      <c r="N126" s="30" t="str">
        <f>IF(集計用!M126="","",IF(集計用!F126="男",LOOKUP(集計用!M126,得点換算データ!$G$3:$H$12),LOOKUP(集計用!M126,得点換算データ!$G$17:$H$26)))</f>
        <v/>
      </c>
      <c r="O126" s="28" t="str">
        <f>IF(記入用!L126="","",記入用!L126)</f>
        <v/>
      </c>
      <c r="P126" s="30" t="str">
        <f>IF(集計用!O126="","",IF(集計用!F126="男",LOOKUP(集計用!O126,得点換算データ!$I$3:$J$12),LOOKUP(集計用!O126,得点換算データ!$I$17:$J$26)))</f>
        <v/>
      </c>
      <c r="Q126" s="28" t="str">
        <f>IF(記入用!M126="","",記入用!M126)</f>
        <v/>
      </c>
      <c r="R126" s="30" t="str">
        <f>IF(集計用!Q126="","",IF(集計用!F126="男",LOOKUP(集計用!Q126,得点換算データ!$K$3:$L$12),LOOKUP(集計用!Q126,得点換算データ!$K$17:$L$26)))</f>
        <v/>
      </c>
      <c r="S126" s="28" t="str">
        <f>IF(記入用!N126="","",ROUNDUP(記入用!N126,1))</f>
        <v/>
      </c>
      <c r="T126" s="30" t="str">
        <f>IF(集計用!S126="","",IF(集計用!F126="男",LOOKUP(集計用!S126,得点換算データ!$M$3:$N$12),LOOKUP(集計用!S126,得点換算データ!$M$17:$N$26)))</f>
        <v/>
      </c>
      <c r="U126" s="28" t="str">
        <f>IF(記入用!O126="","",ROUNDDOWN(記入用!O126,0))</f>
        <v/>
      </c>
      <c r="V126" s="30" t="str">
        <f>IF(集計用!U126="","",IF(集計用!F126="男",LOOKUP(集計用!U126,得点換算データ!$O$3:$P$12),LOOKUP(集計用!U126,得点換算データ!$O$17:$P$26)))</f>
        <v/>
      </c>
      <c r="W126" s="28" t="str">
        <f>IF(記入用!P126="","",ROUNDDOWN(記入用!P126,0))</f>
        <v/>
      </c>
      <c r="X126" s="30" t="str">
        <f>IF(集計用!W126="","",IF(集計用!F126="男",LOOKUP(集計用!W126,得点換算データ!$Q$3:$R$12),LOOKUP(集計用!W126,得点換算データ!$Q$17:$R$26)))</f>
        <v/>
      </c>
      <c r="Y126" s="28" t="str">
        <f>IF(SUM(集計用!H126+J126+L126+N126+P126+R126+T126+V126+X126)=0,"",(H126+J126+L126+N126+T126+V126+X126+MAX(P126,R126)))</f>
        <v/>
      </c>
      <c r="Z126" s="28" t="str">
        <f>IF(Y126="","",IF(C126=1,LOOKUP(Y126,得点換算データ!$B$29:$B$33,得点換算データ!$A$29:$A$33),IF(C126=2,LOOKUP(Y126,得点換算データ!$C$29:$C$33,得点換算データ!$A$29:$A$33),LOOKUP(Y126,得点換算データ!$D$29:$D$33,得点換算データ!$A$29:$A$33))))</f>
        <v/>
      </c>
      <c r="AA126" s="27">
        <f t="shared" si="10"/>
        <v>0</v>
      </c>
      <c r="AB126" s="27"/>
      <c r="AC126" s="27">
        <f t="shared" si="11"/>
        <v>0</v>
      </c>
      <c r="AD126" s="27">
        <f t="shared" si="12"/>
        <v>0</v>
      </c>
      <c r="AE126" s="27">
        <f t="shared" si="13"/>
        <v>0</v>
      </c>
      <c r="AF126" s="27">
        <f t="shared" si="14"/>
        <v>0</v>
      </c>
      <c r="AG126" s="27">
        <f t="shared" si="15"/>
        <v>0</v>
      </c>
      <c r="AH126" s="27">
        <f t="shared" si="16"/>
        <v>0</v>
      </c>
      <c r="AI126" s="27">
        <f t="shared" si="17"/>
        <v>0</v>
      </c>
      <c r="AJ126" s="27">
        <f t="shared" si="18"/>
        <v>0</v>
      </c>
      <c r="AK126" s="27">
        <f t="shared" si="19"/>
        <v>0</v>
      </c>
    </row>
    <row r="127" spans="1:37">
      <c r="A127" s="28" t="str">
        <f>IF(記入用!A127="","",記入用!A127)</f>
        <v/>
      </c>
      <c r="B127" s="28" t="str">
        <f>IF(記入用!B127="","",記入用!B127)</f>
        <v/>
      </c>
      <c r="C127" s="28" t="str">
        <f>IF(記入用!C127="","",記入用!C127)</f>
        <v/>
      </c>
      <c r="D127" s="28" t="str">
        <f>IF(記入用!D127="","",記入用!D127)</f>
        <v/>
      </c>
      <c r="E127" s="28" t="str">
        <f>IF(記入用!E127="","",記入用!E127)</f>
        <v/>
      </c>
      <c r="F127" s="28" t="str">
        <f>IF(記入用!F127="","",記入用!F127)</f>
        <v/>
      </c>
      <c r="G127" s="28" t="str">
        <f>IF(OR(記入用!G127=0,記入用!H127=0),"",ROUND((記入用!G127+記入用!H127)/2,0))</f>
        <v/>
      </c>
      <c r="H127" s="29" t="str">
        <f>IF(集計用!G127="","",IF(集計用!F127="男",LOOKUP(集計用!G127,得点換算データ!$A$3:$B$12),LOOKUP(集計用!G127,得点換算データ!$A$17:$B$26)))</f>
        <v/>
      </c>
      <c r="I127" s="28" t="str">
        <f>IF(記入用!I127="","",記入用!I127)</f>
        <v/>
      </c>
      <c r="J127" s="30" t="str">
        <f>IF(集計用!I127="","",IF(集計用!F127="男",LOOKUP(集計用!I127,得点換算データ!$C$3:$D$12),LOOKUP(集計用!I127,得点換算データ!$C$17:$D$26)))</f>
        <v/>
      </c>
      <c r="K127" s="28" t="str">
        <f>IF(記入用!J127="","",ROUNDDOWN(記入用!J127,0))</f>
        <v/>
      </c>
      <c r="L127" s="29" t="str">
        <f>IF(集計用!K127="","",IF(集計用!F127="男",LOOKUP(集計用!K127,得点換算データ!$E$3:$F$12),LOOKUP(集計用!K127,得点換算データ!$E$17:$F$26)))</f>
        <v/>
      </c>
      <c r="M127" s="28" t="str">
        <f>IF(記入用!K127="","",記入用!K127)</f>
        <v/>
      </c>
      <c r="N127" s="30" t="str">
        <f>IF(集計用!M127="","",IF(集計用!F127="男",LOOKUP(集計用!M127,得点換算データ!$G$3:$H$12),LOOKUP(集計用!M127,得点換算データ!$G$17:$H$26)))</f>
        <v/>
      </c>
      <c r="O127" s="28" t="str">
        <f>IF(記入用!L127="","",記入用!L127)</f>
        <v/>
      </c>
      <c r="P127" s="30" t="str">
        <f>IF(集計用!O127="","",IF(集計用!F127="男",LOOKUP(集計用!O127,得点換算データ!$I$3:$J$12),LOOKUP(集計用!O127,得点換算データ!$I$17:$J$26)))</f>
        <v/>
      </c>
      <c r="Q127" s="28" t="str">
        <f>IF(記入用!M127="","",記入用!M127)</f>
        <v/>
      </c>
      <c r="R127" s="30" t="str">
        <f>IF(集計用!Q127="","",IF(集計用!F127="男",LOOKUP(集計用!Q127,得点換算データ!$K$3:$L$12),LOOKUP(集計用!Q127,得点換算データ!$K$17:$L$26)))</f>
        <v/>
      </c>
      <c r="S127" s="28" t="str">
        <f>IF(記入用!N127="","",ROUNDUP(記入用!N127,1))</f>
        <v/>
      </c>
      <c r="T127" s="30" t="str">
        <f>IF(集計用!S127="","",IF(集計用!F127="男",LOOKUP(集計用!S127,得点換算データ!$M$3:$N$12),LOOKUP(集計用!S127,得点換算データ!$M$17:$N$26)))</f>
        <v/>
      </c>
      <c r="U127" s="28" t="str">
        <f>IF(記入用!O127="","",ROUNDDOWN(記入用!O127,0))</f>
        <v/>
      </c>
      <c r="V127" s="30" t="str">
        <f>IF(集計用!U127="","",IF(集計用!F127="男",LOOKUP(集計用!U127,得点換算データ!$O$3:$P$12),LOOKUP(集計用!U127,得点換算データ!$O$17:$P$26)))</f>
        <v/>
      </c>
      <c r="W127" s="28" t="str">
        <f>IF(記入用!P127="","",ROUNDDOWN(記入用!P127,0))</f>
        <v/>
      </c>
      <c r="X127" s="30" t="str">
        <f>IF(集計用!W127="","",IF(集計用!F127="男",LOOKUP(集計用!W127,得点換算データ!$Q$3:$R$12),LOOKUP(集計用!W127,得点換算データ!$Q$17:$R$26)))</f>
        <v/>
      </c>
      <c r="Y127" s="28" t="str">
        <f>IF(SUM(集計用!H127+J127+L127+N127+P127+R127+T127+V127+X127)=0,"",(H127+J127+L127+N127+T127+V127+X127+MAX(P127,R127)))</f>
        <v/>
      </c>
      <c r="Z127" s="28" t="str">
        <f>IF(Y127="","",IF(C127=1,LOOKUP(Y127,得点換算データ!$B$29:$B$33,得点換算データ!$A$29:$A$33),IF(C127=2,LOOKUP(Y127,得点換算データ!$C$29:$C$33,得点換算データ!$A$29:$A$33),LOOKUP(Y127,得点換算データ!$D$29:$D$33,得点換算データ!$A$29:$A$33))))</f>
        <v/>
      </c>
      <c r="AA127" s="27">
        <f t="shared" si="10"/>
        <v>0</v>
      </c>
      <c r="AB127" s="27"/>
      <c r="AC127" s="27">
        <f t="shared" si="11"/>
        <v>0</v>
      </c>
      <c r="AD127" s="27">
        <f t="shared" si="12"/>
        <v>0</v>
      </c>
      <c r="AE127" s="27">
        <f t="shared" si="13"/>
        <v>0</v>
      </c>
      <c r="AF127" s="27">
        <f t="shared" si="14"/>
        <v>0</v>
      </c>
      <c r="AG127" s="27">
        <f t="shared" si="15"/>
        <v>0</v>
      </c>
      <c r="AH127" s="27">
        <f t="shared" si="16"/>
        <v>0</v>
      </c>
      <c r="AI127" s="27">
        <f t="shared" si="17"/>
        <v>0</v>
      </c>
      <c r="AJ127" s="27">
        <f t="shared" si="18"/>
        <v>0</v>
      </c>
      <c r="AK127" s="27">
        <f t="shared" si="19"/>
        <v>0</v>
      </c>
    </row>
    <row r="128" spans="1:37">
      <c r="A128" s="28" t="str">
        <f>IF(記入用!A128="","",記入用!A128)</f>
        <v/>
      </c>
      <c r="B128" s="28" t="str">
        <f>IF(記入用!B128="","",記入用!B128)</f>
        <v/>
      </c>
      <c r="C128" s="28" t="str">
        <f>IF(記入用!C128="","",記入用!C128)</f>
        <v/>
      </c>
      <c r="D128" s="28" t="str">
        <f>IF(記入用!D128="","",記入用!D128)</f>
        <v/>
      </c>
      <c r="E128" s="28" t="str">
        <f>IF(記入用!E128="","",記入用!E128)</f>
        <v/>
      </c>
      <c r="F128" s="28" t="str">
        <f>IF(記入用!F128="","",記入用!F128)</f>
        <v/>
      </c>
      <c r="G128" s="28" t="str">
        <f>IF(OR(記入用!G128=0,記入用!H128=0),"",ROUND((記入用!G128+記入用!H128)/2,0))</f>
        <v/>
      </c>
      <c r="H128" s="29" t="str">
        <f>IF(集計用!G128="","",IF(集計用!F128="男",LOOKUP(集計用!G128,得点換算データ!$A$3:$B$12),LOOKUP(集計用!G128,得点換算データ!$A$17:$B$26)))</f>
        <v/>
      </c>
      <c r="I128" s="28" t="str">
        <f>IF(記入用!I128="","",記入用!I128)</f>
        <v/>
      </c>
      <c r="J128" s="30" t="str">
        <f>IF(集計用!I128="","",IF(集計用!F128="男",LOOKUP(集計用!I128,得点換算データ!$C$3:$D$12),LOOKUP(集計用!I128,得点換算データ!$C$17:$D$26)))</f>
        <v/>
      </c>
      <c r="K128" s="28" t="str">
        <f>IF(記入用!J128="","",ROUNDDOWN(記入用!J128,0))</f>
        <v/>
      </c>
      <c r="L128" s="29" t="str">
        <f>IF(集計用!K128="","",IF(集計用!F128="男",LOOKUP(集計用!K128,得点換算データ!$E$3:$F$12),LOOKUP(集計用!K128,得点換算データ!$E$17:$F$26)))</f>
        <v/>
      </c>
      <c r="M128" s="28" t="str">
        <f>IF(記入用!K128="","",記入用!K128)</f>
        <v/>
      </c>
      <c r="N128" s="30" t="str">
        <f>IF(集計用!M128="","",IF(集計用!F128="男",LOOKUP(集計用!M128,得点換算データ!$G$3:$H$12),LOOKUP(集計用!M128,得点換算データ!$G$17:$H$26)))</f>
        <v/>
      </c>
      <c r="O128" s="28" t="str">
        <f>IF(記入用!L128="","",記入用!L128)</f>
        <v/>
      </c>
      <c r="P128" s="30" t="str">
        <f>IF(集計用!O128="","",IF(集計用!F128="男",LOOKUP(集計用!O128,得点換算データ!$I$3:$J$12),LOOKUP(集計用!O128,得点換算データ!$I$17:$J$26)))</f>
        <v/>
      </c>
      <c r="Q128" s="28" t="str">
        <f>IF(記入用!M128="","",記入用!M128)</f>
        <v/>
      </c>
      <c r="R128" s="30" t="str">
        <f>IF(集計用!Q128="","",IF(集計用!F128="男",LOOKUP(集計用!Q128,得点換算データ!$K$3:$L$12),LOOKUP(集計用!Q128,得点換算データ!$K$17:$L$26)))</f>
        <v/>
      </c>
      <c r="S128" s="28" t="str">
        <f>IF(記入用!N128="","",ROUNDUP(記入用!N128,1))</f>
        <v/>
      </c>
      <c r="T128" s="30" t="str">
        <f>IF(集計用!S128="","",IF(集計用!F128="男",LOOKUP(集計用!S128,得点換算データ!$M$3:$N$12),LOOKUP(集計用!S128,得点換算データ!$M$17:$N$26)))</f>
        <v/>
      </c>
      <c r="U128" s="28" t="str">
        <f>IF(記入用!O128="","",ROUNDDOWN(記入用!O128,0))</f>
        <v/>
      </c>
      <c r="V128" s="30" t="str">
        <f>IF(集計用!U128="","",IF(集計用!F128="男",LOOKUP(集計用!U128,得点換算データ!$O$3:$P$12),LOOKUP(集計用!U128,得点換算データ!$O$17:$P$26)))</f>
        <v/>
      </c>
      <c r="W128" s="28" t="str">
        <f>IF(記入用!P128="","",ROUNDDOWN(記入用!P128,0))</f>
        <v/>
      </c>
      <c r="X128" s="30" t="str">
        <f>IF(集計用!W128="","",IF(集計用!F128="男",LOOKUP(集計用!W128,得点換算データ!$Q$3:$R$12),LOOKUP(集計用!W128,得点換算データ!$Q$17:$R$26)))</f>
        <v/>
      </c>
      <c r="Y128" s="28" t="str">
        <f>IF(SUM(集計用!H128+J128+L128+N128+P128+R128+T128+V128+X128)=0,"",(H128+J128+L128+N128+T128+V128+X128+MAX(P128,R128)))</f>
        <v/>
      </c>
      <c r="Z128" s="28" t="str">
        <f>IF(Y128="","",IF(C128=1,LOOKUP(Y128,得点換算データ!$B$29:$B$33,得点換算データ!$A$29:$A$33),IF(C128=2,LOOKUP(Y128,得点換算データ!$C$29:$C$33,得点換算データ!$A$29:$A$33),LOOKUP(Y128,得点換算データ!$D$29:$D$33,得点換算データ!$A$29:$A$33))))</f>
        <v/>
      </c>
      <c r="AA128" s="27">
        <f t="shared" si="10"/>
        <v>0</v>
      </c>
      <c r="AB128" s="27"/>
      <c r="AC128" s="27">
        <f t="shared" si="11"/>
        <v>0</v>
      </c>
      <c r="AD128" s="27">
        <f t="shared" si="12"/>
        <v>0</v>
      </c>
      <c r="AE128" s="27">
        <f t="shared" si="13"/>
        <v>0</v>
      </c>
      <c r="AF128" s="27">
        <f t="shared" si="14"/>
        <v>0</v>
      </c>
      <c r="AG128" s="27">
        <f t="shared" si="15"/>
        <v>0</v>
      </c>
      <c r="AH128" s="27">
        <f t="shared" si="16"/>
        <v>0</v>
      </c>
      <c r="AI128" s="27">
        <f t="shared" si="17"/>
        <v>0</v>
      </c>
      <c r="AJ128" s="27">
        <f t="shared" si="18"/>
        <v>0</v>
      </c>
      <c r="AK128" s="27">
        <f t="shared" si="19"/>
        <v>0</v>
      </c>
    </row>
    <row r="129" spans="1:37">
      <c r="A129" s="28" t="str">
        <f>IF(記入用!A129="","",記入用!A129)</f>
        <v/>
      </c>
      <c r="B129" s="28" t="str">
        <f>IF(記入用!B129="","",記入用!B129)</f>
        <v/>
      </c>
      <c r="C129" s="28" t="str">
        <f>IF(記入用!C129="","",記入用!C129)</f>
        <v/>
      </c>
      <c r="D129" s="28" t="str">
        <f>IF(記入用!D129="","",記入用!D129)</f>
        <v/>
      </c>
      <c r="E129" s="28" t="str">
        <f>IF(記入用!E129="","",記入用!E129)</f>
        <v/>
      </c>
      <c r="F129" s="28" t="str">
        <f>IF(記入用!F129="","",記入用!F129)</f>
        <v/>
      </c>
      <c r="G129" s="28" t="str">
        <f>IF(OR(記入用!G129=0,記入用!H129=0),"",ROUND((記入用!G129+記入用!H129)/2,0))</f>
        <v/>
      </c>
      <c r="H129" s="29" t="str">
        <f>IF(集計用!G129="","",IF(集計用!F129="男",LOOKUP(集計用!G129,得点換算データ!$A$3:$B$12),LOOKUP(集計用!G129,得点換算データ!$A$17:$B$26)))</f>
        <v/>
      </c>
      <c r="I129" s="28" t="str">
        <f>IF(記入用!I129="","",記入用!I129)</f>
        <v/>
      </c>
      <c r="J129" s="30" t="str">
        <f>IF(集計用!I129="","",IF(集計用!F129="男",LOOKUP(集計用!I129,得点換算データ!$C$3:$D$12),LOOKUP(集計用!I129,得点換算データ!$C$17:$D$26)))</f>
        <v/>
      </c>
      <c r="K129" s="28" t="str">
        <f>IF(記入用!J129="","",ROUNDDOWN(記入用!J129,0))</f>
        <v/>
      </c>
      <c r="L129" s="29" t="str">
        <f>IF(集計用!K129="","",IF(集計用!F129="男",LOOKUP(集計用!K129,得点換算データ!$E$3:$F$12),LOOKUP(集計用!K129,得点換算データ!$E$17:$F$26)))</f>
        <v/>
      </c>
      <c r="M129" s="28" t="str">
        <f>IF(記入用!K129="","",記入用!K129)</f>
        <v/>
      </c>
      <c r="N129" s="30" t="str">
        <f>IF(集計用!M129="","",IF(集計用!F129="男",LOOKUP(集計用!M129,得点換算データ!$G$3:$H$12),LOOKUP(集計用!M129,得点換算データ!$G$17:$H$26)))</f>
        <v/>
      </c>
      <c r="O129" s="28" t="str">
        <f>IF(記入用!L129="","",記入用!L129)</f>
        <v/>
      </c>
      <c r="P129" s="30" t="str">
        <f>IF(集計用!O129="","",IF(集計用!F129="男",LOOKUP(集計用!O129,得点換算データ!$I$3:$J$12),LOOKUP(集計用!O129,得点換算データ!$I$17:$J$26)))</f>
        <v/>
      </c>
      <c r="Q129" s="28" t="str">
        <f>IF(記入用!M129="","",記入用!M129)</f>
        <v/>
      </c>
      <c r="R129" s="30" t="str">
        <f>IF(集計用!Q129="","",IF(集計用!F129="男",LOOKUP(集計用!Q129,得点換算データ!$K$3:$L$12),LOOKUP(集計用!Q129,得点換算データ!$K$17:$L$26)))</f>
        <v/>
      </c>
      <c r="S129" s="28" t="str">
        <f>IF(記入用!N129="","",ROUNDUP(記入用!N129,1))</f>
        <v/>
      </c>
      <c r="T129" s="30" t="str">
        <f>IF(集計用!S129="","",IF(集計用!F129="男",LOOKUP(集計用!S129,得点換算データ!$M$3:$N$12),LOOKUP(集計用!S129,得点換算データ!$M$17:$N$26)))</f>
        <v/>
      </c>
      <c r="U129" s="28" t="str">
        <f>IF(記入用!O129="","",ROUNDDOWN(記入用!O129,0))</f>
        <v/>
      </c>
      <c r="V129" s="30" t="str">
        <f>IF(集計用!U129="","",IF(集計用!F129="男",LOOKUP(集計用!U129,得点換算データ!$O$3:$P$12),LOOKUP(集計用!U129,得点換算データ!$O$17:$P$26)))</f>
        <v/>
      </c>
      <c r="W129" s="28" t="str">
        <f>IF(記入用!P129="","",ROUNDDOWN(記入用!P129,0))</f>
        <v/>
      </c>
      <c r="X129" s="30" t="str">
        <f>IF(集計用!W129="","",IF(集計用!F129="男",LOOKUP(集計用!W129,得点換算データ!$Q$3:$R$12),LOOKUP(集計用!W129,得点換算データ!$Q$17:$R$26)))</f>
        <v/>
      </c>
      <c r="Y129" s="28" t="str">
        <f>IF(SUM(集計用!H129+J129+L129+N129+P129+R129+T129+V129+X129)=0,"",(H129+J129+L129+N129+T129+V129+X129+MAX(P129,R129)))</f>
        <v/>
      </c>
      <c r="Z129" s="28" t="str">
        <f>IF(Y129="","",IF(C129=1,LOOKUP(Y129,得点換算データ!$B$29:$B$33,得点換算データ!$A$29:$A$33),IF(C129=2,LOOKUP(Y129,得点換算データ!$C$29:$C$33,得点換算データ!$A$29:$A$33),LOOKUP(Y129,得点換算データ!$D$29:$D$33,得点換算データ!$A$29:$A$33))))</f>
        <v/>
      </c>
      <c r="AA129" s="27">
        <f t="shared" si="10"/>
        <v>0</v>
      </c>
      <c r="AB129" s="27"/>
      <c r="AC129" s="27">
        <f t="shared" si="11"/>
        <v>0</v>
      </c>
      <c r="AD129" s="27">
        <f t="shared" si="12"/>
        <v>0</v>
      </c>
      <c r="AE129" s="27">
        <f t="shared" si="13"/>
        <v>0</v>
      </c>
      <c r="AF129" s="27">
        <f t="shared" si="14"/>
        <v>0</v>
      </c>
      <c r="AG129" s="27">
        <f t="shared" si="15"/>
        <v>0</v>
      </c>
      <c r="AH129" s="27">
        <f t="shared" si="16"/>
        <v>0</v>
      </c>
      <c r="AI129" s="27">
        <f t="shared" si="17"/>
        <v>0</v>
      </c>
      <c r="AJ129" s="27">
        <f t="shared" si="18"/>
        <v>0</v>
      </c>
      <c r="AK129" s="27">
        <f t="shared" si="19"/>
        <v>0</v>
      </c>
    </row>
    <row r="130" spans="1:37">
      <c r="A130" s="28" t="str">
        <f>IF(記入用!A130="","",記入用!A130)</f>
        <v/>
      </c>
      <c r="B130" s="28" t="str">
        <f>IF(記入用!B130="","",記入用!B130)</f>
        <v/>
      </c>
      <c r="C130" s="28" t="str">
        <f>IF(記入用!C130="","",記入用!C130)</f>
        <v/>
      </c>
      <c r="D130" s="28" t="str">
        <f>IF(記入用!D130="","",記入用!D130)</f>
        <v/>
      </c>
      <c r="E130" s="28" t="str">
        <f>IF(記入用!E130="","",記入用!E130)</f>
        <v/>
      </c>
      <c r="F130" s="28" t="str">
        <f>IF(記入用!F130="","",記入用!F130)</f>
        <v/>
      </c>
      <c r="G130" s="28" t="str">
        <f>IF(OR(記入用!G130=0,記入用!H130=0),"",ROUND((記入用!G130+記入用!H130)/2,0))</f>
        <v/>
      </c>
      <c r="H130" s="29" t="str">
        <f>IF(集計用!G130="","",IF(集計用!F130="男",LOOKUP(集計用!G130,得点換算データ!$A$3:$B$12),LOOKUP(集計用!G130,得点換算データ!$A$17:$B$26)))</f>
        <v/>
      </c>
      <c r="I130" s="28" t="str">
        <f>IF(記入用!I130="","",記入用!I130)</f>
        <v/>
      </c>
      <c r="J130" s="30" t="str">
        <f>IF(集計用!I130="","",IF(集計用!F130="男",LOOKUP(集計用!I130,得点換算データ!$C$3:$D$12),LOOKUP(集計用!I130,得点換算データ!$C$17:$D$26)))</f>
        <v/>
      </c>
      <c r="K130" s="28" t="str">
        <f>IF(記入用!J130="","",ROUNDDOWN(記入用!J130,0))</f>
        <v/>
      </c>
      <c r="L130" s="29" t="str">
        <f>IF(集計用!K130="","",IF(集計用!F130="男",LOOKUP(集計用!K130,得点換算データ!$E$3:$F$12),LOOKUP(集計用!K130,得点換算データ!$E$17:$F$26)))</f>
        <v/>
      </c>
      <c r="M130" s="28" t="str">
        <f>IF(記入用!K130="","",記入用!K130)</f>
        <v/>
      </c>
      <c r="N130" s="30" t="str">
        <f>IF(集計用!M130="","",IF(集計用!F130="男",LOOKUP(集計用!M130,得点換算データ!$G$3:$H$12),LOOKUP(集計用!M130,得点換算データ!$G$17:$H$26)))</f>
        <v/>
      </c>
      <c r="O130" s="28" t="str">
        <f>IF(記入用!L130="","",記入用!L130)</f>
        <v/>
      </c>
      <c r="P130" s="30" t="str">
        <f>IF(集計用!O130="","",IF(集計用!F130="男",LOOKUP(集計用!O130,得点換算データ!$I$3:$J$12),LOOKUP(集計用!O130,得点換算データ!$I$17:$J$26)))</f>
        <v/>
      </c>
      <c r="Q130" s="28" t="str">
        <f>IF(記入用!M130="","",記入用!M130)</f>
        <v/>
      </c>
      <c r="R130" s="30" t="str">
        <f>IF(集計用!Q130="","",IF(集計用!F130="男",LOOKUP(集計用!Q130,得点換算データ!$K$3:$L$12),LOOKUP(集計用!Q130,得点換算データ!$K$17:$L$26)))</f>
        <v/>
      </c>
      <c r="S130" s="28" t="str">
        <f>IF(記入用!N130="","",ROUNDUP(記入用!N130,1))</f>
        <v/>
      </c>
      <c r="T130" s="30" t="str">
        <f>IF(集計用!S130="","",IF(集計用!F130="男",LOOKUP(集計用!S130,得点換算データ!$M$3:$N$12),LOOKUP(集計用!S130,得点換算データ!$M$17:$N$26)))</f>
        <v/>
      </c>
      <c r="U130" s="28" t="str">
        <f>IF(記入用!O130="","",ROUNDDOWN(記入用!O130,0))</f>
        <v/>
      </c>
      <c r="V130" s="30" t="str">
        <f>IF(集計用!U130="","",IF(集計用!F130="男",LOOKUP(集計用!U130,得点換算データ!$O$3:$P$12),LOOKUP(集計用!U130,得点換算データ!$O$17:$P$26)))</f>
        <v/>
      </c>
      <c r="W130" s="28" t="str">
        <f>IF(記入用!P130="","",ROUNDDOWN(記入用!P130,0))</f>
        <v/>
      </c>
      <c r="X130" s="30" t="str">
        <f>IF(集計用!W130="","",IF(集計用!F130="男",LOOKUP(集計用!W130,得点換算データ!$Q$3:$R$12),LOOKUP(集計用!W130,得点換算データ!$Q$17:$R$26)))</f>
        <v/>
      </c>
      <c r="Y130" s="28" t="str">
        <f>IF(SUM(集計用!H130+J130+L130+N130+P130+R130+T130+V130+X130)=0,"",(H130+J130+L130+N130+T130+V130+X130+MAX(P130,R130)))</f>
        <v/>
      </c>
      <c r="Z130" s="28" t="str">
        <f>IF(Y130="","",IF(C130=1,LOOKUP(Y130,得点換算データ!$B$29:$B$33,得点換算データ!$A$29:$A$33),IF(C130=2,LOOKUP(Y130,得点換算データ!$C$29:$C$33,得点換算データ!$A$29:$A$33),LOOKUP(Y130,得点換算データ!$D$29:$D$33,得点換算データ!$A$29:$A$33))))</f>
        <v/>
      </c>
      <c r="AA130" s="27">
        <f t="shared" si="10"/>
        <v>0</v>
      </c>
      <c r="AB130" s="27"/>
      <c r="AC130" s="27">
        <f t="shared" si="11"/>
        <v>0</v>
      </c>
      <c r="AD130" s="27">
        <f t="shared" si="12"/>
        <v>0</v>
      </c>
      <c r="AE130" s="27">
        <f t="shared" si="13"/>
        <v>0</v>
      </c>
      <c r="AF130" s="27">
        <f t="shared" si="14"/>
        <v>0</v>
      </c>
      <c r="AG130" s="27">
        <f t="shared" si="15"/>
        <v>0</v>
      </c>
      <c r="AH130" s="27">
        <f t="shared" si="16"/>
        <v>0</v>
      </c>
      <c r="AI130" s="27">
        <f t="shared" si="17"/>
        <v>0</v>
      </c>
      <c r="AJ130" s="27">
        <f t="shared" si="18"/>
        <v>0</v>
      </c>
      <c r="AK130" s="27">
        <f t="shared" si="19"/>
        <v>0</v>
      </c>
    </row>
    <row r="131" spans="1:37">
      <c r="A131" s="28" t="str">
        <f>IF(記入用!A131="","",記入用!A131)</f>
        <v/>
      </c>
      <c r="B131" s="28" t="str">
        <f>IF(記入用!B131="","",記入用!B131)</f>
        <v/>
      </c>
      <c r="C131" s="28" t="str">
        <f>IF(記入用!C131="","",記入用!C131)</f>
        <v/>
      </c>
      <c r="D131" s="28" t="str">
        <f>IF(記入用!D131="","",記入用!D131)</f>
        <v/>
      </c>
      <c r="E131" s="28" t="str">
        <f>IF(記入用!E131="","",記入用!E131)</f>
        <v/>
      </c>
      <c r="F131" s="28" t="str">
        <f>IF(記入用!F131="","",記入用!F131)</f>
        <v/>
      </c>
      <c r="G131" s="28" t="str">
        <f>IF(OR(記入用!G131=0,記入用!H131=0),"",ROUND((記入用!G131+記入用!H131)/2,0))</f>
        <v/>
      </c>
      <c r="H131" s="29" t="str">
        <f>IF(集計用!G131="","",IF(集計用!F131="男",LOOKUP(集計用!G131,得点換算データ!$A$3:$B$12),LOOKUP(集計用!G131,得点換算データ!$A$17:$B$26)))</f>
        <v/>
      </c>
      <c r="I131" s="28" t="str">
        <f>IF(記入用!I131="","",記入用!I131)</f>
        <v/>
      </c>
      <c r="J131" s="30" t="str">
        <f>IF(集計用!I131="","",IF(集計用!F131="男",LOOKUP(集計用!I131,得点換算データ!$C$3:$D$12),LOOKUP(集計用!I131,得点換算データ!$C$17:$D$26)))</f>
        <v/>
      </c>
      <c r="K131" s="28" t="str">
        <f>IF(記入用!J131="","",ROUNDDOWN(記入用!J131,0))</f>
        <v/>
      </c>
      <c r="L131" s="29" t="str">
        <f>IF(集計用!K131="","",IF(集計用!F131="男",LOOKUP(集計用!K131,得点換算データ!$E$3:$F$12),LOOKUP(集計用!K131,得点換算データ!$E$17:$F$26)))</f>
        <v/>
      </c>
      <c r="M131" s="28" t="str">
        <f>IF(記入用!K131="","",記入用!K131)</f>
        <v/>
      </c>
      <c r="N131" s="30" t="str">
        <f>IF(集計用!M131="","",IF(集計用!F131="男",LOOKUP(集計用!M131,得点換算データ!$G$3:$H$12),LOOKUP(集計用!M131,得点換算データ!$G$17:$H$26)))</f>
        <v/>
      </c>
      <c r="O131" s="28" t="str">
        <f>IF(記入用!L131="","",記入用!L131)</f>
        <v/>
      </c>
      <c r="P131" s="30" t="str">
        <f>IF(集計用!O131="","",IF(集計用!F131="男",LOOKUP(集計用!O131,得点換算データ!$I$3:$J$12),LOOKUP(集計用!O131,得点換算データ!$I$17:$J$26)))</f>
        <v/>
      </c>
      <c r="Q131" s="28" t="str">
        <f>IF(記入用!M131="","",記入用!M131)</f>
        <v/>
      </c>
      <c r="R131" s="30" t="str">
        <f>IF(集計用!Q131="","",IF(集計用!F131="男",LOOKUP(集計用!Q131,得点換算データ!$K$3:$L$12),LOOKUP(集計用!Q131,得点換算データ!$K$17:$L$26)))</f>
        <v/>
      </c>
      <c r="S131" s="28" t="str">
        <f>IF(記入用!N131="","",ROUNDUP(記入用!N131,1))</f>
        <v/>
      </c>
      <c r="T131" s="30" t="str">
        <f>IF(集計用!S131="","",IF(集計用!F131="男",LOOKUP(集計用!S131,得点換算データ!$M$3:$N$12),LOOKUP(集計用!S131,得点換算データ!$M$17:$N$26)))</f>
        <v/>
      </c>
      <c r="U131" s="28" t="str">
        <f>IF(記入用!O131="","",ROUNDDOWN(記入用!O131,0))</f>
        <v/>
      </c>
      <c r="V131" s="30" t="str">
        <f>IF(集計用!U131="","",IF(集計用!F131="男",LOOKUP(集計用!U131,得点換算データ!$O$3:$P$12),LOOKUP(集計用!U131,得点換算データ!$O$17:$P$26)))</f>
        <v/>
      </c>
      <c r="W131" s="28" t="str">
        <f>IF(記入用!P131="","",ROUNDDOWN(記入用!P131,0))</f>
        <v/>
      </c>
      <c r="X131" s="30" t="str">
        <f>IF(集計用!W131="","",IF(集計用!F131="男",LOOKUP(集計用!W131,得点換算データ!$Q$3:$R$12),LOOKUP(集計用!W131,得点換算データ!$Q$17:$R$26)))</f>
        <v/>
      </c>
      <c r="Y131" s="28" t="str">
        <f>IF(SUM(集計用!H131+J131+L131+N131+P131+R131+T131+V131+X131)=0,"",(H131+J131+L131+N131+T131+V131+X131+MAX(P131,R131)))</f>
        <v/>
      </c>
      <c r="Z131" s="28" t="str">
        <f>IF(Y131="","",IF(C131=1,LOOKUP(Y131,得点換算データ!$B$29:$B$33,得点換算データ!$A$29:$A$33),IF(C131=2,LOOKUP(Y131,得点換算データ!$C$29:$C$33,得点換算データ!$A$29:$A$33),LOOKUP(Y131,得点換算データ!$D$29:$D$33,得点換算データ!$A$29:$A$33))))</f>
        <v/>
      </c>
      <c r="AA131" s="27">
        <f t="shared" ref="AA131:AA194" si="20">SUM(AC131:AK131)</f>
        <v>0</v>
      </c>
      <c r="AB131" s="27"/>
      <c r="AC131" s="27">
        <f t="shared" ref="AC131:AC194" si="21">IF(G131&gt;=1,1,0)</f>
        <v>0</v>
      </c>
      <c r="AD131" s="27">
        <f t="shared" ref="AD131:AD194" si="22">IF(I131&gt;=1,1,0)</f>
        <v>0</v>
      </c>
      <c r="AE131" s="27">
        <f t="shared" ref="AE131:AE194" si="23">IF(K131&gt;=1,1,0)</f>
        <v>0</v>
      </c>
      <c r="AF131" s="27">
        <f t="shared" ref="AF131:AF194" si="24">IF(M131&gt;=1,1,0)</f>
        <v>0</v>
      </c>
      <c r="AG131" s="27">
        <f t="shared" ref="AG131:AG194" si="25">IF(O131&gt;=1,1,0)</f>
        <v>0</v>
      </c>
      <c r="AH131" s="27">
        <f t="shared" ref="AH131:AH194" si="26">IF(Q131&gt;=1,1,0)</f>
        <v>0</v>
      </c>
      <c r="AI131" s="27">
        <f t="shared" ref="AI131:AI194" si="27">IF(S131&gt;=1,1,0)</f>
        <v>0</v>
      </c>
      <c r="AJ131" s="27">
        <f t="shared" ref="AJ131:AJ194" si="28">IF(U131&gt;=1,1,0)</f>
        <v>0</v>
      </c>
      <c r="AK131" s="27">
        <f t="shared" ref="AK131:AK194" si="29">IF(W131&gt;=1,1,0)</f>
        <v>0</v>
      </c>
    </row>
    <row r="132" spans="1:37">
      <c r="A132" s="28" t="str">
        <f>IF(記入用!A132="","",記入用!A132)</f>
        <v/>
      </c>
      <c r="B132" s="28" t="str">
        <f>IF(記入用!B132="","",記入用!B132)</f>
        <v/>
      </c>
      <c r="C132" s="28" t="str">
        <f>IF(記入用!C132="","",記入用!C132)</f>
        <v/>
      </c>
      <c r="D132" s="28" t="str">
        <f>IF(記入用!D132="","",記入用!D132)</f>
        <v/>
      </c>
      <c r="E132" s="28" t="str">
        <f>IF(記入用!E132="","",記入用!E132)</f>
        <v/>
      </c>
      <c r="F132" s="28" t="str">
        <f>IF(記入用!F132="","",記入用!F132)</f>
        <v/>
      </c>
      <c r="G132" s="28" t="str">
        <f>IF(OR(記入用!G132=0,記入用!H132=0),"",ROUND((記入用!G132+記入用!H132)/2,0))</f>
        <v/>
      </c>
      <c r="H132" s="29" t="str">
        <f>IF(集計用!G132="","",IF(集計用!F132="男",LOOKUP(集計用!G132,得点換算データ!$A$3:$B$12),LOOKUP(集計用!G132,得点換算データ!$A$17:$B$26)))</f>
        <v/>
      </c>
      <c r="I132" s="28" t="str">
        <f>IF(記入用!I132="","",記入用!I132)</f>
        <v/>
      </c>
      <c r="J132" s="30" t="str">
        <f>IF(集計用!I132="","",IF(集計用!F132="男",LOOKUP(集計用!I132,得点換算データ!$C$3:$D$12),LOOKUP(集計用!I132,得点換算データ!$C$17:$D$26)))</f>
        <v/>
      </c>
      <c r="K132" s="28" t="str">
        <f>IF(記入用!J132="","",ROUNDDOWN(記入用!J132,0))</f>
        <v/>
      </c>
      <c r="L132" s="29" t="str">
        <f>IF(集計用!K132="","",IF(集計用!F132="男",LOOKUP(集計用!K132,得点換算データ!$E$3:$F$12),LOOKUP(集計用!K132,得点換算データ!$E$17:$F$26)))</f>
        <v/>
      </c>
      <c r="M132" s="28" t="str">
        <f>IF(記入用!K132="","",記入用!K132)</f>
        <v/>
      </c>
      <c r="N132" s="30" t="str">
        <f>IF(集計用!M132="","",IF(集計用!F132="男",LOOKUP(集計用!M132,得点換算データ!$G$3:$H$12),LOOKUP(集計用!M132,得点換算データ!$G$17:$H$26)))</f>
        <v/>
      </c>
      <c r="O132" s="28" t="str">
        <f>IF(記入用!L132="","",記入用!L132)</f>
        <v/>
      </c>
      <c r="P132" s="30" t="str">
        <f>IF(集計用!O132="","",IF(集計用!F132="男",LOOKUP(集計用!O132,得点換算データ!$I$3:$J$12),LOOKUP(集計用!O132,得点換算データ!$I$17:$J$26)))</f>
        <v/>
      </c>
      <c r="Q132" s="28" t="str">
        <f>IF(記入用!M132="","",記入用!M132)</f>
        <v/>
      </c>
      <c r="R132" s="30" t="str">
        <f>IF(集計用!Q132="","",IF(集計用!F132="男",LOOKUP(集計用!Q132,得点換算データ!$K$3:$L$12),LOOKUP(集計用!Q132,得点換算データ!$K$17:$L$26)))</f>
        <v/>
      </c>
      <c r="S132" s="28" t="str">
        <f>IF(記入用!N132="","",ROUNDUP(記入用!N132,1))</f>
        <v/>
      </c>
      <c r="T132" s="30" t="str">
        <f>IF(集計用!S132="","",IF(集計用!F132="男",LOOKUP(集計用!S132,得点換算データ!$M$3:$N$12),LOOKUP(集計用!S132,得点換算データ!$M$17:$N$26)))</f>
        <v/>
      </c>
      <c r="U132" s="28" t="str">
        <f>IF(記入用!O132="","",ROUNDDOWN(記入用!O132,0))</f>
        <v/>
      </c>
      <c r="V132" s="30" t="str">
        <f>IF(集計用!U132="","",IF(集計用!F132="男",LOOKUP(集計用!U132,得点換算データ!$O$3:$P$12),LOOKUP(集計用!U132,得点換算データ!$O$17:$P$26)))</f>
        <v/>
      </c>
      <c r="W132" s="28" t="str">
        <f>IF(記入用!P132="","",ROUNDDOWN(記入用!P132,0))</f>
        <v/>
      </c>
      <c r="X132" s="30" t="str">
        <f>IF(集計用!W132="","",IF(集計用!F132="男",LOOKUP(集計用!W132,得点換算データ!$Q$3:$R$12),LOOKUP(集計用!W132,得点換算データ!$Q$17:$R$26)))</f>
        <v/>
      </c>
      <c r="Y132" s="28" t="str">
        <f>IF(SUM(集計用!H132+J132+L132+N132+P132+R132+T132+V132+X132)=0,"",(H132+J132+L132+N132+T132+V132+X132+MAX(P132,R132)))</f>
        <v/>
      </c>
      <c r="Z132" s="28" t="str">
        <f>IF(Y132="","",IF(C132=1,LOOKUP(Y132,得点換算データ!$B$29:$B$33,得点換算データ!$A$29:$A$33),IF(C132=2,LOOKUP(Y132,得点換算データ!$C$29:$C$33,得点換算データ!$A$29:$A$33),LOOKUP(Y132,得点換算データ!$D$29:$D$33,得点換算データ!$A$29:$A$33))))</f>
        <v/>
      </c>
      <c r="AA132" s="27">
        <f t="shared" si="20"/>
        <v>0</v>
      </c>
      <c r="AB132" s="27"/>
      <c r="AC132" s="27">
        <f t="shared" si="21"/>
        <v>0</v>
      </c>
      <c r="AD132" s="27">
        <f t="shared" si="22"/>
        <v>0</v>
      </c>
      <c r="AE132" s="27">
        <f t="shared" si="23"/>
        <v>0</v>
      </c>
      <c r="AF132" s="27">
        <f t="shared" si="24"/>
        <v>0</v>
      </c>
      <c r="AG132" s="27">
        <f t="shared" si="25"/>
        <v>0</v>
      </c>
      <c r="AH132" s="27">
        <f t="shared" si="26"/>
        <v>0</v>
      </c>
      <c r="AI132" s="27">
        <f t="shared" si="27"/>
        <v>0</v>
      </c>
      <c r="AJ132" s="27">
        <f t="shared" si="28"/>
        <v>0</v>
      </c>
      <c r="AK132" s="27">
        <f t="shared" si="29"/>
        <v>0</v>
      </c>
    </row>
    <row r="133" spans="1:37">
      <c r="A133" s="28" t="str">
        <f>IF(記入用!A133="","",記入用!A133)</f>
        <v/>
      </c>
      <c r="B133" s="28" t="str">
        <f>IF(記入用!B133="","",記入用!B133)</f>
        <v/>
      </c>
      <c r="C133" s="28" t="str">
        <f>IF(記入用!C133="","",記入用!C133)</f>
        <v/>
      </c>
      <c r="D133" s="28" t="str">
        <f>IF(記入用!D133="","",記入用!D133)</f>
        <v/>
      </c>
      <c r="E133" s="28" t="str">
        <f>IF(記入用!E133="","",記入用!E133)</f>
        <v/>
      </c>
      <c r="F133" s="28" t="str">
        <f>IF(記入用!F133="","",記入用!F133)</f>
        <v/>
      </c>
      <c r="G133" s="28" t="str">
        <f>IF(OR(記入用!G133=0,記入用!H133=0),"",ROUND((記入用!G133+記入用!H133)/2,0))</f>
        <v/>
      </c>
      <c r="H133" s="29" t="str">
        <f>IF(集計用!G133="","",IF(集計用!F133="男",LOOKUP(集計用!G133,得点換算データ!$A$3:$B$12),LOOKUP(集計用!G133,得点換算データ!$A$17:$B$26)))</f>
        <v/>
      </c>
      <c r="I133" s="28" t="str">
        <f>IF(記入用!I133="","",記入用!I133)</f>
        <v/>
      </c>
      <c r="J133" s="30" t="str">
        <f>IF(集計用!I133="","",IF(集計用!F133="男",LOOKUP(集計用!I133,得点換算データ!$C$3:$D$12),LOOKUP(集計用!I133,得点換算データ!$C$17:$D$26)))</f>
        <v/>
      </c>
      <c r="K133" s="28" t="str">
        <f>IF(記入用!J133="","",ROUNDDOWN(記入用!J133,0))</f>
        <v/>
      </c>
      <c r="L133" s="29" t="str">
        <f>IF(集計用!K133="","",IF(集計用!F133="男",LOOKUP(集計用!K133,得点換算データ!$E$3:$F$12),LOOKUP(集計用!K133,得点換算データ!$E$17:$F$26)))</f>
        <v/>
      </c>
      <c r="M133" s="28" t="str">
        <f>IF(記入用!K133="","",記入用!K133)</f>
        <v/>
      </c>
      <c r="N133" s="30" t="str">
        <f>IF(集計用!M133="","",IF(集計用!F133="男",LOOKUP(集計用!M133,得点換算データ!$G$3:$H$12),LOOKUP(集計用!M133,得点換算データ!$G$17:$H$26)))</f>
        <v/>
      </c>
      <c r="O133" s="28" t="str">
        <f>IF(記入用!L133="","",記入用!L133)</f>
        <v/>
      </c>
      <c r="P133" s="30" t="str">
        <f>IF(集計用!O133="","",IF(集計用!F133="男",LOOKUP(集計用!O133,得点換算データ!$I$3:$J$12),LOOKUP(集計用!O133,得点換算データ!$I$17:$J$26)))</f>
        <v/>
      </c>
      <c r="Q133" s="28" t="str">
        <f>IF(記入用!M133="","",記入用!M133)</f>
        <v/>
      </c>
      <c r="R133" s="30" t="str">
        <f>IF(集計用!Q133="","",IF(集計用!F133="男",LOOKUP(集計用!Q133,得点換算データ!$K$3:$L$12),LOOKUP(集計用!Q133,得点換算データ!$K$17:$L$26)))</f>
        <v/>
      </c>
      <c r="S133" s="28" t="str">
        <f>IF(記入用!N133="","",ROUNDUP(記入用!N133,1))</f>
        <v/>
      </c>
      <c r="T133" s="30" t="str">
        <f>IF(集計用!S133="","",IF(集計用!F133="男",LOOKUP(集計用!S133,得点換算データ!$M$3:$N$12),LOOKUP(集計用!S133,得点換算データ!$M$17:$N$26)))</f>
        <v/>
      </c>
      <c r="U133" s="28" t="str">
        <f>IF(記入用!O133="","",ROUNDDOWN(記入用!O133,0))</f>
        <v/>
      </c>
      <c r="V133" s="30" t="str">
        <f>IF(集計用!U133="","",IF(集計用!F133="男",LOOKUP(集計用!U133,得点換算データ!$O$3:$P$12),LOOKUP(集計用!U133,得点換算データ!$O$17:$P$26)))</f>
        <v/>
      </c>
      <c r="W133" s="28" t="str">
        <f>IF(記入用!P133="","",ROUNDDOWN(記入用!P133,0))</f>
        <v/>
      </c>
      <c r="X133" s="30" t="str">
        <f>IF(集計用!W133="","",IF(集計用!F133="男",LOOKUP(集計用!W133,得点換算データ!$Q$3:$R$12),LOOKUP(集計用!W133,得点換算データ!$Q$17:$R$26)))</f>
        <v/>
      </c>
      <c r="Y133" s="28" t="str">
        <f>IF(SUM(集計用!H133+J133+L133+N133+P133+R133+T133+V133+X133)=0,"",(H133+J133+L133+N133+T133+V133+X133+MAX(P133,R133)))</f>
        <v/>
      </c>
      <c r="Z133" s="28" t="str">
        <f>IF(Y133="","",IF(C133=1,LOOKUP(Y133,得点換算データ!$B$29:$B$33,得点換算データ!$A$29:$A$33),IF(C133=2,LOOKUP(Y133,得点換算データ!$C$29:$C$33,得点換算データ!$A$29:$A$33),LOOKUP(Y133,得点換算データ!$D$29:$D$33,得点換算データ!$A$29:$A$33))))</f>
        <v/>
      </c>
      <c r="AA133" s="27">
        <f t="shared" si="20"/>
        <v>0</v>
      </c>
      <c r="AB133" s="27"/>
      <c r="AC133" s="27">
        <f t="shared" si="21"/>
        <v>0</v>
      </c>
      <c r="AD133" s="27">
        <f t="shared" si="22"/>
        <v>0</v>
      </c>
      <c r="AE133" s="27">
        <f t="shared" si="23"/>
        <v>0</v>
      </c>
      <c r="AF133" s="27">
        <f t="shared" si="24"/>
        <v>0</v>
      </c>
      <c r="AG133" s="27">
        <f t="shared" si="25"/>
        <v>0</v>
      </c>
      <c r="AH133" s="27">
        <f t="shared" si="26"/>
        <v>0</v>
      </c>
      <c r="AI133" s="27">
        <f t="shared" si="27"/>
        <v>0</v>
      </c>
      <c r="AJ133" s="27">
        <f t="shared" si="28"/>
        <v>0</v>
      </c>
      <c r="AK133" s="27">
        <f t="shared" si="29"/>
        <v>0</v>
      </c>
    </row>
    <row r="134" spans="1:37">
      <c r="A134" s="28" t="str">
        <f>IF(記入用!A134="","",記入用!A134)</f>
        <v/>
      </c>
      <c r="B134" s="28" t="str">
        <f>IF(記入用!B134="","",記入用!B134)</f>
        <v/>
      </c>
      <c r="C134" s="28" t="str">
        <f>IF(記入用!C134="","",記入用!C134)</f>
        <v/>
      </c>
      <c r="D134" s="28" t="str">
        <f>IF(記入用!D134="","",記入用!D134)</f>
        <v/>
      </c>
      <c r="E134" s="28" t="str">
        <f>IF(記入用!E134="","",記入用!E134)</f>
        <v/>
      </c>
      <c r="F134" s="28" t="str">
        <f>IF(記入用!F134="","",記入用!F134)</f>
        <v/>
      </c>
      <c r="G134" s="28" t="str">
        <f>IF(OR(記入用!G134=0,記入用!H134=0),"",ROUND((記入用!G134+記入用!H134)/2,0))</f>
        <v/>
      </c>
      <c r="H134" s="29" t="str">
        <f>IF(集計用!G134="","",IF(集計用!F134="男",LOOKUP(集計用!G134,得点換算データ!$A$3:$B$12),LOOKUP(集計用!G134,得点換算データ!$A$17:$B$26)))</f>
        <v/>
      </c>
      <c r="I134" s="28" t="str">
        <f>IF(記入用!I134="","",記入用!I134)</f>
        <v/>
      </c>
      <c r="J134" s="30" t="str">
        <f>IF(集計用!I134="","",IF(集計用!F134="男",LOOKUP(集計用!I134,得点換算データ!$C$3:$D$12),LOOKUP(集計用!I134,得点換算データ!$C$17:$D$26)))</f>
        <v/>
      </c>
      <c r="K134" s="28" t="str">
        <f>IF(記入用!J134="","",ROUNDDOWN(記入用!J134,0))</f>
        <v/>
      </c>
      <c r="L134" s="29" t="str">
        <f>IF(集計用!K134="","",IF(集計用!F134="男",LOOKUP(集計用!K134,得点換算データ!$E$3:$F$12),LOOKUP(集計用!K134,得点換算データ!$E$17:$F$26)))</f>
        <v/>
      </c>
      <c r="M134" s="28" t="str">
        <f>IF(記入用!K134="","",記入用!K134)</f>
        <v/>
      </c>
      <c r="N134" s="30" t="str">
        <f>IF(集計用!M134="","",IF(集計用!F134="男",LOOKUP(集計用!M134,得点換算データ!$G$3:$H$12),LOOKUP(集計用!M134,得点換算データ!$G$17:$H$26)))</f>
        <v/>
      </c>
      <c r="O134" s="28" t="str">
        <f>IF(記入用!L134="","",記入用!L134)</f>
        <v/>
      </c>
      <c r="P134" s="30" t="str">
        <f>IF(集計用!O134="","",IF(集計用!F134="男",LOOKUP(集計用!O134,得点換算データ!$I$3:$J$12),LOOKUP(集計用!O134,得点換算データ!$I$17:$J$26)))</f>
        <v/>
      </c>
      <c r="Q134" s="28" t="str">
        <f>IF(記入用!M134="","",記入用!M134)</f>
        <v/>
      </c>
      <c r="R134" s="30" t="str">
        <f>IF(集計用!Q134="","",IF(集計用!F134="男",LOOKUP(集計用!Q134,得点換算データ!$K$3:$L$12),LOOKUP(集計用!Q134,得点換算データ!$K$17:$L$26)))</f>
        <v/>
      </c>
      <c r="S134" s="28" t="str">
        <f>IF(記入用!N134="","",ROUNDUP(記入用!N134,1))</f>
        <v/>
      </c>
      <c r="T134" s="30" t="str">
        <f>IF(集計用!S134="","",IF(集計用!F134="男",LOOKUP(集計用!S134,得点換算データ!$M$3:$N$12),LOOKUP(集計用!S134,得点換算データ!$M$17:$N$26)))</f>
        <v/>
      </c>
      <c r="U134" s="28" t="str">
        <f>IF(記入用!O134="","",ROUNDDOWN(記入用!O134,0))</f>
        <v/>
      </c>
      <c r="V134" s="30" t="str">
        <f>IF(集計用!U134="","",IF(集計用!F134="男",LOOKUP(集計用!U134,得点換算データ!$O$3:$P$12),LOOKUP(集計用!U134,得点換算データ!$O$17:$P$26)))</f>
        <v/>
      </c>
      <c r="W134" s="28" t="str">
        <f>IF(記入用!P134="","",ROUNDDOWN(記入用!P134,0))</f>
        <v/>
      </c>
      <c r="X134" s="30" t="str">
        <f>IF(集計用!W134="","",IF(集計用!F134="男",LOOKUP(集計用!W134,得点換算データ!$Q$3:$R$12),LOOKUP(集計用!W134,得点換算データ!$Q$17:$R$26)))</f>
        <v/>
      </c>
      <c r="Y134" s="28" t="str">
        <f>IF(SUM(集計用!H134+J134+L134+N134+P134+R134+T134+V134+X134)=0,"",(H134+J134+L134+N134+T134+V134+X134+MAX(P134,R134)))</f>
        <v/>
      </c>
      <c r="Z134" s="28" t="str">
        <f>IF(Y134="","",IF(C134=1,LOOKUP(Y134,得点換算データ!$B$29:$B$33,得点換算データ!$A$29:$A$33),IF(C134=2,LOOKUP(Y134,得点換算データ!$C$29:$C$33,得点換算データ!$A$29:$A$33),LOOKUP(Y134,得点換算データ!$D$29:$D$33,得点換算データ!$A$29:$A$33))))</f>
        <v/>
      </c>
      <c r="AA134" s="27">
        <f t="shared" si="20"/>
        <v>0</v>
      </c>
      <c r="AB134" s="27"/>
      <c r="AC134" s="27">
        <f t="shared" si="21"/>
        <v>0</v>
      </c>
      <c r="AD134" s="27">
        <f t="shared" si="22"/>
        <v>0</v>
      </c>
      <c r="AE134" s="27">
        <f t="shared" si="23"/>
        <v>0</v>
      </c>
      <c r="AF134" s="27">
        <f t="shared" si="24"/>
        <v>0</v>
      </c>
      <c r="AG134" s="27">
        <f t="shared" si="25"/>
        <v>0</v>
      </c>
      <c r="AH134" s="27">
        <f t="shared" si="26"/>
        <v>0</v>
      </c>
      <c r="AI134" s="27">
        <f t="shared" si="27"/>
        <v>0</v>
      </c>
      <c r="AJ134" s="27">
        <f t="shared" si="28"/>
        <v>0</v>
      </c>
      <c r="AK134" s="27">
        <f t="shared" si="29"/>
        <v>0</v>
      </c>
    </row>
    <row r="135" spans="1:37">
      <c r="A135" s="28" t="str">
        <f>IF(記入用!A135="","",記入用!A135)</f>
        <v/>
      </c>
      <c r="B135" s="28" t="str">
        <f>IF(記入用!B135="","",記入用!B135)</f>
        <v/>
      </c>
      <c r="C135" s="28" t="str">
        <f>IF(記入用!C135="","",記入用!C135)</f>
        <v/>
      </c>
      <c r="D135" s="28" t="str">
        <f>IF(記入用!D135="","",記入用!D135)</f>
        <v/>
      </c>
      <c r="E135" s="28" t="str">
        <f>IF(記入用!E135="","",記入用!E135)</f>
        <v/>
      </c>
      <c r="F135" s="28" t="str">
        <f>IF(記入用!F135="","",記入用!F135)</f>
        <v/>
      </c>
      <c r="G135" s="28" t="str">
        <f>IF(OR(記入用!G135=0,記入用!H135=0),"",ROUND((記入用!G135+記入用!H135)/2,0))</f>
        <v/>
      </c>
      <c r="H135" s="29" t="str">
        <f>IF(集計用!G135="","",IF(集計用!F135="男",LOOKUP(集計用!G135,得点換算データ!$A$3:$B$12),LOOKUP(集計用!G135,得点換算データ!$A$17:$B$26)))</f>
        <v/>
      </c>
      <c r="I135" s="28" t="str">
        <f>IF(記入用!I135="","",記入用!I135)</f>
        <v/>
      </c>
      <c r="J135" s="30" t="str">
        <f>IF(集計用!I135="","",IF(集計用!F135="男",LOOKUP(集計用!I135,得点換算データ!$C$3:$D$12),LOOKUP(集計用!I135,得点換算データ!$C$17:$D$26)))</f>
        <v/>
      </c>
      <c r="K135" s="28" t="str">
        <f>IF(記入用!J135="","",ROUNDDOWN(記入用!J135,0))</f>
        <v/>
      </c>
      <c r="L135" s="29" t="str">
        <f>IF(集計用!K135="","",IF(集計用!F135="男",LOOKUP(集計用!K135,得点換算データ!$E$3:$F$12),LOOKUP(集計用!K135,得点換算データ!$E$17:$F$26)))</f>
        <v/>
      </c>
      <c r="M135" s="28" t="str">
        <f>IF(記入用!K135="","",記入用!K135)</f>
        <v/>
      </c>
      <c r="N135" s="30" t="str">
        <f>IF(集計用!M135="","",IF(集計用!F135="男",LOOKUP(集計用!M135,得点換算データ!$G$3:$H$12),LOOKUP(集計用!M135,得点換算データ!$G$17:$H$26)))</f>
        <v/>
      </c>
      <c r="O135" s="28" t="str">
        <f>IF(記入用!L135="","",記入用!L135)</f>
        <v/>
      </c>
      <c r="P135" s="30" t="str">
        <f>IF(集計用!O135="","",IF(集計用!F135="男",LOOKUP(集計用!O135,得点換算データ!$I$3:$J$12),LOOKUP(集計用!O135,得点換算データ!$I$17:$J$26)))</f>
        <v/>
      </c>
      <c r="Q135" s="28" t="str">
        <f>IF(記入用!M135="","",記入用!M135)</f>
        <v/>
      </c>
      <c r="R135" s="30" t="str">
        <f>IF(集計用!Q135="","",IF(集計用!F135="男",LOOKUP(集計用!Q135,得点換算データ!$K$3:$L$12),LOOKUP(集計用!Q135,得点換算データ!$K$17:$L$26)))</f>
        <v/>
      </c>
      <c r="S135" s="28" t="str">
        <f>IF(記入用!N135="","",ROUNDUP(記入用!N135,1))</f>
        <v/>
      </c>
      <c r="T135" s="30" t="str">
        <f>IF(集計用!S135="","",IF(集計用!F135="男",LOOKUP(集計用!S135,得点換算データ!$M$3:$N$12),LOOKUP(集計用!S135,得点換算データ!$M$17:$N$26)))</f>
        <v/>
      </c>
      <c r="U135" s="28" t="str">
        <f>IF(記入用!O135="","",ROUNDDOWN(記入用!O135,0))</f>
        <v/>
      </c>
      <c r="V135" s="30" t="str">
        <f>IF(集計用!U135="","",IF(集計用!F135="男",LOOKUP(集計用!U135,得点換算データ!$O$3:$P$12),LOOKUP(集計用!U135,得点換算データ!$O$17:$P$26)))</f>
        <v/>
      </c>
      <c r="W135" s="28" t="str">
        <f>IF(記入用!P135="","",ROUNDDOWN(記入用!P135,0))</f>
        <v/>
      </c>
      <c r="X135" s="30" t="str">
        <f>IF(集計用!W135="","",IF(集計用!F135="男",LOOKUP(集計用!W135,得点換算データ!$Q$3:$R$12),LOOKUP(集計用!W135,得点換算データ!$Q$17:$R$26)))</f>
        <v/>
      </c>
      <c r="Y135" s="28" t="str">
        <f>IF(SUM(集計用!H135+J135+L135+N135+P135+R135+T135+V135+X135)=0,"",(H135+J135+L135+N135+T135+V135+X135+MAX(P135,R135)))</f>
        <v/>
      </c>
      <c r="Z135" s="28" t="str">
        <f>IF(Y135="","",IF(C135=1,LOOKUP(Y135,得点換算データ!$B$29:$B$33,得点換算データ!$A$29:$A$33),IF(C135=2,LOOKUP(Y135,得点換算データ!$C$29:$C$33,得点換算データ!$A$29:$A$33),LOOKUP(Y135,得点換算データ!$D$29:$D$33,得点換算データ!$A$29:$A$33))))</f>
        <v/>
      </c>
      <c r="AA135" s="27">
        <f t="shared" si="20"/>
        <v>0</v>
      </c>
      <c r="AB135" s="27"/>
      <c r="AC135" s="27">
        <f t="shared" si="21"/>
        <v>0</v>
      </c>
      <c r="AD135" s="27">
        <f t="shared" si="22"/>
        <v>0</v>
      </c>
      <c r="AE135" s="27">
        <f t="shared" si="23"/>
        <v>0</v>
      </c>
      <c r="AF135" s="27">
        <f t="shared" si="24"/>
        <v>0</v>
      </c>
      <c r="AG135" s="27">
        <f t="shared" si="25"/>
        <v>0</v>
      </c>
      <c r="AH135" s="27">
        <f t="shared" si="26"/>
        <v>0</v>
      </c>
      <c r="AI135" s="27">
        <f t="shared" si="27"/>
        <v>0</v>
      </c>
      <c r="AJ135" s="27">
        <f t="shared" si="28"/>
        <v>0</v>
      </c>
      <c r="AK135" s="27">
        <f t="shared" si="29"/>
        <v>0</v>
      </c>
    </row>
    <row r="136" spans="1:37">
      <c r="A136" s="28" t="str">
        <f>IF(記入用!A136="","",記入用!A136)</f>
        <v/>
      </c>
      <c r="B136" s="28" t="str">
        <f>IF(記入用!B136="","",記入用!B136)</f>
        <v/>
      </c>
      <c r="C136" s="28" t="str">
        <f>IF(記入用!C136="","",記入用!C136)</f>
        <v/>
      </c>
      <c r="D136" s="28" t="str">
        <f>IF(記入用!D136="","",記入用!D136)</f>
        <v/>
      </c>
      <c r="E136" s="28" t="str">
        <f>IF(記入用!E136="","",記入用!E136)</f>
        <v/>
      </c>
      <c r="F136" s="28" t="str">
        <f>IF(記入用!F136="","",記入用!F136)</f>
        <v/>
      </c>
      <c r="G136" s="28" t="str">
        <f>IF(OR(記入用!G136=0,記入用!H136=0),"",ROUND((記入用!G136+記入用!H136)/2,0))</f>
        <v/>
      </c>
      <c r="H136" s="29" t="str">
        <f>IF(集計用!G136="","",IF(集計用!F136="男",LOOKUP(集計用!G136,得点換算データ!$A$3:$B$12),LOOKUP(集計用!G136,得点換算データ!$A$17:$B$26)))</f>
        <v/>
      </c>
      <c r="I136" s="28" t="str">
        <f>IF(記入用!I136="","",記入用!I136)</f>
        <v/>
      </c>
      <c r="J136" s="30" t="str">
        <f>IF(集計用!I136="","",IF(集計用!F136="男",LOOKUP(集計用!I136,得点換算データ!$C$3:$D$12),LOOKUP(集計用!I136,得点換算データ!$C$17:$D$26)))</f>
        <v/>
      </c>
      <c r="K136" s="28" t="str">
        <f>IF(記入用!J136="","",ROUNDDOWN(記入用!J136,0))</f>
        <v/>
      </c>
      <c r="L136" s="29" t="str">
        <f>IF(集計用!K136="","",IF(集計用!F136="男",LOOKUP(集計用!K136,得点換算データ!$E$3:$F$12),LOOKUP(集計用!K136,得点換算データ!$E$17:$F$26)))</f>
        <v/>
      </c>
      <c r="M136" s="28" t="str">
        <f>IF(記入用!K136="","",記入用!K136)</f>
        <v/>
      </c>
      <c r="N136" s="30" t="str">
        <f>IF(集計用!M136="","",IF(集計用!F136="男",LOOKUP(集計用!M136,得点換算データ!$G$3:$H$12),LOOKUP(集計用!M136,得点換算データ!$G$17:$H$26)))</f>
        <v/>
      </c>
      <c r="O136" s="28" t="str">
        <f>IF(記入用!L136="","",記入用!L136)</f>
        <v/>
      </c>
      <c r="P136" s="30" t="str">
        <f>IF(集計用!O136="","",IF(集計用!F136="男",LOOKUP(集計用!O136,得点換算データ!$I$3:$J$12),LOOKUP(集計用!O136,得点換算データ!$I$17:$J$26)))</f>
        <v/>
      </c>
      <c r="Q136" s="28" t="str">
        <f>IF(記入用!M136="","",記入用!M136)</f>
        <v/>
      </c>
      <c r="R136" s="30" t="str">
        <f>IF(集計用!Q136="","",IF(集計用!F136="男",LOOKUP(集計用!Q136,得点換算データ!$K$3:$L$12),LOOKUP(集計用!Q136,得点換算データ!$K$17:$L$26)))</f>
        <v/>
      </c>
      <c r="S136" s="28" t="str">
        <f>IF(記入用!N136="","",ROUNDUP(記入用!N136,1))</f>
        <v/>
      </c>
      <c r="T136" s="30" t="str">
        <f>IF(集計用!S136="","",IF(集計用!F136="男",LOOKUP(集計用!S136,得点換算データ!$M$3:$N$12),LOOKUP(集計用!S136,得点換算データ!$M$17:$N$26)))</f>
        <v/>
      </c>
      <c r="U136" s="28" t="str">
        <f>IF(記入用!O136="","",ROUNDDOWN(記入用!O136,0))</f>
        <v/>
      </c>
      <c r="V136" s="30" t="str">
        <f>IF(集計用!U136="","",IF(集計用!F136="男",LOOKUP(集計用!U136,得点換算データ!$O$3:$P$12),LOOKUP(集計用!U136,得点換算データ!$O$17:$P$26)))</f>
        <v/>
      </c>
      <c r="W136" s="28" t="str">
        <f>IF(記入用!P136="","",ROUNDDOWN(記入用!P136,0))</f>
        <v/>
      </c>
      <c r="X136" s="30" t="str">
        <f>IF(集計用!W136="","",IF(集計用!F136="男",LOOKUP(集計用!W136,得点換算データ!$Q$3:$R$12),LOOKUP(集計用!W136,得点換算データ!$Q$17:$R$26)))</f>
        <v/>
      </c>
      <c r="Y136" s="28" t="str">
        <f>IF(SUM(集計用!H136+J136+L136+N136+P136+R136+T136+V136+X136)=0,"",(H136+J136+L136+N136+T136+V136+X136+MAX(P136,R136)))</f>
        <v/>
      </c>
      <c r="Z136" s="28" t="str">
        <f>IF(Y136="","",IF(C136=1,LOOKUP(Y136,得点換算データ!$B$29:$B$33,得点換算データ!$A$29:$A$33),IF(C136=2,LOOKUP(Y136,得点換算データ!$C$29:$C$33,得点換算データ!$A$29:$A$33),LOOKUP(Y136,得点換算データ!$D$29:$D$33,得点換算データ!$A$29:$A$33))))</f>
        <v/>
      </c>
      <c r="AA136" s="27">
        <f t="shared" si="20"/>
        <v>0</v>
      </c>
      <c r="AB136" s="27"/>
      <c r="AC136" s="27">
        <f t="shared" si="21"/>
        <v>0</v>
      </c>
      <c r="AD136" s="27">
        <f t="shared" si="22"/>
        <v>0</v>
      </c>
      <c r="AE136" s="27">
        <f t="shared" si="23"/>
        <v>0</v>
      </c>
      <c r="AF136" s="27">
        <f t="shared" si="24"/>
        <v>0</v>
      </c>
      <c r="AG136" s="27">
        <f t="shared" si="25"/>
        <v>0</v>
      </c>
      <c r="AH136" s="27">
        <f t="shared" si="26"/>
        <v>0</v>
      </c>
      <c r="AI136" s="27">
        <f t="shared" si="27"/>
        <v>0</v>
      </c>
      <c r="AJ136" s="27">
        <f t="shared" si="28"/>
        <v>0</v>
      </c>
      <c r="AK136" s="27">
        <f t="shared" si="29"/>
        <v>0</v>
      </c>
    </row>
    <row r="137" spans="1:37">
      <c r="A137" s="28" t="str">
        <f>IF(記入用!A137="","",記入用!A137)</f>
        <v/>
      </c>
      <c r="B137" s="28" t="str">
        <f>IF(記入用!B137="","",記入用!B137)</f>
        <v/>
      </c>
      <c r="C137" s="28" t="str">
        <f>IF(記入用!C137="","",記入用!C137)</f>
        <v/>
      </c>
      <c r="D137" s="28" t="str">
        <f>IF(記入用!D137="","",記入用!D137)</f>
        <v/>
      </c>
      <c r="E137" s="28" t="str">
        <f>IF(記入用!E137="","",記入用!E137)</f>
        <v/>
      </c>
      <c r="F137" s="28" t="str">
        <f>IF(記入用!F137="","",記入用!F137)</f>
        <v/>
      </c>
      <c r="G137" s="28" t="str">
        <f>IF(OR(記入用!G137=0,記入用!H137=0),"",ROUND((記入用!G137+記入用!H137)/2,0))</f>
        <v/>
      </c>
      <c r="H137" s="29" t="str">
        <f>IF(集計用!G137="","",IF(集計用!F137="男",LOOKUP(集計用!G137,得点換算データ!$A$3:$B$12),LOOKUP(集計用!G137,得点換算データ!$A$17:$B$26)))</f>
        <v/>
      </c>
      <c r="I137" s="28" t="str">
        <f>IF(記入用!I137="","",記入用!I137)</f>
        <v/>
      </c>
      <c r="J137" s="30" t="str">
        <f>IF(集計用!I137="","",IF(集計用!F137="男",LOOKUP(集計用!I137,得点換算データ!$C$3:$D$12),LOOKUP(集計用!I137,得点換算データ!$C$17:$D$26)))</f>
        <v/>
      </c>
      <c r="K137" s="28" t="str">
        <f>IF(記入用!J137="","",ROUNDDOWN(記入用!J137,0))</f>
        <v/>
      </c>
      <c r="L137" s="29" t="str">
        <f>IF(集計用!K137="","",IF(集計用!F137="男",LOOKUP(集計用!K137,得点換算データ!$E$3:$F$12),LOOKUP(集計用!K137,得点換算データ!$E$17:$F$26)))</f>
        <v/>
      </c>
      <c r="M137" s="28" t="str">
        <f>IF(記入用!K137="","",記入用!K137)</f>
        <v/>
      </c>
      <c r="N137" s="30" t="str">
        <f>IF(集計用!M137="","",IF(集計用!F137="男",LOOKUP(集計用!M137,得点換算データ!$G$3:$H$12),LOOKUP(集計用!M137,得点換算データ!$G$17:$H$26)))</f>
        <v/>
      </c>
      <c r="O137" s="28" t="str">
        <f>IF(記入用!L137="","",記入用!L137)</f>
        <v/>
      </c>
      <c r="P137" s="30" t="str">
        <f>IF(集計用!O137="","",IF(集計用!F137="男",LOOKUP(集計用!O137,得点換算データ!$I$3:$J$12),LOOKUP(集計用!O137,得点換算データ!$I$17:$J$26)))</f>
        <v/>
      </c>
      <c r="Q137" s="28" t="str">
        <f>IF(記入用!M137="","",記入用!M137)</f>
        <v/>
      </c>
      <c r="R137" s="30" t="str">
        <f>IF(集計用!Q137="","",IF(集計用!F137="男",LOOKUP(集計用!Q137,得点換算データ!$K$3:$L$12),LOOKUP(集計用!Q137,得点換算データ!$K$17:$L$26)))</f>
        <v/>
      </c>
      <c r="S137" s="28" t="str">
        <f>IF(記入用!N137="","",ROUNDUP(記入用!N137,1))</f>
        <v/>
      </c>
      <c r="T137" s="30" t="str">
        <f>IF(集計用!S137="","",IF(集計用!F137="男",LOOKUP(集計用!S137,得点換算データ!$M$3:$N$12),LOOKUP(集計用!S137,得点換算データ!$M$17:$N$26)))</f>
        <v/>
      </c>
      <c r="U137" s="28" t="str">
        <f>IF(記入用!O137="","",ROUNDDOWN(記入用!O137,0))</f>
        <v/>
      </c>
      <c r="V137" s="30" t="str">
        <f>IF(集計用!U137="","",IF(集計用!F137="男",LOOKUP(集計用!U137,得点換算データ!$O$3:$P$12),LOOKUP(集計用!U137,得点換算データ!$O$17:$P$26)))</f>
        <v/>
      </c>
      <c r="W137" s="28" t="str">
        <f>IF(記入用!P137="","",ROUNDDOWN(記入用!P137,0))</f>
        <v/>
      </c>
      <c r="X137" s="30" t="str">
        <f>IF(集計用!W137="","",IF(集計用!F137="男",LOOKUP(集計用!W137,得点換算データ!$Q$3:$R$12),LOOKUP(集計用!W137,得点換算データ!$Q$17:$R$26)))</f>
        <v/>
      </c>
      <c r="Y137" s="28" t="str">
        <f>IF(SUM(集計用!H137+J137+L137+N137+P137+R137+T137+V137+X137)=0,"",(H137+J137+L137+N137+T137+V137+X137+MAX(P137,R137)))</f>
        <v/>
      </c>
      <c r="Z137" s="28" t="str">
        <f>IF(Y137="","",IF(C137=1,LOOKUP(Y137,得点換算データ!$B$29:$B$33,得点換算データ!$A$29:$A$33),IF(C137=2,LOOKUP(Y137,得点換算データ!$C$29:$C$33,得点換算データ!$A$29:$A$33),LOOKUP(Y137,得点換算データ!$D$29:$D$33,得点換算データ!$A$29:$A$33))))</f>
        <v/>
      </c>
      <c r="AA137" s="27">
        <f t="shared" si="20"/>
        <v>0</v>
      </c>
      <c r="AB137" s="27"/>
      <c r="AC137" s="27">
        <f t="shared" si="21"/>
        <v>0</v>
      </c>
      <c r="AD137" s="27">
        <f t="shared" si="22"/>
        <v>0</v>
      </c>
      <c r="AE137" s="27">
        <f t="shared" si="23"/>
        <v>0</v>
      </c>
      <c r="AF137" s="27">
        <f t="shared" si="24"/>
        <v>0</v>
      </c>
      <c r="AG137" s="27">
        <f t="shared" si="25"/>
        <v>0</v>
      </c>
      <c r="AH137" s="27">
        <f t="shared" si="26"/>
        <v>0</v>
      </c>
      <c r="AI137" s="27">
        <f t="shared" si="27"/>
        <v>0</v>
      </c>
      <c r="AJ137" s="27">
        <f t="shared" si="28"/>
        <v>0</v>
      </c>
      <c r="AK137" s="27">
        <f t="shared" si="29"/>
        <v>0</v>
      </c>
    </row>
    <row r="138" spans="1:37">
      <c r="A138" s="28" t="str">
        <f>IF(記入用!A138="","",記入用!A138)</f>
        <v/>
      </c>
      <c r="B138" s="28" t="str">
        <f>IF(記入用!B138="","",記入用!B138)</f>
        <v/>
      </c>
      <c r="C138" s="28" t="str">
        <f>IF(記入用!C138="","",記入用!C138)</f>
        <v/>
      </c>
      <c r="D138" s="28" t="str">
        <f>IF(記入用!D138="","",記入用!D138)</f>
        <v/>
      </c>
      <c r="E138" s="28" t="str">
        <f>IF(記入用!E138="","",記入用!E138)</f>
        <v/>
      </c>
      <c r="F138" s="28" t="str">
        <f>IF(記入用!F138="","",記入用!F138)</f>
        <v/>
      </c>
      <c r="G138" s="28" t="str">
        <f>IF(OR(記入用!G138=0,記入用!H138=0),"",ROUND((記入用!G138+記入用!H138)/2,0))</f>
        <v/>
      </c>
      <c r="H138" s="29" t="str">
        <f>IF(集計用!G138="","",IF(集計用!F138="男",LOOKUP(集計用!G138,得点換算データ!$A$3:$B$12),LOOKUP(集計用!G138,得点換算データ!$A$17:$B$26)))</f>
        <v/>
      </c>
      <c r="I138" s="28" t="str">
        <f>IF(記入用!I138="","",記入用!I138)</f>
        <v/>
      </c>
      <c r="J138" s="30" t="str">
        <f>IF(集計用!I138="","",IF(集計用!F138="男",LOOKUP(集計用!I138,得点換算データ!$C$3:$D$12),LOOKUP(集計用!I138,得点換算データ!$C$17:$D$26)))</f>
        <v/>
      </c>
      <c r="K138" s="28" t="str">
        <f>IF(記入用!J138="","",ROUNDDOWN(記入用!J138,0))</f>
        <v/>
      </c>
      <c r="L138" s="29" t="str">
        <f>IF(集計用!K138="","",IF(集計用!F138="男",LOOKUP(集計用!K138,得点換算データ!$E$3:$F$12),LOOKUP(集計用!K138,得点換算データ!$E$17:$F$26)))</f>
        <v/>
      </c>
      <c r="M138" s="28" t="str">
        <f>IF(記入用!K138="","",記入用!K138)</f>
        <v/>
      </c>
      <c r="N138" s="30" t="str">
        <f>IF(集計用!M138="","",IF(集計用!F138="男",LOOKUP(集計用!M138,得点換算データ!$G$3:$H$12),LOOKUP(集計用!M138,得点換算データ!$G$17:$H$26)))</f>
        <v/>
      </c>
      <c r="O138" s="28" t="str">
        <f>IF(記入用!L138="","",記入用!L138)</f>
        <v/>
      </c>
      <c r="P138" s="30" t="str">
        <f>IF(集計用!O138="","",IF(集計用!F138="男",LOOKUP(集計用!O138,得点換算データ!$I$3:$J$12),LOOKUP(集計用!O138,得点換算データ!$I$17:$J$26)))</f>
        <v/>
      </c>
      <c r="Q138" s="28" t="str">
        <f>IF(記入用!M138="","",記入用!M138)</f>
        <v/>
      </c>
      <c r="R138" s="30" t="str">
        <f>IF(集計用!Q138="","",IF(集計用!F138="男",LOOKUP(集計用!Q138,得点換算データ!$K$3:$L$12),LOOKUP(集計用!Q138,得点換算データ!$K$17:$L$26)))</f>
        <v/>
      </c>
      <c r="S138" s="28" t="str">
        <f>IF(記入用!N138="","",ROUNDUP(記入用!N138,1))</f>
        <v/>
      </c>
      <c r="T138" s="30" t="str">
        <f>IF(集計用!S138="","",IF(集計用!F138="男",LOOKUP(集計用!S138,得点換算データ!$M$3:$N$12),LOOKUP(集計用!S138,得点換算データ!$M$17:$N$26)))</f>
        <v/>
      </c>
      <c r="U138" s="28" t="str">
        <f>IF(記入用!O138="","",ROUNDDOWN(記入用!O138,0))</f>
        <v/>
      </c>
      <c r="V138" s="30" t="str">
        <f>IF(集計用!U138="","",IF(集計用!F138="男",LOOKUP(集計用!U138,得点換算データ!$O$3:$P$12),LOOKUP(集計用!U138,得点換算データ!$O$17:$P$26)))</f>
        <v/>
      </c>
      <c r="W138" s="28" t="str">
        <f>IF(記入用!P138="","",ROUNDDOWN(記入用!P138,0))</f>
        <v/>
      </c>
      <c r="X138" s="30" t="str">
        <f>IF(集計用!W138="","",IF(集計用!F138="男",LOOKUP(集計用!W138,得点換算データ!$Q$3:$R$12),LOOKUP(集計用!W138,得点換算データ!$Q$17:$R$26)))</f>
        <v/>
      </c>
      <c r="Y138" s="28" t="str">
        <f>IF(SUM(集計用!H138+J138+L138+N138+P138+R138+T138+V138+X138)=0,"",(H138+J138+L138+N138+T138+V138+X138+MAX(P138,R138)))</f>
        <v/>
      </c>
      <c r="Z138" s="28" t="str">
        <f>IF(Y138="","",IF(C138=1,LOOKUP(Y138,得点換算データ!$B$29:$B$33,得点換算データ!$A$29:$A$33),IF(C138=2,LOOKUP(Y138,得点換算データ!$C$29:$C$33,得点換算データ!$A$29:$A$33),LOOKUP(Y138,得点換算データ!$D$29:$D$33,得点換算データ!$A$29:$A$33))))</f>
        <v/>
      </c>
      <c r="AA138" s="27">
        <f t="shared" si="20"/>
        <v>0</v>
      </c>
      <c r="AB138" s="27"/>
      <c r="AC138" s="27">
        <f t="shared" si="21"/>
        <v>0</v>
      </c>
      <c r="AD138" s="27">
        <f t="shared" si="22"/>
        <v>0</v>
      </c>
      <c r="AE138" s="27">
        <f t="shared" si="23"/>
        <v>0</v>
      </c>
      <c r="AF138" s="27">
        <f t="shared" si="24"/>
        <v>0</v>
      </c>
      <c r="AG138" s="27">
        <f t="shared" si="25"/>
        <v>0</v>
      </c>
      <c r="AH138" s="27">
        <f t="shared" si="26"/>
        <v>0</v>
      </c>
      <c r="AI138" s="27">
        <f t="shared" si="27"/>
        <v>0</v>
      </c>
      <c r="AJ138" s="27">
        <f t="shared" si="28"/>
        <v>0</v>
      </c>
      <c r="AK138" s="27">
        <f t="shared" si="29"/>
        <v>0</v>
      </c>
    </row>
    <row r="139" spans="1:37">
      <c r="A139" s="28" t="str">
        <f>IF(記入用!A139="","",記入用!A139)</f>
        <v/>
      </c>
      <c r="B139" s="28" t="str">
        <f>IF(記入用!B139="","",記入用!B139)</f>
        <v/>
      </c>
      <c r="C139" s="28" t="str">
        <f>IF(記入用!C139="","",記入用!C139)</f>
        <v/>
      </c>
      <c r="D139" s="28" t="str">
        <f>IF(記入用!D139="","",記入用!D139)</f>
        <v/>
      </c>
      <c r="E139" s="28" t="str">
        <f>IF(記入用!E139="","",記入用!E139)</f>
        <v/>
      </c>
      <c r="F139" s="28" t="str">
        <f>IF(記入用!F139="","",記入用!F139)</f>
        <v/>
      </c>
      <c r="G139" s="28" t="str">
        <f>IF(OR(記入用!G139=0,記入用!H139=0),"",ROUND((記入用!G139+記入用!H139)/2,0))</f>
        <v/>
      </c>
      <c r="H139" s="29" t="str">
        <f>IF(集計用!G139="","",IF(集計用!F139="男",LOOKUP(集計用!G139,得点換算データ!$A$3:$B$12),LOOKUP(集計用!G139,得点換算データ!$A$17:$B$26)))</f>
        <v/>
      </c>
      <c r="I139" s="28" t="str">
        <f>IF(記入用!I139="","",記入用!I139)</f>
        <v/>
      </c>
      <c r="J139" s="30" t="str">
        <f>IF(集計用!I139="","",IF(集計用!F139="男",LOOKUP(集計用!I139,得点換算データ!$C$3:$D$12),LOOKUP(集計用!I139,得点換算データ!$C$17:$D$26)))</f>
        <v/>
      </c>
      <c r="K139" s="28" t="str">
        <f>IF(記入用!J139="","",ROUNDDOWN(記入用!J139,0))</f>
        <v/>
      </c>
      <c r="L139" s="29" t="str">
        <f>IF(集計用!K139="","",IF(集計用!F139="男",LOOKUP(集計用!K139,得点換算データ!$E$3:$F$12),LOOKUP(集計用!K139,得点換算データ!$E$17:$F$26)))</f>
        <v/>
      </c>
      <c r="M139" s="28" t="str">
        <f>IF(記入用!K139="","",記入用!K139)</f>
        <v/>
      </c>
      <c r="N139" s="30" t="str">
        <f>IF(集計用!M139="","",IF(集計用!F139="男",LOOKUP(集計用!M139,得点換算データ!$G$3:$H$12),LOOKUP(集計用!M139,得点換算データ!$G$17:$H$26)))</f>
        <v/>
      </c>
      <c r="O139" s="28" t="str">
        <f>IF(記入用!L139="","",記入用!L139)</f>
        <v/>
      </c>
      <c r="P139" s="30" t="str">
        <f>IF(集計用!O139="","",IF(集計用!F139="男",LOOKUP(集計用!O139,得点換算データ!$I$3:$J$12),LOOKUP(集計用!O139,得点換算データ!$I$17:$J$26)))</f>
        <v/>
      </c>
      <c r="Q139" s="28" t="str">
        <f>IF(記入用!M139="","",記入用!M139)</f>
        <v/>
      </c>
      <c r="R139" s="30" t="str">
        <f>IF(集計用!Q139="","",IF(集計用!F139="男",LOOKUP(集計用!Q139,得点換算データ!$K$3:$L$12),LOOKUP(集計用!Q139,得点換算データ!$K$17:$L$26)))</f>
        <v/>
      </c>
      <c r="S139" s="28" t="str">
        <f>IF(記入用!N139="","",ROUNDUP(記入用!N139,1))</f>
        <v/>
      </c>
      <c r="T139" s="30" t="str">
        <f>IF(集計用!S139="","",IF(集計用!F139="男",LOOKUP(集計用!S139,得点換算データ!$M$3:$N$12),LOOKUP(集計用!S139,得点換算データ!$M$17:$N$26)))</f>
        <v/>
      </c>
      <c r="U139" s="28" t="str">
        <f>IF(記入用!O139="","",ROUNDDOWN(記入用!O139,0))</f>
        <v/>
      </c>
      <c r="V139" s="30" t="str">
        <f>IF(集計用!U139="","",IF(集計用!F139="男",LOOKUP(集計用!U139,得点換算データ!$O$3:$P$12),LOOKUP(集計用!U139,得点換算データ!$O$17:$P$26)))</f>
        <v/>
      </c>
      <c r="W139" s="28" t="str">
        <f>IF(記入用!P139="","",ROUNDDOWN(記入用!P139,0))</f>
        <v/>
      </c>
      <c r="X139" s="30" t="str">
        <f>IF(集計用!W139="","",IF(集計用!F139="男",LOOKUP(集計用!W139,得点換算データ!$Q$3:$R$12),LOOKUP(集計用!W139,得点換算データ!$Q$17:$R$26)))</f>
        <v/>
      </c>
      <c r="Y139" s="28" t="str">
        <f>IF(SUM(集計用!H139+J139+L139+N139+P139+R139+T139+V139+X139)=0,"",(H139+J139+L139+N139+T139+V139+X139+MAX(P139,R139)))</f>
        <v/>
      </c>
      <c r="Z139" s="28" t="str">
        <f>IF(Y139="","",IF(C139=1,LOOKUP(Y139,得点換算データ!$B$29:$B$33,得点換算データ!$A$29:$A$33),IF(C139=2,LOOKUP(Y139,得点換算データ!$C$29:$C$33,得点換算データ!$A$29:$A$33),LOOKUP(Y139,得点換算データ!$D$29:$D$33,得点換算データ!$A$29:$A$33))))</f>
        <v/>
      </c>
      <c r="AA139" s="27">
        <f t="shared" si="20"/>
        <v>0</v>
      </c>
      <c r="AB139" s="27"/>
      <c r="AC139" s="27">
        <f t="shared" si="21"/>
        <v>0</v>
      </c>
      <c r="AD139" s="27">
        <f t="shared" si="22"/>
        <v>0</v>
      </c>
      <c r="AE139" s="27">
        <f t="shared" si="23"/>
        <v>0</v>
      </c>
      <c r="AF139" s="27">
        <f t="shared" si="24"/>
        <v>0</v>
      </c>
      <c r="AG139" s="27">
        <f t="shared" si="25"/>
        <v>0</v>
      </c>
      <c r="AH139" s="27">
        <f t="shared" si="26"/>
        <v>0</v>
      </c>
      <c r="AI139" s="27">
        <f t="shared" si="27"/>
        <v>0</v>
      </c>
      <c r="AJ139" s="27">
        <f t="shared" si="28"/>
        <v>0</v>
      </c>
      <c r="AK139" s="27">
        <f t="shared" si="29"/>
        <v>0</v>
      </c>
    </row>
    <row r="140" spans="1:37">
      <c r="A140" s="28" t="str">
        <f>IF(記入用!A140="","",記入用!A140)</f>
        <v/>
      </c>
      <c r="B140" s="28" t="str">
        <f>IF(記入用!B140="","",記入用!B140)</f>
        <v/>
      </c>
      <c r="C140" s="28" t="str">
        <f>IF(記入用!C140="","",記入用!C140)</f>
        <v/>
      </c>
      <c r="D140" s="28" t="str">
        <f>IF(記入用!D140="","",記入用!D140)</f>
        <v/>
      </c>
      <c r="E140" s="28" t="str">
        <f>IF(記入用!E140="","",記入用!E140)</f>
        <v/>
      </c>
      <c r="F140" s="28" t="str">
        <f>IF(記入用!F140="","",記入用!F140)</f>
        <v/>
      </c>
      <c r="G140" s="28" t="str">
        <f>IF(OR(記入用!G140=0,記入用!H140=0),"",ROUND((記入用!G140+記入用!H140)/2,0))</f>
        <v/>
      </c>
      <c r="H140" s="29" t="str">
        <f>IF(集計用!G140="","",IF(集計用!F140="男",LOOKUP(集計用!G140,得点換算データ!$A$3:$B$12),LOOKUP(集計用!G140,得点換算データ!$A$17:$B$26)))</f>
        <v/>
      </c>
      <c r="I140" s="28" t="str">
        <f>IF(記入用!I140="","",記入用!I140)</f>
        <v/>
      </c>
      <c r="J140" s="30" t="str">
        <f>IF(集計用!I140="","",IF(集計用!F140="男",LOOKUP(集計用!I140,得点換算データ!$C$3:$D$12),LOOKUP(集計用!I140,得点換算データ!$C$17:$D$26)))</f>
        <v/>
      </c>
      <c r="K140" s="28" t="str">
        <f>IF(記入用!J140="","",ROUNDDOWN(記入用!J140,0))</f>
        <v/>
      </c>
      <c r="L140" s="29" t="str">
        <f>IF(集計用!K140="","",IF(集計用!F140="男",LOOKUP(集計用!K140,得点換算データ!$E$3:$F$12),LOOKUP(集計用!K140,得点換算データ!$E$17:$F$26)))</f>
        <v/>
      </c>
      <c r="M140" s="28" t="str">
        <f>IF(記入用!K140="","",記入用!K140)</f>
        <v/>
      </c>
      <c r="N140" s="30" t="str">
        <f>IF(集計用!M140="","",IF(集計用!F140="男",LOOKUP(集計用!M140,得点換算データ!$G$3:$H$12),LOOKUP(集計用!M140,得点換算データ!$G$17:$H$26)))</f>
        <v/>
      </c>
      <c r="O140" s="28" t="str">
        <f>IF(記入用!L140="","",記入用!L140)</f>
        <v/>
      </c>
      <c r="P140" s="30" t="str">
        <f>IF(集計用!O140="","",IF(集計用!F140="男",LOOKUP(集計用!O140,得点換算データ!$I$3:$J$12),LOOKUP(集計用!O140,得点換算データ!$I$17:$J$26)))</f>
        <v/>
      </c>
      <c r="Q140" s="28" t="str">
        <f>IF(記入用!M140="","",記入用!M140)</f>
        <v/>
      </c>
      <c r="R140" s="30" t="str">
        <f>IF(集計用!Q140="","",IF(集計用!F140="男",LOOKUP(集計用!Q140,得点換算データ!$K$3:$L$12),LOOKUP(集計用!Q140,得点換算データ!$K$17:$L$26)))</f>
        <v/>
      </c>
      <c r="S140" s="28" t="str">
        <f>IF(記入用!N140="","",ROUNDUP(記入用!N140,1))</f>
        <v/>
      </c>
      <c r="T140" s="30" t="str">
        <f>IF(集計用!S140="","",IF(集計用!F140="男",LOOKUP(集計用!S140,得点換算データ!$M$3:$N$12),LOOKUP(集計用!S140,得点換算データ!$M$17:$N$26)))</f>
        <v/>
      </c>
      <c r="U140" s="28" t="str">
        <f>IF(記入用!O140="","",ROUNDDOWN(記入用!O140,0))</f>
        <v/>
      </c>
      <c r="V140" s="30" t="str">
        <f>IF(集計用!U140="","",IF(集計用!F140="男",LOOKUP(集計用!U140,得点換算データ!$O$3:$P$12),LOOKUP(集計用!U140,得点換算データ!$O$17:$P$26)))</f>
        <v/>
      </c>
      <c r="W140" s="28" t="str">
        <f>IF(記入用!P140="","",ROUNDDOWN(記入用!P140,0))</f>
        <v/>
      </c>
      <c r="X140" s="30" t="str">
        <f>IF(集計用!W140="","",IF(集計用!F140="男",LOOKUP(集計用!W140,得点換算データ!$Q$3:$R$12),LOOKUP(集計用!W140,得点換算データ!$Q$17:$R$26)))</f>
        <v/>
      </c>
      <c r="Y140" s="28" t="str">
        <f>IF(SUM(集計用!H140+J140+L140+N140+P140+R140+T140+V140+X140)=0,"",(H140+J140+L140+N140+T140+V140+X140+MAX(P140,R140)))</f>
        <v/>
      </c>
      <c r="Z140" s="28" t="str">
        <f>IF(Y140="","",IF(C140=1,LOOKUP(Y140,得点換算データ!$B$29:$B$33,得点換算データ!$A$29:$A$33),IF(C140=2,LOOKUP(Y140,得点換算データ!$C$29:$C$33,得点換算データ!$A$29:$A$33),LOOKUP(Y140,得点換算データ!$D$29:$D$33,得点換算データ!$A$29:$A$33))))</f>
        <v/>
      </c>
      <c r="AA140" s="27">
        <f t="shared" si="20"/>
        <v>0</v>
      </c>
      <c r="AB140" s="27"/>
      <c r="AC140" s="27">
        <f t="shared" si="21"/>
        <v>0</v>
      </c>
      <c r="AD140" s="27">
        <f t="shared" si="22"/>
        <v>0</v>
      </c>
      <c r="AE140" s="27">
        <f t="shared" si="23"/>
        <v>0</v>
      </c>
      <c r="AF140" s="27">
        <f t="shared" si="24"/>
        <v>0</v>
      </c>
      <c r="AG140" s="27">
        <f t="shared" si="25"/>
        <v>0</v>
      </c>
      <c r="AH140" s="27">
        <f t="shared" si="26"/>
        <v>0</v>
      </c>
      <c r="AI140" s="27">
        <f t="shared" si="27"/>
        <v>0</v>
      </c>
      <c r="AJ140" s="27">
        <f t="shared" si="28"/>
        <v>0</v>
      </c>
      <c r="AK140" s="27">
        <f t="shared" si="29"/>
        <v>0</v>
      </c>
    </row>
    <row r="141" spans="1:37">
      <c r="A141" s="28" t="str">
        <f>IF(記入用!A141="","",記入用!A141)</f>
        <v/>
      </c>
      <c r="B141" s="28" t="str">
        <f>IF(記入用!B141="","",記入用!B141)</f>
        <v/>
      </c>
      <c r="C141" s="28" t="str">
        <f>IF(記入用!C141="","",記入用!C141)</f>
        <v/>
      </c>
      <c r="D141" s="28" t="str">
        <f>IF(記入用!D141="","",記入用!D141)</f>
        <v/>
      </c>
      <c r="E141" s="28" t="str">
        <f>IF(記入用!E141="","",記入用!E141)</f>
        <v/>
      </c>
      <c r="F141" s="28" t="str">
        <f>IF(記入用!F141="","",記入用!F141)</f>
        <v/>
      </c>
      <c r="G141" s="28" t="str">
        <f>IF(OR(記入用!G141=0,記入用!H141=0),"",ROUND((記入用!G141+記入用!H141)/2,0))</f>
        <v/>
      </c>
      <c r="H141" s="29" t="str">
        <f>IF(集計用!G141="","",IF(集計用!F141="男",LOOKUP(集計用!G141,得点換算データ!$A$3:$B$12),LOOKUP(集計用!G141,得点換算データ!$A$17:$B$26)))</f>
        <v/>
      </c>
      <c r="I141" s="28" t="str">
        <f>IF(記入用!I141="","",記入用!I141)</f>
        <v/>
      </c>
      <c r="J141" s="30" t="str">
        <f>IF(集計用!I141="","",IF(集計用!F141="男",LOOKUP(集計用!I141,得点換算データ!$C$3:$D$12),LOOKUP(集計用!I141,得点換算データ!$C$17:$D$26)))</f>
        <v/>
      </c>
      <c r="K141" s="28" t="str">
        <f>IF(記入用!J141="","",ROUNDDOWN(記入用!J141,0))</f>
        <v/>
      </c>
      <c r="L141" s="29" t="str">
        <f>IF(集計用!K141="","",IF(集計用!F141="男",LOOKUP(集計用!K141,得点換算データ!$E$3:$F$12),LOOKUP(集計用!K141,得点換算データ!$E$17:$F$26)))</f>
        <v/>
      </c>
      <c r="M141" s="28" t="str">
        <f>IF(記入用!K141="","",記入用!K141)</f>
        <v/>
      </c>
      <c r="N141" s="30" t="str">
        <f>IF(集計用!M141="","",IF(集計用!F141="男",LOOKUP(集計用!M141,得点換算データ!$G$3:$H$12),LOOKUP(集計用!M141,得点換算データ!$G$17:$H$26)))</f>
        <v/>
      </c>
      <c r="O141" s="28" t="str">
        <f>IF(記入用!L141="","",記入用!L141)</f>
        <v/>
      </c>
      <c r="P141" s="30" t="str">
        <f>IF(集計用!O141="","",IF(集計用!F141="男",LOOKUP(集計用!O141,得点換算データ!$I$3:$J$12),LOOKUP(集計用!O141,得点換算データ!$I$17:$J$26)))</f>
        <v/>
      </c>
      <c r="Q141" s="28" t="str">
        <f>IF(記入用!M141="","",記入用!M141)</f>
        <v/>
      </c>
      <c r="R141" s="30" t="str">
        <f>IF(集計用!Q141="","",IF(集計用!F141="男",LOOKUP(集計用!Q141,得点換算データ!$K$3:$L$12),LOOKUP(集計用!Q141,得点換算データ!$K$17:$L$26)))</f>
        <v/>
      </c>
      <c r="S141" s="28" t="str">
        <f>IF(記入用!N141="","",ROUNDUP(記入用!N141,1))</f>
        <v/>
      </c>
      <c r="T141" s="30" t="str">
        <f>IF(集計用!S141="","",IF(集計用!F141="男",LOOKUP(集計用!S141,得点換算データ!$M$3:$N$12),LOOKUP(集計用!S141,得点換算データ!$M$17:$N$26)))</f>
        <v/>
      </c>
      <c r="U141" s="28" t="str">
        <f>IF(記入用!O141="","",ROUNDDOWN(記入用!O141,0))</f>
        <v/>
      </c>
      <c r="V141" s="30" t="str">
        <f>IF(集計用!U141="","",IF(集計用!F141="男",LOOKUP(集計用!U141,得点換算データ!$O$3:$P$12),LOOKUP(集計用!U141,得点換算データ!$O$17:$P$26)))</f>
        <v/>
      </c>
      <c r="W141" s="28" t="str">
        <f>IF(記入用!P141="","",ROUNDDOWN(記入用!P141,0))</f>
        <v/>
      </c>
      <c r="X141" s="30" t="str">
        <f>IF(集計用!W141="","",IF(集計用!F141="男",LOOKUP(集計用!W141,得点換算データ!$Q$3:$R$12),LOOKUP(集計用!W141,得点換算データ!$Q$17:$R$26)))</f>
        <v/>
      </c>
      <c r="Y141" s="28" t="str">
        <f>IF(SUM(集計用!H141+J141+L141+N141+P141+R141+T141+V141+X141)=0,"",(H141+J141+L141+N141+T141+V141+X141+MAX(P141,R141)))</f>
        <v/>
      </c>
      <c r="Z141" s="28" t="str">
        <f>IF(Y141="","",IF(C141=1,LOOKUP(Y141,得点換算データ!$B$29:$B$33,得点換算データ!$A$29:$A$33),IF(C141=2,LOOKUP(Y141,得点換算データ!$C$29:$C$33,得点換算データ!$A$29:$A$33),LOOKUP(Y141,得点換算データ!$D$29:$D$33,得点換算データ!$A$29:$A$33))))</f>
        <v/>
      </c>
      <c r="AA141" s="27">
        <f t="shared" si="20"/>
        <v>0</v>
      </c>
      <c r="AB141" s="27"/>
      <c r="AC141" s="27">
        <f t="shared" si="21"/>
        <v>0</v>
      </c>
      <c r="AD141" s="27">
        <f t="shared" si="22"/>
        <v>0</v>
      </c>
      <c r="AE141" s="27">
        <f t="shared" si="23"/>
        <v>0</v>
      </c>
      <c r="AF141" s="27">
        <f t="shared" si="24"/>
        <v>0</v>
      </c>
      <c r="AG141" s="27">
        <f t="shared" si="25"/>
        <v>0</v>
      </c>
      <c r="AH141" s="27">
        <f t="shared" si="26"/>
        <v>0</v>
      </c>
      <c r="AI141" s="27">
        <f t="shared" si="27"/>
        <v>0</v>
      </c>
      <c r="AJ141" s="27">
        <f t="shared" si="28"/>
        <v>0</v>
      </c>
      <c r="AK141" s="27">
        <f t="shared" si="29"/>
        <v>0</v>
      </c>
    </row>
    <row r="142" spans="1:37">
      <c r="A142" s="28" t="str">
        <f>IF(記入用!A142="","",記入用!A142)</f>
        <v/>
      </c>
      <c r="B142" s="28" t="str">
        <f>IF(記入用!B142="","",記入用!B142)</f>
        <v/>
      </c>
      <c r="C142" s="28" t="str">
        <f>IF(記入用!C142="","",記入用!C142)</f>
        <v/>
      </c>
      <c r="D142" s="28" t="str">
        <f>IF(記入用!D142="","",記入用!D142)</f>
        <v/>
      </c>
      <c r="E142" s="28" t="str">
        <f>IF(記入用!E142="","",記入用!E142)</f>
        <v/>
      </c>
      <c r="F142" s="28" t="str">
        <f>IF(記入用!F142="","",記入用!F142)</f>
        <v/>
      </c>
      <c r="G142" s="28" t="str">
        <f>IF(OR(記入用!G142=0,記入用!H142=0),"",ROUND((記入用!G142+記入用!H142)/2,0))</f>
        <v/>
      </c>
      <c r="H142" s="29" t="str">
        <f>IF(集計用!G142="","",IF(集計用!F142="男",LOOKUP(集計用!G142,得点換算データ!$A$3:$B$12),LOOKUP(集計用!G142,得点換算データ!$A$17:$B$26)))</f>
        <v/>
      </c>
      <c r="I142" s="28" t="str">
        <f>IF(記入用!I142="","",記入用!I142)</f>
        <v/>
      </c>
      <c r="J142" s="30" t="str">
        <f>IF(集計用!I142="","",IF(集計用!F142="男",LOOKUP(集計用!I142,得点換算データ!$C$3:$D$12),LOOKUP(集計用!I142,得点換算データ!$C$17:$D$26)))</f>
        <v/>
      </c>
      <c r="K142" s="28" t="str">
        <f>IF(記入用!J142="","",ROUNDDOWN(記入用!J142,0))</f>
        <v/>
      </c>
      <c r="L142" s="29" t="str">
        <f>IF(集計用!K142="","",IF(集計用!F142="男",LOOKUP(集計用!K142,得点換算データ!$E$3:$F$12),LOOKUP(集計用!K142,得点換算データ!$E$17:$F$26)))</f>
        <v/>
      </c>
      <c r="M142" s="28" t="str">
        <f>IF(記入用!K142="","",記入用!K142)</f>
        <v/>
      </c>
      <c r="N142" s="30" t="str">
        <f>IF(集計用!M142="","",IF(集計用!F142="男",LOOKUP(集計用!M142,得点換算データ!$G$3:$H$12),LOOKUP(集計用!M142,得点換算データ!$G$17:$H$26)))</f>
        <v/>
      </c>
      <c r="O142" s="28" t="str">
        <f>IF(記入用!L142="","",記入用!L142)</f>
        <v/>
      </c>
      <c r="P142" s="30" t="str">
        <f>IF(集計用!O142="","",IF(集計用!F142="男",LOOKUP(集計用!O142,得点換算データ!$I$3:$J$12),LOOKUP(集計用!O142,得点換算データ!$I$17:$J$26)))</f>
        <v/>
      </c>
      <c r="Q142" s="28" t="str">
        <f>IF(記入用!M142="","",記入用!M142)</f>
        <v/>
      </c>
      <c r="R142" s="30" t="str">
        <f>IF(集計用!Q142="","",IF(集計用!F142="男",LOOKUP(集計用!Q142,得点換算データ!$K$3:$L$12),LOOKUP(集計用!Q142,得点換算データ!$K$17:$L$26)))</f>
        <v/>
      </c>
      <c r="S142" s="28" t="str">
        <f>IF(記入用!N142="","",ROUNDUP(記入用!N142,1))</f>
        <v/>
      </c>
      <c r="T142" s="30" t="str">
        <f>IF(集計用!S142="","",IF(集計用!F142="男",LOOKUP(集計用!S142,得点換算データ!$M$3:$N$12),LOOKUP(集計用!S142,得点換算データ!$M$17:$N$26)))</f>
        <v/>
      </c>
      <c r="U142" s="28" t="str">
        <f>IF(記入用!O142="","",ROUNDDOWN(記入用!O142,0))</f>
        <v/>
      </c>
      <c r="V142" s="30" t="str">
        <f>IF(集計用!U142="","",IF(集計用!F142="男",LOOKUP(集計用!U142,得点換算データ!$O$3:$P$12),LOOKUP(集計用!U142,得点換算データ!$O$17:$P$26)))</f>
        <v/>
      </c>
      <c r="W142" s="28" t="str">
        <f>IF(記入用!P142="","",ROUNDDOWN(記入用!P142,0))</f>
        <v/>
      </c>
      <c r="X142" s="30" t="str">
        <f>IF(集計用!W142="","",IF(集計用!F142="男",LOOKUP(集計用!W142,得点換算データ!$Q$3:$R$12),LOOKUP(集計用!W142,得点換算データ!$Q$17:$R$26)))</f>
        <v/>
      </c>
      <c r="Y142" s="28" t="str">
        <f>IF(SUM(集計用!H142+J142+L142+N142+P142+R142+T142+V142+X142)=0,"",(H142+J142+L142+N142+T142+V142+X142+MAX(P142,R142)))</f>
        <v/>
      </c>
      <c r="Z142" s="28" t="str">
        <f>IF(Y142="","",IF(C142=1,LOOKUP(Y142,得点換算データ!$B$29:$B$33,得点換算データ!$A$29:$A$33),IF(C142=2,LOOKUP(Y142,得点換算データ!$C$29:$C$33,得点換算データ!$A$29:$A$33),LOOKUP(Y142,得点換算データ!$D$29:$D$33,得点換算データ!$A$29:$A$33))))</f>
        <v/>
      </c>
      <c r="AA142" s="27">
        <f t="shared" si="20"/>
        <v>0</v>
      </c>
      <c r="AB142" s="27"/>
      <c r="AC142" s="27">
        <f t="shared" si="21"/>
        <v>0</v>
      </c>
      <c r="AD142" s="27">
        <f t="shared" si="22"/>
        <v>0</v>
      </c>
      <c r="AE142" s="27">
        <f t="shared" si="23"/>
        <v>0</v>
      </c>
      <c r="AF142" s="27">
        <f t="shared" si="24"/>
        <v>0</v>
      </c>
      <c r="AG142" s="27">
        <f t="shared" si="25"/>
        <v>0</v>
      </c>
      <c r="AH142" s="27">
        <f t="shared" si="26"/>
        <v>0</v>
      </c>
      <c r="AI142" s="27">
        <f t="shared" si="27"/>
        <v>0</v>
      </c>
      <c r="AJ142" s="27">
        <f t="shared" si="28"/>
        <v>0</v>
      </c>
      <c r="AK142" s="27">
        <f t="shared" si="29"/>
        <v>0</v>
      </c>
    </row>
    <row r="143" spans="1:37">
      <c r="A143" s="28" t="str">
        <f>IF(記入用!A143="","",記入用!A143)</f>
        <v/>
      </c>
      <c r="B143" s="28" t="str">
        <f>IF(記入用!B143="","",記入用!B143)</f>
        <v/>
      </c>
      <c r="C143" s="28" t="str">
        <f>IF(記入用!C143="","",記入用!C143)</f>
        <v/>
      </c>
      <c r="D143" s="28" t="str">
        <f>IF(記入用!D143="","",記入用!D143)</f>
        <v/>
      </c>
      <c r="E143" s="28" t="str">
        <f>IF(記入用!E143="","",記入用!E143)</f>
        <v/>
      </c>
      <c r="F143" s="28" t="str">
        <f>IF(記入用!F143="","",記入用!F143)</f>
        <v/>
      </c>
      <c r="G143" s="28" t="str">
        <f>IF(OR(記入用!G143=0,記入用!H143=0),"",ROUND((記入用!G143+記入用!H143)/2,0))</f>
        <v/>
      </c>
      <c r="H143" s="29" t="str">
        <f>IF(集計用!G143="","",IF(集計用!F143="男",LOOKUP(集計用!G143,得点換算データ!$A$3:$B$12),LOOKUP(集計用!G143,得点換算データ!$A$17:$B$26)))</f>
        <v/>
      </c>
      <c r="I143" s="28" t="str">
        <f>IF(記入用!I143="","",記入用!I143)</f>
        <v/>
      </c>
      <c r="J143" s="30" t="str">
        <f>IF(集計用!I143="","",IF(集計用!F143="男",LOOKUP(集計用!I143,得点換算データ!$C$3:$D$12),LOOKUP(集計用!I143,得点換算データ!$C$17:$D$26)))</f>
        <v/>
      </c>
      <c r="K143" s="28" t="str">
        <f>IF(記入用!J143="","",ROUNDDOWN(記入用!J143,0))</f>
        <v/>
      </c>
      <c r="L143" s="29" t="str">
        <f>IF(集計用!K143="","",IF(集計用!F143="男",LOOKUP(集計用!K143,得点換算データ!$E$3:$F$12),LOOKUP(集計用!K143,得点換算データ!$E$17:$F$26)))</f>
        <v/>
      </c>
      <c r="M143" s="28" t="str">
        <f>IF(記入用!K143="","",記入用!K143)</f>
        <v/>
      </c>
      <c r="N143" s="30" t="str">
        <f>IF(集計用!M143="","",IF(集計用!F143="男",LOOKUP(集計用!M143,得点換算データ!$G$3:$H$12),LOOKUP(集計用!M143,得点換算データ!$G$17:$H$26)))</f>
        <v/>
      </c>
      <c r="O143" s="28" t="str">
        <f>IF(記入用!L143="","",記入用!L143)</f>
        <v/>
      </c>
      <c r="P143" s="30" t="str">
        <f>IF(集計用!O143="","",IF(集計用!F143="男",LOOKUP(集計用!O143,得点換算データ!$I$3:$J$12),LOOKUP(集計用!O143,得点換算データ!$I$17:$J$26)))</f>
        <v/>
      </c>
      <c r="Q143" s="28" t="str">
        <f>IF(記入用!M143="","",記入用!M143)</f>
        <v/>
      </c>
      <c r="R143" s="30" t="str">
        <f>IF(集計用!Q143="","",IF(集計用!F143="男",LOOKUP(集計用!Q143,得点換算データ!$K$3:$L$12),LOOKUP(集計用!Q143,得点換算データ!$K$17:$L$26)))</f>
        <v/>
      </c>
      <c r="S143" s="28" t="str">
        <f>IF(記入用!N143="","",ROUNDUP(記入用!N143,1))</f>
        <v/>
      </c>
      <c r="T143" s="30" t="str">
        <f>IF(集計用!S143="","",IF(集計用!F143="男",LOOKUP(集計用!S143,得点換算データ!$M$3:$N$12),LOOKUP(集計用!S143,得点換算データ!$M$17:$N$26)))</f>
        <v/>
      </c>
      <c r="U143" s="28" t="str">
        <f>IF(記入用!O143="","",ROUNDDOWN(記入用!O143,0))</f>
        <v/>
      </c>
      <c r="V143" s="30" t="str">
        <f>IF(集計用!U143="","",IF(集計用!F143="男",LOOKUP(集計用!U143,得点換算データ!$O$3:$P$12),LOOKUP(集計用!U143,得点換算データ!$O$17:$P$26)))</f>
        <v/>
      </c>
      <c r="W143" s="28" t="str">
        <f>IF(記入用!P143="","",ROUNDDOWN(記入用!P143,0))</f>
        <v/>
      </c>
      <c r="X143" s="30" t="str">
        <f>IF(集計用!W143="","",IF(集計用!F143="男",LOOKUP(集計用!W143,得点換算データ!$Q$3:$R$12),LOOKUP(集計用!W143,得点換算データ!$Q$17:$R$26)))</f>
        <v/>
      </c>
      <c r="Y143" s="28" t="str">
        <f>IF(SUM(集計用!H143+J143+L143+N143+P143+R143+T143+V143+X143)=0,"",(H143+J143+L143+N143+T143+V143+X143+MAX(P143,R143)))</f>
        <v/>
      </c>
      <c r="Z143" s="28" t="str">
        <f>IF(Y143="","",IF(C143=1,LOOKUP(Y143,得点換算データ!$B$29:$B$33,得点換算データ!$A$29:$A$33),IF(C143=2,LOOKUP(Y143,得点換算データ!$C$29:$C$33,得点換算データ!$A$29:$A$33),LOOKUP(Y143,得点換算データ!$D$29:$D$33,得点換算データ!$A$29:$A$33))))</f>
        <v/>
      </c>
      <c r="AA143" s="27">
        <f t="shared" si="20"/>
        <v>0</v>
      </c>
      <c r="AB143" s="27"/>
      <c r="AC143" s="27">
        <f t="shared" si="21"/>
        <v>0</v>
      </c>
      <c r="AD143" s="27">
        <f t="shared" si="22"/>
        <v>0</v>
      </c>
      <c r="AE143" s="27">
        <f t="shared" si="23"/>
        <v>0</v>
      </c>
      <c r="AF143" s="27">
        <f t="shared" si="24"/>
        <v>0</v>
      </c>
      <c r="AG143" s="27">
        <f t="shared" si="25"/>
        <v>0</v>
      </c>
      <c r="AH143" s="27">
        <f t="shared" si="26"/>
        <v>0</v>
      </c>
      <c r="AI143" s="27">
        <f t="shared" si="27"/>
        <v>0</v>
      </c>
      <c r="AJ143" s="27">
        <f t="shared" si="28"/>
        <v>0</v>
      </c>
      <c r="AK143" s="27">
        <f t="shared" si="29"/>
        <v>0</v>
      </c>
    </row>
    <row r="144" spans="1:37">
      <c r="A144" s="28" t="str">
        <f>IF(記入用!A144="","",記入用!A144)</f>
        <v/>
      </c>
      <c r="B144" s="28" t="str">
        <f>IF(記入用!B144="","",記入用!B144)</f>
        <v/>
      </c>
      <c r="C144" s="28" t="str">
        <f>IF(記入用!C144="","",記入用!C144)</f>
        <v/>
      </c>
      <c r="D144" s="28" t="str">
        <f>IF(記入用!D144="","",記入用!D144)</f>
        <v/>
      </c>
      <c r="E144" s="28" t="str">
        <f>IF(記入用!E144="","",記入用!E144)</f>
        <v/>
      </c>
      <c r="F144" s="28" t="str">
        <f>IF(記入用!F144="","",記入用!F144)</f>
        <v/>
      </c>
      <c r="G144" s="28" t="str">
        <f>IF(OR(記入用!G144=0,記入用!H144=0),"",ROUND((記入用!G144+記入用!H144)/2,0))</f>
        <v/>
      </c>
      <c r="H144" s="29" t="str">
        <f>IF(集計用!G144="","",IF(集計用!F144="男",LOOKUP(集計用!G144,得点換算データ!$A$3:$B$12),LOOKUP(集計用!G144,得点換算データ!$A$17:$B$26)))</f>
        <v/>
      </c>
      <c r="I144" s="28" t="str">
        <f>IF(記入用!I144="","",記入用!I144)</f>
        <v/>
      </c>
      <c r="J144" s="30" t="str">
        <f>IF(集計用!I144="","",IF(集計用!F144="男",LOOKUP(集計用!I144,得点換算データ!$C$3:$D$12),LOOKUP(集計用!I144,得点換算データ!$C$17:$D$26)))</f>
        <v/>
      </c>
      <c r="K144" s="28" t="str">
        <f>IF(記入用!J144="","",ROUNDDOWN(記入用!J144,0))</f>
        <v/>
      </c>
      <c r="L144" s="29" t="str">
        <f>IF(集計用!K144="","",IF(集計用!F144="男",LOOKUP(集計用!K144,得点換算データ!$E$3:$F$12),LOOKUP(集計用!K144,得点換算データ!$E$17:$F$26)))</f>
        <v/>
      </c>
      <c r="M144" s="28" t="str">
        <f>IF(記入用!K144="","",記入用!K144)</f>
        <v/>
      </c>
      <c r="N144" s="30" t="str">
        <f>IF(集計用!M144="","",IF(集計用!F144="男",LOOKUP(集計用!M144,得点換算データ!$G$3:$H$12),LOOKUP(集計用!M144,得点換算データ!$G$17:$H$26)))</f>
        <v/>
      </c>
      <c r="O144" s="28" t="str">
        <f>IF(記入用!L144="","",記入用!L144)</f>
        <v/>
      </c>
      <c r="P144" s="30" t="str">
        <f>IF(集計用!O144="","",IF(集計用!F144="男",LOOKUP(集計用!O144,得点換算データ!$I$3:$J$12),LOOKUP(集計用!O144,得点換算データ!$I$17:$J$26)))</f>
        <v/>
      </c>
      <c r="Q144" s="28" t="str">
        <f>IF(記入用!M144="","",記入用!M144)</f>
        <v/>
      </c>
      <c r="R144" s="30" t="str">
        <f>IF(集計用!Q144="","",IF(集計用!F144="男",LOOKUP(集計用!Q144,得点換算データ!$K$3:$L$12),LOOKUP(集計用!Q144,得点換算データ!$K$17:$L$26)))</f>
        <v/>
      </c>
      <c r="S144" s="28" t="str">
        <f>IF(記入用!N144="","",ROUNDUP(記入用!N144,1))</f>
        <v/>
      </c>
      <c r="T144" s="30" t="str">
        <f>IF(集計用!S144="","",IF(集計用!F144="男",LOOKUP(集計用!S144,得点換算データ!$M$3:$N$12),LOOKUP(集計用!S144,得点換算データ!$M$17:$N$26)))</f>
        <v/>
      </c>
      <c r="U144" s="28" t="str">
        <f>IF(記入用!O144="","",ROUNDDOWN(記入用!O144,0))</f>
        <v/>
      </c>
      <c r="V144" s="30" t="str">
        <f>IF(集計用!U144="","",IF(集計用!F144="男",LOOKUP(集計用!U144,得点換算データ!$O$3:$P$12),LOOKUP(集計用!U144,得点換算データ!$O$17:$P$26)))</f>
        <v/>
      </c>
      <c r="W144" s="28" t="str">
        <f>IF(記入用!P144="","",ROUNDDOWN(記入用!P144,0))</f>
        <v/>
      </c>
      <c r="X144" s="30" t="str">
        <f>IF(集計用!W144="","",IF(集計用!F144="男",LOOKUP(集計用!W144,得点換算データ!$Q$3:$R$12),LOOKUP(集計用!W144,得点換算データ!$Q$17:$R$26)))</f>
        <v/>
      </c>
      <c r="Y144" s="28" t="str">
        <f>IF(SUM(集計用!H144+J144+L144+N144+P144+R144+T144+V144+X144)=0,"",(H144+J144+L144+N144+T144+V144+X144+MAX(P144,R144)))</f>
        <v/>
      </c>
      <c r="Z144" s="28" t="str">
        <f>IF(Y144="","",IF(C144=1,LOOKUP(Y144,得点換算データ!$B$29:$B$33,得点換算データ!$A$29:$A$33),IF(C144=2,LOOKUP(Y144,得点換算データ!$C$29:$C$33,得点換算データ!$A$29:$A$33),LOOKUP(Y144,得点換算データ!$D$29:$D$33,得点換算データ!$A$29:$A$33))))</f>
        <v/>
      </c>
      <c r="AA144" s="27">
        <f t="shared" si="20"/>
        <v>0</v>
      </c>
      <c r="AB144" s="27"/>
      <c r="AC144" s="27">
        <f t="shared" si="21"/>
        <v>0</v>
      </c>
      <c r="AD144" s="27">
        <f t="shared" si="22"/>
        <v>0</v>
      </c>
      <c r="AE144" s="27">
        <f t="shared" si="23"/>
        <v>0</v>
      </c>
      <c r="AF144" s="27">
        <f t="shared" si="24"/>
        <v>0</v>
      </c>
      <c r="AG144" s="27">
        <f t="shared" si="25"/>
        <v>0</v>
      </c>
      <c r="AH144" s="27">
        <f t="shared" si="26"/>
        <v>0</v>
      </c>
      <c r="AI144" s="27">
        <f t="shared" si="27"/>
        <v>0</v>
      </c>
      <c r="AJ144" s="27">
        <f t="shared" si="28"/>
        <v>0</v>
      </c>
      <c r="AK144" s="27">
        <f t="shared" si="29"/>
        <v>0</v>
      </c>
    </row>
    <row r="145" spans="1:37">
      <c r="A145" s="28" t="str">
        <f>IF(記入用!A145="","",記入用!A145)</f>
        <v/>
      </c>
      <c r="B145" s="28" t="str">
        <f>IF(記入用!B145="","",記入用!B145)</f>
        <v/>
      </c>
      <c r="C145" s="28" t="str">
        <f>IF(記入用!C145="","",記入用!C145)</f>
        <v/>
      </c>
      <c r="D145" s="28" t="str">
        <f>IF(記入用!D145="","",記入用!D145)</f>
        <v/>
      </c>
      <c r="E145" s="28" t="str">
        <f>IF(記入用!E145="","",記入用!E145)</f>
        <v/>
      </c>
      <c r="F145" s="28" t="str">
        <f>IF(記入用!F145="","",記入用!F145)</f>
        <v/>
      </c>
      <c r="G145" s="28" t="str">
        <f>IF(OR(記入用!G145=0,記入用!H145=0),"",ROUND((記入用!G145+記入用!H145)/2,0))</f>
        <v/>
      </c>
      <c r="H145" s="29" t="str">
        <f>IF(集計用!G145="","",IF(集計用!F145="男",LOOKUP(集計用!G145,得点換算データ!$A$3:$B$12),LOOKUP(集計用!G145,得点換算データ!$A$17:$B$26)))</f>
        <v/>
      </c>
      <c r="I145" s="28" t="str">
        <f>IF(記入用!I145="","",記入用!I145)</f>
        <v/>
      </c>
      <c r="J145" s="30" t="str">
        <f>IF(集計用!I145="","",IF(集計用!F145="男",LOOKUP(集計用!I145,得点換算データ!$C$3:$D$12),LOOKUP(集計用!I145,得点換算データ!$C$17:$D$26)))</f>
        <v/>
      </c>
      <c r="K145" s="28" t="str">
        <f>IF(記入用!J145="","",ROUNDDOWN(記入用!J145,0))</f>
        <v/>
      </c>
      <c r="L145" s="29" t="str">
        <f>IF(集計用!K145="","",IF(集計用!F145="男",LOOKUP(集計用!K145,得点換算データ!$E$3:$F$12),LOOKUP(集計用!K145,得点換算データ!$E$17:$F$26)))</f>
        <v/>
      </c>
      <c r="M145" s="28" t="str">
        <f>IF(記入用!K145="","",記入用!K145)</f>
        <v/>
      </c>
      <c r="N145" s="30" t="str">
        <f>IF(集計用!M145="","",IF(集計用!F145="男",LOOKUP(集計用!M145,得点換算データ!$G$3:$H$12),LOOKUP(集計用!M145,得点換算データ!$G$17:$H$26)))</f>
        <v/>
      </c>
      <c r="O145" s="28" t="str">
        <f>IF(記入用!L145="","",記入用!L145)</f>
        <v/>
      </c>
      <c r="P145" s="30" t="str">
        <f>IF(集計用!O145="","",IF(集計用!F145="男",LOOKUP(集計用!O145,得点換算データ!$I$3:$J$12),LOOKUP(集計用!O145,得点換算データ!$I$17:$J$26)))</f>
        <v/>
      </c>
      <c r="Q145" s="28" t="str">
        <f>IF(記入用!M145="","",記入用!M145)</f>
        <v/>
      </c>
      <c r="R145" s="30" t="str">
        <f>IF(集計用!Q145="","",IF(集計用!F145="男",LOOKUP(集計用!Q145,得点換算データ!$K$3:$L$12),LOOKUP(集計用!Q145,得点換算データ!$K$17:$L$26)))</f>
        <v/>
      </c>
      <c r="S145" s="28" t="str">
        <f>IF(記入用!N145="","",ROUNDUP(記入用!N145,1))</f>
        <v/>
      </c>
      <c r="T145" s="30" t="str">
        <f>IF(集計用!S145="","",IF(集計用!F145="男",LOOKUP(集計用!S145,得点換算データ!$M$3:$N$12),LOOKUP(集計用!S145,得点換算データ!$M$17:$N$26)))</f>
        <v/>
      </c>
      <c r="U145" s="28" t="str">
        <f>IF(記入用!O145="","",ROUNDDOWN(記入用!O145,0))</f>
        <v/>
      </c>
      <c r="V145" s="30" t="str">
        <f>IF(集計用!U145="","",IF(集計用!F145="男",LOOKUP(集計用!U145,得点換算データ!$O$3:$P$12),LOOKUP(集計用!U145,得点換算データ!$O$17:$P$26)))</f>
        <v/>
      </c>
      <c r="W145" s="28" t="str">
        <f>IF(記入用!P145="","",ROUNDDOWN(記入用!P145,0))</f>
        <v/>
      </c>
      <c r="X145" s="30" t="str">
        <f>IF(集計用!W145="","",IF(集計用!F145="男",LOOKUP(集計用!W145,得点換算データ!$Q$3:$R$12),LOOKUP(集計用!W145,得点換算データ!$Q$17:$R$26)))</f>
        <v/>
      </c>
      <c r="Y145" s="28" t="str">
        <f>IF(SUM(集計用!H145+J145+L145+N145+P145+R145+T145+V145+X145)=0,"",(H145+J145+L145+N145+T145+V145+X145+MAX(P145,R145)))</f>
        <v/>
      </c>
      <c r="Z145" s="28" t="str">
        <f>IF(Y145="","",IF(C145=1,LOOKUP(Y145,得点換算データ!$B$29:$B$33,得点換算データ!$A$29:$A$33),IF(C145=2,LOOKUP(Y145,得点換算データ!$C$29:$C$33,得点換算データ!$A$29:$A$33),LOOKUP(Y145,得点換算データ!$D$29:$D$33,得点換算データ!$A$29:$A$33))))</f>
        <v/>
      </c>
      <c r="AA145" s="27">
        <f t="shared" si="20"/>
        <v>0</v>
      </c>
      <c r="AB145" s="27"/>
      <c r="AC145" s="27">
        <f t="shared" si="21"/>
        <v>0</v>
      </c>
      <c r="AD145" s="27">
        <f t="shared" si="22"/>
        <v>0</v>
      </c>
      <c r="AE145" s="27">
        <f t="shared" si="23"/>
        <v>0</v>
      </c>
      <c r="AF145" s="27">
        <f t="shared" si="24"/>
        <v>0</v>
      </c>
      <c r="AG145" s="27">
        <f t="shared" si="25"/>
        <v>0</v>
      </c>
      <c r="AH145" s="27">
        <f t="shared" si="26"/>
        <v>0</v>
      </c>
      <c r="AI145" s="27">
        <f t="shared" si="27"/>
        <v>0</v>
      </c>
      <c r="AJ145" s="27">
        <f t="shared" si="28"/>
        <v>0</v>
      </c>
      <c r="AK145" s="27">
        <f t="shared" si="29"/>
        <v>0</v>
      </c>
    </row>
    <row r="146" spans="1:37">
      <c r="A146" s="28" t="str">
        <f>IF(記入用!A146="","",記入用!A146)</f>
        <v/>
      </c>
      <c r="B146" s="28" t="str">
        <f>IF(記入用!B146="","",記入用!B146)</f>
        <v/>
      </c>
      <c r="C146" s="28" t="str">
        <f>IF(記入用!C146="","",記入用!C146)</f>
        <v/>
      </c>
      <c r="D146" s="28" t="str">
        <f>IF(記入用!D146="","",記入用!D146)</f>
        <v/>
      </c>
      <c r="E146" s="28" t="str">
        <f>IF(記入用!E146="","",記入用!E146)</f>
        <v/>
      </c>
      <c r="F146" s="28" t="str">
        <f>IF(記入用!F146="","",記入用!F146)</f>
        <v/>
      </c>
      <c r="G146" s="28" t="str">
        <f>IF(OR(記入用!G146=0,記入用!H146=0),"",ROUND((記入用!G146+記入用!H146)/2,0))</f>
        <v/>
      </c>
      <c r="H146" s="29" t="str">
        <f>IF(集計用!G146="","",IF(集計用!F146="男",LOOKUP(集計用!G146,得点換算データ!$A$3:$B$12),LOOKUP(集計用!G146,得点換算データ!$A$17:$B$26)))</f>
        <v/>
      </c>
      <c r="I146" s="28" t="str">
        <f>IF(記入用!I146="","",記入用!I146)</f>
        <v/>
      </c>
      <c r="J146" s="30" t="str">
        <f>IF(集計用!I146="","",IF(集計用!F146="男",LOOKUP(集計用!I146,得点換算データ!$C$3:$D$12),LOOKUP(集計用!I146,得点換算データ!$C$17:$D$26)))</f>
        <v/>
      </c>
      <c r="K146" s="28" t="str">
        <f>IF(記入用!J146="","",ROUNDDOWN(記入用!J146,0))</f>
        <v/>
      </c>
      <c r="L146" s="29" t="str">
        <f>IF(集計用!K146="","",IF(集計用!F146="男",LOOKUP(集計用!K146,得点換算データ!$E$3:$F$12),LOOKUP(集計用!K146,得点換算データ!$E$17:$F$26)))</f>
        <v/>
      </c>
      <c r="M146" s="28" t="str">
        <f>IF(記入用!K146="","",記入用!K146)</f>
        <v/>
      </c>
      <c r="N146" s="30" t="str">
        <f>IF(集計用!M146="","",IF(集計用!F146="男",LOOKUP(集計用!M146,得点換算データ!$G$3:$H$12),LOOKUP(集計用!M146,得点換算データ!$G$17:$H$26)))</f>
        <v/>
      </c>
      <c r="O146" s="28" t="str">
        <f>IF(記入用!L146="","",記入用!L146)</f>
        <v/>
      </c>
      <c r="P146" s="30" t="str">
        <f>IF(集計用!O146="","",IF(集計用!F146="男",LOOKUP(集計用!O146,得点換算データ!$I$3:$J$12),LOOKUP(集計用!O146,得点換算データ!$I$17:$J$26)))</f>
        <v/>
      </c>
      <c r="Q146" s="28" t="str">
        <f>IF(記入用!M146="","",記入用!M146)</f>
        <v/>
      </c>
      <c r="R146" s="30" t="str">
        <f>IF(集計用!Q146="","",IF(集計用!F146="男",LOOKUP(集計用!Q146,得点換算データ!$K$3:$L$12),LOOKUP(集計用!Q146,得点換算データ!$K$17:$L$26)))</f>
        <v/>
      </c>
      <c r="S146" s="28" t="str">
        <f>IF(記入用!N146="","",ROUNDUP(記入用!N146,1))</f>
        <v/>
      </c>
      <c r="T146" s="30" t="str">
        <f>IF(集計用!S146="","",IF(集計用!F146="男",LOOKUP(集計用!S146,得点換算データ!$M$3:$N$12),LOOKUP(集計用!S146,得点換算データ!$M$17:$N$26)))</f>
        <v/>
      </c>
      <c r="U146" s="28" t="str">
        <f>IF(記入用!O146="","",ROUNDDOWN(記入用!O146,0))</f>
        <v/>
      </c>
      <c r="V146" s="30" t="str">
        <f>IF(集計用!U146="","",IF(集計用!F146="男",LOOKUP(集計用!U146,得点換算データ!$O$3:$P$12),LOOKUP(集計用!U146,得点換算データ!$O$17:$P$26)))</f>
        <v/>
      </c>
      <c r="W146" s="28" t="str">
        <f>IF(記入用!P146="","",ROUNDDOWN(記入用!P146,0))</f>
        <v/>
      </c>
      <c r="X146" s="30" t="str">
        <f>IF(集計用!W146="","",IF(集計用!F146="男",LOOKUP(集計用!W146,得点換算データ!$Q$3:$R$12),LOOKUP(集計用!W146,得点換算データ!$Q$17:$R$26)))</f>
        <v/>
      </c>
      <c r="Y146" s="28" t="str">
        <f>IF(SUM(集計用!H146+J146+L146+N146+P146+R146+T146+V146+X146)=0,"",(H146+J146+L146+N146+T146+V146+X146+MAX(P146,R146)))</f>
        <v/>
      </c>
      <c r="Z146" s="28" t="str">
        <f>IF(Y146="","",IF(C146=1,LOOKUP(Y146,得点換算データ!$B$29:$B$33,得点換算データ!$A$29:$A$33),IF(C146=2,LOOKUP(Y146,得点換算データ!$C$29:$C$33,得点換算データ!$A$29:$A$33),LOOKUP(Y146,得点換算データ!$D$29:$D$33,得点換算データ!$A$29:$A$33))))</f>
        <v/>
      </c>
      <c r="AA146" s="27">
        <f t="shared" si="20"/>
        <v>0</v>
      </c>
      <c r="AB146" s="27"/>
      <c r="AC146" s="27">
        <f t="shared" si="21"/>
        <v>0</v>
      </c>
      <c r="AD146" s="27">
        <f t="shared" si="22"/>
        <v>0</v>
      </c>
      <c r="AE146" s="27">
        <f t="shared" si="23"/>
        <v>0</v>
      </c>
      <c r="AF146" s="27">
        <f t="shared" si="24"/>
        <v>0</v>
      </c>
      <c r="AG146" s="27">
        <f t="shared" si="25"/>
        <v>0</v>
      </c>
      <c r="AH146" s="27">
        <f t="shared" si="26"/>
        <v>0</v>
      </c>
      <c r="AI146" s="27">
        <f t="shared" si="27"/>
        <v>0</v>
      </c>
      <c r="AJ146" s="27">
        <f t="shared" si="28"/>
        <v>0</v>
      </c>
      <c r="AK146" s="27">
        <f t="shared" si="29"/>
        <v>0</v>
      </c>
    </row>
    <row r="147" spans="1:37">
      <c r="A147" s="28" t="str">
        <f>IF(記入用!A147="","",記入用!A147)</f>
        <v/>
      </c>
      <c r="B147" s="28" t="str">
        <f>IF(記入用!B147="","",記入用!B147)</f>
        <v/>
      </c>
      <c r="C147" s="28" t="str">
        <f>IF(記入用!C147="","",記入用!C147)</f>
        <v/>
      </c>
      <c r="D147" s="28" t="str">
        <f>IF(記入用!D147="","",記入用!D147)</f>
        <v/>
      </c>
      <c r="E147" s="28" t="str">
        <f>IF(記入用!E147="","",記入用!E147)</f>
        <v/>
      </c>
      <c r="F147" s="28" t="str">
        <f>IF(記入用!F147="","",記入用!F147)</f>
        <v/>
      </c>
      <c r="G147" s="28" t="str">
        <f>IF(OR(記入用!G147=0,記入用!H147=0),"",ROUND((記入用!G147+記入用!H147)/2,0))</f>
        <v/>
      </c>
      <c r="H147" s="29" t="str">
        <f>IF(集計用!G147="","",IF(集計用!F147="男",LOOKUP(集計用!G147,得点換算データ!$A$3:$B$12),LOOKUP(集計用!G147,得点換算データ!$A$17:$B$26)))</f>
        <v/>
      </c>
      <c r="I147" s="28" t="str">
        <f>IF(記入用!I147="","",記入用!I147)</f>
        <v/>
      </c>
      <c r="J147" s="30" t="str">
        <f>IF(集計用!I147="","",IF(集計用!F147="男",LOOKUP(集計用!I147,得点換算データ!$C$3:$D$12),LOOKUP(集計用!I147,得点換算データ!$C$17:$D$26)))</f>
        <v/>
      </c>
      <c r="K147" s="28" t="str">
        <f>IF(記入用!J147="","",ROUNDDOWN(記入用!J147,0))</f>
        <v/>
      </c>
      <c r="L147" s="29" t="str">
        <f>IF(集計用!K147="","",IF(集計用!F147="男",LOOKUP(集計用!K147,得点換算データ!$E$3:$F$12),LOOKUP(集計用!K147,得点換算データ!$E$17:$F$26)))</f>
        <v/>
      </c>
      <c r="M147" s="28" t="str">
        <f>IF(記入用!K147="","",記入用!K147)</f>
        <v/>
      </c>
      <c r="N147" s="30" t="str">
        <f>IF(集計用!M147="","",IF(集計用!F147="男",LOOKUP(集計用!M147,得点換算データ!$G$3:$H$12),LOOKUP(集計用!M147,得点換算データ!$G$17:$H$26)))</f>
        <v/>
      </c>
      <c r="O147" s="28" t="str">
        <f>IF(記入用!L147="","",記入用!L147)</f>
        <v/>
      </c>
      <c r="P147" s="30" t="str">
        <f>IF(集計用!O147="","",IF(集計用!F147="男",LOOKUP(集計用!O147,得点換算データ!$I$3:$J$12),LOOKUP(集計用!O147,得点換算データ!$I$17:$J$26)))</f>
        <v/>
      </c>
      <c r="Q147" s="28" t="str">
        <f>IF(記入用!M147="","",記入用!M147)</f>
        <v/>
      </c>
      <c r="R147" s="30" t="str">
        <f>IF(集計用!Q147="","",IF(集計用!F147="男",LOOKUP(集計用!Q147,得点換算データ!$K$3:$L$12),LOOKUP(集計用!Q147,得点換算データ!$K$17:$L$26)))</f>
        <v/>
      </c>
      <c r="S147" s="28" t="str">
        <f>IF(記入用!N147="","",ROUNDUP(記入用!N147,1))</f>
        <v/>
      </c>
      <c r="T147" s="30" t="str">
        <f>IF(集計用!S147="","",IF(集計用!F147="男",LOOKUP(集計用!S147,得点換算データ!$M$3:$N$12),LOOKUP(集計用!S147,得点換算データ!$M$17:$N$26)))</f>
        <v/>
      </c>
      <c r="U147" s="28" t="str">
        <f>IF(記入用!O147="","",ROUNDDOWN(記入用!O147,0))</f>
        <v/>
      </c>
      <c r="V147" s="30" t="str">
        <f>IF(集計用!U147="","",IF(集計用!F147="男",LOOKUP(集計用!U147,得点換算データ!$O$3:$P$12),LOOKUP(集計用!U147,得点換算データ!$O$17:$P$26)))</f>
        <v/>
      </c>
      <c r="W147" s="28" t="str">
        <f>IF(記入用!P147="","",ROUNDDOWN(記入用!P147,0))</f>
        <v/>
      </c>
      <c r="X147" s="30" t="str">
        <f>IF(集計用!W147="","",IF(集計用!F147="男",LOOKUP(集計用!W147,得点換算データ!$Q$3:$R$12),LOOKUP(集計用!W147,得点換算データ!$Q$17:$R$26)))</f>
        <v/>
      </c>
      <c r="Y147" s="28" t="str">
        <f>IF(SUM(集計用!H147+J147+L147+N147+P147+R147+T147+V147+X147)=0,"",(H147+J147+L147+N147+T147+V147+X147+MAX(P147,R147)))</f>
        <v/>
      </c>
      <c r="Z147" s="28" t="str">
        <f>IF(Y147="","",IF(C147=1,LOOKUP(Y147,得点換算データ!$B$29:$B$33,得点換算データ!$A$29:$A$33),IF(C147=2,LOOKUP(Y147,得点換算データ!$C$29:$C$33,得点換算データ!$A$29:$A$33),LOOKUP(Y147,得点換算データ!$D$29:$D$33,得点換算データ!$A$29:$A$33))))</f>
        <v/>
      </c>
      <c r="AA147" s="27">
        <f t="shared" si="20"/>
        <v>0</v>
      </c>
      <c r="AB147" s="27"/>
      <c r="AC147" s="27">
        <f t="shared" si="21"/>
        <v>0</v>
      </c>
      <c r="AD147" s="27">
        <f t="shared" si="22"/>
        <v>0</v>
      </c>
      <c r="AE147" s="27">
        <f t="shared" si="23"/>
        <v>0</v>
      </c>
      <c r="AF147" s="27">
        <f t="shared" si="24"/>
        <v>0</v>
      </c>
      <c r="AG147" s="27">
        <f t="shared" si="25"/>
        <v>0</v>
      </c>
      <c r="AH147" s="27">
        <f t="shared" si="26"/>
        <v>0</v>
      </c>
      <c r="AI147" s="27">
        <f t="shared" si="27"/>
        <v>0</v>
      </c>
      <c r="AJ147" s="27">
        <f t="shared" si="28"/>
        <v>0</v>
      </c>
      <c r="AK147" s="27">
        <f t="shared" si="29"/>
        <v>0</v>
      </c>
    </row>
    <row r="148" spans="1:37">
      <c r="A148" s="28" t="str">
        <f>IF(記入用!A148="","",記入用!A148)</f>
        <v/>
      </c>
      <c r="B148" s="28" t="str">
        <f>IF(記入用!B148="","",記入用!B148)</f>
        <v/>
      </c>
      <c r="C148" s="28" t="str">
        <f>IF(記入用!C148="","",記入用!C148)</f>
        <v/>
      </c>
      <c r="D148" s="28" t="str">
        <f>IF(記入用!D148="","",記入用!D148)</f>
        <v/>
      </c>
      <c r="E148" s="28" t="str">
        <f>IF(記入用!E148="","",記入用!E148)</f>
        <v/>
      </c>
      <c r="F148" s="28" t="str">
        <f>IF(記入用!F148="","",記入用!F148)</f>
        <v/>
      </c>
      <c r="G148" s="28" t="str">
        <f>IF(OR(記入用!G148=0,記入用!H148=0),"",ROUND((記入用!G148+記入用!H148)/2,0))</f>
        <v/>
      </c>
      <c r="H148" s="29" t="str">
        <f>IF(集計用!G148="","",IF(集計用!F148="男",LOOKUP(集計用!G148,得点換算データ!$A$3:$B$12),LOOKUP(集計用!G148,得点換算データ!$A$17:$B$26)))</f>
        <v/>
      </c>
      <c r="I148" s="28" t="str">
        <f>IF(記入用!I148="","",記入用!I148)</f>
        <v/>
      </c>
      <c r="J148" s="30" t="str">
        <f>IF(集計用!I148="","",IF(集計用!F148="男",LOOKUP(集計用!I148,得点換算データ!$C$3:$D$12),LOOKUP(集計用!I148,得点換算データ!$C$17:$D$26)))</f>
        <v/>
      </c>
      <c r="K148" s="28" t="str">
        <f>IF(記入用!J148="","",ROUNDDOWN(記入用!J148,0))</f>
        <v/>
      </c>
      <c r="L148" s="29" t="str">
        <f>IF(集計用!K148="","",IF(集計用!F148="男",LOOKUP(集計用!K148,得点換算データ!$E$3:$F$12),LOOKUP(集計用!K148,得点換算データ!$E$17:$F$26)))</f>
        <v/>
      </c>
      <c r="M148" s="28" t="str">
        <f>IF(記入用!K148="","",記入用!K148)</f>
        <v/>
      </c>
      <c r="N148" s="30" t="str">
        <f>IF(集計用!M148="","",IF(集計用!F148="男",LOOKUP(集計用!M148,得点換算データ!$G$3:$H$12),LOOKUP(集計用!M148,得点換算データ!$G$17:$H$26)))</f>
        <v/>
      </c>
      <c r="O148" s="28" t="str">
        <f>IF(記入用!L148="","",記入用!L148)</f>
        <v/>
      </c>
      <c r="P148" s="30" t="str">
        <f>IF(集計用!O148="","",IF(集計用!F148="男",LOOKUP(集計用!O148,得点換算データ!$I$3:$J$12),LOOKUP(集計用!O148,得点換算データ!$I$17:$J$26)))</f>
        <v/>
      </c>
      <c r="Q148" s="28" t="str">
        <f>IF(記入用!M148="","",記入用!M148)</f>
        <v/>
      </c>
      <c r="R148" s="30" t="str">
        <f>IF(集計用!Q148="","",IF(集計用!F148="男",LOOKUP(集計用!Q148,得点換算データ!$K$3:$L$12),LOOKUP(集計用!Q148,得点換算データ!$K$17:$L$26)))</f>
        <v/>
      </c>
      <c r="S148" s="28" t="str">
        <f>IF(記入用!N148="","",ROUNDUP(記入用!N148,1))</f>
        <v/>
      </c>
      <c r="T148" s="30" t="str">
        <f>IF(集計用!S148="","",IF(集計用!F148="男",LOOKUP(集計用!S148,得点換算データ!$M$3:$N$12),LOOKUP(集計用!S148,得点換算データ!$M$17:$N$26)))</f>
        <v/>
      </c>
      <c r="U148" s="28" t="str">
        <f>IF(記入用!O148="","",ROUNDDOWN(記入用!O148,0))</f>
        <v/>
      </c>
      <c r="V148" s="30" t="str">
        <f>IF(集計用!U148="","",IF(集計用!F148="男",LOOKUP(集計用!U148,得点換算データ!$O$3:$P$12),LOOKUP(集計用!U148,得点換算データ!$O$17:$P$26)))</f>
        <v/>
      </c>
      <c r="W148" s="28" t="str">
        <f>IF(記入用!P148="","",ROUNDDOWN(記入用!P148,0))</f>
        <v/>
      </c>
      <c r="X148" s="30" t="str">
        <f>IF(集計用!W148="","",IF(集計用!F148="男",LOOKUP(集計用!W148,得点換算データ!$Q$3:$R$12),LOOKUP(集計用!W148,得点換算データ!$Q$17:$R$26)))</f>
        <v/>
      </c>
      <c r="Y148" s="28" t="str">
        <f>IF(SUM(集計用!H148+J148+L148+N148+P148+R148+T148+V148+X148)=0,"",(H148+J148+L148+N148+T148+V148+X148+MAX(P148,R148)))</f>
        <v/>
      </c>
      <c r="Z148" s="28" t="str">
        <f>IF(Y148="","",IF(C148=1,LOOKUP(Y148,得点換算データ!$B$29:$B$33,得点換算データ!$A$29:$A$33),IF(C148=2,LOOKUP(Y148,得点換算データ!$C$29:$C$33,得点換算データ!$A$29:$A$33),LOOKUP(Y148,得点換算データ!$D$29:$D$33,得点換算データ!$A$29:$A$33))))</f>
        <v/>
      </c>
      <c r="AA148" s="27">
        <f t="shared" si="20"/>
        <v>0</v>
      </c>
      <c r="AB148" s="27"/>
      <c r="AC148" s="27">
        <f t="shared" si="21"/>
        <v>0</v>
      </c>
      <c r="AD148" s="27">
        <f t="shared" si="22"/>
        <v>0</v>
      </c>
      <c r="AE148" s="27">
        <f t="shared" si="23"/>
        <v>0</v>
      </c>
      <c r="AF148" s="27">
        <f t="shared" si="24"/>
        <v>0</v>
      </c>
      <c r="AG148" s="27">
        <f t="shared" si="25"/>
        <v>0</v>
      </c>
      <c r="AH148" s="27">
        <f t="shared" si="26"/>
        <v>0</v>
      </c>
      <c r="AI148" s="27">
        <f t="shared" si="27"/>
        <v>0</v>
      </c>
      <c r="AJ148" s="27">
        <f t="shared" si="28"/>
        <v>0</v>
      </c>
      <c r="AK148" s="27">
        <f t="shared" si="29"/>
        <v>0</v>
      </c>
    </row>
    <row r="149" spans="1:37">
      <c r="A149" s="28" t="str">
        <f>IF(記入用!A149="","",記入用!A149)</f>
        <v/>
      </c>
      <c r="B149" s="28" t="str">
        <f>IF(記入用!B149="","",記入用!B149)</f>
        <v/>
      </c>
      <c r="C149" s="28" t="str">
        <f>IF(記入用!C149="","",記入用!C149)</f>
        <v/>
      </c>
      <c r="D149" s="28" t="str">
        <f>IF(記入用!D149="","",記入用!D149)</f>
        <v/>
      </c>
      <c r="E149" s="28" t="str">
        <f>IF(記入用!E149="","",記入用!E149)</f>
        <v/>
      </c>
      <c r="F149" s="28" t="str">
        <f>IF(記入用!F149="","",記入用!F149)</f>
        <v/>
      </c>
      <c r="G149" s="28" t="str">
        <f>IF(OR(記入用!G149=0,記入用!H149=0),"",ROUND((記入用!G149+記入用!H149)/2,0))</f>
        <v/>
      </c>
      <c r="H149" s="29" t="str">
        <f>IF(集計用!G149="","",IF(集計用!F149="男",LOOKUP(集計用!G149,得点換算データ!$A$3:$B$12),LOOKUP(集計用!G149,得点換算データ!$A$17:$B$26)))</f>
        <v/>
      </c>
      <c r="I149" s="28" t="str">
        <f>IF(記入用!I149="","",記入用!I149)</f>
        <v/>
      </c>
      <c r="J149" s="30" t="str">
        <f>IF(集計用!I149="","",IF(集計用!F149="男",LOOKUP(集計用!I149,得点換算データ!$C$3:$D$12),LOOKUP(集計用!I149,得点換算データ!$C$17:$D$26)))</f>
        <v/>
      </c>
      <c r="K149" s="28" t="str">
        <f>IF(記入用!J149="","",ROUNDDOWN(記入用!J149,0))</f>
        <v/>
      </c>
      <c r="L149" s="29" t="str">
        <f>IF(集計用!K149="","",IF(集計用!F149="男",LOOKUP(集計用!K149,得点換算データ!$E$3:$F$12),LOOKUP(集計用!K149,得点換算データ!$E$17:$F$26)))</f>
        <v/>
      </c>
      <c r="M149" s="28" t="str">
        <f>IF(記入用!K149="","",記入用!K149)</f>
        <v/>
      </c>
      <c r="N149" s="30" t="str">
        <f>IF(集計用!M149="","",IF(集計用!F149="男",LOOKUP(集計用!M149,得点換算データ!$G$3:$H$12),LOOKUP(集計用!M149,得点換算データ!$G$17:$H$26)))</f>
        <v/>
      </c>
      <c r="O149" s="28" t="str">
        <f>IF(記入用!L149="","",記入用!L149)</f>
        <v/>
      </c>
      <c r="P149" s="30" t="str">
        <f>IF(集計用!O149="","",IF(集計用!F149="男",LOOKUP(集計用!O149,得点換算データ!$I$3:$J$12),LOOKUP(集計用!O149,得点換算データ!$I$17:$J$26)))</f>
        <v/>
      </c>
      <c r="Q149" s="28" t="str">
        <f>IF(記入用!M149="","",記入用!M149)</f>
        <v/>
      </c>
      <c r="R149" s="30" t="str">
        <f>IF(集計用!Q149="","",IF(集計用!F149="男",LOOKUP(集計用!Q149,得点換算データ!$K$3:$L$12),LOOKUP(集計用!Q149,得点換算データ!$K$17:$L$26)))</f>
        <v/>
      </c>
      <c r="S149" s="28" t="str">
        <f>IF(記入用!N149="","",ROUNDUP(記入用!N149,1))</f>
        <v/>
      </c>
      <c r="T149" s="30" t="str">
        <f>IF(集計用!S149="","",IF(集計用!F149="男",LOOKUP(集計用!S149,得点換算データ!$M$3:$N$12),LOOKUP(集計用!S149,得点換算データ!$M$17:$N$26)))</f>
        <v/>
      </c>
      <c r="U149" s="28" t="str">
        <f>IF(記入用!O149="","",ROUNDDOWN(記入用!O149,0))</f>
        <v/>
      </c>
      <c r="V149" s="30" t="str">
        <f>IF(集計用!U149="","",IF(集計用!F149="男",LOOKUP(集計用!U149,得点換算データ!$O$3:$P$12),LOOKUP(集計用!U149,得点換算データ!$O$17:$P$26)))</f>
        <v/>
      </c>
      <c r="W149" s="28" t="str">
        <f>IF(記入用!P149="","",ROUNDDOWN(記入用!P149,0))</f>
        <v/>
      </c>
      <c r="X149" s="30" t="str">
        <f>IF(集計用!W149="","",IF(集計用!F149="男",LOOKUP(集計用!W149,得点換算データ!$Q$3:$R$12),LOOKUP(集計用!W149,得点換算データ!$Q$17:$R$26)))</f>
        <v/>
      </c>
      <c r="Y149" s="28" t="str">
        <f>IF(SUM(集計用!H149+J149+L149+N149+P149+R149+T149+V149+X149)=0,"",(H149+J149+L149+N149+T149+V149+X149+MAX(P149,R149)))</f>
        <v/>
      </c>
      <c r="Z149" s="28" t="str">
        <f>IF(Y149="","",IF(C149=1,LOOKUP(Y149,得点換算データ!$B$29:$B$33,得点換算データ!$A$29:$A$33),IF(C149=2,LOOKUP(Y149,得点換算データ!$C$29:$C$33,得点換算データ!$A$29:$A$33),LOOKUP(Y149,得点換算データ!$D$29:$D$33,得点換算データ!$A$29:$A$33))))</f>
        <v/>
      </c>
      <c r="AA149" s="27">
        <f t="shared" si="20"/>
        <v>0</v>
      </c>
      <c r="AB149" s="27"/>
      <c r="AC149" s="27">
        <f t="shared" si="21"/>
        <v>0</v>
      </c>
      <c r="AD149" s="27">
        <f t="shared" si="22"/>
        <v>0</v>
      </c>
      <c r="AE149" s="27">
        <f t="shared" si="23"/>
        <v>0</v>
      </c>
      <c r="AF149" s="27">
        <f t="shared" si="24"/>
        <v>0</v>
      </c>
      <c r="AG149" s="27">
        <f t="shared" si="25"/>
        <v>0</v>
      </c>
      <c r="AH149" s="27">
        <f t="shared" si="26"/>
        <v>0</v>
      </c>
      <c r="AI149" s="27">
        <f t="shared" si="27"/>
        <v>0</v>
      </c>
      <c r="AJ149" s="27">
        <f t="shared" si="28"/>
        <v>0</v>
      </c>
      <c r="AK149" s="27">
        <f t="shared" si="29"/>
        <v>0</v>
      </c>
    </row>
    <row r="150" spans="1:37">
      <c r="A150" s="28" t="str">
        <f>IF(記入用!A150="","",記入用!A150)</f>
        <v/>
      </c>
      <c r="B150" s="28" t="str">
        <f>IF(記入用!B150="","",記入用!B150)</f>
        <v/>
      </c>
      <c r="C150" s="28" t="str">
        <f>IF(記入用!C150="","",記入用!C150)</f>
        <v/>
      </c>
      <c r="D150" s="28" t="str">
        <f>IF(記入用!D150="","",記入用!D150)</f>
        <v/>
      </c>
      <c r="E150" s="28" t="str">
        <f>IF(記入用!E150="","",記入用!E150)</f>
        <v/>
      </c>
      <c r="F150" s="28" t="str">
        <f>IF(記入用!F150="","",記入用!F150)</f>
        <v/>
      </c>
      <c r="G150" s="28" t="str">
        <f>IF(OR(記入用!G150=0,記入用!H150=0),"",ROUND((記入用!G150+記入用!H150)/2,0))</f>
        <v/>
      </c>
      <c r="H150" s="29" t="str">
        <f>IF(集計用!G150="","",IF(集計用!F150="男",LOOKUP(集計用!G150,得点換算データ!$A$3:$B$12),LOOKUP(集計用!G150,得点換算データ!$A$17:$B$26)))</f>
        <v/>
      </c>
      <c r="I150" s="28" t="str">
        <f>IF(記入用!I150="","",記入用!I150)</f>
        <v/>
      </c>
      <c r="J150" s="30" t="str">
        <f>IF(集計用!I150="","",IF(集計用!F150="男",LOOKUP(集計用!I150,得点換算データ!$C$3:$D$12),LOOKUP(集計用!I150,得点換算データ!$C$17:$D$26)))</f>
        <v/>
      </c>
      <c r="K150" s="28" t="str">
        <f>IF(記入用!J150="","",ROUNDDOWN(記入用!J150,0))</f>
        <v/>
      </c>
      <c r="L150" s="29" t="str">
        <f>IF(集計用!K150="","",IF(集計用!F150="男",LOOKUP(集計用!K150,得点換算データ!$E$3:$F$12),LOOKUP(集計用!K150,得点換算データ!$E$17:$F$26)))</f>
        <v/>
      </c>
      <c r="M150" s="28" t="str">
        <f>IF(記入用!K150="","",記入用!K150)</f>
        <v/>
      </c>
      <c r="N150" s="30" t="str">
        <f>IF(集計用!M150="","",IF(集計用!F150="男",LOOKUP(集計用!M150,得点換算データ!$G$3:$H$12),LOOKUP(集計用!M150,得点換算データ!$G$17:$H$26)))</f>
        <v/>
      </c>
      <c r="O150" s="28" t="str">
        <f>IF(記入用!L150="","",記入用!L150)</f>
        <v/>
      </c>
      <c r="P150" s="30" t="str">
        <f>IF(集計用!O150="","",IF(集計用!F150="男",LOOKUP(集計用!O150,得点換算データ!$I$3:$J$12),LOOKUP(集計用!O150,得点換算データ!$I$17:$J$26)))</f>
        <v/>
      </c>
      <c r="Q150" s="28" t="str">
        <f>IF(記入用!M150="","",記入用!M150)</f>
        <v/>
      </c>
      <c r="R150" s="30" t="str">
        <f>IF(集計用!Q150="","",IF(集計用!F150="男",LOOKUP(集計用!Q150,得点換算データ!$K$3:$L$12),LOOKUP(集計用!Q150,得点換算データ!$K$17:$L$26)))</f>
        <v/>
      </c>
      <c r="S150" s="28" t="str">
        <f>IF(記入用!N150="","",ROUNDUP(記入用!N150,1))</f>
        <v/>
      </c>
      <c r="T150" s="30" t="str">
        <f>IF(集計用!S150="","",IF(集計用!F150="男",LOOKUP(集計用!S150,得点換算データ!$M$3:$N$12),LOOKUP(集計用!S150,得点換算データ!$M$17:$N$26)))</f>
        <v/>
      </c>
      <c r="U150" s="28" t="str">
        <f>IF(記入用!O150="","",ROUNDDOWN(記入用!O150,0))</f>
        <v/>
      </c>
      <c r="V150" s="30" t="str">
        <f>IF(集計用!U150="","",IF(集計用!F150="男",LOOKUP(集計用!U150,得点換算データ!$O$3:$P$12),LOOKUP(集計用!U150,得点換算データ!$O$17:$P$26)))</f>
        <v/>
      </c>
      <c r="W150" s="28" t="str">
        <f>IF(記入用!P150="","",ROUNDDOWN(記入用!P150,0))</f>
        <v/>
      </c>
      <c r="X150" s="30" t="str">
        <f>IF(集計用!W150="","",IF(集計用!F150="男",LOOKUP(集計用!W150,得点換算データ!$Q$3:$R$12),LOOKUP(集計用!W150,得点換算データ!$Q$17:$R$26)))</f>
        <v/>
      </c>
      <c r="Y150" s="28" t="str">
        <f>IF(SUM(集計用!H150+J150+L150+N150+P150+R150+T150+V150+X150)=0,"",(H150+J150+L150+N150+T150+V150+X150+MAX(P150,R150)))</f>
        <v/>
      </c>
      <c r="Z150" s="28" t="str">
        <f>IF(Y150="","",IF(C150=1,LOOKUP(Y150,得点換算データ!$B$29:$B$33,得点換算データ!$A$29:$A$33),IF(C150=2,LOOKUP(Y150,得点換算データ!$C$29:$C$33,得点換算データ!$A$29:$A$33),LOOKUP(Y150,得点換算データ!$D$29:$D$33,得点換算データ!$A$29:$A$33))))</f>
        <v/>
      </c>
      <c r="AA150" s="27">
        <f t="shared" si="20"/>
        <v>0</v>
      </c>
      <c r="AB150" s="27"/>
      <c r="AC150" s="27">
        <f t="shared" si="21"/>
        <v>0</v>
      </c>
      <c r="AD150" s="27">
        <f t="shared" si="22"/>
        <v>0</v>
      </c>
      <c r="AE150" s="27">
        <f t="shared" si="23"/>
        <v>0</v>
      </c>
      <c r="AF150" s="27">
        <f t="shared" si="24"/>
        <v>0</v>
      </c>
      <c r="AG150" s="27">
        <f t="shared" si="25"/>
        <v>0</v>
      </c>
      <c r="AH150" s="27">
        <f t="shared" si="26"/>
        <v>0</v>
      </c>
      <c r="AI150" s="27">
        <f t="shared" si="27"/>
        <v>0</v>
      </c>
      <c r="AJ150" s="27">
        <f t="shared" si="28"/>
        <v>0</v>
      </c>
      <c r="AK150" s="27">
        <f t="shared" si="29"/>
        <v>0</v>
      </c>
    </row>
    <row r="151" spans="1:37">
      <c r="A151" s="28" t="str">
        <f>IF(記入用!A151="","",記入用!A151)</f>
        <v/>
      </c>
      <c r="B151" s="28" t="str">
        <f>IF(記入用!B151="","",記入用!B151)</f>
        <v/>
      </c>
      <c r="C151" s="28" t="str">
        <f>IF(記入用!C151="","",記入用!C151)</f>
        <v/>
      </c>
      <c r="D151" s="28" t="str">
        <f>IF(記入用!D151="","",記入用!D151)</f>
        <v/>
      </c>
      <c r="E151" s="28" t="str">
        <f>IF(記入用!E151="","",記入用!E151)</f>
        <v/>
      </c>
      <c r="F151" s="28" t="str">
        <f>IF(記入用!F151="","",記入用!F151)</f>
        <v/>
      </c>
      <c r="G151" s="28" t="str">
        <f>IF(OR(記入用!G151=0,記入用!H151=0),"",ROUND((記入用!G151+記入用!H151)/2,0))</f>
        <v/>
      </c>
      <c r="H151" s="29" t="str">
        <f>IF(集計用!G151="","",IF(集計用!F151="男",LOOKUP(集計用!G151,得点換算データ!$A$3:$B$12),LOOKUP(集計用!G151,得点換算データ!$A$17:$B$26)))</f>
        <v/>
      </c>
      <c r="I151" s="28" t="str">
        <f>IF(記入用!I151="","",記入用!I151)</f>
        <v/>
      </c>
      <c r="J151" s="30" t="str">
        <f>IF(集計用!I151="","",IF(集計用!F151="男",LOOKUP(集計用!I151,得点換算データ!$C$3:$D$12),LOOKUP(集計用!I151,得点換算データ!$C$17:$D$26)))</f>
        <v/>
      </c>
      <c r="K151" s="28" t="str">
        <f>IF(記入用!J151="","",ROUNDDOWN(記入用!J151,0))</f>
        <v/>
      </c>
      <c r="L151" s="29" t="str">
        <f>IF(集計用!K151="","",IF(集計用!F151="男",LOOKUP(集計用!K151,得点換算データ!$E$3:$F$12),LOOKUP(集計用!K151,得点換算データ!$E$17:$F$26)))</f>
        <v/>
      </c>
      <c r="M151" s="28" t="str">
        <f>IF(記入用!K151="","",記入用!K151)</f>
        <v/>
      </c>
      <c r="N151" s="30" t="str">
        <f>IF(集計用!M151="","",IF(集計用!F151="男",LOOKUP(集計用!M151,得点換算データ!$G$3:$H$12),LOOKUP(集計用!M151,得点換算データ!$G$17:$H$26)))</f>
        <v/>
      </c>
      <c r="O151" s="28" t="str">
        <f>IF(記入用!L151="","",記入用!L151)</f>
        <v/>
      </c>
      <c r="P151" s="30" t="str">
        <f>IF(集計用!O151="","",IF(集計用!F151="男",LOOKUP(集計用!O151,得点換算データ!$I$3:$J$12),LOOKUP(集計用!O151,得点換算データ!$I$17:$J$26)))</f>
        <v/>
      </c>
      <c r="Q151" s="28" t="str">
        <f>IF(記入用!M151="","",記入用!M151)</f>
        <v/>
      </c>
      <c r="R151" s="30" t="str">
        <f>IF(集計用!Q151="","",IF(集計用!F151="男",LOOKUP(集計用!Q151,得点換算データ!$K$3:$L$12),LOOKUP(集計用!Q151,得点換算データ!$K$17:$L$26)))</f>
        <v/>
      </c>
      <c r="S151" s="28" t="str">
        <f>IF(記入用!N151="","",ROUNDUP(記入用!N151,1))</f>
        <v/>
      </c>
      <c r="T151" s="30" t="str">
        <f>IF(集計用!S151="","",IF(集計用!F151="男",LOOKUP(集計用!S151,得点換算データ!$M$3:$N$12),LOOKUP(集計用!S151,得点換算データ!$M$17:$N$26)))</f>
        <v/>
      </c>
      <c r="U151" s="28" t="str">
        <f>IF(記入用!O151="","",ROUNDDOWN(記入用!O151,0))</f>
        <v/>
      </c>
      <c r="V151" s="30" t="str">
        <f>IF(集計用!U151="","",IF(集計用!F151="男",LOOKUP(集計用!U151,得点換算データ!$O$3:$P$12),LOOKUP(集計用!U151,得点換算データ!$O$17:$P$26)))</f>
        <v/>
      </c>
      <c r="W151" s="28" t="str">
        <f>IF(記入用!P151="","",ROUNDDOWN(記入用!P151,0))</f>
        <v/>
      </c>
      <c r="X151" s="30" t="str">
        <f>IF(集計用!W151="","",IF(集計用!F151="男",LOOKUP(集計用!W151,得点換算データ!$Q$3:$R$12),LOOKUP(集計用!W151,得点換算データ!$Q$17:$R$26)))</f>
        <v/>
      </c>
      <c r="Y151" s="28" t="str">
        <f>IF(SUM(集計用!H151+J151+L151+N151+P151+R151+T151+V151+X151)=0,"",(H151+J151+L151+N151+T151+V151+X151+MAX(P151,R151)))</f>
        <v/>
      </c>
      <c r="Z151" s="28" t="str">
        <f>IF(Y151="","",IF(C151=1,LOOKUP(Y151,得点換算データ!$B$29:$B$33,得点換算データ!$A$29:$A$33),IF(C151=2,LOOKUP(Y151,得点換算データ!$C$29:$C$33,得点換算データ!$A$29:$A$33),LOOKUP(Y151,得点換算データ!$D$29:$D$33,得点換算データ!$A$29:$A$33))))</f>
        <v/>
      </c>
      <c r="AA151" s="27">
        <f t="shared" si="20"/>
        <v>0</v>
      </c>
      <c r="AB151" s="27"/>
      <c r="AC151" s="27">
        <f t="shared" si="21"/>
        <v>0</v>
      </c>
      <c r="AD151" s="27">
        <f t="shared" si="22"/>
        <v>0</v>
      </c>
      <c r="AE151" s="27">
        <f t="shared" si="23"/>
        <v>0</v>
      </c>
      <c r="AF151" s="27">
        <f t="shared" si="24"/>
        <v>0</v>
      </c>
      <c r="AG151" s="27">
        <f t="shared" si="25"/>
        <v>0</v>
      </c>
      <c r="AH151" s="27">
        <f t="shared" si="26"/>
        <v>0</v>
      </c>
      <c r="AI151" s="27">
        <f t="shared" si="27"/>
        <v>0</v>
      </c>
      <c r="AJ151" s="27">
        <f t="shared" si="28"/>
        <v>0</v>
      </c>
      <c r="AK151" s="27">
        <f t="shared" si="29"/>
        <v>0</v>
      </c>
    </row>
    <row r="152" spans="1:37">
      <c r="A152" s="28" t="str">
        <f>IF(記入用!A152="","",記入用!A152)</f>
        <v/>
      </c>
      <c r="B152" s="28" t="str">
        <f>IF(記入用!B152="","",記入用!B152)</f>
        <v/>
      </c>
      <c r="C152" s="28" t="str">
        <f>IF(記入用!C152="","",記入用!C152)</f>
        <v/>
      </c>
      <c r="D152" s="28" t="str">
        <f>IF(記入用!D152="","",記入用!D152)</f>
        <v/>
      </c>
      <c r="E152" s="28" t="str">
        <f>IF(記入用!E152="","",記入用!E152)</f>
        <v/>
      </c>
      <c r="F152" s="28" t="str">
        <f>IF(記入用!F152="","",記入用!F152)</f>
        <v/>
      </c>
      <c r="G152" s="28" t="str">
        <f>IF(OR(記入用!G152=0,記入用!H152=0),"",ROUND((記入用!G152+記入用!H152)/2,0))</f>
        <v/>
      </c>
      <c r="H152" s="29" t="str">
        <f>IF(集計用!G152="","",IF(集計用!F152="男",LOOKUP(集計用!G152,得点換算データ!$A$3:$B$12),LOOKUP(集計用!G152,得点換算データ!$A$17:$B$26)))</f>
        <v/>
      </c>
      <c r="I152" s="28" t="str">
        <f>IF(記入用!I152="","",記入用!I152)</f>
        <v/>
      </c>
      <c r="J152" s="30" t="str">
        <f>IF(集計用!I152="","",IF(集計用!F152="男",LOOKUP(集計用!I152,得点換算データ!$C$3:$D$12),LOOKUP(集計用!I152,得点換算データ!$C$17:$D$26)))</f>
        <v/>
      </c>
      <c r="K152" s="28" t="str">
        <f>IF(記入用!J152="","",ROUNDDOWN(記入用!J152,0))</f>
        <v/>
      </c>
      <c r="L152" s="29" t="str">
        <f>IF(集計用!K152="","",IF(集計用!F152="男",LOOKUP(集計用!K152,得点換算データ!$E$3:$F$12),LOOKUP(集計用!K152,得点換算データ!$E$17:$F$26)))</f>
        <v/>
      </c>
      <c r="M152" s="28" t="str">
        <f>IF(記入用!K152="","",記入用!K152)</f>
        <v/>
      </c>
      <c r="N152" s="30" t="str">
        <f>IF(集計用!M152="","",IF(集計用!F152="男",LOOKUP(集計用!M152,得点換算データ!$G$3:$H$12),LOOKUP(集計用!M152,得点換算データ!$G$17:$H$26)))</f>
        <v/>
      </c>
      <c r="O152" s="28" t="str">
        <f>IF(記入用!L152="","",記入用!L152)</f>
        <v/>
      </c>
      <c r="P152" s="30" t="str">
        <f>IF(集計用!O152="","",IF(集計用!F152="男",LOOKUP(集計用!O152,得点換算データ!$I$3:$J$12),LOOKUP(集計用!O152,得点換算データ!$I$17:$J$26)))</f>
        <v/>
      </c>
      <c r="Q152" s="28" t="str">
        <f>IF(記入用!M152="","",記入用!M152)</f>
        <v/>
      </c>
      <c r="R152" s="30" t="str">
        <f>IF(集計用!Q152="","",IF(集計用!F152="男",LOOKUP(集計用!Q152,得点換算データ!$K$3:$L$12),LOOKUP(集計用!Q152,得点換算データ!$K$17:$L$26)))</f>
        <v/>
      </c>
      <c r="S152" s="28" t="str">
        <f>IF(記入用!N152="","",ROUNDUP(記入用!N152,1))</f>
        <v/>
      </c>
      <c r="T152" s="30" t="str">
        <f>IF(集計用!S152="","",IF(集計用!F152="男",LOOKUP(集計用!S152,得点換算データ!$M$3:$N$12),LOOKUP(集計用!S152,得点換算データ!$M$17:$N$26)))</f>
        <v/>
      </c>
      <c r="U152" s="28" t="str">
        <f>IF(記入用!O152="","",ROUNDDOWN(記入用!O152,0))</f>
        <v/>
      </c>
      <c r="V152" s="30" t="str">
        <f>IF(集計用!U152="","",IF(集計用!F152="男",LOOKUP(集計用!U152,得点換算データ!$O$3:$P$12),LOOKUP(集計用!U152,得点換算データ!$O$17:$P$26)))</f>
        <v/>
      </c>
      <c r="W152" s="28" t="str">
        <f>IF(記入用!P152="","",ROUNDDOWN(記入用!P152,0))</f>
        <v/>
      </c>
      <c r="X152" s="30" t="str">
        <f>IF(集計用!W152="","",IF(集計用!F152="男",LOOKUP(集計用!W152,得点換算データ!$Q$3:$R$12),LOOKUP(集計用!W152,得点換算データ!$Q$17:$R$26)))</f>
        <v/>
      </c>
      <c r="Y152" s="28" t="str">
        <f>IF(SUM(集計用!H152+J152+L152+N152+P152+R152+T152+V152+X152)=0,"",(H152+J152+L152+N152+T152+V152+X152+MAX(P152,R152)))</f>
        <v/>
      </c>
      <c r="Z152" s="28" t="str">
        <f>IF(Y152="","",IF(C152=1,LOOKUP(Y152,得点換算データ!$B$29:$B$33,得点換算データ!$A$29:$A$33),IF(C152=2,LOOKUP(Y152,得点換算データ!$C$29:$C$33,得点換算データ!$A$29:$A$33),LOOKUP(Y152,得点換算データ!$D$29:$D$33,得点換算データ!$A$29:$A$33))))</f>
        <v/>
      </c>
      <c r="AA152" s="27">
        <f t="shared" si="20"/>
        <v>0</v>
      </c>
      <c r="AB152" s="27"/>
      <c r="AC152" s="27">
        <f t="shared" si="21"/>
        <v>0</v>
      </c>
      <c r="AD152" s="27">
        <f t="shared" si="22"/>
        <v>0</v>
      </c>
      <c r="AE152" s="27">
        <f t="shared" si="23"/>
        <v>0</v>
      </c>
      <c r="AF152" s="27">
        <f t="shared" si="24"/>
        <v>0</v>
      </c>
      <c r="AG152" s="27">
        <f t="shared" si="25"/>
        <v>0</v>
      </c>
      <c r="AH152" s="27">
        <f t="shared" si="26"/>
        <v>0</v>
      </c>
      <c r="AI152" s="27">
        <f t="shared" si="27"/>
        <v>0</v>
      </c>
      <c r="AJ152" s="27">
        <f t="shared" si="28"/>
        <v>0</v>
      </c>
      <c r="AK152" s="27">
        <f t="shared" si="29"/>
        <v>0</v>
      </c>
    </row>
    <row r="153" spans="1:37">
      <c r="A153" s="28" t="str">
        <f>IF(記入用!A153="","",記入用!A153)</f>
        <v/>
      </c>
      <c r="B153" s="28" t="str">
        <f>IF(記入用!B153="","",記入用!B153)</f>
        <v/>
      </c>
      <c r="C153" s="28" t="str">
        <f>IF(記入用!C153="","",記入用!C153)</f>
        <v/>
      </c>
      <c r="D153" s="28" t="str">
        <f>IF(記入用!D153="","",記入用!D153)</f>
        <v/>
      </c>
      <c r="E153" s="28" t="str">
        <f>IF(記入用!E153="","",記入用!E153)</f>
        <v/>
      </c>
      <c r="F153" s="28" t="str">
        <f>IF(記入用!F153="","",記入用!F153)</f>
        <v/>
      </c>
      <c r="G153" s="28" t="str">
        <f>IF(OR(記入用!G153=0,記入用!H153=0),"",ROUND((記入用!G153+記入用!H153)/2,0))</f>
        <v/>
      </c>
      <c r="H153" s="29" t="str">
        <f>IF(集計用!G153="","",IF(集計用!F153="男",LOOKUP(集計用!G153,得点換算データ!$A$3:$B$12),LOOKUP(集計用!G153,得点換算データ!$A$17:$B$26)))</f>
        <v/>
      </c>
      <c r="I153" s="28" t="str">
        <f>IF(記入用!I153="","",記入用!I153)</f>
        <v/>
      </c>
      <c r="J153" s="30" t="str">
        <f>IF(集計用!I153="","",IF(集計用!F153="男",LOOKUP(集計用!I153,得点換算データ!$C$3:$D$12),LOOKUP(集計用!I153,得点換算データ!$C$17:$D$26)))</f>
        <v/>
      </c>
      <c r="K153" s="28" t="str">
        <f>IF(記入用!J153="","",ROUNDDOWN(記入用!J153,0))</f>
        <v/>
      </c>
      <c r="L153" s="29" t="str">
        <f>IF(集計用!K153="","",IF(集計用!F153="男",LOOKUP(集計用!K153,得点換算データ!$E$3:$F$12),LOOKUP(集計用!K153,得点換算データ!$E$17:$F$26)))</f>
        <v/>
      </c>
      <c r="M153" s="28" t="str">
        <f>IF(記入用!K153="","",記入用!K153)</f>
        <v/>
      </c>
      <c r="N153" s="30" t="str">
        <f>IF(集計用!M153="","",IF(集計用!F153="男",LOOKUP(集計用!M153,得点換算データ!$G$3:$H$12),LOOKUP(集計用!M153,得点換算データ!$G$17:$H$26)))</f>
        <v/>
      </c>
      <c r="O153" s="28" t="str">
        <f>IF(記入用!L153="","",記入用!L153)</f>
        <v/>
      </c>
      <c r="P153" s="30" t="str">
        <f>IF(集計用!O153="","",IF(集計用!F153="男",LOOKUP(集計用!O153,得点換算データ!$I$3:$J$12),LOOKUP(集計用!O153,得点換算データ!$I$17:$J$26)))</f>
        <v/>
      </c>
      <c r="Q153" s="28" t="str">
        <f>IF(記入用!M153="","",記入用!M153)</f>
        <v/>
      </c>
      <c r="R153" s="30" t="str">
        <f>IF(集計用!Q153="","",IF(集計用!F153="男",LOOKUP(集計用!Q153,得点換算データ!$K$3:$L$12),LOOKUP(集計用!Q153,得点換算データ!$K$17:$L$26)))</f>
        <v/>
      </c>
      <c r="S153" s="28" t="str">
        <f>IF(記入用!N153="","",ROUNDUP(記入用!N153,1))</f>
        <v/>
      </c>
      <c r="T153" s="30" t="str">
        <f>IF(集計用!S153="","",IF(集計用!F153="男",LOOKUP(集計用!S153,得点換算データ!$M$3:$N$12),LOOKUP(集計用!S153,得点換算データ!$M$17:$N$26)))</f>
        <v/>
      </c>
      <c r="U153" s="28" t="str">
        <f>IF(記入用!O153="","",ROUNDDOWN(記入用!O153,0))</f>
        <v/>
      </c>
      <c r="V153" s="30" t="str">
        <f>IF(集計用!U153="","",IF(集計用!F153="男",LOOKUP(集計用!U153,得点換算データ!$O$3:$P$12),LOOKUP(集計用!U153,得点換算データ!$O$17:$P$26)))</f>
        <v/>
      </c>
      <c r="W153" s="28" t="str">
        <f>IF(記入用!P153="","",ROUNDDOWN(記入用!P153,0))</f>
        <v/>
      </c>
      <c r="X153" s="30" t="str">
        <f>IF(集計用!W153="","",IF(集計用!F153="男",LOOKUP(集計用!W153,得点換算データ!$Q$3:$R$12),LOOKUP(集計用!W153,得点換算データ!$Q$17:$R$26)))</f>
        <v/>
      </c>
      <c r="Y153" s="28" t="str">
        <f>IF(SUM(集計用!H153+J153+L153+N153+P153+R153+T153+V153+X153)=0,"",(H153+J153+L153+N153+T153+V153+X153+MAX(P153,R153)))</f>
        <v/>
      </c>
      <c r="Z153" s="28" t="str">
        <f>IF(Y153="","",IF(C153=1,LOOKUP(Y153,得点換算データ!$B$29:$B$33,得点換算データ!$A$29:$A$33),IF(C153=2,LOOKUP(Y153,得点換算データ!$C$29:$C$33,得点換算データ!$A$29:$A$33),LOOKUP(Y153,得点換算データ!$D$29:$D$33,得点換算データ!$A$29:$A$33))))</f>
        <v/>
      </c>
      <c r="AA153" s="27">
        <f t="shared" si="20"/>
        <v>0</v>
      </c>
      <c r="AB153" s="27"/>
      <c r="AC153" s="27">
        <f t="shared" si="21"/>
        <v>0</v>
      </c>
      <c r="AD153" s="27">
        <f t="shared" si="22"/>
        <v>0</v>
      </c>
      <c r="AE153" s="27">
        <f t="shared" si="23"/>
        <v>0</v>
      </c>
      <c r="AF153" s="27">
        <f t="shared" si="24"/>
        <v>0</v>
      </c>
      <c r="AG153" s="27">
        <f t="shared" si="25"/>
        <v>0</v>
      </c>
      <c r="AH153" s="27">
        <f t="shared" si="26"/>
        <v>0</v>
      </c>
      <c r="AI153" s="27">
        <f t="shared" si="27"/>
        <v>0</v>
      </c>
      <c r="AJ153" s="27">
        <f t="shared" si="28"/>
        <v>0</v>
      </c>
      <c r="AK153" s="27">
        <f t="shared" si="29"/>
        <v>0</v>
      </c>
    </row>
    <row r="154" spans="1:37">
      <c r="A154" s="28" t="str">
        <f>IF(記入用!A154="","",記入用!A154)</f>
        <v/>
      </c>
      <c r="B154" s="28" t="str">
        <f>IF(記入用!B154="","",記入用!B154)</f>
        <v/>
      </c>
      <c r="C154" s="28" t="str">
        <f>IF(記入用!C154="","",記入用!C154)</f>
        <v/>
      </c>
      <c r="D154" s="28" t="str">
        <f>IF(記入用!D154="","",記入用!D154)</f>
        <v/>
      </c>
      <c r="E154" s="28" t="str">
        <f>IF(記入用!E154="","",記入用!E154)</f>
        <v/>
      </c>
      <c r="F154" s="28" t="str">
        <f>IF(記入用!F154="","",記入用!F154)</f>
        <v/>
      </c>
      <c r="G154" s="28" t="str">
        <f>IF(OR(記入用!G154=0,記入用!H154=0),"",ROUND((記入用!G154+記入用!H154)/2,0))</f>
        <v/>
      </c>
      <c r="H154" s="29" t="str">
        <f>IF(集計用!G154="","",IF(集計用!F154="男",LOOKUP(集計用!G154,得点換算データ!$A$3:$B$12),LOOKUP(集計用!G154,得点換算データ!$A$17:$B$26)))</f>
        <v/>
      </c>
      <c r="I154" s="28" t="str">
        <f>IF(記入用!I154="","",記入用!I154)</f>
        <v/>
      </c>
      <c r="J154" s="30" t="str">
        <f>IF(集計用!I154="","",IF(集計用!F154="男",LOOKUP(集計用!I154,得点換算データ!$C$3:$D$12),LOOKUP(集計用!I154,得点換算データ!$C$17:$D$26)))</f>
        <v/>
      </c>
      <c r="K154" s="28" t="str">
        <f>IF(記入用!J154="","",ROUNDDOWN(記入用!J154,0))</f>
        <v/>
      </c>
      <c r="L154" s="29" t="str">
        <f>IF(集計用!K154="","",IF(集計用!F154="男",LOOKUP(集計用!K154,得点換算データ!$E$3:$F$12),LOOKUP(集計用!K154,得点換算データ!$E$17:$F$26)))</f>
        <v/>
      </c>
      <c r="M154" s="28" t="str">
        <f>IF(記入用!K154="","",記入用!K154)</f>
        <v/>
      </c>
      <c r="N154" s="30" t="str">
        <f>IF(集計用!M154="","",IF(集計用!F154="男",LOOKUP(集計用!M154,得点換算データ!$G$3:$H$12),LOOKUP(集計用!M154,得点換算データ!$G$17:$H$26)))</f>
        <v/>
      </c>
      <c r="O154" s="28" t="str">
        <f>IF(記入用!L154="","",記入用!L154)</f>
        <v/>
      </c>
      <c r="P154" s="30" t="str">
        <f>IF(集計用!O154="","",IF(集計用!F154="男",LOOKUP(集計用!O154,得点換算データ!$I$3:$J$12),LOOKUP(集計用!O154,得点換算データ!$I$17:$J$26)))</f>
        <v/>
      </c>
      <c r="Q154" s="28" t="str">
        <f>IF(記入用!M154="","",記入用!M154)</f>
        <v/>
      </c>
      <c r="R154" s="30" t="str">
        <f>IF(集計用!Q154="","",IF(集計用!F154="男",LOOKUP(集計用!Q154,得点換算データ!$K$3:$L$12),LOOKUP(集計用!Q154,得点換算データ!$K$17:$L$26)))</f>
        <v/>
      </c>
      <c r="S154" s="28" t="str">
        <f>IF(記入用!N154="","",ROUNDUP(記入用!N154,1))</f>
        <v/>
      </c>
      <c r="T154" s="30" t="str">
        <f>IF(集計用!S154="","",IF(集計用!F154="男",LOOKUP(集計用!S154,得点換算データ!$M$3:$N$12),LOOKUP(集計用!S154,得点換算データ!$M$17:$N$26)))</f>
        <v/>
      </c>
      <c r="U154" s="28" t="str">
        <f>IF(記入用!O154="","",ROUNDDOWN(記入用!O154,0))</f>
        <v/>
      </c>
      <c r="V154" s="30" t="str">
        <f>IF(集計用!U154="","",IF(集計用!F154="男",LOOKUP(集計用!U154,得点換算データ!$O$3:$P$12),LOOKUP(集計用!U154,得点換算データ!$O$17:$P$26)))</f>
        <v/>
      </c>
      <c r="W154" s="28" t="str">
        <f>IF(記入用!P154="","",ROUNDDOWN(記入用!P154,0))</f>
        <v/>
      </c>
      <c r="X154" s="30" t="str">
        <f>IF(集計用!W154="","",IF(集計用!F154="男",LOOKUP(集計用!W154,得点換算データ!$Q$3:$R$12),LOOKUP(集計用!W154,得点換算データ!$Q$17:$R$26)))</f>
        <v/>
      </c>
      <c r="Y154" s="28" t="str">
        <f>IF(SUM(集計用!H154+J154+L154+N154+P154+R154+T154+V154+X154)=0,"",(H154+J154+L154+N154+T154+V154+X154+MAX(P154,R154)))</f>
        <v/>
      </c>
      <c r="Z154" s="28" t="str">
        <f>IF(Y154="","",IF(C154=1,LOOKUP(Y154,得点換算データ!$B$29:$B$33,得点換算データ!$A$29:$A$33),IF(C154=2,LOOKUP(Y154,得点換算データ!$C$29:$C$33,得点換算データ!$A$29:$A$33),LOOKUP(Y154,得点換算データ!$D$29:$D$33,得点換算データ!$A$29:$A$33))))</f>
        <v/>
      </c>
      <c r="AA154" s="27">
        <f t="shared" si="20"/>
        <v>0</v>
      </c>
      <c r="AB154" s="27"/>
      <c r="AC154" s="27">
        <f t="shared" si="21"/>
        <v>0</v>
      </c>
      <c r="AD154" s="27">
        <f t="shared" si="22"/>
        <v>0</v>
      </c>
      <c r="AE154" s="27">
        <f t="shared" si="23"/>
        <v>0</v>
      </c>
      <c r="AF154" s="27">
        <f t="shared" si="24"/>
        <v>0</v>
      </c>
      <c r="AG154" s="27">
        <f t="shared" si="25"/>
        <v>0</v>
      </c>
      <c r="AH154" s="27">
        <f t="shared" si="26"/>
        <v>0</v>
      </c>
      <c r="AI154" s="27">
        <f t="shared" si="27"/>
        <v>0</v>
      </c>
      <c r="AJ154" s="27">
        <f t="shared" si="28"/>
        <v>0</v>
      </c>
      <c r="AK154" s="27">
        <f t="shared" si="29"/>
        <v>0</v>
      </c>
    </row>
    <row r="155" spans="1:37">
      <c r="A155" s="28" t="str">
        <f>IF(記入用!A155="","",記入用!A155)</f>
        <v/>
      </c>
      <c r="B155" s="28" t="str">
        <f>IF(記入用!B155="","",記入用!B155)</f>
        <v/>
      </c>
      <c r="C155" s="28" t="str">
        <f>IF(記入用!C155="","",記入用!C155)</f>
        <v/>
      </c>
      <c r="D155" s="28" t="str">
        <f>IF(記入用!D155="","",記入用!D155)</f>
        <v/>
      </c>
      <c r="E155" s="28" t="str">
        <f>IF(記入用!E155="","",記入用!E155)</f>
        <v/>
      </c>
      <c r="F155" s="28" t="str">
        <f>IF(記入用!F155="","",記入用!F155)</f>
        <v/>
      </c>
      <c r="G155" s="28" t="str">
        <f>IF(OR(記入用!G155=0,記入用!H155=0),"",ROUND((記入用!G155+記入用!H155)/2,0))</f>
        <v/>
      </c>
      <c r="H155" s="29" t="str">
        <f>IF(集計用!G155="","",IF(集計用!F155="男",LOOKUP(集計用!G155,得点換算データ!$A$3:$B$12),LOOKUP(集計用!G155,得点換算データ!$A$17:$B$26)))</f>
        <v/>
      </c>
      <c r="I155" s="28" t="str">
        <f>IF(記入用!I155="","",記入用!I155)</f>
        <v/>
      </c>
      <c r="J155" s="30" t="str">
        <f>IF(集計用!I155="","",IF(集計用!F155="男",LOOKUP(集計用!I155,得点換算データ!$C$3:$D$12),LOOKUP(集計用!I155,得点換算データ!$C$17:$D$26)))</f>
        <v/>
      </c>
      <c r="K155" s="28" t="str">
        <f>IF(記入用!J155="","",ROUNDDOWN(記入用!J155,0))</f>
        <v/>
      </c>
      <c r="L155" s="29" t="str">
        <f>IF(集計用!K155="","",IF(集計用!F155="男",LOOKUP(集計用!K155,得点換算データ!$E$3:$F$12),LOOKUP(集計用!K155,得点換算データ!$E$17:$F$26)))</f>
        <v/>
      </c>
      <c r="M155" s="28" t="str">
        <f>IF(記入用!K155="","",記入用!K155)</f>
        <v/>
      </c>
      <c r="N155" s="30" t="str">
        <f>IF(集計用!M155="","",IF(集計用!F155="男",LOOKUP(集計用!M155,得点換算データ!$G$3:$H$12),LOOKUP(集計用!M155,得点換算データ!$G$17:$H$26)))</f>
        <v/>
      </c>
      <c r="O155" s="28" t="str">
        <f>IF(記入用!L155="","",記入用!L155)</f>
        <v/>
      </c>
      <c r="P155" s="30" t="str">
        <f>IF(集計用!O155="","",IF(集計用!F155="男",LOOKUP(集計用!O155,得点換算データ!$I$3:$J$12),LOOKUP(集計用!O155,得点換算データ!$I$17:$J$26)))</f>
        <v/>
      </c>
      <c r="Q155" s="28" t="str">
        <f>IF(記入用!M155="","",記入用!M155)</f>
        <v/>
      </c>
      <c r="R155" s="30" t="str">
        <f>IF(集計用!Q155="","",IF(集計用!F155="男",LOOKUP(集計用!Q155,得点換算データ!$K$3:$L$12),LOOKUP(集計用!Q155,得点換算データ!$K$17:$L$26)))</f>
        <v/>
      </c>
      <c r="S155" s="28" t="str">
        <f>IF(記入用!N155="","",ROUNDUP(記入用!N155,1))</f>
        <v/>
      </c>
      <c r="T155" s="30" t="str">
        <f>IF(集計用!S155="","",IF(集計用!F155="男",LOOKUP(集計用!S155,得点換算データ!$M$3:$N$12),LOOKUP(集計用!S155,得点換算データ!$M$17:$N$26)))</f>
        <v/>
      </c>
      <c r="U155" s="28" t="str">
        <f>IF(記入用!O155="","",ROUNDDOWN(記入用!O155,0))</f>
        <v/>
      </c>
      <c r="V155" s="30" t="str">
        <f>IF(集計用!U155="","",IF(集計用!F155="男",LOOKUP(集計用!U155,得点換算データ!$O$3:$P$12),LOOKUP(集計用!U155,得点換算データ!$O$17:$P$26)))</f>
        <v/>
      </c>
      <c r="W155" s="28" t="str">
        <f>IF(記入用!P155="","",ROUNDDOWN(記入用!P155,0))</f>
        <v/>
      </c>
      <c r="X155" s="30" t="str">
        <f>IF(集計用!W155="","",IF(集計用!F155="男",LOOKUP(集計用!W155,得点換算データ!$Q$3:$R$12),LOOKUP(集計用!W155,得点換算データ!$Q$17:$R$26)))</f>
        <v/>
      </c>
      <c r="Y155" s="28" t="str">
        <f>IF(SUM(集計用!H155+J155+L155+N155+P155+R155+T155+V155+X155)=0,"",(H155+J155+L155+N155+T155+V155+X155+MAX(P155,R155)))</f>
        <v/>
      </c>
      <c r="Z155" s="28" t="str">
        <f>IF(Y155="","",IF(C155=1,LOOKUP(Y155,得点換算データ!$B$29:$B$33,得点換算データ!$A$29:$A$33),IF(C155=2,LOOKUP(Y155,得点換算データ!$C$29:$C$33,得点換算データ!$A$29:$A$33),LOOKUP(Y155,得点換算データ!$D$29:$D$33,得点換算データ!$A$29:$A$33))))</f>
        <v/>
      </c>
      <c r="AA155" s="27">
        <f t="shared" si="20"/>
        <v>0</v>
      </c>
      <c r="AB155" s="27"/>
      <c r="AC155" s="27">
        <f t="shared" si="21"/>
        <v>0</v>
      </c>
      <c r="AD155" s="27">
        <f t="shared" si="22"/>
        <v>0</v>
      </c>
      <c r="AE155" s="27">
        <f t="shared" si="23"/>
        <v>0</v>
      </c>
      <c r="AF155" s="27">
        <f t="shared" si="24"/>
        <v>0</v>
      </c>
      <c r="AG155" s="27">
        <f t="shared" si="25"/>
        <v>0</v>
      </c>
      <c r="AH155" s="27">
        <f t="shared" si="26"/>
        <v>0</v>
      </c>
      <c r="AI155" s="27">
        <f t="shared" si="27"/>
        <v>0</v>
      </c>
      <c r="AJ155" s="27">
        <f t="shared" si="28"/>
        <v>0</v>
      </c>
      <c r="AK155" s="27">
        <f t="shared" si="29"/>
        <v>0</v>
      </c>
    </row>
    <row r="156" spans="1:37">
      <c r="A156" s="28" t="str">
        <f>IF(記入用!A156="","",記入用!A156)</f>
        <v/>
      </c>
      <c r="B156" s="28" t="str">
        <f>IF(記入用!B156="","",記入用!B156)</f>
        <v/>
      </c>
      <c r="C156" s="28" t="str">
        <f>IF(記入用!C156="","",記入用!C156)</f>
        <v/>
      </c>
      <c r="D156" s="28" t="str">
        <f>IF(記入用!D156="","",記入用!D156)</f>
        <v/>
      </c>
      <c r="E156" s="28" t="str">
        <f>IF(記入用!E156="","",記入用!E156)</f>
        <v/>
      </c>
      <c r="F156" s="28" t="str">
        <f>IF(記入用!F156="","",記入用!F156)</f>
        <v/>
      </c>
      <c r="G156" s="28" t="str">
        <f>IF(OR(記入用!G156=0,記入用!H156=0),"",ROUND((記入用!G156+記入用!H156)/2,0))</f>
        <v/>
      </c>
      <c r="H156" s="29" t="str">
        <f>IF(集計用!G156="","",IF(集計用!F156="男",LOOKUP(集計用!G156,得点換算データ!$A$3:$B$12),LOOKUP(集計用!G156,得点換算データ!$A$17:$B$26)))</f>
        <v/>
      </c>
      <c r="I156" s="28" t="str">
        <f>IF(記入用!I156="","",記入用!I156)</f>
        <v/>
      </c>
      <c r="J156" s="30" t="str">
        <f>IF(集計用!I156="","",IF(集計用!F156="男",LOOKUP(集計用!I156,得点換算データ!$C$3:$D$12),LOOKUP(集計用!I156,得点換算データ!$C$17:$D$26)))</f>
        <v/>
      </c>
      <c r="K156" s="28" t="str">
        <f>IF(記入用!J156="","",ROUNDDOWN(記入用!J156,0))</f>
        <v/>
      </c>
      <c r="L156" s="29" t="str">
        <f>IF(集計用!K156="","",IF(集計用!F156="男",LOOKUP(集計用!K156,得点換算データ!$E$3:$F$12),LOOKUP(集計用!K156,得点換算データ!$E$17:$F$26)))</f>
        <v/>
      </c>
      <c r="M156" s="28" t="str">
        <f>IF(記入用!K156="","",記入用!K156)</f>
        <v/>
      </c>
      <c r="N156" s="30" t="str">
        <f>IF(集計用!M156="","",IF(集計用!F156="男",LOOKUP(集計用!M156,得点換算データ!$G$3:$H$12),LOOKUP(集計用!M156,得点換算データ!$G$17:$H$26)))</f>
        <v/>
      </c>
      <c r="O156" s="28" t="str">
        <f>IF(記入用!L156="","",記入用!L156)</f>
        <v/>
      </c>
      <c r="P156" s="30" t="str">
        <f>IF(集計用!O156="","",IF(集計用!F156="男",LOOKUP(集計用!O156,得点換算データ!$I$3:$J$12),LOOKUP(集計用!O156,得点換算データ!$I$17:$J$26)))</f>
        <v/>
      </c>
      <c r="Q156" s="28" t="str">
        <f>IF(記入用!M156="","",記入用!M156)</f>
        <v/>
      </c>
      <c r="R156" s="30" t="str">
        <f>IF(集計用!Q156="","",IF(集計用!F156="男",LOOKUP(集計用!Q156,得点換算データ!$K$3:$L$12),LOOKUP(集計用!Q156,得点換算データ!$K$17:$L$26)))</f>
        <v/>
      </c>
      <c r="S156" s="28" t="str">
        <f>IF(記入用!N156="","",ROUNDUP(記入用!N156,1))</f>
        <v/>
      </c>
      <c r="T156" s="30" t="str">
        <f>IF(集計用!S156="","",IF(集計用!F156="男",LOOKUP(集計用!S156,得点換算データ!$M$3:$N$12),LOOKUP(集計用!S156,得点換算データ!$M$17:$N$26)))</f>
        <v/>
      </c>
      <c r="U156" s="28" t="str">
        <f>IF(記入用!O156="","",ROUNDDOWN(記入用!O156,0))</f>
        <v/>
      </c>
      <c r="V156" s="30" t="str">
        <f>IF(集計用!U156="","",IF(集計用!F156="男",LOOKUP(集計用!U156,得点換算データ!$O$3:$P$12),LOOKUP(集計用!U156,得点換算データ!$O$17:$P$26)))</f>
        <v/>
      </c>
      <c r="W156" s="28" t="str">
        <f>IF(記入用!P156="","",ROUNDDOWN(記入用!P156,0))</f>
        <v/>
      </c>
      <c r="X156" s="30" t="str">
        <f>IF(集計用!W156="","",IF(集計用!F156="男",LOOKUP(集計用!W156,得点換算データ!$Q$3:$R$12),LOOKUP(集計用!W156,得点換算データ!$Q$17:$R$26)))</f>
        <v/>
      </c>
      <c r="Y156" s="28" t="str">
        <f>IF(SUM(集計用!H156+J156+L156+N156+P156+R156+T156+V156+X156)=0,"",(H156+J156+L156+N156+T156+V156+X156+MAX(P156,R156)))</f>
        <v/>
      </c>
      <c r="Z156" s="28" t="str">
        <f>IF(Y156="","",IF(C156=1,LOOKUP(Y156,得点換算データ!$B$29:$B$33,得点換算データ!$A$29:$A$33),IF(C156=2,LOOKUP(Y156,得点換算データ!$C$29:$C$33,得点換算データ!$A$29:$A$33),LOOKUP(Y156,得点換算データ!$D$29:$D$33,得点換算データ!$A$29:$A$33))))</f>
        <v/>
      </c>
      <c r="AA156" s="27">
        <f t="shared" si="20"/>
        <v>0</v>
      </c>
      <c r="AB156" s="27"/>
      <c r="AC156" s="27">
        <f t="shared" si="21"/>
        <v>0</v>
      </c>
      <c r="AD156" s="27">
        <f t="shared" si="22"/>
        <v>0</v>
      </c>
      <c r="AE156" s="27">
        <f t="shared" si="23"/>
        <v>0</v>
      </c>
      <c r="AF156" s="27">
        <f t="shared" si="24"/>
        <v>0</v>
      </c>
      <c r="AG156" s="27">
        <f t="shared" si="25"/>
        <v>0</v>
      </c>
      <c r="AH156" s="27">
        <f t="shared" si="26"/>
        <v>0</v>
      </c>
      <c r="AI156" s="27">
        <f t="shared" si="27"/>
        <v>0</v>
      </c>
      <c r="AJ156" s="27">
        <f t="shared" si="28"/>
        <v>0</v>
      </c>
      <c r="AK156" s="27">
        <f t="shared" si="29"/>
        <v>0</v>
      </c>
    </row>
    <row r="157" spans="1:37">
      <c r="A157" s="28" t="str">
        <f>IF(記入用!A157="","",記入用!A157)</f>
        <v/>
      </c>
      <c r="B157" s="28" t="str">
        <f>IF(記入用!B157="","",記入用!B157)</f>
        <v/>
      </c>
      <c r="C157" s="28" t="str">
        <f>IF(記入用!C157="","",記入用!C157)</f>
        <v/>
      </c>
      <c r="D157" s="28" t="str">
        <f>IF(記入用!D157="","",記入用!D157)</f>
        <v/>
      </c>
      <c r="E157" s="28" t="str">
        <f>IF(記入用!E157="","",記入用!E157)</f>
        <v/>
      </c>
      <c r="F157" s="28" t="str">
        <f>IF(記入用!F157="","",記入用!F157)</f>
        <v/>
      </c>
      <c r="G157" s="28" t="str">
        <f>IF(OR(記入用!G157=0,記入用!H157=0),"",ROUND((記入用!G157+記入用!H157)/2,0))</f>
        <v/>
      </c>
      <c r="H157" s="29" t="str">
        <f>IF(集計用!G157="","",IF(集計用!F157="男",LOOKUP(集計用!G157,得点換算データ!$A$3:$B$12),LOOKUP(集計用!G157,得点換算データ!$A$17:$B$26)))</f>
        <v/>
      </c>
      <c r="I157" s="28" t="str">
        <f>IF(記入用!I157="","",記入用!I157)</f>
        <v/>
      </c>
      <c r="J157" s="30" t="str">
        <f>IF(集計用!I157="","",IF(集計用!F157="男",LOOKUP(集計用!I157,得点換算データ!$C$3:$D$12),LOOKUP(集計用!I157,得点換算データ!$C$17:$D$26)))</f>
        <v/>
      </c>
      <c r="K157" s="28" t="str">
        <f>IF(記入用!J157="","",ROUNDDOWN(記入用!J157,0))</f>
        <v/>
      </c>
      <c r="L157" s="29" t="str">
        <f>IF(集計用!K157="","",IF(集計用!F157="男",LOOKUP(集計用!K157,得点換算データ!$E$3:$F$12),LOOKUP(集計用!K157,得点換算データ!$E$17:$F$26)))</f>
        <v/>
      </c>
      <c r="M157" s="28" t="str">
        <f>IF(記入用!K157="","",記入用!K157)</f>
        <v/>
      </c>
      <c r="N157" s="30" t="str">
        <f>IF(集計用!M157="","",IF(集計用!F157="男",LOOKUP(集計用!M157,得点換算データ!$G$3:$H$12),LOOKUP(集計用!M157,得点換算データ!$G$17:$H$26)))</f>
        <v/>
      </c>
      <c r="O157" s="28" t="str">
        <f>IF(記入用!L157="","",記入用!L157)</f>
        <v/>
      </c>
      <c r="P157" s="30" t="str">
        <f>IF(集計用!O157="","",IF(集計用!F157="男",LOOKUP(集計用!O157,得点換算データ!$I$3:$J$12),LOOKUP(集計用!O157,得点換算データ!$I$17:$J$26)))</f>
        <v/>
      </c>
      <c r="Q157" s="28" t="str">
        <f>IF(記入用!M157="","",記入用!M157)</f>
        <v/>
      </c>
      <c r="R157" s="30" t="str">
        <f>IF(集計用!Q157="","",IF(集計用!F157="男",LOOKUP(集計用!Q157,得点換算データ!$K$3:$L$12),LOOKUP(集計用!Q157,得点換算データ!$K$17:$L$26)))</f>
        <v/>
      </c>
      <c r="S157" s="28" t="str">
        <f>IF(記入用!N157="","",ROUNDUP(記入用!N157,1))</f>
        <v/>
      </c>
      <c r="T157" s="30" t="str">
        <f>IF(集計用!S157="","",IF(集計用!F157="男",LOOKUP(集計用!S157,得点換算データ!$M$3:$N$12),LOOKUP(集計用!S157,得点換算データ!$M$17:$N$26)))</f>
        <v/>
      </c>
      <c r="U157" s="28" t="str">
        <f>IF(記入用!O157="","",ROUNDDOWN(記入用!O157,0))</f>
        <v/>
      </c>
      <c r="V157" s="30" t="str">
        <f>IF(集計用!U157="","",IF(集計用!F157="男",LOOKUP(集計用!U157,得点換算データ!$O$3:$P$12),LOOKUP(集計用!U157,得点換算データ!$O$17:$P$26)))</f>
        <v/>
      </c>
      <c r="W157" s="28" t="str">
        <f>IF(記入用!P157="","",ROUNDDOWN(記入用!P157,0))</f>
        <v/>
      </c>
      <c r="X157" s="30" t="str">
        <f>IF(集計用!W157="","",IF(集計用!F157="男",LOOKUP(集計用!W157,得点換算データ!$Q$3:$R$12),LOOKUP(集計用!W157,得点換算データ!$Q$17:$R$26)))</f>
        <v/>
      </c>
      <c r="Y157" s="28" t="str">
        <f>IF(SUM(集計用!H157+J157+L157+N157+P157+R157+T157+V157+X157)=0,"",(H157+J157+L157+N157+T157+V157+X157+MAX(P157,R157)))</f>
        <v/>
      </c>
      <c r="Z157" s="28" t="str">
        <f>IF(Y157="","",IF(C157=1,LOOKUP(Y157,得点換算データ!$B$29:$B$33,得点換算データ!$A$29:$A$33),IF(C157=2,LOOKUP(Y157,得点換算データ!$C$29:$C$33,得点換算データ!$A$29:$A$33),LOOKUP(Y157,得点換算データ!$D$29:$D$33,得点換算データ!$A$29:$A$33))))</f>
        <v/>
      </c>
      <c r="AA157" s="27">
        <f t="shared" si="20"/>
        <v>0</v>
      </c>
      <c r="AB157" s="27"/>
      <c r="AC157" s="27">
        <f t="shared" si="21"/>
        <v>0</v>
      </c>
      <c r="AD157" s="27">
        <f t="shared" si="22"/>
        <v>0</v>
      </c>
      <c r="AE157" s="27">
        <f t="shared" si="23"/>
        <v>0</v>
      </c>
      <c r="AF157" s="27">
        <f t="shared" si="24"/>
        <v>0</v>
      </c>
      <c r="AG157" s="27">
        <f t="shared" si="25"/>
        <v>0</v>
      </c>
      <c r="AH157" s="27">
        <f t="shared" si="26"/>
        <v>0</v>
      </c>
      <c r="AI157" s="27">
        <f t="shared" si="27"/>
        <v>0</v>
      </c>
      <c r="AJ157" s="27">
        <f t="shared" si="28"/>
        <v>0</v>
      </c>
      <c r="AK157" s="27">
        <f t="shared" si="29"/>
        <v>0</v>
      </c>
    </row>
    <row r="158" spans="1:37">
      <c r="A158" s="28" t="str">
        <f>IF(記入用!A158="","",記入用!A158)</f>
        <v/>
      </c>
      <c r="B158" s="28" t="str">
        <f>IF(記入用!B158="","",記入用!B158)</f>
        <v/>
      </c>
      <c r="C158" s="28" t="str">
        <f>IF(記入用!C158="","",記入用!C158)</f>
        <v/>
      </c>
      <c r="D158" s="28" t="str">
        <f>IF(記入用!D158="","",記入用!D158)</f>
        <v/>
      </c>
      <c r="E158" s="28" t="str">
        <f>IF(記入用!E158="","",記入用!E158)</f>
        <v/>
      </c>
      <c r="F158" s="28" t="str">
        <f>IF(記入用!F158="","",記入用!F158)</f>
        <v/>
      </c>
      <c r="G158" s="28" t="str">
        <f>IF(OR(記入用!G158=0,記入用!H158=0),"",ROUND((記入用!G158+記入用!H158)/2,0))</f>
        <v/>
      </c>
      <c r="H158" s="29" t="str">
        <f>IF(集計用!G158="","",IF(集計用!F158="男",LOOKUP(集計用!G158,得点換算データ!$A$3:$B$12),LOOKUP(集計用!G158,得点換算データ!$A$17:$B$26)))</f>
        <v/>
      </c>
      <c r="I158" s="28" t="str">
        <f>IF(記入用!I158="","",記入用!I158)</f>
        <v/>
      </c>
      <c r="J158" s="30" t="str">
        <f>IF(集計用!I158="","",IF(集計用!F158="男",LOOKUP(集計用!I158,得点換算データ!$C$3:$D$12),LOOKUP(集計用!I158,得点換算データ!$C$17:$D$26)))</f>
        <v/>
      </c>
      <c r="K158" s="28" t="str">
        <f>IF(記入用!J158="","",ROUNDDOWN(記入用!J158,0))</f>
        <v/>
      </c>
      <c r="L158" s="29" t="str">
        <f>IF(集計用!K158="","",IF(集計用!F158="男",LOOKUP(集計用!K158,得点換算データ!$E$3:$F$12),LOOKUP(集計用!K158,得点換算データ!$E$17:$F$26)))</f>
        <v/>
      </c>
      <c r="M158" s="28" t="str">
        <f>IF(記入用!K158="","",記入用!K158)</f>
        <v/>
      </c>
      <c r="N158" s="30" t="str">
        <f>IF(集計用!M158="","",IF(集計用!F158="男",LOOKUP(集計用!M158,得点換算データ!$G$3:$H$12),LOOKUP(集計用!M158,得点換算データ!$G$17:$H$26)))</f>
        <v/>
      </c>
      <c r="O158" s="28" t="str">
        <f>IF(記入用!L158="","",記入用!L158)</f>
        <v/>
      </c>
      <c r="P158" s="30" t="str">
        <f>IF(集計用!O158="","",IF(集計用!F158="男",LOOKUP(集計用!O158,得点換算データ!$I$3:$J$12),LOOKUP(集計用!O158,得点換算データ!$I$17:$J$26)))</f>
        <v/>
      </c>
      <c r="Q158" s="28" t="str">
        <f>IF(記入用!M158="","",記入用!M158)</f>
        <v/>
      </c>
      <c r="R158" s="30" t="str">
        <f>IF(集計用!Q158="","",IF(集計用!F158="男",LOOKUP(集計用!Q158,得点換算データ!$K$3:$L$12),LOOKUP(集計用!Q158,得点換算データ!$K$17:$L$26)))</f>
        <v/>
      </c>
      <c r="S158" s="28" t="str">
        <f>IF(記入用!N158="","",ROUNDUP(記入用!N158,1))</f>
        <v/>
      </c>
      <c r="T158" s="30" t="str">
        <f>IF(集計用!S158="","",IF(集計用!F158="男",LOOKUP(集計用!S158,得点換算データ!$M$3:$N$12),LOOKUP(集計用!S158,得点換算データ!$M$17:$N$26)))</f>
        <v/>
      </c>
      <c r="U158" s="28" t="str">
        <f>IF(記入用!O158="","",ROUNDDOWN(記入用!O158,0))</f>
        <v/>
      </c>
      <c r="V158" s="30" t="str">
        <f>IF(集計用!U158="","",IF(集計用!F158="男",LOOKUP(集計用!U158,得点換算データ!$O$3:$P$12),LOOKUP(集計用!U158,得点換算データ!$O$17:$P$26)))</f>
        <v/>
      </c>
      <c r="W158" s="28" t="str">
        <f>IF(記入用!P158="","",ROUNDDOWN(記入用!P158,0))</f>
        <v/>
      </c>
      <c r="X158" s="30" t="str">
        <f>IF(集計用!W158="","",IF(集計用!F158="男",LOOKUP(集計用!W158,得点換算データ!$Q$3:$R$12),LOOKUP(集計用!W158,得点換算データ!$Q$17:$R$26)))</f>
        <v/>
      </c>
      <c r="Y158" s="28" t="str">
        <f>IF(SUM(集計用!H158+J158+L158+N158+P158+R158+T158+V158+X158)=0,"",(H158+J158+L158+N158+T158+V158+X158+MAX(P158,R158)))</f>
        <v/>
      </c>
      <c r="Z158" s="28" t="str">
        <f>IF(Y158="","",IF(C158=1,LOOKUP(Y158,得点換算データ!$B$29:$B$33,得点換算データ!$A$29:$A$33),IF(C158=2,LOOKUP(Y158,得点換算データ!$C$29:$C$33,得点換算データ!$A$29:$A$33),LOOKUP(Y158,得点換算データ!$D$29:$D$33,得点換算データ!$A$29:$A$33))))</f>
        <v/>
      </c>
      <c r="AA158" s="27">
        <f t="shared" si="20"/>
        <v>0</v>
      </c>
      <c r="AB158" s="27"/>
      <c r="AC158" s="27">
        <f t="shared" si="21"/>
        <v>0</v>
      </c>
      <c r="AD158" s="27">
        <f t="shared" si="22"/>
        <v>0</v>
      </c>
      <c r="AE158" s="27">
        <f t="shared" si="23"/>
        <v>0</v>
      </c>
      <c r="AF158" s="27">
        <f t="shared" si="24"/>
        <v>0</v>
      </c>
      <c r="AG158" s="27">
        <f t="shared" si="25"/>
        <v>0</v>
      </c>
      <c r="AH158" s="27">
        <f t="shared" si="26"/>
        <v>0</v>
      </c>
      <c r="AI158" s="27">
        <f t="shared" si="27"/>
        <v>0</v>
      </c>
      <c r="AJ158" s="27">
        <f t="shared" si="28"/>
        <v>0</v>
      </c>
      <c r="AK158" s="27">
        <f t="shared" si="29"/>
        <v>0</v>
      </c>
    </row>
    <row r="159" spans="1:37">
      <c r="A159" s="28" t="str">
        <f>IF(記入用!A159="","",記入用!A159)</f>
        <v/>
      </c>
      <c r="B159" s="28" t="str">
        <f>IF(記入用!B159="","",記入用!B159)</f>
        <v/>
      </c>
      <c r="C159" s="28" t="str">
        <f>IF(記入用!C159="","",記入用!C159)</f>
        <v/>
      </c>
      <c r="D159" s="28" t="str">
        <f>IF(記入用!D159="","",記入用!D159)</f>
        <v/>
      </c>
      <c r="E159" s="28" t="str">
        <f>IF(記入用!E159="","",記入用!E159)</f>
        <v/>
      </c>
      <c r="F159" s="28" t="str">
        <f>IF(記入用!F159="","",記入用!F159)</f>
        <v/>
      </c>
      <c r="G159" s="28" t="str">
        <f>IF(OR(記入用!G159=0,記入用!H159=0),"",ROUND((記入用!G159+記入用!H159)/2,0))</f>
        <v/>
      </c>
      <c r="H159" s="29" t="str">
        <f>IF(集計用!G159="","",IF(集計用!F159="男",LOOKUP(集計用!G159,得点換算データ!$A$3:$B$12),LOOKUP(集計用!G159,得点換算データ!$A$17:$B$26)))</f>
        <v/>
      </c>
      <c r="I159" s="28" t="str">
        <f>IF(記入用!I159="","",記入用!I159)</f>
        <v/>
      </c>
      <c r="J159" s="30" t="str">
        <f>IF(集計用!I159="","",IF(集計用!F159="男",LOOKUP(集計用!I159,得点換算データ!$C$3:$D$12),LOOKUP(集計用!I159,得点換算データ!$C$17:$D$26)))</f>
        <v/>
      </c>
      <c r="K159" s="28" t="str">
        <f>IF(記入用!J159="","",ROUNDDOWN(記入用!J159,0))</f>
        <v/>
      </c>
      <c r="L159" s="29" t="str">
        <f>IF(集計用!K159="","",IF(集計用!F159="男",LOOKUP(集計用!K159,得点換算データ!$E$3:$F$12),LOOKUP(集計用!K159,得点換算データ!$E$17:$F$26)))</f>
        <v/>
      </c>
      <c r="M159" s="28" t="str">
        <f>IF(記入用!K159="","",記入用!K159)</f>
        <v/>
      </c>
      <c r="N159" s="30" t="str">
        <f>IF(集計用!M159="","",IF(集計用!F159="男",LOOKUP(集計用!M159,得点換算データ!$G$3:$H$12),LOOKUP(集計用!M159,得点換算データ!$G$17:$H$26)))</f>
        <v/>
      </c>
      <c r="O159" s="28" t="str">
        <f>IF(記入用!L159="","",記入用!L159)</f>
        <v/>
      </c>
      <c r="P159" s="30" t="str">
        <f>IF(集計用!O159="","",IF(集計用!F159="男",LOOKUP(集計用!O159,得点換算データ!$I$3:$J$12),LOOKUP(集計用!O159,得点換算データ!$I$17:$J$26)))</f>
        <v/>
      </c>
      <c r="Q159" s="28" t="str">
        <f>IF(記入用!M159="","",記入用!M159)</f>
        <v/>
      </c>
      <c r="R159" s="30" t="str">
        <f>IF(集計用!Q159="","",IF(集計用!F159="男",LOOKUP(集計用!Q159,得点換算データ!$K$3:$L$12),LOOKUP(集計用!Q159,得点換算データ!$K$17:$L$26)))</f>
        <v/>
      </c>
      <c r="S159" s="28" t="str">
        <f>IF(記入用!N159="","",ROUNDUP(記入用!N159,1))</f>
        <v/>
      </c>
      <c r="T159" s="30" t="str">
        <f>IF(集計用!S159="","",IF(集計用!F159="男",LOOKUP(集計用!S159,得点換算データ!$M$3:$N$12),LOOKUP(集計用!S159,得点換算データ!$M$17:$N$26)))</f>
        <v/>
      </c>
      <c r="U159" s="28" t="str">
        <f>IF(記入用!O159="","",ROUNDDOWN(記入用!O159,0))</f>
        <v/>
      </c>
      <c r="V159" s="30" t="str">
        <f>IF(集計用!U159="","",IF(集計用!F159="男",LOOKUP(集計用!U159,得点換算データ!$O$3:$P$12),LOOKUP(集計用!U159,得点換算データ!$O$17:$P$26)))</f>
        <v/>
      </c>
      <c r="W159" s="28" t="str">
        <f>IF(記入用!P159="","",ROUNDDOWN(記入用!P159,0))</f>
        <v/>
      </c>
      <c r="X159" s="30" t="str">
        <f>IF(集計用!W159="","",IF(集計用!F159="男",LOOKUP(集計用!W159,得点換算データ!$Q$3:$R$12),LOOKUP(集計用!W159,得点換算データ!$Q$17:$R$26)))</f>
        <v/>
      </c>
      <c r="Y159" s="28" t="str">
        <f>IF(SUM(集計用!H159+J159+L159+N159+P159+R159+T159+V159+X159)=0,"",(H159+J159+L159+N159+T159+V159+X159+MAX(P159,R159)))</f>
        <v/>
      </c>
      <c r="Z159" s="28" t="str">
        <f>IF(Y159="","",IF(C159=1,LOOKUP(Y159,得点換算データ!$B$29:$B$33,得点換算データ!$A$29:$A$33),IF(C159=2,LOOKUP(Y159,得点換算データ!$C$29:$C$33,得点換算データ!$A$29:$A$33),LOOKUP(Y159,得点換算データ!$D$29:$D$33,得点換算データ!$A$29:$A$33))))</f>
        <v/>
      </c>
      <c r="AA159" s="27">
        <f t="shared" si="20"/>
        <v>0</v>
      </c>
      <c r="AB159" s="27"/>
      <c r="AC159" s="27">
        <f t="shared" si="21"/>
        <v>0</v>
      </c>
      <c r="AD159" s="27">
        <f t="shared" si="22"/>
        <v>0</v>
      </c>
      <c r="AE159" s="27">
        <f t="shared" si="23"/>
        <v>0</v>
      </c>
      <c r="AF159" s="27">
        <f t="shared" si="24"/>
        <v>0</v>
      </c>
      <c r="AG159" s="27">
        <f t="shared" si="25"/>
        <v>0</v>
      </c>
      <c r="AH159" s="27">
        <f t="shared" si="26"/>
        <v>0</v>
      </c>
      <c r="AI159" s="27">
        <f t="shared" si="27"/>
        <v>0</v>
      </c>
      <c r="AJ159" s="27">
        <f t="shared" si="28"/>
        <v>0</v>
      </c>
      <c r="AK159" s="27">
        <f t="shared" si="29"/>
        <v>0</v>
      </c>
    </row>
    <row r="160" spans="1:37">
      <c r="A160" s="28" t="str">
        <f>IF(記入用!A160="","",記入用!A160)</f>
        <v/>
      </c>
      <c r="B160" s="28" t="str">
        <f>IF(記入用!B160="","",記入用!B160)</f>
        <v/>
      </c>
      <c r="C160" s="28" t="str">
        <f>IF(記入用!C160="","",記入用!C160)</f>
        <v/>
      </c>
      <c r="D160" s="28" t="str">
        <f>IF(記入用!D160="","",記入用!D160)</f>
        <v/>
      </c>
      <c r="E160" s="28" t="str">
        <f>IF(記入用!E160="","",記入用!E160)</f>
        <v/>
      </c>
      <c r="F160" s="28" t="str">
        <f>IF(記入用!F160="","",記入用!F160)</f>
        <v/>
      </c>
      <c r="G160" s="28" t="str">
        <f>IF(OR(記入用!G160=0,記入用!H160=0),"",ROUND((記入用!G160+記入用!H160)/2,0))</f>
        <v/>
      </c>
      <c r="H160" s="29" t="str">
        <f>IF(集計用!G160="","",IF(集計用!F160="男",LOOKUP(集計用!G160,得点換算データ!$A$3:$B$12),LOOKUP(集計用!G160,得点換算データ!$A$17:$B$26)))</f>
        <v/>
      </c>
      <c r="I160" s="28" t="str">
        <f>IF(記入用!I160="","",記入用!I160)</f>
        <v/>
      </c>
      <c r="J160" s="30" t="str">
        <f>IF(集計用!I160="","",IF(集計用!F160="男",LOOKUP(集計用!I160,得点換算データ!$C$3:$D$12),LOOKUP(集計用!I160,得点換算データ!$C$17:$D$26)))</f>
        <v/>
      </c>
      <c r="K160" s="28" t="str">
        <f>IF(記入用!J160="","",ROUNDDOWN(記入用!J160,0))</f>
        <v/>
      </c>
      <c r="L160" s="29" t="str">
        <f>IF(集計用!K160="","",IF(集計用!F160="男",LOOKUP(集計用!K160,得点換算データ!$E$3:$F$12),LOOKUP(集計用!K160,得点換算データ!$E$17:$F$26)))</f>
        <v/>
      </c>
      <c r="M160" s="28" t="str">
        <f>IF(記入用!K160="","",記入用!K160)</f>
        <v/>
      </c>
      <c r="N160" s="30" t="str">
        <f>IF(集計用!M160="","",IF(集計用!F160="男",LOOKUP(集計用!M160,得点換算データ!$G$3:$H$12),LOOKUP(集計用!M160,得点換算データ!$G$17:$H$26)))</f>
        <v/>
      </c>
      <c r="O160" s="28" t="str">
        <f>IF(記入用!L160="","",記入用!L160)</f>
        <v/>
      </c>
      <c r="P160" s="30" t="str">
        <f>IF(集計用!O160="","",IF(集計用!F160="男",LOOKUP(集計用!O160,得点換算データ!$I$3:$J$12),LOOKUP(集計用!O160,得点換算データ!$I$17:$J$26)))</f>
        <v/>
      </c>
      <c r="Q160" s="28" t="str">
        <f>IF(記入用!M160="","",記入用!M160)</f>
        <v/>
      </c>
      <c r="R160" s="30" t="str">
        <f>IF(集計用!Q160="","",IF(集計用!F160="男",LOOKUP(集計用!Q160,得点換算データ!$K$3:$L$12),LOOKUP(集計用!Q160,得点換算データ!$K$17:$L$26)))</f>
        <v/>
      </c>
      <c r="S160" s="28" t="str">
        <f>IF(記入用!N160="","",ROUNDUP(記入用!N160,1))</f>
        <v/>
      </c>
      <c r="T160" s="30" t="str">
        <f>IF(集計用!S160="","",IF(集計用!F160="男",LOOKUP(集計用!S160,得点換算データ!$M$3:$N$12),LOOKUP(集計用!S160,得点換算データ!$M$17:$N$26)))</f>
        <v/>
      </c>
      <c r="U160" s="28" t="str">
        <f>IF(記入用!O160="","",ROUNDDOWN(記入用!O160,0))</f>
        <v/>
      </c>
      <c r="V160" s="30" t="str">
        <f>IF(集計用!U160="","",IF(集計用!F160="男",LOOKUP(集計用!U160,得点換算データ!$O$3:$P$12),LOOKUP(集計用!U160,得点換算データ!$O$17:$P$26)))</f>
        <v/>
      </c>
      <c r="W160" s="28" t="str">
        <f>IF(記入用!P160="","",ROUNDDOWN(記入用!P160,0))</f>
        <v/>
      </c>
      <c r="X160" s="30" t="str">
        <f>IF(集計用!W160="","",IF(集計用!F160="男",LOOKUP(集計用!W160,得点換算データ!$Q$3:$R$12),LOOKUP(集計用!W160,得点換算データ!$Q$17:$R$26)))</f>
        <v/>
      </c>
      <c r="Y160" s="28" t="str">
        <f>IF(SUM(集計用!H160+J160+L160+N160+P160+R160+T160+V160+X160)=0,"",(H160+J160+L160+N160+T160+V160+X160+MAX(P160,R160)))</f>
        <v/>
      </c>
      <c r="Z160" s="28" t="str">
        <f>IF(Y160="","",IF(C160=1,LOOKUP(Y160,得点換算データ!$B$29:$B$33,得点換算データ!$A$29:$A$33),IF(C160=2,LOOKUP(Y160,得点換算データ!$C$29:$C$33,得点換算データ!$A$29:$A$33),LOOKUP(Y160,得点換算データ!$D$29:$D$33,得点換算データ!$A$29:$A$33))))</f>
        <v/>
      </c>
      <c r="AA160" s="27">
        <f t="shared" si="20"/>
        <v>0</v>
      </c>
      <c r="AB160" s="27"/>
      <c r="AC160" s="27">
        <f t="shared" si="21"/>
        <v>0</v>
      </c>
      <c r="AD160" s="27">
        <f t="shared" si="22"/>
        <v>0</v>
      </c>
      <c r="AE160" s="27">
        <f t="shared" si="23"/>
        <v>0</v>
      </c>
      <c r="AF160" s="27">
        <f t="shared" si="24"/>
        <v>0</v>
      </c>
      <c r="AG160" s="27">
        <f t="shared" si="25"/>
        <v>0</v>
      </c>
      <c r="AH160" s="27">
        <f t="shared" si="26"/>
        <v>0</v>
      </c>
      <c r="AI160" s="27">
        <f t="shared" si="27"/>
        <v>0</v>
      </c>
      <c r="AJ160" s="27">
        <f t="shared" si="28"/>
        <v>0</v>
      </c>
      <c r="AK160" s="27">
        <f t="shared" si="29"/>
        <v>0</v>
      </c>
    </row>
    <row r="161" spans="1:37">
      <c r="A161" s="28" t="str">
        <f>IF(記入用!A161="","",記入用!A161)</f>
        <v/>
      </c>
      <c r="B161" s="28" t="str">
        <f>IF(記入用!B161="","",記入用!B161)</f>
        <v/>
      </c>
      <c r="C161" s="28" t="str">
        <f>IF(記入用!C161="","",記入用!C161)</f>
        <v/>
      </c>
      <c r="D161" s="28" t="str">
        <f>IF(記入用!D161="","",記入用!D161)</f>
        <v/>
      </c>
      <c r="E161" s="28" t="str">
        <f>IF(記入用!E161="","",記入用!E161)</f>
        <v/>
      </c>
      <c r="F161" s="28" t="str">
        <f>IF(記入用!F161="","",記入用!F161)</f>
        <v/>
      </c>
      <c r="G161" s="28" t="str">
        <f>IF(OR(記入用!G161=0,記入用!H161=0),"",ROUND((記入用!G161+記入用!H161)/2,0))</f>
        <v/>
      </c>
      <c r="H161" s="29" t="str">
        <f>IF(集計用!G161="","",IF(集計用!F161="男",LOOKUP(集計用!G161,得点換算データ!$A$3:$B$12),LOOKUP(集計用!G161,得点換算データ!$A$17:$B$26)))</f>
        <v/>
      </c>
      <c r="I161" s="28" t="str">
        <f>IF(記入用!I161="","",記入用!I161)</f>
        <v/>
      </c>
      <c r="J161" s="30" t="str">
        <f>IF(集計用!I161="","",IF(集計用!F161="男",LOOKUP(集計用!I161,得点換算データ!$C$3:$D$12),LOOKUP(集計用!I161,得点換算データ!$C$17:$D$26)))</f>
        <v/>
      </c>
      <c r="K161" s="28" t="str">
        <f>IF(記入用!J161="","",ROUNDDOWN(記入用!J161,0))</f>
        <v/>
      </c>
      <c r="L161" s="29" t="str">
        <f>IF(集計用!K161="","",IF(集計用!F161="男",LOOKUP(集計用!K161,得点換算データ!$E$3:$F$12),LOOKUP(集計用!K161,得点換算データ!$E$17:$F$26)))</f>
        <v/>
      </c>
      <c r="M161" s="28" t="str">
        <f>IF(記入用!K161="","",記入用!K161)</f>
        <v/>
      </c>
      <c r="N161" s="30" t="str">
        <f>IF(集計用!M161="","",IF(集計用!F161="男",LOOKUP(集計用!M161,得点換算データ!$G$3:$H$12),LOOKUP(集計用!M161,得点換算データ!$G$17:$H$26)))</f>
        <v/>
      </c>
      <c r="O161" s="28" t="str">
        <f>IF(記入用!L161="","",記入用!L161)</f>
        <v/>
      </c>
      <c r="P161" s="30" t="str">
        <f>IF(集計用!O161="","",IF(集計用!F161="男",LOOKUP(集計用!O161,得点換算データ!$I$3:$J$12),LOOKUP(集計用!O161,得点換算データ!$I$17:$J$26)))</f>
        <v/>
      </c>
      <c r="Q161" s="28" t="str">
        <f>IF(記入用!M161="","",記入用!M161)</f>
        <v/>
      </c>
      <c r="R161" s="30" t="str">
        <f>IF(集計用!Q161="","",IF(集計用!F161="男",LOOKUP(集計用!Q161,得点換算データ!$K$3:$L$12),LOOKUP(集計用!Q161,得点換算データ!$K$17:$L$26)))</f>
        <v/>
      </c>
      <c r="S161" s="28" t="str">
        <f>IF(記入用!N161="","",ROUNDUP(記入用!N161,1))</f>
        <v/>
      </c>
      <c r="T161" s="30" t="str">
        <f>IF(集計用!S161="","",IF(集計用!F161="男",LOOKUP(集計用!S161,得点換算データ!$M$3:$N$12),LOOKUP(集計用!S161,得点換算データ!$M$17:$N$26)))</f>
        <v/>
      </c>
      <c r="U161" s="28" t="str">
        <f>IF(記入用!O161="","",ROUNDDOWN(記入用!O161,0))</f>
        <v/>
      </c>
      <c r="V161" s="30" t="str">
        <f>IF(集計用!U161="","",IF(集計用!F161="男",LOOKUP(集計用!U161,得点換算データ!$O$3:$P$12),LOOKUP(集計用!U161,得点換算データ!$O$17:$P$26)))</f>
        <v/>
      </c>
      <c r="W161" s="28" t="str">
        <f>IF(記入用!P161="","",ROUNDDOWN(記入用!P161,0))</f>
        <v/>
      </c>
      <c r="X161" s="30" t="str">
        <f>IF(集計用!W161="","",IF(集計用!F161="男",LOOKUP(集計用!W161,得点換算データ!$Q$3:$R$12),LOOKUP(集計用!W161,得点換算データ!$Q$17:$R$26)))</f>
        <v/>
      </c>
      <c r="Y161" s="28" t="str">
        <f>IF(SUM(集計用!H161+J161+L161+N161+P161+R161+T161+V161+X161)=0,"",(H161+J161+L161+N161+T161+V161+X161+MAX(P161,R161)))</f>
        <v/>
      </c>
      <c r="Z161" s="28" t="str">
        <f>IF(Y161="","",IF(C161=1,LOOKUP(Y161,得点換算データ!$B$29:$B$33,得点換算データ!$A$29:$A$33),IF(C161=2,LOOKUP(Y161,得点換算データ!$C$29:$C$33,得点換算データ!$A$29:$A$33),LOOKUP(Y161,得点換算データ!$D$29:$D$33,得点換算データ!$A$29:$A$33))))</f>
        <v/>
      </c>
      <c r="AA161" s="27">
        <f t="shared" si="20"/>
        <v>0</v>
      </c>
      <c r="AB161" s="27"/>
      <c r="AC161" s="27">
        <f t="shared" si="21"/>
        <v>0</v>
      </c>
      <c r="AD161" s="27">
        <f t="shared" si="22"/>
        <v>0</v>
      </c>
      <c r="AE161" s="27">
        <f t="shared" si="23"/>
        <v>0</v>
      </c>
      <c r="AF161" s="27">
        <f t="shared" si="24"/>
        <v>0</v>
      </c>
      <c r="AG161" s="27">
        <f t="shared" si="25"/>
        <v>0</v>
      </c>
      <c r="AH161" s="27">
        <f t="shared" si="26"/>
        <v>0</v>
      </c>
      <c r="AI161" s="27">
        <f t="shared" si="27"/>
        <v>0</v>
      </c>
      <c r="AJ161" s="27">
        <f t="shared" si="28"/>
        <v>0</v>
      </c>
      <c r="AK161" s="27">
        <f t="shared" si="29"/>
        <v>0</v>
      </c>
    </row>
    <row r="162" spans="1:37">
      <c r="A162" s="28" t="str">
        <f>IF(記入用!A162="","",記入用!A162)</f>
        <v/>
      </c>
      <c r="B162" s="28" t="str">
        <f>IF(記入用!B162="","",記入用!B162)</f>
        <v/>
      </c>
      <c r="C162" s="28" t="str">
        <f>IF(記入用!C162="","",記入用!C162)</f>
        <v/>
      </c>
      <c r="D162" s="28" t="str">
        <f>IF(記入用!D162="","",記入用!D162)</f>
        <v/>
      </c>
      <c r="E162" s="28" t="str">
        <f>IF(記入用!E162="","",記入用!E162)</f>
        <v/>
      </c>
      <c r="F162" s="28" t="str">
        <f>IF(記入用!F162="","",記入用!F162)</f>
        <v/>
      </c>
      <c r="G162" s="28" t="str">
        <f>IF(OR(記入用!G162=0,記入用!H162=0),"",ROUND((記入用!G162+記入用!H162)/2,0))</f>
        <v/>
      </c>
      <c r="H162" s="29" t="str">
        <f>IF(集計用!G162="","",IF(集計用!F162="男",LOOKUP(集計用!G162,得点換算データ!$A$3:$B$12),LOOKUP(集計用!G162,得点換算データ!$A$17:$B$26)))</f>
        <v/>
      </c>
      <c r="I162" s="28" t="str">
        <f>IF(記入用!I162="","",記入用!I162)</f>
        <v/>
      </c>
      <c r="J162" s="30" t="str">
        <f>IF(集計用!I162="","",IF(集計用!F162="男",LOOKUP(集計用!I162,得点換算データ!$C$3:$D$12),LOOKUP(集計用!I162,得点換算データ!$C$17:$D$26)))</f>
        <v/>
      </c>
      <c r="K162" s="28" t="str">
        <f>IF(記入用!J162="","",ROUNDDOWN(記入用!J162,0))</f>
        <v/>
      </c>
      <c r="L162" s="29" t="str">
        <f>IF(集計用!K162="","",IF(集計用!F162="男",LOOKUP(集計用!K162,得点換算データ!$E$3:$F$12),LOOKUP(集計用!K162,得点換算データ!$E$17:$F$26)))</f>
        <v/>
      </c>
      <c r="M162" s="28" t="str">
        <f>IF(記入用!K162="","",記入用!K162)</f>
        <v/>
      </c>
      <c r="N162" s="30" t="str">
        <f>IF(集計用!M162="","",IF(集計用!F162="男",LOOKUP(集計用!M162,得点換算データ!$G$3:$H$12),LOOKUP(集計用!M162,得点換算データ!$G$17:$H$26)))</f>
        <v/>
      </c>
      <c r="O162" s="28" t="str">
        <f>IF(記入用!L162="","",記入用!L162)</f>
        <v/>
      </c>
      <c r="P162" s="30" t="str">
        <f>IF(集計用!O162="","",IF(集計用!F162="男",LOOKUP(集計用!O162,得点換算データ!$I$3:$J$12),LOOKUP(集計用!O162,得点換算データ!$I$17:$J$26)))</f>
        <v/>
      </c>
      <c r="Q162" s="28" t="str">
        <f>IF(記入用!M162="","",記入用!M162)</f>
        <v/>
      </c>
      <c r="R162" s="30" t="str">
        <f>IF(集計用!Q162="","",IF(集計用!F162="男",LOOKUP(集計用!Q162,得点換算データ!$K$3:$L$12),LOOKUP(集計用!Q162,得点換算データ!$K$17:$L$26)))</f>
        <v/>
      </c>
      <c r="S162" s="28" t="str">
        <f>IF(記入用!N162="","",ROUNDUP(記入用!N162,1))</f>
        <v/>
      </c>
      <c r="T162" s="30" t="str">
        <f>IF(集計用!S162="","",IF(集計用!F162="男",LOOKUP(集計用!S162,得点換算データ!$M$3:$N$12),LOOKUP(集計用!S162,得点換算データ!$M$17:$N$26)))</f>
        <v/>
      </c>
      <c r="U162" s="28" t="str">
        <f>IF(記入用!O162="","",ROUNDDOWN(記入用!O162,0))</f>
        <v/>
      </c>
      <c r="V162" s="30" t="str">
        <f>IF(集計用!U162="","",IF(集計用!F162="男",LOOKUP(集計用!U162,得点換算データ!$O$3:$P$12),LOOKUP(集計用!U162,得点換算データ!$O$17:$P$26)))</f>
        <v/>
      </c>
      <c r="W162" s="28" t="str">
        <f>IF(記入用!P162="","",ROUNDDOWN(記入用!P162,0))</f>
        <v/>
      </c>
      <c r="X162" s="30" t="str">
        <f>IF(集計用!W162="","",IF(集計用!F162="男",LOOKUP(集計用!W162,得点換算データ!$Q$3:$R$12),LOOKUP(集計用!W162,得点換算データ!$Q$17:$R$26)))</f>
        <v/>
      </c>
      <c r="Y162" s="28" t="str">
        <f>IF(SUM(集計用!H162+J162+L162+N162+P162+R162+T162+V162+X162)=0,"",(H162+J162+L162+N162+T162+V162+X162+MAX(P162,R162)))</f>
        <v/>
      </c>
      <c r="Z162" s="28" t="str">
        <f>IF(Y162="","",IF(C162=1,LOOKUP(Y162,得点換算データ!$B$29:$B$33,得点換算データ!$A$29:$A$33),IF(C162=2,LOOKUP(Y162,得点換算データ!$C$29:$C$33,得点換算データ!$A$29:$A$33),LOOKUP(Y162,得点換算データ!$D$29:$D$33,得点換算データ!$A$29:$A$33))))</f>
        <v/>
      </c>
      <c r="AA162" s="27">
        <f t="shared" si="20"/>
        <v>0</v>
      </c>
      <c r="AB162" s="27"/>
      <c r="AC162" s="27">
        <f t="shared" si="21"/>
        <v>0</v>
      </c>
      <c r="AD162" s="27">
        <f t="shared" si="22"/>
        <v>0</v>
      </c>
      <c r="AE162" s="27">
        <f t="shared" si="23"/>
        <v>0</v>
      </c>
      <c r="AF162" s="27">
        <f t="shared" si="24"/>
        <v>0</v>
      </c>
      <c r="AG162" s="27">
        <f t="shared" si="25"/>
        <v>0</v>
      </c>
      <c r="AH162" s="27">
        <f t="shared" si="26"/>
        <v>0</v>
      </c>
      <c r="AI162" s="27">
        <f t="shared" si="27"/>
        <v>0</v>
      </c>
      <c r="AJ162" s="27">
        <f t="shared" si="28"/>
        <v>0</v>
      </c>
      <c r="AK162" s="27">
        <f t="shared" si="29"/>
        <v>0</v>
      </c>
    </row>
    <row r="163" spans="1:37">
      <c r="A163" s="28" t="str">
        <f>IF(記入用!A163="","",記入用!A163)</f>
        <v/>
      </c>
      <c r="B163" s="28" t="str">
        <f>IF(記入用!B163="","",記入用!B163)</f>
        <v/>
      </c>
      <c r="C163" s="28" t="str">
        <f>IF(記入用!C163="","",記入用!C163)</f>
        <v/>
      </c>
      <c r="D163" s="28" t="str">
        <f>IF(記入用!D163="","",記入用!D163)</f>
        <v/>
      </c>
      <c r="E163" s="28" t="str">
        <f>IF(記入用!E163="","",記入用!E163)</f>
        <v/>
      </c>
      <c r="F163" s="28" t="str">
        <f>IF(記入用!F163="","",記入用!F163)</f>
        <v/>
      </c>
      <c r="G163" s="28" t="str">
        <f>IF(OR(記入用!G163=0,記入用!H163=0),"",ROUND((記入用!G163+記入用!H163)/2,0))</f>
        <v/>
      </c>
      <c r="H163" s="29" t="str">
        <f>IF(集計用!G163="","",IF(集計用!F163="男",LOOKUP(集計用!G163,得点換算データ!$A$3:$B$12),LOOKUP(集計用!G163,得点換算データ!$A$17:$B$26)))</f>
        <v/>
      </c>
      <c r="I163" s="28" t="str">
        <f>IF(記入用!I163="","",記入用!I163)</f>
        <v/>
      </c>
      <c r="J163" s="30" t="str">
        <f>IF(集計用!I163="","",IF(集計用!F163="男",LOOKUP(集計用!I163,得点換算データ!$C$3:$D$12),LOOKUP(集計用!I163,得点換算データ!$C$17:$D$26)))</f>
        <v/>
      </c>
      <c r="K163" s="28" t="str">
        <f>IF(記入用!J163="","",ROUNDDOWN(記入用!J163,0))</f>
        <v/>
      </c>
      <c r="L163" s="29" t="str">
        <f>IF(集計用!K163="","",IF(集計用!F163="男",LOOKUP(集計用!K163,得点換算データ!$E$3:$F$12),LOOKUP(集計用!K163,得点換算データ!$E$17:$F$26)))</f>
        <v/>
      </c>
      <c r="M163" s="28" t="str">
        <f>IF(記入用!K163="","",記入用!K163)</f>
        <v/>
      </c>
      <c r="N163" s="30" t="str">
        <f>IF(集計用!M163="","",IF(集計用!F163="男",LOOKUP(集計用!M163,得点換算データ!$G$3:$H$12),LOOKUP(集計用!M163,得点換算データ!$G$17:$H$26)))</f>
        <v/>
      </c>
      <c r="O163" s="28" t="str">
        <f>IF(記入用!L163="","",記入用!L163)</f>
        <v/>
      </c>
      <c r="P163" s="30" t="str">
        <f>IF(集計用!O163="","",IF(集計用!F163="男",LOOKUP(集計用!O163,得点換算データ!$I$3:$J$12),LOOKUP(集計用!O163,得点換算データ!$I$17:$J$26)))</f>
        <v/>
      </c>
      <c r="Q163" s="28" t="str">
        <f>IF(記入用!M163="","",記入用!M163)</f>
        <v/>
      </c>
      <c r="R163" s="30" t="str">
        <f>IF(集計用!Q163="","",IF(集計用!F163="男",LOOKUP(集計用!Q163,得点換算データ!$K$3:$L$12),LOOKUP(集計用!Q163,得点換算データ!$K$17:$L$26)))</f>
        <v/>
      </c>
      <c r="S163" s="28" t="str">
        <f>IF(記入用!N163="","",ROUNDUP(記入用!N163,1))</f>
        <v/>
      </c>
      <c r="T163" s="30" t="str">
        <f>IF(集計用!S163="","",IF(集計用!F163="男",LOOKUP(集計用!S163,得点換算データ!$M$3:$N$12),LOOKUP(集計用!S163,得点換算データ!$M$17:$N$26)))</f>
        <v/>
      </c>
      <c r="U163" s="28" t="str">
        <f>IF(記入用!O163="","",ROUNDDOWN(記入用!O163,0))</f>
        <v/>
      </c>
      <c r="V163" s="30" t="str">
        <f>IF(集計用!U163="","",IF(集計用!F163="男",LOOKUP(集計用!U163,得点換算データ!$O$3:$P$12),LOOKUP(集計用!U163,得点換算データ!$O$17:$P$26)))</f>
        <v/>
      </c>
      <c r="W163" s="28" t="str">
        <f>IF(記入用!P163="","",ROUNDDOWN(記入用!P163,0))</f>
        <v/>
      </c>
      <c r="X163" s="30" t="str">
        <f>IF(集計用!W163="","",IF(集計用!F163="男",LOOKUP(集計用!W163,得点換算データ!$Q$3:$R$12),LOOKUP(集計用!W163,得点換算データ!$Q$17:$R$26)))</f>
        <v/>
      </c>
      <c r="Y163" s="28" t="str">
        <f>IF(SUM(集計用!H163+J163+L163+N163+P163+R163+T163+V163+X163)=0,"",(H163+J163+L163+N163+T163+V163+X163+MAX(P163,R163)))</f>
        <v/>
      </c>
      <c r="Z163" s="28" t="str">
        <f>IF(Y163="","",IF(C163=1,LOOKUP(Y163,得点換算データ!$B$29:$B$33,得点換算データ!$A$29:$A$33),IF(C163=2,LOOKUP(Y163,得点換算データ!$C$29:$C$33,得点換算データ!$A$29:$A$33),LOOKUP(Y163,得点換算データ!$D$29:$D$33,得点換算データ!$A$29:$A$33))))</f>
        <v/>
      </c>
      <c r="AA163" s="27">
        <f t="shared" si="20"/>
        <v>0</v>
      </c>
      <c r="AB163" s="27"/>
      <c r="AC163" s="27">
        <f t="shared" si="21"/>
        <v>0</v>
      </c>
      <c r="AD163" s="27">
        <f t="shared" si="22"/>
        <v>0</v>
      </c>
      <c r="AE163" s="27">
        <f t="shared" si="23"/>
        <v>0</v>
      </c>
      <c r="AF163" s="27">
        <f t="shared" si="24"/>
        <v>0</v>
      </c>
      <c r="AG163" s="27">
        <f t="shared" si="25"/>
        <v>0</v>
      </c>
      <c r="AH163" s="27">
        <f t="shared" si="26"/>
        <v>0</v>
      </c>
      <c r="AI163" s="27">
        <f t="shared" si="27"/>
        <v>0</v>
      </c>
      <c r="AJ163" s="27">
        <f t="shared" si="28"/>
        <v>0</v>
      </c>
      <c r="AK163" s="27">
        <f t="shared" si="29"/>
        <v>0</v>
      </c>
    </row>
    <row r="164" spans="1:37">
      <c r="A164" s="28" t="str">
        <f>IF(記入用!A164="","",記入用!A164)</f>
        <v/>
      </c>
      <c r="B164" s="28" t="str">
        <f>IF(記入用!B164="","",記入用!B164)</f>
        <v/>
      </c>
      <c r="C164" s="28" t="str">
        <f>IF(記入用!C164="","",記入用!C164)</f>
        <v/>
      </c>
      <c r="D164" s="28" t="str">
        <f>IF(記入用!D164="","",記入用!D164)</f>
        <v/>
      </c>
      <c r="E164" s="28" t="str">
        <f>IF(記入用!E164="","",記入用!E164)</f>
        <v/>
      </c>
      <c r="F164" s="28" t="str">
        <f>IF(記入用!F164="","",記入用!F164)</f>
        <v/>
      </c>
      <c r="G164" s="28" t="str">
        <f>IF(OR(記入用!G164=0,記入用!H164=0),"",ROUND((記入用!G164+記入用!H164)/2,0))</f>
        <v/>
      </c>
      <c r="H164" s="29" t="str">
        <f>IF(集計用!G164="","",IF(集計用!F164="男",LOOKUP(集計用!G164,得点換算データ!$A$3:$B$12),LOOKUP(集計用!G164,得点換算データ!$A$17:$B$26)))</f>
        <v/>
      </c>
      <c r="I164" s="28" t="str">
        <f>IF(記入用!I164="","",記入用!I164)</f>
        <v/>
      </c>
      <c r="J164" s="30" t="str">
        <f>IF(集計用!I164="","",IF(集計用!F164="男",LOOKUP(集計用!I164,得点換算データ!$C$3:$D$12),LOOKUP(集計用!I164,得点換算データ!$C$17:$D$26)))</f>
        <v/>
      </c>
      <c r="K164" s="28" t="str">
        <f>IF(記入用!J164="","",ROUNDDOWN(記入用!J164,0))</f>
        <v/>
      </c>
      <c r="L164" s="29" t="str">
        <f>IF(集計用!K164="","",IF(集計用!F164="男",LOOKUP(集計用!K164,得点換算データ!$E$3:$F$12),LOOKUP(集計用!K164,得点換算データ!$E$17:$F$26)))</f>
        <v/>
      </c>
      <c r="M164" s="28" t="str">
        <f>IF(記入用!K164="","",記入用!K164)</f>
        <v/>
      </c>
      <c r="N164" s="30" t="str">
        <f>IF(集計用!M164="","",IF(集計用!F164="男",LOOKUP(集計用!M164,得点換算データ!$G$3:$H$12),LOOKUP(集計用!M164,得点換算データ!$G$17:$H$26)))</f>
        <v/>
      </c>
      <c r="O164" s="28" t="str">
        <f>IF(記入用!L164="","",記入用!L164)</f>
        <v/>
      </c>
      <c r="P164" s="30" t="str">
        <f>IF(集計用!O164="","",IF(集計用!F164="男",LOOKUP(集計用!O164,得点換算データ!$I$3:$J$12),LOOKUP(集計用!O164,得点換算データ!$I$17:$J$26)))</f>
        <v/>
      </c>
      <c r="Q164" s="28" t="str">
        <f>IF(記入用!M164="","",記入用!M164)</f>
        <v/>
      </c>
      <c r="R164" s="30" t="str">
        <f>IF(集計用!Q164="","",IF(集計用!F164="男",LOOKUP(集計用!Q164,得点換算データ!$K$3:$L$12),LOOKUP(集計用!Q164,得点換算データ!$K$17:$L$26)))</f>
        <v/>
      </c>
      <c r="S164" s="28" t="str">
        <f>IF(記入用!N164="","",ROUNDUP(記入用!N164,1))</f>
        <v/>
      </c>
      <c r="T164" s="30" t="str">
        <f>IF(集計用!S164="","",IF(集計用!F164="男",LOOKUP(集計用!S164,得点換算データ!$M$3:$N$12),LOOKUP(集計用!S164,得点換算データ!$M$17:$N$26)))</f>
        <v/>
      </c>
      <c r="U164" s="28" t="str">
        <f>IF(記入用!O164="","",ROUNDDOWN(記入用!O164,0))</f>
        <v/>
      </c>
      <c r="V164" s="30" t="str">
        <f>IF(集計用!U164="","",IF(集計用!F164="男",LOOKUP(集計用!U164,得点換算データ!$O$3:$P$12),LOOKUP(集計用!U164,得点換算データ!$O$17:$P$26)))</f>
        <v/>
      </c>
      <c r="W164" s="28" t="str">
        <f>IF(記入用!P164="","",ROUNDDOWN(記入用!P164,0))</f>
        <v/>
      </c>
      <c r="X164" s="30" t="str">
        <f>IF(集計用!W164="","",IF(集計用!F164="男",LOOKUP(集計用!W164,得点換算データ!$Q$3:$R$12),LOOKUP(集計用!W164,得点換算データ!$Q$17:$R$26)))</f>
        <v/>
      </c>
      <c r="Y164" s="28" t="str">
        <f>IF(SUM(集計用!H164+J164+L164+N164+P164+R164+T164+V164+X164)=0,"",(H164+J164+L164+N164+T164+V164+X164+MAX(P164,R164)))</f>
        <v/>
      </c>
      <c r="Z164" s="28" t="str">
        <f>IF(Y164="","",IF(C164=1,LOOKUP(Y164,得点換算データ!$B$29:$B$33,得点換算データ!$A$29:$A$33),IF(C164=2,LOOKUP(Y164,得点換算データ!$C$29:$C$33,得点換算データ!$A$29:$A$33),LOOKUP(Y164,得点換算データ!$D$29:$D$33,得点換算データ!$A$29:$A$33))))</f>
        <v/>
      </c>
      <c r="AA164" s="27">
        <f t="shared" si="20"/>
        <v>0</v>
      </c>
      <c r="AB164" s="27"/>
      <c r="AC164" s="27">
        <f t="shared" si="21"/>
        <v>0</v>
      </c>
      <c r="AD164" s="27">
        <f t="shared" si="22"/>
        <v>0</v>
      </c>
      <c r="AE164" s="27">
        <f t="shared" si="23"/>
        <v>0</v>
      </c>
      <c r="AF164" s="27">
        <f t="shared" si="24"/>
        <v>0</v>
      </c>
      <c r="AG164" s="27">
        <f t="shared" si="25"/>
        <v>0</v>
      </c>
      <c r="AH164" s="27">
        <f t="shared" si="26"/>
        <v>0</v>
      </c>
      <c r="AI164" s="27">
        <f t="shared" si="27"/>
        <v>0</v>
      </c>
      <c r="AJ164" s="27">
        <f t="shared" si="28"/>
        <v>0</v>
      </c>
      <c r="AK164" s="27">
        <f t="shared" si="29"/>
        <v>0</v>
      </c>
    </row>
    <row r="165" spans="1:37">
      <c r="A165" s="28" t="str">
        <f>IF(記入用!A165="","",記入用!A165)</f>
        <v/>
      </c>
      <c r="B165" s="28" t="str">
        <f>IF(記入用!B165="","",記入用!B165)</f>
        <v/>
      </c>
      <c r="C165" s="28" t="str">
        <f>IF(記入用!C165="","",記入用!C165)</f>
        <v/>
      </c>
      <c r="D165" s="28" t="str">
        <f>IF(記入用!D165="","",記入用!D165)</f>
        <v/>
      </c>
      <c r="E165" s="28" t="str">
        <f>IF(記入用!E165="","",記入用!E165)</f>
        <v/>
      </c>
      <c r="F165" s="28" t="str">
        <f>IF(記入用!F165="","",記入用!F165)</f>
        <v/>
      </c>
      <c r="G165" s="28" t="str">
        <f>IF(OR(記入用!G165=0,記入用!H165=0),"",ROUND((記入用!G165+記入用!H165)/2,0))</f>
        <v/>
      </c>
      <c r="H165" s="29" t="str">
        <f>IF(集計用!G165="","",IF(集計用!F165="男",LOOKUP(集計用!G165,得点換算データ!$A$3:$B$12),LOOKUP(集計用!G165,得点換算データ!$A$17:$B$26)))</f>
        <v/>
      </c>
      <c r="I165" s="28" t="str">
        <f>IF(記入用!I165="","",記入用!I165)</f>
        <v/>
      </c>
      <c r="J165" s="30" t="str">
        <f>IF(集計用!I165="","",IF(集計用!F165="男",LOOKUP(集計用!I165,得点換算データ!$C$3:$D$12),LOOKUP(集計用!I165,得点換算データ!$C$17:$D$26)))</f>
        <v/>
      </c>
      <c r="K165" s="28" t="str">
        <f>IF(記入用!J165="","",ROUNDDOWN(記入用!J165,0))</f>
        <v/>
      </c>
      <c r="L165" s="29" t="str">
        <f>IF(集計用!K165="","",IF(集計用!F165="男",LOOKUP(集計用!K165,得点換算データ!$E$3:$F$12),LOOKUP(集計用!K165,得点換算データ!$E$17:$F$26)))</f>
        <v/>
      </c>
      <c r="M165" s="28" t="str">
        <f>IF(記入用!K165="","",記入用!K165)</f>
        <v/>
      </c>
      <c r="N165" s="30" t="str">
        <f>IF(集計用!M165="","",IF(集計用!F165="男",LOOKUP(集計用!M165,得点換算データ!$G$3:$H$12),LOOKUP(集計用!M165,得点換算データ!$G$17:$H$26)))</f>
        <v/>
      </c>
      <c r="O165" s="28" t="str">
        <f>IF(記入用!L165="","",記入用!L165)</f>
        <v/>
      </c>
      <c r="P165" s="30" t="str">
        <f>IF(集計用!O165="","",IF(集計用!F165="男",LOOKUP(集計用!O165,得点換算データ!$I$3:$J$12),LOOKUP(集計用!O165,得点換算データ!$I$17:$J$26)))</f>
        <v/>
      </c>
      <c r="Q165" s="28" t="str">
        <f>IF(記入用!M165="","",記入用!M165)</f>
        <v/>
      </c>
      <c r="R165" s="30" t="str">
        <f>IF(集計用!Q165="","",IF(集計用!F165="男",LOOKUP(集計用!Q165,得点換算データ!$K$3:$L$12),LOOKUP(集計用!Q165,得点換算データ!$K$17:$L$26)))</f>
        <v/>
      </c>
      <c r="S165" s="28" t="str">
        <f>IF(記入用!N165="","",ROUNDUP(記入用!N165,1))</f>
        <v/>
      </c>
      <c r="T165" s="30" t="str">
        <f>IF(集計用!S165="","",IF(集計用!F165="男",LOOKUP(集計用!S165,得点換算データ!$M$3:$N$12),LOOKUP(集計用!S165,得点換算データ!$M$17:$N$26)))</f>
        <v/>
      </c>
      <c r="U165" s="28" t="str">
        <f>IF(記入用!O165="","",ROUNDDOWN(記入用!O165,0))</f>
        <v/>
      </c>
      <c r="V165" s="30" t="str">
        <f>IF(集計用!U165="","",IF(集計用!F165="男",LOOKUP(集計用!U165,得点換算データ!$O$3:$P$12),LOOKUP(集計用!U165,得点換算データ!$O$17:$P$26)))</f>
        <v/>
      </c>
      <c r="W165" s="28" t="str">
        <f>IF(記入用!P165="","",ROUNDDOWN(記入用!P165,0))</f>
        <v/>
      </c>
      <c r="X165" s="30" t="str">
        <f>IF(集計用!W165="","",IF(集計用!F165="男",LOOKUP(集計用!W165,得点換算データ!$Q$3:$R$12),LOOKUP(集計用!W165,得点換算データ!$Q$17:$R$26)))</f>
        <v/>
      </c>
      <c r="Y165" s="28" t="str">
        <f>IF(SUM(集計用!H165+J165+L165+N165+P165+R165+T165+V165+X165)=0,"",(H165+J165+L165+N165+T165+V165+X165+MAX(P165,R165)))</f>
        <v/>
      </c>
      <c r="Z165" s="28" t="str">
        <f>IF(Y165="","",IF(C165=1,LOOKUP(Y165,得点換算データ!$B$29:$B$33,得点換算データ!$A$29:$A$33),IF(C165=2,LOOKUP(Y165,得点換算データ!$C$29:$C$33,得点換算データ!$A$29:$A$33),LOOKUP(Y165,得点換算データ!$D$29:$D$33,得点換算データ!$A$29:$A$33))))</f>
        <v/>
      </c>
      <c r="AA165" s="27">
        <f t="shared" si="20"/>
        <v>0</v>
      </c>
      <c r="AB165" s="27"/>
      <c r="AC165" s="27">
        <f t="shared" si="21"/>
        <v>0</v>
      </c>
      <c r="AD165" s="27">
        <f t="shared" si="22"/>
        <v>0</v>
      </c>
      <c r="AE165" s="27">
        <f t="shared" si="23"/>
        <v>0</v>
      </c>
      <c r="AF165" s="27">
        <f t="shared" si="24"/>
        <v>0</v>
      </c>
      <c r="AG165" s="27">
        <f t="shared" si="25"/>
        <v>0</v>
      </c>
      <c r="AH165" s="27">
        <f t="shared" si="26"/>
        <v>0</v>
      </c>
      <c r="AI165" s="27">
        <f t="shared" si="27"/>
        <v>0</v>
      </c>
      <c r="AJ165" s="27">
        <f t="shared" si="28"/>
        <v>0</v>
      </c>
      <c r="AK165" s="27">
        <f t="shared" si="29"/>
        <v>0</v>
      </c>
    </row>
    <row r="166" spans="1:37">
      <c r="A166" s="28" t="str">
        <f>IF(記入用!A166="","",記入用!A166)</f>
        <v/>
      </c>
      <c r="B166" s="28" t="str">
        <f>IF(記入用!B166="","",記入用!B166)</f>
        <v/>
      </c>
      <c r="C166" s="28" t="str">
        <f>IF(記入用!C166="","",記入用!C166)</f>
        <v/>
      </c>
      <c r="D166" s="28" t="str">
        <f>IF(記入用!D166="","",記入用!D166)</f>
        <v/>
      </c>
      <c r="E166" s="28" t="str">
        <f>IF(記入用!E166="","",記入用!E166)</f>
        <v/>
      </c>
      <c r="F166" s="28" t="str">
        <f>IF(記入用!F166="","",記入用!F166)</f>
        <v/>
      </c>
      <c r="G166" s="28" t="str">
        <f>IF(OR(記入用!G166=0,記入用!H166=0),"",ROUND((記入用!G166+記入用!H166)/2,0))</f>
        <v/>
      </c>
      <c r="H166" s="29" t="str">
        <f>IF(集計用!G166="","",IF(集計用!F166="男",LOOKUP(集計用!G166,得点換算データ!$A$3:$B$12),LOOKUP(集計用!G166,得点換算データ!$A$17:$B$26)))</f>
        <v/>
      </c>
      <c r="I166" s="28" t="str">
        <f>IF(記入用!I166="","",記入用!I166)</f>
        <v/>
      </c>
      <c r="J166" s="30" t="str">
        <f>IF(集計用!I166="","",IF(集計用!F166="男",LOOKUP(集計用!I166,得点換算データ!$C$3:$D$12),LOOKUP(集計用!I166,得点換算データ!$C$17:$D$26)))</f>
        <v/>
      </c>
      <c r="K166" s="28" t="str">
        <f>IF(記入用!J166="","",ROUNDDOWN(記入用!J166,0))</f>
        <v/>
      </c>
      <c r="L166" s="29" t="str">
        <f>IF(集計用!K166="","",IF(集計用!F166="男",LOOKUP(集計用!K166,得点換算データ!$E$3:$F$12),LOOKUP(集計用!K166,得点換算データ!$E$17:$F$26)))</f>
        <v/>
      </c>
      <c r="M166" s="28" t="str">
        <f>IF(記入用!K166="","",記入用!K166)</f>
        <v/>
      </c>
      <c r="N166" s="30" t="str">
        <f>IF(集計用!M166="","",IF(集計用!F166="男",LOOKUP(集計用!M166,得点換算データ!$G$3:$H$12),LOOKUP(集計用!M166,得点換算データ!$G$17:$H$26)))</f>
        <v/>
      </c>
      <c r="O166" s="28" t="str">
        <f>IF(記入用!L166="","",記入用!L166)</f>
        <v/>
      </c>
      <c r="P166" s="30" t="str">
        <f>IF(集計用!O166="","",IF(集計用!F166="男",LOOKUP(集計用!O166,得点換算データ!$I$3:$J$12),LOOKUP(集計用!O166,得点換算データ!$I$17:$J$26)))</f>
        <v/>
      </c>
      <c r="Q166" s="28" t="str">
        <f>IF(記入用!M166="","",記入用!M166)</f>
        <v/>
      </c>
      <c r="R166" s="30" t="str">
        <f>IF(集計用!Q166="","",IF(集計用!F166="男",LOOKUP(集計用!Q166,得点換算データ!$K$3:$L$12),LOOKUP(集計用!Q166,得点換算データ!$K$17:$L$26)))</f>
        <v/>
      </c>
      <c r="S166" s="28" t="str">
        <f>IF(記入用!N166="","",ROUNDUP(記入用!N166,1))</f>
        <v/>
      </c>
      <c r="T166" s="30" t="str">
        <f>IF(集計用!S166="","",IF(集計用!F166="男",LOOKUP(集計用!S166,得点換算データ!$M$3:$N$12),LOOKUP(集計用!S166,得点換算データ!$M$17:$N$26)))</f>
        <v/>
      </c>
      <c r="U166" s="28" t="str">
        <f>IF(記入用!O166="","",ROUNDDOWN(記入用!O166,0))</f>
        <v/>
      </c>
      <c r="V166" s="30" t="str">
        <f>IF(集計用!U166="","",IF(集計用!F166="男",LOOKUP(集計用!U166,得点換算データ!$O$3:$P$12),LOOKUP(集計用!U166,得点換算データ!$O$17:$P$26)))</f>
        <v/>
      </c>
      <c r="W166" s="28" t="str">
        <f>IF(記入用!P166="","",ROUNDDOWN(記入用!P166,0))</f>
        <v/>
      </c>
      <c r="X166" s="30" t="str">
        <f>IF(集計用!W166="","",IF(集計用!F166="男",LOOKUP(集計用!W166,得点換算データ!$Q$3:$R$12),LOOKUP(集計用!W166,得点換算データ!$Q$17:$R$26)))</f>
        <v/>
      </c>
      <c r="Y166" s="28" t="str">
        <f>IF(SUM(集計用!H166+J166+L166+N166+P166+R166+T166+V166+X166)=0,"",(H166+J166+L166+N166+T166+V166+X166+MAX(P166,R166)))</f>
        <v/>
      </c>
      <c r="Z166" s="28" t="str">
        <f>IF(Y166="","",IF(C166=1,LOOKUP(Y166,得点換算データ!$B$29:$B$33,得点換算データ!$A$29:$A$33),IF(C166=2,LOOKUP(Y166,得点換算データ!$C$29:$C$33,得点換算データ!$A$29:$A$33),LOOKUP(Y166,得点換算データ!$D$29:$D$33,得点換算データ!$A$29:$A$33))))</f>
        <v/>
      </c>
      <c r="AA166" s="27">
        <f t="shared" si="20"/>
        <v>0</v>
      </c>
      <c r="AB166" s="27"/>
      <c r="AC166" s="27">
        <f t="shared" si="21"/>
        <v>0</v>
      </c>
      <c r="AD166" s="27">
        <f t="shared" si="22"/>
        <v>0</v>
      </c>
      <c r="AE166" s="27">
        <f t="shared" si="23"/>
        <v>0</v>
      </c>
      <c r="AF166" s="27">
        <f t="shared" si="24"/>
        <v>0</v>
      </c>
      <c r="AG166" s="27">
        <f t="shared" si="25"/>
        <v>0</v>
      </c>
      <c r="AH166" s="27">
        <f t="shared" si="26"/>
        <v>0</v>
      </c>
      <c r="AI166" s="27">
        <f t="shared" si="27"/>
        <v>0</v>
      </c>
      <c r="AJ166" s="27">
        <f t="shared" si="28"/>
        <v>0</v>
      </c>
      <c r="AK166" s="27">
        <f t="shared" si="29"/>
        <v>0</v>
      </c>
    </row>
    <row r="167" spans="1:37">
      <c r="A167" s="28" t="str">
        <f>IF(記入用!A167="","",記入用!A167)</f>
        <v/>
      </c>
      <c r="B167" s="28" t="str">
        <f>IF(記入用!B167="","",記入用!B167)</f>
        <v/>
      </c>
      <c r="C167" s="28" t="str">
        <f>IF(記入用!C167="","",記入用!C167)</f>
        <v/>
      </c>
      <c r="D167" s="28" t="str">
        <f>IF(記入用!D167="","",記入用!D167)</f>
        <v/>
      </c>
      <c r="E167" s="28" t="str">
        <f>IF(記入用!E167="","",記入用!E167)</f>
        <v/>
      </c>
      <c r="F167" s="28" t="str">
        <f>IF(記入用!F167="","",記入用!F167)</f>
        <v/>
      </c>
      <c r="G167" s="28" t="str">
        <f>IF(OR(記入用!G167=0,記入用!H167=0),"",ROUND((記入用!G167+記入用!H167)/2,0))</f>
        <v/>
      </c>
      <c r="H167" s="29" t="str">
        <f>IF(集計用!G167="","",IF(集計用!F167="男",LOOKUP(集計用!G167,得点換算データ!$A$3:$B$12),LOOKUP(集計用!G167,得点換算データ!$A$17:$B$26)))</f>
        <v/>
      </c>
      <c r="I167" s="28" t="str">
        <f>IF(記入用!I167="","",記入用!I167)</f>
        <v/>
      </c>
      <c r="J167" s="30" t="str">
        <f>IF(集計用!I167="","",IF(集計用!F167="男",LOOKUP(集計用!I167,得点換算データ!$C$3:$D$12),LOOKUP(集計用!I167,得点換算データ!$C$17:$D$26)))</f>
        <v/>
      </c>
      <c r="K167" s="28" t="str">
        <f>IF(記入用!J167="","",ROUNDDOWN(記入用!J167,0))</f>
        <v/>
      </c>
      <c r="L167" s="29" t="str">
        <f>IF(集計用!K167="","",IF(集計用!F167="男",LOOKUP(集計用!K167,得点換算データ!$E$3:$F$12),LOOKUP(集計用!K167,得点換算データ!$E$17:$F$26)))</f>
        <v/>
      </c>
      <c r="M167" s="28" t="str">
        <f>IF(記入用!K167="","",記入用!K167)</f>
        <v/>
      </c>
      <c r="N167" s="30" t="str">
        <f>IF(集計用!M167="","",IF(集計用!F167="男",LOOKUP(集計用!M167,得点換算データ!$G$3:$H$12),LOOKUP(集計用!M167,得点換算データ!$G$17:$H$26)))</f>
        <v/>
      </c>
      <c r="O167" s="28" t="str">
        <f>IF(記入用!L167="","",記入用!L167)</f>
        <v/>
      </c>
      <c r="P167" s="30" t="str">
        <f>IF(集計用!O167="","",IF(集計用!F167="男",LOOKUP(集計用!O167,得点換算データ!$I$3:$J$12),LOOKUP(集計用!O167,得点換算データ!$I$17:$J$26)))</f>
        <v/>
      </c>
      <c r="Q167" s="28" t="str">
        <f>IF(記入用!M167="","",記入用!M167)</f>
        <v/>
      </c>
      <c r="R167" s="30" t="str">
        <f>IF(集計用!Q167="","",IF(集計用!F167="男",LOOKUP(集計用!Q167,得点換算データ!$K$3:$L$12),LOOKUP(集計用!Q167,得点換算データ!$K$17:$L$26)))</f>
        <v/>
      </c>
      <c r="S167" s="28" t="str">
        <f>IF(記入用!N167="","",ROUNDUP(記入用!N167,1))</f>
        <v/>
      </c>
      <c r="T167" s="30" t="str">
        <f>IF(集計用!S167="","",IF(集計用!F167="男",LOOKUP(集計用!S167,得点換算データ!$M$3:$N$12),LOOKUP(集計用!S167,得点換算データ!$M$17:$N$26)))</f>
        <v/>
      </c>
      <c r="U167" s="28" t="str">
        <f>IF(記入用!O167="","",ROUNDDOWN(記入用!O167,0))</f>
        <v/>
      </c>
      <c r="V167" s="30" t="str">
        <f>IF(集計用!U167="","",IF(集計用!F167="男",LOOKUP(集計用!U167,得点換算データ!$O$3:$P$12),LOOKUP(集計用!U167,得点換算データ!$O$17:$P$26)))</f>
        <v/>
      </c>
      <c r="W167" s="28" t="str">
        <f>IF(記入用!P167="","",ROUNDDOWN(記入用!P167,0))</f>
        <v/>
      </c>
      <c r="X167" s="30" t="str">
        <f>IF(集計用!W167="","",IF(集計用!F167="男",LOOKUP(集計用!W167,得点換算データ!$Q$3:$R$12),LOOKUP(集計用!W167,得点換算データ!$Q$17:$R$26)))</f>
        <v/>
      </c>
      <c r="Y167" s="28" t="str">
        <f>IF(SUM(集計用!H167+J167+L167+N167+P167+R167+T167+V167+X167)=0,"",(H167+J167+L167+N167+T167+V167+X167+MAX(P167,R167)))</f>
        <v/>
      </c>
      <c r="Z167" s="28" t="str">
        <f>IF(Y167="","",IF(C167=1,LOOKUP(Y167,得点換算データ!$B$29:$B$33,得点換算データ!$A$29:$A$33),IF(C167=2,LOOKUP(Y167,得点換算データ!$C$29:$C$33,得点換算データ!$A$29:$A$33),LOOKUP(Y167,得点換算データ!$D$29:$D$33,得点換算データ!$A$29:$A$33))))</f>
        <v/>
      </c>
      <c r="AA167" s="27">
        <f t="shared" si="20"/>
        <v>0</v>
      </c>
      <c r="AB167" s="27"/>
      <c r="AC167" s="27">
        <f t="shared" si="21"/>
        <v>0</v>
      </c>
      <c r="AD167" s="27">
        <f t="shared" si="22"/>
        <v>0</v>
      </c>
      <c r="AE167" s="27">
        <f t="shared" si="23"/>
        <v>0</v>
      </c>
      <c r="AF167" s="27">
        <f t="shared" si="24"/>
        <v>0</v>
      </c>
      <c r="AG167" s="27">
        <f t="shared" si="25"/>
        <v>0</v>
      </c>
      <c r="AH167" s="27">
        <f t="shared" si="26"/>
        <v>0</v>
      </c>
      <c r="AI167" s="27">
        <f t="shared" si="27"/>
        <v>0</v>
      </c>
      <c r="AJ167" s="27">
        <f t="shared" si="28"/>
        <v>0</v>
      </c>
      <c r="AK167" s="27">
        <f t="shared" si="29"/>
        <v>0</v>
      </c>
    </row>
    <row r="168" spans="1:37">
      <c r="A168" s="28" t="str">
        <f>IF(記入用!A168="","",記入用!A168)</f>
        <v/>
      </c>
      <c r="B168" s="28" t="str">
        <f>IF(記入用!B168="","",記入用!B168)</f>
        <v/>
      </c>
      <c r="C168" s="28" t="str">
        <f>IF(記入用!C168="","",記入用!C168)</f>
        <v/>
      </c>
      <c r="D168" s="28" t="str">
        <f>IF(記入用!D168="","",記入用!D168)</f>
        <v/>
      </c>
      <c r="E168" s="28" t="str">
        <f>IF(記入用!E168="","",記入用!E168)</f>
        <v/>
      </c>
      <c r="F168" s="28" t="str">
        <f>IF(記入用!F168="","",記入用!F168)</f>
        <v/>
      </c>
      <c r="G168" s="28" t="str">
        <f>IF(OR(記入用!G168=0,記入用!H168=0),"",ROUND((記入用!G168+記入用!H168)/2,0))</f>
        <v/>
      </c>
      <c r="H168" s="29" t="str">
        <f>IF(集計用!G168="","",IF(集計用!F168="男",LOOKUP(集計用!G168,得点換算データ!$A$3:$B$12),LOOKUP(集計用!G168,得点換算データ!$A$17:$B$26)))</f>
        <v/>
      </c>
      <c r="I168" s="28" t="str">
        <f>IF(記入用!I168="","",記入用!I168)</f>
        <v/>
      </c>
      <c r="J168" s="30" t="str">
        <f>IF(集計用!I168="","",IF(集計用!F168="男",LOOKUP(集計用!I168,得点換算データ!$C$3:$D$12),LOOKUP(集計用!I168,得点換算データ!$C$17:$D$26)))</f>
        <v/>
      </c>
      <c r="K168" s="28" t="str">
        <f>IF(記入用!J168="","",ROUNDDOWN(記入用!J168,0))</f>
        <v/>
      </c>
      <c r="L168" s="29" t="str">
        <f>IF(集計用!K168="","",IF(集計用!F168="男",LOOKUP(集計用!K168,得点換算データ!$E$3:$F$12),LOOKUP(集計用!K168,得点換算データ!$E$17:$F$26)))</f>
        <v/>
      </c>
      <c r="M168" s="28" t="str">
        <f>IF(記入用!K168="","",記入用!K168)</f>
        <v/>
      </c>
      <c r="N168" s="30" t="str">
        <f>IF(集計用!M168="","",IF(集計用!F168="男",LOOKUP(集計用!M168,得点換算データ!$G$3:$H$12),LOOKUP(集計用!M168,得点換算データ!$G$17:$H$26)))</f>
        <v/>
      </c>
      <c r="O168" s="28" t="str">
        <f>IF(記入用!L168="","",記入用!L168)</f>
        <v/>
      </c>
      <c r="P168" s="30" t="str">
        <f>IF(集計用!O168="","",IF(集計用!F168="男",LOOKUP(集計用!O168,得点換算データ!$I$3:$J$12),LOOKUP(集計用!O168,得点換算データ!$I$17:$J$26)))</f>
        <v/>
      </c>
      <c r="Q168" s="28" t="str">
        <f>IF(記入用!M168="","",記入用!M168)</f>
        <v/>
      </c>
      <c r="R168" s="30" t="str">
        <f>IF(集計用!Q168="","",IF(集計用!F168="男",LOOKUP(集計用!Q168,得点換算データ!$K$3:$L$12),LOOKUP(集計用!Q168,得点換算データ!$K$17:$L$26)))</f>
        <v/>
      </c>
      <c r="S168" s="28" t="str">
        <f>IF(記入用!N168="","",ROUNDUP(記入用!N168,1))</f>
        <v/>
      </c>
      <c r="T168" s="30" t="str">
        <f>IF(集計用!S168="","",IF(集計用!F168="男",LOOKUP(集計用!S168,得点換算データ!$M$3:$N$12),LOOKUP(集計用!S168,得点換算データ!$M$17:$N$26)))</f>
        <v/>
      </c>
      <c r="U168" s="28" t="str">
        <f>IF(記入用!O168="","",ROUNDDOWN(記入用!O168,0))</f>
        <v/>
      </c>
      <c r="V168" s="30" t="str">
        <f>IF(集計用!U168="","",IF(集計用!F168="男",LOOKUP(集計用!U168,得点換算データ!$O$3:$P$12),LOOKUP(集計用!U168,得点換算データ!$O$17:$P$26)))</f>
        <v/>
      </c>
      <c r="W168" s="28" t="str">
        <f>IF(記入用!P168="","",ROUNDDOWN(記入用!P168,0))</f>
        <v/>
      </c>
      <c r="X168" s="30" t="str">
        <f>IF(集計用!W168="","",IF(集計用!F168="男",LOOKUP(集計用!W168,得点換算データ!$Q$3:$R$12),LOOKUP(集計用!W168,得点換算データ!$Q$17:$R$26)))</f>
        <v/>
      </c>
      <c r="Y168" s="28" t="str">
        <f>IF(SUM(集計用!H168+J168+L168+N168+P168+R168+T168+V168+X168)=0,"",(H168+J168+L168+N168+T168+V168+X168+MAX(P168,R168)))</f>
        <v/>
      </c>
      <c r="Z168" s="28" t="str">
        <f>IF(Y168="","",IF(C168=1,LOOKUP(Y168,得点換算データ!$B$29:$B$33,得点換算データ!$A$29:$A$33),IF(C168=2,LOOKUP(Y168,得点換算データ!$C$29:$C$33,得点換算データ!$A$29:$A$33),LOOKUP(Y168,得点換算データ!$D$29:$D$33,得点換算データ!$A$29:$A$33))))</f>
        <v/>
      </c>
      <c r="AA168" s="27">
        <f t="shared" si="20"/>
        <v>0</v>
      </c>
      <c r="AB168" s="27"/>
      <c r="AC168" s="27">
        <f t="shared" si="21"/>
        <v>0</v>
      </c>
      <c r="AD168" s="27">
        <f t="shared" si="22"/>
        <v>0</v>
      </c>
      <c r="AE168" s="27">
        <f t="shared" si="23"/>
        <v>0</v>
      </c>
      <c r="AF168" s="27">
        <f t="shared" si="24"/>
        <v>0</v>
      </c>
      <c r="AG168" s="27">
        <f t="shared" si="25"/>
        <v>0</v>
      </c>
      <c r="AH168" s="27">
        <f t="shared" si="26"/>
        <v>0</v>
      </c>
      <c r="AI168" s="27">
        <f t="shared" si="27"/>
        <v>0</v>
      </c>
      <c r="AJ168" s="27">
        <f t="shared" si="28"/>
        <v>0</v>
      </c>
      <c r="AK168" s="27">
        <f t="shared" si="29"/>
        <v>0</v>
      </c>
    </row>
    <row r="169" spans="1:37">
      <c r="A169" s="28" t="str">
        <f>IF(記入用!A169="","",記入用!A169)</f>
        <v/>
      </c>
      <c r="B169" s="28" t="str">
        <f>IF(記入用!B169="","",記入用!B169)</f>
        <v/>
      </c>
      <c r="C169" s="28" t="str">
        <f>IF(記入用!C169="","",記入用!C169)</f>
        <v/>
      </c>
      <c r="D169" s="28" t="str">
        <f>IF(記入用!D169="","",記入用!D169)</f>
        <v/>
      </c>
      <c r="E169" s="28" t="str">
        <f>IF(記入用!E169="","",記入用!E169)</f>
        <v/>
      </c>
      <c r="F169" s="28" t="str">
        <f>IF(記入用!F169="","",記入用!F169)</f>
        <v/>
      </c>
      <c r="G169" s="28" t="str">
        <f>IF(OR(記入用!G169=0,記入用!H169=0),"",ROUND((記入用!G169+記入用!H169)/2,0))</f>
        <v/>
      </c>
      <c r="H169" s="29" t="str">
        <f>IF(集計用!G169="","",IF(集計用!F169="男",LOOKUP(集計用!G169,得点換算データ!$A$3:$B$12),LOOKUP(集計用!G169,得点換算データ!$A$17:$B$26)))</f>
        <v/>
      </c>
      <c r="I169" s="28" t="str">
        <f>IF(記入用!I169="","",記入用!I169)</f>
        <v/>
      </c>
      <c r="J169" s="30" t="str">
        <f>IF(集計用!I169="","",IF(集計用!F169="男",LOOKUP(集計用!I169,得点換算データ!$C$3:$D$12),LOOKUP(集計用!I169,得点換算データ!$C$17:$D$26)))</f>
        <v/>
      </c>
      <c r="K169" s="28" t="str">
        <f>IF(記入用!J169="","",ROUNDDOWN(記入用!J169,0))</f>
        <v/>
      </c>
      <c r="L169" s="29" t="str">
        <f>IF(集計用!K169="","",IF(集計用!F169="男",LOOKUP(集計用!K169,得点換算データ!$E$3:$F$12),LOOKUP(集計用!K169,得点換算データ!$E$17:$F$26)))</f>
        <v/>
      </c>
      <c r="M169" s="28" t="str">
        <f>IF(記入用!K169="","",記入用!K169)</f>
        <v/>
      </c>
      <c r="N169" s="30" t="str">
        <f>IF(集計用!M169="","",IF(集計用!F169="男",LOOKUP(集計用!M169,得点換算データ!$G$3:$H$12),LOOKUP(集計用!M169,得点換算データ!$G$17:$H$26)))</f>
        <v/>
      </c>
      <c r="O169" s="28" t="str">
        <f>IF(記入用!L169="","",記入用!L169)</f>
        <v/>
      </c>
      <c r="P169" s="30" t="str">
        <f>IF(集計用!O169="","",IF(集計用!F169="男",LOOKUP(集計用!O169,得点換算データ!$I$3:$J$12),LOOKUP(集計用!O169,得点換算データ!$I$17:$J$26)))</f>
        <v/>
      </c>
      <c r="Q169" s="28" t="str">
        <f>IF(記入用!M169="","",記入用!M169)</f>
        <v/>
      </c>
      <c r="R169" s="30" t="str">
        <f>IF(集計用!Q169="","",IF(集計用!F169="男",LOOKUP(集計用!Q169,得点換算データ!$K$3:$L$12),LOOKUP(集計用!Q169,得点換算データ!$K$17:$L$26)))</f>
        <v/>
      </c>
      <c r="S169" s="28" t="str">
        <f>IF(記入用!N169="","",ROUNDUP(記入用!N169,1))</f>
        <v/>
      </c>
      <c r="T169" s="30" t="str">
        <f>IF(集計用!S169="","",IF(集計用!F169="男",LOOKUP(集計用!S169,得点換算データ!$M$3:$N$12),LOOKUP(集計用!S169,得点換算データ!$M$17:$N$26)))</f>
        <v/>
      </c>
      <c r="U169" s="28" t="str">
        <f>IF(記入用!O169="","",ROUNDDOWN(記入用!O169,0))</f>
        <v/>
      </c>
      <c r="V169" s="30" t="str">
        <f>IF(集計用!U169="","",IF(集計用!F169="男",LOOKUP(集計用!U169,得点換算データ!$O$3:$P$12),LOOKUP(集計用!U169,得点換算データ!$O$17:$P$26)))</f>
        <v/>
      </c>
      <c r="W169" s="28" t="str">
        <f>IF(記入用!P169="","",ROUNDDOWN(記入用!P169,0))</f>
        <v/>
      </c>
      <c r="X169" s="30" t="str">
        <f>IF(集計用!W169="","",IF(集計用!F169="男",LOOKUP(集計用!W169,得点換算データ!$Q$3:$R$12),LOOKUP(集計用!W169,得点換算データ!$Q$17:$R$26)))</f>
        <v/>
      </c>
      <c r="Y169" s="28" t="str">
        <f>IF(SUM(集計用!H169+J169+L169+N169+P169+R169+T169+V169+X169)=0,"",(H169+J169+L169+N169+T169+V169+X169+MAX(P169,R169)))</f>
        <v/>
      </c>
      <c r="Z169" s="28" t="str">
        <f>IF(Y169="","",IF(C169=1,LOOKUP(Y169,得点換算データ!$B$29:$B$33,得点換算データ!$A$29:$A$33),IF(C169=2,LOOKUP(Y169,得点換算データ!$C$29:$C$33,得点換算データ!$A$29:$A$33),LOOKUP(Y169,得点換算データ!$D$29:$D$33,得点換算データ!$A$29:$A$33))))</f>
        <v/>
      </c>
      <c r="AA169" s="27">
        <f t="shared" si="20"/>
        <v>0</v>
      </c>
      <c r="AB169" s="27"/>
      <c r="AC169" s="27">
        <f t="shared" si="21"/>
        <v>0</v>
      </c>
      <c r="AD169" s="27">
        <f t="shared" si="22"/>
        <v>0</v>
      </c>
      <c r="AE169" s="27">
        <f t="shared" si="23"/>
        <v>0</v>
      </c>
      <c r="AF169" s="27">
        <f t="shared" si="24"/>
        <v>0</v>
      </c>
      <c r="AG169" s="27">
        <f t="shared" si="25"/>
        <v>0</v>
      </c>
      <c r="AH169" s="27">
        <f t="shared" si="26"/>
        <v>0</v>
      </c>
      <c r="AI169" s="27">
        <f t="shared" si="27"/>
        <v>0</v>
      </c>
      <c r="AJ169" s="27">
        <f t="shared" si="28"/>
        <v>0</v>
      </c>
      <c r="AK169" s="27">
        <f t="shared" si="29"/>
        <v>0</v>
      </c>
    </row>
    <row r="170" spans="1:37">
      <c r="A170" s="28" t="str">
        <f>IF(記入用!A170="","",記入用!A170)</f>
        <v/>
      </c>
      <c r="B170" s="28" t="str">
        <f>IF(記入用!B170="","",記入用!B170)</f>
        <v/>
      </c>
      <c r="C170" s="28" t="str">
        <f>IF(記入用!C170="","",記入用!C170)</f>
        <v/>
      </c>
      <c r="D170" s="28" t="str">
        <f>IF(記入用!D170="","",記入用!D170)</f>
        <v/>
      </c>
      <c r="E170" s="28" t="str">
        <f>IF(記入用!E170="","",記入用!E170)</f>
        <v/>
      </c>
      <c r="F170" s="28" t="str">
        <f>IF(記入用!F170="","",記入用!F170)</f>
        <v/>
      </c>
      <c r="G170" s="28" t="str">
        <f>IF(OR(記入用!G170=0,記入用!H170=0),"",ROUND((記入用!G170+記入用!H170)/2,0))</f>
        <v/>
      </c>
      <c r="H170" s="29" t="str">
        <f>IF(集計用!G170="","",IF(集計用!F170="男",LOOKUP(集計用!G170,得点換算データ!$A$3:$B$12),LOOKUP(集計用!G170,得点換算データ!$A$17:$B$26)))</f>
        <v/>
      </c>
      <c r="I170" s="28" t="str">
        <f>IF(記入用!I170="","",記入用!I170)</f>
        <v/>
      </c>
      <c r="J170" s="30" t="str">
        <f>IF(集計用!I170="","",IF(集計用!F170="男",LOOKUP(集計用!I170,得点換算データ!$C$3:$D$12),LOOKUP(集計用!I170,得点換算データ!$C$17:$D$26)))</f>
        <v/>
      </c>
      <c r="K170" s="28" t="str">
        <f>IF(記入用!J170="","",ROUNDDOWN(記入用!J170,0))</f>
        <v/>
      </c>
      <c r="L170" s="29" t="str">
        <f>IF(集計用!K170="","",IF(集計用!F170="男",LOOKUP(集計用!K170,得点換算データ!$E$3:$F$12),LOOKUP(集計用!K170,得点換算データ!$E$17:$F$26)))</f>
        <v/>
      </c>
      <c r="M170" s="28" t="str">
        <f>IF(記入用!K170="","",記入用!K170)</f>
        <v/>
      </c>
      <c r="N170" s="30" t="str">
        <f>IF(集計用!M170="","",IF(集計用!F170="男",LOOKUP(集計用!M170,得点換算データ!$G$3:$H$12),LOOKUP(集計用!M170,得点換算データ!$G$17:$H$26)))</f>
        <v/>
      </c>
      <c r="O170" s="28" t="str">
        <f>IF(記入用!L170="","",記入用!L170)</f>
        <v/>
      </c>
      <c r="P170" s="30" t="str">
        <f>IF(集計用!O170="","",IF(集計用!F170="男",LOOKUP(集計用!O170,得点換算データ!$I$3:$J$12),LOOKUP(集計用!O170,得点換算データ!$I$17:$J$26)))</f>
        <v/>
      </c>
      <c r="Q170" s="28" t="str">
        <f>IF(記入用!M170="","",記入用!M170)</f>
        <v/>
      </c>
      <c r="R170" s="30" t="str">
        <f>IF(集計用!Q170="","",IF(集計用!F170="男",LOOKUP(集計用!Q170,得点換算データ!$K$3:$L$12),LOOKUP(集計用!Q170,得点換算データ!$K$17:$L$26)))</f>
        <v/>
      </c>
      <c r="S170" s="28" t="str">
        <f>IF(記入用!N170="","",ROUNDUP(記入用!N170,1))</f>
        <v/>
      </c>
      <c r="T170" s="30" t="str">
        <f>IF(集計用!S170="","",IF(集計用!F170="男",LOOKUP(集計用!S170,得点換算データ!$M$3:$N$12),LOOKUP(集計用!S170,得点換算データ!$M$17:$N$26)))</f>
        <v/>
      </c>
      <c r="U170" s="28" t="str">
        <f>IF(記入用!O170="","",ROUNDDOWN(記入用!O170,0))</f>
        <v/>
      </c>
      <c r="V170" s="30" t="str">
        <f>IF(集計用!U170="","",IF(集計用!F170="男",LOOKUP(集計用!U170,得点換算データ!$O$3:$P$12),LOOKUP(集計用!U170,得点換算データ!$O$17:$P$26)))</f>
        <v/>
      </c>
      <c r="W170" s="28" t="str">
        <f>IF(記入用!P170="","",ROUNDDOWN(記入用!P170,0))</f>
        <v/>
      </c>
      <c r="X170" s="30" t="str">
        <f>IF(集計用!W170="","",IF(集計用!F170="男",LOOKUP(集計用!W170,得点換算データ!$Q$3:$R$12),LOOKUP(集計用!W170,得点換算データ!$Q$17:$R$26)))</f>
        <v/>
      </c>
      <c r="Y170" s="28" t="str">
        <f>IF(SUM(集計用!H170+J170+L170+N170+P170+R170+T170+V170+X170)=0,"",(H170+J170+L170+N170+T170+V170+X170+MAX(P170,R170)))</f>
        <v/>
      </c>
      <c r="Z170" s="28" t="str">
        <f>IF(Y170="","",IF(C170=1,LOOKUP(Y170,得点換算データ!$B$29:$B$33,得点換算データ!$A$29:$A$33),IF(C170=2,LOOKUP(Y170,得点換算データ!$C$29:$C$33,得点換算データ!$A$29:$A$33),LOOKUP(Y170,得点換算データ!$D$29:$D$33,得点換算データ!$A$29:$A$33))))</f>
        <v/>
      </c>
      <c r="AA170" s="27">
        <f t="shared" si="20"/>
        <v>0</v>
      </c>
      <c r="AB170" s="27"/>
      <c r="AC170" s="27">
        <f t="shared" si="21"/>
        <v>0</v>
      </c>
      <c r="AD170" s="27">
        <f t="shared" si="22"/>
        <v>0</v>
      </c>
      <c r="AE170" s="27">
        <f t="shared" si="23"/>
        <v>0</v>
      </c>
      <c r="AF170" s="27">
        <f t="shared" si="24"/>
        <v>0</v>
      </c>
      <c r="AG170" s="27">
        <f t="shared" si="25"/>
        <v>0</v>
      </c>
      <c r="AH170" s="27">
        <f t="shared" si="26"/>
        <v>0</v>
      </c>
      <c r="AI170" s="27">
        <f t="shared" si="27"/>
        <v>0</v>
      </c>
      <c r="AJ170" s="27">
        <f t="shared" si="28"/>
        <v>0</v>
      </c>
      <c r="AK170" s="27">
        <f t="shared" si="29"/>
        <v>0</v>
      </c>
    </row>
    <row r="171" spans="1:37">
      <c r="A171" s="28" t="str">
        <f>IF(記入用!A171="","",記入用!A171)</f>
        <v/>
      </c>
      <c r="B171" s="28" t="str">
        <f>IF(記入用!B171="","",記入用!B171)</f>
        <v/>
      </c>
      <c r="C171" s="28" t="str">
        <f>IF(記入用!C171="","",記入用!C171)</f>
        <v/>
      </c>
      <c r="D171" s="28" t="str">
        <f>IF(記入用!D171="","",記入用!D171)</f>
        <v/>
      </c>
      <c r="E171" s="28" t="str">
        <f>IF(記入用!E171="","",記入用!E171)</f>
        <v/>
      </c>
      <c r="F171" s="28" t="str">
        <f>IF(記入用!F171="","",記入用!F171)</f>
        <v/>
      </c>
      <c r="G171" s="28" t="str">
        <f>IF(OR(記入用!G171=0,記入用!H171=0),"",ROUND((記入用!G171+記入用!H171)/2,0))</f>
        <v/>
      </c>
      <c r="H171" s="29" t="str">
        <f>IF(集計用!G171="","",IF(集計用!F171="男",LOOKUP(集計用!G171,得点換算データ!$A$3:$B$12),LOOKUP(集計用!G171,得点換算データ!$A$17:$B$26)))</f>
        <v/>
      </c>
      <c r="I171" s="28" t="str">
        <f>IF(記入用!I171="","",記入用!I171)</f>
        <v/>
      </c>
      <c r="J171" s="30" t="str">
        <f>IF(集計用!I171="","",IF(集計用!F171="男",LOOKUP(集計用!I171,得点換算データ!$C$3:$D$12),LOOKUP(集計用!I171,得点換算データ!$C$17:$D$26)))</f>
        <v/>
      </c>
      <c r="K171" s="28" t="str">
        <f>IF(記入用!J171="","",ROUNDDOWN(記入用!J171,0))</f>
        <v/>
      </c>
      <c r="L171" s="29" t="str">
        <f>IF(集計用!K171="","",IF(集計用!F171="男",LOOKUP(集計用!K171,得点換算データ!$E$3:$F$12),LOOKUP(集計用!K171,得点換算データ!$E$17:$F$26)))</f>
        <v/>
      </c>
      <c r="M171" s="28" t="str">
        <f>IF(記入用!K171="","",記入用!K171)</f>
        <v/>
      </c>
      <c r="N171" s="30" t="str">
        <f>IF(集計用!M171="","",IF(集計用!F171="男",LOOKUP(集計用!M171,得点換算データ!$G$3:$H$12),LOOKUP(集計用!M171,得点換算データ!$G$17:$H$26)))</f>
        <v/>
      </c>
      <c r="O171" s="28" t="str">
        <f>IF(記入用!L171="","",記入用!L171)</f>
        <v/>
      </c>
      <c r="P171" s="30" t="str">
        <f>IF(集計用!O171="","",IF(集計用!F171="男",LOOKUP(集計用!O171,得点換算データ!$I$3:$J$12),LOOKUP(集計用!O171,得点換算データ!$I$17:$J$26)))</f>
        <v/>
      </c>
      <c r="Q171" s="28" t="str">
        <f>IF(記入用!M171="","",記入用!M171)</f>
        <v/>
      </c>
      <c r="R171" s="30" t="str">
        <f>IF(集計用!Q171="","",IF(集計用!F171="男",LOOKUP(集計用!Q171,得点換算データ!$K$3:$L$12),LOOKUP(集計用!Q171,得点換算データ!$K$17:$L$26)))</f>
        <v/>
      </c>
      <c r="S171" s="28" t="str">
        <f>IF(記入用!N171="","",ROUNDUP(記入用!N171,1))</f>
        <v/>
      </c>
      <c r="T171" s="30" t="str">
        <f>IF(集計用!S171="","",IF(集計用!F171="男",LOOKUP(集計用!S171,得点換算データ!$M$3:$N$12),LOOKUP(集計用!S171,得点換算データ!$M$17:$N$26)))</f>
        <v/>
      </c>
      <c r="U171" s="28" t="str">
        <f>IF(記入用!O171="","",ROUNDDOWN(記入用!O171,0))</f>
        <v/>
      </c>
      <c r="V171" s="30" t="str">
        <f>IF(集計用!U171="","",IF(集計用!F171="男",LOOKUP(集計用!U171,得点換算データ!$O$3:$P$12),LOOKUP(集計用!U171,得点換算データ!$O$17:$P$26)))</f>
        <v/>
      </c>
      <c r="W171" s="28" t="str">
        <f>IF(記入用!P171="","",ROUNDDOWN(記入用!P171,0))</f>
        <v/>
      </c>
      <c r="X171" s="30" t="str">
        <f>IF(集計用!W171="","",IF(集計用!F171="男",LOOKUP(集計用!W171,得点換算データ!$Q$3:$R$12),LOOKUP(集計用!W171,得点換算データ!$Q$17:$R$26)))</f>
        <v/>
      </c>
      <c r="Y171" s="28" t="str">
        <f>IF(SUM(集計用!H171+J171+L171+N171+P171+R171+T171+V171+X171)=0,"",(H171+J171+L171+N171+T171+V171+X171+MAX(P171,R171)))</f>
        <v/>
      </c>
      <c r="Z171" s="28" t="str">
        <f>IF(Y171="","",IF(C171=1,LOOKUP(Y171,得点換算データ!$B$29:$B$33,得点換算データ!$A$29:$A$33),IF(C171=2,LOOKUP(Y171,得点換算データ!$C$29:$C$33,得点換算データ!$A$29:$A$33),LOOKUP(Y171,得点換算データ!$D$29:$D$33,得点換算データ!$A$29:$A$33))))</f>
        <v/>
      </c>
      <c r="AA171" s="27">
        <f t="shared" si="20"/>
        <v>0</v>
      </c>
      <c r="AB171" s="27"/>
      <c r="AC171" s="27">
        <f t="shared" si="21"/>
        <v>0</v>
      </c>
      <c r="AD171" s="27">
        <f t="shared" si="22"/>
        <v>0</v>
      </c>
      <c r="AE171" s="27">
        <f t="shared" si="23"/>
        <v>0</v>
      </c>
      <c r="AF171" s="27">
        <f t="shared" si="24"/>
        <v>0</v>
      </c>
      <c r="AG171" s="27">
        <f t="shared" si="25"/>
        <v>0</v>
      </c>
      <c r="AH171" s="27">
        <f t="shared" si="26"/>
        <v>0</v>
      </c>
      <c r="AI171" s="27">
        <f t="shared" si="27"/>
        <v>0</v>
      </c>
      <c r="AJ171" s="27">
        <f t="shared" si="28"/>
        <v>0</v>
      </c>
      <c r="AK171" s="27">
        <f t="shared" si="29"/>
        <v>0</v>
      </c>
    </row>
    <row r="172" spans="1:37">
      <c r="A172" s="28" t="str">
        <f>IF(記入用!A172="","",記入用!A172)</f>
        <v/>
      </c>
      <c r="B172" s="28" t="str">
        <f>IF(記入用!B172="","",記入用!B172)</f>
        <v/>
      </c>
      <c r="C172" s="28" t="str">
        <f>IF(記入用!C172="","",記入用!C172)</f>
        <v/>
      </c>
      <c r="D172" s="28" t="str">
        <f>IF(記入用!D172="","",記入用!D172)</f>
        <v/>
      </c>
      <c r="E172" s="28" t="str">
        <f>IF(記入用!E172="","",記入用!E172)</f>
        <v/>
      </c>
      <c r="F172" s="28" t="str">
        <f>IF(記入用!F172="","",記入用!F172)</f>
        <v/>
      </c>
      <c r="G172" s="28" t="str">
        <f>IF(OR(記入用!G172=0,記入用!H172=0),"",ROUND((記入用!G172+記入用!H172)/2,0))</f>
        <v/>
      </c>
      <c r="H172" s="29" t="str">
        <f>IF(集計用!G172="","",IF(集計用!F172="男",LOOKUP(集計用!G172,得点換算データ!$A$3:$B$12),LOOKUP(集計用!G172,得点換算データ!$A$17:$B$26)))</f>
        <v/>
      </c>
      <c r="I172" s="28" t="str">
        <f>IF(記入用!I172="","",記入用!I172)</f>
        <v/>
      </c>
      <c r="J172" s="30" t="str">
        <f>IF(集計用!I172="","",IF(集計用!F172="男",LOOKUP(集計用!I172,得点換算データ!$C$3:$D$12),LOOKUP(集計用!I172,得点換算データ!$C$17:$D$26)))</f>
        <v/>
      </c>
      <c r="K172" s="28" t="str">
        <f>IF(記入用!J172="","",ROUNDDOWN(記入用!J172,0))</f>
        <v/>
      </c>
      <c r="L172" s="29" t="str">
        <f>IF(集計用!K172="","",IF(集計用!F172="男",LOOKUP(集計用!K172,得点換算データ!$E$3:$F$12),LOOKUP(集計用!K172,得点換算データ!$E$17:$F$26)))</f>
        <v/>
      </c>
      <c r="M172" s="28" t="str">
        <f>IF(記入用!K172="","",記入用!K172)</f>
        <v/>
      </c>
      <c r="N172" s="30" t="str">
        <f>IF(集計用!M172="","",IF(集計用!F172="男",LOOKUP(集計用!M172,得点換算データ!$G$3:$H$12),LOOKUP(集計用!M172,得点換算データ!$G$17:$H$26)))</f>
        <v/>
      </c>
      <c r="O172" s="28" t="str">
        <f>IF(記入用!L172="","",記入用!L172)</f>
        <v/>
      </c>
      <c r="P172" s="30" t="str">
        <f>IF(集計用!O172="","",IF(集計用!F172="男",LOOKUP(集計用!O172,得点換算データ!$I$3:$J$12),LOOKUP(集計用!O172,得点換算データ!$I$17:$J$26)))</f>
        <v/>
      </c>
      <c r="Q172" s="28" t="str">
        <f>IF(記入用!M172="","",記入用!M172)</f>
        <v/>
      </c>
      <c r="R172" s="30" t="str">
        <f>IF(集計用!Q172="","",IF(集計用!F172="男",LOOKUP(集計用!Q172,得点換算データ!$K$3:$L$12),LOOKUP(集計用!Q172,得点換算データ!$K$17:$L$26)))</f>
        <v/>
      </c>
      <c r="S172" s="28" t="str">
        <f>IF(記入用!N172="","",ROUNDUP(記入用!N172,1))</f>
        <v/>
      </c>
      <c r="T172" s="30" t="str">
        <f>IF(集計用!S172="","",IF(集計用!F172="男",LOOKUP(集計用!S172,得点換算データ!$M$3:$N$12),LOOKUP(集計用!S172,得点換算データ!$M$17:$N$26)))</f>
        <v/>
      </c>
      <c r="U172" s="28" t="str">
        <f>IF(記入用!O172="","",ROUNDDOWN(記入用!O172,0))</f>
        <v/>
      </c>
      <c r="V172" s="30" t="str">
        <f>IF(集計用!U172="","",IF(集計用!F172="男",LOOKUP(集計用!U172,得点換算データ!$O$3:$P$12),LOOKUP(集計用!U172,得点換算データ!$O$17:$P$26)))</f>
        <v/>
      </c>
      <c r="W172" s="28" t="str">
        <f>IF(記入用!P172="","",ROUNDDOWN(記入用!P172,0))</f>
        <v/>
      </c>
      <c r="X172" s="30" t="str">
        <f>IF(集計用!W172="","",IF(集計用!F172="男",LOOKUP(集計用!W172,得点換算データ!$Q$3:$R$12),LOOKUP(集計用!W172,得点換算データ!$Q$17:$R$26)))</f>
        <v/>
      </c>
      <c r="Y172" s="28" t="str">
        <f>IF(SUM(集計用!H172+J172+L172+N172+P172+R172+T172+V172+X172)=0,"",(H172+J172+L172+N172+T172+V172+X172+MAX(P172,R172)))</f>
        <v/>
      </c>
      <c r="Z172" s="28" t="str">
        <f>IF(Y172="","",IF(C172=1,LOOKUP(Y172,得点換算データ!$B$29:$B$33,得点換算データ!$A$29:$A$33),IF(C172=2,LOOKUP(Y172,得点換算データ!$C$29:$C$33,得点換算データ!$A$29:$A$33),LOOKUP(Y172,得点換算データ!$D$29:$D$33,得点換算データ!$A$29:$A$33))))</f>
        <v/>
      </c>
      <c r="AA172" s="27">
        <f t="shared" si="20"/>
        <v>0</v>
      </c>
      <c r="AB172" s="27"/>
      <c r="AC172" s="27">
        <f t="shared" si="21"/>
        <v>0</v>
      </c>
      <c r="AD172" s="27">
        <f t="shared" si="22"/>
        <v>0</v>
      </c>
      <c r="AE172" s="27">
        <f t="shared" si="23"/>
        <v>0</v>
      </c>
      <c r="AF172" s="27">
        <f t="shared" si="24"/>
        <v>0</v>
      </c>
      <c r="AG172" s="27">
        <f t="shared" si="25"/>
        <v>0</v>
      </c>
      <c r="AH172" s="27">
        <f t="shared" si="26"/>
        <v>0</v>
      </c>
      <c r="AI172" s="27">
        <f t="shared" si="27"/>
        <v>0</v>
      </c>
      <c r="AJ172" s="27">
        <f t="shared" si="28"/>
        <v>0</v>
      </c>
      <c r="AK172" s="27">
        <f t="shared" si="29"/>
        <v>0</v>
      </c>
    </row>
    <row r="173" spans="1:37">
      <c r="A173" s="28" t="str">
        <f>IF(記入用!A173="","",記入用!A173)</f>
        <v/>
      </c>
      <c r="B173" s="28" t="str">
        <f>IF(記入用!B173="","",記入用!B173)</f>
        <v/>
      </c>
      <c r="C173" s="28" t="str">
        <f>IF(記入用!C173="","",記入用!C173)</f>
        <v/>
      </c>
      <c r="D173" s="28" t="str">
        <f>IF(記入用!D173="","",記入用!D173)</f>
        <v/>
      </c>
      <c r="E173" s="28" t="str">
        <f>IF(記入用!E173="","",記入用!E173)</f>
        <v/>
      </c>
      <c r="F173" s="28" t="str">
        <f>IF(記入用!F173="","",記入用!F173)</f>
        <v/>
      </c>
      <c r="G173" s="28" t="str">
        <f>IF(OR(記入用!G173=0,記入用!H173=0),"",ROUND((記入用!G173+記入用!H173)/2,0))</f>
        <v/>
      </c>
      <c r="H173" s="29" t="str">
        <f>IF(集計用!G173="","",IF(集計用!F173="男",LOOKUP(集計用!G173,得点換算データ!$A$3:$B$12),LOOKUP(集計用!G173,得点換算データ!$A$17:$B$26)))</f>
        <v/>
      </c>
      <c r="I173" s="28" t="str">
        <f>IF(記入用!I173="","",記入用!I173)</f>
        <v/>
      </c>
      <c r="J173" s="30" t="str">
        <f>IF(集計用!I173="","",IF(集計用!F173="男",LOOKUP(集計用!I173,得点換算データ!$C$3:$D$12),LOOKUP(集計用!I173,得点換算データ!$C$17:$D$26)))</f>
        <v/>
      </c>
      <c r="K173" s="28" t="str">
        <f>IF(記入用!J173="","",ROUNDDOWN(記入用!J173,0))</f>
        <v/>
      </c>
      <c r="L173" s="29" t="str">
        <f>IF(集計用!K173="","",IF(集計用!F173="男",LOOKUP(集計用!K173,得点換算データ!$E$3:$F$12),LOOKUP(集計用!K173,得点換算データ!$E$17:$F$26)))</f>
        <v/>
      </c>
      <c r="M173" s="28" t="str">
        <f>IF(記入用!K173="","",記入用!K173)</f>
        <v/>
      </c>
      <c r="N173" s="30" t="str">
        <f>IF(集計用!M173="","",IF(集計用!F173="男",LOOKUP(集計用!M173,得点換算データ!$G$3:$H$12),LOOKUP(集計用!M173,得点換算データ!$G$17:$H$26)))</f>
        <v/>
      </c>
      <c r="O173" s="28" t="str">
        <f>IF(記入用!L173="","",記入用!L173)</f>
        <v/>
      </c>
      <c r="P173" s="30" t="str">
        <f>IF(集計用!O173="","",IF(集計用!F173="男",LOOKUP(集計用!O173,得点換算データ!$I$3:$J$12),LOOKUP(集計用!O173,得点換算データ!$I$17:$J$26)))</f>
        <v/>
      </c>
      <c r="Q173" s="28" t="str">
        <f>IF(記入用!M173="","",記入用!M173)</f>
        <v/>
      </c>
      <c r="R173" s="30" t="str">
        <f>IF(集計用!Q173="","",IF(集計用!F173="男",LOOKUP(集計用!Q173,得点換算データ!$K$3:$L$12),LOOKUP(集計用!Q173,得点換算データ!$K$17:$L$26)))</f>
        <v/>
      </c>
      <c r="S173" s="28" t="str">
        <f>IF(記入用!N173="","",ROUNDUP(記入用!N173,1))</f>
        <v/>
      </c>
      <c r="T173" s="30" t="str">
        <f>IF(集計用!S173="","",IF(集計用!F173="男",LOOKUP(集計用!S173,得点換算データ!$M$3:$N$12),LOOKUP(集計用!S173,得点換算データ!$M$17:$N$26)))</f>
        <v/>
      </c>
      <c r="U173" s="28" t="str">
        <f>IF(記入用!O173="","",ROUNDDOWN(記入用!O173,0))</f>
        <v/>
      </c>
      <c r="V173" s="30" t="str">
        <f>IF(集計用!U173="","",IF(集計用!F173="男",LOOKUP(集計用!U173,得点換算データ!$O$3:$P$12),LOOKUP(集計用!U173,得点換算データ!$O$17:$P$26)))</f>
        <v/>
      </c>
      <c r="W173" s="28" t="str">
        <f>IF(記入用!P173="","",ROUNDDOWN(記入用!P173,0))</f>
        <v/>
      </c>
      <c r="X173" s="30" t="str">
        <f>IF(集計用!W173="","",IF(集計用!F173="男",LOOKUP(集計用!W173,得点換算データ!$Q$3:$R$12),LOOKUP(集計用!W173,得点換算データ!$Q$17:$R$26)))</f>
        <v/>
      </c>
      <c r="Y173" s="28" t="str">
        <f>IF(SUM(集計用!H173+J173+L173+N173+P173+R173+T173+V173+X173)=0,"",(H173+J173+L173+N173+T173+V173+X173+MAX(P173,R173)))</f>
        <v/>
      </c>
      <c r="Z173" s="28" t="str">
        <f>IF(Y173="","",IF(C173=1,LOOKUP(Y173,得点換算データ!$B$29:$B$33,得点換算データ!$A$29:$A$33),IF(C173=2,LOOKUP(Y173,得点換算データ!$C$29:$C$33,得点換算データ!$A$29:$A$33),LOOKUP(Y173,得点換算データ!$D$29:$D$33,得点換算データ!$A$29:$A$33))))</f>
        <v/>
      </c>
      <c r="AA173" s="27">
        <f t="shared" si="20"/>
        <v>0</v>
      </c>
      <c r="AB173" s="27"/>
      <c r="AC173" s="27">
        <f t="shared" si="21"/>
        <v>0</v>
      </c>
      <c r="AD173" s="27">
        <f t="shared" si="22"/>
        <v>0</v>
      </c>
      <c r="AE173" s="27">
        <f t="shared" si="23"/>
        <v>0</v>
      </c>
      <c r="AF173" s="27">
        <f t="shared" si="24"/>
        <v>0</v>
      </c>
      <c r="AG173" s="27">
        <f t="shared" si="25"/>
        <v>0</v>
      </c>
      <c r="AH173" s="27">
        <f t="shared" si="26"/>
        <v>0</v>
      </c>
      <c r="AI173" s="27">
        <f t="shared" si="27"/>
        <v>0</v>
      </c>
      <c r="AJ173" s="27">
        <f t="shared" si="28"/>
        <v>0</v>
      </c>
      <c r="AK173" s="27">
        <f t="shared" si="29"/>
        <v>0</v>
      </c>
    </row>
    <row r="174" spans="1:37">
      <c r="A174" s="28" t="str">
        <f>IF(記入用!A174="","",記入用!A174)</f>
        <v/>
      </c>
      <c r="B174" s="28" t="str">
        <f>IF(記入用!B174="","",記入用!B174)</f>
        <v/>
      </c>
      <c r="C174" s="28" t="str">
        <f>IF(記入用!C174="","",記入用!C174)</f>
        <v/>
      </c>
      <c r="D174" s="28" t="str">
        <f>IF(記入用!D174="","",記入用!D174)</f>
        <v/>
      </c>
      <c r="E174" s="28" t="str">
        <f>IF(記入用!E174="","",記入用!E174)</f>
        <v/>
      </c>
      <c r="F174" s="28" t="str">
        <f>IF(記入用!F174="","",記入用!F174)</f>
        <v/>
      </c>
      <c r="G174" s="28" t="str">
        <f>IF(OR(記入用!G174=0,記入用!H174=0),"",ROUND((記入用!G174+記入用!H174)/2,0))</f>
        <v/>
      </c>
      <c r="H174" s="29" t="str">
        <f>IF(集計用!G174="","",IF(集計用!F174="男",LOOKUP(集計用!G174,得点換算データ!$A$3:$B$12),LOOKUP(集計用!G174,得点換算データ!$A$17:$B$26)))</f>
        <v/>
      </c>
      <c r="I174" s="28" t="str">
        <f>IF(記入用!I174="","",記入用!I174)</f>
        <v/>
      </c>
      <c r="J174" s="30" t="str">
        <f>IF(集計用!I174="","",IF(集計用!F174="男",LOOKUP(集計用!I174,得点換算データ!$C$3:$D$12),LOOKUP(集計用!I174,得点換算データ!$C$17:$D$26)))</f>
        <v/>
      </c>
      <c r="K174" s="28" t="str">
        <f>IF(記入用!J174="","",ROUNDDOWN(記入用!J174,0))</f>
        <v/>
      </c>
      <c r="L174" s="29" t="str">
        <f>IF(集計用!K174="","",IF(集計用!F174="男",LOOKUP(集計用!K174,得点換算データ!$E$3:$F$12),LOOKUP(集計用!K174,得点換算データ!$E$17:$F$26)))</f>
        <v/>
      </c>
      <c r="M174" s="28" t="str">
        <f>IF(記入用!K174="","",記入用!K174)</f>
        <v/>
      </c>
      <c r="N174" s="30" t="str">
        <f>IF(集計用!M174="","",IF(集計用!F174="男",LOOKUP(集計用!M174,得点換算データ!$G$3:$H$12),LOOKUP(集計用!M174,得点換算データ!$G$17:$H$26)))</f>
        <v/>
      </c>
      <c r="O174" s="28" t="str">
        <f>IF(記入用!L174="","",記入用!L174)</f>
        <v/>
      </c>
      <c r="P174" s="30" t="str">
        <f>IF(集計用!O174="","",IF(集計用!F174="男",LOOKUP(集計用!O174,得点換算データ!$I$3:$J$12),LOOKUP(集計用!O174,得点換算データ!$I$17:$J$26)))</f>
        <v/>
      </c>
      <c r="Q174" s="28" t="str">
        <f>IF(記入用!M174="","",記入用!M174)</f>
        <v/>
      </c>
      <c r="R174" s="30" t="str">
        <f>IF(集計用!Q174="","",IF(集計用!F174="男",LOOKUP(集計用!Q174,得点換算データ!$K$3:$L$12),LOOKUP(集計用!Q174,得点換算データ!$K$17:$L$26)))</f>
        <v/>
      </c>
      <c r="S174" s="28" t="str">
        <f>IF(記入用!N174="","",ROUNDUP(記入用!N174,1))</f>
        <v/>
      </c>
      <c r="T174" s="30" t="str">
        <f>IF(集計用!S174="","",IF(集計用!F174="男",LOOKUP(集計用!S174,得点換算データ!$M$3:$N$12),LOOKUP(集計用!S174,得点換算データ!$M$17:$N$26)))</f>
        <v/>
      </c>
      <c r="U174" s="28" t="str">
        <f>IF(記入用!O174="","",ROUNDDOWN(記入用!O174,0))</f>
        <v/>
      </c>
      <c r="V174" s="30" t="str">
        <f>IF(集計用!U174="","",IF(集計用!F174="男",LOOKUP(集計用!U174,得点換算データ!$O$3:$P$12),LOOKUP(集計用!U174,得点換算データ!$O$17:$P$26)))</f>
        <v/>
      </c>
      <c r="W174" s="28" t="str">
        <f>IF(記入用!P174="","",ROUNDDOWN(記入用!P174,0))</f>
        <v/>
      </c>
      <c r="X174" s="30" t="str">
        <f>IF(集計用!W174="","",IF(集計用!F174="男",LOOKUP(集計用!W174,得点換算データ!$Q$3:$R$12),LOOKUP(集計用!W174,得点換算データ!$Q$17:$R$26)))</f>
        <v/>
      </c>
      <c r="Y174" s="28" t="str">
        <f>IF(SUM(集計用!H174+J174+L174+N174+P174+R174+T174+V174+X174)=0,"",(H174+J174+L174+N174+T174+V174+X174+MAX(P174,R174)))</f>
        <v/>
      </c>
      <c r="Z174" s="28" t="str">
        <f>IF(Y174="","",IF(C174=1,LOOKUP(Y174,得点換算データ!$B$29:$B$33,得点換算データ!$A$29:$A$33),IF(C174=2,LOOKUP(Y174,得点換算データ!$C$29:$C$33,得点換算データ!$A$29:$A$33),LOOKUP(Y174,得点換算データ!$D$29:$D$33,得点換算データ!$A$29:$A$33))))</f>
        <v/>
      </c>
      <c r="AA174" s="27">
        <f t="shared" si="20"/>
        <v>0</v>
      </c>
      <c r="AB174" s="27"/>
      <c r="AC174" s="27">
        <f t="shared" si="21"/>
        <v>0</v>
      </c>
      <c r="AD174" s="27">
        <f t="shared" si="22"/>
        <v>0</v>
      </c>
      <c r="AE174" s="27">
        <f t="shared" si="23"/>
        <v>0</v>
      </c>
      <c r="AF174" s="27">
        <f t="shared" si="24"/>
        <v>0</v>
      </c>
      <c r="AG174" s="27">
        <f t="shared" si="25"/>
        <v>0</v>
      </c>
      <c r="AH174" s="27">
        <f t="shared" si="26"/>
        <v>0</v>
      </c>
      <c r="AI174" s="27">
        <f t="shared" si="27"/>
        <v>0</v>
      </c>
      <c r="AJ174" s="27">
        <f t="shared" si="28"/>
        <v>0</v>
      </c>
      <c r="AK174" s="27">
        <f t="shared" si="29"/>
        <v>0</v>
      </c>
    </row>
    <row r="175" spans="1:37">
      <c r="A175" s="28" t="str">
        <f>IF(記入用!A175="","",記入用!A175)</f>
        <v/>
      </c>
      <c r="B175" s="28" t="str">
        <f>IF(記入用!B175="","",記入用!B175)</f>
        <v/>
      </c>
      <c r="C175" s="28" t="str">
        <f>IF(記入用!C175="","",記入用!C175)</f>
        <v/>
      </c>
      <c r="D175" s="28" t="str">
        <f>IF(記入用!D175="","",記入用!D175)</f>
        <v/>
      </c>
      <c r="E175" s="28" t="str">
        <f>IF(記入用!E175="","",記入用!E175)</f>
        <v/>
      </c>
      <c r="F175" s="28" t="str">
        <f>IF(記入用!F175="","",記入用!F175)</f>
        <v/>
      </c>
      <c r="G175" s="28" t="str">
        <f>IF(OR(記入用!G175=0,記入用!H175=0),"",ROUND((記入用!G175+記入用!H175)/2,0))</f>
        <v/>
      </c>
      <c r="H175" s="29" t="str">
        <f>IF(集計用!G175="","",IF(集計用!F175="男",LOOKUP(集計用!G175,得点換算データ!$A$3:$B$12),LOOKUP(集計用!G175,得点換算データ!$A$17:$B$26)))</f>
        <v/>
      </c>
      <c r="I175" s="28" t="str">
        <f>IF(記入用!I175="","",記入用!I175)</f>
        <v/>
      </c>
      <c r="J175" s="30" t="str">
        <f>IF(集計用!I175="","",IF(集計用!F175="男",LOOKUP(集計用!I175,得点換算データ!$C$3:$D$12),LOOKUP(集計用!I175,得点換算データ!$C$17:$D$26)))</f>
        <v/>
      </c>
      <c r="K175" s="28" t="str">
        <f>IF(記入用!J175="","",ROUNDDOWN(記入用!J175,0))</f>
        <v/>
      </c>
      <c r="L175" s="29" t="str">
        <f>IF(集計用!K175="","",IF(集計用!F175="男",LOOKUP(集計用!K175,得点換算データ!$E$3:$F$12),LOOKUP(集計用!K175,得点換算データ!$E$17:$F$26)))</f>
        <v/>
      </c>
      <c r="M175" s="28" t="str">
        <f>IF(記入用!K175="","",記入用!K175)</f>
        <v/>
      </c>
      <c r="N175" s="30" t="str">
        <f>IF(集計用!M175="","",IF(集計用!F175="男",LOOKUP(集計用!M175,得点換算データ!$G$3:$H$12),LOOKUP(集計用!M175,得点換算データ!$G$17:$H$26)))</f>
        <v/>
      </c>
      <c r="O175" s="28" t="str">
        <f>IF(記入用!L175="","",記入用!L175)</f>
        <v/>
      </c>
      <c r="P175" s="30" t="str">
        <f>IF(集計用!O175="","",IF(集計用!F175="男",LOOKUP(集計用!O175,得点換算データ!$I$3:$J$12),LOOKUP(集計用!O175,得点換算データ!$I$17:$J$26)))</f>
        <v/>
      </c>
      <c r="Q175" s="28" t="str">
        <f>IF(記入用!M175="","",記入用!M175)</f>
        <v/>
      </c>
      <c r="R175" s="30" t="str">
        <f>IF(集計用!Q175="","",IF(集計用!F175="男",LOOKUP(集計用!Q175,得点換算データ!$K$3:$L$12),LOOKUP(集計用!Q175,得点換算データ!$K$17:$L$26)))</f>
        <v/>
      </c>
      <c r="S175" s="28" t="str">
        <f>IF(記入用!N175="","",ROUNDUP(記入用!N175,1))</f>
        <v/>
      </c>
      <c r="T175" s="30" t="str">
        <f>IF(集計用!S175="","",IF(集計用!F175="男",LOOKUP(集計用!S175,得点換算データ!$M$3:$N$12),LOOKUP(集計用!S175,得点換算データ!$M$17:$N$26)))</f>
        <v/>
      </c>
      <c r="U175" s="28" t="str">
        <f>IF(記入用!O175="","",ROUNDDOWN(記入用!O175,0))</f>
        <v/>
      </c>
      <c r="V175" s="30" t="str">
        <f>IF(集計用!U175="","",IF(集計用!F175="男",LOOKUP(集計用!U175,得点換算データ!$O$3:$P$12),LOOKUP(集計用!U175,得点換算データ!$O$17:$P$26)))</f>
        <v/>
      </c>
      <c r="W175" s="28" t="str">
        <f>IF(記入用!P175="","",ROUNDDOWN(記入用!P175,0))</f>
        <v/>
      </c>
      <c r="X175" s="30" t="str">
        <f>IF(集計用!W175="","",IF(集計用!F175="男",LOOKUP(集計用!W175,得点換算データ!$Q$3:$R$12),LOOKUP(集計用!W175,得点換算データ!$Q$17:$R$26)))</f>
        <v/>
      </c>
      <c r="Y175" s="28" t="str">
        <f>IF(SUM(集計用!H175+J175+L175+N175+P175+R175+T175+V175+X175)=0,"",(H175+J175+L175+N175+T175+V175+X175+MAX(P175,R175)))</f>
        <v/>
      </c>
      <c r="Z175" s="28" t="str">
        <f>IF(Y175="","",IF(C175=1,LOOKUP(Y175,得点換算データ!$B$29:$B$33,得点換算データ!$A$29:$A$33),IF(C175=2,LOOKUP(Y175,得点換算データ!$C$29:$C$33,得点換算データ!$A$29:$A$33),LOOKUP(Y175,得点換算データ!$D$29:$D$33,得点換算データ!$A$29:$A$33))))</f>
        <v/>
      </c>
      <c r="AA175" s="27">
        <f t="shared" si="20"/>
        <v>0</v>
      </c>
      <c r="AB175" s="27"/>
      <c r="AC175" s="27">
        <f t="shared" si="21"/>
        <v>0</v>
      </c>
      <c r="AD175" s="27">
        <f t="shared" si="22"/>
        <v>0</v>
      </c>
      <c r="AE175" s="27">
        <f t="shared" si="23"/>
        <v>0</v>
      </c>
      <c r="AF175" s="27">
        <f t="shared" si="24"/>
        <v>0</v>
      </c>
      <c r="AG175" s="27">
        <f t="shared" si="25"/>
        <v>0</v>
      </c>
      <c r="AH175" s="27">
        <f t="shared" si="26"/>
        <v>0</v>
      </c>
      <c r="AI175" s="27">
        <f t="shared" si="27"/>
        <v>0</v>
      </c>
      <c r="AJ175" s="27">
        <f t="shared" si="28"/>
        <v>0</v>
      </c>
      <c r="AK175" s="27">
        <f t="shared" si="29"/>
        <v>0</v>
      </c>
    </row>
    <row r="176" spans="1:37">
      <c r="A176" s="28" t="str">
        <f>IF(記入用!A176="","",記入用!A176)</f>
        <v/>
      </c>
      <c r="B176" s="28" t="str">
        <f>IF(記入用!B176="","",記入用!B176)</f>
        <v/>
      </c>
      <c r="C176" s="28" t="str">
        <f>IF(記入用!C176="","",記入用!C176)</f>
        <v/>
      </c>
      <c r="D176" s="28" t="str">
        <f>IF(記入用!D176="","",記入用!D176)</f>
        <v/>
      </c>
      <c r="E176" s="28" t="str">
        <f>IF(記入用!E176="","",記入用!E176)</f>
        <v/>
      </c>
      <c r="F176" s="28" t="str">
        <f>IF(記入用!F176="","",記入用!F176)</f>
        <v/>
      </c>
      <c r="G176" s="28" t="str">
        <f>IF(OR(記入用!G176=0,記入用!H176=0),"",ROUND((記入用!G176+記入用!H176)/2,0))</f>
        <v/>
      </c>
      <c r="H176" s="29" t="str">
        <f>IF(集計用!G176="","",IF(集計用!F176="男",LOOKUP(集計用!G176,得点換算データ!$A$3:$B$12),LOOKUP(集計用!G176,得点換算データ!$A$17:$B$26)))</f>
        <v/>
      </c>
      <c r="I176" s="28" t="str">
        <f>IF(記入用!I176="","",記入用!I176)</f>
        <v/>
      </c>
      <c r="J176" s="30" t="str">
        <f>IF(集計用!I176="","",IF(集計用!F176="男",LOOKUP(集計用!I176,得点換算データ!$C$3:$D$12),LOOKUP(集計用!I176,得点換算データ!$C$17:$D$26)))</f>
        <v/>
      </c>
      <c r="K176" s="28" t="str">
        <f>IF(記入用!J176="","",ROUNDDOWN(記入用!J176,0))</f>
        <v/>
      </c>
      <c r="L176" s="29" t="str">
        <f>IF(集計用!K176="","",IF(集計用!F176="男",LOOKUP(集計用!K176,得点換算データ!$E$3:$F$12),LOOKUP(集計用!K176,得点換算データ!$E$17:$F$26)))</f>
        <v/>
      </c>
      <c r="M176" s="28" t="str">
        <f>IF(記入用!K176="","",記入用!K176)</f>
        <v/>
      </c>
      <c r="N176" s="30" t="str">
        <f>IF(集計用!M176="","",IF(集計用!F176="男",LOOKUP(集計用!M176,得点換算データ!$G$3:$H$12),LOOKUP(集計用!M176,得点換算データ!$G$17:$H$26)))</f>
        <v/>
      </c>
      <c r="O176" s="28" t="str">
        <f>IF(記入用!L176="","",記入用!L176)</f>
        <v/>
      </c>
      <c r="P176" s="30" t="str">
        <f>IF(集計用!O176="","",IF(集計用!F176="男",LOOKUP(集計用!O176,得点換算データ!$I$3:$J$12),LOOKUP(集計用!O176,得点換算データ!$I$17:$J$26)))</f>
        <v/>
      </c>
      <c r="Q176" s="28" t="str">
        <f>IF(記入用!M176="","",記入用!M176)</f>
        <v/>
      </c>
      <c r="R176" s="30" t="str">
        <f>IF(集計用!Q176="","",IF(集計用!F176="男",LOOKUP(集計用!Q176,得点換算データ!$K$3:$L$12),LOOKUP(集計用!Q176,得点換算データ!$K$17:$L$26)))</f>
        <v/>
      </c>
      <c r="S176" s="28" t="str">
        <f>IF(記入用!N176="","",ROUNDUP(記入用!N176,1))</f>
        <v/>
      </c>
      <c r="T176" s="30" t="str">
        <f>IF(集計用!S176="","",IF(集計用!F176="男",LOOKUP(集計用!S176,得点換算データ!$M$3:$N$12),LOOKUP(集計用!S176,得点換算データ!$M$17:$N$26)))</f>
        <v/>
      </c>
      <c r="U176" s="28" t="str">
        <f>IF(記入用!O176="","",ROUNDDOWN(記入用!O176,0))</f>
        <v/>
      </c>
      <c r="V176" s="30" t="str">
        <f>IF(集計用!U176="","",IF(集計用!F176="男",LOOKUP(集計用!U176,得点換算データ!$O$3:$P$12),LOOKUP(集計用!U176,得点換算データ!$O$17:$P$26)))</f>
        <v/>
      </c>
      <c r="W176" s="28" t="str">
        <f>IF(記入用!P176="","",ROUNDDOWN(記入用!P176,0))</f>
        <v/>
      </c>
      <c r="X176" s="30" t="str">
        <f>IF(集計用!W176="","",IF(集計用!F176="男",LOOKUP(集計用!W176,得点換算データ!$Q$3:$R$12),LOOKUP(集計用!W176,得点換算データ!$Q$17:$R$26)))</f>
        <v/>
      </c>
      <c r="Y176" s="28" t="str">
        <f>IF(SUM(集計用!H176+J176+L176+N176+P176+R176+T176+V176+X176)=0,"",(H176+J176+L176+N176+T176+V176+X176+MAX(P176,R176)))</f>
        <v/>
      </c>
      <c r="Z176" s="28" t="str">
        <f>IF(Y176="","",IF(C176=1,LOOKUP(Y176,得点換算データ!$B$29:$B$33,得点換算データ!$A$29:$A$33),IF(C176=2,LOOKUP(Y176,得点換算データ!$C$29:$C$33,得点換算データ!$A$29:$A$33),LOOKUP(Y176,得点換算データ!$D$29:$D$33,得点換算データ!$A$29:$A$33))))</f>
        <v/>
      </c>
      <c r="AA176" s="27">
        <f t="shared" si="20"/>
        <v>0</v>
      </c>
      <c r="AB176" s="27"/>
      <c r="AC176" s="27">
        <f t="shared" si="21"/>
        <v>0</v>
      </c>
      <c r="AD176" s="27">
        <f t="shared" si="22"/>
        <v>0</v>
      </c>
      <c r="AE176" s="27">
        <f t="shared" si="23"/>
        <v>0</v>
      </c>
      <c r="AF176" s="27">
        <f t="shared" si="24"/>
        <v>0</v>
      </c>
      <c r="AG176" s="27">
        <f t="shared" si="25"/>
        <v>0</v>
      </c>
      <c r="AH176" s="27">
        <f t="shared" si="26"/>
        <v>0</v>
      </c>
      <c r="AI176" s="27">
        <f t="shared" si="27"/>
        <v>0</v>
      </c>
      <c r="AJ176" s="27">
        <f t="shared" si="28"/>
        <v>0</v>
      </c>
      <c r="AK176" s="27">
        <f t="shared" si="29"/>
        <v>0</v>
      </c>
    </row>
    <row r="177" spans="1:37">
      <c r="A177" s="28" t="str">
        <f>IF(記入用!A177="","",記入用!A177)</f>
        <v/>
      </c>
      <c r="B177" s="28" t="str">
        <f>IF(記入用!B177="","",記入用!B177)</f>
        <v/>
      </c>
      <c r="C177" s="28" t="str">
        <f>IF(記入用!C177="","",記入用!C177)</f>
        <v/>
      </c>
      <c r="D177" s="28" t="str">
        <f>IF(記入用!D177="","",記入用!D177)</f>
        <v/>
      </c>
      <c r="E177" s="28" t="str">
        <f>IF(記入用!E177="","",記入用!E177)</f>
        <v/>
      </c>
      <c r="F177" s="28" t="str">
        <f>IF(記入用!F177="","",記入用!F177)</f>
        <v/>
      </c>
      <c r="G177" s="28" t="str">
        <f>IF(OR(記入用!G177=0,記入用!H177=0),"",ROUND((記入用!G177+記入用!H177)/2,0))</f>
        <v/>
      </c>
      <c r="H177" s="29" t="str">
        <f>IF(集計用!G177="","",IF(集計用!F177="男",LOOKUP(集計用!G177,得点換算データ!$A$3:$B$12),LOOKUP(集計用!G177,得点換算データ!$A$17:$B$26)))</f>
        <v/>
      </c>
      <c r="I177" s="28" t="str">
        <f>IF(記入用!I177="","",記入用!I177)</f>
        <v/>
      </c>
      <c r="J177" s="30" t="str">
        <f>IF(集計用!I177="","",IF(集計用!F177="男",LOOKUP(集計用!I177,得点換算データ!$C$3:$D$12),LOOKUP(集計用!I177,得点換算データ!$C$17:$D$26)))</f>
        <v/>
      </c>
      <c r="K177" s="28" t="str">
        <f>IF(記入用!J177="","",ROUNDDOWN(記入用!J177,0))</f>
        <v/>
      </c>
      <c r="L177" s="29" t="str">
        <f>IF(集計用!K177="","",IF(集計用!F177="男",LOOKUP(集計用!K177,得点換算データ!$E$3:$F$12),LOOKUP(集計用!K177,得点換算データ!$E$17:$F$26)))</f>
        <v/>
      </c>
      <c r="M177" s="28" t="str">
        <f>IF(記入用!K177="","",記入用!K177)</f>
        <v/>
      </c>
      <c r="N177" s="30" t="str">
        <f>IF(集計用!M177="","",IF(集計用!F177="男",LOOKUP(集計用!M177,得点換算データ!$G$3:$H$12),LOOKUP(集計用!M177,得点換算データ!$G$17:$H$26)))</f>
        <v/>
      </c>
      <c r="O177" s="28" t="str">
        <f>IF(記入用!L177="","",記入用!L177)</f>
        <v/>
      </c>
      <c r="P177" s="30" t="str">
        <f>IF(集計用!O177="","",IF(集計用!F177="男",LOOKUP(集計用!O177,得点換算データ!$I$3:$J$12),LOOKUP(集計用!O177,得点換算データ!$I$17:$J$26)))</f>
        <v/>
      </c>
      <c r="Q177" s="28" t="str">
        <f>IF(記入用!M177="","",記入用!M177)</f>
        <v/>
      </c>
      <c r="R177" s="30" t="str">
        <f>IF(集計用!Q177="","",IF(集計用!F177="男",LOOKUP(集計用!Q177,得点換算データ!$K$3:$L$12),LOOKUP(集計用!Q177,得点換算データ!$K$17:$L$26)))</f>
        <v/>
      </c>
      <c r="S177" s="28" t="str">
        <f>IF(記入用!N177="","",ROUNDUP(記入用!N177,1))</f>
        <v/>
      </c>
      <c r="T177" s="30" t="str">
        <f>IF(集計用!S177="","",IF(集計用!F177="男",LOOKUP(集計用!S177,得点換算データ!$M$3:$N$12),LOOKUP(集計用!S177,得点換算データ!$M$17:$N$26)))</f>
        <v/>
      </c>
      <c r="U177" s="28" t="str">
        <f>IF(記入用!O177="","",ROUNDDOWN(記入用!O177,0))</f>
        <v/>
      </c>
      <c r="V177" s="30" t="str">
        <f>IF(集計用!U177="","",IF(集計用!F177="男",LOOKUP(集計用!U177,得点換算データ!$O$3:$P$12),LOOKUP(集計用!U177,得点換算データ!$O$17:$P$26)))</f>
        <v/>
      </c>
      <c r="W177" s="28" t="str">
        <f>IF(記入用!P177="","",ROUNDDOWN(記入用!P177,0))</f>
        <v/>
      </c>
      <c r="X177" s="30" t="str">
        <f>IF(集計用!W177="","",IF(集計用!F177="男",LOOKUP(集計用!W177,得点換算データ!$Q$3:$R$12),LOOKUP(集計用!W177,得点換算データ!$Q$17:$R$26)))</f>
        <v/>
      </c>
      <c r="Y177" s="28" t="str">
        <f>IF(SUM(集計用!H177+J177+L177+N177+P177+R177+T177+V177+X177)=0,"",(H177+J177+L177+N177+T177+V177+X177+MAX(P177,R177)))</f>
        <v/>
      </c>
      <c r="Z177" s="28" t="str">
        <f>IF(Y177="","",IF(C177=1,LOOKUP(Y177,得点換算データ!$B$29:$B$33,得点換算データ!$A$29:$A$33),IF(C177=2,LOOKUP(Y177,得点換算データ!$C$29:$C$33,得点換算データ!$A$29:$A$33),LOOKUP(Y177,得点換算データ!$D$29:$D$33,得点換算データ!$A$29:$A$33))))</f>
        <v/>
      </c>
      <c r="AA177" s="27">
        <f t="shared" si="20"/>
        <v>0</v>
      </c>
      <c r="AB177" s="27"/>
      <c r="AC177" s="27">
        <f t="shared" si="21"/>
        <v>0</v>
      </c>
      <c r="AD177" s="27">
        <f t="shared" si="22"/>
        <v>0</v>
      </c>
      <c r="AE177" s="27">
        <f t="shared" si="23"/>
        <v>0</v>
      </c>
      <c r="AF177" s="27">
        <f t="shared" si="24"/>
        <v>0</v>
      </c>
      <c r="AG177" s="27">
        <f t="shared" si="25"/>
        <v>0</v>
      </c>
      <c r="AH177" s="27">
        <f t="shared" si="26"/>
        <v>0</v>
      </c>
      <c r="AI177" s="27">
        <f t="shared" si="27"/>
        <v>0</v>
      </c>
      <c r="AJ177" s="27">
        <f t="shared" si="28"/>
        <v>0</v>
      </c>
      <c r="AK177" s="27">
        <f t="shared" si="29"/>
        <v>0</v>
      </c>
    </row>
    <row r="178" spans="1:37">
      <c r="A178" s="28" t="str">
        <f>IF(記入用!A178="","",記入用!A178)</f>
        <v/>
      </c>
      <c r="B178" s="28" t="str">
        <f>IF(記入用!B178="","",記入用!B178)</f>
        <v/>
      </c>
      <c r="C178" s="28" t="str">
        <f>IF(記入用!C178="","",記入用!C178)</f>
        <v/>
      </c>
      <c r="D178" s="28" t="str">
        <f>IF(記入用!D178="","",記入用!D178)</f>
        <v/>
      </c>
      <c r="E178" s="28" t="str">
        <f>IF(記入用!E178="","",記入用!E178)</f>
        <v/>
      </c>
      <c r="F178" s="28" t="str">
        <f>IF(記入用!F178="","",記入用!F178)</f>
        <v/>
      </c>
      <c r="G178" s="28" t="str">
        <f>IF(OR(記入用!G178=0,記入用!H178=0),"",ROUND((記入用!G178+記入用!H178)/2,0))</f>
        <v/>
      </c>
      <c r="H178" s="29" t="str">
        <f>IF(集計用!G178="","",IF(集計用!F178="男",LOOKUP(集計用!G178,得点換算データ!$A$3:$B$12),LOOKUP(集計用!G178,得点換算データ!$A$17:$B$26)))</f>
        <v/>
      </c>
      <c r="I178" s="28" t="str">
        <f>IF(記入用!I178="","",記入用!I178)</f>
        <v/>
      </c>
      <c r="J178" s="30" t="str">
        <f>IF(集計用!I178="","",IF(集計用!F178="男",LOOKUP(集計用!I178,得点換算データ!$C$3:$D$12),LOOKUP(集計用!I178,得点換算データ!$C$17:$D$26)))</f>
        <v/>
      </c>
      <c r="K178" s="28" t="str">
        <f>IF(記入用!J178="","",ROUNDDOWN(記入用!J178,0))</f>
        <v/>
      </c>
      <c r="L178" s="29" t="str">
        <f>IF(集計用!K178="","",IF(集計用!F178="男",LOOKUP(集計用!K178,得点換算データ!$E$3:$F$12),LOOKUP(集計用!K178,得点換算データ!$E$17:$F$26)))</f>
        <v/>
      </c>
      <c r="M178" s="28" t="str">
        <f>IF(記入用!K178="","",記入用!K178)</f>
        <v/>
      </c>
      <c r="N178" s="30" t="str">
        <f>IF(集計用!M178="","",IF(集計用!F178="男",LOOKUP(集計用!M178,得点換算データ!$G$3:$H$12),LOOKUP(集計用!M178,得点換算データ!$G$17:$H$26)))</f>
        <v/>
      </c>
      <c r="O178" s="28" t="str">
        <f>IF(記入用!L178="","",記入用!L178)</f>
        <v/>
      </c>
      <c r="P178" s="30" t="str">
        <f>IF(集計用!O178="","",IF(集計用!F178="男",LOOKUP(集計用!O178,得点換算データ!$I$3:$J$12),LOOKUP(集計用!O178,得点換算データ!$I$17:$J$26)))</f>
        <v/>
      </c>
      <c r="Q178" s="28" t="str">
        <f>IF(記入用!M178="","",記入用!M178)</f>
        <v/>
      </c>
      <c r="R178" s="30" t="str">
        <f>IF(集計用!Q178="","",IF(集計用!F178="男",LOOKUP(集計用!Q178,得点換算データ!$K$3:$L$12),LOOKUP(集計用!Q178,得点換算データ!$K$17:$L$26)))</f>
        <v/>
      </c>
      <c r="S178" s="28" t="str">
        <f>IF(記入用!N178="","",ROUNDUP(記入用!N178,1))</f>
        <v/>
      </c>
      <c r="T178" s="30" t="str">
        <f>IF(集計用!S178="","",IF(集計用!F178="男",LOOKUP(集計用!S178,得点換算データ!$M$3:$N$12),LOOKUP(集計用!S178,得点換算データ!$M$17:$N$26)))</f>
        <v/>
      </c>
      <c r="U178" s="28" t="str">
        <f>IF(記入用!O178="","",ROUNDDOWN(記入用!O178,0))</f>
        <v/>
      </c>
      <c r="V178" s="30" t="str">
        <f>IF(集計用!U178="","",IF(集計用!F178="男",LOOKUP(集計用!U178,得点換算データ!$O$3:$P$12),LOOKUP(集計用!U178,得点換算データ!$O$17:$P$26)))</f>
        <v/>
      </c>
      <c r="W178" s="28" t="str">
        <f>IF(記入用!P178="","",ROUNDDOWN(記入用!P178,0))</f>
        <v/>
      </c>
      <c r="X178" s="30" t="str">
        <f>IF(集計用!W178="","",IF(集計用!F178="男",LOOKUP(集計用!W178,得点換算データ!$Q$3:$R$12),LOOKUP(集計用!W178,得点換算データ!$Q$17:$R$26)))</f>
        <v/>
      </c>
      <c r="Y178" s="28" t="str">
        <f>IF(SUM(集計用!H178+J178+L178+N178+P178+R178+T178+V178+X178)=0,"",(H178+J178+L178+N178+T178+V178+X178+MAX(P178,R178)))</f>
        <v/>
      </c>
      <c r="Z178" s="28" t="str">
        <f>IF(Y178="","",IF(C178=1,LOOKUP(Y178,得点換算データ!$B$29:$B$33,得点換算データ!$A$29:$A$33),IF(C178=2,LOOKUP(Y178,得点換算データ!$C$29:$C$33,得点換算データ!$A$29:$A$33),LOOKUP(Y178,得点換算データ!$D$29:$D$33,得点換算データ!$A$29:$A$33))))</f>
        <v/>
      </c>
      <c r="AA178" s="27">
        <f t="shared" si="20"/>
        <v>0</v>
      </c>
      <c r="AB178" s="27"/>
      <c r="AC178" s="27">
        <f t="shared" si="21"/>
        <v>0</v>
      </c>
      <c r="AD178" s="27">
        <f t="shared" si="22"/>
        <v>0</v>
      </c>
      <c r="AE178" s="27">
        <f t="shared" si="23"/>
        <v>0</v>
      </c>
      <c r="AF178" s="27">
        <f t="shared" si="24"/>
        <v>0</v>
      </c>
      <c r="AG178" s="27">
        <f t="shared" si="25"/>
        <v>0</v>
      </c>
      <c r="AH178" s="27">
        <f t="shared" si="26"/>
        <v>0</v>
      </c>
      <c r="AI178" s="27">
        <f t="shared" si="27"/>
        <v>0</v>
      </c>
      <c r="AJ178" s="27">
        <f t="shared" si="28"/>
        <v>0</v>
      </c>
      <c r="AK178" s="27">
        <f t="shared" si="29"/>
        <v>0</v>
      </c>
    </row>
    <row r="179" spans="1:37">
      <c r="A179" s="28" t="str">
        <f>IF(記入用!A179="","",記入用!A179)</f>
        <v/>
      </c>
      <c r="B179" s="28" t="str">
        <f>IF(記入用!B179="","",記入用!B179)</f>
        <v/>
      </c>
      <c r="C179" s="28" t="str">
        <f>IF(記入用!C179="","",記入用!C179)</f>
        <v/>
      </c>
      <c r="D179" s="28" t="str">
        <f>IF(記入用!D179="","",記入用!D179)</f>
        <v/>
      </c>
      <c r="E179" s="28" t="str">
        <f>IF(記入用!E179="","",記入用!E179)</f>
        <v/>
      </c>
      <c r="F179" s="28" t="str">
        <f>IF(記入用!F179="","",記入用!F179)</f>
        <v/>
      </c>
      <c r="G179" s="28" t="str">
        <f>IF(OR(記入用!G179=0,記入用!H179=0),"",ROUND((記入用!G179+記入用!H179)/2,0))</f>
        <v/>
      </c>
      <c r="H179" s="29" t="str">
        <f>IF(集計用!G179="","",IF(集計用!F179="男",LOOKUP(集計用!G179,得点換算データ!$A$3:$B$12),LOOKUP(集計用!G179,得点換算データ!$A$17:$B$26)))</f>
        <v/>
      </c>
      <c r="I179" s="28" t="str">
        <f>IF(記入用!I179="","",記入用!I179)</f>
        <v/>
      </c>
      <c r="J179" s="30" t="str">
        <f>IF(集計用!I179="","",IF(集計用!F179="男",LOOKUP(集計用!I179,得点換算データ!$C$3:$D$12),LOOKUP(集計用!I179,得点換算データ!$C$17:$D$26)))</f>
        <v/>
      </c>
      <c r="K179" s="28" t="str">
        <f>IF(記入用!J179="","",ROUNDDOWN(記入用!J179,0))</f>
        <v/>
      </c>
      <c r="L179" s="29" t="str">
        <f>IF(集計用!K179="","",IF(集計用!F179="男",LOOKUP(集計用!K179,得点換算データ!$E$3:$F$12),LOOKUP(集計用!K179,得点換算データ!$E$17:$F$26)))</f>
        <v/>
      </c>
      <c r="M179" s="28" t="str">
        <f>IF(記入用!K179="","",記入用!K179)</f>
        <v/>
      </c>
      <c r="N179" s="30" t="str">
        <f>IF(集計用!M179="","",IF(集計用!F179="男",LOOKUP(集計用!M179,得点換算データ!$G$3:$H$12),LOOKUP(集計用!M179,得点換算データ!$G$17:$H$26)))</f>
        <v/>
      </c>
      <c r="O179" s="28" t="str">
        <f>IF(記入用!L179="","",記入用!L179)</f>
        <v/>
      </c>
      <c r="P179" s="30" t="str">
        <f>IF(集計用!O179="","",IF(集計用!F179="男",LOOKUP(集計用!O179,得点換算データ!$I$3:$J$12),LOOKUP(集計用!O179,得点換算データ!$I$17:$J$26)))</f>
        <v/>
      </c>
      <c r="Q179" s="28" t="str">
        <f>IF(記入用!M179="","",記入用!M179)</f>
        <v/>
      </c>
      <c r="R179" s="30" t="str">
        <f>IF(集計用!Q179="","",IF(集計用!F179="男",LOOKUP(集計用!Q179,得点換算データ!$K$3:$L$12),LOOKUP(集計用!Q179,得点換算データ!$K$17:$L$26)))</f>
        <v/>
      </c>
      <c r="S179" s="28" t="str">
        <f>IF(記入用!N179="","",ROUNDUP(記入用!N179,1))</f>
        <v/>
      </c>
      <c r="T179" s="30" t="str">
        <f>IF(集計用!S179="","",IF(集計用!F179="男",LOOKUP(集計用!S179,得点換算データ!$M$3:$N$12),LOOKUP(集計用!S179,得点換算データ!$M$17:$N$26)))</f>
        <v/>
      </c>
      <c r="U179" s="28" t="str">
        <f>IF(記入用!O179="","",ROUNDDOWN(記入用!O179,0))</f>
        <v/>
      </c>
      <c r="V179" s="30" t="str">
        <f>IF(集計用!U179="","",IF(集計用!F179="男",LOOKUP(集計用!U179,得点換算データ!$O$3:$P$12),LOOKUP(集計用!U179,得点換算データ!$O$17:$P$26)))</f>
        <v/>
      </c>
      <c r="W179" s="28" t="str">
        <f>IF(記入用!P179="","",ROUNDDOWN(記入用!P179,0))</f>
        <v/>
      </c>
      <c r="X179" s="30" t="str">
        <f>IF(集計用!W179="","",IF(集計用!F179="男",LOOKUP(集計用!W179,得点換算データ!$Q$3:$R$12),LOOKUP(集計用!W179,得点換算データ!$Q$17:$R$26)))</f>
        <v/>
      </c>
      <c r="Y179" s="28" t="str">
        <f>IF(SUM(集計用!H179+J179+L179+N179+P179+R179+T179+V179+X179)=0,"",(H179+J179+L179+N179+T179+V179+X179+MAX(P179,R179)))</f>
        <v/>
      </c>
      <c r="Z179" s="28" t="str">
        <f>IF(Y179="","",IF(C179=1,LOOKUP(Y179,得点換算データ!$B$29:$B$33,得点換算データ!$A$29:$A$33),IF(C179=2,LOOKUP(Y179,得点換算データ!$C$29:$C$33,得点換算データ!$A$29:$A$33),LOOKUP(Y179,得点換算データ!$D$29:$D$33,得点換算データ!$A$29:$A$33))))</f>
        <v/>
      </c>
      <c r="AA179" s="27">
        <f t="shared" si="20"/>
        <v>0</v>
      </c>
      <c r="AB179" s="27"/>
      <c r="AC179" s="27">
        <f t="shared" si="21"/>
        <v>0</v>
      </c>
      <c r="AD179" s="27">
        <f t="shared" si="22"/>
        <v>0</v>
      </c>
      <c r="AE179" s="27">
        <f t="shared" si="23"/>
        <v>0</v>
      </c>
      <c r="AF179" s="27">
        <f t="shared" si="24"/>
        <v>0</v>
      </c>
      <c r="AG179" s="27">
        <f t="shared" si="25"/>
        <v>0</v>
      </c>
      <c r="AH179" s="27">
        <f t="shared" si="26"/>
        <v>0</v>
      </c>
      <c r="AI179" s="27">
        <f t="shared" si="27"/>
        <v>0</v>
      </c>
      <c r="AJ179" s="27">
        <f t="shared" si="28"/>
        <v>0</v>
      </c>
      <c r="AK179" s="27">
        <f t="shared" si="29"/>
        <v>0</v>
      </c>
    </row>
    <row r="180" spans="1:37">
      <c r="A180" s="28" t="str">
        <f>IF(記入用!A180="","",記入用!A180)</f>
        <v/>
      </c>
      <c r="B180" s="28" t="str">
        <f>IF(記入用!B180="","",記入用!B180)</f>
        <v/>
      </c>
      <c r="C180" s="28" t="str">
        <f>IF(記入用!C180="","",記入用!C180)</f>
        <v/>
      </c>
      <c r="D180" s="28" t="str">
        <f>IF(記入用!D180="","",記入用!D180)</f>
        <v/>
      </c>
      <c r="E180" s="28" t="str">
        <f>IF(記入用!E180="","",記入用!E180)</f>
        <v/>
      </c>
      <c r="F180" s="28" t="str">
        <f>IF(記入用!F180="","",記入用!F180)</f>
        <v/>
      </c>
      <c r="G180" s="28" t="str">
        <f>IF(OR(記入用!G180=0,記入用!H180=0),"",ROUND((記入用!G180+記入用!H180)/2,0))</f>
        <v/>
      </c>
      <c r="H180" s="29" t="str">
        <f>IF(集計用!G180="","",IF(集計用!F180="男",LOOKUP(集計用!G180,得点換算データ!$A$3:$B$12),LOOKUP(集計用!G180,得点換算データ!$A$17:$B$26)))</f>
        <v/>
      </c>
      <c r="I180" s="28" t="str">
        <f>IF(記入用!I180="","",記入用!I180)</f>
        <v/>
      </c>
      <c r="J180" s="30" t="str">
        <f>IF(集計用!I180="","",IF(集計用!F180="男",LOOKUP(集計用!I180,得点換算データ!$C$3:$D$12),LOOKUP(集計用!I180,得点換算データ!$C$17:$D$26)))</f>
        <v/>
      </c>
      <c r="K180" s="28" t="str">
        <f>IF(記入用!J180="","",ROUNDDOWN(記入用!J180,0))</f>
        <v/>
      </c>
      <c r="L180" s="29" t="str">
        <f>IF(集計用!K180="","",IF(集計用!F180="男",LOOKUP(集計用!K180,得点換算データ!$E$3:$F$12),LOOKUP(集計用!K180,得点換算データ!$E$17:$F$26)))</f>
        <v/>
      </c>
      <c r="M180" s="28" t="str">
        <f>IF(記入用!K180="","",記入用!K180)</f>
        <v/>
      </c>
      <c r="N180" s="30" t="str">
        <f>IF(集計用!M180="","",IF(集計用!F180="男",LOOKUP(集計用!M180,得点換算データ!$G$3:$H$12),LOOKUP(集計用!M180,得点換算データ!$G$17:$H$26)))</f>
        <v/>
      </c>
      <c r="O180" s="28" t="str">
        <f>IF(記入用!L180="","",記入用!L180)</f>
        <v/>
      </c>
      <c r="P180" s="30" t="str">
        <f>IF(集計用!O180="","",IF(集計用!F180="男",LOOKUP(集計用!O180,得点換算データ!$I$3:$J$12),LOOKUP(集計用!O180,得点換算データ!$I$17:$J$26)))</f>
        <v/>
      </c>
      <c r="Q180" s="28" t="str">
        <f>IF(記入用!M180="","",記入用!M180)</f>
        <v/>
      </c>
      <c r="R180" s="30" t="str">
        <f>IF(集計用!Q180="","",IF(集計用!F180="男",LOOKUP(集計用!Q180,得点換算データ!$K$3:$L$12),LOOKUP(集計用!Q180,得点換算データ!$K$17:$L$26)))</f>
        <v/>
      </c>
      <c r="S180" s="28" t="str">
        <f>IF(記入用!N180="","",ROUNDUP(記入用!N180,1))</f>
        <v/>
      </c>
      <c r="T180" s="30" t="str">
        <f>IF(集計用!S180="","",IF(集計用!F180="男",LOOKUP(集計用!S180,得点換算データ!$M$3:$N$12),LOOKUP(集計用!S180,得点換算データ!$M$17:$N$26)))</f>
        <v/>
      </c>
      <c r="U180" s="28" t="str">
        <f>IF(記入用!O180="","",ROUNDDOWN(記入用!O180,0))</f>
        <v/>
      </c>
      <c r="V180" s="30" t="str">
        <f>IF(集計用!U180="","",IF(集計用!F180="男",LOOKUP(集計用!U180,得点換算データ!$O$3:$P$12),LOOKUP(集計用!U180,得点換算データ!$O$17:$P$26)))</f>
        <v/>
      </c>
      <c r="W180" s="28" t="str">
        <f>IF(記入用!P180="","",ROUNDDOWN(記入用!P180,0))</f>
        <v/>
      </c>
      <c r="X180" s="30" t="str">
        <f>IF(集計用!W180="","",IF(集計用!F180="男",LOOKUP(集計用!W180,得点換算データ!$Q$3:$R$12),LOOKUP(集計用!W180,得点換算データ!$Q$17:$R$26)))</f>
        <v/>
      </c>
      <c r="Y180" s="28" t="str">
        <f>IF(SUM(集計用!H180+J180+L180+N180+P180+R180+T180+V180+X180)=0,"",(H180+J180+L180+N180+T180+V180+X180+MAX(P180,R180)))</f>
        <v/>
      </c>
      <c r="Z180" s="28" t="str">
        <f>IF(Y180="","",IF(C180=1,LOOKUP(Y180,得点換算データ!$B$29:$B$33,得点換算データ!$A$29:$A$33),IF(C180=2,LOOKUP(Y180,得点換算データ!$C$29:$C$33,得点換算データ!$A$29:$A$33),LOOKUP(Y180,得点換算データ!$D$29:$D$33,得点換算データ!$A$29:$A$33))))</f>
        <v/>
      </c>
      <c r="AA180" s="27">
        <f t="shared" si="20"/>
        <v>0</v>
      </c>
      <c r="AB180" s="27"/>
      <c r="AC180" s="27">
        <f t="shared" si="21"/>
        <v>0</v>
      </c>
      <c r="AD180" s="27">
        <f t="shared" si="22"/>
        <v>0</v>
      </c>
      <c r="AE180" s="27">
        <f t="shared" si="23"/>
        <v>0</v>
      </c>
      <c r="AF180" s="27">
        <f t="shared" si="24"/>
        <v>0</v>
      </c>
      <c r="AG180" s="27">
        <f t="shared" si="25"/>
        <v>0</v>
      </c>
      <c r="AH180" s="27">
        <f t="shared" si="26"/>
        <v>0</v>
      </c>
      <c r="AI180" s="27">
        <f t="shared" si="27"/>
        <v>0</v>
      </c>
      <c r="AJ180" s="27">
        <f t="shared" si="28"/>
        <v>0</v>
      </c>
      <c r="AK180" s="27">
        <f t="shared" si="29"/>
        <v>0</v>
      </c>
    </row>
    <row r="181" spans="1:37">
      <c r="A181" s="28" t="str">
        <f>IF(記入用!A181="","",記入用!A181)</f>
        <v/>
      </c>
      <c r="B181" s="28" t="str">
        <f>IF(記入用!B181="","",記入用!B181)</f>
        <v/>
      </c>
      <c r="C181" s="28" t="str">
        <f>IF(記入用!C181="","",記入用!C181)</f>
        <v/>
      </c>
      <c r="D181" s="28" t="str">
        <f>IF(記入用!D181="","",記入用!D181)</f>
        <v/>
      </c>
      <c r="E181" s="28" t="str">
        <f>IF(記入用!E181="","",記入用!E181)</f>
        <v/>
      </c>
      <c r="F181" s="28" t="str">
        <f>IF(記入用!F181="","",記入用!F181)</f>
        <v/>
      </c>
      <c r="G181" s="28" t="str">
        <f>IF(OR(記入用!G181=0,記入用!H181=0),"",ROUND((記入用!G181+記入用!H181)/2,0))</f>
        <v/>
      </c>
      <c r="H181" s="29" t="str">
        <f>IF(集計用!G181="","",IF(集計用!F181="男",LOOKUP(集計用!G181,得点換算データ!$A$3:$B$12),LOOKUP(集計用!G181,得点換算データ!$A$17:$B$26)))</f>
        <v/>
      </c>
      <c r="I181" s="28" t="str">
        <f>IF(記入用!I181="","",記入用!I181)</f>
        <v/>
      </c>
      <c r="J181" s="30" t="str">
        <f>IF(集計用!I181="","",IF(集計用!F181="男",LOOKUP(集計用!I181,得点換算データ!$C$3:$D$12),LOOKUP(集計用!I181,得点換算データ!$C$17:$D$26)))</f>
        <v/>
      </c>
      <c r="K181" s="28" t="str">
        <f>IF(記入用!J181="","",ROUNDDOWN(記入用!J181,0))</f>
        <v/>
      </c>
      <c r="L181" s="29" t="str">
        <f>IF(集計用!K181="","",IF(集計用!F181="男",LOOKUP(集計用!K181,得点換算データ!$E$3:$F$12),LOOKUP(集計用!K181,得点換算データ!$E$17:$F$26)))</f>
        <v/>
      </c>
      <c r="M181" s="28" t="str">
        <f>IF(記入用!K181="","",記入用!K181)</f>
        <v/>
      </c>
      <c r="N181" s="30" t="str">
        <f>IF(集計用!M181="","",IF(集計用!F181="男",LOOKUP(集計用!M181,得点換算データ!$G$3:$H$12),LOOKUP(集計用!M181,得点換算データ!$G$17:$H$26)))</f>
        <v/>
      </c>
      <c r="O181" s="28" t="str">
        <f>IF(記入用!L181="","",記入用!L181)</f>
        <v/>
      </c>
      <c r="P181" s="30" t="str">
        <f>IF(集計用!O181="","",IF(集計用!F181="男",LOOKUP(集計用!O181,得点換算データ!$I$3:$J$12),LOOKUP(集計用!O181,得点換算データ!$I$17:$J$26)))</f>
        <v/>
      </c>
      <c r="Q181" s="28" t="str">
        <f>IF(記入用!M181="","",記入用!M181)</f>
        <v/>
      </c>
      <c r="R181" s="30" t="str">
        <f>IF(集計用!Q181="","",IF(集計用!F181="男",LOOKUP(集計用!Q181,得点換算データ!$K$3:$L$12),LOOKUP(集計用!Q181,得点換算データ!$K$17:$L$26)))</f>
        <v/>
      </c>
      <c r="S181" s="28" t="str">
        <f>IF(記入用!N181="","",ROUNDUP(記入用!N181,1))</f>
        <v/>
      </c>
      <c r="T181" s="30" t="str">
        <f>IF(集計用!S181="","",IF(集計用!F181="男",LOOKUP(集計用!S181,得点換算データ!$M$3:$N$12),LOOKUP(集計用!S181,得点換算データ!$M$17:$N$26)))</f>
        <v/>
      </c>
      <c r="U181" s="28" t="str">
        <f>IF(記入用!O181="","",ROUNDDOWN(記入用!O181,0))</f>
        <v/>
      </c>
      <c r="V181" s="30" t="str">
        <f>IF(集計用!U181="","",IF(集計用!F181="男",LOOKUP(集計用!U181,得点換算データ!$O$3:$P$12),LOOKUP(集計用!U181,得点換算データ!$O$17:$P$26)))</f>
        <v/>
      </c>
      <c r="W181" s="28" t="str">
        <f>IF(記入用!P181="","",ROUNDDOWN(記入用!P181,0))</f>
        <v/>
      </c>
      <c r="X181" s="30" t="str">
        <f>IF(集計用!W181="","",IF(集計用!F181="男",LOOKUP(集計用!W181,得点換算データ!$Q$3:$R$12),LOOKUP(集計用!W181,得点換算データ!$Q$17:$R$26)))</f>
        <v/>
      </c>
      <c r="Y181" s="28" t="str">
        <f>IF(SUM(集計用!H181+J181+L181+N181+P181+R181+T181+V181+X181)=0,"",(H181+J181+L181+N181+T181+V181+X181+MAX(P181,R181)))</f>
        <v/>
      </c>
      <c r="Z181" s="28" t="str">
        <f>IF(Y181="","",IF(C181=1,LOOKUP(Y181,得点換算データ!$B$29:$B$33,得点換算データ!$A$29:$A$33),IF(C181=2,LOOKUP(Y181,得点換算データ!$C$29:$C$33,得点換算データ!$A$29:$A$33),LOOKUP(Y181,得点換算データ!$D$29:$D$33,得点換算データ!$A$29:$A$33))))</f>
        <v/>
      </c>
      <c r="AA181" s="27">
        <f t="shared" si="20"/>
        <v>0</v>
      </c>
      <c r="AB181" s="27"/>
      <c r="AC181" s="27">
        <f t="shared" si="21"/>
        <v>0</v>
      </c>
      <c r="AD181" s="27">
        <f t="shared" si="22"/>
        <v>0</v>
      </c>
      <c r="AE181" s="27">
        <f t="shared" si="23"/>
        <v>0</v>
      </c>
      <c r="AF181" s="27">
        <f t="shared" si="24"/>
        <v>0</v>
      </c>
      <c r="AG181" s="27">
        <f t="shared" si="25"/>
        <v>0</v>
      </c>
      <c r="AH181" s="27">
        <f t="shared" si="26"/>
        <v>0</v>
      </c>
      <c r="AI181" s="27">
        <f t="shared" si="27"/>
        <v>0</v>
      </c>
      <c r="AJ181" s="27">
        <f t="shared" si="28"/>
        <v>0</v>
      </c>
      <c r="AK181" s="27">
        <f t="shared" si="29"/>
        <v>0</v>
      </c>
    </row>
    <row r="182" spans="1:37">
      <c r="A182" s="28" t="str">
        <f>IF(記入用!A182="","",記入用!A182)</f>
        <v/>
      </c>
      <c r="B182" s="28" t="str">
        <f>IF(記入用!B182="","",記入用!B182)</f>
        <v/>
      </c>
      <c r="C182" s="28" t="str">
        <f>IF(記入用!C182="","",記入用!C182)</f>
        <v/>
      </c>
      <c r="D182" s="28" t="str">
        <f>IF(記入用!D182="","",記入用!D182)</f>
        <v/>
      </c>
      <c r="E182" s="28" t="str">
        <f>IF(記入用!E182="","",記入用!E182)</f>
        <v/>
      </c>
      <c r="F182" s="28" t="str">
        <f>IF(記入用!F182="","",記入用!F182)</f>
        <v/>
      </c>
      <c r="G182" s="28" t="str">
        <f>IF(OR(記入用!G182=0,記入用!H182=0),"",ROUND((記入用!G182+記入用!H182)/2,0))</f>
        <v/>
      </c>
      <c r="H182" s="29" t="str">
        <f>IF(集計用!G182="","",IF(集計用!F182="男",LOOKUP(集計用!G182,得点換算データ!$A$3:$B$12),LOOKUP(集計用!G182,得点換算データ!$A$17:$B$26)))</f>
        <v/>
      </c>
      <c r="I182" s="28" t="str">
        <f>IF(記入用!I182="","",記入用!I182)</f>
        <v/>
      </c>
      <c r="J182" s="30" t="str">
        <f>IF(集計用!I182="","",IF(集計用!F182="男",LOOKUP(集計用!I182,得点換算データ!$C$3:$D$12),LOOKUP(集計用!I182,得点換算データ!$C$17:$D$26)))</f>
        <v/>
      </c>
      <c r="K182" s="28" t="str">
        <f>IF(記入用!J182="","",ROUNDDOWN(記入用!J182,0))</f>
        <v/>
      </c>
      <c r="L182" s="29" t="str">
        <f>IF(集計用!K182="","",IF(集計用!F182="男",LOOKUP(集計用!K182,得点換算データ!$E$3:$F$12),LOOKUP(集計用!K182,得点換算データ!$E$17:$F$26)))</f>
        <v/>
      </c>
      <c r="M182" s="28" t="str">
        <f>IF(記入用!K182="","",記入用!K182)</f>
        <v/>
      </c>
      <c r="N182" s="30" t="str">
        <f>IF(集計用!M182="","",IF(集計用!F182="男",LOOKUP(集計用!M182,得点換算データ!$G$3:$H$12),LOOKUP(集計用!M182,得点換算データ!$G$17:$H$26)))</f>
        <v/>
      </c>
      <c r="O182" s="28" t="str">
        <f>IF(記入用!L182="","",記入用!L182)</f>
        <v/>
      </c>
      <c r="P182" s="30" t="str">
        <f>IF(集計用!O182="","",IF(集計用!F182="男",LOOKUP(集計用!O182,得点換算データ!$I$3:$J$12),LOOKUP(集計用!O182,得点換算データ!$I$17:$J$26)))</f>
        <v/>
      </c>
      <c r="Q182" s="28" t="str">
        <f>IF(記入用!M182="","",記入用!M182)</f>
        <v/>
      </c>
      <c r="R182" s="30" t="str">
        <f>IF(集計用!Q182="","",IF(集計用!F182="男",LOOKUP(集計用!Q182,得点換算データ!$K$3:$L$12),LOOKUP(集計用!Q182,得点換算データ!$K$17:$L$26)))</f>
        <v/>
      </c>
      <c r="S182" s="28" t="str">
        <f>IF(記入用!N182="","",ROUNDUP(記入用!N182,1))</f>
        <v/>
      </c>
      <c r="T182" s="30" t="str">
        <f>IF(集計用!S182="","",IF(集計用!F182="男",LOOKUP(集計用!S182,得点換算データ!$M$3:$N$12),LOOKUP(集計用!S182,得点換算データ!$M$17:$N$26)))</f>
        <v/>
      </c>
      <c r="U182" s="28" t="str">
        <f>IF(記入用!O182="","",ROUNDDOWN(記入用!O182,0))</f>
        <v/>
      </c>
      <c r="V182" s="30" t="str">
        <f>IF(集計用!U182="","",IF(集計用!F182="男",LOOKUP(集計用!U182,得点換算データ!$O$3:$P$12),LOOKUP(集計用!U182,得点換算データ!$O$17:$P$26)))</f>
        <v/>
      </c>
      <c r="W182" s="28" t="str">
        <f>IF(記入用!P182="","",ROUNDDOWN(記入用!P182,0))</f>
        <v/>
      </c>
      <c r="X182" s="30" t="str">
        <f>IF(集計用!W182="","",IF(集計用!F182="男",LOOKUP(集計用!W182,得点換算データ!$Q$3:$R$12),LOOKUP(集計用!W182,得点換算データ!$Q$17:$R$26)))</f>
        <v/>
      </c>
      <c r="Y182" s="28" t="str">
        <f>IF(SUM(集計用!H182+J182+L182+N182+P182+R182+T182+V182+X182)=0,"",(H182+J182+L182+N182+T182+V182+X182+MAX(P182,R182)))</f>
        <v/>
      </c>
      <c r="Z182" s="28" t="str">
        <f>IF(Y182="","",IF(C182=1,LOOKUP(Y182,得点換算データ!$B$29:$B$33,得点換算データ!$A$29:$A$33),IF(C182=2,LOOKUP(Y182,得点換算データ!$C$29:$C$33,得点換算データ!$A$29:$A$33),LOOKUP(Y182,得点換算データ!$D$29:$D$33,得点換算データ!$A$29:$A$33))))</f>
        <v/>
      </c>
      <c r="AA182" s="27">
        <f t="shared" si="20"/>
        <v>0</v>
      </c>
      <c r="AB182" s="27"/>
      <c r="AC182" s="27">
        <f t="shared" si="21"/>
        <v>0</v>
      </c>
      <c r="AD182" s="27">
        <f t="shared" si="22"/>
        <v>0</v>
      </c>
      <c r="AE182" s="27">
        <f t="shared" si="23"/>
        <v>0</v>
      </c>
      <c r="AF182" s="27">
        <f t="shared" si="24"/>
        <v>0</v>
      </c>
      <c r="AG182" s="27">
        <f t="shared" si="25"/>
        <v>0</v>
      </c>
      <c r="AH182" s="27">
        <f t="shared" si="26"/>
        <v>0</v>
      </c>
      <c r="AI182" s="27">
        <f t="shared" si="27"/>
        <v>0</v>
      </c>
      <c r="AJ182" s="27">
        <f t="shared" si="28"/>
        <v>0</v>
      </c>
      <c r="AK182" s="27">
        <f t="shared" si="29"/>
        <v>0</v>
      </c>
    </row>
    <row r="183" spans="1:37">
      <c r="A183" s="28" t="str">
        <f>IF(記入用!A183="","",記入用!A183)</f>
        <v/>
      </c>
      <c r="B183" s="28" t="str">
        <f>IF(記入用!B183="","",記入用!B183)</f>
        <v/>
      </c>
      <c r="C183" s="28" t="str">
        <f>IF(記入用!C183="","",記入用!C183)</f>
        <v/>
      </c>
      <c r="D183" s="28" t="str">
        <f>IF(記入用!D183="","",記入用!D183)</f>
        <v/>
      </c>
      <c r="E183" s="28" t="str">
        <f>IF(記入用!E183="","",記入用!E183)</f>
        <v/>
      </c>
      <c r="F183" s="28" t="str">
        <f>IF(記入用!F183="","",記入用!F183)</f>
        <v/>
      </c>
      <c r="G183" s="28" t="str">
        <f>IF(OR(記入用!G183=0,記入用!H183=0),"",ROUND((記入用!G183+記入用!H183)/2,0))</f>
        <v/>
      </c>
      <c r="H183" s="29" t="str">
        <f>IF(集計用!G183="","",IF(集計用!F183="男",LOOKUP(集計用!G183,得点換算データ!$A$3:$B$12),LOOKUP(集計用!G183,得点換算データ!$A$17:$B$26)))</f>
        <v/>
      </c>
      <c r="I183" s="28" t="str">
        <f>IF(記入用!I183="","",記入用!I183)</f>
        <v/>
      </c>
      <c r="J183" s="30" t="str">
        <f>IF(集計用!I183="","",IF(集計用!F183="男",LOOKUP(集計用!I183,得点換算データ!$C$3:$D$12),LOOKUP(集計用!I183,得点換算データ!$C$17:$D$26)))</f>
        <v/>
      </c>
      <c r="K183" s="28" t="str">
        <f>IF(記入用!J183="","",ROUNDDOWN(記入用!J183,0))</f>
        <v/>
      </c>
      <c r="L183" s="29" t="str">
        <f>IF(集計用!K183="","",IF(集計用!F183="男",LOOKUP(集計用!K183,得点換算データ!$E$3:$F$12),LOOKUP(集計用!K183,得点換算データ!$E$17:$F$26)))</f>
        <v/>
      </c>
      <c r="M183" s="28" t="str">
        <f>IF(記入用!K183="","",記入用!K183)</f>
        <v/>
      </c>
      <c r="N183" s="30" t="str">
        <f>IF(集計用!M183="","",IF(集計用!F183="男",LOOKUP(集計用!M183,得点換算データ!$G$3:$H$12),LOOKUP(集計用!M183,得点換算データ!$G$17:$H$26)))</f>
        <v/>
      </c>
      <c r="O183" s="28" t="str">
        <f>IF(記入用!L183="","",記入用!L183)</f>
        <v/>
      </c>
      <c r="P183" s="30" t="str">
        <f>IF(集計用!O183="","",IF(集計用!F183="男",LOOKUP(集計用!O183,得点換算データ!$I$3:$J$12),LOOKUP(集計用!O183,得点換算データ!$I$17:$J$26)))</f>
        <v/>
      </c>
      <c r="Q183" s="28" t="str">
        <f>IF(記入用!M183="","",記入用!M183)</f>
        <v/>
      </c>
      <c r="R183" s="30" t="str">
        <f>IF(集計用!Q183="","",IF(集計用!F183="男",LOOKUP(集計用!Q183,得点換算データ!$K$3:$L$12),LOOKUP(集計用!Q183,得点換算データ!$K$17:$L$26)))</f>
        <v/>
      </c>
      <c r="S183" s="28" t="str">
        <f>IF(記入用!N183="","",ROUNDUP(記入用!N183,1))</f>
        <v/>
      </c>
      <c r="T183" s="30" t="str">
        <f>IF(集計用!S183="","",IF(集計用!F183="男",LOOKUP(集計用!S183,得点換算データ!$M$3:$N$12),LOOKUP(集計用!S183,得点換算データ!$M$17:$N$26)))</f>
        <v/>
      </c>
      <c r="U183" s="28" t="str">
        <f>IF(記入用!O183="","",ROUNDDOWN(記入用!O183,0))</f>
        <v/>
      </c>
      <c r="V183" s="30" t="str">
        <f>IF(集計用!U183="","",IF(集計用!F183="男",LOOKUP(集計用!U183,得点換算データ!$O$3:$P$12),LOOKUP(集計用!U183,得点換算データ!$O$17:$P$26)))</f>
        <v/>
      </c>
      <c r="W183" s="28" t="str">
        <f>IF(記入用!P183="","",ROUNDDOWN(記入用!P183,0))</f>
        <v/>
      </c>
      <c r="X183" s="30" t="str">
        <f>IF(集計用!W183="","",IF(集計用!F183="男",LOOKUP(集計用!W183,得点換算データ!$Q$3:$R$12),LOOKUP(集計用!W183,得点換算データ!$Q$17:$R$26)))</f>
        <v/>
      </c>
      <c r="Y183" s="28" t="str">
        <f>IF(SUM(集計用!H183+J183+L183+N183+P183+R183+T183+V183+X183)=0,"",(H183+J183+L183+N183+T183+V183+X183+MAX(P183,R183)))</f>
        <v/>
      </c>
      <c r="Z183" s="28" t="str">
        <f>IF(Y183="","",IF(C183=1,LOOKUP(Y183,得点換算データ!$B$29:$B$33,得点換算データ!$A$29:$A$33),IF(C183=2,LOOKUP(Y183,得点換算データ!$C$29:$C$33,得点換算データ!$A$29:$A$33),LOOKUP(Y183,得点換算データ!$D$29:$D$33,得点換算データ!$A$29:$A$33))))</f>
        <v/>
      </c>
      <c r="AA183" s="27">
        <f t="shared" si="20"/>
        <v>0</v>
      </c>
      <c r="AB183" s="27"/>
      <c r="AC183" s="27">
        <f t="shared" si="21"/>
        <v>0</v>
      </c>
      <c r="AD183" s="27">
        <f t="shared" si="22"/>
        <v>0</v>
      </c>
      <c r="AE183" s="27">
        <f t="shared" si="23"/>
        <v>0</v>
      </c>
      <c r="AF183" s="27">
        <f t="shared" si="24"/>
        <v>0</v>
      </c>
      <c r="AG183" s="27">
        <f t="shared" si="25"/>
        <v>0</v>
      </c>
      <c r="AH183" s="27">
        <f t="shared" si="26"/>
        <v>0</v>
      </c>
      <c r="AI183" s="27">
        <f t="shared" si="27"/>
        <v>0</v>
      </c>
      <c r="AJ183" s="27">
        <f t="shared" si="28"/>
        <v>0</v>
      </c>
      <c r="AK183" s="27">
        <f t="shared" si="29"/>
        <v>0</v>
      </c>
    </row>
    <row r="184" spans="1:37">
      <c r="A184" s="28" t="str">
        <f>IF(記入用!A184="","",記入用!A184)</f>
        <v/>
      </c>
      <c r="B184" s="28" t="str">
        <f>IF(記入用!B184="","",記入用!B184)</f>
        <v/>
      </c>
      <c r="C184" s="28" t="str">
        <f>IF(記入用!C184="","",記入用!C184)</f>
        <v/>
      </c>
      <c r="D184" s="28" t="str">
        <f>IF(記入用!D184="","",記入用!D184)</f>
        <v/>
      </c>
      <c r="E184" s="28" t="str">
        <f>IF(記入用!E184="","",記入用!E184)</f>
        <v/>
      </c>
      <c r="F184" s="28" t="str">
        <f>IF(記入用!F184="","",記入用!F184)</f>
        <v/>
      </c>
      <c r="G184" s="28" t="str">
        <f>IF(OR(記入用!G184=0,記入用!H184=0),"",ROUND((記入用!G184+記入用!H184)/2,0))</f>
        <v/>
      </c>
      <c r="H184" s="29" t="str">
        <f>IF(集計用!G184="","",IF(集計用!F184="男",LOOKUP(集計用!G184,得点換算データ!$A$3:$B$12),LOOKUP(集計用!G184,得点換算データ!$A$17:$B$26)))</f>
        <v/>
      </c>
      <c r="I184" s="28" t="str">
        <f>IF(記入用!I184="","",記入用!I184)</f>
        <v/>
      </c>
      <c r="J184" s="30" t="str">
        <f>IF(集計用!I184="","",IF(集計用!F184="男",LOOKUP(集計用!I184,得点換算データ!$C$3:$D$12),LOOKUP(集計用!I184,得点換算データ!$C$17:$D$26)))</f>
        <v/>
      </c>
      <c r="K184" s="28" t="str">
        <f>IF(記入用!J184="","",ROUNDDOWN(記入用!J184,0))</f>
        <v/>
      </c>
      <c r="L184" s="29" t="str">
        <f>IF(集計用!K184="","",IF(集計用!F184="男",LOOKUP(集計用!K184,得点換算データ!$E$3:$F$12),LOOKUP(集計用!K184,得点換算データ!$E$17:$F$26)))</f>
        <v/>
      </c>
      <c r="M184" s="28" t="str">
        <f>IF(記入用!K184="","",記入用!K184)</f>
        <v/>
      </c>
      <c r="N184" s="30" t="str">
        <f>IF(集計用!M184="","",IF(集計用!F184="男",LOOKUP(集計用!M184,得点換算データ!$G$3:$H$12),LOOKUP(集計用!M184,得点換算データ!$G$17:$H$26)))</f>
        <v/>
      </c>
      <c r="O184" s="28" t="str">
        <f>IF(記入用!L184="","",記入用!L184)</f>
        <v/>
      </c>
      <c r="P184" s="30" t="str">
        <f>IF(集計用!O184="","",IF(集計用!F184="男",LOOKUP(集計用!O184,得点換算データ!$I$3:$J$12),LOOKUP(集計用!O184,得点換算データ!$I$17:$J$26)))</f>
        <v/>
      </c>
      <c r="Q184" s="28" t="str">
        <f>IF(記入用!M184="","",記入用!M184)</f>
        <v/>
      </c>
      <c r="R184" s="30" t="str">
        <f>IF(集計用!Q184="","",IF(集計用!F184="男",LOOKUP(集計用!Q184,得点換算データ!$K$3:$L$12),LOOKUP(集計用!Q184,得点換算データ!$K$17:$L$26)))</f>
        <v/>
      </c>
      <c r="S184" s="28" t="str">
        <f>IF(記入用!N184="","",ROUNDUP(記入用!N184,1))</f>
        <v/>
      </c>
      <c r="T184" s="30" t="str">
        <f>IF(集計用!S184="","",IF(集計用!F184="男",LOOKUP(集計用!S184,得点換算データ!$M$3:$N$12),LOOKUP(集計用!S184,得点換算データ!$M$17:$N$26)))</f>
        <v/>
      </c>
      <c r="U184" s="28" t="str">
        <f>IF(記入用!O184="","",ROUNDDOWN(記入用!O184,0))</f>
        <v/>
      </c>
      <c r="V184" s="30" t="str">
        <f>IF(集計用!U184="","",IF(集計用!F184="男",LOOKUP(集計用!U184,得点換算データ!$O$3:$P$12),LOOKUP(集計用!U184,得点換算データ!$O$17:$P$26)))</f>
        <v/>
      </c>
      <c r="W184" s="28" t="str">
        <f>IF(記入用!P184="","",ROUNDDOWN(記入用!P184,0))</f>
        <v/>
      </c>
      <c r="X184" s="30" t="str">
        <f>IF(集計用!W184="","",IF(集計用!F184="男",LOOKUP(集計用!W184,得点換算データ!$Q$3:$R$12),LOOKUP(集計用!W184,得点換算データ!$Q$17:$R$26)))</f>
        <v/>
      </c>
      <c r="Y184" s="28" t="str">
        <f>IF(SUM(集計用!H184+J184+L184+N184+P184+R184+T184+V184+X184)=0,"",(H184+J184+L184+N184+T184+V184+X184+MAX(P184,R184)))</f>
        <v/>
      </c>
      <c r="Z184" s="28" t="str">
        <f>IF(Y184="","",IF(C184=1,LOOKUP(Y184,得点換算データ!$B$29:$B$33,得点換算データ!$A$29:$A$33),IF(C184=2,LOOKUP(Y184,得点換算データ!$C$29:$C$33,得点換算データ!$A$29:$A$33),LOOKUP(Y184,得点換算データ!$D$29:$D$33,得点換算データ!$A$29:$A$33))))</f>
        <v/>
      </c>
      <c r="AA184" s="27">
        <f t="shared" si="20"/>
        <v>0</v>
      </c>
      <c r="AB184" s="27"/>
      <c r="AC184" s="27">
        <f t="shared" si="21"/>
        <v>0</v>
      </c>
      <c r="AD184" s="27">
        <f t="shared" si="22"/>
        <v>0</v>
      </c>
      <c r="AE184" s="27">
        <f t="shared" si="23"/>
        <v>0</v>
      </c>
      <c r="AF184" s="27">
        <f t="shared" si="24"/>
        <v>0</v>
      </c>
      <c r="AG184" s="27">
        <f t="shared" si="25"/>
        <v>0</v>
      </c>
      <c r="AH184" s="27">
        <f t="shared" si="26"/>
        <v>0</v>
      </c>
      <c r="AI184" s="27">
        <f t="shared" si="27"/>
        <v>0</v>
      </c>
      <c r="AJ184" s="27">
        <f t="shared" si="28"/>
        <v>0</v>
      </c>
      <c r="AK184" s="27">
        <f t="shared" si="29"/>
        <v>0</v>
      </c>
    </row>
    <row r="185" spans="1:37">
      <c r="A185" s="28" t="str">
        <f>IF(記入用!A185="","",記入用!A185)</f>
        <v/>
      </c>
      <c r="B185" s="28" t="str">
        <f>IF(記入用!B185="","",記入用!B185)</f>
        <v/>
      </c>
      <c r="C185" s="28" t="str">
        <f>IF(記入用!C185="","",記入用!C185)</f>
        <v/>
      </c>
      <c r="D185" s="28" t="str">
        <f>IF(記入用!D185="","",記入用!D185)</f>
        <v/>
      </c>
      <c r="E185" s="28" t="str">
        <f>IF(記入用!E185="","",記入用!E185)</f>
        <v/>
      </c>
      <c r="F185" s="28" t="str">
        <f>IF(記入用!F185="","",記入用!F185)</f>
        <v/>
      </c>
      <c r="G185" s="28" t="str">
        <f>IF(OR(記入用!G185=0,記入用!H185=0),"",ROUND((記入用!G185+記入用!H185)/2,0))</f>
        <v/>
      </c>
      <c r="H185" s="29" t="str">
        <f>IF(集計用!G185="","",IF(集計用!F185="男",LOOKUP(集計用!G185,得点換算データ!$A$3:$B$12),LOOKUP(集計用!G185,得点換算データ!$A$17:$B$26)))</f>
        <v/>
      </c>
      <c r="I185" s="28" t="str">
        <f>IF(記入用!I185="","",記入用!I185)</f>
        <v/>
      </c>
      <c r="J185" s="30" t="str">
        <f>IF(集計用!I185="","",IF(集計用!F185="男",LOOKUP(集計用!I185,得点換算データ!$C$3:$D$12),LOOKUP(集計用!I185,得点換算データ!$C$17:$D$26)))</f>
        <v/>
      </c>
      <c r="K185" s="28" t="str">
        <f>IF(記入用!J185="","",ROUNDDOWN(記入用!J185,0))</f>
        <v/>
      </c>
      <c r="L185" s="29" t="str">
        <f>IF(集計用!K185="","",IF(集計用!F185="男",LOOKUP(集計用!K185,得点換算データ!$E$3:$F$12),LOOKUP(集計用!K185,得点換算データ!$E$17:$F$26)))</f>
        <v/>
      </c>
      <c r="M185" s="28" t="str">
        <f>IF(記入用!K185="","",記入用!K185)</f>
        <v/>
      </c>
      <c r="N185" s="30" t="str">
        <f>IF(集計用!M185="","",IF(集計用!F185="男",LOOKUP(集計用!M185,得点換算データ!$G$3:$H$12),LOOKUP(集計用!M185,得点換算データ!$G$17:$H$26)))</f>
        <v/>
      </c>
      <c r="O185" s="28" t="str">
        <f>IF(記入用!L185="","",記入用!L185)</f>
        <v/>
      </c>
      <c r="P185" s="30" t="str">
        <f>IF(集計用!O185="","",IF(集計用!F185="男",LOOKUP(集計用!O185,得点換算データ!$I$3:$J$12),LOOKUP(集計用!O185,得点換算データ!$I$17:$J$26)))</f>
        <v/>
      </c>
      <c r="Q185" s="28" t="str">
        <f>IF(記入用!M185="","",記入用!M185)</f>
        <v/>
      </c>
      <c r="R185" s="30" t="str">
        <f>IF(集計用!Q185="","",IF(集計用!F185="男",LOOKUP(集計用!Q185,得点換算データ!$K$3:$L$12),LOOKUP(集計用!Q185,得点換算データ!$K$17:$L$26)))</f>
        <v/>
      </c>
      <c r="S185" s="28" t="str">
        <f>IF(記入用!N185="","",ROUNDUP(記入用!N185,1))</f>
        <v/>
      </c>
      <c r="T185" s="30" t="str">
        <f>IF(集計用!S185="","",IF(集計用!F185="男",LOOKUP(集計用!S185,得点換算データ!$M$3:$N$12),LOOKUP(集計用!S185,得点換算データ!$M$17:$N$26)))</f>
        <v/>
      </c>
      <c r="U185" s="28" t="str">
        <f>IF(記入用!O185="","",ROUNDDOWN(記入用!O185,0))</f>
        <v/>
      </c>
      <c r="V185" s="30" t="str">
        <f>IF(集計用!U185="","",IF(集計用!F185="男",LOOKUP(集計用!U185,得点換算データ!$O$3:$P$12),LOOKUP(集計用!U185,得点換算データ!$O$17:$P$26)))</f>
        <v/>
      </c>
      <c r="W185" s="28" t="str">
        <f>IF(記入用!P185="","",ROUNDDOWN(記入用!P185,0))</f>
        <v/>
      </c>
      <c r="X185" s="30" t="str">
        <f>IF(集計用!W185="","",IF(集計用!F185="男",LOOKUP(集計用!W185,得点換算データ!$Q$3:$R$12),LOOKUP(集計用!W185,得点換算データ!$Q$17:$R$26)))</f>
        <v/>
      </c>
      <c r="Y185" s="28" t="str">
        <f>IF(SUM(集計用!H185+J185+L185+N185+P185+R185+T185+V185+X185)=0,"",(H185+J185+L185+N185+T185+V185+X185+MAX(P185,R185)))</f>
        <v/>
      </c>
      <c r="Z185" s="28" t="str">
        <f>IF(Y185="","",IF(C185=1,LOOKUP(Y185,得点換算データ!$B$29:$B$33,得点換算データ!$A$29:$A$33),IF(C185=2,LOOKUP(Y185,得点換算データ!$C$29:$C$33,得点換算データ!$A$29:$A$33),LOOKUP(Y185,得点換算データ!$D$29:$D$33,得点換算データ!$A$29:$A$33))))</f>
        <v/>
      </c>
      <c r="AA185" s="27">
        <f t="shared" si="20"/>
        <v>0</v>
      </c>
      <c r="AB185" s="27"/>
      <c r="AC185" s="27">
        <f t="shared" si="21"/>
        <v>0</v>
      </c>
      <c r="AD185" s="27">
        <f t="shared" si="22"/>
        <v>0</v>
      </c>
      <c r="AE185" s="27">
        <f t="shared" si="23"/>
        <v>0</v>
      </c>
      <c r="AF185" s="27">
        <f t="shared" si="24"/>
        <v>0</v>
      </c>
      <c r="AG185" s="27">
        <f t="shared" si="25"/>
        <v>0</v>
      </c>
      <c r="AH185" s="27">
        <f t="shared" si="26"/>
        <v>0</v>
      </c>
      <c r="AI185" s="27">
        <f t="shared" si="27"/>
        <v>0</v>
      </c>
      <c r="AJ185" s="27">
        <f t="shared" si="28"/>
        <v>0</v>
      </c>
      <c r="AK185" s="27">
        <f t="shared" si="29"/>
        <v>0</v>
      </c>
    </row>
    <row r="186" spans="1:37">
      <c r="A186" s="28" t="str">
        <f>IF(記入用!A186="","",記入用!A186)</f>
        <v/>
      </c>
      <c r="B186" s="28" t="str">
        <f>IF(記入用!B186="","",記入用!B186)</f>
        <v/>
      </c>
      <c r="C186" s="28" t="str">
        <f>IF(記入用!C186="","",記入用!C186)</f>
        <v/>
      </c>
      <c r="D186" s="28" t="str">
        <f>IF(記入用!D186="","",記入用!D186)</f>
        <v/>
      </c>
      <c r="E186" s="28" t="str">
        <f>IF(記入用!E186="","",記入用!E186)</f>
        <v/>
      </c>
      <c r="F186" s="28" t="str">
        <f>IF(記入用!F186="","",記入用!F186)</f>
        <v/>
      </c>
      <c r="G186" s="28" t="str">
        <f>IF(OR(記入用!G186=0,記入用!H186=0),"",ROUND((記入用!G186+記入用!H186)/2,0))</f>
        <v/>
      </c>
      <c r="H186" s="29" t="str">
        <f>IF(集計用!G186="","",IF(集計用!F186="男",LOOKUP(集計用!G186,得点換算データ!$A$3:$B$12),LOOKUP(集計用!G186,得点換算データ!$A$17:$B$26)))</f>
        <v/>
      </c>
      <c r="I186" s="28" t="str">
        <f>IF(記入用!I186="","",記入用!I186)</f>
        <v/>
      </c>
      <c r="J186" s="30" t="str">
        <f>IF(集計用!I186="","",IF(集計用!F186="男",LOOKUP(集計用!I186,得点換算データ!$C$3:$D$12),LOOKUP(集計用!I186,得点換算データ!$C$17:$D$26)))</f>
        <v/>
      </c>
      <c r="K186" s="28" t="str">
        <f>IF(記入用!J186="","",ROUNDDOWN(記入用!J186,0))</f>
        <v/>
      </c>
      <c r="L186" s="29" t="str">
        <f>IF(集計用!K186="","",IF(集計用!F186="男",LOOKUP(集計用!K186,得点換算データ!$E$3:$F$12),LOOKUP(集計用!K186,得点換算データ!$E$17:$F$26)))</f>
        <v/>
      </c>
      <c r="M186" s="28" t="str">
        <f>IF(記入用!K186="","",記入用!K186)</f>
        <v/>
      </c>
      <c r="N186" s="30" t="str">
        <f>IF(集計用!M186="","",IF(集計用!F186="男",LOOKUP(集計用!M186,得点換算データ!$G$3:$H$12),LOOKUP(集計用!M186,得点換算データ!$G$17:$H$26)))</f>
        <v/>
      </c>
      <c r="O186" s="28" t="str">
        <f>IF(記入用!L186="","",記入用!L186)</f>
        <v/>
      </c>
      <c r="P186" s="30" t="str">
        <f>IF(集計用!O186="","",IF(集計用!F186="男",LOOKUP(集計用!O186,得点換算データ!$I$3:$J$12),LOOKUP(集計用!O186,得点換算データ!$I$17:$J$26)))</f>
        <v/>
      </c>
      <c r="Q186" s="28" t="str">
        <f>IF(記入用!M186="","",記入用!M186)</f>
        <v/>
      </c>
      <c r="R186" s="30" t="str">
        <f>IF(集計用!Q186="","",IF(集計用!F186="男",LOOKUP(集計用!Q186,得点換算データ!$K$3:$L$12),LOOKUP(集計用!Q186,得点換算データ!$K$17:$L$26)))</f>
        <v/>
      </c>
      <c r="S186" s="28" t="str">
        <f>IF(記入用!N186="","",ROUNDUP(記入用!N186,1))</f>
        <v/>
      </c>
      <c r="T186" s="30" t="str">
        <f>IF(集計用!S186="","",IF(集計用!F186="男",LOOKUP(集計用!S186,得点換算データ!$M$3:$N$12),LOOKUP(集計用!S186,得点換算データ!$M$17:$N$26)))</f>
        <v/>
      </c>
      <c r="U186" s="28" t="str">
        <f>IF(記入用!O186="","",ROUNDDOWN(記入用!O186,0))</f>
        <v/>
      </c>
      <c r="V186" s="30" t="str">
        <f>IF(集計用!U186="","",IF(集計用!F186="男",LOOKUP(集計用!U186,得点換算データ!$O$3:$P$12),LOOKUP(集計用!U186,得点換算データ!$O$17:$P$26)))</f>
        <v/>
      </c>
      <c r="W186" s="28" t="str">
        <f>IF(記入用!P186="","",ROUNDDOWN(記入用!P186,0))</f>
        <v/>
      </c>
      <c r="X186" s="30" t="str">
        <f>IF(集計用!W186="","",IF(集計用!F186="男",LOOKUP(集計用!W186,得点換算データ!$Q$3:$R$12),LOOKUP(集計用!W186,得点換算データ!$Q$17:$R$26)))</f>
        <v/>
      </c>
      <c r="Y186" s="28" t="str">
        <f>IF(SUM(集計用!H186+J186+L186+N186+P186+R186+T186+V186+X186)=0,"",(H186+J186+L186+N186+T186+V186+X186+MAX(P186,R186)))</f>
        <v/>
      </c>
      <c r="Z186" s="28" t="str">
        <f>IF(Y186="","",IF(C186=1,LOOKUP(Y186,得点換算データ!$B$29:$B$33,得点換算データ!$A$29:$A$33),IF(C186=2,LOOKUP(Y186,得点換算データ!$C$29:$C$33,得点換算データ!$A$29:$A$33),LOOKUP(Y186,得点換算データ!$D$29:$D$33,得点換算データ!$A$29:$A$33))))</f>
        <v/>
      </c>
      <c r="AA186" s="27">
        <f t="shared" si="20"/>
        <v>0</v>
      </c>
      <c r="AB186" s="27"/>
      <c r="AC186" s="27">
        <f t="shared" si="21"/>
        <v>0</v>
      </c>
      <c r="AD186" s="27">
        <f t="shared" si="22"/>
        <v>0</v>
      </c>
      <c r="AE186" s="27">
        <f t="shared" si="23"/>
        <v>0</v>
      </c>
      <c r="AF186" s="27">
        <f t="shared" si="24"/>
        <v>0</v>
      </c>
      <c r="AG186" s="27">
        <f t="shared" si="25"/>
        <v>0</v>
      </c>
      <c r="AH186" s="27">
        <f t="shared" si="26"/>
        <v>0</v>
      </c>
      <c r="AI186" s="27">
        <f t="shared" si="27"/>
        <v>0</v>
      </c>
      <c r="AJ186" s="27">
        <f t="shared" si="28"/>
        <v>0</v>
      </c>
      <c r="AK186" s="27">
        <f t="shared" si="29"/>
        <v>0</v>
      </c>
    </row>
    <row r="187" spans="1:37">
      <c r="A187" s="28" t="str">
        <f>IF(記入用!A187="","",記入用!A187)</f>
        <v/>
      </c>
      <c r="B187" s="28" t="str">
        <f>IF(記入用!B187="","",記入用!B187)</f>
        <v/>
      </c>
      <c r="C187" s="28" t="str">
        <f>IF(記入用!C187="","",記入用!C187)</f>
        <v/>
      </c>
      <c r="D187" s="28" t="str">
        <f>IF(記入用!D187="","",記入用!D187)</f>
        <v/>
      </c>
      <c r="E187" s="28" t="str">
        <f>IF(記入用!E187="","",記入用!E187)</f>
        <v/>
      </c>
      <c r="F187" s="28" t="str">
        <f>IF(記入用!F187="","",記入用!F187)</f>
        <v/>
      </c>
      <c r="G187" s="28" t="str">
        <f>IF(OR(記入用!G187=0,記入用!H187=0),"",ROUND((記入用!G187+記入用!H187)/2,0))</f>
        <v/>
      </c>
      <c r="H187" s="29" t="str">
        <f>IF(集計用!G187="","",IF(集計用!F187="男",LOOKUP(集計用!G187,得点換算データ!$A$3:$B$12),LOOKUP(集計用!G187,得点換算データ!$A$17:$B$26)))</f>
        <v/>
      </c>
      <c r="I187" s="28" t="str">
        <f>IF(記入用!I187="","",記入用!I187)</f>
        <v/>
      </c>
      <c r="J187" s="30" t="str">
        <f>IF(集計用!I187="","",IF(集計用!F187="男",LOOKUP(集計用!I187,得点換算データ!$C$3:$D$12),LOOKUP(集計用!I187,得点換算データ!$C$17:$D$26)))</f>
        <v/>
      </c>
      <c r="K187" s="28" t="str">
        <f>IF(記入用!J187="","",ROUNDDOWN(記入用!J187,0))</f>
        <v/>
      </c>
      <c r="L187" s="29" t="str">
        <f>IF(集計用!K187="","",IF(集計用!F187="男",LOOKUP(集計用!K187,得点換算データ!$E$3:$F$12),LOOKUP(集計用!K187,得点換算データ!$E$17:$F$26)))</f>
        <v/>
      </c>
      <c r="M187" s="28" t="str">
        <f>IF(記入用!K187="","",記入用!K187)</f>
        <v/>
      </c>
      <c r="N187" s="30" t="str">
        <f>IF(集計用!M187="","",IF(集計用!F187="男",LOOKUP(集計用!M187,得点換算データ!$G$3:$H$12),LOOKUP(集計用!M187,得点換算データ!$G$17:$H$26)))</f>
        <v/>
      </c>
      <c r="O187" s="28" t="str">
        <f>IF(記入用!L187="","",記入用!L187)</f>
        <v/>
      </c>
      <c r="P187" s="30" t="str">
        <f>IF(集計用!O187="","",IF(集計用!F187="男",LOOKUP(集計用!O187,得点換算データ!$I$3:$J$12),LOOKUP(集計用!O187,得点換算データ!$I$17:$J$26)))</f>
        <v/>
      </c>
      <c r="Q187" s="28" t="str">
        <f>IF(記入用!M187="","",記入用!M187)</f>
        <v/>
      </c>
      <c r="R187" s="30" t="str">
        <f>IF(集計用!Q187="","",IF(集計用!F187="男",LOOKUP(集計用!Q187,得点換算データ!$K$3:$L$12),LOOKUP(集計用!Q187,得点換算データ!$K$17:$L$26)))</f>
        <v/>
      </c>
      <c r="S187" s="28" t="str">
        <f>IF(記入用!N187="","",ROUNDUP(記入用!N187,1))</f>
        <v/>
      </c>
      <c r="T187" s="30" t="str">
        <f>IF(集計用!S187="","",IF(集計用!F187="男",LOOKUP(集計用!S187,得点換算データ!$M$3:$N$12),LOOKUP(集計用!S187,得点換算データ!$M$17:$N$26)))</f>
        <v/>
      </c>
      <c r="U187" s="28" t="str">
        <f>IF(記入用!O187="","",ROUNDDOWN(記入用!O187,0))</f>
        <v/>
      </c>
      <c r="V187" s="30" t="str">
        <f>IF(集計用!U187="","",IF(集計用!F187="男",LOOKUP(集計用!U187,得点換算データ!$O$3:$P$12),LOOKUP(集計用!U187,得点換算データ!$O$17:$P$26)))</f>
        <v/>
      </c>
      <c r="W187" s="28" t="str">
        <f>IF(記入用!P187="","",ROUNDDOWN(記入用!P187,0))</f>
        <v/>
      </c>
      <c r="X187" s="30" t="str">
        <f>IF(集計用!W187="","",IF(集計用!F187="男",LOOKUP(集計用!W187,得点換算データ!$Q$3:$R$12),LOOKUP(集計用!W187,得点換算データ!$Q$17:$R$26)))</f>
        <v/>
      </c>
      <c r="Y187" s="28" t="str">
        <f>IF(SUM(集計用!H187+J187+L187+N187+P187+R187+T187+V187+X187)=0,"",(H187+J187+L187+N187+T187+V187+X187+MAX(P187,R187)))</f>
        <v/>
      </c>
      <c r="Z187" s="28" t="str">
        <f>IF(Y187="","",IF(C187=1,LOOKUP(Y187,得点換算データ!$B$29:$B$33,得点換算データ!$A$29:$A$33),IF(C187=2,LOOKUP(Y187,得点換算データ!$C$29:$C$33,得点換算データ!$A$29:$A$33),LOOKUP(Y187,得点換算データ!$D$29:$D$33,得点換算データ!$A$29:$A$33))))</f>
        <v/>
      </c>
      <c r="AA187" s="27">
        <f t="shared" si="20"/>
        <v>0</v>
      </c>
      <c r="AB187" s="27"/>
      <c r="AC187" s="27">
        <f t="shared" si="21"/>
        <v>0</v>
      </c>
      <c r="AD187" s="27">
        <f t="shared" si="22"/>
        <v>0</v>
      </c>
      <c r="AE187" s="27">
        <f t="shared" si="23"/>
        <v>0</v>
      </c>
      <c r="AF187" s="27">
        <f t="shared" si="24"/>
        <v>0</v>
      </c>
      <c r="AG187" s="27">
        <f t="shared" si="25"/>
        <v>0</v>
      </c>
      <c r="AH187" s="27">
        <f t="shared" si="26"/>
        <v>0</v>
      </c>
      <c r="AI187" s="27">
        <f t="shared" si="27"/>
        <v>0</v>
      </c>
      <c r="AJ187" s="27">
        <f t="shared" si="28"/>
        <v>0</v>
      </c>
      <c r="AK187" s="27">
        <f t="shared" si="29"/>
        <v>0</v>
      </c>
    </row>
    <row r="188" spans="1:37">
      <c r="A188" s="28" t="str">
        <f>IF(記入用!A188="","",記入用!A188)</f>
        <v/>
      </c>
      <c r="B188" s="28" t="str">
        <f>IF(記入用!B188="","",記入用!B188)</f>
        <v/>
      </c>
      <c r="C188" s="28" t="str">
        <f>IF(記入用!C188="","",記入用!C188)</f>
        <v/>
      </c>
      <c r="D188" s="28" t="str">
        <f>IF(記入用!D188="","",記入用!D188)</f>
        <v/>
      </c>
      <c r="E188" s="28" t="str">
        <f>IF(記入用!E188="","",記入用!E188)</f>
        <v/>
      </c>
      <c r="F188" s="28" t="str">
        <f>IF(記入用!F188="","",記入用!F188)</f>
        <v/>
      </c>
      <c r="G188" s="28" t="str">
        <f>IF(OR(記入用!G188=0,記入用!H188=0),"",ROUND((記入用!G188+記入用!H188)/2,0))</f>
        <v/>
      </c>
      <c r="H188" s="29" t="str">
        <f>IF(集計用!G188="","",IF(集計用!F188="男",LOOKUP(集計用!G188,得点換算データ!$A$3:$B$12),LOOKUP(集計用!G188,得点換算データ!$A$17:$B$26)))</f>
        <v/>
      </c>
      <c r="I188" s="28" t="str">
        <f>IF(記入用!I188="","",記入用!I188)</f>
        <v/>
      </c>
      <c r="J188" s="30" t="str">
        <f>IF(集計用!I188="","",IF(集計用!F188="男",LOOKUP(集計用!I188,得点換算データ!$C$3:$D$12),LOOKUP(集計用!I188,得点換算データ!$C$17:$D$26)))</f>
        <v/>
      </c>
      <c r="K188" s="28" t="str">
        <f>IF(記入用!J188="","",ROUNDDOWN(記入用!J188,0))</f>
        <v/>
      </c>
      <c r="L188" s="29" t="str">
        <f>IF(集計用!K188="","",IF(集計用!F188="男",LOOKUP(集計用!K188,得点換算データ!$E$3:$F$12),LOOKUP(集計用!K188,得点換算データ!$E$17:$F$26)))</f>
        <v/>
      </c>
      <c r="M188" s="28" t="str">
        <f>IF(記入用!K188="","",記入用!K188)</f>
        <v/>
      </c>
      <c r="N188" s="30" t="str">
        <f>IF(集計用!M188="","",IF(集計用!F188="男",LOOKUP(集計用!M188,得点換算データ!$G$3:$H$12),LOOKUP(集計用!M188,得点換算データ!$G$17:$H$26)))</f>
        <v/>
      </c>
      <c r="O188" s="28" t="str">
        <f>IF(記入用!L188="","",記入用!L188)</f>
        <v/>
      </c>
      <c r="P188" s="30" t="str">
        <f>IF(集計用!O188="","",IF(集計用!F188="男",LOOKUP(集計用!O188,得点換算データ!$I$3:$J$12),LOOKUP(集計用!O188,得点換算データ!$I$17:$J$26)))</f>
        <v/>
      </c>
      <c r="Q188" s="28" t="str">
        <f>IF(記入用!M188="","",記入用!M188)</f>
        <v/>
      </c>
      <c r="R188" s="30" t="str">
        <f>IF(集計用!Q188="","",IF(集計用!F188="男",LOOKUP(集計用!Q188,得点換算データ!$K$3:$L$12),LOOKUP(集計用!Q188,得点換算データ!$K$17:$L$26)))</f>
        <v/>
      </c>
      <c r="S188" s="28" t="str">
        <f>IF(記入用!N188="","",ROUNDUP(記入用!N188,1))</f>
        <v/>
      </c>
      <c r="T188" s="30" t="str">
        <f>IF(集計用!S188="","",IF(集計用!F188="男",LOOKUP(集計用!S188,得点換算データ!$M$3:$N$12),LOOKUP(集計用!S188,得点換算データ!$M$17:$N$26)))</f>
        <v/>
      </c>
      <c r="U188" s="28" t="str">
        <f>IF(記入用!O188="","",ROUNDDOWN(記入用!O188,0))</f>
        <v/>
      </c>
      <c r="V188" s="30" t="str">
        <f>IF(集計用!U188="","",IF(集計用!F188="男",LOOKUP(集計用!U188,得点換算データ!$O$3:$P$12),LOOKUP(集計用!U188,得点換算データ!$O$17:$P$26)))</f>
        <v/>
      </c>
      <c r="W188" s="28" t="str">
        <f>IF(記入用!P188="","",ROUNDDOWN(記入用!P188,0))</f>
        <v/>
      </c>
      <c r="X188" s="30" t="str">
        <f>IF(集計用!W188="","",IF(集計用!F188="男",LOOKUP(集計用!W188,得点換算データ!$Q$3:$R$12),LOOKUP(集計用!W188,得点換算データ!$Q$17:$R$26)))</f>
        <v/>
      </c>
      <c r="Y188" s="28" t="str">
        <f>IF(SUM(集計用!H188+J188+L188+N188+P188+R188+T188+V188+X188)=0,"",(H188+J188+L188+N188+T188+V188+X188+MAX(P188,R188)))</f>
        <v/>
      </c>
      <c r="Z188" s="28" t="str">
        <f>IF(Y188="","",IF(C188=1,LOOKUP(Y188,得点換算データ!$B$29:$B$33,得点換算データ!$A$29:$A$33),IF(C188=2,LOOKUP(Y188,得点換算データ!$C$29:$C$33,得点換算データ!$A$29:$A$33),LOOKUP(Y188,得点換算データ!$D$29:$D$33,得点換算データ!$A$29:$A$33))))</f>
        <v/>
      </c>
      <c r="AA188" s="27">
        <f t="shared" si="20"/>
        <v>0</v>
      </c>
      <c r="AB188" s="27"/>
      <c r="AC188" s="27">
        <f t="shared" si="21"/>
        <v>0</v>
      </c>
      <c r="AD188" s="27">
        <f t="shared" si="22"/>
        <v>0</v>
      </c>
      <c r="AE188" s="27">
        <f t="shared" si="23"/>
        <v>0</v>
      </c>
      <c r="AF188" s="27">
        <f t="shared" si="24"/>
        <v>0</v>
      </c>
      <c r="AG188" s="27">
        <f t="shared" si="25"/>
        <v>0</v>
      </c>
      <c r="AH188" s="27">
        <f t="shared" si="26"/>
        <v>0</v>
      </c>
      <c r="AI188" s="27">
        <f t="shared" si="27"/>
        <v>0</v>
      </c>
      <c r="AJ188" s="27">
        <f t="shared" si="28"/>
        <v>0</v>
      </c>
      <c r="AK188" s="27">
        <f t="shared" si="29"/>
        <v>0</v>
      </c>
    </row>
    <row r="189" spans="1:37">
      <c r="A189" s="28" t="str">
        <f>IF(記入用!A189="","",記入用!A189)</f>
        <v/>
      </c>
      <c r="B189" s="28" t="str">
        <f>IF(記入用!B189="","",記入用!B189)</f>
        <v/>
      </c>
      <c r="C189" s="28" t="str">
        <f>IF(記入用!C189="","",記入用!C189)</f>
        <v/>
      </c>
      <c r="D189" s="28" t="str">
        <f>IF(記入用!D189="","",記入用!D189)</f>
        <v/>
      </c>
      <c r="E189" s="28" t="str">
        <f>IF(記入用!E189="","",記入用!E189)</f>
        <v/>
      </c>
      <c r="F189" s="28" t="str">
        <f>IF(記入用!F189="","",記入用!F189)</f>
        <v/>
      </c>
      <c r="G189" s="28" t="str">
        <f>IF(OR(記入用!G189=0,記入用!H189=0),"",ROUND((記入用!G189+記入用!H189)/2,0))</f>
        <v/>
      </c>
      <c r="H189" s="29" t="str">
        <f>IF(集計用!G189="","",IF(集計用!F189="男",LOOKUP(集計用!G189,得点換算データ!$A$3:$B$12),LOOKUP(集計用!G189,得点換算データ!$A$17:$B$26)))</f>
        <v/>
      </c>
      <c r="I189" s="28" t="str">
        <f>IF(記入用!I189="","",記入用!I189)</f>
        <v/>
      </c>
      <c r="J189" s="30" t="str">
        <f>IF(集計用!I189="","",IF(集計用!F189="男",LOOKUP(集計用!I189,得点換算データ!$C$3:$D$12),LOOKUP(集計用!I189,得点換算データ!$C$17:$D$26)))</f>
        <v/>
      </c>
      <c r="K189" s="28" t="str">
        <f>IF(記入用!J189="","",ROUNDDOWN(記入用!J189,0))</f>
        <v/>
      </c>
      <c r="L189" s="29" t="str">
        <f>IF(集計用!K189="","",IF(集計用!F189="男",LOOKUP(集計用!K189,得点換算データ!$E$3:$F$12),LOOKUP(集計用!K189,得点換算データ!$E$17:$F$26)))</f>
        <v/>
      </c>
      <c r="M189" s="28" t="str">
        <f>IF(記入用!K189="","",記入用!K189)</f>
        <v/>
      </c>
      <c r="N189" s="30" t="str">
        <f>IF(集計用!M189="","",IF(集計用!F189="男",LOOKUP(集計用!M189,得点換算データ!$G$3:$H$12),LOOKUP(集計用!M189,得点換算データ!$G$17:$H$26)))</f>
        <v/>
      </c>
      <c r="O189" s="28" t="str">
        <f>IF(記入用!L189="","",記入用!L189)</f>
        <v/>
      </c>
      <c r="P189" s="30" t="str">
        <f>IF(集計用!O189="","",IF(集計用!F189="男",LOOKUP(集計用!O189,得点換算データ!$I$3:$J$12),LOOKUP(集計用!O189,得点換算データ!$I$17:$J$26)))</f>
        <v/>
      </c>
      <c r="Q189" s="28" t="str">
        <f>IF(記入用!M189="","",記入用!M189)</f>
        <v/>
      </c>
      <c r="R189" s="30" t="str">
        <f>IF(集計用!Q189="","",IF(集計用!F189="男",LOOKUP(集計用!Q189,得点換算データ!$K$3:$L$12),LOOKUP(集計用!Q189,得点換算データ!$K$17:$L$26)))</f>
        <v/>
      </c>
      <c r="S189" s="28" t="str">
        <f>IF(記入用!N189="","",ROUNDUP(記入用!N189,1))</f>
        <v/>
      </c>
      <c r="T189" s="30" t="str">
        <f>IF(集計用!S189="","",IF(集計用!F189="男",LOOKUP(集計用!S189,得点換算データ!$M$3:$N$12),LOOKUP(集計用!S189,得点換算データ!$M$17:$N$26)))</f>
        <v/>
      </c>
      <c r="U189" s="28" t="str">
        <f>IF(記入用!O189="","",ROUNDDOWN(記入用!O189,0))</f>
        <v/>
      </c>
      <c r="V189" s="30" t="str">
        <f>IF(集計用!U189="","",IF(集計用!F189="男",LOOKUP(集計用!U189,得点換算データ!$O$3:$P$12),LOOKUP(集計用!U189,得点換算データ!$O$17:$P$26)))</f>
        <v/>
      </c>
      <c r="W189" s="28" t="str">
        <f>IF(記入用!P189="","",ROUNDDOWN(記入用!P189,0))</f>
        <v/>
      </c>
      <c r="X189" s="30" t="str">
        <f>IF(集計用!W189="","",IF(集計用!F189="男",LOOKUP(集計用!W189,得点換算データ!$Q$3:$R$12),LOOKUP(集計用!W189,得点換算データ!$Q$17:$R$26)))</f>
        <v/>
      </c>
      <c r="Y189" s="28" t="str">
        <f>IF(SUM(集計用!H189+J189+L189+N189+P189+R189+T189+V189+X189)=0,"",(H189+J189+L189+N189+T189+V189+X189+MAX(P189,R189)))</f>
        <v/>
      </c>
      <c r="Z189" s="28" t="str">
        <f>IF(Y189="","",IF(C189=1,LOOKUP(Y189,得点換算データ!$B$29:$B$33,得点換算データ!$A$29:$A$33),IF(C189=2,LOOKUP(Y189,得点換算データ!$C$29:$C$33,得点換算データ!$A$29:$A$33),LOOKUP(Y189,得点換算データ!$D$29:$D$33,得点換算データ!$A$29:$A$33))))</f>
        <v/>
      </c>
      <c r="AA189" s="27">
        <f t="shared" si="20"/>
        <v>0</v>
      </c>
      <c r="AB189" s="27"/>
      <c r="AC189" s="27">
        <f t="shared" si="21"/>
        <v>0</v>
      </c>
      <c r="AD189" s="27">
        <f t="shared" si="22"/>
        <v>0</v>
      </c>
      <c r="AE189" s="27">
        <f t="shared" si="23"/>
        <v>0</v>
      </c>
      <c r="AF189" s="27">
        <f t="shared" si="24"/>
        <v>0</v>
      </c>
      <c r="AG189" s="27">
        <f t="shared" si="25"/>
        <v>0</v>
      </c>
      <c r="AH189" s="27">
        <f t="shared" si="26"/>
        <v>0</v>
      </c>
      <c r="AI189" s="27">
        <f t="shared" si="27"/>
        <v>0</v>
      </c>
      <c r="AJ189" s="27">
        <f t="shared" si="28"/>
        <v>0</v>
      </c>
      <c r="AK189" s="27">
        <f t="shared" si="29"/>
        <v>0</v>
      </c>
    </row>
    <row r="190" spans="1:37">
      <c r="A190" s="28" t="str">
        <f>IF(記入用!A190="","",記入用!A190)</f>
        <v/>
      </c>
      <c r="B190" s="28" t="str">
        <f>IF(記入用!B190="","",記入用!B190)</f>
        <v/>
      </c>
      <c r="C190" s="28" t="str">
        <f>IF(記入用!C190="","",記入用!C190)</f>
        <v/>
      </c>
      <c r="D190" s="28" t="str">
        <f>IF(記入用!D190="","",記入用!D190)</f>
        <v/>
      </c>
      <c r="E190" s="28" t="str">
        <f>IF(記入用!E190="","",記入用!E190)</f>
        <v/>
      </c>
      <c r="F190" s="28" t="str">
        <f>IF(記入用!F190="","",記入用!F190)</f>
        <v/>
      </c>
      <c r="G190" s="28" t="str">
        <f>IF(OR(記入用!G190=0,記入用!H190=0),"",ROUND((記入用!G190+記入用!H190)/2,0))</f>
        <v/>
      </c>
      <c r="H190" s="29" t="str">
        <f>IF(集計用!G190="","",IF(集計用!F190="男",LOOKUP(集計用!G190,得点換算データ!$A$3:$B$12),LOOKUP(集計用!G190,得点換算データ!$A$17:$B$26)))</f>
        <v/>
      </c>
      <c r="I190" s="28" t="str">
        <f>IF(記入用!I190="","",記入用!I190)</f>
        <v/>
      </c>
      <c r="J190" s="30" t="str">
        <f>IF(集計用!I190="","",IF(集計用!F190="男",LOOKUP(集計用!I190,得点換算データ!$C$3:$D$12),LOOKUP(集計用!I190,得点換算データ!$C$17:$D$26)))</f>
        <v/>
      </c>
      <c r="K190" s="28" t="str">
        <f>IF(記入用!J190="","",ROUNDDOWN(記入用!J190,0))</f>
        <v/>
      </c>
      <c r="L190" s="29" t="str">
        <f>IF(集計用!K190="","",IF(集計用!F190="男",LOOKUP(集計用!K190,得点換算データ!$E$3:$F$12),LOOKUP(集計用!K190,得点換算データ!$E$17:$F$26)))</f>
        <v/>
      </c>
      <c r="M190" s="28" t="str">
        <f>IF(記入用!K190="","",記入用!K190)</f>
        <v/>
      </c>
      <c r="N190" s="30" t="str">
        <f>IF(集計用!M190="","",IF(集計用!F190="男",LOOKUP(集計用!M190,得点換算データ!$G$3:$H$12),LOOKUP(集計用!M190,得点換算データ!$G$17:$H$26)))</f>
        <v/>
      </c>
      <c r="O190" s="28" t="str">
        <f>IF(記入用!L190="","",記入用!L190)</f>
        <v/>
      </c>
      <c r="P190" s="30" t="str">
        <f>IF(集計用!O190="","",IF(集計用!F190="男",LOOKUP(集計用!O190,得点換算データ!$I$3:$J$12),LOOKUP(集計用!O190,得点換算データ!$I$17:$J$26)))</f>
        <v/>
      </c>
      <c r="Q190" s="28" t="str">
        <f>IF(記入用!M190="","",記入用!M190)</f>
        <v/>
      </c>
      <c r="R190" s="30" t="str">
        <f>IF(集計用!Q190="","",IF(集計用!F190="男",LOOKUP(集計用!Q190,得点換算データ!$K$3:$L$12),LOOKUP(集計用!Q190,得点換算データ!$K$17:$L$26)))</f>
        <v/>
      </c>
      <c r="S190" s="28" t="str">
        <f>IF(記入用!N190="","",ROUNDUP(記入用!N190,1))</f>
        <v/>
      </c>
      <c r="T190" s="30" t="str">
        <f>IF(集計用!S190="","",IF(集計用!F190="男",LOOKUP(集計用!S190,得点換算データ!$M$3:$N$12),LOOKUP(集計用!S190,得点換算データ!$M$17:$N$26)))</f>
        <v/>
      </c>
      <c r="U190" s="28" t="str">
        <f>IF(記入用!O190="","",ROUNDDOWN(記入用!O190,0))</f>
        <v/>
      </c>
      <c r="V190" s="30" t="str">
        <f>IF(集計用!U190="","",IF(集計用!F190="男",LOOKUP(集計用!U190,得点換算データ!$O$3:$P$12),LOOKUP(集計用!U190,得点換算データ!$O$17:$P$26)))</f>
        <v/>
      </c>
      <c r="W190" s="28" t="str">
        <f>IF(記入用!P190="","",ROUNDDOWN(記入用!P190,0))</f>
        <v/>
      </c>
      <c r="X190" s="30" t="str">
        <f>IF(集計用!W190="","",IF(集計用!F190="男",LOOKUP(集計用!W190,得点換算データ!$Q$3:$R$12),LOOKUP(集計用!W190,得点換算データ!$Q$17:$R$26)))</f>
        <v/>
      </c>
      <c r="Y190" s="28" t="str">
        <f>IF(SUM(集計用!H190+J190+L190+N190+P190+R190+T190+V190+X190)=0,"",(H190+J190+L190+N190+T190+V190+X190+MAX(P190,R190)))</f>
        <v/>
      </c>
      <c r="Z190" s="28" t="str">
        <f>IF(Y190="","",IF(C190=1,LOOKUP(Y190,得点換算データ!$B$29:$B$33,得点換算データ!$A$29:$A$33),IF(C190=2,LOOKUP(Y190,得点換算データ!$C$29:$C$33,得点換算データ!$A$29:$A$33),LOOKUP(Y190,得点換算データ!$D$29:$D$33,得点換算データ!$A$29:$A$33))))</f>
        <v/>
      </c>
      <c r="AA190" s="27">
        <f t="shared" si="20"/>
        <v>0</v>
      </c>
      <c r="AB190" s="27"/>
      <c r="AC190" s="27">
        <f t="shared" si="21"/>
        <v>0</v>
      </c>
      <c r="AD190" s="27">
        <f t="shared" si="22"/>
        <v>0</v>
      </c>
      <c r="AE190" s="27">
        <f t="shared" si="23"/>
        <v>0</v>
      </c>
      <c r="AF190" s="27">
        <f t="shared" si="24"/>
        <v>0</v>
      </c>
      <c r="AG190" s="27">
        <f t="shared" si="25"/>
        <v>0</v>
      </c>
      <c r="AH190" s="27">
        <f t="shared" si="26"/>
        <v>0</v>
      </c>
      <c r="AI190" s="27">
        <f t="shared" si="27"/>
        <v>0</v>
      </c>
      <c r="AJ190" s="27">
        <f t="shared" si="28"/>
        <v>0</v>
      </c>
      <c r="AK190" s="27">
        <f t="shared" si="29"/>
        <v>0</v>
      </c>
    </row>
    <row r="191" spans="1:37">
      <c r="A191" s="28" t="str">
        <f>IF(記入用!A191="","",記入用!A191)</f>
        <v/>
      </c>
      <c r="B191" s="28" t="str">
        <f>IF(記入用!B191="","",記入用!B191)</f>
        <v/>
      </c>
      <c r="C191" s="28" t="str">
        <f>IF(記入用!C191="","",記入用!C191)</f>
        <v/>
      </c>
      <c r="D191" s="28" t="str">
        <f>IF(記入用!D191="","",記入用!D191)</f>
        <v/>
      </c>
      <c r="E191" s="28" t="str">
        <f>IF(記入用!E191="","",記入用!E191)</f>
        <v/>
      </c>
      <c r="F191" s="28" t="str">
        <f>IF(記入用!F191="","",記入用!F191)</f>
        <v/>
      </c>
      <c r="G191" s="28" t="str">
        <f>IF(OR(記入用!G191=0,記入用!H191=0),"",ROUND((記入用!G191+記入用!H191)/2,0))</f>
        <v/>
      </c>
      <c r="H191" s="29" t="str">
        <f>IF(集計用!G191="","",IF(集計用!F191="男",LOOKUP(集計用!G191,得点換算データ!$A$3:$B$12),LOOKUP(集計用!G191,得点換算データ!$A$17:$B$26)))</f>
        <v/>
      </c>
      <c r="I191" s="28" t="str">
        <f>IF(記入用!I191="","",記入用!I191)</f>
        <v/>
      </c>
      <c r="J191" s="30" t="str">
        <f>IF(集計用!I191="","",IF(集計用!F191="男",LOOKUP(集計用!I191,得点換算データ!$C$3:$D$12),LOOKUP(集計用!I191,得点換算データ!$C$17:$D$26)))</f>
        <v/>
      </c>
      <c r="K191" s="28" t="str">
        <f>IF(記入用!J191="","",ROUNDDOWN(記入用!J191,0))</f>
        <v/>
      </c>
      <c r="L191" s="29" t="str">
        <f>IF(集計用!K191="","",IF(集計用!F191="男",LOOKUP(集計用!K191,得点換算データ!$E$3:$F$12),LOOKUP(集計用!K191,得点換算データ!$E$17:$F$26)))</f>
        <v/>
      </c>
      <c r="M191" s="28" t="str">
        <f>IF(記入用!K191="","",記入用!K191)</f>
        <v/>
      </c>
      <c r="N191" s="30" t="str">
        <f>IF(集計用!M191="","",IF(集計用!F191="男",LOOKUP(集計用!M191,得点換算データ!$G$3:$H$12),LOOKUP(集計用!M191,得点換算データ!$G$17:$H$26)))</f>
        <v/>
      </c>
      <c r="O191" s="28" t="str">
        <f>IF(記入用!L191="","",記入用!L191)</f>
        <v/>
      </c>
      <c r="P191" s="30" t="str">
        <f>IF(集計用!O191="","",IF(集計用!F191="男",LOOKUP(集計用!O191,得点換算データ!$I$3:$J$12),LOOKUP(集計用!O191,得点換算データ!$I$17:$J$26)))</f>
        <v/>
      </c>
      <c r="Q191" s="28" t="str">
        <f>IF(記入用!M191="","",記入用!M191)</f>
        <v/>
      </c>
      <c r="R191" s="30" t="str">
        <f>IF(集計用!Q191="","",IF(集計用!F191="男",LOOKUP(集計用!Q191,得点換算データ!$K$3:$L$12),LOOKUP(集計用!Q191,得点換算データ!$K$17:$L$26)))</f>
        <v/>
      </c>
      <c r="S191" s="28" t="str">
        <f>IF(記入用!N191="","",ROUNDUP(記入用!N191,1))</f>
        <v/>
      </c>
      <c r="T191" s="30" t="str">
        <f>IF(集計用!S191="","",IF(集計用!F191="男",LOOKUP(集計用!S191,得点換算データ!$M$3:$N$12),LOOKUP(集計用!S191,得点換算データ!$M$17:$N$26)))</f>
        <v/>
      </c>
      <c r="U191" s="28" t="str">
        <f>IF(記入用!O191="","",ROUNDDOWN(記入用!O191,0))</f>
        <v/>
      </c>
      <c r="V191" s="30" t="str">
        <f>IF(集計用!U191="","",IF(集計用!F191="男",LOOKUP(集計用!U191,得点換算データ!$O$3:$P$12),LOOKUP(集計用!U191,得点換算データ!$O$17:$P$26)))</f>
        <v/>
      </c>
      <c r="W191" s="28" t="str">
        <f>IF(記入用!P191="","",ROUNDDOWN(記入用!P191,0))</f>
        <v/>
      </c>
      <c r="X191" s="30" t="str">
        <f>IF(集計用!W191="","",IF(集計用!F191="男",LOOKUP(集計用!W191,得点換算データ!$Q$3:$R$12),LOOKUP(集計用!W191,得点換算データ!$Q$17:$R$26)))</f>
        <v/>
      </c>
      <c r="Y191" s="28" t="str">
        <f>IF(SUM(集計用!H191+J191+L191+N191+P191+R191+T191+V191+X191)=0,"",(H191+J191+L191+N191+T191+V191+X191+MAX(P191,R191)))</f>
        <v/>
      </c>
      <c r="Z191" s="28" t="str">
        <f>IF(Y191="","",IF(C191=1,LOOKUP(Y191,得点換算データ!$B$29:$B$33,得点換算データ!$A$29:$A$33),IF(C191=2,LOOKUP(Y191,得点換算データ!$C$29:$C$33,得点換算データ!$A$29:$A$33),LOOKUP(Y191,得点換算データ!$D$29:$D$33,得点換算データ!$A$29:$A$33))))</f>
        <v/>
      </c>
      <c r="AA191" s="27">
        <f t="shared" si="20"/>
        <v>0</v>
      </c>
      <c r="AB191" s="27"/>
      <c r="AC191" s="27">
        <f t="shared" si="21"/>
        <v>0</v>
      </c>
      <c r="AD191" s="27">
        <f t="shared" si="22"/>
        <v>0</v>
      </c>
      <c r="AE191" s="27">
        <f t="shared" si="23"/>
        <v>0</v>
      </c>
      <c r="AF191" s="27">
        <f t="shared" si="24"/>
        <v>0</v>
      </c>
      <c r="AG191" s="27">
        <f t="shared" si="25"/>
        <v>0</v>
      </c>
      <c r="AH191" s="27">
        <f t="shared" si="26"/>
        <v>0</v>
      </c>
      <c r="AI191" s="27">
        <f t="shared" si="27"/>
        <v>0</v>
      </c>
      <c r="AJ191" s="27">
        <f t="shared" si="28"/>
        <v>0</v>
      </c>
      <c r="AK191" s="27">
        <f t="shared" si="29"/>
        <v>0</v>
      </c>
    </row>
    <row r="192" spans="1:37">
      <c r="A192" s="28" t="str">
        <f>IF(記入用!A192="","",記入用!A192)</f>
        <v/>
      </c>
      <c r="B192" s="28" t="str">
        <f>IF(記入用!B192="","",記入用!B192)</f>
        <v/>
      </c>
      <c r="C192" s="28" t="str">
        <f>IF(記入用!C192="","",記入用!C192)</f>
        <v/>
      </c>
      <c r="D192" s="28" t="str">
        <f>IF(記入用!D192="","",記入用!D192)</f>
        <v/>
      </c>
      <c r="E192" s="28" t="str">
        <f>IF(記入用!E192="","",記入用!E192)</f>
        <v/>
      </c>
      <c r="F192" s="28" t="str">
        <f>IF(記入用!F192="","",記入用!F192)</f>
        <v/>
      </c>
      <c r="G192" s="28" t="str">
        <f>IF(OR(記入用!G192=0,記入用!H192=0),"",ROUND((記入用!G192+記入用!H192)/2,0))</f>
        <v/>
      </c>
      <c r="H192" s="29" t="str">
        <f>IF(集計用!G192="","",IF(集計用!F192="男",LOOKUP(集計用!G192,得点換算データ!$A$3:$B$12),LOOKUP(集計用!G192,得点換算データ!$A$17:$B$26)))</f>
        <v/>
      </c>
      <c r="I192" s="28" t="str">
        <f>IF(記入用!I192="","",記入用!I192)</f>
        <v/>
      </c>
      <c r="J192" s="30" t="str">
        <f>IF(集計用!I192="","",IF(集計用!F192="男",LOOKUP(集計用!I192,得点換算データ!$C$3:$D$12),LOOKUP(集計用!I192,得点換算データ!$C$17:$D$26)))</f>
        <v/>
      </c>
      <c r="K192" s="28" t="str">
        <f>IF(記入用!J192="","",ROUNDDOWN(記入用!J192,0))</f>
        <v/>
      </c>
      <c r="L192" s="29" t="str">
        <f>IF(集計用!K192="","",IF(集計用!F192="男",LOOKUP(集計用!K192,得点換算データ!$E$3:$F$12),LOOKUP(集計用!K192,得点換算データ!$E$17:$F$26)))</f>
        <v/>
      </c>
      <c r="M192" s="28" t="str">
        <f>IF(記入用!K192="","",記入用!K192)</f>
        <v/>
      </c>
      <c r="N192" s="30" t="str">
        <f>IF(集計用!M192="","",IF(集計用!F192="男",LOOKUP(集計用!M192,得点換算データ!$G$3:$H$12),LOOKUP(集計用!M192,得点換算データ!$G$17:$H$26)))</f>
        <v/>
      </c>
      <c r="O192" s="28" t="str">
        <f>IF(記入用!L192="","",記入用!L192)</f>
        <v/>
      </c>
      <c r="P192" s="30" t="str">
        <f>IF(集計用!O192="","",IF(集計用!F192="男",LOOKUP(集計用!O192,得点換算データ!$I$3:$J$12),LOOKUP(集計用!O192,得点換算データ!$I$17:$J$26)))</f>
        <v/>
      </c>
      <c r="Q192" s="28" t="str">
        <f>IF(記入用!M192="","",記入用!M192)</f>
        <v/>
      </c>
      <c r="R192" s="30" t="str">
        <f>IF(集計用!Q192="","",IF(集計用!F192="男",LOOKUP(集計用!Q192,得点換算データ!$K$3:$L$12),LOOKUP(集計用!Q192,得点換算データ!$K$17:$L$26)))</f>
        <v/>
      </c>
      <c r="S192" s="28" t="str">
        <f>IF(記入用!N192="","",ROUNDUP(記入用!N192,1))</f>
        <v/>
      </c>
      <c r="T192" s="30" t="str">
        <f>IF(集計用!S192="","",IF(集計用!F192="男",LOOKUP(集計用!S192,得点換算データ!$M$3:$N$12),LOOKUP(集計用!S192,得点換算データ!$M$17:$N$26)))</f>
        <v/>
      </c>
      <c r="U192" s="28" t="str">
        <f>IF(記入用!O192="","",ROUNDDOWN(記入用!O192,0))</f>
        <v/>
      </c>
      <c r="V192" s="30" t="str">
        <f>IF(集計用!U192="","",IF(集計用!F192="男",LOOKUP(集計用!U192,得点換算データ!$O$3:$P$12),LOOKUP(集計用!U192,得点換算データ!$O$17:$P$26)))</f>
        <v/>
      </c>
      <c r="W192" s="28" t="str">
        <f>IF(記入用!P192="","",ROUNDDOWN(記入用!P192,0))</f>
        <v/>
      </c>
      <c r="X192" s="30" t="str">
        <f>IF(集計用!W192="","",IF(集計用!F192="男",LOOKUP(集計用!W192,得点換算データ!$Q$3:$R$12),LOOKUP(集計用!W192,得点換算データ!$Q$17:$R$26)))</f>
        <v/>
      </c>
      <c r="Y192" s="28" t="str">
        <f>IF(SUM(集計用!H192+J192+L192+N192+P192+R192+T192+V192+X192)=0,"",(H192+J192+L192+N192+T192+V192+X192+MAX(P192,R192)))</f>
        <v/>
      </c>
      <c r="Z192" s="28" t="str">
        <f>IF(Y192="","",IF(C192=1,LOOKUP(Y192,得点換算データ!$B$29:$B$33,得点換算データ!$A$29:$A$33),IF(C192=2,LOOKUP(Y192,得点換算データ!$C$29:$C$33,得点換算データ!$A$29:$A$33),LOOKUP(Y192,得点換算データ!$D$29:$D$33,得点換算データ!$A$29:$A$33))))</f>
        <v/>
      </c>
      <c r="AA192" s="27">
        <f t="shared" si="20"/>
        <v>0</v>
      </c>
      <c r="AB192" s="27"/>
      <c r="AC192" s="27">
        <f t="shared" si="21"/>
        <v>0</v>
      </c>
      <c r="AD192" s="27">
        <f t="shared" si="22"/>
        <v>0</v>
      </c>
      <c r="AE192" s="27">
        <f t="shared" si="23"/>
        <v>0</v>
      </c>
      <c r="AF192" s="27">
        <f t="shared" si="24"/>
        <v>0</v>
      </c>
      <c r="AG192" s="27">
        <f t="shared" si="25"/>
        <v>0</v>
      </c>
      <c r="AH192" s="27">
        <f t="shared" si="26"/>
        <v>0</v>
      </c>
      <c r="AI192" s="27">
        <f t="shared" si="27"/>
        <v>0</v>
      </c>
      <c r="AJ192" s="27">
        <f t="shared" si="28"/>
        <v>0</v>
      </c>
      <c r="AK192" s="27">
        <f t="shared" si="29"/>
        <v>0</v>
      </c>
    </row>
    <row r="193" spans="1:37">
      <c r="A193" s="28" t="str">
        <f>IF(記入用!A193="","",記入用!A193)</f>
        <v/>
      </c>
      <c r="B193" s="28" t="str">
        <f>IF(記入用!B193="","",記入用!B193)</f>
        <v/>
      </c>
      <c r="C193" s="28" t="str">
        <f>IF(記入用!C193="","",記入用!C193)</f>
        <v/>
      </c>
      <c r="D193" s="28" t="str">
        <f>IF(記入用!D193="","",記入用!D193)</f>
        <v/>
      </c>
      <c r="E193" s="28" t="str">
        <f>IF(記入用!E193="","",記入用!E193)</f>
        <v/>
      </c>
      <c r="F193" s="28" t="str">
        <f>IF(記入用!F193="","",記入用!F193)</f>
        <v/>
      </c>
      <c r="G193" s="28" t="str">
        <f>IF(OR(記入用!G193=0,記入用!H193=0),"",ROUND((記入用!G193+記入用!H193)/2,0))</f>
        <v/>
      </c>
      <c r="H193" s="29" t="str">
        <f>IF(集計用!G193="","",IF(集計用!F193="男",LOOKUP(集計用!G193,得点換算データ!$A$3:$B$12),LOOKUP(集計用!G193,得点換算データ!$A$17:$B$26)))</f>
        <v/>
      </c>
      <c r="I193" s="28" t="str">
        <f>IF(記入用!I193="","",記入用!I193)</f>
        <v/>
      </c>
      <c r="J193" s="30" t="str">
        <f>IF(集計用!I193="","",IF(集計用!F193="男",LOOKUP(集計用!I193,得点換算データ!$C$3:$D$12),LOOKUP(集計用!I193,得点換算データ!$C$17:$D$26)))</f>
        <v/>
      </c>
      <c r="K193" s="28" t="str">
        <f>IF(記入用!J193="","",ROUNDDOWN(記入用!J193,0))</f>
        <v/>
      </c>
      <c r="L193" s="29" t="str">
        <f>IF(集計用!K193="","",IF(集計用!F193="男",LOOKUP(集計用!K193,得点換算データ!$E$3:$F$12),LOOKUP(集計用!K193,得点換算データ!$E$17:$F$26)))</f>
        <v/>
      </c>
      <c r="M193" s="28" t="str">
        <f>IF(記入用!K193="","",記入用!K193)</f>
        <v/>
      </c>
      <c r="N193" s="30" t="str">
        <f>IF(集計用!M193="","",IF(集計用!F193="男",LOOKUP(集計用!M193,得点換算データ!$G$3:$H$12),LOOKUP(集計用!M193,得点換算データ!$G$17:$H$26)))</f>
        <v/>
      </c>
      <c r="O193" s="28" t="str">
        <f>IF(記入用!L193="","",記入用!L193)</f>
        <v/>
      </c>
      <c r="P193" s="30" t="str">
        <f>IF(集計用!O193="","",IF(集計用!F193="男",LOOKUP(集計用!O193,得点換算データ!$I$3:$J$12),LOOKUP(集計用!O193,得点換算データ!$I$17:$J$26)))</f>
        <v/>
      </c>
      <c r="Q193" s="28" t="str">
        <f>IF(記入用!M193="","",記入用!M193)</f>
        <v/>
      </c>
      <c r="R193" s="30" t="str">
        <f>IF(集計用!Q193="","",IF(集計用!F193="男",LOOKUP(集計用!Q193,得点換算データ!$K$3:$L$12),LOOKUP(集計用!Q193,得点換算データ!$K$17:$L$26)))</f>
        <v/>
      </c>
      <c r="S193" s="28" t="str">
        <f>IF(記入用!N193="","",ROUNDUP(記入用!N193,1))</f>
        <v/>
      </c>
      <c r="T193" s="30" t="str">
        <f>IF(集計用!S193="","",IF(集計用!F193="男",LOOKUP(集計用!S193,得点換算データ!$M$3:$N$12),LOOKUP(集計用!S193,得点換算データ!$M$17:$N$26)))</f>
        <v/>
      </c>
      <c r="U193" s="28" t="str">
        <f>IF(記入用!O193="","",ROUNDDOWN(記入用!O193,0))</f>
        <v/>
      </c>
      <c r="V193" s="30" t="str">
        <f>IF(集計用!U193="","",IF(集計用!F193="男",LOOKUP(集計用!U193,得点換算データ!$O$3:$P$12),LOOKUP(集計用!U193,得点換算データ!$O$17:$P$26)))</f>
        <v/>
      </c>
      <c r="W193" s="28" t="str">
        <f>IF(記入用!P193="","",ROUNDDOWN(記入用!P193,0))</f>
        <v/>
      </c>
      <c r="X193" s="30" t="str">
        <f>IF(集計用!W193="","",IF(集計用!F193="男",LOOKUP(集計用!W193,得点換算データ!$Q$3:$R$12),LOOKUP(集計用!W193,得点換算データ!$Q$17:$R$26)))</f>
        <v/>
      </c>
      <c r="Y193" s="28" t="str">
        <f>IF(SUM(集計用!H193+J193+L193+N193+P193+R193+T193+V193+X193)=0,"",(H193+J193+L193+N193+T193+V193+X193+MAX(P193,R193)))</f>
        <v/>
      </c>
      <c r="Z193" s="28" t="str">
        <f>IF(Y193="","",IF(C193=1,LOOKUP(Y193,得点換算データ!$B$29:$B$33,得点換算データ!$A$29:$A$33),IF(C193=2,LOOKUP(Y193,得点換算データ!$C$29:$C$33,得点換算データ!$A$29:$A$33),LOOKUP(Y193,得点換算データ!$D$29:$D$33,得点換算データ!$A$29:$A$33))))</f>
        <v/>
      </c>
      <c r="AA193" s="27">
        <f t="shared" si="20"/>
        <v>0</v>
      </c>
      <c r="AB193" s="27"/>
      <c r="AC193" s="27">
        <f t="shared" si="21"/>
        <v>0</v>
      </c>
      <c r="AD193" s="27">
        <f t="shared" si="22"/>
        <v>0</v>
      </c>
      <c r="AE193" s="27">
        <f t="shared" si="23"/>
        <v>0</v>
      </c>
      <c r="AF193" s="27">
        <f t="shared" si="24"/>
        <v>0</v>
      </c>
      <c r="AG193" s="27">
        <f t="shared" si="25"/>
        <v>0</v>
      </c>
      <c r="AH193" s="27">
        <f t="shared" si="26"/>
        <v>0</v>
      </c>
      <c r="AI193" s="27">
        <f t="shared" si="27"/>
        <v>0</v>
      </c>
      <c r="AJ193" s="27">
        <f t="shared" si="28"/>
        <v>0</v>
      </c>
      <c r="AK193" s="27">
        <f t="shared" si="29"/>
        <v>0</v>
      </c>
    </row>
    <row r="194" spans="1:37">
      <c r="A194" s="28" t="str">
        <f>IF(記入用!A194="","",記入用!A194)</f>
        <v/>
      </c>
      <c r="B194" s="28" t="str">
        <f>IF(記入用!B194="","",記入用!B194)</f>
        <v/>
      </c>
      <c r="C194" s="28" t="str">
        <f>IF(記入用!C194="","",記入用!C194)</f>
        <v/>
      </c>
      <c r="D194" s="28" t="str">
        <f>IF(記入用!D194="","",記入用!D194)</f>
        <v/>
      </c>
      <c r="E194" s="28" t="str">
        <f>IF(記入用!E194="","",記入用!E194)</f>
        <v/>
      </c>
      <c r="F194" s="28" t="str">
        <f>IF(記入用!F194="","",記入用!F194)</f>
        <v/>
      </c>
      <c r="G194" s="28" t="str">
        <f>IF(OR(記入用!G194=0,記入用!H194=0),"",ROUND((記入用!G194+記入用!H194)/2,0))</f>
        <v/>
      </c>
      <c r="H194" s="29" t="str">
        <f>IF(集計用!G194="","",IF(集計用!F194="男",LOOKUP(集計用!G194,得点換算データ!$A$3:$B$12),LOOKUP(集計用!G194,得点換算データ!$A$17:$B$26)))</f>
        <v/>
      </c>
      <c r="I194" s="28" t="str">
        <f>IF(記入用!I194="","",記入用!I194)</f>
        <v/>
      </c>
      <c r="J194" s="30" t="str">
        <f>IF(集計用!I194="","",IF(集計用!F194="男",LOOKUP(集計用!I194,得点換算データ!$C$3:$D$12),LOOKUP(集計用!I194,得点換算データ!$C$17:$D$26)))</f>
        <v/>
      </c>
      <c r="K194" s="28" t="str">
        <f>IF(記入用!J194="","",ROUNDDOWN(記入用!J194,0))</f>
        <v/>
      </c>
      <c r="L194" s="29" t="str">
        <f>IF(集計用!K194="","",IF(集計用!F194="男",LOOKUP(集計用!K194,得点換算データ!$E$3:$F$12),LOOKUP(集計用!K194,得点換算データ!$E$17:$F$26)))</f>
        <v/>
      </c>
      <c r="M194" s="28" t="str">
        <f>IF(記入用!K194="","",記入用!K194)</f>
        <v/>
      </c>
      <c r="N194" s="30" t="str">
        <f>IF(集計用!M194="","",IF(集計用!F194="男",LOOKUP(集計用!M194,得点換算データ!$G$3:$H$12),LOOKUP(集計用!M194,得点換算データ!$G$17:$H$26)))</f>
        <v/>
      </c>
      <c r="O194" s="28" t="str">
        <f>IF(記入用!L194="","",記入用!L194)</f>
        <v/>
      </c>
      <c r="P194" s="30" t="str">
        <f>IF(集計用!O194="","",IF(集計用!F194="男",LOOKUP(集計用!O194,得点換算データ!$I$3:$J$12),LOOKUP(集計用!O194,得点換算データ!$I$17:$J$26)))</f>
        <v/>
      </c>
      <c r="Q194" s="28" t="str">
        <f>IF(記入用!M194="","",記入用!M194)</f>
        <v/>
      </c>
      <c r="R194" s="30" t="str">
        <f>IF(集計用!Q194="","",IF(集計用!F194="男",LOOKUP(集計用!Q194,得点換算データ!$K$3:$L$12),LOOKUP(集計用!Q194,得点換算データ!$K$17:$L$26)))</f>
        <v/>
      </c>
      <c r="S194" s="28" t="str">
        <f>IF(記入用!N194="","",ROUNDUP(記入用!N194,1))</f>
        <v/>
      </c>
      <c r="T194" s="30" t="str">
        <f>IF(集計用!S194="","",IF(集計用!F194="男",LOOKUP(集計用!S194,得点換算データ!$M$3:$N$12),LOOKUP(集計用!S194,得点換算データ!$M$17:$N$26)))</f>
        <v/>
      </c>
      <c r="U194" s="28" t="str">
        <f>IF(記入用!O194="","",ROUNDDOWN(記入用!O194,0))</f>
        <v/>
      </c>
      <c r="V194" s="30" t="str">
        <f>IF(集計用!U194="","",IF(集計用!F194="男",LOOKUP(集計用!U194,得点換算データ!$O$3:$P$12),LOOKUP(集計用!U194,得点換算データ!$O$17:$P$26)))</f>
        <v/>
      </c>
      <c r="W194" s="28" t="str">
        <f>IF(記入用!P194="","",ROUNDDOWN(記入用!P194,0))</f>
        <v/>
      </c>
      <c r="X194" s="30" t="str">
        <f>IF(集計用!W194="","",IF(集計用!F194="男",LOOKUP(集計用!W194,得点換算データ!$Q$3:$R$12),LOOKUP(集計用!W194,得点換算データ!$Q$17:$R$26)))</f>
        <v/>
      </c>
      <c r="Y194" s="28" t="str">
        <f>IF(SUM(集計用!H194+J194+L194+N194+P194+R194+T194+V194+X194)=0,"",(H194+J194+L194+N194+T194+V194+X194+MAX(P194,R194)))</f>
        <v/>
      </c>
      <c r="Z194" s="28" t="str">
        <f>IF(Y194="","",IF(C194=1,LOOKUP(Y194,得点換算データ!$B$29:$B$33,得点換算データ!$A$29:$A$33),IF(C194=2,LOOKUP(Y194,得点換算データ!$C$29:$C$33,得点換算データ!$A$29:$A$33),LOOKUP(Y194,得点換算データ!$D$29:$D$33,得点換算データ!$A$29:$A$33))))</f>
        <v/>
      </c>
      <c r="AA194" s="27">
        <f t="shared" si="20"/>
        <v>0</v>
      </c>
      <c r="AB194" s="27"/>
      <c r="AC194" s="27">
        <f t="shared" si="21"/>
        <v>0</v>
      </c>
      <c r="AD194" s="27">
        <f t="shared" si="22"/>
        <v>0</v>
      </c>
      <c r="AE194" s="27">
        <f t="shared" si="23"/>
        <v>0</v>
      </c>
      <c r="AF194" s="27">
        <f t="shared" si="24"/>
        <v>0</v>
      </c>
      <c r="AG194" s="27">
        <f t="shared" si="25"/>
        <v>0</v>
      </c>
      <c r="AH194" s="27">
        <f t="shared" si="26"/>
        <v>0</v>
      </c>
      <c r="AI194" s="27">
        <f t="shared" si="27"/>
        <v>0</v>
      </c>
      <c r="AJ194" s="27">
        <f t="shared" si="28"/>
        <v>0</v>
      </c>
      <c r="AK194" s="27">
        <f t="shared" si="29"/>
        <v>0</v>
      </c>
    </row>
    <row r="195" spans="1:37">
      <c r="A195" s="28" t="str">
        <f>IF(記入用!A195="","",記入用!A195)</f>
        <v/>
      </c>
      <c r="B195" s="28" t="str">
        <f>IF(記入用!B195="","",記入用!B195)</f>
        <v/>
      </c>
      <c r="C195" s="28" t="str">
        <f>IF(記入用!C195="","",記入用!C195)</f>
        <v/>
      </c>
      <c r="D195" s="28" t="str">
        <f>IF(記入用!D195="","",記入用!D195)</f>
        <v/>
      </c>
      <c r="E195" s="28" t="str">
        <f>IF(記入用!E195="","",記入用!E195)</f>
        <v/>
      </c>
      <c r="F195" s="28" t="str">
        <f>IF(記入用!F195="","",記入用!F195)</f>
        <v/>
      </c>
      <c r="G195" s="28" t="str">
        <f>IF(OR(記入用!G195=0,記入用!H195=0),"",ROUND((記入用!G195+記入用!H195)/2,0))</f>
        <v/>
      </c>
      <c r="H195" s="29" t="str">
        <f>IF(集計用!G195="","",IF(集計用!F195="男",LOOKUP(集計用!G195,得点換算データ!$A$3:$B$12),LOOKUP(集計用!G195,得点換算データ!$A$17:$B$26)))</f>
        <v/>
      </c>
      <c r="I195" s="28" t="str">
        <f>IF(記入用!I195="","",記入用!I195)</f>
        <v/>
      </c>
      <c r="J195" s="30" t="str">
        <f>IF(集計用!I195="","",IF(集計用!F195="男",LOOKUP(集計用!I195,得点換算データ!$C$3:$D$12),LOOKUP(集計用!I195,得点換算データ!$C$17:$D$26)))</f>
        <v/>
      </c>
      <c r="K195" s="28" t="str">
        <f>IF(記入用!J195="","",ROUNDDOWN(記入用!J195,0))</f>
        <v/>
      </c>
      <c r="L195" s="29" t="str">
        <f>IF(集計用!K195="","",IF(集計用!F195="男",LOOKUP(集計用!K195,得点換算データ!$E$3:$F$12),LOOKUP(集計用!K195,得点換算データ!$E$17:$F$26)))</f>
        <v/>
      </c>
      <c r="M195" s="28" t="str">
        <f>IF(記入用!K195="","",記入用!K195)</f>
        <v/>
      </c>
      <c r="N195" s="30" t="str">
        <f>IF(集計用!M195="","",IF(集計用!F195="男",LOOKUP(集計用!M195,得点換算データ!$G$3:$H$12),LOOKUP(集計用!M195,得点換算データ!$G$17:$H$26)))</f>
        <v/>
      </c>
      <c r="O195" s="28" t="str">
        <f>IF(記入用!L195="","",記入用!L195)</f>
        <v/>
      </c>
      <c r="P195" s="30" t="str">
        <f>IF(集計用!O195="","",IF(集計用!F195="男",LOOKUP(集計用!O195,得点換算データ!$I$3:$J$12),LOOKUP(集計用!O195,得点換算データ!$I$17:$J$26)))</f>
        <v/>
      </c>
      <c r="Q195" s="28" t="str">
        <f>IF(記入用!M195="","",記入用!M195)</f>
        <v/>
      </c>
      <c r="R195" s="30" t="str">
        <f>IF(集計用!Q195="","",IF(集計用!F195="男",LOOKUP(集計用!Q195,得点換算データ!$K$3:$L$12),LOOKUP(集計用!Q195,得点換算データ!$K$17:$L$26)))</f>
        <v/>
      </c>
      <c r="S195" s="28" t="str">
        <f>IF(記入用!N195="","",ROUNDUP(記入用!N195,1))</f>
        <v/>
      </c>
      <c r="T195" s="30" t="str">
        <f>IF(集計用!S195="","",IF(集計用!F195="男",LOOKUP(集計用!S195,得点換算データ!$M$3:$N$12),LOOKUP(集計用!S195,得点換算データ!$M$17:$N$26)))</f>
        <v/>
      </c>
      <c r="U195" s="28" t="str">
        <f>IF(記入用!O195="","",ROUNDDOWN(記入用!O195,0))</f>
        <v/>
      </c>
      <c r="V195" s="30" t="str">
        <f>IF(集計用!U195="","",IF(集計用!F195="男",LOOKUP(集計用!U195,得点換算データ!$O$3:$P$12),LOOKUP(集計用!U195,得点換算データ!$O$17:$P$26)))</f>
        <v/>
      </c>
      <c r="W195" s="28" t="str">
        <f>IF(記入用!P195="","",ROUNDDOWN(記入用!P195,0))</f>
        <v/>
      </c>
      <c r="X195" s="30" t="str">
        <f>IF(集計用!W195="","",IF(集計用!F195="男",LOOKUP(集計用!W195,得点換算データ!$Q$3:$R$12),LOOKUP(集計用!W195,得点換算データ!$Q$17:$R$26)))</f>
        <v/>
      </c>
      <c r="Y195" s="28" t="str">
        <f>IF(SUM(集計用!H195+J195+L195+N195+P195+R195+T195+V195+X195)=0,"",(H195+J195+L195+N195+T195+V195+X195+MAX(P195,R195)))</f>
        <v/>
      </c>
      <c r="Z195" s="28" t="str">
        <f>IF(Y195="","",IF(C195=1,LOOKUP(Y195,得点換算データ!$B$29:$B$33,得点換算データ!$A$29:$A$33),IF(C195=2,LOOKUP(Y195,得点換算データ!$C$29:$C$33,得点換算データ!$A$29:$A$33),LOOKUP(Y195,得点換算データ!$D$29:$D$33,得点換算データ!$A$29:$A$33))))</f>
        <v/>
      </c>
      <c r="AA195" s="27">
        <f t="shared" ref="AA195:AA258" si="30">SUM(AC195:AK195)</f>
        <v>0</v>
      </c>
      <c r="AB195" s="27"/>
      <c r="AC195" s="27">
        <f t="shared" ref="AC195:AC258" si="31">IF(G195&gt;=1,1,0)</f>
        <v>0</v>
      </c>
      <c r="AD195" s="27">
        <f t="shared" ref="AD195:AD258" si="32">IF(I195&gt;=1,1,0)</f>
        <v>0</v>
      </c>
      <c r="AE195" s="27">
        <f t="shared" ref="AE195:AE258" si="33">IF(K195&gt;=1,1,0)</f>
        <v>0</v>
      </c>
      <c r="AF195" s="27">
        <f t="shared" ref="AF195:AF258" si="34">IF(M195&gt;=1,1,0)</f>
        <v>0</v>
      </c>
      <c r="AG195" s="27">
        <f t="shared" ref="AG195:AG258" si="35">IF(O195&gt;=1,1,0)</f>
        <v>0</v>
      </c>
      <c r="AH195" s="27">
        <f t="shared" ref="AH195:AH258" si="36">IF(Q195&gt;=1,1,0)</f>
        <v>0</v>
      </c>
      <c r="AI195" s="27">
        <f t="shared" ref="AI195:AI258" si="37">IF(S195&gt;=1,1,0)</f>
        <v>0</v>
      </c>
      <c r="AJ195" s="27">
        <f t="shared" ref="AJ195:AJ258" si="38">IF(U195&gt;=1,1,0)</f>
        <v>0</v>
      </c>
      <c r="AK195" s="27">
        <f t="shared" ref="AK195:AK258" si="39">IF(W195&gt;=1,1,0)</f>
        <v>0</v>
      </c>
    </row>
    <row r="196" spans="1:37">
      <c r="A196" s="28" t="str">
        <f>IF(記入用!A196="","",記入用!A196)</f>
        <v/>
      </c>
      <c r="B196" s="28" t="str">
        <f>IF(記入用!B196="","",記入用!B196)</f>
        <v/>
      </c>
      <c r="C196" s="28" t="str">
        <f>IF(記入用!C196="","",記入用!C196)</f>
        <v/>
      </c>
      <c r="D196" s="28" t="str">
        <f>IF(記入用!D196="","",記入用!D196)</f>
        <v/>
      </c>
      <c r="E196" s="28" t="str">
        <f>IF(記入用!E196="","",記入用!E196)</f>
        <v/>
      </c>
      <c r="F196" s="28" t="str">
        <f>IF(記入用!F196="","",記入用!F196)</f>
        <v/>
      </c>
      <c r="G196" s="28" t="str">
        <f>IF(OR(記入用!G196=0,記入用!H196=0),"",ROUND((記入用!G196+記入用!H196)/2,0))</f>
        <v/>
      </c>
      <c r="H196" s="29" t="str">
        <f>IF(集計用!G196="","",IF(集計用!F196="男",LOOKUP(集計用!G196,得点換算データ!$A$3:$B$12),LOOKUP(集計用!G196,得点換算データ!$A$17:$B$26)))</f>
        <v/>
      </c>
      <c r="I196" s="28" t="str">
        <f>IF(記入用!I196="","",記入用!I196)</f>
        <v/>
      </c>
      <c r="J196" s="30" t="str">
        <f>IF(集計用!I196="","",IF(集計用!F196="男",LOOKUP(集計用!I196,得点換算データ!$C$3:$D$12),LOOKUP(集計用!I196,得点換算データ!$C$17:$D$26)))</f>
        <v/>
      </c>
      <c r="K196" s="28" t="str">
        <f>IF(記入用!J196="","",ROUNDDOWN(記入用!J196,0))</f>
        <v/>
      </c>
      <c r="L196" s="29" t="str">
        <f>IF(集計用!K196="","",IF(集計用!F196="男",LOOKUP(集計用!K196,得点換算データ!$E$3:$F$12),LOOKUP(集計用!K196,得点換算データ!$E$17:$F$26)))</f>
        <v/>
      </c>
      <c r="M196" s="28" t="str">
        <f>IF(記入用!K196="","",記入用!K196)</f>
        <v/>
      </c>
      <c r="N196" s="30" t="str">
        <f>IF(集計用!M196="","",IF(集計用!F196="男",LOOKUP(集計用!M196,得点換算データ!$G$3:$H$12),LOOKUP(集計用!M196,得点換算データ!$G$17:$H$26)))</f>
        <v/>
      </c>
      <c r="O196" s="28" t="str">
        <f>IF(記入用!L196="","",記入用!L196)</f>
        <v/>
      </c>
      <c r="P196" s="30" t="str">
        <f>IF(集計用!O196="","",IF(集計用!F196="男",LOOKUP(集計用!O196,得点換算データ!$I$3:$J$12),LOOKUP(集計用!O196,得点換算データ!$I$17:$J$26)))</f>
        <v/>
      </c>
      <c r="Q196" s="28" t="str">
        <f>IF(記入用!M196="","",記入用!M196)</f>
        <v/>
      </c>
      <c r="R196" s="30" t="str">
        <f>IF(集計用!Q196="","",IF(集計用!F196="男",LOOKUP(集計用!Q196,得点換算データ!$K$3:$L$12),LOOKUP(集計用!Q196,得点換算データ!$K$17:$L$26)))</f>
        <v/>
      </c>
      <c r="S196" s="28" t="str">
        <f>IF(記入用!N196="","",ROUNDUP(記入用!N196,1))</f>
        <v/>
      </c>
      <c r="T196" s="30" t="str">
        <f>IF(集計用!S196="","",IF(集計用!F196="男",LOOKUP(集計用!S196,得点換算データ!$M$3:$N$12),LOOKUP(集計用!S196,得点換算データ!$M$17:$N$26)))</f>
        <v/>
      </c>
      <c r="U196" s="28" t="str">
        <f>IF(記入用!O196="","",ROUNDDOWN(記入用!O196,0))</f>
        <v/>
      </c>
      <c r="V196" s="30" t="str">
        <f>IF(集計用!U196="","",IF(集計用!F196="男",LOOKUP(集計用!U196,得点換算データ!$O$3:$P$12),LOOKUP(集計用!U196,得点換算データ!$O$17:$P$26)))</f>
        <v/>
      </c>
      <c r="W196" s="28" t="str">
        <f>IF(記入用!P196="","",ROUNDDOWN(記入用!P196,0))</f>
        <v/>
      </c>
      <c r="X196" s="30" t="str">
        <f>IF(集計用!W196="","",IF(集計用!F196="男",LOOKUP(集計用!W196,得点換算データ!$Q$3:$R$12),LOOKUP(集計用!W196,得点換算データ!$Q$17:$R$26)))</f>
        <v/>
      </c>
      <c r="Y196" s="28" t="str">
        <f>IF(SUM(集計用!H196+J196+L196+N196+P196+R196+T196+V196+X196)=0,"",(H196+J196+L196+N196+T196+V196+X196+MAX(P196,R196)))</f>
        <v/>
      </c>
      <c r="Z196" s="28" t="str">
        <f>IF(Y196="","",IF(C196=1,LOOKUP(Y196,得点換算データ!$B$29:$B$33,得点換算データ!$A$29:$A$33),IF(C196=2,LOOKUP(Y196,得点換算データ!$C$29:$C$33,得点換算データ!$A$29:$A$33),LOOKUP(Y196,得点換算データ!$D$29:$D$33,得点換算データ!$A$29:$A$33))))</f>
        <v/>
      </c>
      <c r="AA196" s="27">
        <f t="shared" si="30"/>
        <v>0</v>
      </c>
      <c r="AB196" s="27"/>
      <c r="AC196" s="27">
        <f t="shared" si="31"/>
        <v>0</v>
      </c>
      <c r="AD196" s="27">
        <f t="shared" si="32"/>
        <v>0</v>
      </c>
      <c r="AE196" s="27">
        <f t="shared" si="33"/>
        <v>0</v>
      </c>
      <c r="AF196" s="27">
        <f t="shared" si="34"/>
        <v>0</v>
      </c>
      <c r="AG196" s="27">
        <f t="shared" si="35"/>
        <v>0</v>
      </c>
      <c r="AH196" s="27">
        <f t="shared" si="36"/>
        <v>0</v>
      </c>
      <c r="AI196" s="27">
        <f t="shared" si="37"/>
        <v>0</v>
      </c>
      <c r="AJ196" s="27">
        <f t="shared" si="38"/>
        <v>0</v>
      </c>
      <c r="AK196" s="27">
        <f t="shared" si="39"/>
        <v>0</v>
      </c>
    </row>
    <row r="197" spans="1:37">
      <c r="A197" s="28" t="str">
        <f>IF(記入用!A197="","",記入用!A197)</f>
        <v/>
      </c>
      <c r="B197" s="28" t="str">
        <f>IF(記入用!B197="","",記入用!B197)</f>
        <v/>
      </c>
      <c r="C197" s="28" t="str">
        <f>IF(記入用!C197="","",記入用!C197)</f>
        <v/>
      </c>
      <c r="D197" s="28" t="str">
        <f>IF(記入用!D197="","",記入用!D197)</f>
        <v/>
      </c>
      <c r="E197" s="28" t="str">
        <f>IF(記入用!E197="","",記入用!E197)</f>
        <v/>
      </c>
      <c r="F197" s="28" t="str">
        <f>IF(記入用!F197="","",記入用!F197)</f>
        <v/>
      </c>
      <c r="G197" s="28" t="str">
        <f>IF(OR(記入用!G197=0,記入用!H197=0),"",ROUND((記入用!G197+記入用!H197)/2,0))</f>
        <v/>
      </c>
      <c r="H197" s="29" t="str">
        <f>IF(集計用!G197="","",IF(集計用!F197="男",LOOKUP(集計用!G197,得点換算データ!$A$3:$B$12),LOOKUP(集計用!G197,得点換算データ!$A$17:$B$26)))</f>
        <v/>
      </c>
      <c r="I197" s="28" t="str">
        <f>IF(記入用!I197="","",記入用!I197)</f>
        <v/>
      </c>
      <c r="J197" s="30" t="str">
        <f>IF(集計用!I197="","",IF(集計用!F197="男",LOOKUP(集計用!I197,得点換算データ!$C$3:$D$12),LOOKUP(集計用!I197,得点換算データ!$C$17:$D$26)))</f>
        <v/>
      </c>
      <c r="K197" s="28" t="str">
        <f>IF(記入用!J197="","",ROUNDDOWN(記入用!J197,0))</f>
        <v/>
      </c>
      <c r="L197" s="29" t="str">
        <f>IF(集計用!K197="","",IF(集計用!F197="男",LOOKUP(集計用!K197,得点換算データ!$E$3:$F$12),LOOKUP(集計用!K197,得点換算データ!$E$17:$F$26)))</f>
        <v/>
      </c>
      <c r="M197" s="28" t="str">
        <f>IF(記入用!K197="","",記入用!K197)</f>
        <v/>
      </c>
      <c r="N197" s="30" t="str">
        <f>IF(集計用!M197="","",IF(集計用!F197="男",LOOKUP(集計用!M197,得点換算データ!$G$3:$H$12),LOOKUP(集計用!M197,得点換算データ!$G$17:$H$26)))</f>
        <v/>
      </c>
      <c r="O197" s="28" t="str">
        <f>IF(記入用!L197="","",記入用!L197)</f>
        <v/>
      </c>
      <c r="P197" s="30" t="str">
        <f>IF(集計用!O197="","",IF(集計用!F197="男",LOOKUP(集計用!O197,得点換算データ!$I$3:$J$12),LOOKUP(集計用!O197,得点換算データ!$I$17:$J$26)))</f>
        <v/>
      </c>
      <c r="Q197" s="28" t="str">
        <f>IF(記入用!M197="","",記入用!M197)</f>
        <v/>
      </c>
      <c r="R197" s="30" t="str">
        <f>IF(集計用!Q197="","",IF(集計用!F197="男",LOOKUP(集計用!Q197,得点換算データ!$K$3:$L$12),LOOKUP(集計用!Q197,得点換算データ!$K$17:$L$26)))</f>
        <v/>
      </c>
      <c r="S197" s="28" t="str">
        <f>IF(記入用!N197="","",ROUNDUP(記入用!N197,1))</f>
        <v/>
      </c>
      <c r="T197" s="30" t="str">
        <f>IF(集計用!S197="","",IF(集計用!F197="男",LOOKUP(集計用!S197,得点換算データ!$M$3:$N$12),LOOKUP(集計用!S197,得点換算データ!$M$17:$N$26)))</f>
        <v/>
      </c>
      <c r="U197" s="28" t="str">
        <f>IF(記入用!O197="","",ROUNDDOWN(記入用!O197,0))</f>
        <v/>
      </c>
      <c r="V197" s="30" t="str">
        <f>IF(集計用!U197="","",IF(集計用!F197="男",LOOKUP(集計用!U197,得点換算データ!$O$3:$P$12),LOOKUP(集計用!U197,得点換算データ!$O$17:$P$26)))</f>
        <v/>
      </c>
      <c r="W197" s="28" t="str">
        <f>IF(記入用!P197="","",ROUNDDOWN(記入用!P197,0))</f>
        <v/>
      </c>
      <c r="X197" s="30" t="str">
        <f>IF(集計用!W197="","",IF(集計用!F197="男",LOOKUP(集計用!W197,得点換算データ!$Q$3:$R$12),LOOKUP(集計用!W197,得点換算データ!$Q$17:$R$26)))</f>
        <v/>
      </c>
      <c r="Y197" s="28" t="str">
        <f>IF(SUM(集計用!H197+J197+L197+N197+P197+R197+T197+V197+X197)=0,"",(H197+J197+L197+N197+T197+V197+X197+MAX(P197,R197)))</f>
        <v/>
      </c>
      <c r="Z197" s="28" t="str">
        <f>IF(Y197="","",IF(C197=1,LOOKUP(Y197,得点換算データ!$B$29:$B$33,得点換算データ!$A$29:$A$33),IF(C197=2,LOOKUP(Y197,得点換算データ!$C$29:$C$33,得点換算データ!$A$29:$A$33),LOOKUP(Y197,得点換算データ!$D$29:$D$33,得点換算データ!$A$29:$A$33))))</f>
        <v/>
      </c>
      <c r="AA197" s="27">
        <f t="shared" si="30"/>
        <v>0</v>
      </c>
      <c r="AB197" s="27"/>
      <c r="AC197" s="27">
        <f t="shared" si="31"/>
        <v>0</v>
      </c>
      <c r="AD197" s="27">
        <f t="shared" si="32"/>
        <v>0</v>
      </c>
      <c r="AE197" s="27">
        <f t="shared" si="33"/>
        <v>0</v>
      </c>
      <c r="AF197" s="27">
        <f t="shared" si="34"/>
        <v>0</v>
      </c>
      <c r="AG197" s="27">
        <f t="shared" si="35"/>
        <v>0</v>
      </c>
      <c r="AH197" s="27">
        <f t="shared" si="36"/>
        <v>0</v>
      </c>
      <c r="AI197" s="27">
        <f t="shared" si="37"/>
        <v>0</v>
      </c>
      <c r="AJ197" s="27">
        <f t="shared" si="38"/>
        <v>0</v>
      </c>
      <c r="AK197" s="27">
        <f t="shared" si="39"/>
        <v>0</v>
      </c>
    </row>
    <row r="198" spans="1:37">
      <c r="A198" s="28" t="str">
        <f>IF(記入用!A198="","",記入用!A198)</f>
        <v/>
      </c>
      <c r="B198" s="28" t="str">
        <f>IF(記入用!B198="","",記入用!B198)</f>
        <v/>
      </c>
      <c r="C198" s="28" t="str">
        <f>IF(記入用!C198="","",記入用!C198)</f>
        <v/>
      </c>
      <c r="D198" s="28" t="str">
        <f>IF(記入用!D198="","",記入用!D198)</f>
        <v/>
      </c>
      <c r="E198" s="28" t="str">
        <f>IF(記入用!E198="","",記入用!E198)</f>
        <v/>
      </c>
      <c r="F198" s="28" t="str">
        <f>IF(記入用!F198="","",記入用!F198)</f>
        <v/>
      </c>
      <c r="G198" s="28" t="str">
        <f>IF(OR(記入用!G198=0,記入用!H198=0),"",ROUND((記入用!G198+記入用!H198)/2,0))</f>
        <v/>
      </c>
      <c r="H198" s="29" t="str">
        <f>IF(集計用!G198="","",IF(集計用!F198="男",LOOKUP(集計用!G198,得点換算データ!$A$3:$B$12),LOOKUP(集計用!G198,得点換算データ!$A$17:$B$26)))</f>
        <v/>
      </c>
      <c r="I198" s="28" t="str">
        <f>IF(記入用!I198="","",記入用!I198)</f>
        <v/>
      </c>
      <c r="J198" s="30" t="str">
        <f>IF(集計用!I198="","",IF(集計用!F198="男",LOOKUP(集計用!I198,得点換算データ!$C$3:$D$12),LOOKUP(集計用!I198,得点換算データ!$C$17:$D$26)))</f>
        <v/>
      </c>
      <c r="K198" s="28" t="str">
        <f>IF(記入用!J198="","",ROUNDDOWN(記入用!J198,0))</f>
        <v/>
      </c>
      <c r="L198" s="29" t="str">
        <f>IF(集計用!K198="","",IF(集計用!F198="男",LOOKUP(集計用!K198,得点換算データ!$E$3:$F$12),LOOKUP(集計用!K198,得点換算データ!$E$17:$F$26)))</f>
        <v/>
      </c>
      <c r="M198" s="28" t="str">
        <f>IF(記入用!K198="","",記入用!K198)</f>
        <v/>
      </c>
      <c r="N198" s="30" t="str">
        <f>IF(集計用!M198="","",IF(集計用!F198="男",LOOKUP(集計用!M198,得点換算データ!$G$3:$H$12),LOOKUP(集計用!M198,得点換算データ!$G$17:$H$26)))</f>
        <v/>
      </c>
      <c r="O198" s="28" t="str">
        <f>IF(記入用!L198="","",記入用!L198)</f>
        <v/>
      </c>
      <c r="P198" s="30" t="str">
        <f>IF(集計用!O198="","",IF(集計用!F198="男",LOOKUP(集計用!O198,得点換算データ!$I$3:$J$12),LOOKUP(集計用!O198,得点換算データ!$I$17:$J$26)))</f>
        <v/>
      </c>
      <c r="Q198" s="28" t="str">
        <f>IF(記入用!M198="","",記入用!M198)</f>
        <v/>
      </c>
      <c r="R198" s="30" t="str">
        <f>IF(集計用!Q198="","",IF(集計用!F198="男",LOOKUP(集計用!Q198,得点換算データ!$K$3:$L$12),LOOKUP(集計用!Q198,得点換算データ!$K$17:$L$26)))</f>
        <v/>
      </c>
      <c r="S198" s="28" t="str">
        <f>IF(記入用!N198="","",ROUNDUP(記入用!N198,1))</f>
        <v/>
      </c>
      <c r="T198" s="30" t="str">
        <f>IF(集計用!S198="","",IF(集計用!F198="男",LOOKUP(集計用!S198,得点換算データ!$M$3:$N$12),LOOKUP(集計用!S198,得点換算データ!$M$17:$N$26)))</f>
        <v/>
      </c>
      <c r="U198" s="28" t="str">
        <f>IF(記入用!O198="","",ROUNDDOWN(記入用!O198,0))</f>
        <v/>
      </c>
      <c r="V198" s="30" t="str">
        <f>IF(集計用!U198="","",IF(集計用!F198="男",LOOKUP(集計用!U198,得点換算データ!$O$3:$P$12),LOOKUP(集計用!U198,得点換算データ!$O$17:$P$26)))</f>
        <v/>
      </c>
      <c r="W198" s="28" t="str">
        <f>IF(記入用!P198="","",ROUNDDOWN(記入用!P198,0))</f>
        <v/>
      </c>
      <c r="X198" s="30" t="str">
        <f>IF(集計用!W198="","",IF(集計用!F198="男",LOOKUP(集計用!W198,得点換算データ!$Q$3:$R$12),LOOKUP(集計用!W198,得点換算データ!$Q$17:$R$26)))</f>
        <v/>
      </c>
      <c r="Y198" s="28" t="str">
        <f>IF(SUM(集計用!H198+J198+L198+N198+P198+R198+T198+V198+X198)=0,"",(H198+J198+L198+N198+T198+V198+X198+MAX(P198,R198)))</f>
        <v/>
      </c>
      <c r="Z198" s="28" t="str">
        <f>IF(Y198="","",IF(C198=1,LOOKUP(Y198,得点換算データ!$B$29:$B$33,得点換算データ!$A$29:$A$33),IF(C198=2,LOOKUP(Y198,得点換算データ!$C$29:$C$33,得点換算データ!$A$29:$A$33),LOOKUP(Y198,得点換算データ!$D$29:$D$33,得点換算データ!$A$29:$A$33))))</f>
        <v/>
      </c>
      <c r="AA198" s="27">
        <f t="shared" si="30"/>
        <v>0</v>
      </c>
      <c r="AB198" s="27"/>
      <c r="AC198" s="27">
        <f t="shared" si="31"/>
        <v>0</v>
      </c>
      <c r="AD198" s="27">
        <f t="shared" si="32"/>
        <v>0</v>
      </c>
      <c r="AE198" s="27">
        <f t="shared" si="33"/>
        <v>0</v>
      </c>
      <c r="AF198" s="27">
        <f t="shared" si="34"/>
        <v>0</v>
      </c>
      <c r="AG198" s="27">
        <f t="shared" si="35"/>
        <v>0</v>
      </c>
      <c r="AH198" s="27">
        <f t="shared" si="36"/>
        <v>0</v>
      </c>
      <c r="AI198" s="27">
        <f t="shared" si="37"/>
        <v>0</v>
      </c>
      <c r="AJ198" s="27">
        <f t="shared" si="38"/>
        <v>0</v>
      </c>
      <c r="AK198" s="27">
        <f t="shared" si="39"/>
        <v>0</v>
      </c>
    </row>
    <row r="199" spans="1:37">
      <c r="A199" s="28" t="str">
        <f>IF(記入用!A199="","",記入用!A199)</f>
        <v/>
      </c>
      <c r="B199" s="28" t="str">
        <f>IF(記入用!B199="","",記入用!B199)</f>
        <v/>
      </c>
      <c r="C199" s="28" t="str">
        <f>IF(記入用!C199="","",記入用!C199)</f>
        <v/>
      </c>
      <c r="D199" s="28" t="str">
        <f>IF(記入用!D199="","",記入用!D199)</f>
        <v/>
      </c>
      <c r="E199" s="28" t="str">
        <f>IF(記入用!E199="","",記入用!E199)</f>
        <v/>
      </c>
      <c r="F199" s="28" t="str">
        <f>IF(記入用!F199="","",記入用!F199)</f>
        <v/>
      </c>
      <c r="G199" s="28" t="str">
        <f>IF(OR(記入用!G199=0,記入用!H199=0),"",ROUND((記入用!G199+記入用!H199)/2,0))</f>
        <v/>
      </c>
      <c r="H199" s="29" t="str">
        <f>IF(集計用!G199="","",IF(集計用!F199="男",LOOKUP(集計用!G199,得点換算データ!$A$3:$B$12),LOOKUP(集計用!G199,得点換算データ!$A$17:$B$26)))</f>
        <v/>
      </c>
      <c r="I199" s="28" t="str">
        <f>IF(記入用!I199="","",記入用!I199)</f>
        <v/>
      </c>
      <c r="J199" s="30" t="str">
        <f>IF(集計用!I199="","",IF(集計用!F199="男",LOOKUP(集計用!I199,得点換算データ!$C$3:$D$12),LOOKUP(集計用!I199,得点換算データ!$C$17:$D$26)))</f>
        <v/>
      </c>
      <c r="K199" s="28" t="str">
        <f>IF(記入用!J199="","",ROUNDDOWN(記入用!J199,0))</f>
        <v/>
      </c>
      <c r="L199" s="29" t="str">
        <f>IF(集計用!K199="","",IF(集計用!F199="男",LOOKUP(集計用!K199,得点換算データ!$E$3:$F$12),LOOKUP(集計用!K199,得点換算データ!$E$17:$F$26)))</f>
        <v/>
      </c>
      <c r="M199" s="28" t="str">
        <f>IF(記入用!K199="","",記入用!K199)</f>
        <v/>
      </c>
      <c r="N199" s="30" t="str">
        <f>IF(集計用!M199="","",IF(集計用!F199="男",LOOKUP(集計用!M199,得点換算データ!$G$3:$H$12),LOOKUP(集計用!M199,得点換算データ!$G$17:$H$26)))</f>
        <v/>
      </c>
      <c r="O199" s="28" t="str">
        <f>IF(記入用!L199="","",記入用!L199)</f>
        <v/>
      </c>
      <c r="P199" s="30" t="str">
        <f>IF(集計用!O199="","",IF(集計用!F199="男",LOOKUP(集計用!O199,得点換算データ!$I$3:$J$12),LOOKUP(集計用!O199,得点換算データ!$I$17:$J$26)))</f>
        <v/>
      </c>
      <c r="Q199" s="28" t="str">
        <f>IF(記入用!M199="","",記入用!M199)</f>
        <v/>
      </c>
      <c r="R199" s="30" t="str">
        <f>IF(集計用!Q199="","",IF(集計用!F199="男",LOOKUP(集計用!Q199,得点換算データ!$K$3:$L$12),LOOKUP(集計用!Q199,得点換算データ!$K$17:$L$26)))</f>
        <v/>
      </c>
      <c r="S199" s="28" t="str">
        <f>IF(記入用!N199="","",ROUNDUP(記入用!N199,1))</f>
        <v/>
      </c>
      <c r="T199" s="30" t="str">
        <f>IF(集計用!S199="","",IF(集計用!F199="男",LOOKUP(集計用!S199,得点換算データ!$M$3:$N$12),LOOKUP(集計用!S199,得点換算データ!$M$17:$N$26)))</f>
        <v/>
      </c>
      <c r="U199" s="28" t="str">
        <f>IF(記入用!O199="","",ROUNDDOWN(記入用!O199,0))</f>
        <v/>
      </c>
      <c r="V199" s="30" t="str">
        <f>IF(集計用!U199="","",IF(集計用!F199="男",LOOKUP(集計用!U199,得点換算データ!$O$3:$P$12),LOOKUP(集計用!U199,得点換算データ!$O$17:$P$26)))</f>
        <v/>
      </c>
      <c r="W199" s="28" t="str">
        <f>IF(記入用!P199="","",ROUNDDOWN(記入用!P199,0))</f>
        <v/>
      </c>
      <c r="X199" s="30" t="str">
        <f>IF(集計用!W199="","",IF(集計用!F199="男",LOOKUP(集計用!W199,得点換算データ!$Q$3:$R$12),LOOKUP(集計用!W199,得点換算データ!$Q$17:$R$26)))</f>
        <v/>
      </c>
      <c r="Y199" s="28" t="str">
        <f>IF(SUM(集計用!H199+J199+L199+N199+P199+R199+T199+V199+X199)=0,"",(H199+J199+L199+N199+T199+V199+X199+MAX(P199,R199)))</f>
        <v/>
      </c>
      <c r="Z199" s="28" t="str">
        <f>IF(Y199="","",IF(C199=1,LOOKUP(Y199,得点換算データ!$B$29:$B$33,得点換算データ!$A$29:$A$33),IF(C199=2,LOOKUP(Y199,得点換算データ!$C$29:$C$33,得点換算データ!$A$29:$A$33),LOOKUP(Y199,得点換算データ!$D$29:$D$33,得点換算データ!$A$29:$A$33))))</f>
        <v/>
      </c>
      <c r="AA199" s="27">
        <f t="shared" si="30"/>
        <v>0</v>
      </c>
      <c r="AB199" s="27"/>
      <c r="AC199" s="27">
        <f t="shared" si="31"/>
        <v>0</v>
      </c>
      <c r="AD199" s="27">
        <f t="shared" si="32"/>
        <v>0</v>
      </c>
      <c r="AE199" s="27">
        <f t="shared" si="33"/>
        <v>0</v>
      </c>
      <c r="AF199" s="27">
        <f t="shared" si="34"/>
        <v>0</v>
      </c>
      <c r="AG199" s="27">
        <f t="shared" si="35"/>
        <v>0</v>
      </c>
      <c r="AH199" s="27">
        <f t="shared" si="36"/>
        <v>0</v>
      </c>
      <c r="AI199" s="27">
        <f t="shared" si="37"/>
        <v>0</v>
      </c>
      <c r="AJ199" s="27">
        <f t="shared" si="38"/>
        <v>0</v>
      </c>
      <c r="AK199" s="27">
        <f t="shared" si="39"/>
        <v>0</v>
      </c>
    </row>
    <row r="200" spans="1:37">
      <c r="A200" s="28" t="str">
        <f>IF(記入用!A200="","",記入用!A200)</f>
        <v/>
      </c>
      <c r="B200" s="28" t="str">
        <f>IF(記入用!B200="","",記入用!B200)</f>
        <v/>
      </c>
      <c r="C200" s="28" t="str">
        <f>IF(記入用!C200="","",記入用!C200)</f>
        <v/>
      </c>
      <c r="D200" s="28" t="str">
        <f>IF(記入用!D200="","",記入用!D200)</f>
        <v/>
      </c>
      <c r="E200" s="28" t="str">
        <f>IF(記入用!E200="","",記入用!E200)</f>
        <v/>
      </c>
      <c r="F200" s="28" t="str">
        <f>IF(記入用!F200="","",記入用!F200)</f>
        <v/>
      </c>
      <c r="G200" s="28" t="str">
        <f>IF(OR(記入用!G200=0,記入用!H200=0),"",ROUND((記入用!G200+記入用!H200)/2,0))</f>
        <v/>
      </c>
      <c r="H200" s="29" t="str">
        <f>IF(集計用!G200="","",IF(集計用!F200="男",LOOKUP(集計用!G200,得点換算データ!$A$3:$B$12),LOOKUP(集計用!G200,得点換算データ!$A$17:$B$26)))</f>
        <v/>
      </c>
      <c r="I200" s="28" t="str">
        <f>IF(記入用!I200="","",記入用!I200)</f>
        <v/>
      </c>
      <c r="J200" s="30" t="str">
        <f>IF(集計用!I200="","",IF(集計用!F200="男",LOOKUP(集計用!I200,得点換算データ!$C$3:$D$12),LOOKUP(集計用!I200,得点換算データ!$C$17:$D$26)))</f>
        <v/>
      </c>
      <c r="K200" s="28" t="str">
        <f>IF(記入用!J200="","",ROUNDDOWN(記入用!J200,0))</f>
        <v/>
      </c>
      <c r="L200" s="29" t="str">
        <f>IF(集計用!K200="","",IF(集計用!F200="男",LOOKUP(集計用!K200,得点換算データ!$E$3:$F$12),LOOKUP(集計用!K200,得点換算データ!$E$17:$F$26)))</f>
        <v/>
      </c>
      <c r="M200" s="28" t="str">
        <f>IF(記入用!K200="","",記入用!K200)</f>
        <v/>
      </c>
      <c r="N200" s="30" t="str">
        <f>IF(集計用!M200="","",IF(集計用!F200="男",LOOKUP(集計用!M200,得点換算データ!$G$3:$H$12),LOOKUP(集計用!M200,得点換算データ!$G$17:$H$26)))</f>
        <v/>
      </c>
      <c r="O200" s="28" t="str">
        <f>IF(記入用!L200="","",記入用!L200)</f>
        <v/>
      </c>
      <c r="P200" s="30" t="str">
        <f>IF(集計用!O200="","",IF(集計用!F200="男",LOOKUP(集計用!O200,得点換算データ!$I$3:$J$12),LOOKUP(集計用!O200,得点換算データ!$I$17:$J$26)))</f>
        <v/>
      </c>
      <c r="Q200" s="28" t="str">
        <f>IF(記入用!M200="","",記入用!M200)</f>
        <v/>
      </c>
      <c r="R200" s="30" t="str">
        <f>IF(集計用!Q200="","",IF(集計用!F200="男",LOOKUP(集計用!Q200,得点換算データ!$K$3:$L$12),LOOKUP(集計用!Q200,得点換算データ!$K$17:$L$26)))</f>
        <v/>
      </c>
      <c r="S200" s="28" t="str">
        <f>IF(記入用!N200="","",ROUNDUP(記入用!N200,1))</f>
        <v/>
      </c>
      <c r="T200" s="30" t="str">
        <f>IF(集計用!S200="","",IF(集計用!F200="男",LOOKUP(集計用!S200,得点換算データ!$M$3:$N$12),LOOKUP(集計用!S200,得点換算データ!$M$17:$N$26)))</f>
        <v/>
      </c>
      <c r="U200" s="28" t="str">
        <f>IF(記入用!O200="","",ROUNDDOWN(記入用!O200,0))</f>
        <v/>
      </c>
      <c r="V200" s="30" t="str">
        <f>IF(集計用!U200="","",IF(集計用!F200="男",LOOKUP(集計用!U200,得点換算データ!$O$3:$P$12),LOOKUP(集計用!U200,得点換算データ!$O$17:$P$26)))</f>
        <v/>
      </c>
      <c r="W200" s="28" t="str">
        <f>IF(記入用!P200="","",ROUNDDOWN(記入用!P200,0))</f>
        <v/>
      </c>
      <c r="X200" s="30" t="str">
        <f>IF(集計用!W200="","",IF(集計用!F200="男",LOOKUP(集計用!W200,得点換算データ!$Q$3:$R$12),LOOKUP(集計用!W200,得点換算データ!$Q$17:$R$26)))</f>
        <v/>
      </c>
      <c r="Y200" s="28" t="str">
        <f>IF(SUM(集計用!H200+J200+L200+N200+P200+R200+T200+V200+X200)=0,"",(H200+J200+L200+N200+T200+V200+X200+MAX(P200,R200)))</f>
        <v/>
      </c>
      <c r="Z200" s="28" t="str">
        <f>IF(Y200="","",IF(C200=1,LOOKUP(Y200,得点換算データ!$B$29:$B$33,得点換算データ!$A$29:$A$33),IF(C200=2,LOOKUP(Y200,得点換算データ!$C$29:$C$33,得点換算データ!$A$29:$A$33),LOOKUP(Y200,得点換算データ!$D$29:$D$33,得点換算データ!$A$29:$A$33))))</f>
        <v/>
      </c>
      <c r="AA200" s="27">
        <f t="shared" si="30"/>
        <v>0</v>
      </c>
      <c r="AB200" s="27"/>
      <c r="AC200" s="27">
        <f t="shared" si="31"/>
        <v>0</v>
      </c>
      <c r="AD200" s="27">
        <f t="shared" si="32"/>
        <v>0</v>
      </c>
      <c r="AE200" s="27">
        <f t="shared" si="33"/>
        <v>0</v>
      </c>
      <c r="AF200" s="27">
        <f t="shared" si="34"/>
        <v>0</v>
      </c>
      <c r="AG200" s="27">
        <f t="shared" si="35"/>
        <v>0</v>
      </c>
      <c r="AH200" s="27">
        <f t="shared" si="36"/>
        <v>0</v>
      </c>
      <c r="AI200" s="27">
        <f t="shared" si="37"/>
        <v>0</v>
      </c>
      <c r="AJ200" s="27">
        <f t="shared" si="38"/>
        <v>0</v>
      </c>
      <c r="AK200" s="27">
        <f t="shared" si="39"/>
        <v>0</v>
      </c>
    </row>
    <row r="201" spans="1:37">
      <c r="A201" s="28" t="str">
        <f>IF(記入用!A201="","",記入用!A201)</f>
        <v/>
      </c>
      <c r="B201" s="28" t="str">
        <f>IF(記入用!B201="","",記入用!B201)</f>
        <v/>
      </c>
      <c r="C201" s="28" t="str">
        <f>IF(記入用!C201="","",記入用!C201)</f>
        <v/>
      </c>
      <c r="D201" s="28" t="str">
        <f>IF(記入用!D201="","",記入用!D201)</f>
        <v/>
      </c>
      <c r="E201" s="28" t="str">
        <f>IF(記入用!E201="","",記入用!E201)</f>
        <v/>
      </c>
      <c r="F201" s="28" t="str">
        <f>IF(記入用!F201="","",記入用!F201)</f>
        <v/>
      </c>
      <c r="G201" s="28" t="str">
        <f>IF(OR(記入用!G201=0,記入用!H201=0),"",ROUND((記入用!G201+記入用!H201)/2,0))</f>
        <v/>
      </c>
      <c r="H201" s="29" t="str">
        <f>IF(集計用!G201="","",IF(集計用!F201="男",LOOKUP(集計用!G201,得点換算データ!$A$3:$B$12),LOOKUP(集計用!G201,得点換算データ!$A$17:$B$26)))</f>
        <v/>
      </c>
      <c r="I201" s="28" t="str">
        <f>IF(記入用!I201="","",記入用!I201)</f>
        <v/>
      </c>
      <c r="J201" s="30" t="str">
        <f>IF(集計用!I201="","",IF(集計用!F201="男",LOOKUP(集計用!I201,得点換算データ!$C$3:$D$12),LOOKUP(集計用!I201,得点換算データ!$C$17:$D$26)))</f>
        <v/>
      </c>
      <c r="K201" s="28" t="str">
        <f>IF(記入用!J201="","",ROUNDDOWN(記入用!J201,0))</f>
        <v/>
      </c>
      <c r="L201" s="29" t="str">
        <f>IF(集計用!K201="","",IF(集計用!F201="男",LOOKUP(集計用!K201,得点換算データ!$E$3:$F$12),LOOKUP(集計用!K201,得点換算データ!$E$17:$F$26)))</f>
        <v/>
      </c>
      <c r="M201" s="28" t="str">
        <f>IF(記入用!K201="","",記入用!K201)</f>
        <v/>
      </c>
      <c r="N201" s="30" t="str">
        <f>IF(集計用!M201="","",IF(集計用!F201="男",LOOKUP(集計用!M201,得点換算データ!$G$3:$H$12),LOOKUP(集計用!M201,得点換算データ!$G$17:$H$26)))</f>
        <v/>
      </c>
      <c r="O201" s="28" t="str">
        <f>IF(記入用!L201="","",記入用!L201)</f>
        <v/>
      </c>
      <c r="P201" s="30" t="str">
        <f>IF(集計用!O201="","",IF(集計用!F201="男",LOOKUP(集計用!O201,得点換算データ!$I$3:$J$12),LOOKUP(集計用!O201,得点換算データ!$I$17:$J$26)))</f>
        <v/>
      </c>
      <c r="Q201" s="28" t="str">
        <f>IF(記入用!M201="","",記入用!M201)</f>
        <v/>
      </c>
      <c r="R201" s="30" t="str">
        <f>IF(集計用!Q201="","",IF(集計用!F201="男",LOOKUP(集計用!Q201,得点換算データ!$K$3:$L$12),LOOKUP(集計用!Q201,得点換算データ!$K$17:$L$26)))</f>
        <v/>
      </c>
      <c r="S201" s="28" t="str">
        <f>IF(記入用!N201="","",ROUNDUP(記入用!N201,1))</f>
        <v/>
      </c>
      <c r="T201" s="30" t="str">
        <f>IF(集計用!S201="","",IF(集計用!F201="男",LOOKUP(集計用!S201,得点換算データ!$M$3:$N$12),LOOKUP(集計用!S201,得点換算データ!$M$17:$N$26)))</f>
        <v/>
      </c>
      <c r="U201" s="28" t="str">
        <f>IF(記入用!O201="","",ROUNDDOWN(記入用!O201,0))</f>
        <v/>
      </c>
      <c r="V201" s="30" t="str">
        <f>IF(集計用!U201="","",IF(集計用!F201="男",LOOKUP(集計用!U201,得点換算データ!$O$3:$P$12),LOOKUP(集計用!U201,得点換算データ!$O$17:$P$26)))</f>
        <v/>
      </c>
      <c r="W201" s="28" t="str">
        <f>IF(記入用!P201="","",ROUNDDOWN(記入用!P201,0))</f>
        <v/>
      </c>
      <c r="X201" s="30" t="str">
        <f>IF(集計用!W201="","",IF(集計用!F201="男",LOOKUP(集計用!W201,得点換算データ!$Q$3:$R$12),LOOKUP(集計用!W201,得点換算データ!$Q$17:$R$26)))</f>
        <v/>
      </c>
      <c r="Y201" s="28" t="str">
        <f>IF(SUM(集計用!H201+J201+L201+N201+P201+R201+T201+V201+X201)=0,"",(H201+J201+L201+N201+T201+V201+X201+MAX(P201,R201)))</f>
        <v/>
      </c>
      <c r="Z201" s="28" t="str">
        <f>IF(Y201="","",IF(C201=1,LOOKUP(Y201,得点換算データ!$B$29:$B$33,得点換算データ!$A$29:$A$33),IF(C201=2,LOOKUP(Y201,得点換算データ!$C$29:$C$33,得点換算データ!$A$29:$A$33),LOOKUP(Y201,得点換算データ!$D$29:$D$33,得点換算データ!$A$29:$A$33))))</f>
        <v/>
      </c>
      <c r="AA201" s="27">
        <f t="shared" si="30"/>
        <v>0</v>
      </c>
      <c r="AB201" s="27"/>
      <c r="AC201" s="27">
        <f t="shared" si="31"/>
        <v>0</v>
      </c>
      <c r="AD201" s="27">
        <f t="shared" si="32"/>
        <v>0</v>
      </c>
      <c r="AE201" s="27">
        <f t="shared" si="33"/>
        <v>0</v>
      </c>
      <c r="AF201" s="27">
        <f t="shared" si="34"/>
        <v>0</v>
      </c>
      <c r="AG201" s="27">
        <f t="shared" si="35"/>
        <v>0</v>
      </c>
      <c r="AH201" s="27">
        <f t="shared" si="36"/>
        <v>0</v>
      </c>
      <c r="AI201" s="27">
        <f t="shared" si="37"/>
        <v>0</v>
      </c>
      <c r="AJ201" s="27">
        <f t="shared" si="38"/>
        <v>0</v>
      </c>
      <c r="AK201" s="27">
        <f t="shared" si="39"/>
        <v>0</v>
      </c>
    </row>
    <row r="202" spans="1:37">
      <c r="A202" s="28" t="str">
        <f>IF(記入用!A202="","",記入用!A202)</f>
        <v/>
      </c>
      <c r="B202" s="28" t="str">
        <f>IF(記入用!B202="","",記入用!B202)</f>
        <v/>
      </c>
      <c r="C202" s="28" t="str">
        <f>IF(記入用!C202="","",記入用!C202)</f>
        <v/>
      </c>
      <c r="D202" s="28" t="str">
        <f>IF(記入用!D202="","",記入用!D202)</f>
        <v/>
      </c>
      <c r="E202" s="28" t="str">
        <f>IF(記入用!E202="","",記入用!E202)</f>
        <v/>
      </c>
      <c r="F202" s="28" t="str">
        <f>IF(記入用!F202="","",記入用!F202)</f>
        <v/>
      </c>
      <c r="G202" s="28" t="str">
        <f>IF(OR(記入用!G202=0,記入用!H202=0),"",ROUND((記入用!G202+記入用!H202)/2,0))</f>
        <v/>
      </c>
      <c r="H202" s="29" t="str">
        <f>IF(集計用!G202="","",IF(集計用!F202="男",LOOKUP(集計用!G202,得点換算データ!$A$3:$B$12),LOOKUP(集計用!G202,得点換算データ!$A$17:$B$26)))</f>
        <v/>
      </c>
      <c r="I202" s="28" t="str">
        <f>IF(記入用!I202="","",記入用!I202)</f>
        <v/>
      </c>
      <c r="J202" s="30" t="str">
        <f>IF(集計用!I202="","",IF(集計用!F202="男",LOOKUP(集計用!I202,得点換算データ!$C$3:$D$12),LOOKUP(集計用!I202,得点換算データ!$C$17:$D$26)))</f>
        <v/>
      </c>
      <c r="K202" s="28" t="str">
        <f>IF(記入用!J202="","",ROUNDDOWN(記入用!J202,0))</f>
        <v/>
      </c>
      <c r="L202" s="29" t="str">
        <f>IF(集計用!K202="","",IF(集計用!F202="男",LOOKUP(集計用!K202,得点換算データ!$E$3:$F$12),LOOKUP(集計用!K202,得点換算データ!$E$17:$F$26)))</f>
        <v/>
      </c>
      <c r="M202" s="28" t="str">
        <f>IF(記入用!K202="","",記入用!K202)</f>
        <v/>
      </c>
      <c r="N202" s="30" t="str">
        <f>IF(集計用!M202="","",IF(集計用!F202="男",LOOKUP(集計用!M202,得点換算データ!$G$3:$H$12),LOOKUP(集計用!M202,得点換算データ!$G$17:$H$26)))</f>
        <v/>
      </c>
      <c r="O202" s="28" t="str">
        <f>IF(記入用!L202="","",記入用!L202)</f>
        <v/>
      </c>
      <c r="P202" s="30" t="str">
        <f>IF(集計用!O202="","",IF(集計用!F202="男",LOOKUP(集計用!O202,得点換算データ!$I$3:$J$12),LOOKUP(集計用!O202,得点換算データ!$I$17:$J$26)))</f>
        <v/>
      </c>
      <c r="Q202" s="28" t="str">
        <f>IF(記入用!M202="","",記入用!M202)</f>
        <v/>
      </c>
      <c r="R202" s="30" t="str">
        <f>IF(集計用!Q202="","",IF(集計用!F202="男",LOOKUP(集計用!Q202,得点換算データ!$K$3:$L$12),LOOKUP(集計用!Q202,得点換算データ!$K$17:$L$26)))</f>
        <v/>
      </c>
      <c r="S202" s="28" t="str">
        <f>IF(記入用!N202="","",ROUNDUP(記入用!N202,1))</f>
        <v/>
      </c>
      <c r="T202" s="30" t="str">
        <f>IF(集計用!S202="","",IF(集計用!F202="男",LOOKUP(集計用!S202,得点換算データ!$M$3:$N$12),LOOKUP(集計用!S202,得点換算データ!$M$17:$N$26)))</f>
        <v/>
      </c>
      <c r="U202" s="28" t="str">
        <f>IF(記入用!O202="","",ROUNDDOWN(記入用!O202,0))</f>
        <v/>
      </c>
      <c r="V202" s="30" t="str">
        <f>IF(集計用!U202="","",IF(集計用!F202="男",LOOKUP(集計用!U202,得点換算データ!$O$3:$P$12),LOOKUP(集計用!U202,得点換算データ!$O$17:$P$26)))</f>
        <v/>
      </c>
      <c r="W202" s="28" t="str">
        <f>IF(記入用!P202="","",ROUNDDOWN(記入用!P202,0))</f>
        <v/>
      </c>
      <c r="X202" s="30" t="str">
        <f>IF(集計用!W202="","",IF(集計用!F202="男",LOOKUP(集計用!W202,得点換算データ!$Q$3:$R$12),LOOKUP(集計用!W202,得点換算データ!$Q$17:$R$26)))</f>
        <v/>
      </c>
      <c r="Y202" s="28" t="str">
        <f>IF(SUM(集計用!H202+J202+L202+N202+P202+R202+T202+V202+X202)=0,"",(H202+J202+L202+N202+T202+V202+X202+MAX(P202,R202)))</f>
        <v/>
      </c>
      <c r="Z202" s="28" t="str">
        <f>IF(Y202="","",IF(C202=1,LOOKUP(Y202,得点換算データ!$B$29:$B$33,得点換算データ!$A$29:$A$33),IF(C202=2,LOOKUP(Y202,得点換算データ!$C$29:$C$33,得点換算データ!$A$29:$A$33),LOOKUP(Y202,得点換算データ!$D$29:$D$33,得点換算データ!$A$29:$A$33))))</f>
        <v/>
      </c>
      <c r="AA202" s="27">
        <f t="shared" si="30"/>
        <v>0</v>
      </c>
      <c r="AB202" s="27"/>
      <c r="AC202" s="27">
        <f t="shared" si="31"/>
        <v>0</v>
      </c>
      <c r="AD202" s="27">
        <f t="shared" si="32"/>
        <v>0</v>
      </c>
      <c r="AE202" s="27">
        <f t="shared" si="33"/>
        <v>0</v>
      </c>
      <c r="AF202" s="27">
        <f t="shared" si="34"/>
        <v>0</v>
      </c>
      <c r="AG202" s="27">
        <f t="shared" si="35"/>
        <v>0</v>
      </c>
      <c r="AH202" s="27">
        <f t="shared" si="36"/>
        <v>0</v>
      </c>
      <c r="AI202" s="27">
        <f t="shared" si="37"/>
        <v>0</v>
      </c>
      <c r="AJ202" s="27">
        <f t="shared" si="38"/>
        <v>0</v>
      </c>
      <c r="AK202" s="27">
        <f t="shared" si="39"/>
        <v>0</v>
      </c>
    </row>
    <row r="203" spans="1:37">
      <c r="A203" s="28" t="str">
        <f>IF(記入用!A203="","",記入用!A203)</f>
        <v/>
      </c>
      <c r="B203" s="28" t="str">
        <f>IF(記入用!B203="","",記入用!B203)</f>
        <v/>
      </c>
      <c r="C203" s="28" t="str">
        <f>IF(記入用!C203="","",記入用!C203)</f>
        <v/>
      </c>
      <c r="D203" s="28" t="str">
        <f>IF(記入用!D203="","",記入用!D203)</f>
        <v/>
      </c>
      <c r="E203" s="28" t="str">
        <f>IF(記入用!E203="","",記入用!E203)</f>
        <v/>
      </c>
      <c r="F203" s="28" t="str">
        <f>IF(記入用!F203="","",記入用!F203)</f>
        <v/>
      </c>
      <c r="G203" s="28" t="str">
        <f>IF(OR(記入用!G203=0,記入用!H203=0),"",ROUND((記入用!G203+記入用!H203)/2,0))</f>
        <v/>
      </c>
      <c r="H203" s="29" t="str">
        <f>IF(集計用!G203="","",IF(集計用!F203="男",LOOKUP(集計用!G203,得点換算データ!$A$3:$B$12),LOOKUP(集計用!G203,得点換算データ!$A$17:$B$26)))</f>
        <v/>
      </c>
      <c r="I203" s="28" t="str">
        <f>IF(記入用!I203="","",記入用!I203)</f>
        <v/>
      </c>
      <c r="J203" s="30" t="str">
        <f>IF(集計用!I203="","",IF(集計用!F203="男",LOOKUP(集計用!I203,得点換算データ!$C$3:$D$12),LOOKUP(集計用!I203,得点換算データ!$C$17:$D$26)))</f>
        <v/>
      </c>
      <c r="K203" s="28" t="str">
        <f>IF(記入用!J203="","",ROUNDDOWN(記入用!J203,0))</f>
        <v/>
      </c>
      <c r="L203" s="29" t="str">
        <f>IF(集計用!K203="","",IF(集計用!F203="男",LOOKUP(集計用!K203,得点換算データ!$E$3:$F$12),LOOKUP(集計用!K203,得点換算データ!$E$17:$F$26)))</f>
        <v/>
      </c>
      <c r="M203" s="28" t="str">
        <f>IF(記入用!K203="","",記入用!K203)</f>
        <v/>
      </c>
      <c r="N203" s="30" t="str">
        <f>IF(集計用!M203="","",IF(集計用!F203="男",LOOKUP(集計用!M203,得点換算データ!$G$3:$H$12),LOOKUP(集計用!M203,得点換算データ!$G$17:$H$26)))</f>
        <v/>
      </c>
      <c r="O203" s="28" t="str">
        <f>IF(記入用!L203="","",記入用!L203)</f>
        <v/>
      </c>
      <c r="P203" s="30" t="str">
        <f>IF(集計用!O203="","",IF(集計用!F203="男",LOOKUP(集計用!O203,得点換算データ!$I$3:$J$12),LOOKUP(集計用!O203,得点換算データ!$I$17:$J$26)))</f>
        <v/>
      </c>
      <c r="Q203" s="28" t="str">
        <f>IF(記入用!M203="","",記入用!M203)</f>
        <v/>
      </c>
      <c r="R203" s="30" t="str">
        <f>IF(集計用!Q203="","",IF(集計用!F203="男",LOOKUP(集計用!Q203,得点換算データ!$K$3:$L$12),LOOKUP(集計用!Q203,得点換算データ!$K$17:$L$26)))</f>
        <v/>
      </c>
      <c r="S203" s="28" t="str">
        <f>IF(記入用!N203="","",ROUNDUP(記入用!N203,1))</f>
        <v/>
      </c>
      <c r="T203" s="30" t="str">
        <f>IF(集計用!S203="","",IF(集計用!F203="男",LOOKUP(集計用!S203,得点換算データ!$M$3:$N$12),LOOKUP(集計用!S203,得点換算データ!$M$17:$N$26)))</f>
        <v/>
      </c>
      <c r="U203" s="28" t="str">
        <f>IF(記入用!O203="","",ROUNDDOWN(記入用!O203,0))</f>
        <v/>
      </c>
      <c r="V203" s="30" t="str">
        <f>IF(集計用!U203="","",IF(集計用!F203="男",LOOKUP(集計用!U203,得点換算データ!$O$3:$P$12),LOOKUP(集計用!U203,得点換算データ!$O$17:$P$26)))</f>
        <v/>
      </c>
      <c r="W203" s="28" t="str">
        <f>IF(記入用!P203="","",ROUNDDOWN(記入用!P203,0))</f>
        <v/>
      </c>
      <c r="X203" s="30" t="str">
        <f>IF(集計用!W203="","",IF(集計用!F203="男",LOOKUP(集計用!W203,得点換算データ!$Q$3:$R$12),LOOKUP(集計用!W203,得点換算データ!$Q$17:$R$26)))</f>
        <v/>
      </c>
      <c r="Y203" s="28" t="str">
        <f>IF(SUM(集計用!H203+J203+L203+N203+P203+R203+T203+V203+X203)=0,"",(H203+J203+L203+N203+T203+V203+X203+MAX(P203,R203)))</f>
        <v/>
      </c>
      <c r="Z203" s="28" t="str">
        <f>IF(Y203="","",IF(C203=1,LOOKUP(Y203,得点換算データ!$B$29:$B$33,得点換算データ!$A$29:$A$33),IF(C203=2,LOOKUP(Y203,得点換算データ!$C$29:$C$33,得点換算データ!$A$29:$A$33),LOOKUP(Y203,得点換算データ!$D$29:$D$33,得点換算データ!$A$29:$A$33))))</f>
        <v/>
      </c>
      <c r="AA203" s="27">
        <f t="shared" si="30"/>
        <v>0</v>
      </c>
      <c r="AB203" s="27"/>
      <c r="AC203" s="27">
        <f t="shared" si="31"/>
        <v>0</v>
      </c>
      <c r="AD203" s="27">
        <f t="shared" si="32"/>
        <v>0</v>
      </c>
      <c r="AE203" s="27">
        <f t="shared" si="33"/>
        <v>0</v>
      </c>
      <c r="AF203" s="27">
        <f t="shared" si="34"/>
        <v>0</v>
      </c>
      <c r="AG203" s="27">
        <f t="shared" si="35"/>
        <v>0</v>
      </c>
      <c r="AH203" s="27">
        <f t="shared" si="36"/>
        <v>0</v>
      </c>
      <c r="AI203" s="27">
        <f t="shared" si="37"/>
        <v>0</v>
      </c>
      <c r="AJ203" s="27">
        <f t="shared" si="38"/>
        <v>0</v>
      </c>
      <c r="AK203" s="27">
        <f t="shared" si="39"/>
        <v>0</v>
      </c>
    </row>
    <row r="204" spans="1:37">
      <c r="A204" s="28" t="str">
        <f>IF(記入用!A204="","",記入用!A204)</f>
        <v/>
      </c>
      <c r="B204" s="28" t="str">
        <f>IF(記入用!B204="","",記入用!B204)</f>
        <v/>
      </c>
      <c r="C204" s="28" t="str">
        <f>IF(記入用!C204="","",記入用!C204)</f>
        <v/>
      </c>
      <c r="D204" s="28" t="str">
        <f>IF(記入用!D204="","",記入用!D204)</f>
        <v/>
      </c>
      <c r="E204" s="28" t="str">
        <f>IF(記入用!E204="","",記入用!E204)</f>
        <v/>
      </c>
      <c r="F204" s="28" t="str">
        <f>IF(記入用!F204="","",記入用!F204)</f>
        <v/>
      </c>
      <c r="G204" s="28" t="str">
        <f>IF(OR(記入用!G204=0,記入用!H204=0),"",ROUND((記入用!G204+記入用!H204)/2,0))</f>
        <v/>
      </c>
      <c r="H204" s="29" t="str">
        <f>IF(集計用!G204="","",IF(集計用!F204="男",LOOKUP(集計用!G204,得点換算データ!$A$3:$B$12),LOOKUP(集計用!G204,得点換算データ!$A$17:$B$26)))</f>
        <v/>
      </c>
      <c r="I204" s="28" t="str">
        <f>IF(記入用!I204="","",記入用!I204)</f>
        <v/>
      </c>
      <c r="J204" s="30" t="str">
        <f>IF(集計用!I204="","",IF(集計用!F204="男",LOOKUP(集計用!I204,得点換算データ!$C$3:$D$12),LOOKUP(集計用!I204,得点換算データ!$C$17:$D$26)))</f>
        <v/>
      </c>
      <c r="K204" s="28" t="str">
        <f>IF(記入用!J204="","",ROUNDDOWN(記入用!J204,0))</f>
        <v/>
      </c>
      <c r="L204" s="29" t="str">
        <f>IF(集計用!K204="","",IF(集計用!F204="男",LOOKUP(集計用!K204,得点換算データ!$E$3:$F$12),LOOKUP(集計用!K204,得点換算データ!$E$17:$F$26)))</f>
        <v/>
      </c>
      <c r="M204" s="28" t="str">
        <f>IF(記入用!K204="","",記入用!K204)</f>
        <v/>
      </c>
      <c r="N204" s="30" t="str">
        <f>IF(集計用!M204="","",IF(集計用!F204="男",LOOKUP(集計用!M204,得点換算データ!$G$3:$H$12),LOOKUP(集計用!M204,得点換算データ!$G$17:$H$26)))</f>
        <v/>
      </c>
      <c r="O204" s="28" t="str">
        <f>IF(記入用!L204="","",記入用!L204)</f>
        <v/>
      </c>
      <c r="P204" s="30" t="str">
        <f>IF(集計用!O204="","",IF(集計用!F204="男",LOOKUP(集計用!O204,得点換算データ!$I$3:$J$12),LOOKUP(集計用!O204,得点換算データ!$I$17:$J$26)))</f>
        <v/>
      </c>
      <c r="Q204" s="28" t="str">
        <f>IF(記入用!M204="","",記入用!M204)</f>
        <v/>
      </c>
      <c r="R204" s="30" t="str">
        <f>IF(集計用!Q204="","",IF(集計用!F204="男",LOOKUP(集計用!Q204,得点換算データ!$K$3:$L$12),LOOKUP(集計用!Q204,得点換算データ!$K$17:$L$26)))</f>
        <v/>
      </c>
      <c r="S204" s="28" t="str">
        <f>IF(記入用!N204="","",ROUNDUP(記入用!N204,1))</f>
        <v/>
      </c>
      <c r="T204" s="30" t="str">
        <f>IF(集計用!S204="","",IF(集計用!F204="男",LOOKUP(集計用!S204,得点換算データ!$M$3:$N$12),LOOKUP(集計用!S204,得点換算データ!$M$17:$N$26)))</f>
        <v/>
      </c>
      <c r="U204" s="28" t="str">
        <f>IF(記入用!O204="","",ROUNDDOWN(記入用!O204,0))</f>
        <v/>
      </c>
      <c r="V204" s="30" t="str">
        <f>IF(集計用!U204="","",IF(集計用!F204="男",LOOKUP(集計用!U204,得点換算データ!$O$3:$P$12),LOOKUP(集計用!U204,得点換算データ!$O$17:$P$26)))</f>
        <v/>
      </c>
      <c r="W204" s="28" t="str">
        <f>IF(記入用!P204="","",ROUNDDOWN(記入用!P204,0))</f>
        <v/>
      </c>
      <c r="X204" s="30" t="str">
        <f>IF(集計用!W204="","",IF(集計用!F204="男",LOOKUP(集計用!W204,得点換算データ!$Q$3:$R$12),LOOKUP(集計用!W204,得点換算データ!$Q$17:$R$26)))</f>
        <v/>
      </c>
      <c r="Y204" s="28" t="str">
        <f>IF(SUM(集計用!H204+J204+L204+N204+P204+R204+T204+V204+X204)=0,"",(H204+J204+L204+N204+T204+V204+X204+MAX(P204,R204)))</f>
        <v/>
      </c>
      <c r="Z204" s="28" t="str">
        <f>IF(Y204="","",IF(C204=1,LOOKUP(Y204,得点換算データ!$B$29:$B$33,得点換算データ!$A$29:$A$33),IF(C204=2,LOOKUP(Y204,得点換算データ!$C$29:$C$33,得点換算データ!$A$29:$A$33),LOOKUP(Y204,得点換算データ!$D$29:$D$33,得点換算データ!$A$29:$A$33))))</f>
        <v/>
      </c>
      <c r="AA204" s="27">
        <f t="shared" si="30"/>
        <v>0</v>
      </c>
      <c r="AB204" s="27"/>
      <c r="AC204" s="27">
        <f t="shared" si="31"/>
        <v>0</v>
      </c>
      <c r="AD204" s="27">
        <f t="shared" si="32"/>
        <v>0</v>
      </c>
      <c r="AE204" s="27">
        <f t="shared" si="33"/>
        <v>0</v>
      </c>
      <c r="AF204" s="27">
        <f t="shared" si="34"/>
        <v>0</v>
      </c>
      <c r="AG204" s="27">
        <f t="shared" si="35"/>
        <v>0</v>
      </c>
      <c r="AH204" s="27">
        <f t="shared" si="36"/>
        <v>0</v>
      </c>
      <c r="AI204" s="27">
        <f t="shared" si="37"/>
        <v>0</v>
      </c>
      <c r="AJ204" s="27">
        <f t="shared" si="38"/>
        <v>0</v>
      </c>
      <c r="AK204" s="27">
        <f t="shared" si="39"/>
        <v>0</v>
      </c>
    </row>
    <row r="205" spans="1:37">
      <c r="A205" s="28" t="str">
        <f>IF(記入用!A205="","",記入用!A205)</f>
        <v/>
      </c>
      <c r="B205" s="28" t="str">
        <f>IF(記入用!B205="","",記入用!B205)</f>
        <v/>
      </c>
      <c r="C205" s="28" t="str">
        <f>IF(記入用!C205="","",記入用!C205)</f>
        <v/>
      </c>
      <c r="D205" s="28" t="str">
        <f>IF(記入用!D205="","",記入用!D205)</f>
        <v/>
      </c>
      <c r="E205" s="28" t="str">
        <f>IF(記入用!E205="","",記入用!E205)</f>
        <v/>
      </c>
      <c r="F205" s="28" t="str">
        <f>IF(記入用!F205="","",記入用!F205)</f>
        <v/>
      </c>
      <c r="G205" s="28" t="str">
        <f>IF(OR(記入用!G205=0,記入用!H205=0),"",ROUND((記入用!G205+記入用!H205)/2,0))</f>
        <v/>
      </c>
      <c r="H205" s="29" t="str">
        <f>IF(集計用!G205="","",IF(集計用!F205="男",LOOKUP(集計用!G205,得点換算データ!$A$3:$B$12),LOOKUP(集計用!G205,得点換算データ!$A$17:$B$26)))</f>
        <v/>
      </c>
      <c r="I205" s="28" t="str">
        <f>IF(記入用!I205="","",記入用!I205)</f>
        <v/>
      </c>
      <c r="J205" s="30" t="str">
        <f>IF(集計用!I205="","",IF(集計用!F205="男",LOOKUP(集計用!I205,得点換算データ!$C$3:$D$12),LOOKUP(集計用!I205,得点換算データ!$C$17:$D$26)))</f>
        <v/>
      </c>
      <c r="K205" s="28" t="str">
        <f>IF(記入用!J205="","",ROUNDDOWN(記入用!J205,0))</f>
        <v/>
      </c>
      <c r="L205" s="29" t="str">
        <f>IF(集計用!K205="","",IF(集計用!F205="男",LOOKUP(集計用!K205,得点換算データ!$E$3:$F$12),LOOKUP(集計用!K205,得点換算データ!$E$17:$F$26)))</f>
        <v/>
      </c>
      <c r="M205" s="28" t="str">
        <f>IF(記入用!K205="","",記入用!K205)</f>
        <v/>
      </c>
      <c r="N205" s="30" t="str">
        <f>IF(集計用!M205="","",IF(集計用!F205="男",LOOKUP(集計用!M205,得点換算データ!$G$3:$H$12),LOOKUP(集計用!M205,得点換算データ!$G$17:$H$26)))</f>
        <v/>
      </c>
      <c r="O205" s="28" t="str">
        <f>IF(記入用!L205="","",記入用!L205)</f>
        <v/>
      </c>
      <c r="P205" s="30" t="str">
        <f>IF(集計用!O205="","",IF(集計用!F205="男",LOOKUP(集計用!O205,得点換算データ!$I$3:$J$12),LOOKUP(集計用!O205,得点換算データ!$I$17:$J$26)))</f>
        <v/>
      </c>
      <c r="Q205" s="28" t="str">
        <f>IF(記入用!M205="","",記入用!M205)</f>
        <v/>
      </c>
      <c r="R205" s="30" t="str">
        <f>IF(集計用!Q205="","",IF(集計用!F205="男",LOOKUP(集計用!Q205,得点換算データ!$K$3:$L$12),LOOKUP(集計用!Q205,得点換算データ!$K$17:$L$26)))</f>
        <v/>
      </c>
      <c r="S205" s="28" t="str">
        <f>IF(記入用!N205="","",ROUNDUP(記入用!N205,1))</f>
        <v/>
      </c>
      <c r="T205" s="30" t="str">
        <f>IF(集計用!S205="","",IF(集計用!F205="男",LOOKUP(集計用!S205,得点換算データ!$M$3:$N$12),LOOKUP(集計用!S205,得点換算データ!$M$17:$N$26)))</f>
        <v/>
      </c>
      <c r="U205" s="28" t="str">
        <f>IF(記入用!O205="","",ROUNDDOWN(記入用!O205,0))</f>
        <v/>
      </c>
      <c r="V205" s="30" t="str">
        <f>IF(集計用!U205="","",IF(集計用!F205="男",LOOKUP(集計用!U205,得点換算データ!$O$3:$P$12),LOOKUP(集計用!U205,得点換算データ!$O$17:$P$26)))</f>
        <v/>
      </c>
      <c r="W205" s="28" t="str">
        <f>IF(記入用!P205="","",ROUNDDOWN(記入用!P205,0))</f>
        <v/>
      </c>
      <c r="X205" s="30" t="str">
        <f>IF(集計用!W205="","",IF(集計用!F205="男",LOOKUP(集計用!W205,得点換算データ!$Q$3:$R$12),LOOKUP(集計用!W205,得点換算データ!$Q$17:$R$26)))</f>
        <v/>
      </c>
      <c r="Y205" s="28" t="str">
        <f>IF(SUM(集計用!H205+J205+L205+N205+P205+R205+T205+V205+X205)=0,"",(H205+J205+L205+N205+T205+V205+X205+MAX(P205,R205)))</f>
        <v/>
      </c>
      <c r="Z205" s="28" t="str">
        <f>IF(Y205="","",IF(C205=1,LOOKUP(Y205,得点換算データ!$B$29:$B$33,得点換算データ!$A$29:$A$33),IF(C205=2,LOOKUP(Y205,得点換算データ!$C$29:$C$33,得点換算データ!$A$29:$A$33),LOOKUP(Y205,得点換算データ!$D$29:$D$33,得点換算データ!$A$29:$A$33))))</f>
        <v/>
      </c>
      <c r="AA205" s="27">
        <f t="shared" si="30"/>
        <v>0</v>
      </c>
      <c r="AB205" s="27"/>
      <c r="AC205" s="27">
        <f t="shared" si="31"/>
        <v>0</v>
      </c>
      <c r="AD205" s="27">
        <f t="shared" si="32"/>
        <v>0</v>
      </c>
      <c r="AE205" s="27">
        <f t="shared" si="33"/>
        <v>0</v>
      </c>
      <c r="AF205" s="27">
        <f t="shared" si="34"/>
        <v>0</v>
      </c>
      <c r="AG205" s="27">
        <f t="shared" si="35"/>
        <v>0</v>
      </c>
      <c r="AH205" s="27">
        <f t="shared" si="36"/>
        <v>0</v>
      </c>
      <c r="AI205" s="27">
        <f t="shared" si="37"/>
        <v>0</v>
      </c>
      <c r="AJ205" s="27">
        <f t="shared" si="38"/>
        <v>0</v>
      </c>
      <c r="AK205" s="27">
        <f t="shared" si="39"/>
        <v>0</v>
      </c>
    </row>
    <row r="206" spans="1:37">
      <c r="A206" s="28" t="str">
        <f>IF(記入用!A206="","",記入用!A206)</f>
        <v/>
      </c>
      <c r="B206" s="28" t="str">
        <f>IF(記入用!B206="","",記入用!B206)</f>
        <v/>
      </c>
      <c r="C206" s="28" t="str">
        <f>IF(記入用!C206="","",記入用!C206)</f>
        <v/>
      </c>
      <c r="D206" s="28" t="str">
        <f>IF(記入用!D206="","",記入用!D206)</f>
        <v/>
      </c>
      <c r="E206" s="28" t="str">
        <f>IF(記入用!E206="","",記入用!E206)</f>
        <v/>
      </c>
      <c r="F206" s="28" t="str">
        <f>IF(記入用!F206="","",記入用!F206)</f>
        <v/>
      </c>
      <c r="G206" s="28" t="str">
        <f>IF(OR(記入用!G206=0,記入用!H206=0),"",ROUND((記入用!G206+記入用!H206)/2,0))</f>
        <v/>
      </c>
      <c r="H206" s="29" t="str">
        <f>IF(集計用!G206="","",IF(集計用!F206="男",LOOKUP(集計用!G206,得点換算データ!$A$3:$B$12),LOOKUP(集計用!G206,得点換算データ!$A$17:$B$26)))</f>
        <v/>
      </c>
      <c r="I206" s="28" t="str">
        <f>IF(記入用!I206="","",記入用!I206)</f>
        <v/>
      </c>
      <c r="J206" s="30" t="str">
        <f>IF(集計用!I206="","",IF(集計用!F206="男",LOOKUP(集計用!I206,得点換算データ!$C$3:$D$12),LOOKUP(集計用!I206,得点換算データ!$C$17:$D$26)))</f>
        <v/>
      </c>
      <c r="K206" s="28" t="str">
        <f>IF(記入用!J206="","",ROUNDDOWN(記入用!J206,0))</f>
        <v/>
      </c>
      <c r="L206" s="29" t="str">
        <f>IF(集計用!K206="","",IF(集計用!F206="男",LOOKUP(集計用!K206,得点換算データ!$E$3:$F$12),LOOKUP(集計用!K206,得点換算データ!$E$17:$F$26)))</f>
        <v/>
      </c>
      <c r="M206" s="28" t="str">
        <f>IF(記入用!K206="","",記入用!K206)</f>
        <v/>
      </c>
      <c r="N206" s="30" t="str">
        <f>IF(集計用!M206="","",IF(集計用!F206="男",LOOKUP(集計用!M206,得点換算データ!$G$3:$H$12),LOOKUP(集計用!M206,得点換算データ!$G$17:$H$26)))</f>
        <v/>
      </c>
      <c r="O206" s="28" t="str">
        <f>IF(記入用!L206="","",記入用!L206)</f>
        <v/>
      </c>
      <c r="P206" s="30" t="str">
        <f>IF(集計用!O206="","",IF(集計用!F206="男",LOOKUP(集計用!O206,得点換算データ!$I$3:$J$12),LOOKUP(集計用!O206,得点換算データ!$I$17:$J$26)))</f>
        <v/>
      </c>
      <c r="Q206" s="28" t="str">
        <f>IF(記入用!M206="","",記入用!M206)</f>
        <v/>
      </c>
      <c r="R206" s="30" t="str">
        <f>IF(集計用!Q206="","",IF(集計用!F206="男",LOOKUP(集計用!Q206,得点換算データ!$K$3:$L$12),LOOKUP(集計用!Q206,得点換算データ!$K$17:$L$26)))</f>
        <v/>
      </c>
      <c r="S206" s="28" t="str">
        <f>IF(記入用!N206="","",ROUNDUP(記入用!N206,1))</f>
        <v/>
      </c>
      <c r="T206" s="30" t="str">
        <f>IF(集計用!S206="","",IF(集計用!F206="男",LOOKUP(集計用!S206,得点換算データ!$M$3:$N$12),LOOKUP(集計用!S206,得点換算データ!$M$17:$N$26)))</f>
        <v/>
      </c>
      <c r="U206" s="28" t="str">
        <f>IF(記入用!O206="","",ROUNDDOWN(記入用!O206,0))</f>
        <v/>
      </c>
      <c r="V206" s="30" t="str">
        <f>IF(集計用!U206="","",IF(集計用!F206="男",LOOKUP(集計用!U206,得点換算データ!$O$3:$P$12),LOOKUP(集計用!U206,得点換算データ!$O$17:$P$26)))</f>
        <v/>
      </c>
      <c r="W206" s="28" t="str">
        <f>IF(記入用!P206="","",ROUNDDOWN(記入用!P206,0))</f>
        <v/>
      </c>
      <c r="X206" s="30" t="str">
        <f>IF(集計用!W206="","",IF(集計用!F206="男",LOOKUP(集計用!W206,得点換算データ!$Q$3:$R$12),LOOKUP(集計用!W206,得点換算データ!$Q$17:$R$26)))</f>
        <v/>
      </c>
      <c r="Y206" s="28" t="str">
        <f>IF(SUM(集計用!H206+J206+L206+N206+P206+R206+T206+V206+X206)=0,"",(H206+J206+L206+N206+T206+V206+X206+MAX(P206,R206)))</f>
        <v/>
      </c>
      <c r="Z206" s="28" t="str">
        <f>IF(Y206="","",IF(C206=1,LOOKUP(Y206,得点換算データ!$B$29:$B$33,得点換算データ!$A$29:$A$33),IF(C206=2,LOOKUP(Y206,得点換算データ!$C$29:$C$33,得点換算データ!$A$29:$A$33),LOOKUP(Y206,得点換算データ!$D$29:$D$33,得点換算データ!$A$29:$A$33))))</f>
        <v/>
      </c>
      <c r="AA206" s="27">
        <f t="shared" si="30"/>
        <v>0</v>
      </c>
      <c r="AB206" s="27"/>
      <c r="AC206" s="27">
        <f t="shared" si="31"/>
        <v>0</v>
      </c>
      <c r="AD206" s="27">
        <f t="shared" si="32"/>
        <v>0</v>
      </c>
      <c r="AE206" s="27">
        <f t="shared" si="33"/>
        <v>0</v>
      </c>
      <c r="AF206" s="27">
        <f t="shared" si="34"/>
        <v>0</v>
      </c>
      <c r="AG206" s="27">
        <f t="shared" si="35"/>
        <v>0</v>
      </c>
      <c r="AH206" s="27">
        <f t="shared" si="36"/>
        <v>0</v>
      </c>
      <c r="AI206" s="27">
        <f t="shared" si="37"/>
        <v>0</v>
      </c>
      <c r="AJ206" s="27">
        <f t="shared" si="38"/>
        <v>0</v>
      </c>
      <c r="AK206" s="27">
        <f t="shared" si="39"/>
        <v>0</v>
      </c>
    </row>
    <row r="207" spans="1:37">
      <c r="A207" s="28" t="str">
        <f>IF(記入用!A207="","",記入用!A207)</f>
        <v/>
      </c>
      <c r="B207" s="28" t="str">
        <f>IF(記入用!B207="","",記入用!B207)</f>
        <v/>
      </c>
      <c r="C207" s="28" t="str">
        <f>IF(記入用!C207="","",記入用!C207)</f>
        <v/>
      </c>
      <c r="D207" s="28" t="str">
        <f>IF(記入用!D207="","",記入用!D207)</f>
        <v/>
      </c>
      <c r="E207" s="28" t="str">
        <f>IF(記入用!E207="","",記入用!E207)</f>
        <v/>
      </c>
      <c r="F207" s="28" t="str">
        <f>IF(記入用!F207="","",記入用!F207)</f>
        <v/>
      </c>
      <c r="G207" s="28" t="str">
        <f>IF(OR(記入用!G207=0,記入用!H207=0),"",ROUND((記入用!G207+記入用!H207)/2,0))</f>
        <v/>
      </c>
      <c r="H207" s="29" t="str">
        <f>IF(集計用!G207="","",IF(集計用!F207="男",LOOKUP(集計用!G207,得点換算データ!$A$3:$B$12),LOOKUP(集計用!G207,得点換算データ!$A$17:$B$26)))</f>
        <v/>
      </c>
      <c r="I207" s="28" t="str">
        <f>IF(記入用!I207="","",記入用!I207)</f>
        <v/>
      </c>
      <c r="J207" s="30" t="str">
        <f>IF(集計用!I207="","",IF(集計用!F207="男",LOOKUP(集計用!I207,得点換算データ!$C$3:$D$12),LOOKUP(集計用!I207,得点換算データ!$C$17:$D$26)))</f>
        <v/>
      </c>
      <c r="K207" s="28" t="str">
        <f>IF(記入用!J207="","",ROUNDDOWN(記入用!J207,0))</f>
        <v/>
      </c>
      <c r="L207" s="29" t="str">
        <f>IF(集計用!K207="","",IF(集計用!F207="男",LOOKUP(集計用!K207,得点換算データ!$E$3:$F$12),LOOKUP(集計用!K207,得点換算データ!$E$17:$F$26)))</f>
        <v/>
      </c>
      <c r="M207" s="28" t="str">
        <f>IF(記入用!K207="","",記入用!K207)</f>
        <v/>
      </c>
      <c r="N207" s="30" t="str">
        <f>IF(集計用!M207="","",IF(集計用!F207="男",LOOKUP(集計用!M207,得点換算データ!$G$3:$H$12),LOOKUP(集計用!M207,得点換算データ!$G$17:$H$26)))</f>
        <v/>
      </c>
      <c r="O207" s="28" t="str">
        <f>IF(記入用!L207="","",記入用!L207)</f>
        <v/>
      </c>
      <c r="P207" s="30" t="str">
        <f>IF(集計用!O207="","",IF(集計用!F207="男",LOOKUP(集計用!O207,得点換算データ!$I$3:$J$12),LOOKUP(集計用!O207,得点換算データ!$I$17:$J$26)))</f>
        <v/>
      </c>
      <c r="Q207" s="28" t="str">
        <f>IF(記入用!M207="","",記入用!M207)</f>
        <v/>
      </c>
      <c r="R207" s="30" t="str">
        <f>IF(集計用!Q207="","",IF(集計用!F207="男",LOOKUP(集計用!Q207,得点換算データ!$K$3:$L$12),LOOKUP(集計用!Q207,得点換算データ!$K$17:$L$26)))</f>
        <v/>
      </c>
      <c r="S207" s="28" t="str">
        <f>IF(記入用!N207="","",ROUNDUP(記入用!N207,1))</f>
        <v/>
      </c>
      <c r="T207" s="30" t="str">
        <f>IF(集計用!S207="","",IF(集計用!F207="男",LOOKUP(集計用!S207,得点換算データ!$M$3:$N$12),LOOKUP(集計用!S207,得点換算データ!$M$17:$N$26)))</f>
        <v/>
      </c>
      <c r="U207" s="28" t="str">
        <f>IF(記入用!O207="","",ROUNDDOWN(記入用!O207,0))</f>
        <v/>
      </c>
      <c r="V207" s="30" t="str">
        <f>IF(集計用!U207="","",IF(集計用!F207="男",LOOKUP(集計用!U207,得点換算データ!$O$3:$P$12),LOOKUP(集計用!U207,得点換算データ!$O$17:$P$26)))</f>
        <v/>
      </c>
      <c r="W207" s="28" t="str">
        <f>IF(記入用!P207="","",ROUNDDOWN(記入用!P207,0))</f>
        <v/>
      </c>
      <c r="X207" s="30" t="str">
        <f>IF(集計用!W207="","",IF(集計用!F207="男",LOOKUP(集計用!W207,得点換算データ!$Q$3:$R$12),LOOKUP(集計用!W207,得点換算データ!$Q$17:$R$26)))</f>
        <v/>
      </c>
      <c r="Y207" s="28" t="str">
        <f>IF(SUM(集計用!H207+J207+L207+N207+P207+R207+T207+V207+X207)=0,"",(H207+J207+L207+N207+T207+V207+X207+MAX(P207,R207)))</f>
        <v/>
      </c>
      <c r="Z207" s="28" t="str">
        <f>IF(Y207="","",IF(C207=1,LOOKUP(Y207,得点換算データ!$B$29:$B$33,得点換算データ!$A$29:$A$33),IF(C207=2,LOOKUP(Y207,得点換算データ!$C$29:$C$33,得点換算データ!$A$29:$A$33),LOOKUP(Y207,得点換算データ!$D$29:$D$33,得点換算データ!$A$29:$A$33))))</f>
        <v/>
      </c>
      <c r="AA207" s="27">
        <f t="shared" si="30"/>
        <v>0</v>
      </c>
      <c r="AB207" s="27"/>
      <c r="AC207" s="27">
        <f t="shared" si="31"/>
        <v>0</v>
      </c>
      <c r="AD207" s="27">
        <f t="shared" si="32"/>
        <v>0</v>
      </c>
      <c r="AE207" s="27">
        <f t="shared" si="33"/>
        <v>0</v>
      </c>
      <c r="AF207" s="27">
        <f t="shared" si="34"/>
        <v>0</v>
      </c>
      <c r="AG207" s="27">
        <f t="shared" si="35"/>
        <v>0</v>
      </c>
      <c r="AH207" s="27">
        <f t="shared" si="36"/>
        <v>0</v>
      </c>
      <c r="AI207" s="27">
        <f t="shared" si="37"/>
        <v>0</v>
      </c>
      <c r="AJ207" s="27">
        <f t="shared" si="38"/>
        <v>0</v>
      </c>
      <c r="AK207" s="27">
        <f t="shared" si="39"/>
        <v>0</v>
      </c>
    </row>
    <row r="208" spans="1:37">
      <c r="A208" s="28" t="str">
        <f>IF(記入用!A208="","",記入用!A208)</f>
        <v/>
      </c>
      <c r="B208" s="28" t="str">
        <f>IF(記入用!B208="","",記入用!B208)</f>
        <v/>
      </c>
      <c r="C208" s="28" t="str">
        <f>IF(記入用!C208="","",記入用!C208)</f>
        <v/>
      </c>
      <c r="D208" s="28" t="str">
        <f>IF(記入用!D208="","",記入用!D208)</f>
        <v/>
      </c>
      <c r="E208" s="28" t="str">
        <f>IF(記入用!E208="","",記入用!E208)</f>
        <v/>
      </c>
      <c r="F208" s="28" t="str">
        <f>IF(記入用!F208="","",記入用!F208)</f>
        <v/>
      </c>
      <c r="G208" s="28" t="str">
        <f>IF(OR(記入用!G208=0,記入用!H208=0),"",ROUND((記入用!G208+記入用!H208)/2,0))</f>
        <v/>
      </c>
      <c r="H208" s="29" t="str">
        <f>IF(集計用!G208="","",IF(集計用!F208="男",LOOKUP(集計用!G208,得点換算データ!$A$3:$B$12),LOOKUP(集計用!G208,得点換算データ!$A$17:$B$26)))</f>
        <v/>
      </c>
      <c r="I208" s="28" t="str">
        <f>IF(記入用!I208="","",記入用!I208)</f>
        <v/>
      </c>
      <c r="J208" s="30" t="str">
        <f>IF(集計用!I208="","",IF(集計用!F208="男",LOOKUP(集計用!I208,得点換算データ!$C$3:$D$12),LOOKUP(集計用!I208,得点換算データ!$C$17:$D$26)))</f>
        <v/>
      </c>
      <c r="K208" s="28" t="str">
        <f>IF(記入用!J208="","",ROUNDDOWN(記入用!J208,0))</f>
        <v/>
      </c>
      <c r="L208" s="29" t="str">
        <f>IF(集計用!K208="","",IF(集計用!F208="男",LOOKUP(集計用!K208,得点換算データ!$E$3:$F$12),LOOKUP(集計用!K208,得点換算データ!$E$17:$F$26)))</f>
        <v/>
      </c>
      <c r="M208" s="28" t="str">
        <f>IF(記入用!K208="","",記入用!K208)</f>
        <v/>
      </c>
      <c r="N208" s="30" t="str">
        <f>IF(集計用!M208="","",IF(集計用!F208="男",LOOKUP(集計用!M208,得点換算データ!$G$3:$H$12),LOOKUP(集計用!M208,得点換算データ!$G$17:$H$26)))</f>
        <v/>
      </c>
      <c r="O208" s="28" t="str">
        <f>IF(記入用!L208="","",記入用!L208)</f>
        <v/>
      </c>
      <c r="P208" s="30" t="str">
        <f>IF(集計用!O208="","",IF(集計用!F208="男",LOOKUP(集計用!O208,得点換算データ!$I$3:$J$12),LOOKUP(集計用!O208,得点換算データ!$I$17:$J$26)))</f>
        <v/>
      </c>
      <c r="Q208" s="28" t="str">
        <f>IF(記入用!M208="","",記入用!M208)</f>
        <v/>
      </c>
      <c r="R208" s="30" t="str">
        <f>IF(集計用!Q208="","",IF(集計用!F208="男",LOOKUP(集計用!Q208,得点換算データ!$K$3:$L$12),LOOKUP(集計用!Q208,得点換算データ!$K$17:$L$26)))</f>
        <v/>
      </c>
      <c r="S208" s="28" t="str">
        <f>IF(記入用!N208="","",ROUNDUP(記入用!N208,1))</f>
        <v/>
      </c>
      <c r="T208" s="30" t="str">
        <f>IF(集計用!S208="","",IF(集計用!F208="男",LOOKUP(集計用!S208,得点換算データ!$M$3:$N$12),LOOKUP(集計用!S208,得点換算データ!$M$17:$N$26)))</f>
        <v/>
      </c>
      <c r="U208" s="28" t="str">
        <f>IF(記入用!O208="","",ROUNDDOWN(記入用!O208,0))</f>
        <v/>
      </c>
      <c r="V208" s="30" t="str">
        <f>IF(集計用!U208="","",IF(集計用!F208="男",LOOKUP(集計用!U208,得点換算データ!$O$3:$P$12),LOOKUP(集計用!U208,得点換算データ!$O$17:$P$26)))</f>
        <v/>
      </c>
      <c r="W208" s="28" t="str">
        <f>IF(記入用!P208="","",ROUNDDOWN(記入用!P208,0))</f>
        <v/>
      </c>
      <c r="X208" s="30" t="str">
        <f>IF(集計用!W208="","",IF(集計用!F208="男",LOOKUP(集計用!W208,得点換算データ!$Q$3:$R$12),LOOKUP(集計用!W208,得点換算データ!$Q$17:$R$26)))</f>
        <v/>
      </c>
      <c r="Y208" s="28" t="str">
        <f>IF(SUM(集計用!H208+J208+L208+N208+P208+R208+T208+V208+X208)=0,"",(H208+J208+L208+N208+T208+V208+X208+MAX(P208,R208)))</f>
        <v/>
      </c>
      <c r="Z208" s="28" t="str">
        <f>IF(Y208="","",IF(C208=1,LOOKUP(Y208,得点換算データ!$B$29:$B$33,得点換算データ!$A$29:$A$33),IF(C208=2,LOOKUP(Y208,得点換算データ!$C$29:$C$33,得点換算データ!$A$29:$A$33),LOOKUP(Y208,得点換算データ!$D$29:$D$33,得点換算データ!$A$29:$A$33))))</f>
        <v/>
      </c>
      <c r="AA208" s="27">
        <f t="shared" si="30"/>
        <v>0</v>
      </c>
      <c r="AB208" s="27"/>
      <c r="AC208" s="27">
        <f t="shared" si="31"/>
        <v>0</v>
      </c>
      <c r="AD208" s="27">
        <f t="shared" si="32"/>
        <v>0</v>
      </c>
      <c r="AE208" s="27">
        <f t="shared" si="33"/>
        <v>0</v>
      </c>
      <c r="AF208" s="27">
        <f t="shared" si="34"/>
        <v>0</v>
      </c>
      <c r="AG208" s="27">
        <f t="shared" si="35"/>
        <v>0</v>
      </c>
      <c r="AH208" s="27">
        <f t="shared" si="36"/>
        <v>0</v>
      </c>
      <c r="AI208" s="27">
        <f t="shared" si="37"/>
        <v>0</v>
      </c>
      <c r="AJ208" s="27">
        <f t="shared" si="38"/>
        <v>0</v>
      </c>
      <c r="AK208" s="27">
        <f t="shared" si="39"/>
        <v>0</v>
      </c>
    </row>
    <row r="209" spans="1:37">
      <c r="A209" s="28" t="str">
        <f>IF(記入用!A209="","",記入用!A209)</f>
        <v/>
      </c>
      <c r="B209" s="28" t="str">
        <f>IF(記入用!B209="","",記入用!B209)</f>
        <v/>
      </c>
      <c r="C209" s="28" t="str">
        <f>IF(記入用!C209="","",記入用!C209)</f>
        <v/>
      </c>
      <c r="D209" s="28" t="str">
        <f>IF(記入用!D209="","",記入用!D209)</f>
        <v/>
      </c>
      <c r="E209" s="28" t="str">
        <f>IF(記入用!E209="","",記入用!E209)</f>
        <v/>
      </c>
      <c r="F209" s="28" t="str">
        <f>IF(記入用!F209="","",記入用!F209)</f>
        <v/>
      </c>
      <c r="G209" s="28" t="str">
        <f>IF(OR(記入用!G209=0,記入用!H209=0),"",ROUND((記入用!G209+記入用!H209)/2,0))</f>
        <v/>
      </c>
      <c r="H209" s="29" t="str">
        <f>IF(集計用!G209="","",IF(集計用!F209="男",LOOKUP(集計用!G209,得点換算データ!$A$3:$B$12),LOOKUP(集計用!G209,得点換算データ!$A$17:$B$26)))</f>
        <v/>
      </c>
      <c r="I209" s="28" t="str">
        <f>IF(記入用!I209="","",記入用!I209)</f>
        <v/>
      </c>
      <c r="J209" s="30" t="str">
        <f>IF(集計用!I209="","",IF(集計用!F209="男",LOOKUP(集計用!I209,得点換算データ!$C$3:$D$12),LOOKUP(集計用!I209,得点換算データ!$C$17:$D$26)))</f>
        <v/>
      </c>
      <c r="K209" s="28" t="str">
        <f>IF(記入用!J209="","",ROUNDDOWN(記入用!J209,0))</f>
        <v/>
      </c>
      <c r="L209" s="29" t="str">
        <f>IF(集計用!K209="","",IF(集計用!F209="男",LOOKUP(集計用!K209,得点換算データ!$E$3:$F$12),LOOKUP(集計用!K209,得点換算データ!$E$17:$F$26)))</f>
        <v/>
      </c>
      <c r="M209" s="28" t="str">
        <f>IF(記入用!K209="","",記入用!K209)</f>
        <v/>
      </c>
      <c r="N209" s="30" t="str">
        <f>IF(集計用!M209="","",IF(集計用!F209="男",LOOKUP(集計用!M209,得点換算データ!$G$3:$H$12),LOOKUP(集計用!M209,得点換算データ!$G$17:$H$26)))</f>
        <v/>
      </c>
      <c r="O209" s="28" t="str">
        <f>IF(記入用!L209="","",記入用!L209)</f>
        <v/>
      </c>
      <c r="P209" s="30" t="str">
        <f>IF(集計用!O209="","",IF(集計用!F209="男",LOOKUP(集計用!O209,得点換算データ!$I$3:$J$12),LOOKUP(集計用!O209,得点換算データ!$I$17:$J$26)))</f>
        <v/>
      </c>
      <c r="Q209" s="28" t="str">
        <f>IF(記入用!M209="","",記入用!M209)</f>
        <v/>
      </c>
      <c r="R209" s="30" t="str">
        <f>IF(集計用!Q209="","",IF(集計用!F209="男",LOOKUP(集計用!Q209,得点換算データ!$K$3:$L$12),LOOKUP(集計用!Q209,得点換算データ!$K$17:$L$26)))</f>
        <v/>
      </c>
      <c r="S209" s="28" t="str">
        <f>IF(記入用!N209="","",ROUNDUP(記入用!N209,1))</f>
        <v/>
      </c>
      <c r="T209" s="30" t="str">
        <f>IF(集計用!S209="","",IF(集計用!F209="男",LOOKUP(集計用!S209,得点換算データ!$M$3:$N$12),LOOKUP(集計用!S209,得点換算データ!$M$17:$N$26)))</f>
        <v/>
      </c>
      <c r="U209" s="28" t="str">
        <f>IF(記入用!O209="","",ROUNDDOWN(記入用!O209,0))</f>
        <v/>
      </c>
      <c r="V209" s="30" t="str">
        <f>IF(集計用!U209="","",IF(集計用!F209="男",LOOKUP(集計用!U209,得点換算データ!$O$3:$P$12),LOOKUP(集計用!U209,得点換算データ!$O$17:$P$26)))</f>
        <v/>
      </c>
      <c r="W209" s="28" t="str">
        <f>IF(記入用!P209="","",ROUNDDOWN(記入用!P209,0))</f>
        <v/>
      </c>
      <c r="X209" s="30" t="str">
        <f>IF(集計用!W209="","",IF(集計用!F209="男",LOOKUP(集計用!W209,得点換算データ!$Q$3:$R$12),LOOKUP(集計用!W209,得点換算データ!$Q$17:$R$26)))</f>
        <v/>
      </c>
      <c r="Y209" s="28" t="str">
        <f>IF(SUM(集計用!H209+J209+L209+N209+P209+R209+T209+V209+X209)=0,"",(H209+J209+L209+N209+T209+V209+X209+MAX(P209,R209)))</f>
        <v/>
      </c>
      <c r="Z209" s="28" t="str">
        <f>IF(Y209="","",IF(C209=1,LOOKUP(Y209,得点換算データ!$B$29:$B$33,得点換算データ!$A$29:$A$33),IF(C209=2,LOOKUP(Y209,得点換算データ!$C$29:$C$33,得点換算データ!$A$29:$A$33),LOOKUP(Y209,得点換算データ!$D$29:$D$33,得点換算データ!$A$29:$A$33))))</f>
        <v/>
      </c>
      <c r="AA209" s="27">
        <f t="shared" si="30"/>
        <v>0</v>
      </c>
      <c r="AB209" s="27"/>
      <c r="AC209" s="27">
        <f t="shared" si="31"/>
        <v>0</v>
      </c>
      <c r="AD209" s="27">
        <f t="shared" si="32"/>
        <v>0</v>
      </c>
      <c r="AE209" s="27">
        <f t="shared" si="33"/>
        <v>0</v>
      </c>
      <c r="AF209" s="27">
        <f t="shared" si="34"/>
        <v>0</v>
      </c>
      <c r="AG209" s="27">
        <f t="shared" si="35"/>
        <v>0</v>
      </c>
      <c r="AH209" s="27">
        <f t="shared" si="36"/>
        <v>0</v>
      </c>
      <c r="AI209" s="27">
        <f t="shared" si="37"/>
        <v>0</v>
      </c>
      <c r="AJ209" s="27">
        <f t="shared" si="38"/>
        <v>0</v>
      </c>
      <c r="AK209" s="27">
        <f t="shared" si="39"/>
        <v>0</v>
      </c>
    </row>
    <row r="210" spans="1:37">
      <c r="A210" s="28" t="str">
        <f>IF(記入用!A210="","",記入用!A210)</f>
        <v/>
      </c>
      <c r="B210" s="28" t="str">
        <f>IF(記入用!B210="","",記入用!B210)</f>
        <v/>
      </c>
      <c r="C210" s="28" t="str">
        <f>IF(記入用!C210="","",記入用!C210)</f>
        <v/>
      </c>
      <c r="D210" s="28" t="str">
        <f>IF(記入用!D210="","",記入用!D210)</f>
        <v/>
      </c>
      <c r="E210" s="28" t="str">
        <f>IF(記入用!E210="","",記入用!E210)</f>
        <v/>
      </c>
      <c r="F210" s="28" t="str">
        <f>IF(記入用!F210="","",記入用!F210)</f>
        <v/>
      </c>
      <c r="G210" s="28" t="str">
        <f>IF(OR(記入用!G210=0,記入用!H210=0),"",ROUND((記入用!G210+記入用!H210)/2,0))</f>
        <v/>
      </c>
      <c r="H210" s="29" t="str">
        <f>IF(集計用!G210="","",IF(集計用!F210="男",LOOKUP(集計用!G210,得点換算データ!$A$3:$B$12),LOOKUP(集計用!G210,得点換算データ!$A$17:$B$26)))</f>
        <v/>
      </c>
      <c r="I210" s="28" t="str">
        <f>IF(記入用!I210="","",記入用!I210)</f>
        <v/>
      </c>
      <c r="J210" s="30" t="str">
        <f>IF(集計用!I210="","",IF(集計用!F210="男",LOOKUP(集計用!I210,得点換算データ!$C$3:$D$12),LOOKUP(集計用!I210,得点換算データ!$C$17:$D$26)))</f>
        <v/>
      </c>
      <c r="K210" s="28" t="str">
        <f>IF(記入用!J210="","",ROUNDDOWN(記入用!J210,0))</f>
        <v/>
      </c>
      <c r="L210" s="29" t="str">
        <f>IF(集計用!K210="","",IF(集計用!F210="男",LOOKUP(集計用!K210,得点換算データ!$E$3:$F$12),LOOKUP(集計用!K210,得点換算データ!$E$17:$F$26)))</f>
        <v/>
      </c>
      <c r="M210" s="28" t="str">
        <f>IF(記入用!K210="","",記入用!K210)</f>
        <v/>
      </c>
      <c r="N210" s="30" t="str">
        <f>IF(集計用!M210="","",IF(集計用!F210="男",LOOKUP(集計用!M210,得点換算データ!$G$3:$H$12),LOOKUP(集計用!M210,得点換算データ!$G$17:$H$26)))</f>
        <v/>
      </c>
      <c r="O210" s="28" t="str">
        <f>IF(記入用!L210="","",記入用!L210)</f>
        <v/>
      </c>
      <c r="P210" s="30" t="str">
        <f>IF(集計用!O210="","",IF(集計用!F210="男",LOOKUP(集計用!O210,得点換算データ!$I$3:$J$12),LOOKUP(集計用!O210,得点換算データ!$I$17:$J$26)))</f>
        <v/>
      </c>
      <c r="Q210" s="28" t="str">
        <f>IF(記入用!M210="","",記入用!M210)</f>
        <v/>
      </c>
      <c r="R210" s="30" t="str">
        <f>IF(集計用!Q210="","",IF(集計用!F210="男",LOOKUP(集計用!Q210,得点換算データ!$K$3:$L$12),LOOKUP(集計用!Q210,得点換算データ!$K$17:$L$26)))</f>
        <v/>
      </c>
      <c r="S210" s="28" t="str">
        <f>IF(記入用!N210="","",ROUNDUP(記入用!N210,1))</f>
        <v/>
      </c>
      <c r="T210" s="30" t="str">
        <f>IF(集計用!S210="","",IF(集計用!F210="男",LOOKUP(集計用!S210,得点換算データ!$M$3:$N$12),LOOKUP(集計用!S210,得点換算データ!$M$17:$N$26)))</f>
        <v/>
      </c>
      <c r="U210" s="28" t="str">
        <f>IF(記入用!O210="","",ROUNDDOWN(記入用!O210,0))</f>
        <v/>
      </c>
      <c r="V210" s="30" t="str">
        <f>IF(集計用!U210="","",IF(集計用!F210="男",LOOKUP(集計用!U210,得点換算データ!$O$3:$P$12),LOOKUP(集計用!U210,得点換算データ!$O$17:$P$26)))</f>
        <v/>
      </c>
      <c r="W210" s="28" t="str">
        <f>IF(記入用!P210="","",ROUNDDOWN(記入用!P210,0))</f>
        <v/>
      </c>
      <c r="X210" s="30" t="str">
        <f>IF(集計用!W210="","",IF(集計用!F210="男",LOOKUP(集計用!W210,得点換算データ!$Q$3:$R$12),LOOKUP(集計用!W210,得点換算データ!$Q$17:$R$26)))</f>
        <v/>
      </c>
      <c r="Y210" s="28" t="str">
        <f>IF(SUM(集計用!H210+J210+L210+N210+P210+R210+T210+V210+X210)=0,"",(H210+J210+L210+N210+T210+V210+X210+MAX(P210,R210)))</f>
        <v/>
      </c>
      <c r="Z210" s="28" t="str">
        <f>IF(Y210="","",IF(C210=1,LOOKUP(Y210,得点換算データ!$B$29:$B$33,得点換算データ!$A$29:$A$33),IF(C210=2,LOOKUP(Y210,得点換算データ!$C$29:$C$33,得点換算データ!$A$29:$A$33),LOOKUP(Y210,得点換算データ!$D$29:$D$33,得点換算データ!$A$29:$A$33))))</f>
        <v/>
      </c>
      <c r="AA210" s="27">
        <f t="shared" si="30"/>
        <v>0</v>
      </c>
      <c r="AB210" s="27"/>
      <c r="AC210" s="27">
        <f t="shared" si="31"/>
        <v>0</v>
      </c>
      <c r="AD210" s="27">
        <f t="shared" si="32"/>
        <v>0</v>
      </c>
      <c r="AE210" s="27">
        <f t="shared" si="33"/>
        <v>0</v>
      </c>
      <c r="AF210" s="27">
        <f t="shared" si="34"/>
        <v>0</v>
      </c>
      <c r="AG210" s="27">
        <f t="shared" si="35"/>
        <v>0</v>
      </c>
      <c r="AH210" s="27">
        <f t="shared" si="36"/>
        <v>0</v>
      </c>
      <c r="AI210" s="27">
        <f t="shared" si="37"/>
        <v>0</v>
      </c>
      <c r="AJ210" s="27">
        <f t="shared" si="38"/>
        <v>0</v>
      </c>
      <c r="AK210" s="27">
        <f t="shared" si="39"/>
        <v>0</v>
      </c>
    </row>
    <row r="211" spans="1:37">
      <c r="A211" s="28" t="str">
        <f>IF(記入用!A211="","",記入用!A211)</f>
        <v/>
      </c>
      <c r="B211" s="28" t="str">
        <f>IF(記入用!B211="","",記入用!B211)</f>
        <v/>
      </c>
      <c r="C211" s="28" t="str">
        <f>IF(記入用!C211="","",記入用!C211)</f>
        <v/>
      </c>
      <c r="D211" s="28" t="str">
        <f>IF(記入用!D211="","",記入用!D211)</f>
        <v/>
      </c>
      <c r="E211" s="28" t="str">
        <f>IF(記入用!E211="","",記入用!E211)</f>
        <v/>
      </c>
      <c r="F211" s="28" t="str">
        <f>IF(記入用!F211="","",記入用!F211)</f>
        <v/>
      </c>
      <c r="G211" s="28" t="str">
        <f>IF(OR(記入用!G211=0,記入用!H211=0),"",ROUND((記入用!G211+記入用!H211)/2,0))</f>
        <v/>
      </c>
      <c r="H211" s="29" t="str">
        <f>IF(集計用!G211="","",IF(集計用!F211="男",LOOKUP(集計用!G211,得点換算データ!$A$3:$B$12),LOOKUP(集計用!G211,得点換算データ!$A$17:$B$26)))</f>
        <v/>
      </c>
      <c r="I211" s="28" t="str">
        <f>IF(記入用!I211="","",記入用!I211)</f>
        <v/>
      </c>
      <c r="J211" s="30" t="str">
        <f>IF(集計用!I211="","",IF(集計用!F211="男",LOOKUP(集計用!I211,得点換算データ!$C$3:$D$12),LOOKUP(集計用!I211,得点換算データ!$C$17:$D$26)))</f>
        <v/>
      </c>
      <c r="K211" s="28" t="str">
        <f>IF(記入用!J211="","",ROUNDDOWN(記入用!J211,0))</f>
        <v/>
      </c>
      <c r="L211" s="29" t="str">
        <f>IF(集計用!K211="","",IF(集計用!F211="男",LOOKUP(集計用!K211,得点換算データ!$E$3:$F$12),LOOKUP(集計用!K211,得点換算データ!$E$17:$F$26)))</f>
        <v/>
      </c>
      <c r="M211" s="28" t="str">
        <f>IF(記入用!K211="","",記入用!K211)</f>
        <v/>
      </c>
      <c r="N211" s="30" t="str">
        <f>IF(集計用!M211="","",IF(集計用!F211="男",LOOKUP(集計用!M211,得点換算データ!$G$3:$H$12),LOOKUP(集計用!M211,得点換算データ!$G$17:$H$26)))</f>
        <v/>
      </c>
      <c r="O211" s="28" t="str">
        <f>IF(記入用!L211="","",記入用!L211)</f>
        <v/>
      </c>
      <c r="P211" s="30" t="str">
        <f>IF(集計用!O211="","",IF(集計用!F211="男",LOOKUP(集計用!O211,得点換算データ!$I$3:$J$12),LOOKUP(集計用!O211,得点換算データ!$I$17:$J$26)))</f>
        <v/>
      </c>
      <c r="Q211" s="28" t="str">
        <f>IF(記入用!M211="","",記入用!M211)</f>
        <v/>
      </c>
      <c r="R211" s="30" t="str">
        <f>IF(集計用!Q211="","",IF(集計用!F211="男",LOOKUP(集計用!Q211,得点換算データ!$K$3:$L$12),LOOKUP(集計用!Q211,得点換算データ!$K$17:$L$26)))</f>
        <v/>
      </c>
      <c r="S211" s="28" t="str">
        <f>IF(記入用!N211="","",ROUNDUP(記入用!N211,1))</f>
        <v/>
      </c>
      <c r="T211" s="30" t="str">
        <f>IF(集計用!S211="","",IF(集計用!F211="男",LOOKUP(集計用!S211,得点換算データ!$M$3:$N$12),LOOKUP(集計用!S211,得点換算データ!$M$17:$N$26)))</f>
        <v/>
      </c>
      <c r="U211" s="28" t="str">
        <f>IF(記入用!O211="","",ROUNDDOWN(記入用!O211,0))</f>
        <v/>
      </c>
      <c r="V211" s="30" t="str">
        <f>IF(集計用!U211="","",IF(集計用!F211="男",LOOKUP(集計用!U211,得点換算データ!$O$3:$P$12),LOOKUP(集計用!U211,得点換算データ!$O$17:$P$26)))</f>
        <v/>
      </c>
      <c r="W211" s="28" t="str">
        <f>IF(記入用!P211="","",ROUNDDOWN(記入用!P211,0))</f>
        <v/>
      </c>
      <c r="X211" s="30" t="str">
        <f>IF(集計用!W211="","",IF(集計用!F211="男",LOOKUP(集計用!W211,得点換算データ!$Q$3:$R$12),LOOKUP(集計用!W211,得点換算データ!$Q$17:$R$26)))</f>
        <v/>
      </c>
      <c r="Y211" s="28" t="str">
        <f>IF(SUM(集計用!H211+J211+L211+N211+P211+R211+T211+V211+X211)=0,"",(H211+J211+L211+N211+T211+V211+X211+MAX(P211,R211)))</f>
        <v/>
      </c>
      <c r="Z211" s="28" t="str">
        <f>IF(Y211="","",IF(C211=1,LOOKUP(Y211,得点換算データ!$B$29:$B$33,得点換算データ!$A$29:$A$33),IF(C211=2,LOOKUP(Y211,得点換算データ!$C$29:$C$33,得点換算データ!$A$29:$A$33),LOOKUP(Y211,得点換算データ!$D$29:$D$33,得点換算データ!$A$29:$A$33))))</f>
        <v/>
      </c>
      <c r="AA211" s="27">
        <f t="shared" si="30"/>
        <v>0</v>
      </c>
      <c r="AB211" s="27"/>
      <c r="AC211" s="27">
        <f t="shared" si="31"/>
        <v>0</v>
      </c>
      <c r="AD211" s="27">
        <f t="shared" si="32"/>
        <v>0</v>
      </c>
      <c r="AE211" s="27">
        <f t="shared" si="33"/>
        <v>0</v>
      </c>
      <c r="AF211" s="27">
        <f t="shared" si="34"/>
        <v>0</v>
      </c>
      <c r="AG211" s="27">
        <f t="shared" si="35"/>
        <v>0</v>
      </c>
      <c r="AH211" s="27">
        <f t="shared" si="36"/>
        <v>0</v>
      </c>
      <c r="AI211" s="27">
        <f t="shared" si="37"/>
        <v>0</v>
      </c>
      <c r="AJ211" s="27">
        <f t="shared" si="38"/>
        <v>0</v>
      </c>
      <c r="AK211" s="27">
        <f t="shared" si="39"/>
        <v>0</v>
      </c>
    </row>
    <row r="212" spans="1:37">
      <c r="A212" s="28" t="str">
        <f>IF(記入用!A212="","",記入用!A212)</f>
        <v/>
      </c>
      <c r="B212" s="28" t="str">
        <f>IF(記入用!B212="","",記入用!B212)</f>
        <v/>
      </c>
      <c r="C212" s="28" t="str">
        <f>IF(記入用!C212="","",記入用!C212)</f>
        <v/>
      </c>
      <c r="D212" s="28" t="str">
        <f>IF(記入用!D212="","",記入用!D212)</f>
        <v/>
      </c>
      <c r="E212" s="28" t="str">
        <f>IF(記入用!E212="","",記入用!E212)</f>
        <v/>
      </c>
      <c r="F212" s="28" t="str">
        <f>IF(記入用!F212="","",記入用!F212)</f>
        <v/>
      </c>
      <c r="G212" s="28" t="str">
        <f>IF(OR(記入用!G212=0,記入用!H212=0),"",ROUND((記入用!G212+記入用!H212)/2,0))</f>
        <v/>
      </c>
      <c r="H212" s="29" t="str">
        <f>IF(集計用!G212="","",IF(集計用!F212="男",LOOKUP(集計用!G212,得点換算データ!$A$3:$B$12),LOOKUP(集計用!G212,得点換算データ!$A$17:$B$26)))</f>
        <v/>
      </c>
      <c r="I212" s="28" t="str">
        <f>IF(記入用!I212="","",記入用!I212)</f>
        <v/>
      </c>
      <c r="J212" s="30" t="str">
        <f>IF(集計用!I212="","",IF(集計用!F212="男",LOOKUP(集計用!I212,得点換算データ!$C$3:$D$12),LOOKUP(集計用!I212,得点換算データ!$C$17:$D$26)))</f>
        <v/>
      </c>
      <c r="K212" s="28" t="str">
        <f>IF(記入用!J212="","",ROUNDDOWN(記入用!J212,0))</f>
        <v/>
      </c>
      <c r="L212" s="29" t="str">
        <f>IF(集計用!K212="","",IF(集計用!F212="男",LOOKUP(集計用!K212,得点換算データ!$E$3:$F$12),LOOKUP(集計用!K212,得点換算データ!$E$17:$F$26)))</f>
        <v/>
      </c>
      <c r="M212" s="28" t="str">
        <f>IF(記入用!K212="","",記入用!K212)</f>
        <v/>
      </c>
      <c r="N212" s="30" t="str">
        <f>IF(集計用!M212="","",IF(集計用!F212="男",LOOKUP(集計用!M212,得点換算データ!$G$3:$H$12),LOOKUP(集計用!M212,得点換算データ!$G$17:$H$26)))</f>
        <v/>
      </c>
      <c r="O212" s="28" t="str">
        <f>IF(記入用!L212="","",記入用!L212)</f>
        <v/>
      </c>
      <c r="P212" s="30" t="str">
        <f>IF(集計用!O212="","",IF(集計用!F212="男",LOOKUP(集計用!O212,得点換算データ!$I$3:$J$12),LOOKUP(集計用!O212,得点換算データ!$I$17:$J$26)))</f>
        <v/>
      </c>
      <c r="Q212" s="28" t="str">
        <f>IF(記入用!M212="","",記入用!M212)</f>
        <v/>
      </c>
      <c r="R212" s="30" t="str">
        <f>IF(集計用!Q212="","",IF(集計用!F212="男",LOOKUP(集計用!Q212,得点換算データ!$K$3:$L$12),LOOKUP(集計用!Q212,得点換算データ!$K$17:$L$26)))</f>
        <v/>
      </c>
      <c r="S212" s="28" t="str">
        <f>IF(記入用!N212="","",ROUNDUP(記入用!N212,1))</f>
        <v/>
      </c>
      <c r="T212" s="30" t="str">
        <f>IF(集計用!S212="","",IF(集計用!F212="男",LOOKUP(集計用!S212,得点換算データ!$M$3:$N$12),LOOKUP(集計用!S212,得点換算データ!$M$17:$N$26)))</f>
        <v/>
      </c>
      <c r="U212" s="28" t="str">
        <f>IF(記入用!O212="","",ROUNDDOWN(記入用!O212,0))</f>
        <v/>
      </c>
      <c r="V212" s="30" t="str">
        <f>IF(集計用!U212="","",IF(集計用!F212="男",LOOKUP(集計用!U212,得点換算データ!$O$3:$P$12),LOOKUP(集計用!U212,得点換算データ!$O$17:$P$26)))</f>
        <v/>
      </c>
      <c r="W212" s="28" t="str">
        <f>IF(記入用!P212="","",ROUNDDOWN(記入用!P212,0))</f>
        <v/>
      </c>
      <c r="X212" s="30" t="str">
        <f>IF(集計用!W212="","",IF(集計用!F212="男",LOOKUP(集計用!W212,得点換算データ!$Q$3:$R$12),LOOKUP(集計用!W212,得点換算データ!$Q$17:$R$26)))</f>
        <v/>
      </c>
      <c r="Y212" s="28" t="str">
        <f>IF(SUM(集計用!H212+J212+L212+N212+P212+R212+T212+V212+X212)=0,"",(H212+J212+L212+N212+T212+V212+X212+MAX(P212,R212)))</f>
        <v/>
      </c>
      <c r="Z212" s="28" t="str">
        <f>IF(Y212="","",IF(C212=1,LOOKUP(Y212,得点換算データ!$B$29:$B$33,得点換算データ!$A$29:$A$33),IF(C212=2,LOOKUP(Y212,得点換算データ!$C$29:$C$33,得点換算データ!$A$29:$A$33),LOOKUP(Y212,得点換算データ!$D$29:$D$33,得点換算データ!$A$29:$A$33))))</f>
        <v/>
      </c>
      <c r="AA212" s="27">
        <f t="shared" si="30"/>
        <v>0</v>
      </c>
      <c r="AB212" s="27"/>
      <c r="AC212" s="27">
        <f t="shared" si="31"/>
        <v>0</v>
      </c>
      <c r="AD212" s="27">
        <f t="shared" si="32"/>
        <v>0</v>
      </c>
      <c r="AE212" s="27">
        <f t="shared" si="33"/>
        <v>0</v>
      </c>
      <c r="AF212" s="27">
        <f t="shared" si="34"/>
        <v>0</v>
      </c>
      <c r="AG212" s="27">
        <f t="shared" si="35"/>
        <v>0</v>
      </c>
      <c r="AH212" s="27">
        <f t="shared" si="36"/>
        <v>0</v>
      </c>
      <c r="AI212" s="27">
        <f t="shared" si="37"/>
        <v>0</v>
      </c>
      <c r="AJ212" s="27">
        <f t="shared" si="38"/>
        <v>0</v>
      </c>
      <c r="AK212" s="27">
        <f t="shared" si="39"/>
        <v>0</v>
      </c>
    </row>
    <row r="213" spans="1:37">
      <c r="A213" s="28" t="str">
        <f>IF(記入用!A213="","",記入用!A213)</f>
        <v/>
      </c>
      <c r="B213" s="28" t="str">
        <f>IF(記入用!B213="","",記入用!B213)</f>
        <v/>
      </c>
      <c r="C213" s="28" t="str">
        <f>IF(記入用!C213="","",記入用!C213)</f>
        <v/>
      </c>
      <c r="D213" s="28" t="str">
        <f>IF(記入用!D213="","",記入用!D213)</f>
        <v/>
      </c>
      <c r="E213" s="28" t="str">
        <f>IF(記入用!E213="","",記入用!E213)</f>
        <v/>
      </c>
      <c r="F213" s="28" t="str">
        <f>IF(記入用!F213="","",記入用!F213)</f>
        <v/>
      </c>
      <c r="G213" s="28" t="str">
        <f>IF(OR(記入用!G213=0,記入用!H213=0),"",ROUND((記入用!G213+記入用!H213)/2,0))</f>
        <v/>
      </c>
      <c r="H213" s="29" t="str">
        <f>IF(集計用!G213="","",IF(集計用!F213="男",LOOKUP(集計用!G213,得点換算データ!$A$3:$B$12),LOOKUP(集計用!G213,得点換算データ!$A$17:$B$26)))</f>
        <v/>
      </c>
      <c r="I213" s="28" t="str">
        <f>IF(記入用!I213="","",記入用!I213)</f>
        <v/>
      </c>
      <c r="J213" s="30" t="str">
        <f>IF(集計用!I213="","",IF(集計用!F213="男",LOOKUP(集計用!I213,得点換算データ!$C$3:$D$12),LOOKUP(集計用!I213,得点換算データ!$C$17:$D$26)))</f>
        <v/>
      </c>
      <c r="K213" s="28" t="str">
        <f>IF(記入用!J213="","",ROUNDDOWN(記入用!J213,0))</f>
        <v/>
      </c>
      <c r="L213" s="29" t="str">
        <f>IF(集計用!K213="","",IF(集計用!F213="男",LOOKUP(集計用!K213,得点換算データ!$E$3:$F$12),LOOKUP(集計用!K213,得点換算データ!$E$17:$F$26)))</f>
        <v/>
      </c>
      <c r="M213" s="28" t="str">
        <f>IF(記入用!K213="","",記入用!K213)</f>
        <v/>
      </c>
      <c r="N213" s="30" t="str">
        <f>IF(集計用!M213="","",IF(集計用!F213="男",LOOKUP(集計用!M213,得点換算データ!$G$3:$H$12),LOOKUP(集計用!M213,得点換算データ!$G$17:$H$26)))</f>
        <v/>
      </c>
      <c r="O213" s="28" t="str">
        <f>IF(記入用!L213="","",記入用!L213)</f>
        <v/>
      </c>
      <c r="P213" s="30" t="str">
        <f>IF(集計用!O213="","",IF(集計用!F213="男",LOOKUP(集計用!O213,得点換算データ!$I$3:$J$12),LOOKUP(集計用!O213,得点換算データ!$I$17:$J$26)))</f>
        <v/>
      </c>
      <c r="Q213" s="28" t="str">
        <f>IF(記入用!M213="","",記入用!M213)</f>
        <v/>
      </c>
      <c r="R213" s="30" t="str">
        <f>IF(集計用!Q213="","",IF(集計用!F213="男",LOOKUP(集計用!Q213,得点換算データ!$K$3:$L$12),LOOKUP(集計用!Q213,得点換算データ!$K$17:$L$26)))</f>
        <v/>
      </c>
      <c r="S213" s="28" t="str">
        <f>IF(記入用!N213="","",ROUNDUP(記入用!N213,1))</f>
        <v/>
      </c>
      <c r="T213" s="30" t="str">
        <f>IF(集計用!S213="","",IF(集計用!F213="男",LOOKUP(集計用!S213,得点換算データ!$M$3:$N$12),LOOKUP(集計用!S213,得点換算データ!$M$17:$N$26)))</f>
        <v/>
      </c>
      <c r="U213" s="28" t="str">
        <f>IF(記入用!O213="","",ROUNDDOWN(記入用!O213,0))</f>
        <v/>
      </c>
      <c r="V213" s="30" t="str">
        <f>IF(集計用!U213="","",IF(集計用!F213="男",LOOKUP(集計用!U213,得点換算データ!$O$3:$P$12),LOOKUP(集計用!U213,得点換算データ!$O$17:$P$26)))</f>
        <v/>
      </c>
      <c r="W213" s="28" t="str">
        <f>IF(記入用!P213="","",ROUNDDOWN(記入用!P213,0))</f>
        <v/>
      </c>
      <c r="X213" s="30" t="str">
        <f>IF(集計用!W213="","",IF(集計用!F213="男",LOOKUP(集計用!W213,得点換算データ!$Q$3:$R$12),LOOKUP(集計用!W213,得点換算データ!$Q$17:$R$26)))</f>
        <v/>
      </c>
      <c r="Y213" s="28" t="str">
        <f>IF(SUM(集計用!H213+J213+L213+N213+P213+R213+T213+V213+X213)=0,"",(H213+J213+L213+N213+T213+V213+X213+MAX(P213,R213)))</f>
        <v/>
      </c>
      <c r="Z213" s="28" t="str">
        <f>IF(Y213="","",IF(C213=1,LOOKUP(Y213,得点換算データ!$B$29:$B$33,得点換算データ!$A$29:$A$33),IF(C213=2,LOOKUP(Y213,得点換算データ!$C$29:$C$33,得点換算データ!$A$29:$A$33),LOOKUP(Y213,得点換算データ!$D$29:$D$33,得点換算データ!$A$29:$A$33))))</f>
        <v/>
      </c>
      <c r="AA213" s="27">
        <f t="shared" si="30"/>
        <v>0</v>
      </c>
      <c r="AB213" s="27"/>
      <c r="AC213" s="27">
        <f t="shared" si="31"/>
        <v>0</v>
      </c>
      <c r="AD213" s="27">
        <f t="shared" si="32"/>
        <v>0</v>
      </c>
      <c r="AE213" s="27">
        <f t="shared" si="33"/>
        <v>0</v>
      </c>
      <c r="AF213" s="27">
        <f t="shared" si="34"/>
        <v>0</v>
      </c>
      <c r="AG213" s="27">
        <f t="shared" si="35"/>
        <v>0</v>
      </c>
      <c r="AH213" s="27">
        <f t="shared" si="36"/>
        <v>0</v>
      </c>
      <c r="AI213" s="27">
        <f t="shared" si="37"/>
        <v>0</v>
      </c>
      <c r="AJ213" s="27">
        <f t="shared" si="38"/>
        <v>0</v>
      </c>
      <c r="AK213" s="27">
        <f t="shared" si="39"/>
        <v>0</v>
      </c>
    </row>
    <row r="214" spans="1:37">
      <c r="A214" s="28" t="str">
        <f>IF(記入用!A214="","",記入用!A214)</f>
        <v/>
      </c>
      <c r="B214" s="28" t="str">
        <f>IF(記入用!B214="","",記入用!B214)</f>
        <v/>
      </c>
      <c r="C214" s="28" t="str">
        <f>IF(記入用!C214="","",記入用!C214)</f>
        <v/>
      </c>
      <c r="D214" s="28" t="str">
        <f>IF(記入用!D214="","",記入用!D214)</f>
        <v/>
      </c>
      <c r="E214" s="28" t="str">
        <f>IF(記入用!E214="","",記入用!E214)</f>
        <v/>
      </c>
      <c r="F214" s="28" t="str">
        <f>IF(記入用!F214="","",記入用!F214)</f>
        <v/>
      </c>
      <c r="G214" s="28" t="str">
        <f>IF(OR(記入用!G214=0,記入用!H214=0),"",ROUND((記入用!G214+記入用!H214)/2,0))</f>
        <v/>
      </c>
      <c r="H214" s="29" t="str">
        <f>IF(集計用!G214="","",IF(集計用!F214="男",LOOKUP(集計用!G214,得点換算データ!$A$3:$B$12),LOOKUP(集計用!G214,得点換算データ!$A$17:$B$26)))</f>
        <v/>
      </c>
      <c r="I214" s="28" t="str">
        <f>IF(記入用!I214="","",記入用!I214)</f>
        <v/>
      </c>
      <c r="J214" s="30" t="str">
        <f>IF(集計用!I214="","",IF(集計用!F214="男",LOOKUP(集計用!I214,得点換算データ!$C$3:$D$12),LOOKUP(集計用!I214,得点換算データ!$C$17:$D$26)))</f>
        <v/>
      </c>
      <c r="K214" s="28" t="str">
        <f>IF(記入用!J214="","",ROUNDDOWN(記入用!J214,0))</f>
        <v/>
      </c>
      <c r="L214" s="29" t="str">
        <f>IF(集計用!K214="","",IF(集計用!F214="男",LOOKUP(集計用!K214,得点換算データ!$E$3:$F$12),LOOKUP(集計用!K214,得点換算データ!$E$17:$F$26)))</f>
        <v/>
      </c>
      <c r="M214" s="28" t="str">
        <f>IF(記入用!K214="","",記入用!K214)</f>
        <v/>
      </c>
      <c r="N214" s="30" t="str">
        <f>IF(集計用!M214="","",IF(集計用!F214="男",LOOKUP(集計用!M214,得点換算データ!$G$3:$H$12),LOOKUP(集計用!M214,得点換算データ!$G$17:$H$26)))</f>
        <v/>
      </c>
      <c r="O214" s="28" t="str">
        <f>IF(記入用!L214="","",記入用!L214)</f>
        <v/>
      </c>
      <c r="P214" s="30" t="str">
        <f>IF(集計用!O214="","",IF(集計用!F214="男",LOOKUP(集計用!O214,得点換算データ!$I$3:$J$12),LOOKUP(集計用!O214,得点換算データ!$I$17:$J$26)))</f>
        <v/>
      </c>
      <c r="Q214" s="28" t="str">
        <f>IF(記入用!M214="","",記入用!M214)</f>
        <v/>
      </c>
      <c r="R214" s="30" t="str">
        <f>IF(集計用!Q214="","",IF(集計用!F214="男",LOOKUP(集計用!Q214,得点換算データ!$K$3:$L$12),LOOKUP(集計用!Q214,得点換算データ!$K$17:$L$26)))</f>
        <v/>
      </c>
      <c r="S214" s="28" t="str">
        <f>IF(記入用!N214="","",ROUNDUP(記入用!N214,1))</f>
        <v/>
      </c>
      <c r="T214" s="30" t="str">
        <f>IF(集計用!S214="","",IF(集計用!F214="男",LOOKUP(集計用!S214,得点換算データ!$M$3:$N$12),LOOKUP(集計用!S214,得点換算データ!$M$17:$N$26)))</f>
        <v/>
      </c>
      <c r="U214" s="28" t="str">
        <f>IF(記入用!O214="","",ROUNDDOWN(記入用!O214,0))</f>
        <v/>
      </c>
      <c r="V214" s="30" t="str">
        <f>IF(集計用!U214="","",IF(集計用!F214="男",LOOKUP(集計用!U214,得点換算データ!$O$3:$P$12),LOOKUP(集計用!U214,得点換算データ!$O$17:$P$26)))</f>
        <v/>
      </c>
      <c r="W214" s="28" t="str">
        <f>IF(記入用!P214="","",ROUNDDOWN(記入用!P214,0))</f>
        <v/>
      </c>
      <c r="X214" s="30" t="str">
        <f>IF(集計用!W214="","",IF(集計用!F214="男",LOOKUP(集計用!W214,得点換算データ!$Q$3:$R$12),LOOKUP(集計用!W214,得点換算データ!$Q$17:$R$26)))</f>
        <v/>
      </c>
      <c r="Y214" s="28" t="str">
        <f>IF(SUM(集計用!H214+J214+L214+N214+P214+R214+T214+V214+X214)=0,"",(H214+J214+L214+N214+T214+V214+X214+MAX(P214,R214)))</f>
        <v/>
      </c>
      <c r="Z214" s="28" t="str">
        <f>IF(Y214="","",IF(C214=1,LOOKUP(Y214,得点換算データ!$B$29:$B$33,得点換算データ!$A$29:$A$33),IF(C214=2,LOOKUP(Y214,得点換算データ!$C$29:$C$33,得点換算データ!$A$29:$A$33),LOOKUP(Y214,得点換算データ!$D$29:$D$33,得点換算データ!$A$29:$A$33))))</f>
        <v/>
      </c>
      <c r="AA214" s="27">
        <f t="shared" si="30"/>
        <v>0</v>
      </c>
      <c r="AB214" s="27"/>
      <c r="AC214" s="27">
        <f t="shared" si="31"/>
        <v>0</v>
      </c>
      <c r="AD214" s="27">
        <f t="shared" si="32"/>
        <v>0</v>
      </c>
      <c r="AE214" s="27">
        <f t="shared" si="33"/>
        <v>0</v>
      </c>
      <c r="AF214" s="27">
        <f t="shared" si="34"/>
        <v>0</v>
      </c>
      <c r="AG214" s="27">
        <f t="shared" si="35"/>
        <v>0</v>
      </c>
      <c r="AH214" s="27">
        <f t="shared" si="36"/>
        <v>0</v>
      </c>
      <c r="AI214" s="27">
        <f t="shared" si="37"/>
        <v>0</v>
      </c>
      <c r="AJ214" s="27">
        <f t="shared" si="38"/>
        <v>0</v>
      </c>
      <c r="AK214" s="27">
        <f t="shared" si="39"/>
        <v>0</v>
      </c>
    </row>
    <row r="215" spans="1:37">
      <c r="A215" s="28" t="str">
        <f>IF(記入用!A215="","",記入用!A215)</f>
        <v/>
      </c>
      <c r="B215" s="28" t="str">
        <f>IF(記入用!B215="","",記入用!B215)</f>
        <v/>
      </c>
      <c r="C215" s="28" t="str">
        <f>IF(記入用!C215="","",記入用!C215)</f>
        <v/>
      </c>
      <c r="D215" s="28" t="str">
        <f>IF(記入用!D215="","",記入用!D215)</f>
        <v/>
      </c>
      <c r="E215" s="28" t="str">
        <f>IF(記入用!E215="","",記入用!E215)</f>
        <v/>
      </c>
      <c r="F215" s="28" t="str">
        <f>IF(記入用!F215="","",記入用!F215)</f>
        <v/>
      </c>
      <c r="G215" s="28" t="str">
        <f>IF(OR(記入用!G215=0,記入用!H215=0),"",ROUND((記入用!G215+記入用!H215)/2,0))</f>
        <v/>
      </c>
      <c r="H215" s="29" t="str">
        <f>IF(集計用!G215="","",IF(集計用!F215="男",LOOKUP(集計用!G215,得点換算データ!$A$3:$B$12),LOOKUP(集計用!G215,得点換算データ!$A$17:$B$26)))</f>
        <v/>
      </c>
      <c r="I215" s="28" t="str">
        <f>IF(記入用!I215="","",記入用!I215)</f>
        <v/>
      </c>
      <c r="J215" s="30" t="str">
        <f>IF(集計用!I215="","",IF(集計用!F215="男",LOOKUP(集計用!I215,得点換算データ!$C$3:$D$12),LOOKUP(集計用!I215,得点換算データ!$C$17:$D$26)))</f>
        <v/>
      </c>
      <c r="K215" s="28" t="str">
        <f>IF(記入用!J215="","",ROUNDDOWN(記入用!J215,0))</f>
        <v/>
      </c>
      <c r="L215" s="29" t="str">
        <f>IF(集計用!K215="","",IF(集計用!F215="男",LOOKUP(集計用!K215,得点換算データ!$E$3:$F$12),LOOKUP(集計用!K215,得点換算データ!$E$17:$F$26)))</f>
        <v/>
      </c>
      <c r="M215" s="28" t="str">
        <f>IF(記入用!K215="","",記入用!K215)</f>
        <v/>
      </c>
      <c r="N215" s="30" t="str">
        <f>IF(集計用!M215="","",IF(集計用!F215="男",LOOKUP(集計用!M215,得点換算データ!$G$3:$H$12),LOOKUP(集計用!M215,得点換算データ!$G$17:$H$26)))</f>
        <v/>
      </c>
      <c r="O215" s="28" t="str">
        <f>IF(記入用!L215="","",記入用!L215)</f>
        <v/>
      </c>
      <c r="P215" s="30" t="str">
        <f>IF(集計用!O215="","",IF(集計用!F215="男",LOOKUP(集計用!O215,得点換算データ!$I$3:$J$12),LOOKUP(集計用!O215,得点換算データ!$I$17:$J$26)))</f>
        <v/>
      </c>
      <c r="Q215" s="28" t="str">
        <f>IF(記入用!M215="","",記入用!M215)</f>
        <v/>
      </c>
      <c r="R215" s="30" t="str">
        <f>IF(集計用!Q215="","",IF(集計用!F215="男",LOOKUP(集計用!Q215,得点換算データ!$K$3:$L$12),LOOKUP(集計用!Q215,得点換算データ!$K$17:$L$26)))</f>
        <v/>
      </c>
      <c r="S215" s="28" t="str">
        <f>IF(記入用!N215="","",ROUNDUP(記入用!N215,1))</f>
        <v/>
      </c>
      <c r="T215" s="30" t="str">
        <f>IF(集計用!S215="","",IF(集計用!F215="男",LOOKUP(集計用!S215,得点換算データ!$M$3:$N$12),LOOKUP(集計用!S215,得点換算データ!$M$17:$N$26)))</f>
        <v/>
      </c>
      <c r="U215" s="28" t="str">
        <f>IF(記入用!O215="","",ROUNDDOWN(記入用!O215,0))</f>
        <v/>
      </c>
      <c r="V215" s="30" t="str">
        <f>IF(集計用!U215="","",IF(集計用!F215="男",LOOKUP(集計用!U215,得点換算データ!$O$3:$P$12),LOOKUP(集計用!U215,得点換算データ!$O$17:$P$26)))</f>
        <v/>
      </c>
      <c r="W215" s="28" t="str">
        <f>IF(記入用!P215="","",ROUNDDOWN(記入用!P215,0))</f>
        <v/>
      </c>
      <c r="X215" s="30" t="str">
        <f>IF(集計用!W215="","",IF(集計用!F215="男",LOOKUP(集計用!W215,得点換算データ!$Q$3:$R$12),LOOKUP(集計用!W215,得点換算データ!$Q$17:$R$26)))</f>
        <v/>
      </c>
      <c r="Y215" s="28" t="str">
        <f>IF(SUM(集計用!H215+J215+L215+N215+P215+R215+T215+V215+X215)=0,"",(H215+J215+L215+N215+T215+V215+X215+MAX(P215,R215)))</f>
        <v/>
      </c>
      <c r="Z215" s="28" t="str">
        <f>IF(Y215="","",IF(C215=1,LOOKUP(Y215,得点換算データ!$B$29:$B$33,得点換算データ!$A$29:$A$33),IF(C215=2,LOOKUP(Y215,得点換算データ!$C$29:$C$33,得点換算データ!$A$29:$A$33),LOOKUP(Y215,得点換算データ!$D$29:$D$33,得点換算データ!$A$29:$A$33))))</f>
        <v/>
      </c>
      <c r="AA215" s="27">
        <f t="shared" si="30"/>
        <v>0</v>
      </c>
      <c r="AB215" s="27"/>
      <c r="AC215" s="27">
        <f t="shared" si="31"/>
        <v>0</v>
      </c>
      <c r="AD215" s="27">
        <f t="shared" si="32"/>
        <v>0</v>
      </c>
      <c r="AE215" s="27">
        <f t="shared" si="33"/>
        <v>0</v>
      </c>
      <c r="AF215" s="27">
        <f t="shared" si="34"/>
        <v>0</v>
      </c>
      <c r="AG215" s="27">
        <f t="shared" si="35"/>
        <v>0</v>
      </c>
      <c r="AH215" s="27">
        <f t="shared" si="36"/>
        <v>0</v>
      </c>
      <c r="AI215" s="27">
        <f t="shared" si="37"/>
        <v>0</v>
      </c>
      <c r="AJ215" s="27">
        <f t="shared" si="38"/>
        <v>0</v>
      </c>
      <c r="AK215" s="27">
        <f t="shared" si="39"/>
        <v>0</v>
      </c>
    </row>
    <row r="216" spans="1:37">
      <c r="A216" s="28" t="str">
        <f>IF(記入用!A216="","",記入用!A216)</f>
        <v/>
      </c>
      <c r="B216" s="28" t="str">
        <f>IF(記入用!B216="","",記入用!B216)</f>
        <v/>
      </c>
      <c r="C216" s="28" t="str">
        <f>IF(記入用!C216="","",記入用!C216)</f>
        <v/>
      </c>
      <c r="D216" s="28" t="str">
        <f>IF(記入用!D216="","",記入用!D216)</f>
        <v/>
      </c>
      <c r="E216" s="28" t="str">
        <f>IF(記入用!E216="","",記入用!E216)</f>
        <v/>
      </c>
      <c r="F216" s="28" t="str">
        <f>IF(記入用!F216="","",記入用!F216)</f>
        <v/>
      </c>
      <c r="G216" s="28" t="str">
        <f>IF(OR(記入用!G216=0,記入用!H216=0),"",ROUND((記入用!G216+記入用!H216)/2,0))</f>
        <v/>
      </c>
      <c r="H216" s="29" t="str">
        <f>IF(集計用!G216="","",IF(集計用!F216="男",LOOKUP(集計用!G216,得点換算データ!$A$3:$B$12),LOOKUP(集計用!G216,得点換算データ!$A$17:$B$26)))</f>
        <v/>
      </c>
      <c r="I216" s="28" t="str">
        <f>IF(記入用!I216="","",記入用!I216)</f>
        <v/>
      </c>
      <c r="J216" s="30" t="str">
        <f>IF(集計用!I216="","",IF(集計用!F216="男",LOOKUP(集計用!I216,得点換算データ!$C$3:$D$12),LOOKUP(集計用!I216,得点換算データ!$C$17:$D$26)))</f>
        <v/>
      </c>
      <c r="K216" s="28" t="str">
        <f>IF(記入用!J216="","",ROUNDDOWN(記入用!J216,0))</f>
        <v/>
      </c>
      <c r="L216" s="29" t="str">
        <f>IF(集計用!K216="","",IF(集計用!F216="男",LOOKUP(集計用!K216,得点換算データ!$E$3:$F$12),LOOKUP(集計用!K216,得点換算データ!$E$17:$F$26)))</f>
        <v/>
      </c>
      <c r="M216" s="28" t="str">
        <f>IF(記入用!K216="","",記入用!K216)</f>
        <v/>
      </c>
      <c r="N216" s="30" t="str">
        <f>IF(集計用!M216="","",IF(集計用!F216="男",LOOKUP(集計用!M216,得点換算データ!$G$3:$H$12),LOOKUP(集計用!M216,得点換算データ!$G$17:$H$26)))</f>
        <v/>
      </c>
      <c r="O216" s="28" t="str">
        <f>IF(記入用!L216="","",記入用!L216)</f>
        <v/>
      </c>
      <c r="P216" s="30" t="str">
        <f>IF(集計用!O216="","",IF(集計用!F216="男",LOOKUP(集計用!O216,得点換算データ!$I$3:$J$12),LOOKUP(集計用!O216,得点換算データ!$I$17:$J$26)))</f>
        <v/>
      </c>
      <c r="Q216" s="28" t="str">
        <f>IF(記入用!M216="","",記入用!M216)</f>
        <v/>
      </c>
      <c r="R216" s="30" t="str">
        <f>IF(集計用!Q216="","",IF(集計用!F216="男",LOOKUP(集計用!Q216,得点換算データ!$K$3:$L$12),LOOKUP(集計用!Q216,得点換算データ!$K$17:$L$26)))</f>
        <v/>
      </c>
      <c r="S216" s="28" t="str">
        <f>IF(記入用!N216="","",ROUNDUP(記入用!N216,1))</f>
        <v/>
      </c>
      <c r="T216" s="30" t="str">
        <f>IF(集計用!S216="","",IF(集計用!F216="男",LOOKUP(集計用!S216,得点換算データ!$M$3:$N$12),LOOKUP(集計用!S216,得点換算データ!$M$17:$N$26)))</f>
        <v/>
      </c>
      <c r="U216" s="28" t="str">
        <f>IF(記入用!O216="","",ROUNDDOWN(記入用!O216,0))</f>
        <v/>
      </c>
      <c r="V216" s="30" t="str">
        <f>IF(集計用!U216="","",IF(集計用!F216="男",LOOKUP(集計用!U216,得点換算データ!$O$3:$P$12),LOOKUP(集計用!U216,得点換算データ!$O$17:$P$26)))</f>
        <v/>
      </c>
      <c r="W216" s="28" t="str">
        <f>IF(記入用!P216="","",ROUNDDOWN(記入用!P216,0))</f>
        <v/>
      </c>
      <c r="X216" s="30" t="str">
        <f>IF(集計用!W216="","",IF(集計用!F216="男",LOOKUP(集計用!W216,得点換算データ!$Q$3:$R$12),LOOKUP(集計用!W216,得点換算データ!$Q$17:$R$26)))</f>
        <v/>
      </c>
      <c r="Y216" s="28" t="str">
        <f>IF(SUM(集計用!H216+J216+L216+N216+P216+R216+T216+V216+X216)=0,"",(H216+J216+L216+N216+T216+V216+X216+MAX(P216,R216)))</f>
        <v/>
      </c>
      <c r="Z216" s="28" t="str">
        <f>IF(Y216="","",IF(C216=1,LOOKUP(Y216,得点換算データ!$B$29:$B$33,得点換算データ!$A$29:$A$33),IF(C216=2,LOOKUP(Y216,得点換算データ!$C$29:$C$33,得点換算データ!$A$29:$A$33),LOOKUP(Y216,得点換算データ!$D$29:$D$33,得点換算データ!$A$29:$A$33))))</f>
        <v/>
      </c>
      <c r="AA216" s="27">
        <f t="shared" si="30"/>
        <v>0</v>
      </c>
      <c r="AB216" s="27"/>
      <c r="AC216" s="27">
        <f t="shared" si="31"/>
        <v>0</v>
      </c>
      <c r="AD216" s="27">
        <f t="shared" si="32"/>
        <v>0</v>
      </c>
      <c r="AE216" s="27">
        <f t="shared" si="33"/>
        <v>0</v>
      </c>
      <c r="AF216" s="27">
        <f t="shared" si="34"/>
        <v>0</v>
      </c>
      <c r="AG216" s="27">
        <f t="shared" si="35"/>
        <v>0</v>
      </c>
      <c r="AH216" s="27">
        <f t="shared" si="36"/>
        <v>0</v>
      </c>
      <c r="AI216" s="27">
        <f t="shared" si="37"/>
        <v>0</v>
      </c>
      <c r="AJ216" s="27">
        <f t="shared" si="38"/>
        <v>0</v>
      </c>
      <c r="AK216" s="27">
        <f t="shared" si="39"/>
        <v>0</v>
      </c>
    </row>
    <row r="217" spans="1:37">
      <c r="A217" s="28" t="str">
        <f>IF(記入用!A217="","",記入用!A217)</f>
        <v/>
      </c>
      <c r="B217" s="28" t="str">
        <f>IF(記入用!B217="","",記入用!B217)</f>
        <v/>
      </c>
      <c r="C217" s="28" t="str">
        <f>IF(記入用!C217="","",記入用!C217)</f>
        <v/>
      </c>
      <c r="D217" s="28" t="str">
        <f>IF(記入用!D217="","",記入用!D217)</f>
        <v/>
      </c>
      <c r="E217" s="28" t="str">
        <f>IF(記入用!E217="","",記入用!E217)</f>
        <v/>
      </c>
      <c r="F217" s="28" t="str">
        <f>IF(記入用!F217="","",記入用!F217)</f>
        <v/>
      </c>
      <c r="G217" s="28" t="str">
        <f>IF(OR(記入用!G217=0,記入用!H217=0),"",ROUND((記入用!G217+記入用!H217)/2,0))</f>
        <v/>
      </c>
      <c r="H217" s="29" t="str">
        <f>IF(集計用!G217="","",IF(集計用!F217="男",LOOKUP(集計用!G217,得点換算データ!$A$3:$B$12),LOOKUP(集計用!G217,得点換算データ!$A$17:$B$26)))</f>
        <v/>
      </c>
      <c r="I217" s="28" t="str">
        <f>IF(記入用!I217="","",記入用!I217)</f>
        <v/>
      </c>
      <c r="J217" s="30" t="str">
        <f>IF(集計用!I217="","",IF(集計用!F217="男",LOOKUP(集計用!I217,得点換算データ!$C$3:$D$12),LOOKUP(集計用!I217,得点換算データ!$C$17:$D$26)))</f>
        <v/>
      </c>
      <c r="K217" s="28" t="str">
        <f>IF(記入用!J217="","",ROUNDDOWN(記入用!J217,0))</f>
        <v/>
      </c>
      <c r="L217" s="29" t="str">
        <f>IF(集計用!K217="","",IF(集計用!F217="男",LOOKUP(集計用!K217,得点換算データ!$E$3:$F$12),LOOKUP(集計用!K217,得点換算データ!$E$17:$F$26)))</f>
        <v/>
      </c>
      <c r="M217" s="28" t="str">
        <f>IF(記入用!K217="","",記入用!K217)</f>
        <v/>
      </c>
      <c r="N217" s="30" t="str">
        <f>IF(集計用!M217="","",IF(集計用!F217="男",LOOKUP(集計用!M217,得点換算データ!$G$3:$H$12),LOOKUP(集計用!M217,得点換算データ!$G$17:$H$26)))</f>
        <v/>
      </c>
      <c r="O217" s="28" t="str">
        <f>IF(記入用!L217="","",記入用!L217)</f>
        <v/>
      </c>
      <c r="P217" s="30" t="str">
        <f>IF(集計用!O217="","",IF(集計用!F217="男",LOOKUP(集計用!O217,得点換算データ!$I$3:$J$12),LOOKUP(集計用!O217,得点換算データ!$I$17:$J$26)))</f>
        <v/>
      </c>
      <c r="Q217" s="28" t="str">
        <f>IF(記入用!M217="","",記入用!M217)</f>
        <v/>
      </c>
      <c r="R217" s="30" t="str">
        <f>IF(集計用!Q217="","",IF(集計用!F217="男",LOOKUP(集計用!Q217,得点換算データ!$K$3:$L$12),LOOKUP(集計用!Q217,得点換算データ!$K$17:$L$26)))</f>
        <v/>
      </c>
      <c r="S217" s="28" t="str">
        <f>IF(記入用!N217="","",ROUNDUP(記入用!N217,1))</f>
        <v/>
      </c>
      <c r="T217" s="30" t="str">
        <f>IF(集計用!S217="","",IF(集計用!F217="男",LOOKUP(集計用!S217,得点換算データ!$M$3:$N$12),LOOKUP(集計用!S217,得点換算データ!$M$17:$N$26)))</f>
        <v/>
      </c>
      <c r="U217" s="28" t="str">
        <f>IF(記入用!O217="","",ROUNDDOWN(記入用!O217,0))</f>
        <v/>
      </c>
      <c r="V217" s="30" t="str">
        <f>IF(集計用!U217="","",IF(集計用!F217="男",LOOKUP(集計用!U217,得点換算データ!$O$3:$P$12),LOOKUP(集計用!U217,得点換算データ!$O$17:$P$26)))</f>
        <v/>
      </c>
      <c r="W217" s="28" t="str">
        <f>IF(記入用!P217="","",ROUNDDOWN(記入用!P217,0))</f>
        <v/>
      </c>
      <c r="X217" s="30" t="str">
        <f>IF(集計用!W217="","",IF(集計用!F217="男",LOOKUP(集計用!W217,得点換算データ!$Q$3:$R$12),LOOKUP(集計用!W217,得点換算データ!$Q$17:$R$26)))</f>
        <v/>
      </c>
      <c r="Y217" s="28" t="str">
        <f>IF(SUM(集計用!H217+J217+L217+N217+P217+R217+T217+V217+X217)=0,"",(H217+J217+L217+N217+T217+V217+X217+MAX(P217,R217)))</f>
        <v/>
      </c>
      <c r="Z217" s="28" t="str">
        <f>IF(Y217="","",IF(C217=1,LOOKUP(Y217,得点換算データ!$B$29:$B$33,得点換算データ!$A$29:$A$33),IF(C217=2,LOOKUP(Y217,得点換算データ!$C$29:$C$33,得点換算データ!$A$29:$A$33),LOOKUP(Y217,得点換算データ!$D$29:$D$33,得点換算データ!$A$29:$A$33))))</f>
        <v/>
      </c>
      <c r="AA217" s="27">
        <f t="shared" si="30"/>
        <v>0</v>
      </c>
      <c r="AB217" s="27"/>
      <c r="AC217" s="27">
        <f t="shared" si="31"/>
        <v>0</v>
      </c>
      <c r="AD217" s="27">
        <f t="shared" si="32"/>
        <v>0</v>
      </c>
      <c r="AE217" s="27">
        <f t="shared" si="33"/>
        <v>0</v>
      </c>
      <c r="AF217" s="27">
        <f t="shared" si="34"/>
        <v>0</v>
      </c>
      <c r="AG217" s="27">
        <f t="shared" si="35"/>
        <v>0</v>
      </c>
      <c r="AH217" s="27">
        <f t="shared" si="36"/>
        <v>0</v>
      </c>
      <c r="AI217" s="27">
        <f t="shared" si="37"/>
        <v>0</v>
      </c>
      <c r="AJ217" s="27">
        <f t="shared" si="38"/>
        <v>0</v>
      </c>
      <c r="AK217" s="27">
        <f t="shared" si="39"/>
        <v>0</v>
      </c>
    </row>
    <row r="218" spans="1:37">
      <c r="A218" s="28" t="str">
        <f>IF(記入用!A218="","",記入用!A218)</f>
        <v/>
      </c>
      <c r="B218" s="28" t="str">
        <f>IF(記入用!B218="","",記入用!B218)</f>
        <v/>
      </c>
      <c r="C218" s="28" t="str">
        <f>IF(記入用!C218="","",記入用!C218)</f>
        <v/>
      </c>
      <c r="D218" s="28" t="str">
        <f>IF(記入用!D218="","",記入用!D218)</f>
        <v/>
      </c>
      <c r="E218" s="28" t="str">
        <f>IF(記入用!E218="","",記入用!E218)</f>
        <v/>
      </c>
      <c r="F218" s="28" t="str">
        <f>IF(記入用!F218="","",記入用!F218)</f>
        <v/>
      </c>
      <c r="G218" s="28" t="str">
        <f>IF(OR(記入用!G218=0,記入用!H218=0),"",ROUND((記入用!G218+記入用!H218)/2,0))</f>
        <v/>
      </c>
      <c r="H218" s="29" t="str">
        <f>IF(集計用!G218="","",IF(集計用!F218="男",LOOKUP(集計用!G218,得点換算データ!$A$3:$B$12),LOOKUP(集計用!G218,得点換算データ!$A$17:$B$26)))</f>
        <v/>
      </c>
      <c r="I218" s="28" t="str">
        <f>IF(記入用!I218="","",記入用!I218)</f>
        <v/>
      </c>
      <c r="J218" s="30" t="str">
        <f>IF(集計用!I218="","",IF(集計用!F218="男",LOOKUP(集計用!I218,得点換算データ!$C$3:$D$12),LOOKUP(集計用!I218,得点換算データ!$C$17:$D$26)))</f>
        <v/>
      </c>
      <c r="K218" s="28" t="str">
        <f>IF(記入用!J218="","",ROUNDDOWN(記入用!J218,0))</f>
        <v/>
      </c>
      <c r="L218" s="29" t="str">
        <f>IF(集計用!K218="","",IF(集計用!F218="男",LOOKUP(集計用!K218,得点換算データ!$E$3:$F$12),LOOKUP(集計用!K218,得点換算データ!$E$17:$F$26)))</f>
        <v/>
      </c>
      <c r="M218" s="28" t="str">
        <f>IF(記入用!K218="","",記入用!K218)</f>
        <v/>
      </c>
      <c r="N218" s="30" t="str">
        <f>IF(集計用!M218="","",IF(集計用!F218="男",LOOKUP(集計用!M218,得点換算データ!$G$3:$H$12),LOOKUP(集計用!M218,得点換算データ!$G$17:$H$26)))</f>
        <v/>
      </c>
      <c r="O218" s="28" t="str">
        <f>IF(記入用!L218="","",記入用!L218)</f>
        <v/>
      </c>
      <c r="P218" s="30" t="str">
        <f>IF(集計用!O218="","",IF(集計用!F218="男",LOOKUP(集計用!O218,得点換算データ!$I$3:$J$12),LOOKUP(集計用!O218,得点換算データ!$I$17:$J$26)))</f>
        <v/>
      </c>
      <c r="Q218" s="28" t="str">
        <f>IF(記入用!M218="","",記入用!M218)</f>
        <v/>
      </c>
      <c r="R218" s="30" t="str">
        <f>IF(集計用!Q218="","",IF(集計用!F218="男",LOOKUP(集計用!Q218,得点換算データ!$K$3:$L$12),LOOKUP(集計用!Q218,得点換算データ!$K$17:$L$26)))</f>
        <v/>
      </c>
      <c r="S218" s="28" t="str">
        <f>IF(記入用!N218="","",ROUNDUP(記入用!N218,1))</f>
        <v/>
      </c>
      <c r="T218" s="30" t="str">
        <f>IF(集計用!S218="","",IF(集計用!F218="男",LOOKUP(集計用!S218,得点換算データ!$M$3:$N$12),LOOKUP(集計用!S218,得点換算データ!$M$17:$N$26)))</f>
        <v/>
      </c>
      <c r="U218" s="28" t="str">
        <f>IF(記入用!O218="","",ROUNDDOWN(記入用!O218,0))</f>
        <v/>
      </c>
      <c r="V218" s="30" t="str">
        <f>IF(集計用!U218="","",IF(集計用!F218="男",LOOKUP(集計用!U218,得点換算データ!$O$3:$P$12),LOOKUP(集計用!U218,得点換算データ!$O$17:$P$26)))</f>
        <v/>
      </c>
      <c r="W218" s="28" t="str">
        <f>IF(記入用!P218="","",ROUNDDOWN(記入用!P218,0))</f>
        <v/>
      </c>
      <c r="X218" s="30" t="str">
        <f>IF(集計用!W218="","",IF(集計用!F218="男",LOOKUP(集計用!W218,得点換算データ!$Q$3:$R$12),LOOKUP(集計用!W218,得点換算データ!$Q$17:$R$26)))</f>
        <v/>
      </c>
      <c r="Y218" s="28" t="str">
        <f>IF(SUM(集計用!H218+J218+L218+N218+P218+R218+T218+V218+X218)=0,"",(H218+J218+L218+N218+T218+V218+X218+MAX(P218,R218)))</f>
        <v/>
      </c>
      <c r="Z218" s="28" t="str">
        <f>IF(Y218="","",IF(C218=1,LOOKUP(Y218,得点換算データ!$B$29:$B$33,得点換算データ!$A$29:$A$33),IF(C218=2,LOOKUP(Y218,得点換算データ!$C$29:$C$33,得点換算データ!$A$29:$A$33),LOOKUP(Y218,得点換算データ!$D$29:$D$33,得点換算データ!$A$29:$A$33))))</f>
        <v/>
      </c>
      <c r="AA218" s="27">
        <f t="shared" si="30"/>
        <v>0</v>
      </c>
      <c r="AB218" s="27"/>
      <c r="AC218" s="27">
        <f t="shared" si="31"/>
        <v>0</v>
      </c>
      <c r="AD218" s="27">
        <f t="shared" si="32"/>
        <v>0</v>
      </c>
      <c r="AE218" s="27">
        <f t="shared" si="33"/>
        <v>0</v>
      </c>
      <c r="AF218" s="27">
        <f t="shared" si="34"/>
        <v>0</v>
      </c>
      <c r="AG218" s="27">
        <f t="shared" si="35"/>
        <v>0</v>
      </c>
      <c r="AH218" s="27">
        <f t="shared" si="36"/>
        <v>0</v>
      </c>
      <c r="AI218" s="27">
        <f t="shared" si="37"/>
        <v>0</v>
      </c>
      <c r="AJ218" s="27">
        <f t="shared" si="38"/>
        <v>0</v>
      </c>
      <c r="AK218" s="27">
        <f t="shared" si="39"/>
        <v>0</v>
      </c>
    </row>
    <row r="219" spans="1:37">
      <c r="A219" s="28" t="str">
        <f>IF(記入用!A219="","",記入用!A219)</f>
        <v/>
      </c>
      <c r="B219" s="28" t="str">
        <f>IF(記入用!B219="","",記入用!B219)</f>
        <v/>
      </c>
      <c r="C219" s="28" t="str">
        <f>IF(記入用!C219="","",記入用!C219)</f>
        <v/>
      </c>
      <c r="D219" s="28" t="str">
        <f>IF(記入用!D219="","",記入用!D219)</f>
        <v/>
      </c>
      <c r="E219" s="28" t="str">
        <f>IF(記入用!E219="","",記入用!E219)</f>
        <v/>
      </c>
      <c r="F219" s="28" t="str">
        <f>IF(記入用!F219="","",記入用!F219)</f>
        <v/>
      </c>
      <c r="G219" s="28" t="str">
        <f>IF(OR(記入用!G219=0,記入用!H219=0),"",ROUND((記入用!G219+記入用!H219)/2,0))</f>
        <v/>
      </c>
      <c r="H219" s="29" t="str">
        <f>IF(集計用!G219="","",IF(集計用!F219="男",LOOKUP(集計用!G219,得点換算データ!$A$3:$B$12),LOOKUP(集計用!G219,得点換算データ!$A$17:$B$26)))</f>
        <v/>
      </c>
      <c r="I219" s="28" t="str">
        <f>IF(記入用!I219="","",記入用!I219)</f>
        <v/>
      </c>
      <c r="J219" s="30" t="str">
        <f>IF(集計用!I219="","",IF(集計用!F219="男",LOOKUP(集計用!I219,得点換算データ!$C$3:$D$12),LOOKUP(集計用!I219,得点換算データ!$C$17:$D$26)))</f>
        <v/>
      </c>
      <c r="K219" s="28" t="str">
        <f>IF(記入用!J219="","",ROUNDDOWN(記入用!J219,0))</f>
        <v/>
      </c>
      <c r="L219" s="29" t="str">
        <f>IF(集計用!K219="","",IF(集計用!F219="男",LOOKUP(集計用!K219,得点換算データ!$E$3:$F$12),LOOKUP(集計用!K219,得点換算データ!$E$17:$F$26)))</f>
        <v/>
      </c>
      <c r="M219" s="28" t="str">
        <f>IF(記入用!K219="","",記入用!K219)</f>
        <v/>
      </c>
      <c r="N219" s="30" t="str">
        <f>IF(集計用!M219="","",IF(集計用!F219="男",LOOKUP(集計用!M219,得点換算データ!$G$3:$H$12),LOOKUP(集計用!M219,得点換算データ!$G$17:$H$26)))</f>
        <v/>
      </c>
      <c r="O219" s="28" t="str">
        <f>IF(記入用!L219="","",記入用!L219)</f>
        <v/>
      </c>
      <c r="P219" s="30" t="str">
        <f>IF(集計用!O219="","",IF(集計用!F219="男",LOOKUP(集計用!O219,得点換算データ!$I$3:$J$12),LOOKUP(集計用!O219,得点換算データ!$I$17:$J$26)))</f>
        <v/>
      </c>
      <c r="Q219" s="28" t="str">
        <f>IF(記入用!M219="","",記入用!M219)</f>
        <v/>
      </c>
      <c r="R219" s="30" t="str">
        <f>IF(集計用!Q219="","",IF(集計用!F219="男",LOOKUP(集計用!Q219,得点換算データ!$K$3:$L$12),LOOKUP(集計用!Q219,得点換算データ!$K$17:$L$26)))</f>
        <v/>
      </c>
      <c r="S219" s="28" t="str">
        <f>IF(記入用!N219="","",ROUNDUP(記入用!N219,1))</f>
        <v/>
      </c>
      <c r="T219" s="30" t="str">
        <f>IF(集計用!S219="","",IF(集計用!F219="男",LOOKUP(集計用!S219,得点換算データ!$M$3:$N$12),LOOKUP(集計用!S219,得点換算データ!$M$17:$N$26)))</f>
        <v/>
      </c>
      <c r="U219" s="28" t="str">
        <f>IF(記入用!O219="","",ROUNDDOWN(記入用!O219,0))</f>
        <v/>
      </c>
      <c r="V219" s="30" t="str">
        <f>IF(集計用!U219="","",IF(集計用!F219="男",LOOKUP(集計用!U219,得点換算データ!$O$3:$P$12),LOOKUP(集計用!U219,得点換算データ!$O$17:$P$26)))</f>
        <v/>
      </c>
      <c r="W219" s="28" t="str">
        <f>IF(記入用!P219="","",ROUNDDOWN(記入用!P219,0))</f>
        <v/>
      </c>
      <c r="X219" s="30" t="str">
        <f>IF(集計用!W219="","",IF(集計用!F219="男",LOOKUP(集計用!W219,得点換算データ!$Q$3:$R$12),LOOKUP(集計用!W219,得点換算データ!$Q$17:$R$26)))</f>
        <v/>
      </c>
      <c r="Y219" s="28" t="str">
        <f>IF(SUM(集計用!H219+J219+L219+N219+P219+R219+T219+V219+X219)=0,"",(H219+J219+L219+N219+T219+V219+X219+MAX(P219,R219)))</f>
        <v/>
      </c>
      <c r="Z219" s="28" t="str">
        <f>IF(Y219="","",IF(C219=1,LOOKUP(Y219,得点換算データ!$B$29:$B$33,得点換算データ!$A$29:$A$33),IF(C219=2,LOOKUP(Y219,得点換算データ!$C$29:$C$33,得点換算データ!$A$29:$A$33),LOOKUP(Y219,得点換算データ!$D$29:$D$33,得点換算データ!$A$29:$A$33))))</f>
        <v/>
      </c>
      <c r="AA219" s="27">
        <f t="shared" si="30"/>
        <v>0</v>
      </c>
      <c r="AB219" s="27"/>
      <c r="AC219" s="27">
        <f t="shared" si="31"/>
        <v>0</v>
      </c>
      <c r="AD219" s="27">
        <f t="shared" si="32"/>
        <v>0</v>
      </c>
      <c r="AE219" s="27">
        <f t="shared" si="33"/>
        <v>0</v>
      </c>
      <c r="AF219" s="27">
        <f t="shared" si="34"/>
        <v>0</v>
      </c>
      <c r="AG219" s="27">
        <f t="shared" si="35"/>
        <v>0</v>
      </c>
      <c r="AH219" s="27">
        <f t="shared" si="36"/>
        <v>0</v>
      </c>
      <c r="AI219" s="27">
        <f t="shared" si="37"/>
        <v>0</v>
      </c>
      <c r="AJ219" s="27">
        <f t="shared" si="38"/>
        <v>0</v>
      </c>
      <c r="AK219" s="27">
        <f t="shared" si="39"/>
        <v>0</v>
      </c>
    </row>
    <row r="220" spans="1:37">
      <c r="A220" s="28" t="str">
        <f>IF(記入用!A220="","",記入用!A220)</f>
        <v/>
      </c>
      <c r="B220" s="28" t="str">
        <f>IF(記入用!B220="","",記入用!B220)</f>
        <v/>
      </c>
      <c r="C220" s="28" t="str">
        <f>IF(記入用!C220="","",記入用!C220)</f>
        <v/>
      </c>
      <c r="D220" s="28" t="str">
        <f>IF(記入用!D220="","",記入用!D220)</f>
        <v/>
      </c>
      <c r="E220" s="28" t="str">
        <f>IF(記入用!E220="","",記入用!E220)</f>
        <v/>
      </c>
      <c r="F220" s="28" t="str">
        <f>IF(記入用!F220="","",記入用!F220)</f>
        <v/>
      </c>
      <c r="G220" s="28" t="str">
        <f>IF(OR(記入用!G220=0,記入用!H220=0),"",ROUND((記入用!G220+記入用!H220)/2,0))</f>
        <v/>
      </c>
      <c r="H220" s="29" t="str">
        <f>IF(集計用!G220="","",IF(集計用!F220="男",LOOKUP(集計用!G220,得点換算データ!$A$3:$B$12),LOOKUP(集計用!G220,得点換算データ!$A$17:$B$26)))</f>
        <v/>
      </c>
      <c r="I220" s="28" t="str">
        <f>IF(記入用!I220="","",記入用!I220)</f>
        <v/>
      </c>
      <c r="J220" s="30" t="str">
        <f>IF(集計用!I220="","",IF(集計用!F220="男",LOOKUP(集計用!I220,得点換算データ!$C$3:$D$12),LOOKUP(集計用!I220,得点換算データ!$C$17:$D$26)))</f>
        <v/>
      </c>
      <c r="K220" s="28" t="str">
        <f>IF(記入用!J220="","",ROUNDDOWN(記入用!J220,0))</f>
        <v/>
      </c>
      <c r="L220" s="29" t="str">
        <f>IF(集計用!K220="","",IF(集計用!F220="男",LOOKUP(集計用!K220,得点換算データ!$E$3:$F$12),LOOKUP(集計用!K220,得点換算データ!$E$17:$F$26)))</f>
        <v/>
      </c>
      <c r="M220" s="28" t="str">
        <f>IF(記入用!K220="","",記入用!K220)</f>
        <v/>
      </c>
      <c r="N220" s="30" t="str">
        <f>IF(集計用!M220="","",IF(集計用!F220="男",LOOKUP(集計用!M220,得点換算データ!$G$3:$H$12),LOOKUP(集計用!M220,得点換算データ!$G$17:$H$26)))</f>
        <v/>
      </c>
      <c r="O220" s="28" t="str">
        <f>IF(記入用!L220="","",記入用!L220)</f>
        <v/>
      </c>
      <c r="P220" s="30" t="str">
        <f>IF(集計用!O220="","",IF(集計用!F220="男",LOOKUP(集計用!O220,得点換算データ!$I$3:$J$12),LOOKUP(集計用!O220,得点換算データ!$I$17:$J$26)))</f>
        <v/>
      </c>
      <c r="Q220" s="28" t="str">
        <f>IF(記入用!M220="","",記入用!M220)</f>
        <v/>
      </c>
      <c r="R220" s="30" t="str">
        <f>IF(集計用!Q220="","",IF(集計用!F220="男",LOOKUP(集計用!Q220,得点換算データ!$K$3:$L$12),LOOKUP(集計用!Q220,得点換算データ!$K$17:$L$26)))</f>
        <v/>
      </c>
      <c r="S220" s="28" t="str">
        <f>IF(記入用!N220="","",ROUNDUP(記入用!N220,1))</f>
        <v/>
      </c>
      <c r="T220" s="30" t="str">
        <f>IF(集計用!S220="","",IF(集計用!F220="男",LOOKUP(集計用!S220,得点換算データ!$M$3:$N$12),LOOKUP(集計用!S220,得点換算データ!$M$17:$N$26)))</f>
        <v/>
      </c>
      <c r="U220" s="28" t="str">
        <f>IF(記入用!O220="","",ROUNDDOWN(記入用!O220,0))</f>
        <v/>
      </c>
      <c r="V220" s="30" t="str">
        <f>IF(集計用!U220="","",IF(集計用!F220="男",LOOKUP(集計用!U220,得点換算データ!$O$3:$P$12),LOOKUP(集計用!U220,得点換算データ!$O$17:$P$26)))</f>
        <v/>
      </c>
      <c r="W220" s="28" t="str">
        <f>IF(記入用!P220="","",ROUNDDOWN(記入用!P220,0))</f>
        <v/>
      </c>
      <c r="X220" s="30" t="str">
        <f>IF(集計用!W220="","",IF(集計用!F220="男",LOOKUP(集計用!W220,得点換算データ!$Q$3:$R$12),LOOKUP(集計用!W220,得点換算データ!$Q$17:$R$26)))</f>
        <v/>
      </c>
      <c r="Y220" s="28" t="str">
        <f>IF(SUM(集計用!H220+J220+L220+N220+P220+R220+T220+V220+X220)=0,"",(H220+J220+L220+N220+T220+V220+X220+MAX(P220,R220)))</f>
        <v/>
      </c>
      <c r="Z220" s="28" t="str">
        <f>IF(Y220="","",IF(C220=1,LOOKUP(Y220,得点換算データ!$B$29:$B$33,得点換算データ!$A$29:$A$33),IF(C220=2,LOOKUP(Y220,得点換算データ!$C$29:$C$33,得点換算データ!$A$29:$A$33),LOOKUP(Y220,得点換算データ!$D$29:$D$33,得点換算データ!$A$29:$A$33))))</f>
        <v/>
      </c>
      <c r="AA220" s="27">
        <f t="shared" si="30"/>
        <v>0</v>
      </c>
      <c r="AB220" s="27"/>
      <c r="AC220" s="27">
        <f t="shared" si="31"/>
        <v>0</v>
      </c>
      <c r="AD220" s="27">
        <f t="shared" si="32"/>
        <v>0</v>
      </c>
      <c r="AE220" s="27">
        <f t="shared" si="33"/>
        <v>0</v>
      </c>
      <c r="AF220" s="27">
        <f t="shared" si="34"/>
        <v>0</v>
      </c>
      <c r="AG220" s="27">
        <f t="shared" si="35"/>
        <v>0</v>
      </c>
      <c r="AH220" s="27">
        <f t="shared" si="36"/>
        <v>0</v>
      </c>
      <c r="AI220" s="27">
        <f t="shared" si="37"/>
        <v>0</v>
      </c>
      <c r="AJ220" s="27">
        <f t="shared" si="38"/>
        <v>0</v>
      </c>
      <c r="AK220" s="27">
        <f t="shared" si="39"/>
        <v>0</v>
      </c>
    </row>
    <row r="221" spans="1:37">
      <c r="A221" s="28" t="str">
        <f>IF(記入用!A221="","",記入用!A221)</f>
        <v/>
      </c>
      <c r="B221" s="28" t="str">
        <f>IF(記入用!B221="","",記入用!B221)</f>
        <v/>
      </c>
      <c r="C221" s="28" t="str">
        <f>IF(記入用!C221="","",記入用!C221)</f>
        <v/>
      </c>
      <c r="D221" s="28" t="str">
        <f>IF(記入用!D221="","",記入用!D221)</f>
        <v/>
      </c>
      <c r="E221" s="28" t="str">
        <f>IF(記入用!E221="","",記入用!E221)</f>
        <v/>
      </c>
      <c r="F221" s="28" t="str">
        <f>IF(記入用!F221="","",記入用!F221)</f>
        <v/>
      </c>
      <c r="G221" s="28" t="str">
        <f>IF(OR(記入用!G221=0,記入用!H221=0),"",ROUND((記入用!G221+記入用!H221)/2,0))</f>
        <v/>
      </c>
      <c r="H221" s="29" t="str">
        <f>IF(集計用!G221="","",IF(集計用!F221="男",LOOKUP(集計用!G221,得点換算データ!$A$3:$B$12),LOOKUP(集計用!G221,得点換算データ!$A$17:$B$26)))</f>
        <v/>
      </c>
      <c r="I221" s="28" t="str">
        <f>IF(記入用!I221="","",記入用!I221)</f>
        <v/>
      </c>
      <c r="J221" s="30" t="str">
        <f>IF(集計用!I221="","",IF(集計用!F221="男",LOOKUP(集計用!I221,得点換算データ!$C$3:$D$12),LOOKUP(集計用!I221,得点換算データ!$C$17:$D$26)))</f>
        <v/>
      </c>
      <c r="K221" s="28" t="str">
        <f>IF(記入用!J221="","",ROUNDDOWN(記入用!J221,0))</f>
        <v/>
      </c>
      <c r="L221" s="29" t="str">
        <f>IF(集計用!K221="","",IF(集計用!F221="男",LOOKUP(集計用!K221,得点換算データ!$E$3:$F$12),LOOKUP(集計用!K221,得点換算データ!$E$17:$F$26)))</f>
        <v/>
      </c>
      <c r="M221" s="28" t="str">
        <f>IF(記入用!K221="","",記入用!K221)</f>
        <v/>
      </c>
      <c r="N221" s="30" t="str">
        <f>IF(集計用!M221="","",IF(集計用!F221="男",LOOKUP(集計用!M221,得点換算データ!$G$3:$H$12),LOOKUP(集計用!M221,得点換算データ!$G$17:$H$26)))</f>
        <v/>
      </c>
      <c r="O221" s="28" t="str">
        <f>IF(記入用!L221="","",記入用!L221)</f>
        <v/>
      </c>
      <c r="P221" s="30" t="str">
        <f>IF(集計用!O221="","",IF(集計用!F221="男",LOOKUP(集計用!O221,得点換算データ!$I$3:$J$12),LOOKUP(集計用!O221,得点換算データ!$I$17:$J$26)))</f>
        <v/>
      </c>
      <c r="Q221" s="28" t="str">
        <f>IF(記入用!M221="","",記入用!M221)</f>
        <v/>
      </c>
      <c r="R221" s="30" t="str">
        <f>IF(集計用!Q221="","",IF(集計用!F221="男",LOOKUP(集計用!Q221,得点換算データ!$K$3:$L$12),LOOKUP(集計用!Q221,得点換算データ!$K$17:$L$26)))</f>
        <v/>
      </c>
      <c r="S221" s="28" t="str">
        <f>IF(記入用!N221="","",ROUNDUP(記入用!N221,1))</f>
        <v/>
      </c>
      <c r="T221" s="30" t="str">
        <f>IF(集計用!S221="","",IF(集計用!F221="男",LOOKUP(集計用!S221,得点換算データ!$M$3:$N$12),LOOKUP(集計用!S221,得点換算データ!$M$17:$N$26)))</f>
        <v/>
      </c>
      <c r="U221" s="28" t="str">
        <f>IF(記入用!O221="","",ROUNDDOWN(記入用!O221,0))</f>
        <v/>
      </c>
      <c r="V221" s="30" t="str">
        <f>IF(集計用!U221="","",IF(集計用!F221="男",LOOKUP(集計用!U221,得点換算データ!$O$3:$P$12),LOOKUP(集計用!U221,得点換算データ!$O$17:$P$26)))</f>
        <v/>
      </c>
      <c r="W221" s="28" t="str">
        <f>IF(記入用!P221="","",ROUNDDOWN(記入用!P221,0))</f>
        <v/>
      </c>
      <c r="X221" s="30" t="str">
        <f>IF(集計用!W221="","",IF(集計用!F221="男",LOOKUP(集計用!W221,得点換算データ!$Q$3:$R$12),LOOKUP(集計用!W221,得点換算データ!$Q$17:$R$26)))</f>
        <v/>
      </c>
      <c r="Y221" s="28" t="str">
        <f>IF(SUM(集計用!H221+J221+L221+N221+P221+R221+T221+V221+X221)=0,"",(H221+J221+L221+N221+T221+V221+X221+MAX(P221,R221)))</f>
        <v/>
      </c>
      <c r="Z221" s="28" t="str">
        <f>IF(Y221="","",IF(C221=1,LOOKUP(Y221,得点換算データ!$B$29:$B$33,得点換算データ!$A$29:$A$33),IF(C221=2,LOOKUP(Y221,得点換算データ!$C$29:$C$33,得点換算データ!$A$29:$A$33),LOOKUP(Y221,得点換算データ!$D$29:$D$33,得点換算データ!$A$29:$A$33))))</f>
        <v/>
      </c>
      <c r="AA221" s="27">
        <f t="shared" si="30"/>
        <v>0</v>
      </c>
      <c r="AB221" s="27"/>
      <c r="AC221" s="27">
        <f t="shared" si="31"/>
        <v>0</v>
      </c>
      <c r="AD221" s="27">
        <f t="shared" si="32"/>
        <v>0</v>
      </c>
      <c r="AE221" s="27">
        <f t="shared" si="33"/>
        <v>0</v>
      </c>
      <c r="AF221" s="27">
        <f t="shared" si="34"/>
        <v>0</v>
      </c>
      <c r="AG221" s="27">
        <f t="shared" si="35"/>
        <v>0</v>
      </c>
      <c r="AH221" s="27">
        <f t="shared" si="36"/>
        <v>0</v>
      </c>
      <c r="AI221" s="27">
        <f t="shared" si="37"/>
        <v>0</v>
      </c>
      <c r="AJ221" s="27">
        <f t="shared" si="38"/>
        <v>0</v>
      </c>
      <c r="AK221" s="27">
        <f t="shared" si="39"/>
        <v>0</v>
      </c>
    </row>
    <row r="222" spans="1:37">
      <c r="A222" s="28" t="str">
        <f>IF(記入用!A222="","",記入用!A222)</f>
        <v/>
      </c>
      <c r="B222" s="28" t="str">
        <f>IF(記入用!B222="","",記入用!B222)</f>
        <v/>
      </c>
      <c r="C222" s="28" t="str">
        <f>IF(記入用!C222="","",記入用!C222)</f>
        <v/>
      </c>
      <c r="D222" s="28" t="str">
        <f>IF(記入用!D222="","",記入用!D222)</f>
        <v/>
      </c>
      <c r="E222" s="28" t="str">
        <f>IF(記入用!E222="","",記入用!E222)</f>
        <v/>
      </c>
      <c r="F222" s="28" t="str">
        <f>IF(記入用!F222="","",記入用!F222)</f>
        <v/>
      </c>
      <c r="G222" s="28" t="str">
        <f>IF(OR(記入用!G222=0,記入用!H222=0),"",ROUND((記入用!G222+記入用!H222)/2,0))</f>
        <v/>
      </c>
      <c r="H222" s="29" t="str">
        <f>IF(集計用!G222="","",IF(集計用!F222="男",LOOKUP(集計用!G222,得点換算データ!$A$3:$B$12),LOOKUP(集計用!G222,得点換算データ!$A$17:$B$26)))</f>
        <v/>
      </c>
      <c r="I222" s="28" t="str">
        <f>IF(記入用!I222="","",記入用!I222)</f>
        <v/>
      </c>
      <c r="J222" s="30" t="str">
        <f>IF(集計用!I222="","",IF(集計用!F222="男",LOOKUP(集計用!I222,得点換算データ!$C$3:$D$12),LOOKUP(集計用!I222,得点換算データ!$C$17:$D$26)))</f>
        <v/>
      </c>
      <c r="K222" s="28" t="str">
        <f>IF(記入用!J222="","",ROUNDDOWN(記入用!J222,0))</f>
        <v/>
      </c>
      <c r="L222" s="29" t="str">
        <f>IF(集計用!K222="","",IF(集計用!F222="男",LOOKUP(集計用!K222,得点換算データ!$E$3:$F$12),LOOKUP(集計用!K222,得点換算データ!$E$17:$F$26)))</f>
        <v/>
      </c>
      <c r="M222" s="28" t="str">
        <f>IF(記入用!K222="","",記入用!K222)</f>
        <v/>
      </c>
      <c r="N222" s="30" t="str">
        <f>IF(集計用!M222="","",IF(集計用!F222="男",LOOKUP(集計用!M222,得点換算データ!$G$3:$H$12),LOOKUP(集計用!M222,得点換算データ!$G$17:$H$26)))</f>
        <v/>
      </c>
      <c r="O222" s="28" t="str">
        <f>IF(記入用!L222="","",記入用!L222)</f>
        <v/>
      </c>
      <c r="P222" s="30" t="str">
        <f>IF(集計用!O222="","",IF(集計用!F222="男",LOOKUP(集計用!O222,得点換算データ!$I$3:$J$12),LOOKUP(集計用!O222,得点換算データ!$I$17:$J$26)))</f>
        <v/>
      </c>
      <c r="Q222" s="28" t="str">
        <f>IF(記入用!M222="","",記入用!M222)</f>
        <v/>
      </c>
      <c r="R222" s="30" t="str">
        <f>IF(集計用!Q222="","",IF(集計用!F222="男",LOOKUP(集計用!Q222,得点換算データ!$K$3:$L$12),LOOKUP(集計用!Q222,得点換算データ!$K$17:$L$26)))</f>
        <v/>
      </c>
      <c r="S222" s="28" t="str">
        <f>IF(記入用!N222="","",ROUNDUP(記入用!N222,1))</f>
        <v/>
      </c>
      <c r="T222" s="30" t="str">
        <f>IF(集計用!S222="","",IF(集計用!F222="男",LOOKUP(集計用!S222,得点換算データ!$M$3:$N$12),LOOKUP(集計用!S222,得点換算データ!$M$17:$N$26)))</f>
        <v/>
      </c>
      <c r="U222" s="28" t="str">
        <f>IF(記入用!O222="","",ROUNDDOWN(記入用!O222,0))</f>
        <v/>
      </c>
      <c r="V222" s="30" t="str">
        <f>IF(集計用!U222="","",IF(集計用!F222="男",LOOKUP(集計用!U222,得点換算データ!$O$3:$P$12),LOOKUP(集計用!U222,得点換算データ!$O$17:$P$26)))</f>
        <v/>
      </c>
      <c r="W222" s="28" t="str">
        <f>IF(記入用!P222="","",ROUNDDOWN(記入用!P222,0))</f>
        <v/>
      </c>
      <c r="X222" s="30" t="str">
        <f>IF(集計用!W222="","",IF(集計用!F222="男",LOOKUP(集計用!W222,得点換算データ!$Q$3:$R$12),LOOKUP(集計用!W222,得点換算データ!$Q$17:$R$26)))</f>
        <v/>
      </c>
      <c r="Y222" s="28" t="str">
        <f>IF(SUM(集計用!H222+J222+L222+N222+P222+R222+T222+V222+X222)=0,"",(H222+J222+L222+N222+T222+V222+X222+MAX(P222,R222)))</f>
        <v/>
      </c>
      <c r="Z222" s="28" t="str">
        <f>IF(Y222="","",IF(C222=1,LOOKUP(Y222,得点換算データ!$B$29:$B$33,得点換算データ!$A$29:$A$33),IF(C222=2,LOOKUP(Y222,得点換算データ!$C$29:$C$33,得点換算データ!$A$29:$A$33),LOOKUP(Y222,得点換算データ!$D$29:$D$33,得点換算データ!$A$29:$A$33))))</f>
        <v/>
      </c>
      <c r="AA222" s="27">
        <f t="shared" si="30"/>
        <v>0</v>
      </c>
      <c r="AB222" s="27"/>
      <c r="AC222" s="27">
        <f t="shared" si="31"/>
        <v>0</v>
      </c>
      <c r="AD222" s="27">
        <f t="shared" si="32"/>
        <v>0</v>
      </c>
      <c r="AE222" s="27">
        <f t="shared" si="33"/>
        <v>0</v>
      </c>
      <c r="AF222" s="27">
        <f t="shared" si="34"/>
        <v>0</v>
      </c>
      <c r="AG222" s="27">
        <f t="shared" si="35"/>
        <v>0</v>
      </c>
      <c r="AH222" s="27">
        <f t="shared" si="36"/>
        <v>0</v>
      </c>
      <c r="AI222" s="27">
        <f t="shared" si="37"/>
        <v>0</v>
      </c>
      <c r="AJ222" s="27">
        <f t="shared" si="38"/>
        <v>0</v>
      </c>
      <c r="AK222" s="27">
        <f t="shared" si="39"/>
        <v>0</v>
      </c>
    </row>
    <row r="223" spans="1:37">
      <c r="A223" s="28" t="str">
        <f>IF(記入用!A223="","",記入用!A223)</f>
        <v/>
      </c>
      <c r="B223" s="28" t="str">
        <f>IF(記入用!B223="","",記入用!B223)</f>
        <v/>
      </c>
      <c r="C223" s="28" t="str">
        <f>IF(記入用!C223="","",記入用!C223)</f>
        <v/>
      </c>
      <c r="D223" s="28" t="str">
        <f>IF(記入用!D223="","",記入用!D223)</f>
        <v/>
      </c>
      <c r="E223" s="28" t="str">
        <f>IF(記入用!E223="","",記入用!E223)</f>
        <v/>
      </c>
      <c r="F223" s="28" t="str">
        <f>IF(記入用!F223="","",記入用!F223)</f>
        <v/>
      </c>
      <c r="G223" s="28" t="str">
        <f>IF(OR(記入用!G223=0,記入用!H223=0),"",ROUND((記入用!G223+記入用!H223)/2,0))</f>
        <v/>
      </c>
      <c r="H223" s="29" t="str">
        <f>IF(集計用!G223="","",IF(集計用!F223="男",LOOKUP(集計用!G223,得点換算データ!$A$3:$B$12),LOOKUP(集計用!G223,得点換算データ!$A$17:$B$26)))</f>
        <v/>
      </c>
      <c r="I223" s="28" t="str">
        <f>IF(記入用!I223="","",記入用!I223)</f>
        <v/>
      </c>
      <c r="J223" s="30" t="str">
        <f>IF(集計用!I223="","",IF(集計用!F223="男",LOOKUP(集計用!I223,得点換算データ!$C$3:$D$12),LOOKUP(集計用!I223,得点換算データ!$C$17:$D$26)))</f>
        <v/>
      </c>
      <c r="K223" s="28" t="str">
        <f>IF(記入用!J223="","",ROUNDDOWN(記入用!J223,0))</f>
        <v/>
      </c>
      <c r="L223" s="29" t="str">
        <f>IF(集計用!K223="","",IF(集計用!F223="男",LOOKUP(集計用!K223,得点換算データ!$E$3:$F$12),LOOKUP(集計用!K223,得点換算データ!$E$17:$F$26)))</f>
        <v/>
      </c>
      <c r="M223" s="28" t="str">
        <f>IF(記入用!K223="","",記入用!K223)</f>
        <v/>
      </c>
      <c r="N223" s="30" t="str">
        <f>IF(集計用!M223="","",IF(集計用!F223="男",LOOKUP(集計用!M223,得点換算データ!$G$3:$H$12),LOOKUP(集計用!M223,得点換算データ!$G$17:$H$26)))</f>
        <v/>
      </c>
      <c r="O223" s="28" t="str">
        <f>IF(記入用!L223="","",記入用!L223)</f>
        <v/>
      </c>
      <c r="P223" s="30" t="str">
        <f>IF(集計用!O223="","",IF(集計用!F223="男",LOOKUP(集計用!O223,得点換算データ!$I$3:$J$12),LOOKUP(集計用!O223,得点換算データ!$I$17:$J$26)))</f>
        <v/>
      </c>
      <c r="Q223" s="28" t="str">
        <f>IF(記入用!M223="","",記入用!M223)</f>
        <v/>
      </c>
      <c r="R223" s="30" t="str">
        <f>IF(集計用!Q223="","",IF(集計用!F223="男",LOOKUP(集計用!Q223,得点換算データ!$K$3:$L$12),LOOKUP(集計用!Q223,得点換算データ!$K$17:$L$26)))</f>
        <v/>
      </c>
      <c r="S223" s="28" t="str">
        <f>IF(記入用!N223="","",ROUNDUP(記入用!N223,1))</f>
        <v/>
      </c>
      <c r="T223" s="30" t="str">
        <f>IF(集計用!S223="","",IF(集計用!F223="男",LOOKUP(集計用!S223,得点換算データ!$M$3:$N$12),LOOKUP(集計用!S223,得点換算データ!$M$17:$N$26)))</f>
        <v/>
      </c>
      <c r="U223" s="28" t="str">
        <f>IF(記入用!O223="","",ROUNDDOWN(記入用!O223,0))</f>
        <v/>
      </c>
      <c r="V223" s="30" t="str">
        <f>IF(集計用!U223="","",IF(集計用!F223="男",LOOKUP(集計用!U223,得点換算データ!$O$3:$P$12),LOOKUP(集計用!U223,得点換算データ!$O$17:$P$26)))</f>
        <v/>
      </c>
      <c r="W223" s="28" t="str">
        <f>IF(記入用!P223="","",ROUNDDOWN(記入用!P223,0))</f>
        <v/>
      </c>
      <c r="X223" s="30" t="str">
        <f>IF(集計用!W223="","",IF(集計用!F223="男",LOOKUP(集計用!W223,得点換算データ!$Q$3:$R$12),LOOKUP(集計用!W223,得点換算データ!$Q$17:$R$26)))</f>
        <v/>
      </c>
      <c r="Y223" s="28" t="str">
        <f>IF(SUM(集計用!H223+J223+L223+N223+P223+R223+T223+V223+X223)=0,"",(H223+J223+L223+N223+T223+V223+X223+MAX(P223,R223)))</f>
        <v/>
      </c>
      <c r="Z223" s="28" t="str">
        <f>IF(Y223="","",IF(C223=1,LOOKUP(Y223,得点換算データ!$B$29:$B$33,得点換算データ!$A$29:$A$33),IF(C223=2,LOOKUP(Y223,得点換算データ!$C$29:$C$33,得点換算データ!$A$29:$A$33),LOOKUP(Y223,得点換算データ!$D$29:$D$33,得点換算データ!$A$29:$A$33))))</f>
        <v/>
      </c>
      <c r="AA223" s="27">
        <f t="shared" si="30"/>
        <v>0</v>
      </c>
      <c r="AB223" s="27"/>
      <c r="AC223" s="27">
        <f t="shared" si="31"/>
        <v>0</v>
      </c>
      <c r="AD223" s="27">
        <f t="shared" si="32"/>
        <v>0</v>
      </c>
      <c r="AE223" s="27">
        <f t="shared" si="33"/>
        <v>0</v>
      </c>
      <c r="AF223" s="27">
        <f t="shared" si="34"/>
        <v>0</v>
      </c>
      <c r="AG223" s="27">
        <f t="shared" si="35"/>
        <v>0</v>
      </c>
      <c r="AH223" s="27">
        <f t="shared" si="36"/>
        <v>0</v>
      </c>
      <c r="AI223" s="27">
        <f t="shared" si="37"/>
        <v>0</v>
      </c>
      <c r="AJ223" s="27">
        <f t="shared" si="38"/>
        <v>0</v>
      </c>
      <c r="AK223" s="27">
        <f t="shared" si="39"/>
        <v>0</v>
      </c>
    </row>
    <row r="224" spans="1:37">
      <c r="A224" s="28" t="str">
        <f>IF(記入用!A224="","",記入用!A224)</f>
        <v/>
      </c>
      <c r="B224" s="28" t="str">
        <f>IF(記入用!B224="","",記入用!B224)</f>
        <v/>
      </c>
      <c r="C224" s="28" t="str">
        <f>IF(記入用!C224="","",記入用!C224)</f>
        <v/>
      </c>
      <c r="D224" s="28" t="str">
        <f>IF(記入用!D224="","",記入用!D224)</f>
        <v/>
      </c>
      <c r="E224" s="28" t="str">
        <f>IF(記入用!E224="","",記入用!E224)</f>
        <v/>
      </c>
      <c r="F224" s="28" t="str">
        <f>IF(記入用!F224="","",記入用!F224)</f>
        <v/>
      </c>
      <c r="G224" s="28" t="str">
        <f>IF(OR(記入用!G224=0,記入用!H224=0),"",ROUND((記入用!G224+記入用!H224)/2,0))</f>
        <v/>
      </c>
      <c r="H224" s="29" t="str">
        <f>IF(集計用!G224="","",IF(集計用!F224="男",LOOKUP(集計用!G224,得点換算データ!$A$3:$B$12),LOOKUP(集計用!G224,得点換算データ!$A$17:$B$26)))</f>
        <v/>
      </c>
      <c r="I224" s="28" t="str">
        <f>IF(記入用!I224="","",記入用!I224)</f>
        <v/>
      </c>
      <c r="J224" s="30" t="str">
        <f>IF(集計用!I224="","",IF(集計用!F224="男",LOOKUP(集計用!I224,得点換算データ!$C$3:$D$12),LOOKUP(集計用!I224,得点換算データ!$C$17:$D$26)))</f>
        <v/>
      </c>
      <c r="K224" s="28" t="str">
        <f>IF(記入用!J224="","",ROUNDDOWN(記入用!J224,0))</f>
        <v/>
      </c>
      <c r="L224" s="29" t="str">
        <f>IF(集計用!K224="","",IF(集計用!F224="男",LOOKUP(集計用!K224,得点換算データ!$E$3:$F$12),LOOKUP(集計用!K224,得点換算データ!$E$17:$F$26)))</f>
        <v/>
      </c>
      <c r="M224" s="28" t="str">
        <f>IF(記入用!K224="","",記入用!K224)</f>
        <v/>
      </c>
      <c r="N224" s="30" t="str">
        <f>IF(集計用!M224="","",IF(集計用!F224="男",LOOKUP(集計用!M224,得点換算データ!$G$3:$H$12),LOOKUP(集計用!M224,得点換算データ!$G$17:$H$26)))</f>
        <v/>
      </c>
      <c r="O224" s="28" t="str">
        <f>IF(記入用!L224="","",記入用!L224)</f>
        <v/>
      </c>
      <c r="P224" s="30" t="str">
        <f>IF(集計用!O224="","",IF(集計用!F224="男",LOOKUP(集計用!O224,得点換算データ!$I$3:$J$12),LOOKUP(集計用!O224,得点換算データ!$I$17:$J$26)))</f>
        <v/>
      </c>
      <c r="Q224" s="28" t="str">
        <f>IF(記入用!M224="","",記入用!M224)</f>
        <v/>
      </c>
      <c r="R224" s="30" t="str">
        <f>IF(集計用!Q224="","",IF(集計用!F224="男",LOOKUP(集計用!Q224,得点換算データ!$K$3:$L$12),LOOKUP(集計用!Q224,得点換算データ!$K$17:$L$26)))</f>
        <v/>
      </c>
      <c r="S224" s="28" t="str">
        <f>IF(記入用!N224="","",ROUNDUP(記入用!N224,1))</f>
        <v/>
      </c>
      <c r="T224" s="30" t="str">
        <f>IF(集計用!S224="","",IF(集計用!F224="男",LOOKUP(集計用!S224,得点換算データ!$M$3:$N$12),LOOKUP(集計用!S224,得点換算データ!$M$17:$N$26)))</f>
        <v/>
      </c>
      <c r="U224" s="28" t="str">
        <f>IF(記入用!O224="","",ROUNDDOWN(記入用!O224,0))</f>
        <v/>
      </c>
      <c r="V224" s="30" t="str">
        <f>IF(集計用!U224="","",IF(集計用!F224="男",LOOKUP(集計用!U224,得点換算データ!$O$3:$P$12),LOOKUP(集計用!U224,得点換算データ!$O$17:$P$26)))</f>
        <v/>
      </c>
      <c r="W224" s="28" t="str">
        <f>IF(記入用!P224="","",ROUNDDOWN(記入用!P224,0))</f>
        <v/>
      </c>
      <c r="X224" s="30" t="str">
        <f>IF(集計用!W224="","",IF(集計用!F224="男",LOOKUP(集計用!W224,得点換算データ!$Q$3:$R$12),LOOKUP(集計用!W224,得点換算データ!$Q$17:$R$26)))</f>
        <v/>
      </c>
      <c r="Y224" s="28" t="str">
        <f>IF(SUM(集計用!H224+J224+L224+N224+P224+R224+T224+V224+X224)=0,"",(H224+J224+L224+N224+T224+V224+X224+MAX(P224,R224)))</f>
        <v/>
      </c>
      <c r="Z224" s="28" t="str">
        <f>IF(Y224="","",IF(C224=1,LOOKUP(Y224,得点換算データ!$B$29:$B$33,得点換算データ!$A$29:$A$33),IF(C224=2,LOOKUP(Y224,得点換算データ!$C$29:$C$33,得点換算データ!$A$29:$A$33),LOOKUP(Y224,得点換算データ!$D$29:$D$33,得点換算データ!$A$29:$A$33))))</f>
        <v/>
      </c>
      <c r="AA224" s="27">
        <f t="shared" si="30"/>
        <v>0</v>
      </c>
      <c r="AB224" s="27"/>
      <c r="AC224" s="27">
        <f t="shared" si="31"/>
        <v>0</v>
      </c>
      <c r="AD224" s="27">
        <f t="shared" si="32"/>
        <v>0</v>
      </c>
      <c r="AE224" s="27">
        <f t="shared" si="33"/>
        <v>0</v>
      </c>
      <c r="AF224" s="27">
        <f t="shared" si="34"/>
        <v>0</v>
      </c>
      <c r="AG224" s="27">
        <f t="shared" si="35"/>
        <v>0</v>
      </c>
      <c r="AH224" s="27">
        <f t="shared" si="36"/>
        <v>0</v>
      </c>
      <c r="AI224" s="27">
        <f t="shared" si="37"/>
        <v>0</v>
      </c>
      <c r="AJ224" s="27">
        <f t="shared" si="38"/>
        <v>0</v>
      </c>
      <c r="AK224" s="27">
        <f t="shared" si="39"/>
        <v>0</v>
      </c>
    </row>
    <row r="225" spans="1:37">
      <c r="A225" s="28" t="str">
        <f>IF(記入用!A225="","",記入用!A225)</f>
        <v/>
      </c>
      <c r="B225" s="28" t="str">
        <f>IF(記入用!B225="","",記入用!B225)</f>
        <v/>
      </c>
      <c r="C225" s="28" t="str">
        <f>IF(記入用!C225="","",記入用!C225)</f>
        <v/>
      </c>
      <c r="D225" s="28" t="str">
        <f>IF(記入用!D225="","",記入用!D225)</f>
        <v/>
      </c>
      <c r="E225" s="28" t="str">
        <f>IF(記入用!E225="","",記入用!E225)</f>
        <v/>
      </c>
      <c r="F225" s="28" t="str">
        <f>IF(記入用!F225="","",記入用!F225)</f>
        <v/>
      </c>
      <c r="G225" s="28" t="str">
        <f>IF(OR(記入用!G225=0,記入用!H225=0),"",ROUND((記入用!G225+記入用!H225)/2,0))</f>
        <v/>
      </c>
      <c r="H225" s="29" t="str">
        <f>IF(集計用!G225="","",IF(集計用!F225="男",LOOKUP(集計用!G225,得点換算データ!$A$3:$B$12),LOOKUP(集計用!G225,得点換算データ!$A$17:$B$26)))</f>
        <v/>
      </c>
      <c r="I225" s="28" t="str">
        <f>IF(記入用!I225="","",記入用!I225)</f>
        <v/>
      </c>
      <c r="J225" s="30" t="str">
        <f>IF(集計用!I225="","",IF(集計用!F225="男",LOOKUP(集計用!I225,得点換算データ!$C$3:$D$12),LOOKUP(集計用!I225,得点換算データ!$C$17:$D$26)))</f>
        <v/>
      </c>
      <c r="K225" s="28" t="str">
        <f>IF(記入用!J225="","",ROUNDDOWN(記入用!J225,0))</f>
        <v/>
      </c>
      <c r="L225" s="29" t="str">
        <f>IF(集計用!K225="","",IF(集計用!F225="男",LOOKUP(集計用!K225,得点換算データ!$E$3:$F$12),LOOKUP(集計用!K225,得点換算データ!$E$17:$F$26)))</f>
        <v/>
      </c>
      <c r="M225" s="28" t="str">
        <f>IF(記入用!K225="","",記入用!K225)</f>
        <v/>
      </c>
      <c r="N225" s="30" t="str">
        <f>IF(集計用!M225="","",IF(集計用!F225="男",LOOKUP(集計用!M225,得点換算データ!$G$3:$H$12),LOOKUP(集計用!M225,得点換算データ!$G$17:$H$26)))</f>
        <v/>
      </c>
      <c r="O225" s="28" t="str">
        <f>IF(記入用!L225="","",記入用!L225)</f>
        <v/>
      </c>
      <c r="P225" s="30" t="str">
        <f>IF(集計用!O225="","",IF(集計用!F225="男",LOOKUP(集計用!O225,得点換算データ!$I$3:$J$12),LOOKUP(集計用!O225,得点換算データ!$I$17:$J$26)))</f>
        <v/>
      </c>
      <c r="Q225" s="28" t="str">
        <f>IF(記入用!M225="","",記入用!M225)</f>
        <v/>
      </c>
      <c r="R225" s="30" t="str">
        <f>IF(集計用!Q225="","",IF(集計用!F225="男",LOOKUP(集計用!Q225,得点換算データ!$K$3:$L$12),LOOKUP(集計用!Q225,得点換算データ!$K$17:$L$26)))</f>
        <v/>
      </c>
      <c r="S225" s="28" t="str">
        <f>IF(記入用!N225="","",ROUNDUP(記入用!N225,1))</f>
        <v/>
      </c>
      <c r="T225" s="30" t="str">
        <f>IF(集計用!S225="","",IF(集計用!F225="男",LOOKUP(集計用!S225,得点換算データ!$M$3:$N$12),LOOKUP(集計用!S225,得点換算データ!$M$17:$N$26)))</f>
        <v/>
      </c>
      <c r="U225" s="28" t="str">
        <f>IF(記入用!O225="","",ROUNDDOWN(記入用!O225,0))</f>
        <v/>
      </c>
      <c r="V225" s="30" t="str">
        <f>IF(集計用!U225="","",IF(集計用!F225="男",LOOKUP(集計用!U225,得点換算データ!$O$3:$P$12),LOOKUP(集計用!U225,得点換算データ!$O$17:$P$26)))</f>
        <v/>
      </c>
      <c r="W225" s="28" t="str">
        <f>IF(記入用!P225="","",ROUNDDOWN(記入用!P225,0))</f>
        <v/>
      </c>
      <c r="X225" s="30" t="str">
        <f>IF(集計用!W225="","",IF(集計用!F225="男",LOOKUP(集計用!W225,得点換算データ!$Q$3:$R$12),LOOKUP(集計用!W225,得点換算データ!$Q$17:$R$26)))</f>
        <v/>
      </c>
      <c r="Y225" s="28" t="str">
        <f>IF(SUM(集計用!H225+J225+L225+N225+P225+R225+T225+V225+X225)=0,"",(H225+J225+L225+N225+T225+V225+X225+MAX(P225,R225)))</f>
        <v/>
      </c>
      <c r="Z225" s="28" t="str">
        <f>IF(Y225="","",IF(C225=1,LOOKUP(Y225,得点換算データ!$B$29:$B$33,得点換算データ!$A$29:$A$33),IF(C225=2,LOOKUP(Y225,得点換算データ!$C$29:$C$33,得点換算データ!$A$29:$A$33),LOOKUP(Y225,得点換算データ!$D$29:$D$33,得点換算データ!$A$29:$A$33))))</f>
        <v/>
      </c>
      <c r="AA225" s="27">
        <f t="shared" si="30"/>
        <v>0</v>
      </c>
      <c r="AB225" s="27"/>
      <c r="AC225" s="27">
        <f t="shared" si="31"/>
        <v>0</v>
      </c>
      <c r="AD225" s="27">
        <f t="shared" si="32"/>
        <v>0</v>
      </c>
      <c r="AE225" s="27">
        <f t="shared" si="33"/>
        <v>0</v>
      </c>
      <c r="AF225" s="27">
        <f t="shared" si="34"/>
        <v>0</v>
      </c>
      <c r="AG225" s="27">
        <f t="shared" si="35"/>
        <v>0</v>
      </c>
      <c r="AH225" s="27">
        <f t="shared" si="36"/>
        <v>0</v>
      </c>
      <c r="AI225" s="27">
        <f t="shared" si="37"/>
        <v>0</v>
      </c>
      <c r="AJ225" s="27">
        <f t="shared" si="38"/>
        <v>0</v>
      </c>
      <c r="AK225" s="27">
        <f t="shared" si="39"/>
        <v>0</v>
      </c>
    </row>
    <row r="226" spans="1:37">
      <c r="A226" s="28" t="str">
        <f>IF(記入用!A226="","",記入用!A226)</f>
        <v/>
      </c>
      <c r="B226" s="28" t="str">
        <f>IF(記入用!B226="","",記入用!B226)</f>
        <v/>
      </c>
      <c r="C226" s="28" t="str">
        <f>IF(記入用!C226="","",記入用!C226)</f>
        <v/>
      </c>
      <c r="D226" s="28" t="str">
        <f>IF(記入用!D226="","",記入用!D226)</f>
        <v/>
      </c>
      <c r="E226" s="28" t="str">
        <f>IF(記入用!E226="","",記入用!E226)</f>
        <v/>
      </c>
      <c r="F226" s="28" t="str">
        <f>IF(記入用!F226="","",記入用!F226)</f>
        <v/>
      </c>
      <c r="G226" s="28" t="str">
        <f>IF(OR(記入用!G226=0,記入用!H226=0),"",ROUND((記入用!G226+記入用!H226)/2,0))</f>
        <v/>
      </c>
      <c r="H226" s="29" t="str">
        <f>IF(集計用!G226="","",IF(集計用!F226="男",LOOKUP(集計用!G226,得点換算データ!$A$3:$B$12),LOOKUP(集計用!G226,得点換算データ!$A$17:$B$26)))</f>
        <v/>
      </c>
      <c r="I226" s="28" t="str">
        <f>IF(記入用!I226="","",記入用!I226)</f>
        <v/>
      </c>
      <c r="J226" s="30" t="str">
        <f>IF(集計用!I226="","",IF(集計用!F226="男",LOOKUP(集計用!I226,得点換算データ!$C$3:$D$12),LOOKUP(集計用!I226,得点換算データ!$C$17:$D$26)))</f>
        <v/>
      </c>
      <c r="K226" s="28" t="str">
        <f>IF(記入用!J226="","",ROUNDDOWN(記入用!J226,0))</f>
        <v/>
      </c>
      <c r="L226" s="29" t="str">
        <f>IF(集計用!K226="","",IF(集計用!F226="男",LOOKUP(集計用!K226,得点換算データ!$E$3:$F$12),LOOKUP(集計用!K226,得点換算データ!$E$17:$F$26)))</f>
        <v/>
      </c>
      <c r="M226" s="28" t="str">
        <f>IF(記入用!K226="","",記入用!K226)</f>
        <v/>
      </c>
      <c r="N226" s="30" t="str">
        <f>IF(集計用!M226="","",IF(集計用!F226="男",LOOKUP(集計用!M226,得点換算データ!$G$3:$H$12),LOOKUP(集計用!M226,得点換算データ!$G$17:$H$26)))</f>
        <v/>
      </c>
      <c r="O226" s="28" t="str">
        <f>IF(記入用!L226="","",記入用!L226)</f>
        <v/>
      </c>
      <c r="P226" s="30" t="str">
        <f>IF(集計用!O226="","",IF(集計用!F226="男",LOOKUP(集計用!O226,得点換算データ!$I$3:$J$12),LOOKUP(集計用!O226,得点換算データ!$I$17:$J$26)))</f>
        <v/>
      </c>
      <c r="Q226" s="28" t="str">
        <f>IF(記入用!M226="","",記入用!M226)</f>
        <v/>
      </c>
      <c r="R226" s="30" t="str">
        <f>IF(集計用!Q226="","",IF(集計用!F226="男",LOOKUP(集計用!Q226,得点換算データ!$K$3:$L$12),LOOKUP(集計用!Q226,得点換算データ!$K$17:$L$26)))</f>
        <v/>
      </c>
      <c r="S226" s="28" t="str">
        <f>IF(記入用!N226="","",ROUNDUP(記入用!N226,1))</f>
        <v/>
      </c>
      <c r="T226" s="30" t="str">
        <f>IF(集計用!S226="","",IF(集計用!F226="男",LOOKUP(集計用!S226,得点換算データ!$M$3:$N$12),LOOKUP(集計用!S226,得点換算データ!$M$17:$N$26)))</f>
        <v/>
      </c>
      <c r="U226" s="28" t="str">
        <f>IF(記入用!O226="","",ROUNDDOWN(記入用!O226,0))</f>
        <v/>
      </c>
      <c r="V226" s="30" t="str">
        <f>IF(集計用!U226="","",IF(集計用!F226="男",LOOKUP(集計用!U226,得点換算データ!$O$3:$P$12),LOOKUP(集計用!U226,得点換算データ!$O$17:$P$26)))</f>
        <v/>
      </c>
      <c r="W226" s="28" t="str">
        <f>IF(記入用!P226="","",ROUNDDOWN(記入用!P226,0))</f>
        <v/>
      </c>
      <c r="X226" s="30" t="str">
        <f>IF(集計用!W226="","",IF(集計用!F226="男",LOOKUP(集計用!W226,得点換算データ!$Q$3:$R$12),LOOKUP(集計用!W226,得点換算データ!$Q$17:$R$26)))</f>
        <v/>
      </c>
      <c r="Y226" s="28" t="str">
        <f>IF(SUM(集計用!H226+J226+L226+N226+P226+R226+T226+V226+X226)=0,"",(H226+J226+L226+N226+T226+V226+X226+MAX(P226,R226)))</f>
        <v/>
      </c>
      <c r="Z226" s="28" t="str">
        <f>IF(Y226="","",IF(C226=1,LOOKUP(Y226,得点換算データ!$B$29:$B$33,得点換算データ!$A$29:$A$33),IF(C226=2,LOOKUP(Y226,得点換算データ!$C$29:$C$33,得点換算データ!$A$29:$A$33),LOOKUP(Y226,得点換算データ!$D$29:$D$33,得点換算データ!$A$29:$A$33))))</f>
        <v/>
      </c>
      <c r="AA226" s="27">
        <f t="shared" si="30"/>
        <v>0</v>
      </c>
      <c r="AB226" s="27"/>
      <c r="AC226" s="27">
        <f t="shared" si="31"/>
        <v>0</v>
      </c>
      <c r="AD226" s="27">
        <f t="shared" si="32"/>
        <v>0</v>
      </c>
      <c r="AE226" s="27">
        <f t="shared" si="33"/>
        <v>0</v>
      </c>
      <c r="AF226" s="27">
        <f t="shared" si="34"/>
        <v>0</v>
      </c>
      <c r="AG226" s="27">
        <f t="shared" si="35"/>
        <v>0</v>
      </c>
      <c r="AH226" s="27">
        <f t="shared" si="36"/>
        <v>0</v>
      </c>
      <c r="AI226" s="27">
        <f t="shared" si="37"/>
        <v>0</v>
      </c>
      <c r="AJ226" s="27">
        <f t="shared" si="38"/>
        <v>0</v>
      </c>
      <c r="AK226" s="27">
        <f t="shared" si="39"/>
        <v>0</v>
      </c>
    </row>
    <row r="227" spans="1:37">
      <c r="A227" s="28" t="str">
        <f>IF(記入用!A227="","",記入用!A227)</f>
        <v/>
      </c>
      <c r="B227" s="28" t="str">
        <f>IF(記入用!B227="","",記入用!B227)</f>
        <v/>
      </c>
      <c r="C227" s="28" t="str">
        <f>IF(記入用!C227="","",記入用!C227)</f>
        <v/>
      </c>
      <c r="D227" s="28" t="str">
        <f>IF(記入用!D227="","",記入用!D227)</f>
        <v/>
      </c>
      <c r="E227" s="28" t="str">
        <f>IF(記入用!E227="","",記入用!E227)</f>
        <v/>
      </c>
      <c r="F227" s="28" t="str">
        <f>IF(記入用!F227="","",記入用!F227)</f>
        <v/>
      </c>
      <c r="G227" s="28" t="str">
        <f>IF(OR(記入用!G227=0,記入用!H227=0),"",ROUND((記入用!G227+記入用!H227)/2,0))</f>
        <v/>
      </c>
      <c r="H227" s="29" t="str">
        <f>IF(集計用!G227="","",IF(集計用!F227="男",LOOKUP(集計用!G227,得点換算データ!$A$3:$B$12),LOOKUP(集計用!G227,得点換算データ!$A$17:$B$26)))</f>
        <v/>
      </c>
      <c r="I227" s="28" t="str">
        <f>IF(記入用!I227="","",記入用!I227)</f>
        <v/>
      </c>
      <c r="J227" s="30" t="str">
        <f>IF(集計用!I227="","",IF(集計用!F227="男",LOOKUP(集計用!I227,得点換算データ!$C$3:$D$12),LOOKUP(集計用!I227,得点換算データ!$C$17:$D$26)))</f>
        <v/>
      </c>
      <c r="K227" s="28" t="str">
        <f>IF(記入用!J227="","",ROUNDDOWN(記入用!J227,0))</f>
        <v/>
      </c>
      <c r="L227" s="29" t="str">
        <f>IF(集計用!K227="","",IF(集計用!F227="男",LOOKUP(集計用!K227,得点換算データ!$E$3:$F$12),LOOKUP(集計用!K227,得点換算データ!$E$17:$F$26)))</f>
        <v/>
      </c>
      <c r="M227" s="28" t="str">
        <f>IF(記入用!K227="","",記入用!K227)</f>
        <v/>
      </c>
      <c r="N227" s="30" t="str">
        <f>IF(集計用!M227="","",IF(集計用!F227="男",LOOKUP(集計用!M227,得点換算データ!$G$3:$H$12),LOOKUP(集計用!M227,得点換算データ!$G$17:$H$26)))</f>
        <v/>
      </c>
      <c r="O227" s="28" t="str">
        <f>IF(記入用!L227="","",記入用!L227)</f>
        <v/>
      </c>
      <c r="P227" s="30" t="str">
        <f>IF(集計用!O227="","",IF(集計用!F227="男",LOOKUP(集計用!O227,得点換算データ!$I$3:$J$12),LOOKUP(集計用!O227,得点換算データ!$I$17:$J$26)))</f>
        <v/>
      </c>
      <c r="Q227" s="28" t="str">
        <f>IF(記入用!M227="","",記入用!M227)</f>
        <v/>
      </c>
      <c r="R227" s="30" t="str">
        <f>IF(集計用!Q227="","",IF(集計用!F227="男",LOOKUP(集計用!Q227,得点換算データ!$K$3:$L$12),LOOKUP(集計用!Q227,得点換算データ!$K$17:$L$26)))</f>
        <v/>
      </c>
      <c r="S227" s="28" t="str">
        <f>IF(記入用!N227="","",ROUNDUP(記入用!N227,1))</f>
        <v/>
      </c>
      <c r="T227" s="30" t="str">
        <f>IF(集計用!S227="","",IF(集計用!F227="男",LOOKUP(集計用!S227,得点換算データ!$M$3:$N$12),LOOKUP(集計用!S227,得点換算データ!$M$17:$N$26)))</f>
        <v/>
      </c>
      <c r="U227" s="28" t="str">
        <f>IF(記入用!O227="","",ROUNDDOWN(記入用!O227,0))</f>
        <v/>
      </c>
      <c r="V227" s="30" t="str">
        <f>IF(集計用!U227="","",IF(集計用!F227="男",LOOKUP(集計用!U227,得点換算データ!$O$3:$P$12),LOOKUP(集計用!U227,得点換算データ!$O$17:$P$26)))</f>
        <v/>
      </c>
      <c r="W227" s="28" t="str">
        <f>IF(記入用!P227="","",ROUNDDOWN(記入用!P227,0))</f>
        <v/>
      </c>
      <c r="X227" s="30" t="str">
        <f>IF(集計用!W227="","",IF(集計用!F227="男",LOOKUP(集計用!W227,得点換算データ!$Q$3:$R$12),LOOKUP(集計用!W227,得点換算データ!$Q$17:$R$26)))</f>
        <v/>
      </c>
      <c r="Y227" s="28" t="str">
        <f>IF(SUM(集計用!H227+J227+L227+N227+P227+R227+T227+V227+X227)=0,"",(H227+J227+L227+N227+T227+V227+X227+MAX(P227,R227)))</f>
        <v/>
      </c>
      <c r="Z227" s="28" t="str">
        <f>IF(Y227="","",IF(C227=1,LOOKUP(Y227,得点換算データ!$B$29:$B$33,得点換算データ!$A$29:$A$33),IF(C227=2,LOOKUP(Y227,得点換算データ!$C$29:$C$33,得点換算データ!$A$29:$A$33),LOOKUP(Y227,得点換算データ!$D$29:$D$33,得点換算データ!$A$29:$A$33))))</f>
        <v/>
      </c>
      <c r="AA227" s="27">
        <f t="shared" si="30"/>
        <v>0</v>
      </c>
      <c r="AB227" s="27"/>
      <c r="AC227" s="27">
        <f t="shared" si="31"/>
        <v>0</v>
      </c>
      <c r="AD227" s="27">
        <f t="shared" si="32"/>
        <v>0</v>
      </c>
      <c r="AE227" s="27">
        <f t="shared" si="33"/>
        <v>0</v>
      </c>
      <c r="AF227" s="27">
        <f t="shared" si="34"/>
        <v>0</v>
      </c>
      <c r="AG227" s="27">
        <f t="shared" si="35"/>
        <v>0</v>
      </c>
      <c r="AH227" s="27">
        <f t="shared" si="36"/>
        <v>0</v>
      </c>
      <c r="AI227" s="27">
        <f t="shared" si="37"/>
        <v>0</v>
      </c>
      <c r="AJ227" s="27">
        <f t="shared" si="38"/>
        <v>0</v>
      </c>
      <c r="AK227" s="27">
        <f t="shared" si="39"/>
        <v>0</v>
      </c>
    </row>
    <row r="228" spans="1:37">
      <c r="A228" s="28" t="str">
        <f>IF(記入用!A228="","",記入用!A228)</f>
        <v/>
      </c>
      <c r="B228" s="28" t="str">
        <f>IF(記入用!B228="","",記入用!B228)</f>
        <v/>
      </c>
      <c r="C228" s="28" t="str">
        <f>IF(記入用!C228="","",記入用!C228)</f>
        <v/>
      </c>
      <c r="D228" s="28" t="str">
        <f>IF(記入用!D228="","",記入用!D228)</f>
        <v/>
      </c>
      <c r="E228" s="28" t="str">
        <f>IF(記入用!E228="","",記入用!E228)</f>
        <v/>
      </c>
      <c r="F228" s="28" t="str">
        <f>IF(記入用!F228="","",記入用!F228)</f>
        <v/>
      </c>
      <c r="G228" s="28" t="str">
        <f>IF(OR(記入用!G228=0,記入用!H228=0),"",ROUND((記入用!G228+記入用!H228)/2,0))</f>
        <v/>
      </c>
      <c r="H228" s="29" t="str">
        <f>IF(集計用!G228="","",IF(集計用!F228="男",LOOKUP(集計用!G228,得点換算データ!$A$3:$B$12),LOOKUP(集計用!G228,得点換算データ!$A$17:$B$26)))</f>
        <v/>
      </c>
      <c r="I228" s="28" t="str">
        <f>IF(記入用!I228="","",記入用!I228)</f>
        <v/>
      </c>
      <c r="J228" s="30" t="str">
        <f>IF(集計用!I228="","",IF(集計用!F228="男",LOOKUP(集計用!I228,得点換算データ!$C$3:$D$12),LOOKUP(集計用!I228,得点換算データ!$C$17:$D$26)))</f>
        <v/>
      </c>
      <c r="K228" s="28" t="str">
        <f>IF(記入用!J228="","",ROUNDDOWN(記入用!J228,0))</f>
        <v/>
      </c>
      <c r="L228" s="29" t="str">
        <f>IF(集計用!K228="","",IF(集計用!F228="男",LOOKUP(集計用!K228,得点換算データ!$E$3:$F$12),LOOKUP(集計用!K228,得点換算データ!$E$17:$F$26)))</f>
        <v/>
      </c>
      <c r="M228" s="28" t="str">
        <f>IF(記入用!K228="","",記入用!K228)</f>
        <v/>
      </c>
      <c r="N228" s="30" t="str">
        <f>IF(集計用!M228="","",IF(集計用!F228="男",LOOKUP(集計用!M228,得点換算データ!$G$3:$H$12),LOOKUP(集計用!M228,得点換算データ!$G$17:$H$26)))</f>
        <v/>
      </c>
      <c r="O228" s="28" t="str">
        <f>IF(記入用!L228="","",記入用!L228)</f>
        <v/>
      </c>
      <c r="P228" s="30" t="str">
        <f>IF(集計用!O228="","",IF(集計用!F228="男",LOOKUP(集計用!O228,得点換算データ!$I$3:$J$12),LOOKUP(集計用!O228,得点換算データ!$I$17:$J$26)))</f>
        <v/>
      </c>
      <c r="Q228" s="28" t="str">
        <f>IF(記入用!M228="","",記入用!M228)</f>
        <v/>
      </c>
      <c r="R228" s="30" t="str">
        <f>IF(集計用!Q228="","",IF(集計用!F228="男",LOOKUP(集計用!Q228,得点換算データ!$K$3:$L$12),LOOKUP(集計用!Q228,得点換算データ!$K$17:$L$26)))</f>
        <v/>
      </c>
      <c r="S228" s="28" t="str">
        <f>IF(記入用!N228="","",ROUNDUP(記入用!N228,1))</f>
        <v/>
      </c>
      <c r="T228" s="30" t="str">
        <f>IF(集計用!S228="","",IF(集計用!F228="男",LOOKUP(集計用!S228,得点換算データ!$M$3:$N$12),LOOKUP(集計用!S228,得点換算データ!$M$17:$N$26)))</f>
        <v/>
      </c>
      <c r="U228" s="28" t="str">
        <f>IF(記入用!O228="","",ROUNDDOWN(記入用!O228,0))</f>
        <v/>
      </c>
      <c r="V228" s="30" t="str">
        <f>IF(集計用!U228="","",IF(集計用!F228="男",LOOKUP(集計用!U228,得点換算データ!$O$3:$P$12),LOOKUP(集計用!U228,得点換算データ!$O$17:$P$26)))</f>
        <v/>
      </c>
      <c r="W228" s="28" t="str">
        <f>IF(記入用!P228="","",ROUNDDOWN(記入用!P228,0))</f>
        <v/>
      </c>
      <c r="X228" s="30" t="str">
        <f>IF(集計用!W228="","",IF(集計用!F228="男",LOOKUP(集計用!W228,得点換算データ!$Q$3:$R$12),LOOKUP(集計用!W228,得点換算データ!$Q$17:$R$26)))</f>
        <v/>
      </c>
      <c r="Y228" s="28" t="str">
        <f>IF(SUM(集計用!H228+J228+L228+N228+P228+R228+T228+V228+X228)=0,"",(H228+J228+L228+N228+T228+V228+X228+MAX(P228,R228)))</f>
        <v/>
      </c>
      <c r="Z228" s="28" t="str">
        <f>IF(Y228="","",IF(C228=1,LOOKUP(Y228,得点換算データ!$B$29:$B$33,得点換算データ!$A$29:$A$33),IF(C228=2,LOOKUP(Y228,得点換算データ!$C$29:$C$33,得点換算データ!$A$29:$A$33),LOOKUP(Y228,得点換算データ!$D$29:$D$33,得点換算データ!$A$29:$A$33))))</f>
        <v/>
      </c>
      <c r="AA228" s="27">
        <f t="shared" si="30"/>
        <v>0</v>
      </c>
      <c r="AB228" s="27"/>
      <c r="AC228" s="27">
        <f t="shared" si="31"/>
        <v>0</v>
      </c>
      <c r="AD228" s="27">
        <f t="shared" si="32"/>
        <v>0</v>
      </c>
      <c r="AE228" s="27">
        <f t="shared" si="33"/>
        <v>0</v>
      </c>
      <c r="AF228" s="27">
        <f t="shared" si="34"/>
        <v>0</v>
      </c>
      <c r="AG228" s="27">
        <f t="shared" si="35"/>
        <v>0</v>
      </c>
      <c r="AH228" s="27">
        <f t="shared" si="36"/>
        <v>0</v>
      </c>
      <c r="AI228" s="27">
        <f t="shared" si="37"/>
        <v>0</v>
      </c>
      <c r="AJ228" s="27">
        <f t="shared" si="38"/>
        <v>0</v>
      </c>
      <c r="AK228" s="27">
        <f t="shared" si="39"/>
        <v>0</v>
      </c>
    </row>
    <row r="229" spans="1:37">
      <c r="A229" s="28" t="str">
        <f>IF(記入用!A229="","",記入用!A229)</f>
        <v/>
      </c>
      <c r="B229" s="28" t="str">
        <f>IF(記入用!B229="","",記入用!B229)</f>
        <v/>
      </c>
      <c r="C229" s="28" t="str">
        <f>IF(記入用!C229="","",記入用!C229)</f>
        <v/>
      </c>
      <c r="D229" s="28" t="str">
        <f>IF(記入用!D229="","",記入用!D229)</f>
        <v/>
      </c>
      <c r="E229" s="28" t="str">
        <f>IF(記入用!E229="","",記入用!E229)</f>
        <v/>
      </c>
      <c r="F229" s="28" t="str">
        <f>IF(記入用!F229="","",記入用!F229)</f>
        <v/>
      </c>
      <c r="G229" s="28" t="str">
        <f>IF(OR(記入用!G229=0,記入用!H229=0),"",ROUND((記入用!G229+記入用!H229)/2,0))</f>
        <v/>
      </c>
      <c r="H229" s="29" t="str">
        <f>IF(集計用!G229="","",IF(集計用!F229="男",LOOKUP(集計用!G229,得点換算データ!$A$3:$B$12),LOOKUP(集計用!G229,得点換算データ!$A$17:$B$26)))</f>
        <v/>
      </c>
      <c r="I229" s="28" t="str">
        <f>IF(記入用!I229="","",記入用!I229)</f>
        <v/>
      </c>
      <c r="J229" s="30" t="str">
        <f>IF(集計用!I229="","",IF(集計用!F229="男",LOOKUP(集計用!I229,得点換算データ!$C$3:$D$12),LOOKUP(集計用!I229,得点換算データ!$C$17:$D$26)))</f>
        <v/>
      </c>
      <c r="K229" s="28" t="str">
        <f>IF(記入用!J229="","",ROUNDDOWN(記入用!J229,0))</f>
        <v/>
      </c>
      <c r="L229" s="29" t="str">
        <f>IF(集計用!K229="","",IF(集計用!F229="男",LOOKUP(集計用!K229,得点換算データ!$E$3:$F$12),LOOKUP(集計用!K229,得点換算データ!$E$17:$F$26)))</f>
        <v/>
      </c>
      <c r="M229" s="28" t="str">
        <f>IF(記入用!K229="","",記入用!K229)</f>
        <v/>
      </c>
      <c r="N229" s="30" t="str">
        <f>IF(集計用!M229="","",IF(集計用!F229="男",LOOKUP(集計用!M229,得点換算データ!$G$3:$H$12),LOOKUP(集計用!M229,得点換算データ!$G$17:$H$26)))</f>
        <v/>
      </c>
      <c r="O229" s="28" t="str">
        <f>IF(記入用!L229="","",記入用!L229)</f>
        <v/>
      </c>
      <c r="P229" s="30" t="str">
        <f>IF(集計用!O229="","",IF(集計用!F229="男",LOOKUP(集計用!O229,得点換算データ!$I$3:$J$12),LOOKUP(集計用!O229,得点換算データ!$I$17:$J$26)))</f>
        <v/>
      </c>
      <c r="Q229" s="28" t="str">
        <f>IF(記入用!M229="","",記入用!M229)</f>
        <v/>
      </c>
      <c r="R229" s="30" t="str">
        <f>IF(集計用!Q229="","",IF(集計用!F229="男",LOOKUP(集計用!Q229,得点換算データ!$K$3:$L$12),LOOKUP(集計用!Q229,得点換算データ!$K$17:$L$26)))</f>
        <v/>
      </c>
      <c r="S229" s="28" t="str">
        <f>IF(記入用!N229="","",ROUNDUP(記入用!N229,1))</f>
        <v/>
      </c>
      <c r="T229" s="30" t="str">
        <f>IF(集計用!S229="","",IF(集計用!F229="男",LOOKUP(集計用!S229,得点換算データ!$M$3:$N$12),LOOKUP(集計用!S229,得点換算データ!$M$17:$N$26)))</f>
        <v/>
      </c>
      <c r="U229" s="28" t="str">
        <f>IF(記入用!O229="","",ROUNDDOWN(記入用!O229,0))</f>
        <v/>
      </c>
      <c r="V229" s="30" t="str">
        <f>IF(集計用!U229="","",IF(集計用!F229="男",LOOKUP(集計用!U229,得点換算データ!$O$3:$P$12),LOOKUP(集計用!U229,得点換算データ!$O$17:$P$26)))</f>
        <v/>
      </c>
      <c r="W229" s="28" t="str">
        <f>IF(記入用!P229="","",ROUNDDOWN(記入用!P229,0))</f>
        <v/>
      </c>
      <c r="X229" s="30" t="str">
        <f>IF(集計用!W229="","",IF(集計用!F229="男",LOOKUP(集計用!W229,得点換算データ!$Q$3:$R$12),LOOKUP(集計用!W229,得点換算データ!$Q$17:$R$26)))</f>
        <v/>
      </c>
      <c r="Y229" s="28" t="str">
        <f>IF(SUM(集計用!H229+J229+L229+N229+P229+R229+T229+V229+X229)=0,"",(H229+J229+L229+N229+T229+V229+X229+MAX(P229,R229)))</f>
        <v/>
      </c>
      <c r="Z229" s="28" t="str">
        <f>IF(Y229="","",IF(C229=1,LOOKUP(Y229,得点換算データ!$B$29:$B$33,得点換算データ!$A$29:$A$33),IF(C229=2,LOOKUP(Y229,得点換算データ!$C$29:$C$33,得点換算データ!$A$29:$A$33),LOOKUP(Y229,得点換算データ!$D$29:$D$33,得点換算データ!$A$29:$A$33))))</f>
        <v/>
      </c>
      <c r="AA229" s="27">
        <f t="shared" si="30"/>
        <v>0</v>
      </c>
      <c r="AB229" s="27"/>
      <c r="AC229" s="27">
        <f t="shared" si="31"/>
        <v>0</v>
      </c>
      <c r="AD229" s="27">
        <f t="shared" si="32"/>
        <v>0</v>
      </c>
      <c r="AE229" s="27">
        <f t="shared" si="33"/>
        <v>0</v>
      </c>
      <c r="AF229" s="27">
        <f t="shared" si="34"/>
        <v>0</v>
      </c>
      <c r="AG229" s="27">
        <f t="shared" si="35"/>
        <v>0</v>
      </c>
      <c r="AH229" s="27">
        <f t="shared" si="36"/>
        <v>0</v>
      </c>
      <c r="AI229" s="27">
        <f t="shared" si="37"/>
        <v>0</v>
      </c>
      <c r="AJ229" s="27">
        <f t="shared" si="38"/>
        <v>0</v>
      </c>
      <c r="AK229" s="27">
        <f t="shared" si="39"/>
        <v>0</v>
      </c>
    </row>
    <row r="230" spans="1:37">
      <c r="A230" s="28" t="str">
        <f>IF(記入用!A230="","",記入用!A230)</f>
        <v/>
      </c>
      <c r="B230" s="28" t="str">
        <f>IF(記入用!B230="","",記入用!B230)</f>
        <v/>
      </c>
      <c r="C230" s="28" t="str">
        <f>IF(記入用!C230="","",記入用!C230)</f>
        <v/>
      </c>
      <c r="D230" s="28" t="str">
        <f>IF(記入用!D230="","",記入用!D230)</f>
        <v/>
      </c>
      <c r="E230" s="28" t="str">
        <f>IF(記入用!E230="","",記入用!E230)</f>
        <v/>
      </c>
      <c r="F230" s="28" t="str">
        <f>IF(記入用!F230="","",記入用!F230)</f>
        <v/>
      </c>
      <c r="G230" s="28" t="str">
        <f>IF(OR(記入用!G230=0,記入用!H230=0),"",ROUND((記入用!G230+記入用!H230)/2,0))</f>
        <v/>
      </c>
      <c r="H230" s="29" t="str">
        <f>IF(集計用!G230="","",IF(集計用!F230="男",LOOKUP(集計用!G230,得点換算データ!$A$3:$B$12),LOOKUP(集計用!G230,得点換算データ!$A$17:$B$26)))</f>
        <v/>
      </c>
      <c r="I230" s="28" t="str">
        <f>IF(記入用!I230="","",記入用!I230)</f>
        <v/>
      </c>
      <c r="J230" s="30" t="str">
        <f>IF(集計用!I230="","",IF(集計用!F230="男",LOOKUP(集計用!I230,得点換算データ!$C$3:$D$12),LOOKUP(集計用!I230,得点換算データ!$C$17:$D$26)))</f>
        <v/>
      </c>
      <c r="K230" s="28" t="str">
        <f>IF(記入用!J230="","",ROUNDDOWN(記入用!J230,0))</f>
        <v/>
      </c>
      <c r="L230" s="29" t="str">
        <f>IF(集計用!K230="","",IF(集計用!F230="男",LOOKUP(集計用!K230,得点換算データ!$E$3:$F$12),LOOKUP(集計用!K230,得点換算データ!$E$17:$F$26)))</f>
        <v/>
      </c>
      <c r="M230" s="28" t="str">
        <f>IF(記入用!K230="","",記入用!K230)</f>
        <v/>
      </c>
      <c r="N230" s="30" t="str">
        <f>IF(集計用!M230="","",IF(集計用!F230="男",LOOKUP(集計用!M230,得点換算データ!$G$3:$H$12),LOOKUP(集計用!M230,得点換算データ!$G$17:$H$26)))</f>
        <v/>
      </c>
      <c r="O230" s="28" t="str">
        <f>IF(記入用!L230="","",記入用!L230)</f>
        <v/>
      </c>
      <c r="P230" s="30" t="str">
        <f>IF(集計用!O230="","",IF(集計用!F230="男",LOOKUP(集計用!O230,得点換算データ!$I$3:$J$12),LOOKUP(集計用!O230,得点換算データ!$I$17:$J$26)))</f>
        <v/>
      </c>
      <c r="Q230" s="28" t="str">
        <f>IF(記入用!M230="","",記入用!M230)</f>
        <v/>
      </c>
      <c r="R230" s="30" t="str">
        <f>IF(集計用!Q230="","",IF(集計用!F230="男",LOOKUP(集計用!Q230,得点換算データ!$K$3:$L$12),LOOKUP(集計用!Q230,得点換算データ!$K$17:$L$26)))</f>
        <v/>
      </c>
      <c r="S230" s="28" t="str">
        <f>IF(記入用!N230="","",ROUNDUP(記入用!N230,1))</f>
        <v/>
      </c>
      <c r="T230" s="30" t="str">
        <f>IF(集計用!S230="","",IF(集計用!F230="男",LOOKUP(集計用!S230,得点換算データ!$M$3:$N$12),LOOKUP(集計用!S230,得点換算データ!$M$17:$N$26)))</f>
        <v/>
      </c>
      <c r="U230" s="28" t="str">
        <f>IF(記入用!O230="","",ROUNDDOWN(記入用!O230,0))</f>
        <v/>
      </c>
      <c r="V230" s="30" t="str">
        <f>IF(集計用!U230="","",IF(集計用!F230="男",LOOKUP(集計用!U230,得点換算データ!$O$3:$P$12),LOOKUP(集計用!U230,得点換算データ!$O$17:$P$26)))</f>
        <v/>
      </c>
      <c r="W230" s="28" t="str">
        <f>IF(記入用!P230="","",ROUNDDOWN(記入用!P230,0))</f>
        <v/>
      </c>
      <c r="X230" s="30" t="str">
        <f>IF(集計用!W230="","",IF(集計用!F230="男",LOOKUP(集計用!W230,得点換算データ!$Q$3:$R$12),LOOKUP(集計用!W230,得点換算データ!$Q$17:$R$26)))</f>
        <v/>
      </c>
      <c r="Y230" s="28" t="str">
        <f>IF(SUM(集計用!H230+J230+L230+N230+P230+R230+T230+V230+X230)=0,"",(H230+J230+L230+N230+T230+V230+X230+MAX(P230,R230)))</f>
        <v/>
      </c>
      <c r="Z230" s="28" t="str">
        <f>IF(Y230="","",IF(C230=1,LOOKUP(Y230,得点換算データ!$B$29:$B$33,得点換算データ!$A$29:$A$33),IF(C230=2,LOOKUP(Y230,得点換算データ!$C$29:$C$33,得点換算データ!$A$29:$A$33),LOOKUP(Y230,得点換算データ!$D$29:$D$33,得点換算データ!$A$29:$A$33))))</f>
        <v/>
      </c>
      <c r="AA230" s="27">
        <f t="shared" si="30"/>
        <v>0</v>
      </c>
      <c r="AB230" s="27"/>
      <c r="AC230" s="27">
        <f t="shared" si="31"/>
        <v>0</v>
      </c>
      <c r="AD230" s="27">
        <f t="shared" si="32"/>
        <v>0</v>
      </c>
      <c r="AE230" s="27">
        <f t="shared" si="33"/>
        <v>0</v>
      </c>
      <c r="AF230" s="27">
        <f t="shared" si="34"/>
        <v>0</v>
      </c>
      <c r="AG230" s="27">
        <f t="shared" si="35"/>
        <v>0</v>
      </c>
      <c r="AH230" s="27">
        <f t="shared" si="36"/>
        <v>0</v>
      </c>
      <c r="AI230" s="27">
        <f t="shared" si="37"/>
        <v>0</v>
      </c>
      <c r="AJ230" s="27">
        <f t="shared" si="38"/>
        <v>0</v>
      </c>
      <c r="AK230" s="27">
        <f t="shared" si="39"/>
        <v>0</v>
      </c>
    </row>
    <row r="231" spans="1:37">
      <c r="A231" s="28" t="str">
        <f>IF(記入用!A231="","",記入用!A231)</f>
        <v/>
      </c>
      <c r="B231" s="28" t="str">
        <f>IF(記入用!B231="","",記入用!B231)</f>
        <v/>
      </c>
      <c r="C231" s="28" t="str">
        <f>IF(記入用!C231="","",記入用!C231)</f>
        <v/>
      </c>
      <c r="D231" s="28" t="str">
        <f>IF(記入用!D231="","",記入用!D231)</f>
        <v/>
      </c>
      <c r="E231" s="28" t="str">
        <f>IF(記入用!E231="","",記入用!E231)</f>
        <v/>
      </c>
      <c r="F231" s="28" t="str">
        <f>IF(記入用!F231="","",記入用!F231)</f>
        <v/>
      </c>
      <c r="G231" s="28" t="str">
        <f>IF(OR(記入用!G231=0,記入用!H231=0),"",ROUND((記入用!G231+記入用!H231)/2,0))</f>
        <v/>
      </c>
      <c r="H231" s="29" t="str">
        <f>IF(集計用!G231="","",IF(集計用!F231="男",LOOKUP(集計用!G231,得点換算データ!$A$3:$B$12),LOOKUP(集計用!G231,得点換算データ!$A$17:$B$26)))</f>
        <v/>
      </c>
      <c r="I231" s="28" t="str">
        <f>IF(記入用!I231="","",記入用!I231)</f>
        <v/>
      </c>
      <c r="J231" s="30" t="str">
        <f>IF(集計用!I231="","",IF(集計用!F231="男",LOOKUP(集計用!I231,得点換算データ!$C$3:$D$12),LOOKUP(集計用!I231,得点換算データ!$C$17:$D$26)))</f>
        <v/>
      </c>
      <c r="K231" s="28" t="str">
        <f>IF(記入用!J231="","",ROUNDDOWN(記入用!J231,0))</f>
        <v/>
      </c>
      <c r="L231" s="29" t="str">
        <f>IF(集計用!K231="","",IF(集計用!F231="男",LOOKUP(集計用!K231,得点換算データ!$E$3:$F$12),LOOKUP(集計用!K231,得点換算データ!$E$17:$F$26)))</f>
        <v/>
      </c>
      <c r="M231" s="28" t="str">
        <f>IF(記入用!K231="","",記入用!K231)</f>
        <v/>
      </c>
      <c r="N231" s="30" t="str">
        <f>IF(集計用!M231="","",IF(集計用!F231="男",LOOKUP(集計用!M231,得点換算データ!$G$3:$H$12),LOOKUP(集計用!M231,得点換算データ!$G$17:$H$26)))</f>
        <v/>
      </c>
      <c r="O231" s="28" t="str">
        <f>IF(記入用!L231="","",記入用!L231)</f>
        <v/>
      </c>
      <c r="P231" s="30" t="str">
        <f>IF(集計用!O231="","",IF(集計用!F231="男",LOOKUP(集計用!O231,得点換算データ!$I$3:$J$12),LOOKUP(集計用!O231,得点換算データ!$I$17:$J$26)))</f>
        <v/>
      </c>
      <c r="Q231" s="28" t="str">
        <f>IF(記入用!M231="","",記入用!M231)</f>
        <v/>
      </c>
      <c r="R231" s="30" t="str">
        <f>IF(集計用!Q231="","",IF(集計用!F231="男",LOOKUP(集計用!Q231,得点換算データ!$K$3:$L$12),LOOKUP(集計用!Q231,得点換算データ!$K$17:$L$26)))</f>
        <v/>
      </c>
      <c r="S231" s="28" t="str">
        <f>IF(記入用!N231="","",ROUNDUP(記入用!N231,1))</f>
        <v/>
      </c>
      <c r="T231" s="30" t="str">
        <f>IF(集計用!S231="","",IF(集計用!F231="男",LOOKUP(集計用!S231,得点換算データ!$M$3:$N$12),LOOKUP(集計用!S231,得点換算データ!$M$17:$N$26)))</f>
        <v/>
      </c>
      <c r="U231" s="28" t="str">
        <f>IF(記入用!O231="","",ROUNDDOWN(記入用!O231,0))</f>
        <v/>
      </c>
      <c r="V231" s="30" t="str">
        <f>IF(集計用!U231="","",IF(集計用!F231="男",LOOKUP(集計用!U231,得点換算データ!$O$3:$P$12),LOOKUP(集計用!U231,得点換算データ!$O$17:$P$26)))</f>
        <v/>
      </c>
      <c r="W231" s="28" t="str">
        <f>IF(記入用!P231="","",ROUNDDOWN(記入用!P231,0))</f>
        <v/>
      </c>
      <c r="X231" s="30" t="str">
        <f>IF(集計用!W231="","",IF(集計用!F231="男",LOOKUP(集計用!W231,得点換算データ!$Q$3:$R$12),LOOKUP(集計用!W231,得点換算データ!$Q$17:$R$26)))</f>
        <v/>
      </c>
      <c r="Y231" s="28" t="str">
        <f>IF(SUM(集計用!H231+J231+L231+N231+P231+R231+T231+V231+X231)=0,"",(H231+J231+L231+N231+T231+V231+X231+MAX(P231,R231)))</f>
        <v/>
      </c>
      <c r="Z231" s="28" t="str">
        <f>IF(Y231="","",IF(C231=1,LOOKUP(Y231,得点換算データ!$B$29:$B$33,得点換算データ!$A$29:$A$33),IF(C231=2,LOOKUP(Y231,得点換算データ!$C$29:$C$33,得点換算データ!$A$29:$A$33),LOOKUP(Y231,得点換算データ!$D$29:$D$33,得点換算データ!$A$29:$A$33))))</f>
        <v/>
      </c>
      <c r="AA231" s="27">
        <f t="shared" si="30"/>
        <v>0</v>
      </c>
      <c r="AB231" s="27"/>
      <c r="AC231" s="27">
        <f t="shared" si="31"/>
        <v>0</v>
      </c>
      <c r="AD231" s="27">
        <f t="shared" si="32"/>
        <v>0</v>
      </c>
      <c r="AE231" s="27">
        <f t="shared" si="33"/>
        <v>0</v>
      </c>
      <c r="AF231" s="27">
        <f t="shared" si="34"/>
        <v>0</v>
      </c>
      <c r="AG231" s="27">
        <f t="shared" si="35"/>
        <v>0</v>
      </c>
      <c r="AH231" s="27">
        <f t="shared" si="36"/>
        <v>0</v>
      </c>
      <c r="AI231" s="27">
        <f t="shared" si="37"/>
        <v>0</v>
      </c>
      <c r="AJ231" s="27">
        <f t="shared" si="38"/>
        <v>0</v>
      </c>
      <c r="AK231" s="27">
        <f t="shared" si="39"/>
        <v>0</v>
      </c>
    </row>
    <row r="232" spans="1:37">
      <c r="A232" s="28" t="str">
        <f>IF(記入用!A232="","",記入用!A232)</f>
        <v/>
      </c>
      <c r="B232" s="28" t="str">
        <f>IF(記入用!B232="","",記入用!B232)</f>
        <v/>
      </c>
      <c r="C232" s="28" t="str">
        <f>IF(記入用!C232="","",記入用!C232)</f>
        <v/>
      </c>
      <c r="D232" s="28" t="str">
        <f>IF(記入用!D232="","",記入用!D232)</f>
        <v/>
      </c>
      <c r="E232" s="28" t="str">
        <f>IF(記入用!E232="","",記入用!E232)</f>
        <v/>
      </c>
      <c r="F232" s="28" t="str">
        <f>IF(記入用!F232="","",記入用!F232)</f>
        <v/>
      </c>
      <c r="G232" s="28" t="str">
        <f>IF(OR(記入用!G232=0,記入用!H232=0),"",ROUND((記入用!G232+記入用!H232)/2,0))</f>
        <v/>
      </c>
      <c r="H232" s="29" t="str">
        <f>IF(集計用!G232="","",IF(集計用!F232="男",LOOKUP(集計用!G232,得点換算データ!$A$3:$B$12),LOOKUP(集計用!G232,得点換算データ!$A$17:$B$26)))</f>
        <v/>
      </c>
      <c r="I232" s="28" t="str">
        <f>IF(記入用!I232="","",記入用!I232)</f>
        <v/>
      </c>
      <c r="J232" s="30" t="str">
        <f>IF(集計用!I232="","",IF(集計用!F232="男",LOOKUP(集計用!I232,得点換算データ!$C$3:$D$12),LOOKUP(集計用!I232,得点換算データ!$C$17:$D$26)))</f>
        <v/>
      </c>
      <c r="K232" s="28" t="str">
        <f>IF(記入用!J232="","",ROUNDDOWN(記入用!J232,0))</f>
        <v/>
      </c>
      <c r="L232" s="29" t="str">
        <f>IF(集計用!K232="","",IF(集計用!F232="男",LOOKUP(集計用!K232,得点換算データ!$E$3:$F$12),LOOKUP(集計用!K232,得点換算データ!$E$17:$F$26)))</f>
        <v/>
      </c>
      <c r="M232" s="28" t="str">
        <f>IF(記入用!K232="","",記入用!K232)</f>
        <v/>
      </c>
      <c r="N232" s="30" t="str">
        <f>IF(集計用!M232="","",IF(集計用!F232="男",LOOKUP(集計用!M232,得点換算データ!$G$3:$H$12),LOOKUP(集計用!M232,得点換算データ!$G$17:$H$26)))</f>
        <v/>
      </c>
      <c r="O232" s="28" t="str">
        <f>IF(記入用!L232="","",記入用!L232)</f>
        <v/>
      </c>
      <c r="P232" s="30" t="str">
        <f>IF(集計用!O232="","",IF(集計用!F232="男",LOOKUP(集計用!O232,得点換算データ!$I$3:$J$12),LOOKUP(集計用!O232,得点換算データ!$I$17:$J$26)))</f>
        <v/>
      </c>
      <c r="Q232" s="28" t="str">
        <f>IF(記入用!M232="","",記入用!M232)</f>
        <v/>
      </c>
      <c r="R232" s="30" t="str">
        <f>IF(集計用!Q232="","",IF(集計用!F232="男",LOOKUP(集計用!Q232,得点換算データ!$K$3:$L$12),LOOKUP(集計用!Q232,得点換算データ!$K$17:$L$26)))</f>
        <v/>
      </c>
      <c r="S232" s="28" t="str">
        <f>IF(記入用!N232="","",ROUNDUP(記入用!N232,1))</f>
        <v/>
      </c>
      <c r="T232" s="30" t="str">
        <f>IF(集計用!S232="","",IF(集計用!F232="男",LOOKUP(集計用!S232,得点換算データ!$M$3:$N$12),LOOKUP(集計用!S232,得点換算データ!$M$17:$N$26)))</f>
        <v/>
      </c>
      <c r="U232" s="28" t="str">
        <f>IF(記入用!O232="","",ROUNDDOWN(記入用!O232,0))</f>
        <v/>
      </c>
      <c r="V232" s="30" t="str">
        <f>IF(集計用!U232="","",IF(集計用!F232="男",LOOKUP(集計用!U232,得点換算データ!$O$3:$P$12),LOOKUP(集計用!U232,得点換算データ!$O$17:$P$26)))</f>
        <v/>
      </c>
      <c r="W232" s="28" t="str">
        <f>IF(記入用!P232="","",ROUNDDOWN(記入用!P232,0))</f>
        <v/>
      </c>
      <c r="X232" s="30" t="str">
        <f>IF(集計用!W232="","",IF(集計用!F232="男",LOOKUP(集計用!W232,得点換算データ!$Q$3:$R$12),LOOKUP(集計用!W232,得点換算データ!$Q$17:$R$26)))</f>
        <v/>
      </c>
      <c r="Y232" s="28" t="str">
        <f>IF(SUM(集計用!H232+J232+L232+N232+P232+R232+T232+V232+X232)=0,"",(H232+J232+L232+N232+T232+V232+X232+MAX(P232,R232)))</f>
        <v/>
      </c>
      <c r="Z232" s="28" t="str">
        <f>IF(Y232="","",IF(C232=1,LOOKUP(Y232,得点換算データ!$B$29:$B$33,得点換算データ!$A$29:$A$33),IF(C232=2,LOOKUP(Y232,得点換算データ!$C$29:$C$33,得点換算データ!$A$29:$A$33),LOOKUP(Y232,得点換算データ!$D$29:$D$33,得点換算データ!$A$29:$A$33))))</f>
        <v/>
      </c>
      <c r="AA232" s="27">
        <f t="shared" si="30"/>
        <v>0</v>
      </c>
      <c r="AB232" s="27"/>
      <c r="AC232" s="27">
        <f t="shared" si="31"/>
        <v>0</v>
      </c>
      <c r="AD232" s="27">
        <f t="shared" si="32"/>
        <v>0</v>
      </c>
      <c r="AE232" s="27">
        <f t="shared" si="33"/>
        <v>0</v>
      </c>
      <c r="AF232" s="27">
        <f t="shared" si="34"/>
        <v>0</v>
      </c>
      <c r="AG232" s="27">
        <f t="shared" si="35"/>
        <v>0</v>
      </c>
      <c r="AH232" s="27">
        <f t="shared" si="36"/>
        <v>0</v>
      </c>
      <c r="AI232" s="27">
        <f t="shared" si="37"/>
        <v>0</v>
      </c>
      <c r="AJ232" s="27">
        <f t="shared" si="38"/>
        <v>0</v>
      </c>
      <c r="AK232" s="27">
        <f t="shared" si="39"/>
        <v>0</v>
      </c>
    </row>
    <row r="233" spans="1:37">
      <c r="A233" s="28" t="str">
        <f>IF(記入用!A233="","",記入用!A233)</f>
        <v/>
      </c>
      <c r="B233" s="28" t="str">
        <f>IF(記入用!B233="","",記入用!B233)</f>
        <v/>
      </c>
      <c r="C233" s="28" t="str">
        <f>IF(記入用!C233="","",記入用!C233)</f>
        <v/>
      </c>
      <c r="D233" s="28" t="str">
        <f>IF(記入用!D233="","",記入用!D233)</f>
        <v/>
      </c>
      <c r="E233" s="28" t="str">
        <f>IF(記入用!E233="","",記入用!E233)</f>
        <v/>
      </c>
      <c r="F233" s="28" t="str">
        <f>IF(記入用!F233="","",記入用!F233)</f>
        <v/>
      </c>
      <c r="G233" s="28" t="str">
        <f>IF(OR(記入用!G233=0,記入用!H233=0),"",ROUND((記入用!G233+記入用!H233)/2,0))</f>
        <v/>
      </c>
      <c r="H233" s="29" t="str">
        <f>IF(集計用!G233="","",IF(集計用!F233="男",LOOKUP(集計用!G233,得点換算データ!$A$3:$B$12),LOOKUP(集計用!G233,得点換算データ!$A$17:$B$26)))</f>
        <v/>
      </c>
      <c r="I233" s="28" t="str">
        <f>IF(記入用!I233="","",記入用!I233)</f>
        <v/>
      </c>
      <c r="J233" s="30" t="str">
        <f>IF(集計用!I233="","",IF(集計用!F233="男",LOOKUP(集計用!I233,得点換算データ!$C$3:$D$12),LOOKUP(集計用!I233,得点換算データ!$C$17:$D$26)))</f>
        <v/>
      </c>
      <c r="K233" s="28" t="str">
        <f>IF(記入用!J233="","",ROUNDDOWN(記入用!J233,0))</f>
        <v/>
      </c>
      <c r="L233" s="29" t="str">
        <f>IF(集計用!K233="","",IF(集計用!F233="男",LOOKUP(集計用!K233,得点換算データ!$E$3:$F$12),LOOKUP(集計用!K233,得点換算データ!$E$17:$F$26)))</f>
        <v/>
      </c>
      <c r="M233" s="28" t="str">
        <f>IF(記入用!K233="","",記入用!K233)</f>
        <v/>
      </c>
      <c r="N233" s="30" t="str">
        <f>IF(集計用!M233="","",IF(集計用!F233="男",LOOKUP(集計用!M233,得点換算データ!$G$3:$H$12),LOOKUP(集計用!M233,得点換算データ!$G$17:$H$26)))</f>
        <v/>
      </c>
      <c r="O233" s="28" t="str">
        <f>IF(記入用!L233="","",記入用!L233)</f>
        <v/>
      </c>
      <c r="P233" s="30" t="str">
        <f>IF(集計用!O233="","",IF(集計用!F233="男",LOOKUP(集計用!O233,得点換算データ!$I$3:$J$12),LOOKUP(集計用!O233,得点換算データ!$I$17:$J$26)))</f>
        <v/>
      </c>
      <c r="Q233" s="28" t="str">
        <f>IF(記入用!M233="","",記入用!M233)</f>
        <v/>
      </c>
      <c r="R233" s="30" t="str">
        <f>IF(集計用!Q233="","",IF(集計用!F233="男",LOOKUP(集計用!Q233,得点換算データ!$K$3:$L$12),LOOKUP(集計用!Q233,得点換算データ!$K$17:$L$26)))</f>
        <v/>
      </c>
      <c r="S233" s="28" t="str">
        <f>IF(記入用!N233="","",ROUNDUP(記入用!N233,1))</f>
        <v/>
      </c>
      <c r="T233" s="30" t="str">
        <f>IF(集計用!S233="","",IF(集計用!F233="男",LOOKUP(集計用!S233,得点換算データ!$M$3:$N$12),LOOKUP(集計用!S233,得点換算データ!$M$17:$N$26)))</f>
        <v/>
      </c>
      <c r="U233" s="28" t="str">
        <f>IF(記入用!O233="","",ROUNDDOWN(記入用!O233,0))</f>
        <v/>
      </c>
      <c r="V233" s="30" t="str">
        <f>IF(集計用!U233="","",IF(集計用!F233="男",LOOKUP(集計用!U233,得点換算データ!$O$3:$P$12),LOOKUP(集計用!U233,得点換算データ!$O$17:$P$26)))</f>
        <v/>
      </c>
      <c r="W233" s="28" t="str">
        <f>IF(記入用!P233="","",ROUNDDOWN(記入用!P233,0))</f>
        <v/>
      </c>
      <c r="X233" s="30" t="str">
        <f>IF(集計用!W233="","",IF(集計用!F233="男",LOOKUP(集計用!W233,得点換算データ!$Q$3:$R$12),LOOKUP(集計用!W233,得点換算データ!$Q$17:$R$26)))</f>
        <v/>
      </c>
      <c r="Y233" s="28" t="str">
        <f>IF(SUM(集計用!H233+J233+L233+N233+P233+R233+T233+V233+X233)=0,"",(H233+J233+L233+N233+T233+V233+X233+MAX(P233,R233)))</f>
        <v/>
      </c>
      <c r="Z233" s="28" t="str">
        <f>IF(Y233="","",IF(C233=1,LOOKUP(Y233,得点換算データ!$B$29:$B$33,得点換算データ!$A$29:$A$33),IF(C233=2,LOOKUP(Y233,得点換算データ!$C$29:$C$33,得点換算データ!$A$29:$A$33),LOOKUP(Y233,得点換算データ!$D$29:$D$33,得点換算データ!$A$29:$A$33))))</f>
        <v/>
      </c>
      <c r="AA233" s="27">
        <f t="shared" si="30"/>
        <v>0</v>
      </c>
      <c r="AB233" s="27"/>
      <c r="AC233" s="27">
        <f t="shared" si="31"/>
        <v>0</v>
      </c>
      <c r="AD233" s="27">
        <f t="shared" si="32"/>
        <v>0</v>
      </c>
      <c r="AE233" s="27">
        <f t="shared" si="33"/>
        <v>0</v>
      </c>
      <c r="AF233" s="27">
        <f t="shared" si="34"/>
        <v>0</v>
      </c>
      <c r="AG233" s="27">
        <f t="shared" si="35"/>
        <v>0</v>
      </c>
      <c r="AH233" s="27">
        <f t="shared" si="36"/>
        <v>0</v>
      </c>
      <c r="AI233" s="27">
        <f t="shared" si="37"/>
        <v>0</v>
      </c>
      <c r="AJ233" s="27">
        <f t="shared" si="38"/>
        <v>0</v>
      </c>
      <c r="AK233" s="27">
        <f t="shared" si="39"/>
        <v>0</v>
      </c>
    </row>
    <row r="234" spans="1:37">
      <c r="A234" s="28" t="str">
        <f>IF(記入用!A234="","",記入用!A234)</f>
        <v/>
      </c>
      <c r="B234" s="28" t="str">
        <f>IF(記入用!B234="","",記入用!B234)</f>
        <v/>
      </c>
      <c r="C234" s="28" t="str">
        <f>IF(記入用!C234="","",記入用!C234)</f>
        <v/>
      </c>
      <c r="D234" s="28" t="str">
        <f>IF(記入用!D234="","",記入用!D234)</f>
        <v/>
      </c>
      <c r="E234" s="28" t="str">
        <f>IF(記入用!E234="","",記入用!E234)</f>
        <v/>
      </c>
      <c r="F234" s="28" t="str">
        <f>IF(記入用!F234="","",記入用!F234)</f>
        <v/>
      </c>
      <c r="G234" s="28" t="str">
        <f>IF(OR(記入用!G234=0,記入用!H234=0),"",ROUND((記入用!G234+記入用!H234)/2,0))</f>
        <v/>
      </c>
      <c r="H234" s="29" t="str">
        <f>IF(集計用!G234="","",IF(集計用!F234="男",LOOKUP(集計用!G234,得点換算データ!$A$3:$B$12),LOOKUP(集計用!G234,得点換算データ!$A$17:$B$26)))</f>
        <v/>
      </c>
      <c r="I234" s="28" t="str">
        <f>IF(記入用!I234="","",記入用!I234)</f>
        <v/>
      </c>
      <c r="J234" s="30" t="str">
        <f>IF(集計用!I234="","",IF(集計用!F234="男",LOOKUP(集計用!I234,得点換算データ!$C$3:$D$12),LOOKUP(集計用!I234,得点換算データ!$C$17:$D$26)))</f>
        <v/>
      </c>
      <c r="K234" s="28" t="str">
        <f>IF(記入用!J234="","",ROUNDDOWN(記入用!J234,0))</f>
        <v/>
      </c>
      <c r="L234" s="29" t="str">
        <f>IF(集計用!K234="","",IF(集計用!F234="男",LOOKUP(集計用!K234,得点換算データ!$E$3:$F$12),LOOKUP(集計用!K234,得点換算データ!$E$17:$F$26)))</f>
        <v/>
      </c>
      <c r="M234" s="28" t="str">
        <f>IF(記入用!K234="","",記入用!K234)</f>
        <v/>
      </c>
      <c r="N234" s="30" t="str">
        <f>IF(集計用!M234="","",IF(集計用!F234="男",LOOKUP(集計用!M234,得点換算データ!$G$3:$H$12),LOOKUP(集計用!M234,得点換算データ!$G$17:$H$26)))</f>
        <v/>
      </c>
      <c r="O234" s="28" t="str">
        <f>IF(記入用!L234="","",記入用!L234)</f>
        <v/>
      </c>
      <c r="P234" s="30" t="str">
        <f>IF(集計用!O234="","",IF(集計用!F234="男",LOOKUP(集計用!O234,得点換算データ!$I$3:$J$12),LOOKUP(集計用!O234,得点換算データ!$I$17:$J$26)))</f>
        <v/>
      </c>
      <c r="Q234" s="28" t="str">
        <f>IF(記入用!M234="","",記入用!M234)</f>
        <v/>
      </c>
      <c r="R234" s="30" t="str">
        <f>IF(集計用!Q234="","",IF(集計用!F234="男",LOOKUP(集計用!Q234,得点換算データ!$K$3:$L$12),LOOKUP(集計用!Q234,得点換算データ!$K$17:$L$26)))</f>
        <v/>
      </c>
      <c r="S234" s="28" t="str">
        <f>IF(記入用!N234="","",ROUNDUP(記入用!N234,1))</f>
        <v/>
      </c>
      <c r="T234" s="30" t="str">
        <f>IF(集計用!S234="","",IF(集計用!F234="男",LOOKUP(集計用!S234,得点換算データ!$M$3:$N$12),LOOKUP(集計用!S234,得点換算データ!$M$17:$N$26)))</f>
        <v/>
      </c>
      <c r="U234" s="28" t="str">
        <f>IF(記入用!O234="","",ROUNDDOWN(記入用!O234,0))</f>
        <v/>
      </c>
      <c r="V234" s="30" t="str">
        <f>IF(集計用!U234="","",IF(集計用!F234="男",LOOKUP(集計用!U234,得点換算データ!$O$3:$P$12),LOOKUP(集計用!U234,得点換算データ!$O$17:$P$26)))</f>
        <v/>
      </c>
      <c r="W234" s="28" t="str">
        <f>IF(記入用!P234="","",ROUNDDOWN(記入用!P234,0))</f>
        <v/>
      </c>
      <c r="X234" s="30" t="str">
        <f>IF(集計用!W234="","",IF(集計用!F234="男",LOOKUP(集計用!W234,得点換算データ!$Q$3:$R$12),LOOKUP(集計用!W234,得点換算データ!$Q$17:$R$26)))</f>
        <v/>
      </c>
      <c r="Y234" s="28" t="str">
        <f>IF(SUM(集計用!H234+J234+L234+N234+P234+R234+T234+V234+X234)=0,"",(H234+J234+L234+N234+T234+V234+X234+MAX(P234,R234)))</f>
        <v/>
      </c>
      <c r="Z234" s="28" t="str">
        <f>IF(Y234="","",IF(C234=1,LOOKUP(Y234,得点換算データ!$B$29:$B$33,得点換算データ!$A$29:$A$33),IF(C234=2,LOOKUP(Y234,得点換算データ!$C$29:$C$33,得点換算データ!$A$29:$A$33),LOOKUP(Y234,得点換算データ!$D$29:$D$33,得点換算データ!$A$29:$A$33))))</f>
        <v/>
      </c>
      <c r="AA234" s="27">
        <f t="shared" si="30"/>
        <v>0</v>
      </c>
      <c r="AB234" s="27"/>
      <c r="AC234" s="27">
        <f t="shared" si="31"/>
        <v>0</v>
      </c>
      <c r="AD234" s="27">
        <f t="shared" si="32"/>
        <v>0</v>
      </c>
      <c r="AE234" s="27">
        <f t="shared" si="33"/>
        <v>0</v>
      </c>
      <c r="AF234" s="27">
        <f t="shared" si="34"/>
        <v>0</v>
      </c>
      <c r="AG234" s="27">
        <f t="shared" si="35"/>
        <v>0</v>
      </c>
      <c r="AH234" s="27">
        <f t="shared" si="36"/>
        <v>0</v>
      </c>
      <c r="AI234" s="27">
        <f t="shared" si="37"/>
        <v>0</v>
      </c>
      <c r="AJ234" s="27">
        <f t="shared" si="38"/>
        <v>0</v>
      </c>
      <c r="AK234" s="27">
        <f t="shared" si="39"/>
        <v>0</v>
      </c>
    </row>
    <row r="235" spans="1:37">
      <c r="A235" s="28" t="str">
        <f>IF(記入用!A235="","",記入用!A235)</f>
        <v/>
      </c>
      <c r="B235" s="28" t="str">
        <f>IF(記入用!B235="","",記入用!B235)</f>
        <v/>
      </c>
      <c r="C235" s="28" t="str">
        <f>IF(記入用!C235="","",記入用!C235)</f>
        <v/>
      </c>
      <c r="D235" s="28" t="str">
        <f>IF(記入用!D235="","",記入用!D235)</f>
        <v/>
      </c>
      <c r="E235" s="28" t="str">
        <f>IF(記入用!E235="","",記入用!E235)</f>
        <v/>
      </c>
      <c r="F235" s="28" t="str">
        <f>IF(記入用!F235="","",記入用!F235)</f>
        <v/>
      </c>
      <c r="G235" s="28" t="str">
        <f>IF(OR(記入用!G235=0,記入用!H235=0),"",ROUND((記入用!G235+記入用!H235)/2,0))</f>
        <v/>
      </c>
      <c r="H235" s="29" t="str">
        <f>IF(集計用!G235="","",IF(集計用!F235="男",LOOKUP(集計用!G235,得点換算データ!$A$3:$B$12),LOOKUP(集計用!G235,得点換算データ!$A$17:$B$26)))</f>
        <v/>
      </c>
      <c r="I235" s="28" t="str">
        <f>IF(記入用!I235="","",記入用!I235)</f>
        <v/>
      </c>
      <c r="J235" s="30" t="str">
        <f>IF(集計用!I235="","",IF(集計用!F235="男",LOOKUP(集計用!I235,得点換算データ!$C$3:$D$12),LOOKUP(集計用!I235,得点換算データ!$C$17:$D$26)))</f>
        <v/>
      </c>
      <c r="K235" s="28" t="str">
        <f>IF(記入用!J235="","",ROUNDDOWN(記入用!J235,0))</f>
        <v/>
      </c>
      <c r="L235" s="29" t="str">
        <f>IF(集計用!K235="","",IF(集計用!F235="男",LOOKUP(集計用!K235,得点換算データ!$E$3:$F$12),LOOKUP(集計用!K235,得点換算データ!$E$17:$F$26)))</f>
        <v/>
      </c>
      <c r="M235" s="28" t="str">
        <f>IF(記入用!K235="","",記入用!K235)</f>
        <v/>
      </c>
      <c r="N235" s="30" t="str">
        <f>IF(集計用!M235="","",IF(集計用!F235="男",LOOKUP(集計用!M235,得点換算データ!$G$3:$H$12),LOOKUP(集計用!M235,得点換算データ!$G$17:$H$26)))</f>
        <v/>
      </c>
      <c r="O235" s="28" t="str">
        <f>IF(記入用!L235="","",記入用!L235)</f>
        <v/>
      </c>
      <c r="P235" s="30" t="str">
        <f>IF(集計用!O235="","",IF(集計用!F235="男",LOOKUP(集計用!O235,得点換算データ!$I$3:$J$12),LOOKUP(集計用!O235,得点換算データ!$I$17:$J$26)))</f>
        <v/>
      </c>
      <c r="Q235" s="28" t="str">
        <f>IF(記入用!M235="","",記入用!M235)</f>
        <v/>
      </c>
      <c r="R235" s="30" t="str">
        <f>IF(集計用!Q235="","",IF(集計用!F235="男",LOOKUP(集計用!Q235,得点換算データ!$K$3:$L$12),LOOKUP(集計用!Q235,得点換算データ!$K$17:$L$26)))</f>
        <v/>
      </c>
      <c r="S235" s="28" t="str">
        <f>IF(記入用!N235="","",ROUNDUP(記入用!N235,1))</f>
        <v/>
      </c>
      <c r="T235" s="30" t="str">
        <f>IF(集計用!S235="","",IF(集計用!F235="男",LOOKUP(集計用!S235,得点換算データ!$M$3:$N$12),LOOKUP(集計用!S235,得点換算データ!$M$17:$N$26)))</f>
        <v/>
      </c>
      <c r="U235" s="28" t="str">
        <f>IF(記入用!O235="","",ROUNDDOWN(記入用!O235,0))</f>
        <v/>
      </c>
      <c r="V235" s="30" t="str">
        <f>IF(集計用!U235="","",IF(集計用!F235="男",LOOKUP(集計用!U235,得点換算データ!$O$3:$P$12),LOOKUP(集計用!U235,得点換算データ!$O$17:$P$26)))</f>
        <v/>
      </c>
      <c r="W235" s="28" t="str">
        <f>IF(記入用!P235="","",ROUNDDOWN(記入用!P235,0))</f>
        <v/>
      </c>
      <c r="X235" s="30" t="str">
        <f>IF(集計用!W235="","",IF(集計用!F235="男",LOOKUP(集計用!W235,得点換算データ!$Q$3:$R$12),LOOKUP(集計用!W235,得点換算データ!$Q$17:$R$26)))</f>
        <v/>
      </c>
      <c r="Y235" s="28" t="str">
        <f>IF(SUM(集計用!H235+J235+L235+N235+P235+R235+T235+V235+X235)=0,"",(H235+J235+L235+N235+T235+V235+X235+MAX(P235,R235)))</f>
        <v/>
      </c>
      <c r="Z235" s="28" t="str">
        <f>IF(Y235="","",IF(C235=1,LOOKUP(Y235,得点換算データ!$B$29:$B$33,得点換算データ!$A$29:$A$33),IF(C235=2,LOOKUP(Y235,得点換算データ!$C$29:$C$33,得点換算データ!$A$29:$A$33),LOOKUP(Y235,得点換算データ!$D$29:$D$33,得点換算データ!$A$29:$A$33))))</f>
        <v/>
      </c>
      <c r="AA235" s="27">
        <f t="shared" si="30"/>
        <v>0</v>
      </c>
      <c r="AB235" s="27"/>
      <c r="AC235" s="27">
        <f t="shared" si="31"/>
        <v>0</v>
      </c>
      <c r="AD235" s="27">
        <f t="shared" si="32"/>
        <v>0</v>
      </c>
      <c r="AE235" s="27">
        <f t="shared" si="33"/>
        <v>0</v>
      </c>
      <c r="AF235" s="27">
        <f t="shared" si="34"/>
        <v>0</v>
      </c>
      <c r="AG235" s="27">
        <f t="shared" si="35"/>
        <v>0</v>
      </c>
      <c r="AH235" s="27">
        <f t="shared" si="36"/>
        <v>0</v>
      </c>
      <c r="AI235" s="27">
        <f t="shared" si="37"/>
        <v>0</v>
      </c>
      <c r="AJ235" s="27">
        <f t="shared" si="38"/>
        <v>0</v>
      </c>
      <c r="AK235" s="27">
        <f t="shared" si="39"/>
        <v>0</v>
      </c>
    </row>
    <row r="236" spans="1:37">
      <c r="A236" s="28" t="str">
        <f>IF(記入用!A236="","",記入用!A236)</f>
        <v/>
      </c>
      <c r="B236" s="28" t="str">
        <f>IF(記入用!B236="","",記入用!B236)</f>
        <v/>
      </c>
      <c r="C236" s="28" t="str">
        <f>IF(記入用!C236="","",記入用!C236)</f>
        <v/>
      </c>
      <c r="D236" s="28" t="str">
        <f>IF(記入用!D236="","",記入用!D236)</f>
        <v/>
      </c>
      <c r="E236" s="28" t="str">
        <f>IF(記入用!E236="","",記入用!E236)</f>
        <v/>
      </c>
      <c r="F236" s="28" t="str">
        <f>IF(記入用!F236="","",記入用!F236)</f>
        <v/>
      </c>
      <c r="G236" s="28" t="str">
        <f>IF(OR(記入用!G236=0,記入用!H236=0),"",ROUND((記入用!G236+記入用!H236)/2,0))</f>
        <v/>
      </c>
      <c r="H236" s="29" t="str">
        <f>IF(集計用!G236="","",IF(集計用!F236="男",LOOKUP(集計用!G236,得点換算データ!$A$3:$B$12),LOOKUP(集計用!G236,得点換算データ!$A$17:$B$26)))</f>
        <v/>
      </c>
      <c r="I236" s="28" t="str">
        <f>IF(記入用!I236="","",記入用!I236)</f>
        <v/>
      </c>
      <c r="J236" s="30" t="str">
        <f>IF(集計用!I236="","",IF(集計用!F236="男",LOOKUP(集計用!I236,得点換算データ!$C$3:$D$12),LOOKUP(集計用!I236,得点換算データ!$C$17:$D$26)))</f>
        <v/>
      </c>
      <c r="K236" s="28" t="str">
        <f>IF(記入用!J236="","",ROUNDDOWN(記入用!J236,0))</f>
        <v/>
      </c>
      <c r="L236" s="29" t="str">
        <f>IF(集計用!K236="","",IF(集計用!F236="男",LOOKUP(集計用!K236,得点換算データ!$E$3:$F$12),LOOKUP(集計用!K236,得点換算データ!$E$17:$F$26)))</f>
        <v/>
      </c>
      <c r="M236" s="28" t="str">
        <f>IF(記入用!K236="","",記入用!K236)</f>
        <v/>
      </c>
      <c r="N236" s="30" t="str">
        <f>IF(集計用!M236="","",IF(集計用!F236="男",LOOKUP(集計用!M236,得点換算データ!$G$3:$H$12),LOOKUP(集計用!M236,得点換算データ!$G$17:$H$26)))</f>
        <v/>
      </c>
      <c r="O236" s="28" t="str">
        <f>IF(記入用!L236="","",記入用!L236)</f>
        <v/>
      </c>
      <c r="P236" s="30" t="str">
        <f>IF(集計用!O236="","",IF(集計用!F236="男",LOOKUP(集計用!O236,得点換算データ!$I$3:$J$12),LOOKUP(集計用!O236,得点換算データ!$I$17:$J$26)))</f>
        <v/>
      </c>
      <c r="Q236" s="28" t="str">
        <f>IF(記入用!M236="","",記入用!M236)</f>
        <v/>
      </c>
      <c r="R236" s="30" t="str">
        <f>IF(集計用!Q236="","",IF(集計用!F236="男",LOOKUP(集計用!Q236,得点換算データ!$K$3:$L$12),LOOKUP(集計用!Q236,得点換算データ!$K$17:$L$26)))</f>
        <v/>
      </c>
      <c r="S236" s="28" t="str">
        <f>IF(記入用!N236="","",ROUNDUP(記入用!N236,1))</f>
        <v/>
      </c>
      <c r="T236" s="30" t="str">
        <f>IF(集計用!S236="","",IF(集計用!F236="男",LOOKUP(集計用!S236,得点換算データ!$M$3:$N$12),LOOKUP(集計用!S236,得点換算データ!$M$17:$N$26)))</f>
        <v/>
      </c>
      <c r="U236" s="28" t="str">
        <f>IF(記入用!O236="","",ROUNDDOWN(記入用!O236,0))</f>
        <v/>
      </c>
      <c r="V236" s="30" t="str">
        <f>IF(集計用!U236="","",IF(集計用!F236="男",LOOKUP(集計用!U236,得点換算データ!$O$3:$P$12),LOOKUP(集計用!U236,得点換算データ!$O$17:$P$26)))</f>
        <v/>
      </c>
      <c r="W236" s="28" t="str">
        <f>IF(記入用!P236="","",ROUNDDOWN(記入用!P236,0))</f>
        <v/>
      </c>
      <c r="X236" s="30" t="str">
        <f>IF(集計用!W236="","",IF(集計用!F236="男",LOOKUP(集計用!W236,得点換算データ!$Q$3:$R$12),LOOKUP(集計用!W236,得点換算データ!$Q$17:$R$26)))</f>
        <v/>
      </c>
      <c r="Y236" s="28" t="str">
        <f>IF(SUM(集計用!H236+J236+L236+N236+P236+R236+T236+V236+X236)=0,"",(H236+J236+L236+N236+T236+V236+X236+MAX(P236,R236)))</f>
        <v/>
      </c>
      <c r="Z236" s="28" t="str">
        <f>IF(Y236="","",IF(C236=1,LOOKUP(Y236,得点換算データ!$B$29:$B$33,得点換算データ!$A$29:$A$33),IF(C236=2,LOOKUP(Y236,得点換算データ!$C$29:$C$33,得点換算データ!$A$29:$A$33),LOOKUP(Y236,得点換算データ!$D$29:$D$33,得点換算データ!$A$29:$A$33))))</f>
        <v/>
      </c>
      <c r="AA236" s="27">
        <f t="shared" si="30"/>
        <v>0</v>
      </c>
      <c r="AB236" s="27"/>
      <c r="AC236" s="27">
        <f t="shared" si="31"/>
        <v>0</v>
      </c>
      <c r="AD236" s="27">
        <f t="shared" si="32"/>
        <v>0</v>
      </c>
      <c r="AE236" s="27">
        <f t="shared" si="33"/>
        <v>0</v>
      </c>
      <c r="AF236" s="27">
        <f t="shared" si="34"/>
        <v>0</v>
      </c>
      <c r="AG236" s="27">
        <f t="shared" si="35"/>
        <v>0</v>
      </c>
      <c r="AH236" s="27">
        <f t="shared" si="36"/>
        <v>0</v>
      </c>
      <c r="AI236" s="27">
        <f t="shared" si="37"/>
        <v>0</v>
      </c>
      <c r="AJ236" s="27">
        <f t="shared" si="38"/>
        <v>0</v>
      </c>
      <c r="AK236" s="27">
        <f t="shared" si="39"/>
        <v>0</v>
      </c>
    </row>
    <row r="237" spans="1:37">
      <c r="A237" s="28" t="str">
        <f>IF(記入用!A237="","",記入用!A237)</f>
        <v/>
      </c>
      <c r="B237" s="28" t="str">
        <f>IF(記入用!B237="","",記入用!B237)</f>
        <v/>
      </c>
      <c r="C237" s="28" t="str">
        <f>IF(記入用!C237="","",記入用!C237)</f>
        <v/>
      </c>
      <c r="D237" s="28" t="str">
        <f>IF(記入用!D237="","",記入用!D237)</f>
        <v/>
      </c>
      <c r="E237" s="28" t="str">
        <f>IF(記入用!E237="","",記入用!E237)</f>
        <v/>
      </c>
      <c r="F237" s="28" t="str">
        <f>IF(記入用!F237="","",記入用!F237)</f>
        <v/>
      </c>
      <c r="G237" s="28" t="str">
        <f>IF(OR(記入用!G237=0,記入用!H237=0),"",ROUND((記入用!G237+記入用!H237)/2,0))</f>
        <v/>
      </c>
      <c r="H237" s="29" t="str">
        <f>IF(集計用!G237="","",IF(集計用!F237="男",LOOKUP(集計用!G237,得点換算データ!$A$3:$B$12),LOOKUP(集計用!G237,得点換算データ!$A$17:$B$26)))</f>
        <v/>
      </c>
      <c r="I237" s="28" t="str">
        <f>IF(記入用!I237="","",記入用!I237)</f>
        <v/>
      </c>
      <c r="J237" s="30" t="str">
        <f>IF(集計用!I237="","",IF(集計用!F237="男",LOOKUP(集計用!I237,得点換算データ!$C$3:$D$12),LOOKUP(集計用!I237,得点換算データ!$C$17:$D$26)))</f>
        <v/>
      </c>
      <c r="K237" s="28" t="str">
        <f>IF(記入用!J237="","",ROUNDDOWN(記入用!J237,0))</f>
        <v/>
      </c>
      <c r="L237" s="29" t="str">
        <f>IF(集計用!K237="","",IF(集計用!F237="男",LOOKUP(集計用!K237,得点換算データ!$E$3:$F$12),LOOKUP(集計用!K237,得点換算データ!$E$17:$F$26)))</f>
        <v/>
      </c>
      <c r="M237" s="28" t="str">
        <f>IF(記入用!K237="","",記入用!K237)</f>
        <v/>
      </c>
      <c r="N237" s="30" t="str">
        <f>IF(集計用!M237="","",IF(集計用!F237="男",LOOKUP(集計用!M237,得点換算データ!$G$3:$H$12),LOOKUP(集計用!M237,得点換算データ!$G$17:$H$26)))</f>
        <v/>
      </c>
      <c r="O237" s="28" t="str">
        <f>IF(記入用!L237="","",記入用!L237)</f>
        <v/>
      </c>
      <c r="P237" s="30" t="str">
        <f>IF(集計用!O237="","",IF(集計用!F237="男",LOOKUP(集計用!O237,得点換算データ!$I$3:$J$12),LOOKUP(集計用!O237,得点換算データ!$I$17:$J$26)))</f>
        <v/>
      </c>
      <c r="Q237" s="28" t="str">
        <f>IF(記入用!M237="","",記入用!M237)</f>
        <v/>
      </c>
      <c r="R237" s="30" t="str">
        <f>IF(集計用!Q237="","",IF(集計用!F237="男",LOOKUP(集計用!Q237,得点換算データ!$K$3:$L$12),LOOKUP(集計用!Q237,得点換算データ!$K$17:$L$26)))</f>
        <v/>
      </c>
      <c r="S237" s="28" t="str">
        <f>IF(記入用!N237="","",ROUNDUP(記入用!N237,1))</f>
        <v/>
      </c>
      <c r="T237" s="30" t="str">
        <f>IF(集計用!S237="","",IF(集計用!F237="男",LOOKUP(集計用!S237,得点換算データ!$M$3:$N$12),LOOKUP(集計用!S237,得点換算データ!$M$17:$N$26)))</f>
        <v/>
      </c>
      <c r="U237" s="28" t="str">
        <f>IF(記入用!O237="","",ROUNDDOWN(記入用!O237,0))</f>
        <v/>
      </c>
      <c r="V237" s="30" t="str">
        <f>IF(集計用!U237="","",IF(集計用!F237="男",LOOKUP(集計用!U237,得点換算データ!$O$3:$P$12),LOOKUP(集計用!U237,得点換算データ!$O$17:$P$26)))</f>
        <v/>
      </c>
      <c r="W237" s="28" t="str">
        <f>IF(記入用!P237="","",ROUNDDOWN(記入用!P237,0))</f>
        <v/>
      </c>
      <c r="X237" s="30" t="str">
        <f>IF(集計用!W237="","",IF(集計用!F237="男",LOOKUP(集計用!W237,得点換算データ!$Q$3:$R$12),LOOKUP(集計用!W237,得点換算データ!$Q$17:$R$26)))</f>
        <v/>
      </c>
      <c r="Y237" s="28" t="str">
        <f>IF(SUM(集計用!H237+J237+L237+N237+P237+R237+T237+V237+X237)=0,"",(H237+J237+L237+N237+T237+V237+X237+MAX(P237,R237)))</f>
        <v/>
      </c>
      <c r="Z237" s="28" t="str">
        <f>IF(Y237="","",IF(C237=1,LOOKUP(Y237,得点換算データ!$B$29:$B$33,得点換算データ!$A$29:$A$33),IF(C237=2,LOOKUP(Y237,得点換算データ!$C$29:$C$33,得点換算データ!$A$29:$A$33),LOOKUP(Y237,得点換算データ!$D$29:$D$33,得点換算データ!$A$29:$A$33))))</f>
        <v/>
      </c>
      <c r="AA237" s="27">
        <f t="shared" si="30"/>
        <v>0</v>
      </c>
      <c r="AB237" s="27"/>
      <c r="AC237" s="27">
        <f t="shared" si="31"/>
        <v>0</v>
      </c>
      <c r="AD237" s="27">
        <f t="shared" si="32"/>
        <v>0</v>
      </c>
      <c r="AE237" s="27">
        <f t="shared" si="33"/>
        <v>0</v>
      </c>
      <c r="AF237" s="27">
        <f t="shared" si="34"/>
        <v>0</v>
      </c>
      <c r="AG237" s="27">
        <f t="shared" si="35"/>
        <v>0</v>
      </c>
      <c r="AH237" s="27">
        <f t="shared" si="36"/>
        <v>0</v>
      </c>
      <c r="AI237" s="27">
        <f t="shared" si="37"/>
        <v>0</v>
      </c>
      <c r="AJ237" s="27">
        <f t="shared" si="38"/>
        <v>0</v>
      </c>
      <c r="AK237" s="27">
        <f t="shared" si="39"/>
        <v>0</v>
      </c>
    </row>
    <row r="238" spans="1:37">
      <c r="A238" s="28" t="str">
        <f>IF(記入用!A238="","",記入用!A238)</f>
        <v/>
      </c>
      <c r="B238" s="28" t="str">
        <f>IF(記入用!B238="","",記入用!B238)</f>
        <v/>
      </c>
      <c r="C238" s="28" t="str">
        <f>IF(記入用!C238="","",記入用!C238)</f>
        <v/>
      </c>
      <c r="D238" s="28" t="str">
        <f>IF(記入用!D238="","",記入用!D238)</f>
        <v/>
      </c>
      <c r="E238" s="28" t="str">
        <f>IF(記入用!E238="","",記入用!E238)</f>
        <v/>
      </c>
      <c r="F238" s="28" t="str">
        <f>IF(記入用!F238="","",記入用!F238)</f>
        <v/>
      </c>
      <c r="G238" s="28" t="str">
        <f>IF(OR(記入用!G238=0,記入用!H238=0),"",ROUND((記入用!G238+記入用!H238)/2,0))</f>
        <v/>
      </c>
      <c r="H238" s="29" t="str">
        <f>IF(集計用!G238="","",IF(集計用!F238="男",LOOKUP(集計用!G238,得点換算データ!$A$3:$B$12),LOOKUP(集計用!G238,得点換算データ!$A$17:$B$26)))</f>
        <v/>
      </c>
      <c r="I238" s="28" t="str">
        <f>IF(記入用!I238="","",記入用!I238)</f>
        <v/>
      </c>
      <c r="J238" s="30" t="str">
        <f>IF(集計用!I238="","",IF(集計用!F238="男",LOOKUP(集計用!I238,得点換算データ!$C$3:$D$12),LOOKUP(集計用!I238,得点換算データ!$C$17:$D$26)))</f>
        <v/>
      </c>
      <c r="K238" s="28" t="str">
        <f>IF(記入用!J238="","",ROUNDDOWN(記入用!J238,0))</f>
        <v/>
      </c>
      <c r="L238" s="29" t="str">
        <f>IF(集計用!K238="","",IF(集計用!F238="男",LOOKUP(集計用!K238,得点換算データ!$E$3:$F$12),LOOKUP(集計用!K238,得点換算データ!$E$17:$F$26)))</f>
        <v/>
      </c>
      <c r="M238" s="28" t="str">
        <f>IF(記入用!K238="","",記入用!K238)</f>
        <v/>
      </c>
      <c r="N238" s="30" t="str">
        <f>IF(集計用!M238="","",IF(集計用!F238="男",LOOKUP(集計用!M238,得点換算データ!$G$3:$H$12),LOOKUP(集計用!M238,得点換算データ!$G$17:$H$26)))</f>
        <v/>
      </c>
      <c r="O238" s="28" t="str">
        <f>IF(記入用!L238="","",記入用!L238)</f>
        <v/>
      </c>
      <c r="P238" s="30" t="str">
        <f>IF(集計用!O238="","",IF(集計用!F238="男",LOOKUP(集計用!O238,得点換算データ!$I$3:$J$12),LOOKUP(集計用!O238,得点換算データ!$I$17:$J$26)))</f>
        <v/>
      </c>
      <c r="Q238" s="28" t="str">
        <f>IF(記入用!M238="","",記入用!M238)</f>
        <v/>
      </c>
      <c r="R238" s="30" t="str">
        <f>IF(集計用!Q238="","",IF(集計用!F238="男",LOOKUP(集計用!Q238,得点換算データ!$K$3:$L$12),LOOKUP(集計用!Q238,得点換算データ!$K$17:$L$26)))</f>
        <v/>
      </c>
      <c r="S238" s="28" t="str">
        <f>IF(記入用!N238="","",ROUNDUP(記入用!N238,1))</f>
        <v/>
      </c>
      <c r="T238" s="30" t="str">
        <f>IF(集計用!S238="","",IF(集計用!F238="男",LOOKUP(集計用!S238,得点換算データ!$M$3:$N$12),LOOKUP(集計用!S238,得点換算データ!$M$17:$N$26)))</f>
        <v/>
      </c>
      <c r="U238" s="28" t="str">
        <f>IF(記入用!O238="","",ROUNDDOWN(記入用!O238,0))</f>
        <v/>
      </c>
      <c r="V238" s="30" t="str">
        <f>IF(集計用!U238="","",IF(集計用!F238="男",LOOKUP(集計用!U238,得点換算データ!$O$3:$P$12),LOOKUP(集計用!U238,得点換算データ!$O$17:$P$26)))</f>
        <v/>
      </c>
      <c r="W238" s="28" t="str">
        <f>IF(記入用!P238="","",ROUNDDOWN(記入用!P238,0))</f>
        <v/>
      </c>
      <c r="X238" s="30" t="str">
        <f>IF(集計用!W238="","",IF(集計用!F238="男",LOOKUP(集計用!W238,得点換算データ!$Q$3:$R$12),LOOKUP(集計用!W238,得点換算データ!$Q$17:$R$26)))</f>
        <v/>
      </c>
      <c r="Y238" s="28" t="str">
        <f>IF(SUM(集計用!H238+J238+L238+N238+P238+R238+T238+V238+X238)=0,"",(H238+J238+L238+N238+T238+V238+X238+MAX(P238,R238)))</f>
        <v/>
      </c>
      <c r="Z238" s="28" t="str">
        <f>IF(Y238="","",IF(C238=1,LOOKUP(Y238,得点換算データ!$B$29:$B$33,得点換算データ!$A$29:$A$33),IF(C238=2,LOOKUP(Y238,得点換算データ!$C$29:$C$33,得点換算データ!$A$29:$A$33),LOOKUP(Y238,得点換算データ!$D$29:$D$33,得点換算データ!$A$29:$A$33))))</f>
        <v/>
      </c>
      <c r="AA238" s="27">
        <f t="shared" si="30"/>
        <v>0</v>
      </c>
      <c r="AB238" s="27"/>
      <c r="AC238" s="27">
        <f t="shared" si="31"/>
        <v>0</v>
      </c>
      <c r="AD238" s="27">
        <f t="shared" si="32"/>
        <v>0</v>
      </c>
      <c r="AE238" s="27">
        <f t="shared" si="33"/>
        <v>0</v>
      </c>
      <c r="AF238" s="27">
        <f t="shared" si="34"/>
        <v>0</v>
      </c>
      <c r="AG238" s="27">
        <f t="shared" si="35"/>
        <v>0</v>
      </c>
      <c r="AH238" s="27">
        <f t="shared" si="36"/>
        <v>0</v>
      </c>
      <c r="AI238" s="27">
        <f t="shared" si="37"/>
        <v>0</v>
      </c>
      <c r="AJ238" s="27">
        <f t="shared" si="38"/>
        <v>0</v>
      </c>
      <c r="AK238" s="27">
        <f t="shared" si="39"/>
        <v>0</v>
      </c>
    </row>
    <row r="239" spans="1:37">
      <c r="A239" s="28" t="str">
        <f>IF(記入用!A239="","",記入用!A239)</f>
        <v/>
      </c>
      <c r="B239" s="28" t="str">
        <f>IF(記入用!B239="","",記入用!B239)</f>
        <v/>
      </c>
      <c r="C239" s="28" t="str">
        <f>IF(記入用!C239="","",記入用!C239)</f>
        <v/>
      </c>
      <c r="D239" s="28" t="str">
        <f>IF(記入用!D239="","",記入用!D239)</f>
        <v/>
      </c>
      <c r="E239" s="28" t="str">
        <f>IF(記入用!E239="","",記入用!E239)</f>
        <v/>
      </c>
      <c r="F239" s="28" t="str">
        <f>IF(記入用!F239="","",記入用!F239)</f>
        <v/>
      </c>
      <c r="G239" s="28" t="str">
        <f>IF(OR(記入用!G239=0,記入用!H239=0),"",ROUND((記入用!G239+記入用!H239)/2,0))</f>
        <v/>
      </c>
      <c r="H239" s="29" t="str">
        <f>IF(集計用!G239="","",IF(集計用!F239="男",LOOKUP(集計用!G239,得点換算データ!$A$3:$B$12),LOOKUP(集計用!G239,得点換算データ!$A$17:$B$26)))</f>
        <v/>
      </c>
      <c r="I239" s="28" t="str">
        <f>IF(記入用!I239="","",記入用!I239)</f>
        <v/>
      </c>
      <c r="J239" s="30" t="str">
        <f>IF(集計用!I239="","",IF(集計用!F239="男",LOOKUP(集計用!I239,得点換算データ!$C$3:$D$12),LOOKUP(集計用!I239,得点換算データ!$C$17:$D$26)))</f>
        <v/>
      </c>
      <c r="K239" s="28" t="str">
        <f>IF(記入用!J239="","",ROUNDDOWN(記入用!J239,0))</f>
        <v/>
      </c>
      <c r="L239" s="29" t="str">
        <f>IF(集計用!K239="","",IF(集計用!F239="男",LOOKUP(集計用!K239,得点換算データ!$E$3:$F$12),LOOKUP(集計用!K239,得点換算データ!$E$17:$F$26)))</f>
        <v/>
      </c>
      <c r="M239" s="28" t="str">
        <f>IF(記入用!K239="","",記入用!K239)</f>
        <v/>
      </c>
      <c r="N239" s="30" t="str">
        <f>IF(集計用!M239="","",IF(集計用!F239="男",LOOKUP(集計用!M239,得点換算データ!$G$3:$H$12),LOOKUP(集計用!M239,得点換算データ!$G$17:$H$26)))</f>
        <v/>
      </c>
      <c r="O239" s="28" t="str">
        <f>IF(記入用!L239="","",記入用!L239)</f>
        <v/>
      </c>
      <c r="P239" s="30" t="str">
        <f>IF(集計用!O239="","",IF(集計用!F239="男",LOOKUP(集計用!O239,得点換算データ!$I$3:$J$12),LOOKUP(集計用!O239,得点換算データ!$I$17:$J$26)))</f>
        <v/>
      </c>
      <c r="Q239" s="28" t="str">
        <f>IF(記入用!M239="","",記入用!M239)</f>
        <v/>
      </c>
      <c r="R239" s="30" t="str">
        <f>IF(集計用!Q239="","",IF(集計用!F239="男",LOOKUP(集計用!Q239,得点換算データ!$K$3:$L$12),LOOKUP(集計用!Q239,得点換算データ!$K$17:$L$26)))</f>
        <v/>
      </c>
      <c r="S239" s="28" t="str">
        <f>IF(記入用!N239="","",ROUNDUP(記入用!N239,1))</f>
        <v/>
      </c>
      <c r="T239" s="30" t="str">
        <f>IF(集計用!S239="","",IF(集計用!F239="男",LOOKUP(集計用!S239,得点換算データ!$M$3:$N$12),LOOKUP(集計用!S239,得点換算データ!$M$17:$N$26)))</f>
        <v/>
      </c>
      <c r="U239" s="28" t="str">
        <f>IF(記入用!O239="","",ROUNDDOWN(記入用!O239,0))</f>
        <v/>
      </c>
      <c r="V239" s="30" t="str">
        <f>IF(集計用!U239="","",IF(集計用!F239="男",LOOKUP(集計用!U239,得点換算データ!$O$3:$P$12),LOOKUP(集計用!U239,得点換算データ!$O$17:$P$26)))</f>
        <v/>
      </c>
      <c r="W239" s="28" t="str">
        <f>IF(記入用!P239="","",ROUNDDOWN(記入用!P239,0))</f>
        <v/>
      </c>
      <c r="X239" s="30" t="str">
        <f>IF(集計用!W239="","",IF(集計用!F239="男",LOOKUP(集計用!W239,得点換算データ!$Q$3:$R$12),LOOKUP(集計用!W239,得点換算データ!$Q$17:$R$26)))</f>
        <v/>
      </c>
      <c r="Y239" s="28" t="str">
        <f>IF(SUM(集計用!H239+J239+L239+N239+P239+R239+T239+V239+X239)=0,"",(H239+J239+L239+N239+T239+V239+X239+MAX(P239,R239)))</f>
        <v/>
      </c>
      <c r="Z239" s="28" t="str">
        <f>IF(Y239="","",IF(C239=1,LOOKUP(Y239,得点換算データ!$B$29:$B$33,得点換算データ!$A$29:$A$33),IF(C239=2,LOOKUP(Y239,得点換算データ!$C$29:$C$33,得点換算データ!$A$29:$A$33),LOOKUP(Y239,得点換算データ!$D$29:$D$33,得点換算データ!$A$29:$A$33))))</f>
        <v/>
      </c>
      <c r="AA239" s="27">
        <f t="shared" si="30"/>
        <v>0</v>
      </c>
      <c r="AB239" s="27"/>
      <c r="AC239" s="27">
        <f t="shared" si="31"/>
        <v>0</v>
      </c>
      <c r="AD239" s="27">
        <f t="shared" si="32"/>
        <v>0</v>
      </c>
      <c r="AE239" s="27">
        <f t="shared" si="33"/>
        <v>0</v>
      </c>
      <c r="AF239" s="27">
        <f t="shared" si="34"/>
        <v>0</v>
      </c>
      <c r="AG239" s="27">
        <f t="shared" si="35"/>
        <v>0</v>
      </c>
      <c r="AH239" s="27">
        <f t="shared" si="36"/>
        <v>0</v>
      </c>
      <c r="AI239" s="27">
        <f t="shared" si="37"/>
        <v>0</v>
      </c>
      <c r="AJ239" s="27">
        <f t="shared" si="38"/>
        <v>0</v>
      </c>
      <c r="AK239" s="27">
        <f t="shared" si="39"/>
        <v>0</v>
      </c>
    </row>
    <row r="240" spans="1:37">
      <c r="A240" s="28" t="str">
        <f>IF(記入用!A240="","",記入用!A240)</f>
        <v/>
      </c>
      <c r="B240" s="28" t="str">
        <f>IF(記入用!B240="","",記入用!B240)</f>
        <v/>
      </c>
      <c r="C240" s="28" t="str">
        <f>IF(記入用!C240="","",記入用!C240)</f>
        <v/>
      </c>
      <c r="D240" s="28" t="str">
        <f>IF(記入用!D240="","",記入用!D240)</f>
        <v/>
      </c>
      <c r="E240" s="28" t="str">
        <f>IF(記入用!E240="","",記入用!E240)</f>
        <v/>
      </c>
      <c r="F240" s="28" t="str">
        <f>IF(記入用!F240="","",記入用!F240)</f>
        <v/>
      </c>
      <c r="G240" s="28" t="str">
        <f>IF(OR(記入用!G240=0,記入用!H240=0),"",ROUND((記入用!G240+記入用!H240)/2,0))</f>
        <v/>
      </c>
      <c r="H240" s="29" t="str">
        <f>IF(集計用!G240="","",IF(集計用!F240="男",LOOKUP(集計用!G240,得点換算データ!$A$3:$B$12),LOOKUP(集計用!G240,得点換算データ!$A$17:$B$26)))</f>
        <v/>
      </c>
      <c r="I240" s="28" t="str">
        <f>IF(記入用!I240="","",記入用!I240)</f>
        <v/>
      </c>
      <c r="J240" s="30" t="str">
        <f>IF(集計用!I240="","",IF(集計用!F240="男",LOOKUP(集計用!I240,得点換算データ!$C$3:$D$12),LOOKUP(集計用!I240,得点換算データ!$C$17:$D$26)))</f>
        <v/>
      </c>
      <c r="K240" s="28" t="str">
        <f>IF(記入用!J240="","",ROUNDDOWN(記入用!J240,0))</f>
        <v/>
      </c>
      <c r="L240" s="29" t="str">
        <f>IF(集計用!K240="","",IF(集計用!F240="男",LOOKUP(集計用!K240,得点換算データ!$E$3:$F$12),LOOKUP(集計用!K240,得点換算データ!$E$17:$F$26)))</f>
        <v/>
      </c>
      <c r="M240" s="28" t="str">
        <f>IF(記入用!K240="","",記入用!K240)</f>
        <v/>
      </c>
      <c r="N240" s="30" t="str">
        <f>IF(集計用!M240="","",IF(集計用!F240="男",LOOKUP(集計用!M240,得点換算データ!$G$3:$H$12),LOOKUP(集計用!M240,得点換算データ!$G$17:$H$26)))</f>
        <v/>
      </c>
      <c r="O240" s="28" t="str">
        <f>IF(記入用!L240="","",記入用!L240)</f>
        <v/>
      </c>
      <c r="P240" s="30" t="str">
        <f>IF(集計用!O240="","",IF(集計用!F240="男",LOOKUP(集計用!O240,得点換算データ!$I$3:$J$12),LOOKUP(集計用!O240,得点換算データ!$I$17:$J$26)))</f>
        <v/>
      </c>
      <c r="Q240" s="28" t="str">
        <f>IF(記入用!M240="","",記入用!M240)</f>
        <v/>
      </c>
      <c r="R240" s="30" t="str">
        <f>IF(集計用!Q240="","",IF(集計用!F240="男",LOOKUP(集計用!Q240,得点換算データ!$K$3:$L$12),LOOKUP(集計用!Q240,得点換算データ!$K$17:$L$26)))</f>
        <v/>
      </c>
      <c r="S240" s="28" t="str">
        <f>IF(記入用!N240="","",ROUNDUP(記入用!N240,1))</f>
        <v/>
      </c>
      <c r="T240" s="30" t="str">
        <f>IF(集計用!S240="","",IF(集計用!F240="男",LOOKUP(集計用!S240,得点換算データ!$M$3:$N$12),LOOKUP(集計用!S240,得点換算データ!$M$17:$N$26)))</f>
        <v/>
      </c>
      <c r="U240" s="28" t="str">
        <f>IF(記入用!O240="","",ROUNDDOWN(記入用!O240,0))</f>
        <v/>
      </c>
      <c r="V240" s="30" t="str">
        <f>IF(集計用!U240="","",IF(集計用!F240="男",LOOKUP(集計用!U240,得点換算データ!$O$3:$P$12),LOOKUP(集計用!U240,得点換算データ!$O$17:$P$26)))</f>
        <v/>
      </c>
      <c r="W240" s="28" t="str">
        <f>IF(記入用!P240="","",ROUNDDOWN(記入用!P240,0))</f>
        <v/>
      </c>
      <c r="X240" s="30" t="str">
        <f>IF(集計用!W240="","",IF(集計用!F240="男",LOOKUP(集計用!W240,得点換算データ!$Q$3:$R$12),LOOKUP(集計用!W240,得点換算データ!$Q$17:$R$26)))</f>
        <v/>
      </c>
      <c r="Y240" s="28" t="str">
        <f>IF(SUM(集計用!H240+J240+L240+N240+P240+R240+T240+V240+X240)=0,"",(H240+J240+L240+N240+T240+V240+X240+MAX(P240,R240)))</f>
        <v/>
      </c>
      <c r="Z240" s="28" t="str">
        <f>IF(Y240="","",IF(C240=1,LOOKUP(Y240,得点換算データ!$B$29:$B$33,得点換算データ!$A$29:$A$33),IF(C240=2,LOOKUP(Y240,得点換算データ!$C$29:$C$33,得点換算データ!$A$29:$A$33),LOOKUP(Y240,得点換算データ!$D$29:$D$33,得点換算データ!$A$29:$A$33))))</f>
        <v/>
      </c>
      <c r="AA240" s="27">
        <f t="shared" si="30"/>
        <v>0</v>
      </c>
      <c r="AB240" s="27"/>
      <c r="AC240" s="27">
        <f t="shared" si="31"/>
        <v>0</v>
      </c>
      <c r="AD240" s="27">
        <f t="shared" si="32"/>
        <v>0</v>
      </c>
      <c r="AE240" s="27">
        <f t="shared" si="33"/>
        <v>0</v>
      </c>
      <c r="AF240" s="27">
        <f t="shared" si="34"/>
        <v>0</v>
      </c>
      <c r="AG240" s="27">
        <f t="shared" si="35"/>
        <v>0</v>
      </c>
      <c r="AH240" s="27">
        <f t="shared" si="36"/>
        <v>0</v>
      </c>
      <c r="AI240" s="27">
        <f t="shared" si="37"/>
        <v>0</v>
      </c>
      <c r="AJ240" s="27">
        <f t="shared" si="38"/>
        <v>0</v>
      </c>
      <c r="AK240" s="27">
        <f t="shared" si="39"/>
        <v>0</v>
      </c>
    </row>
    <row r="241" spans="1:37">
      <c r="A241" s="28" t="str">
        <f>IF(記入用!A241="","",記入用!A241)</f>
        <v/>
      </c>
      <c r="B241" s="28" t="str">
        <f>IF(記入用!B241="","",記入用!B241)</f>
        <v/>
      </c>
      <c r="C241" s="28" t="str">
        <f>IF(記入用!C241="","",記入用!C241)</f>
        <v/>
      </c>
      <c r="D241" s="28" t="str">
        <f>IF(記入用!D241="","",記入用!D241)</f>
        <v/>
      </c>
      <c r="E241" s="28" t="str">
        <f>IF(記入用!E241="","",記入用!E241)</f>
        <v/>
      </c>
      <c r="F241" s="28" t="str">
        <f>IF(記入用!F241="","",記入用!F241)</f>
        <v/>
      </c>
      <c r="G241" s="28" t="str">
        <f>IF(OR(記入用!G241=0,記入用!H241=0),"",ROUND((記入用!G241+記入用!H241)/2,0))</f>
        <v/>
      </c>
      <c r="H241" s="29" t="str">
        <f>IF(集計用!G241="","",IF(集計用!F241="男",LOOKUP(集計用!G241,得点換算データ!$A$3:$B$12),LOOKUP(集計用!G241,得点換算データ!$A$17:$B$26)))</f>
        <v/>
      </c>
      <c r="I241" s="28" t="str">
        <f>IF(記入用!I241="","",記入用!I241)</f>
        <v/>
      </c>
      <c r="J241" s="30" t="str">
        <f>IF(集計用!I241="","",IF(集計用!F241="男",LOOKUP(集計用!I241,得点換算データ!$C$3:$D$12),LOOKUP(集計用!I241,得点換算データ!$C$17:$D$26)))</f>
        <v/>
      </c>
      <c r="K241" s="28" t="str">
        <f>IF(記入用!J241="","",ROUNDDOWN(記入用!J241,0))</f>
        <v/>
      </c>
      <c r="L241" s="29" t="str">
        <f>IF(集計用!K241="","",IF(集計用!F241="男",LOOKUP(集計用!K241,得点換算データ!$E$3:$F$12),LOOKUP(集計用!K241,得点換算データ!$E$17:$F$26)))</f>
        <v/>
      </c>
      <c r="M241" s="28" t="str">
        <f>IF(記入用!K241="","",記入用!K241)</f>
        <v/>
      </c>
      <c r="N241" s="30" t="str">
        <f>IF(集計用!M241="","",IF(集計用!F241="男",LOOKUP(集計用!M241,得点換算データ!$G$3:$H$12),LOOKUP(集計用!M241,得点換算データ!$G$17:$H$26)))</f>
        <v/>
      </c>
      <c r="O241" s="28" t="str">
        <f>IF(記入用!L241="","",記入用!L241)</f>
        <v/>
      </c>
      <c r="P241" s="30" t="str">
        <f>IF(集計用!O241="","",IF(集計用!F241="男",LOOKUP(集計用!O241,得点換算データ!$I$3:$J$12),LOOKUP(集計用!O241,得点換算データ!$I$17:$J$26)))</f>
        <v/>
      </c>
      <c r="Q241" s="28" t="str">
        <f>IF(記入用!M241="","",記入用!M241)</f>
        <v/>
      </c>
      <c r="R241" s="30" t="str">
        <f>IF(集計用!Q241="","",IF(集計用!F241="男",LOOKUP(集計用!Q241,得点換算データ!$K$3:$L$12),LOOKUP(集計用!Q241,得点換算データ!$K$17:$L$26)))</f>
        <v/>
      </c>
      <c r="S241" s="28" t="str">
        <f>IF(記入用!N241="","",ROUNDUP(記入用!N241,1))</f>
        <v/>
      </c>
      <c r="T241" s="30" t="str">
        <f>IF(集計用!S241="","",IF(集計用!F241="男",LOOKUP(集計用!S241,得点換算データ!$M$3:$N$12),LOOKUP(集計用!S241,得点換算データ!$M$17:$N$26)))</f>
        <v/>
      </c>
      <c r="U241" s="28" t="str">
        <f>IF(記入用!O241="","",ROUNDDOWN(記入用!O241,0))</f>
        <v/>
      </c>
      <c r="V241" s="30" t="str">
        <f>IF(集計用!U241="","",IF(集計用!F241="男",LOOKUP(集計用!U241,得点換算データ!$O$3:$P$12),LOOKUP(集計用!U241,得点換算データ!$O$17:$P$26)))</f>
        <v/>
      </c>
      <c r="W241" s="28" t="str">
        <f>IF(記入用!P241="","",ROUNDDOWN(記入用!P241,0))</f>
        <v/>
      </c>
      <c r="X241" s="30" t="str">
        <f>IF(集計用!W241="","",IF(集計用!F241="男",LOOKUP(集計用!W241,得点換算データ!$Q$3:$R$12),LOOKUP(集計用!W241,得点換算データ!$Q$17:$R$26)))</f>
        <v/>
      </c>
      <c r="Y241" s="28" t="str">
        <f>IF(SUM(集計用!H241+J241+L241+N241+P241+R241+T241+V241+X241)=0,"",(H241+J241+L241+N241+T241+V241+X241+MAX(P241,R241)))</f>
        <v/>
      </c>
      <c r="Z241" s="28" t="str">
        <f>IF(Y241="","",IF(C241=1,LOOKUP(Y241,得点換算データ!$B$29:$B$33,得点換算データ!$A$29:$A$33),IF(C241=2,LOOKUP(Y241,得点換算データ!$C$29:$C$33,得点換算データ!$A$29:$A$33),LOOKUP(Y241,得点換算データ!$D$29:$D$33,得点換算データ!$A$29:$A$33))))</f>
        <v/>
      </c>
      <c r="AA241" s="27">
        <f t="shared" si="30"/>
        <v>0</v>
      </c>
      <c r="AB241" s="27"/>
      <c r="AC241" s="27">
        <f t="shared" si="31"/>
        <v>0</v>
      </c>
      <c r="AD241" s="27">
        <f t="shared" si="32"/>
        <v>0</v>
      </c>
      <c r="AE241" s="27">
        <f t="shared" si="33"/>
        <v>0</v>
      </c>
      <c r="AF241" s="27">
        <f t="shared" si="34"/>
        <v>0</v>
      </c>
      <c r="AG241" s="27">
        <f t="shared" si="35"/>
        <v>0</v>
      </c>
      <c r="AH241" s="27">
        <f t="shared" si="36"/>
        <v>0</v>
      </c>
      <c r="AI241" s="27">
        <f t="shared" si="37"/>
        <v>0</v>
      </c>
      <c r="AJ241" s="27">
        <f t="shared" si="38"/>
        <v>0</v>
      </c>
      <c r="AK241" s="27">
        <f t="shared" si="39"/>
        <v>0</v>
      </c>
    </row>
    <row r="242" spans="1:37">
      <c r="A242" s="28" t="str">
        <f>IF(記入用!A242="","",記入用!A242)</f>
        <v/>
      </c>
      <c r="B242" s="28" t="str">
        <f>IF(記入用!B242="","",記入用!B242)</f>
        <v/>
      </c>
      <c r="C242" s="28" t="str">
        <f>IF(記入用!C242="","",記入用!C242)</f>
        <v/>
      </c>
      <c r="D242" s="28" t="str">
        <f>IF(記入用!D242="","",記入用!D242)</f>
        <v/>
      </c>
      <c r="E242" s="28" t="str">
        <f>IF(記入用!E242="","",記入用!E242)</f>
        <v/>
      </c>
      <c r="F242" s="28" t="str">
        <f>IF(記入用!F242="","",記入用!F242)</f>
        <v/>
      </c>
      <c r="G242" s="28" t="str">
        <f>IF(OR(記入用!G242=0,記入用!H242=0),"",ROUND((記入用!G242+記入用!H242)/2,0))</f>
        <v/>
      </c>
      <c r="H242" s="29" t="str">
        <f>IF(集計用!G242="","",IF(集計用!F242="男",LOOKUP(集計用!G242,得点換算データ!$A$3:$B$12),LOOKUP(集計用!G242,得点換算データ!$A$17:$B$26)))</f>
        <v/>
      </c>
      <c r="I242" s="28" t="str">
        <f>IF(記入用!I242="","",記入用!I242)</f>
        <v/>
      </c>
      <c r="J242" s="30" t="str">
        <f>IF(集計用!I242="","",IF(集計用!F242="男",LOOKUP(集計用!I242,得点換算データ!$C$3:$D$12),LOOKUP(集計用!I242,得点換算データ!$C$17:$D$26)))</f>
        <v/>
      </c>
      <c r="K242" s="28" t="str">
        <f>IF(記入用!J242="","",ROUNDDOWN(記入用!J242,0))</f>
        <v/>
      </c>
      <c r="L242" s="29" t="str">
        <f>IF(集計用!K242="","",IF(集計用!F242="男",LOOKUP(集計用!K242,得点換算データ!$E$3:$F$12),LOOKUP(集計用!K242,得点換算データ!$E$17:$F$26)))</f>
        <v/>
      </c>
      <c r="M242" s="28" t="str">
        <f>IF(記入用!K242="","",記入用!K242)</f>
        <v/>
      </c>
      <c r="N242" s="30" t="str">
        <f>IF(集計用!M242="","",IF(集計用!F242="男",LOOKUP(集計用!M242,得点換算データ!$G$3:$H$12),LOOKUP(集計用!M242,得点換算データ!$G$17:$H$26)))</f>
        <v/>
      </c>
      <c r="O242" s="28" t="str">
        <f>IF(記入用!L242="","",記入用!L242)</f>
        <v/>
      </c>
      <c r="P242" s="30" t="str">
        <f>IF(集計用!O242="","",IF(集計用!F242="男",LOOKUP(集計用!O242,得点換算データ!$I$3:$J$12),LOOKUP(集計用!O242,得点換算データ!$I$17:$J$26)))</f>
        <v/>
      </c>
      <c r="Q242" s="28" t="str">
        <f>IF(記入用!M242="","",記入用!M242)</f>
        <v/>
      </c>
      <c r="R242" s="30" t="str">
        <f>IF(集計用!Q242="","",IF(集計用!F242="男",LOOKUP(集計用!Q242,得点換算データ!$K$3:$L$12),LOOKUP(集計用!Q242,得点換算データ!$K$17:$L$26)))</f>
        <v/>
      </c>
      <c r="S242" s="28" t="str">
        <f>IF(記入用!N242="","",ROUNDUP(記入用!N242,1))</f>
        <v/>
      </c>
      <c r="T242" s="30" t="str">
        <f>IF(集計用!S242="","",IF(集計用!F242="男",LOOKUP(集計用!S242,得点換算データ!$M$3:$N$12),LOOKUP(集計用!S242,得点換算データ!$M$17:$N$26)))</f>
        <v/>
      </c>
      <c r="U242" s="28" t="str">
        <f>IF(記入用!O242="","",ROUNDDOWN(記入用!O242,0))</f>
        <v/>
      </c>
      <c r="V242" s="30" t="str">
        <f>IF(集計用!U242="","",IF(集計用!F242="男",LOOKUP(集計用!U242,得点換算データ!$O$3:$P$12),LOOKUP(集計用!U242,得点換算データ!$O$17:$P$26)))</f>
        <v/>
      </c>
      <c r="W242" s="28" t="str">
        <f>IF(記入用!P242="","",ROUNDDOWN(記入用!P242,0))</f>
        <v/>
      </c>
      <c r="X242" s="30" t="str">
        <f>IF(集計用!W242="","",IF(集計用!F242="男",LOOKUP(集計用!W242,得点換算データ!$Q$3:$R$12),LOOKUP(集計用!W242,得点換算データ!$Q$17:$R$26)))</f>
        <v/>
      </c>
      <c r="Y242" s="28" t="str">
        <f>IF(SUM(集計用!H242+J242+L242+N242+P242+R242+T242+V242+X242)=0,"",(H242+J242+L242+N242+T242+V242+X242+MAX(P242,R242)))</f>
        <v/>
      </c>
      <c r="Z242" s="28" t="str">
        <f>IF(Y242="","",IF(C242=1,LOOKUP(Y242,得点換算データ!$B$29:$B$33,得点換算データ!$A$29:$A$33),IF(C242=2,LOOKUP(Y242,得点換算データ!$C$29:$C$33,得点換算データ!$A$29:$A$33),LOOKUP(Y242,得点換算データ!$D$29:$D$33,得点換算データ!$A$29:$A$33))))</f>
        <v/>
      </c>
      <c r="AA242" s="27">
        <f t="shared" si="30"/>
        <v>0</v>
      </c>
      <c r="AB242" s="27"/>
      <c r="AC242" s="27">
        <f t="shared" si="31"/>
        <v>0</v>
      </c>
      <c r="AD242" s="27">
        <f t="shared" si="32"/>
        <v>0</v>
      </c>
      <c r="AE242" s="27">
        <f t="shared" si="33"/>
        <v>0</v>
      </c>
      <c r="AF242" s="27">
        <f t="shared" si="34"/>
        <v>0</v>
      </c>
      <c r="AG242" s="27">
        <f t="shared" si="35"/>
        <v>0</v>
      </c>
      <c r="AH242" s="27">
        <f t="shared" si="36"/>
        <v>0</v>
      </c>
      <c r="AI242" s="27">
        <f t="shared" si="37"/>
        <v>0</v>
      </c>
      <c r="AJ242" s="27">
        <f t="shared" si="38"/>
        <v>0</v>
      </c>
      <c r="AK242" s="27">
        <f t="shared" si="39"/>
        <v>0</v>
      </c>
    </row>
    <row r="243" spans="1:37">
      <c r="A243" s="28" t="str">
        <f>IF(記入用!A243="","",記入用!A243)</f>
        <v/>
      </c>
      <c r="B243" s="28" t="str">
        <f>IF(記入用!B243="","",記入用!B243)</f>
        <v/>
      </c>
      <c r="C243" s="28" t="str">
        <f>IF(記入用!C243="","",記入用!C243)</f>
        <v/>
      </c>
      <c r="D243" s="28" t="str">
        <f>IF(記入用!D243="","",記入用!D243)</f>
        <v/>
      </c>
      <c r="E243" s="28" t="str">
        <f>IF(記入用!E243="","",記入用!E243)</f>
        <v/>
      </c>
      <c r="F243" s="28" t="str">
        <f>IF(記入用!F243="","",記入用!F243)</f>
        <v/>
      </c>
      <c r="G243" s="28" t="str">
        <f>IF(OR(記入用!G243=0,記入用!H243=0),"",ROUND((記入用!G243+記入用!H243)/2,0))</f>
        <v/>
      </c>
      <c r="H243" s="29" t="str">
        <f>IF(集計用!G243="","",IF(集計用!F243="男",LOOKUP(集計用!G243,得点換算データ!$A$3:$B$12),LOOKUP(集計用!G243,得点換算データ!$A$17:$B$26)))</f>
        <v/>
      </c>
      <c r="I243" s="28" t="str">
        <f>IF(記入用!I243="","",記入用!I243)</f>
        <v/>
      </c>
      <c r="J243" s="30" t="str">
        <f>IF(集計用!I243="","",IF(集計用!F243="男",LOOKUP(集計用!I243,得点換算データ!$C$3:$D$12),LOOKUP(集計用!I243,得点換算データ!$C$17:$D$26)))</f>
        <v/>
      </c>
      <c r="K243" s="28" t="str">
        <f>IF(記入用!J243="","",ROUNDDOWN(記入用!J243,0))</f>
        <v/>
      </c>
      <c r="L243" s="29" t="str">
        <f>IF(集計用!K243="","",IF(集計用!F243="男",LOOKUP(集計用!K243,得点換算データ!$E$3:$F$12),LOOKUP(集計用!K243,得点換算データ!$E$17:$F$26)))</f>
        <v/>
      </c>
      <c r="M243" s="28" t="str">
        <f>IF(記入用!K243="","",記入用!K243)</f>
        <v/>
      </c>
      <c r="N243" s="30" t="str">
        <f>IF(集計用!M243="","",IF(集計用!F243="男",LOOKUP(集計用!M243,得点換算データ!$G$3:$H$12),LOOKUP(集計用!M243,得点換算データ!$G$17:$H$26)))</f>
        <v/>
      </c>
      <c r="O243" s="28" t="str">
        <f>IF(記入用!L243="","",記入用!L243)</f>
        <v/>
      </c>
      <c r="P243" s="30" t="str">
        <f>IF(集計用!O243="","",IF(集計用!F243="男",LOOKUP(集計用!O243,得点換算データ!$I$3:$J$12),LOOKUP(集計用!O243,得点換算データ!$I$17:$J$26)))</f>
        <v/>
      </c>
      <c r="Q243" s="28" t="str">
        <f>IF(記入用!M243="","",記入用!M243)</f>
        <v/>
      </c>
      <c r="R243" s="30" t="str">
        <f>IF(集計用!Q243="","",IF(集計用!F243="男",LOOKUP(集計用!Q243,得点換算データ!$K$3:$L$12),LOOKUP(集計用!Q243,得点換算データ!$K$17:$L$26)))</f>
        <v/>
      </c>
      <c r="S243" s="28" t="str">
        <f>IF(記入用!N243="","",ROUNDUP(記入用!N243,1))</f>
        <v/>
      </c>
      <c r="T243" s="30" t="str">
        <f>IF(集計用!S243="","",IF(集計用!F243="男",LOOKUP(集計用!S243,得点換算データ!$M$3:$N$12),LOOKUP(集計用!S243,得点換算データ!$M$17:$N$26)))</f>
        <v/>
      </c>
      <c r="U243" s="28" t="str">
        <f>IF(記入用!O243="","",ROUNDDOWN(記入用!O243,0))</f>
        <v/>
      </c>
      <c r="V243" s="30" t="str">
        <f>IF(集計用!U243="","",IF(集計用!F243="男",LOOKUP(集計用!U243,得点換算データ!$O$3:$P$12),LOOKUP(集計用!U243,得点換算データ!$O$17:$P$26)))</f>
        <v/>
      </c>
      <c r="W243" s="28" t="str">
        <f>IF(記入用!P243="","",ROUNDDOWN(記入用!P243,0))</f>
        <v/>
      </c>
      <c r="X243" s="30" t="str">
        <f>IF(集計用!W243="","",IF(集計用!F243="男",LOOKUP(集計用!W243,得点換算データ!$Q$3:$R$12),LOOKUP(集計用!W243,得点換算データ!$Q$17:$R$26)))</f>
        <v/>
      </c>
      <c r="Y243" s="28" t="str">
        <f>IF(SUM(集計用!H243+J243+L243+N243+P243+R243+T243+V243+X243)=0,"",(H243+J243+L243+N243+T243+V243+X243+MAX(P243,R243)))</f>
        <v/>
      </c>
      <c r="Z243" s="28" t="str">
        <f>IF(Y243="","",IF(C243=1,LOOKUP(Y243,得点換算データ!$B$29:$B$33,得点換算データ!$A$29:$A$33),IF(C243=2,LOOKUP(Y243,得点換算データ!$C$29:$C$33,得点換算データ!$A$29:$A$33),LOOKUP(Y243,得点換算データ!$D$29:$D$33,得点換算データ!$A$29:$A$33))))</f>
        <v/>
      </c>
      <c r="AA243" s="27">
        <f t="shared" si="30"/>
        <v>0</v>
      </c>
      <c r="AB243" s="27"/>
      <c r="AC243" s="27">
        <f t="shared" si="31"/>
        <v>0</v>
      </c>
      <c r="AD243" s="27">
        <f t="shared" si="32"/>
        <v>0</v>
      </c>
      <c r="AE243" s="27">
        <f t="shared" si="33"/>
        <v>0</v>
      </c>
      <c r="AF243" s="27">
        <f t="shared" si="34"/>
        <v>0</v>
      </c>
      <c r="AG243" s="27">
        <f t="shared" si="35"/>
        <v>0</v>
      </c>
      <c r="AH243" s="27">
        <f t="shared" si="36"/>
        <v>0</v>
      </c>
      <c r="AI243" s="27">
        <f t="shared" si="37"/>
        <v>0</v>
      </c>
      <c r="AJ243" s="27">
        <f t="shared" si="38"/>
        <v>0</v>
      </c>
      <c r="AK243" s="27">
        <f t="shared" si="39"/>
        <v>0</v>
      </c>
    </row>
    <row r="244" spans="1:37">
      <c r="A244" s="28" t="str">
        <f>IF(記入用!A244="","",記入用!A244)</f>
        <v/>
      </c>
      <c r="B244" s="28" t="str">
        <f>IF(記入用!B244="","",記入用!B244)</f>
        <v/>
      </c>
      <c r="C244" s="28" t="str">
        <f>IF(記入用!C244="","",記入用!C244)</f>
        <v/>
      </c>
      <c r="D244" s="28" t="str">
        <f>IF(記入用!D244="","",記入用!D244)</f>
        <v/>
      </c>
      <c r="E244" s="28" t="str">
        <f>IF(記入用!E244="","",記入用!E244)</f>
        <v/>
      </c>
      <c r="F244" s="28" t="str">
        <f>IF(記入用!F244="","",記入用!F244)</f>
        <v/>
      </c>
      <c r="G244" s="28" t="str">
        <f>IF(OR(記入用!G244=0,記入用!H244=0),"",ROUND((記入用!G244+記入用!H244)/2,0))</f>
        <v/>
      </c>
      <c r="H244" s="29" t="str">
        <f>IF(集計用!G244="","",IF(集計用!F244="男",LOOKUP(集計用!G244,得点換算データ!$A$3:$B$12),LOOKUP(集計用!G244,得点換算データ!$A$17:$B$26)))</f>
        <v/>
      </c>
      <c r="I244" s="28" t="str">
        <f>IF(記入用!I244="","",記入用!I244)</f>
        <v/>
      </c>
      <c r="J244" s="30" t="str">
        <f>IF(集計用!I244="","",IF(集計用!F244="男",LOOKUP(集計用!I244,得点換算データ!$C$3:$D$12),LOOKUP(集計用!I244,得点換算データ!$C$17:$D$26)))</f>
        <v/>
      </c>
      <c r="K244" s="28" t="str">
        <f>IF(記入用!J244="","",ROUNDDOWN(記入用!J244,0))</f>
        <v/>
      </c>
      <c r="L244" s="29" t="str">
        <f>IF(集計用!K244="","",IF(集計用!F244="男",LOOKUP(集計用!K244,得点換算データ!$E$3:$F$12),LOOKUP(集計用!K244,得点換算データ!$E$17:$F$26)))</f>
        <v/>
      </c>
      <c r="M244" s="28" t="str">
        <f>IF(記入用!K244="","",記入用!K244)</f>
        <v/>
      </c>
      <c r="N244" s="30" t="str">
        <f>IF(集計用!M244="","",IF(集計用!F244="男",LOOKUP(集計用!M244,得点換算データ!$G$3:$H$12),LOOKUP(集計用!M244,得点換算データ!$G$17:$H$26)))</f>
        <v/>
      </c>
      <c r="O244" s="28" t="str">
        <f>IF(記入用!L244="","",記入用!L244)</f>
        <v/>
      </c>
      <c r="P244" s="30" t="str">
        <f>IF(集計用!O244="","",IF(集計用!F244="男",LOOKUP(集計用!O244,得点換算データ!$I$3:$J$12),LOOKUP(集計用!O244,得点換算データ!$I$17:$J$26)))</f>
        <v/>
      </c>
      <c r="Q244" s="28" t="str">
        <f>IF(記入用!M244="","",記入用!M244)</f>
        <v/>
      </c>
      <c r="R244" s="30" t="str">
        <f>IF(集計用!Q244="","",IF(集計用!F244="男",LOOKUP(集計用!Q244,得点換算データ!$K$3:$L$12),LOOKUP(集計用!Q244,得点換算データ!$K$17:$L$26)))</f>
        <v/>
      </c>
      <c r="S244" s="28" t="str">
        <f>IF(記入用!N244="","",ROUNDUP(記入用!N244,1))</f>
        <v/>
      </c>
      <c r="T244" s="30" t="str">
        <f>IF(集計用!S244="","",IF(集計用!F244="男",LOOKUP(集計用!S244,得点換算データ!$M$3:$N$12),LOOKUP(集計用!S244,得点換算データ!$M$17:$N$26)))</f>
        <v/>
      </c>
      <c r="U244" s="28" t="str">
        <f>IF(記入用!O244="","",ROUNDDOWN(記入用!O244,0))</f>
        <v/>
      </c>
      <c r="V244" s="30" t="str">
        <f>IF(集計用!U244="","",IF(集計用!F244="男",LOOKUP(集計用!U244,得点換算データ!$O$3:$P$12),LOOKUP(集計用!U244,得点換算データ!$O$17:$P$26)))</f>
        <v/>
      </c>
      <c r="W244" s="28" t="str">
        <f>IF(記入用!P244="","",ROUNDDOWN(記入用!P244,0))</f>
        <v/>
      </c>
      <c r="X244" s="30" t="str">
        <f>IF(集計用!W244="","",IF(集計用!F244="男",LOOKUP(集計用!W244,得点換算データ!$Q$3:$R$12),LOOKUP(集計用!W244,得点換算データ!$Q$17:$R$26)))</f>
        <v/>
      </c>
      <c r="Y244" s="28" t="str">
        <f>IF(SUM(集計用!H244+J244+L244+N244+P244+R244+T244+V244+X244)=0,"",(H244+J244+L244+N244+T244+V244+X244+MAX(P244,R244)))</f>
        <v/>
      </c>
      <c r="Z244" s="28" t="str">
        <f>IF(Y244="","",IF(C244=1,LOOKUP(Y244,得点換算データ!$B$29:$B$33,得点換算データ!$A$29:$A$33),IF(C244=2,LOOKUP(Y244,得点換算データ!$C$29:$C$33,得点換算データ!$A$29:$A$33),LOOKUP(Y244,得点換算データ!$D$29:$D$33,得点換算データ!$A$29:$A$33))))</f>
        <v/>
      </c>
      <c r="AA244" s="27">
        <f t="shared" si="30"/>
        <v>0</v>
      </c>
      <c r="AB244" s="27"/>
      <c r="AC244" s="27">
        <f t="shared" si="31"/>
        <v>0</v>
      </c>
      <c r="AD244" s="27">
        <f t="shared" si="32"/>
        <v>0</v>
      </c>
      <c r="AE244" s="27">
        <f t="shared" si="33"/>
        <v>0</v>
      </c>
      <c r="AF244" s="27">
        <f t="shared" si="34"/>
        <v>0</v>
      </c>
      <c r="AG244" s="27">
        <f t="shared" si="35"/>
        <v>0</v>
      </c>
      <c r="AH244" s="27">
        <f t="shared" si="36"/>
        <v>0</v>
      </c>
      <c r="AI244" s="27">
        <f t="shared" si="37"/>
        <v>0</v>
      </c>
      <c r="AJ244" s="27">
        <f t="shared" si="38"/>
        <v>0</v>
      </c>
      <c r="AK244" s="27">
        <f t="shared" si="39"/>
        <v>0</v>
      </c>
    </row>
    <row r="245" spans="1:37">
      <c r="A245" s="28" t="str">
        <f>IF(記入用!A245="","",記入用!A245)</f>
        <v/>
      </c>
      <c r="B245" s="28" t="str">
        <f>IF(記入用!B245="","",記入用!B245)</f>
        <v/>
      </c>
      <c r="C245" s="28" t="str">
        <f>IF(記入用!C245="","",記入用!C245)</f>
        <v/>
      </c>
      <c r="D245" s="28" t="str">
        <f>IF(記入用!D245="","",記入用!D245)</f>
        <v/>
      </c>
      <c r="E245" s="28" t="str">
        <f>IF(記入用!E245="","",記入用!E245)</f>
        <v/>
      </c>
      <c r="F245" s="28" t="str">
        <f>IF(記入用!F245="","",記入用!F245)</f>
        <v/>
      </c>
      <c r="G245" s="28" t="str">
        <f>IF(OR(記入用!G245=0,記入用!H245=0),"",ROUND((記入用!G245+記入用!H245)/2,0))</f>
        <v/>
      </c>
      <c r="H245" s="29" t="str">
        <f>IF(集計用!G245="","",IF(集計用!F245="男",LOOKUP(集計用!G245,得点換算データ!$A$3:$B$12),LOOKUP(集計用!G245,得点換算データ!$A$17:$B$26)))</f>
        <v/>
      </c>
      <c r="I245" s="28" t="str">
        <f>IF(記入用!I245="","",記入用!I245)</f>
        <v/>
      </c>
      <c r="J245" s="30" t="str">
        <f>IF(集計用!I245="","",IF(集計用!F245="男",LOOKUP(集計用!I245,得点換算データ!$C$3:$D$12),LOOKUP(集計用!I245,得点換算データ!$C$17:$D$26)))</f>
        <v/>
      </c>
      <c r="K245" s="28" t="str">
        <f>IF(記入用!J245="","",ROUNDDOWN(記入用!J245,0))</f>
        <v/>
      </c>
      <c r="L245" s="29" t="str">
        <f>IF(集計用!K245="","",IF(集計用!F245="男",LOOKUP(集計用!K245,得点換算データ!$E$3:$F$12),LOOKUP(集計用!K245,得点換算データ!$E$17:$F$26)))</f>
        <v/>
      </c>
      <c r="M245" s="28" t="str">
        <f>IF(記入用!K245="","",記入用!K245)</f>
        <v/>
      </c>
      <c r="N245" s="30" t="str">
        <f>IF(集計用!M245="","",IF(集計用!F245="男",LOOKUP(集計用!M245,得点換算データ!$G$3:$H$12),LOOKUP(集計用!M245,得点換算データ!$G$17:$H$26)))</f>
        <v/>
      </c>
      <c r="O245" s="28" t="str">
        <f>IF(記入用!L245="","",記入用!L245)</f>
        <v/>
      </c>
      <c r="P245" s="30" t="str">
        <f>IF(集計用!O245="","",IF(集計用!F245="男",LOOKUP(集計用!O245,得点換算データ!$I$3:$J$12),LOOKUP(集計用!O245,得点換算データ!$I$17:$J$26)))</f>
        <v/>
      </c>
      <c r="Q245" s="28" t="str">
        <f>IF(記入用!M245="","",記入用!M245)</f>
        <v/>
      </c>
      <c r="R245" s="30" t="str">
        <f>IF(集計用!Q245="","",IF(集計用!F245="男",LOOKUP(集計用!Q245,得点換算データ!$K$3:$L$12),LOOKUP(集計用!Q245,得点換算データ!$K$17:$L$26)))</f>
        <v/>
      </c>
      <c r="S245" s="28" t="str">
        <f>IF(記入用!N245="","",ROUNDUP(記入用!N245,1))</f>
        <v/>
      </c>
      <c r="T245" s="30" t="str">
        <f>IF(集計用!S245="","",IF(集計用!F245="男",LOOKUP(集計用!S245,得点換算データ!$M$3:$N$12),LOOKUP(集計用!S245,得点換算データ!$M$17:$N$26)))</f>
        <v/>
      </c>
      <c r="U245" s="28" t="str">
        <f>IF(記入用!O245="","",ROUNDDOWN(記入用!O245,0))</f>
        <v/>
      </c>
      <c r="V245" s="30" t="str">
        <f>IF(集計用!U245="","",IF(集計用!F245="男",LOOKUP(集計用!U245,得点換算データ!$O$3:$P$12),LOOKUP(集計用!U245,得点換算データ!$O$17:$P$26)))</f>
        <v/>
      </c>
      <c r="W245" s="28" t="str">
        <f>IF(記入用!P245="","",ROUNDDOWN(記入用!P245,0))</f>
        <v/>
      </c>
      <c r="X245" s="30" t="str">
        <f>IF(集計用!W245="","",IF(集計用!F245="男",LOOKUP(集計用!W245,得点換算データ!$Q$3:$R$12),LOOKUP(集計用!W245,得点換算データ!$Q$17:$R$26)))</f>
        <v/>
      </c>
      <c r="Y245" s="28" t="str">
        <f>IF(SUM(集計用!H245+J245+L245+N245+P245+R245+T245+V245+X245)=0,"",(H245+J245+L245+N245+T245+V245+X245+MAX(P245,R245)))</f>
        <v/>
      </c>
      <c r="Z245" s="28" t="str">
        <f>IF(Y245="","",IF(C245=1,LOOKUP(Y245,得点換算データ!$B$29:$B$33,得点換算データ!$A$29:$A$33),IF(C245=2,LOOKUP(Y245,得点換算データ!$C$29:$C$33,得点換算データ!$A$29:$A$33),LOOKUP(Y245,得点換算データ!$D$29:$D$33,得点換算データ!$A$29:$A$33))))</f>
        <v/>
      </c>
      <c r="AA245" s="27">
        <f t="shared" si="30"/>
        <v>0</v>
      </c>
      <c r="AB245" s="27"/>
      <c r="AC245" s="27">
        <f t="shared" si="31"/>
        <v>0</v>
      </c>
      <c r="AD245" s="27">
        <f t="shared" si="32"/>
        <v>0</v>
      </c>
      <c r="AE245" s="27">
        <f t="shared" si="33"/>
        <v>0</v>
      </c>
      <c r="AF245" s="27">
        <f t="shared" si="34"/>
        <v>0</v>
      </c>
      <c r="AG245" s="27">
        <f t="shared" si="35"/>
        <v>0</v>
      </c>
      <c r="AH245" s="27">
        <f t="shared" si="36"/>
        <v>0</v>
      </c>
      <c r="AI245" s="27">
        <f t="shared" si="37"/>
        <v>0</v>
      </c>
      <c r="AJ245" s="27">
        <f t="shared" si="38"/>
        <v>0</v>
      </c>
      <c r="AK245" s="27">
        <f t="shared" si="39"/>
        <v>0</v>
      </c>
    </row>
    <row r="246" spans="1:37">
      <c r="A246" s="28" t="str">
        <f>IF(記入用!A246="","",記入用!A246)</f>
        <v/>
      </c>
      <c r="B246" s="28" t="str">
        <f>IF(記入用!B246="","",記入用!B246)</f>
        <v/>
      </c>
      <c r="C246" s="28" t="str">
        <f>IF(記入用!C246="","",記入用!C246)</f>
        <v/>
      </c>
      <c r="D246" s="28" t="str">
        <f>IF(記入用!D246="","",記入用!D246)</f>
        <v/>
      </c>
      <c r="E246" s="28" t="str">
        <f>IF(記入用!E246="","",記入用!E246)</f>
        <v/>
      </c>
      <c r="F246" s="28" t="str">
        <f>IF(記入用!F246="","",記入用!F246)</f>
        <v/>
      </c>
      <c r="G246" s="28" t="str">
        <f>IF(OR(記入用!G246=0,記入用!H246=0),"",ROUND((記入用!G246+記入用!H246)/2,0))</f>
        <v/>
      </c>
      <c r="H246" s="29" t="str">
        <f>IF(集計用!G246="","",IF(集計用!F246="男",LOOKUP(集計用!G246,得点換算データ!$A$3:$B$12),LOOKUP(集計用!G246,得点換算データ!$A$17:$B$26)))</f>
        <v/>
      </c>
      <c r="I246" s="28" t="str">
        <f>IF(記入用!I246="","",記入用!I246)</f>
        <v/>
      </c>
      <c r="J246" s="30" t="str">
        <f>IF(集計用!I246="","",IF(集計用!F246="男",LOOKUP(集計用!I246,得点換算データ!$C$3:$D$12),LOOKUP(集計用!I246,得点換算データ!$C$17:$D$26)))</f>
        <v/>
      </c>
      <c r="K246" s="28" t="str">
        <f>IF(記入用!J246="","",ROUNDDOWN(記入用!J246,0))</f>
        <v/>
      </c>
      <c r="L246" s="29" t="str">
        <f>IF(集計用!K246="","",IF(集計用!F246="男",LOOKUP(集計用!K246,得点換算データ!$E$3:$F$12),LOOKUP(集計用!K246,得点換算データ!$E$17:$F$26)))</f>
        <v/>
      </c>
      <c r="M246" s="28" t="str">
        <f>IF(記入用!K246="","",記入用!K246)</f>
        <v/>
      </c>
      <c r="N246" s="30" t="str">
        <f>IF(集計用!M246="","",IF(集計用!F246="男",LOOKUP(集計用!M246,得点換算データ!$G$3:$H$12),LOOKUP(集計用!M246,得点換算データ!$G$17:$H$26)))</f>
        <v/>
      </c>
      <c r="O246" s="28" t="str">
        <f>IF(記入用!L246="","",記入用!L246)</f>
        <v/>
      </c>
      <c r="P246" s="30" t="str">
        <f>IF(集計用!O246="","",IF(集計用!F246="男",LOOKUP(集計用!O246,得点換算データ!$I$3:$J$12),LOOKUP(集計用!O246,得点換算データ!$I$17:$J$26)))</f>
        <v/>
      </c>
      <c r="Q246" s="28" t="str">
        <f>IF(記入用!M246="","",記入用!M246)</f>
        <v/>
      </c>
      <c r="R246" s="30" t="str">
        <f>IF(集計用!Q246="","",IF(集計用!F246="男",LOOKUP(集計用!Q246,得点換算データ!$K$3:$L$12),LOOKUP(集計用!Q246,得点換算データ!$K$17:$L$26)))</f>
        <v/>
      </c>
      <c r="S246" s="28" t="str">
        <f>IF(記入用!N246="","",ROUNDUP(記入用!N246,1))</f>
        <v/>
      </c>
      <c r="T246" s="30" t="str">
        <f>IF(集計用!S246="","",IF(集計用!F246="男",LOOKUP(集計用!S246,得点換算データ!$M$3:$N$12),LOOKUP(集計用!S246,得点換算データ!$M$17:$N$26)))</f>
        <v/>
      </c>
      <c r="U246" s="28" t="str">
        <f>IF(記入用!O246="","",ROUNDDOWN(記入用!O246,0))</f>
        <v/>
      </c>
      <c r="V246" s="30" t="str">
        <f>IF(集計用!U246="","",IF(集計用!F246="男",LOOKUP(集計用!U246,得点換算データ!$O$3:$P$12),LOOKUP(集計用!U246,得点換算データ!$O$17:$P$26)))</f>
        <v/>
      </c>
      <c r="W246" s="28" t="str">
        <f>IF(記入用!P246="","",ROUNDDOWN(記入用!P246,0))</f>
        <v/>
      </c>
      <c r="X246" s="30" t="str">
        <f>IF(集計用!W246="","",IF(集計用!F246="男",LOOKUP(集計用!W246,得点換算データ!$Q$3:$R$12),LOOKUP(集計用!W246,得点換算データ!$Q$17:$R$26)))</f>
        <v/>
      </c>
      <c r="Y246" s="28" t="str">
        <f>IF(SUM(集計用!H246+J246+L246+N246+P246+R246+T246+V246+X246)=0,"",(H246+J246+L246+N246+T246+V246+X246+MAX(P246,R246)))</f>
        <v/>
      </c>
      <c r="Z246" s="28" t="str">
        <f>IF(Y246="","",IF(C246=1,LOOKUP(Y246,得点換算データ!$B$29:$B$33,得点換算データ!$A$29:$A$33),IF(C246=2,LOOKUP(Y246,得点換算データ!$C$29:$C$33,得点換算データ!$A$29:$A$33),LOOKUP(Y246,得点換算データ!$D$29:$D$33,得点換算データ!$A$29:$A$33))))</f>
        <v/>
      </c>
      <c r="AA246" s="27">
        <f t="shared" si="30"/>
        <v>0</v>
      </c>
      <c r="AB246" s="27"/>
      <c r="AC246" s="27">
        <f t="shared" si="31"/>
        <v>0</v>
      </c>
      <c r="AD246" s="27">
        <f t="shared" si="32"/>
        <v>0</v>
      </c>
      <c r="AE246" s="27">
        <f t="shared" si="33"/>
        <v>0</v>
      </c>
      <c r="AF246" s="27">
        <f t="shared" si="34"/>
        <v>0</v>
      </c>
      <c r="AG246" s="27">
        <f t="shared" si="35"/>
        <v>0</v>
      </c>
      <c r="AH246" s="27">
        <f t="shared" si="36"/>
        <v>0</v>
      </c>
      <c r="AI246" s="27">
        <f t="shared" si="37"/>
        <v>0</v>
      </c>
      <c r="AJ246" s="27">
        <f t="shared" si="38"/>
        <v>0</v>
      </c>
      <c r="AK246" s="27">
        <f t="shared" si="39"/>
        <v>0</v>
      </c>
    </row>
    <row r="247" spans="1:37">
      <c r="A247" s="28" t="str">
        <f>IF(記入用!A247="","",記入用!A247)</f>
        <v/>
      </c>
      <c r="B247" s="28" t="str">
        <f>IF(記入用!B247="","",記入用!B247)</f>
        <v/>
      </c>
      <c r="C247" s="28" t="str">
        <f>IF(記入用!C247="","",記入用!C247)</f>
        <v/>
      </c>
      <c r="D247" s="28" t="str">
        <f>IF(記入用!D247="","",記入用!D247)</f>
        <v/>
      </c>
      <c r="E247" s="28" t="str">
        <f>IF(記入用!E247="","",記入用!E247)</f>
        <v/>
      </c>
      <c r="F247" s="28" t="str">
        <f>IF(記入用!F247="","",記入用!F247)</f>
        <v/>
      </c>
      <c r="G247" s="28" t="str">
        <f>IF(OR(記入用!G247=0,記入用!H247=0),"",ROUND((記入用!G247+記入用!H247)/2,0))</f>
        <v/>
      </c>
      <c r="H247" s="29" t="str">
        <f>IF(集計用!G247="","",IF(集計用!F247="男",LOOKUP(集計用!G247,得点換算データ!$A$3:$B$12),LOOKUP(集計用!G247,得点換算データ!$A$17:$B$26)))</f>
        <v/>
      </c>
      <c r="I247" s="28" t="str">
        <f>IF(記入用!I247="","",記入用!I247)</f>
        <v/>
      </c>
      <c r="J247" s="30" t="str">
        <f>IF(集計用!I247="","",IF(集計用!F247="男",LOOKUP(集計用!I247,得点換算データ!$C$3:$D$12),LOOKUP(集計用!I247,得点換算データ!$C$17:$D$26)))</f>
        <v/>
      </c>
      <c r="K247" s="28" t="str">
        <f>IF(記入用!J247="","",ROUNDDOWN(記入用!J247,0))</f>
        <v/>
      </c>
      <c r="L247" s="29" t="str">
        <f>IF(集計用!K247="","",IF(集計用!F247="男",LOOKUP(集計用!K247,得点換算データ!$E$3:$F$12),LOOKUP(集計用!K247,得点換算データ!$E$17:$F$26)))</f>
        <v/>
      </c>
      <c r="M247" s="28" t="str">
        <f>IF(記入用!K247="","",記入用!K247)</f>
        <v/>
      </c>
      <c r="N247" s="30" t="str">
        <f>IF(集計用!M247="","",IF(集計用!F247="男",LOOKUP(集計用!M247,得点換算データ!$G$3:$H$12),LOOKUP(集計用!M247,得点換算データ!$G$17:$H$26)))</f>
        <v/>
      </c>
      <c r="O247" s="28" t="str">
        <f>IF(記入用!L247="","",記入用!L247)</f>
        <v/>
      </c>
      <c r="P247" s="30" t="str">
        <f>IF(集計用!O247="","",IF(集計用!F247="男",LOOKUP(集計用!O247,得点換算データ!$I$3:$J$12),LOOKUP(集計用!O247,得点換算データ!$I$17:$J$26)))</f>
        <v/>
      </c>
      <c r="Q247" s="28" t="str">
        <f>IF(記入用!M247="","",記入用!M247)</f>
        <v/>
      </c>
      <c r="R247" s="30" t="str">
        <f>IF(集計用!Q247="","",IF(集計用!F247="男",LOOKUP(集計用!Q247,得点換算データ!$K$3:$L$12),LOOKUP(集計用!Q247,得点換算データ!$K$17:$L$26)))</f>
        <v/>
      </c>
      <c r="S247" s="28" t="str">
        <f>IF(記入用!N247="","",ROUNDUP(記入用!N247,1))</f>
        <v/>
      </c>
      <c r="T247" s="30" t="str">
        <f>IF(集計用!S247="","",IF(集計用!F247="男",LOOKUP(集計用!S247,得点換算データ!$M$3:$N$12),LOOKUP(集計用!S247,得点換算データ!$M$17:$N$26)))</f>
        <v/>
      </c>
      <c r="U247" s="28" t="str">
        <f>IF(記入用!O247="","",ROUNDDOWN(記入用!O247,0))</f>
        <v/>
      </c>
      <c r="V247" s="30" t="str">
        <f>IF(集計用!U247="","",IF(集計用!F247="男",LOOKUP(集計用!U247,得点換算データ!$O$3:$P$12),LOOKUP(集計用!U247,得点換算データ!$O$17:$P$26)))</f>
        <v/>
      </c>
      <c r="W247" s="28" t="str">
        <f>IF(記入用!P247="","",ROUNDDOWN(記入用!P247,0))</f>
        <v/>
      </c>
      <c r="X247" s="30" t="str">
        <f>IF(集計用!W247="","",IF(集計用!F247="男",LOOKUP(集計用!W247,得点換算データ!$Q$3:$R$12),LOOKUP(集計用!W247,得点換算データ!$Q$17:$R$26)))</f>
        <v/>
      </c>
      <c r="Y247" s="28" t="str">
        <f>IF(SUM(集計用!H247+J247+L247+N247+P247+R247+T247+V247+X247)=0,"",(H247+J247+L247+N247+T247+V247+X247+MAX(P247,R247)))</f>
        <v/>
      </c>
      <c r="Z247" s="28" t="str">
        <f>IF(Y247="","",IF(C247=1,LOOKUP(Y247,得点換算データ!$B$29:$B$33,得点換算データ!$A$29:$A$33),IF(C247=2,LOOKUP(Y247,得点換算データ!$C$29:$C$33,得点換算データ!$A$29:$A$33),LOOKUP(Y247,得点換算データ!$D$29:$D$33,得点換算データ!$A$29:$A$33))))</f>
        <v/>
      </c>
      <c r="AA247" s="27">
        <f t="shared" si="30"/>
        <v>0</v>
      </c>
      <c r="AB247" s="27"/>
      <c r="AC247" s="27">
        <f t="shared" si="31"/>
        <v>0</v>
      </c>
      <c r="AD247" s="27">
        <f t="shared" si="32"/>
        <v>0</v>
      </c>
      <c r="AE247" s="27">
        <f t="shared" si="33"/>
        <v>0</v>
      </c>
      <c r="AF247" s="27">
        <f t="shared" si="34"/>
        <v>0</v>
      </c>
      <c r="AG247" s="27">
        <f t="shared" si="35"/>
        <v>0</v>
      </c>
      <c r="AH247" s="27">
        <f t="shared" si="36"/>
        <v>0</v>
      </c>
      <c r="AI247" s="27">
        <f t="shared" si="37"/>
        <v>0</v>
      </c>
      <c r="AJ247" s="27">
        <f t="shared" si="38"/>
        <v>0</v>
      </c>
      <c r="AK247" s="27">
        <f t="shared" si="39"/>
        <v>0</v>
      </c>
    </row>
    <row r="248" spans="1:37">
      <c r="A248" s="28" t="str">
        <f>IF(記入用!A248="","",記入用!A248)</f>
        <v/>
      </c>
      <c r="B248" s="28" t="str">
        <f>IF(記入用!B248="","",記入用!B248)</f>
        <v/>
      </c>
      <c r="C248" s="28" t="str">
        <f>IF(記入用!C248="","",記入用!C248)</f>
        <v/>
      </c>
      <c r="D248" s="28" t="str">
        <f>IF(記入用!D248="","",記入用!D248)</f>
        <v/>
      </c>
      <c r="E248" s="28" t="str">
        <f>IF(記入用!E248="","",記入用!E248)</f>
        <v/>
      </c>
      <c r="F248" s="28" t="str">
        <f>IF(記入用!F248="","",記入用!F248)</f>
        <v/>
      </c>
      <c r="G248" s="28" t="str">
        <f>IF(OR(記入用!G248=0,記入用!H248=0),"",ROUND((記入用!G248+記入用!H248)/2,0))</f>
        <v/>
      </c>
      <c r="H248" s="29" t="str">
        <f>IF(集計用!G248="","",IF(集計用!F248="男",LOOKUP(集計用!G248,得点換算データ!$A$3:$B$12),LOOKUP(集計用!G248,得点換算データ!$A$17:$B$26)))</f>
        <v/>
      </c>
      <c r="I248" s="28" t="str">
        <f>IF(記入用!I248="","",記入用!I248)</f>
        <v/>
      </c>
      <c r="J248" s="30" t="str">
        <f>IF(集計用!I248="","",IF(集計用!F248="男",LOOKUP(集計用!I248,得点換算データ!$C$3:$D$12),LOOKUP(集計用!I248,得点換算データ!$C$17:$D$26)))</f>
        <v/>
      </c>
      <c r="K248" s="28" t="str">
        <f>IF(記入用!J248="","",ROUNDDOWN(記入用!J248,0))</f>
        <v/>
      </c>
      <c r="L248" s="29" t="str">
        <f>IF(集計用!K248="","",IF(集計用!F248="男",LOOKUP(集計用!K248,得点換算データ!$E$3:$F$12),LOOKUP(集計用!K248,得点換算データ!$E$17:$F$26)))</f>
        <v/>
      </c>
      <c r="M248" s="28" t="str">
        <f>IF(記入用!K248="","",記入用!K248)</f>
        <v/>
      </c>
      <c r="N248" s="30" t="str">
        <f>IF(集計用!M248="","",IF(集計用!F248="男",LOOKUP(集計用!M248,得点換算データ!$G$3:$H$12),LOOKUP(集計用!M248,得点換算データ!$G$17:$H$26)))</f>
        <v/>
      </c>
      <c r="O248" s="28" t="str">
        <f>IF(記入用!L248="","",記入用!L248)</f>
        <v/>
      </c>
      <c r="P248" s="30" t="str">
        <f>IF(集計用!O248="","",IF(集計用!F248="男",LOOKUP(集計用!O248,得点換算データ!$I$3:$J$12),LOOKUP(集計用!O248,得点換算データ!$I$17:$J$26)))</f>
        <v/>
      </c>
      <c r="Q248" s="28" t="str">
        <f>IF(記入用!M248="","",記入用!M248)</f>
        <v/>
      </c>
      <c r="R248" s="30" t="str">
        <f>IF(集計用!Q248="","",IF(集計用!F248="男",LOOKUP(集計用!Q248,得点換算データ!$K$3:$L$12),LOOKUP(集計用!Q248,得点換算データ!$K$17:$L$26)))</f>
        <v/>
      </c>
      <c r="S248" s="28" t="str">
        <f>IF(記入用!N248="","",ROUNDUP(記入用!N248,1))</f>
        <v/>
      </c>
      <c r="T248" s="30" t="str">
        <f>IF(集計用!S248="","",IF(集計用!F248="男",LOOKUP(集計用!S248,得点換算データ!$M$3:$N$12),LOOKUP(集計用!S248,得点換算データ!$M$17:$N$26)))</f>
        <v/>
      </c>
      <c r="U248" s="28" t="str">
        <f>IF(記入用!O248="","",ROUNDDOWN(記入用!O248,0))</f>
        <v/>
      </c>
      <c r="V248" s="30" t="str">
        <f>IF(集計用!U248="","",IF(集計用!F248="男",LOOKUP(集計用!U248,得点換算データ!$O$3:$P$12),LOOKUP(集計用!U248,得点換算データ!$O$17:$P$26)))</f>
        <v/>
      </c>
      <c r="W248" s="28" t="str">
        <f>IF(記入用!P248="","",ROUNDDOWN(記入用!P248,0))</f>
        <v/>
      </c>
      <c r="X248" s="30" t="str">
        <f>IF(集計用!W248="","",IF(集計用!F248="男",LOOKUP(集計用!W248,得点換算データ!$Q$3:$R$12),LOOKUP(集計用!W248,得点換算データ!$Q$17:$R$26)))</f>
        <v/>
      </c>
      <c r="Y248" s="28" t="str">
        <f>IF(SUM(集計用!H248+J248+L248+N248+P248+R248+T248+V248+X248)=0,"",(H248+J248+L248+N248+T248+V248+X248+MAX(P248,R248)))</f>
        <v/>
      </c>
      <c r="Z248" s="28" t="str">
        <f>IF(Y248="","",IF(C248=1,LOOKUP(Y248,得点換算データ!$B$29:$B$33,得点換算データ!$A$29:$A$33),IF(C248=2,LOOKUP(Y248,得点換算データ!$C$29:$C$33,得点換算データ!$A$29:$A$33),LOOKUP(Y248,得点換算データ!$D$29:$D$33,得点換算データ!$A$29:$A$33))))</f>
        <v/>
      </c>
      <c r="AA248" s="27">
        <f t="shared" si="30"/>
        <v>0</v>
      </c>
      <c r="AB248" s="27"/>
      <c r="AC248" s="27">
        <f t="shared" si="31"/>
        <v>0</v>
      </c>
      <c r="AD248" s="27">
        <f t="shared" si="32"/>
        <v>0</v>
      </c>
      <c r="AE248" s="27">
        <f t="shared" si="33"/>
        <v>0</v>
      </c>
      <c r="AF248" s="27">
        <f t="shared" si="34"/>
        <v>0</v>
      </c>
      <c r="AG248" s="27">
        <f t="shared" si="35"/>
        <v>0</v>
      </c>
      <c r="AH248" s="27">
        <f t="shared" si="36"/>
        <v>0</v>
      </c>
      <c r="AI248" s="27">
        <f t="shared" si="37"/>
        <v>0</v>
      </c>
      <c r="AJ248" s="27">
        <f t="shared" si="38"/>
        <v>0</v>
      </c>
      <c r="AK248" s="27">
        <f t="shared" si="39"/>
        <v>0</v>
      </c>
    </row>
    <row r="249" spans="1:37">
      <c r="A249" s="28" t="str">
        <f>IF(記入用!A249="","",記入用!A249)</f>
        <v/>
      </c>
      <c r="B249" s="28" t="str">
        <f>IF(記入用!B249="","",記入用!B249)</f>
        <v/>
      </c>
      <c r="C249" s="28" t="str">
        <f>IF(記入用!C249="","",記入用!C249)</f>
        <v/>
      </c>
      <c r="D249" s="28" t="str">
        <f>IF(記入用!D249="","",記入用!D249)</f>
        <v/>
      </c>
      <c r="E249" s="28" t="str">
        <f>IF(記入用!E249="","",記入用!E249)</f>
        <v/>
      </c>
      <c r="F249" s="28" t="str">
        <f>IF(記入用!F249="","",記入用!F249)</f>
        <v/>
      </c>
      <c r="G249" s="28" t="str">
        <f>IF(OR(記入用!G249=0,記入用!H249=0),"",ROUND((記入用!G249+記入用!H249)/2,0))</f>
        <v/>
      </c>
      <c r="H249" s="29" t="str">
        <f>IF(集計用!G249="","",IF(集計用!F249="男",LOOKUP(集計用!G249,得点換算データ!$A$3:$B$12),LOOKUP(集計用!G249,得点換算データ!$A$17:$B$26)))</f>
        <v/>
      </c>
      <c r="I249" s="28" t="str">
        <f>IF(記入用!I249="","",記入用!I249)</f>
        <v/>
      </c>
      <c r="J249" s="30" t="str">
        <f>IF(集計用!I249="","",IF(集計用!F249="男",LOOKUP(集計用!I249,得点換算データ!$C$3:$D$12),LOOKUP(集計用!I249,得点換算データ!$C$17:$D$26)))</f>
        <v/>
      </c>
      <c r="K249" s="28" t="str">
        <f>IF(記入用!J249="","",ROUNDDOWN(記入用!J249,0))</f>
        <v/>
      </c>
      <c r="L249" s="29" t="str">
        <f>IF(集計用!K249="","",IF(集計用!F249="男",LOOKUP(集計用!K249,得点換算データ!$E$3:$F$12),LOOKUP(集計用!K249,得点換算データ!$E$17:$F$26)))</f>
        <v/>
      </c>
      <c r="M249" s="28" t="str">
        <f>IF(記入用!K249="","",記入用!K249)</f>
        <v/>
      </c>
      <c r="N249" s="30" t="str">
        <f>IF(集計用!M249="","",IF(集計用!F249="男",LOOKUP(集計用!M249,得点換算データ!$G$3:$H$12),LOOKUP(集計用!M249,得点換算データ!$G$17:$H$26)))</f>
        <v/>
      </c>
      <c r="O249" s="28" t="str">
        <f>IF(記入用!L249="","",記入用!L249)</f>
        <v/>
      </c>
      <c r="P249" s="30" t="str">
        <f>IF(集計用!O249="","",IF(集計用!F249="男",LOOKUP(集計用!O249,得点換算データ!$I$3:$J$12),LOOKUP(集計用!O249,得点換算データ!$I$17:$J$26)))</f>
        <v/>
      </c>
      <c r="Q249" s="28" t="str">
        <f>IF(記入用!M249="","",記入用!M249)</f>
        <v/>
      </c>
      <c r="R249" s="30" t="str">
        <f>IF(集計用!Q249="","",IF(集計用!F249="男",LOOKUP(集計用!Q249,得点換算データ!$K$3:$L$12),LOOKUP(集計用!Q249,得点換算データ!$K$17:$L$26)))</f>
        <v/>
      </c>
      <c r="S249" s="28" t="str">
        <f>IF(記入用!N249="","",ROUNDUP(記入用!N249,1))</f>
        <v/>
      </c>
      <c r="T249" s="30" t="str">
        <f>IF(集計用!S249="","",IF(集計用!F249="男",LOOKUP(集計用!S249,得点換算データ!$M$3:$N$12),LOOKUP(集計用!S249,得点換算データ!$M$17:$N$26)))</f>
        <v/>
      </c>
      <c r="U249" s="28" t="str">
        <f>IF(記入用!O249="","",ROUNDDOWN(記入用!O249,0))</f>
        <v/>
      </c>
      <c r="V249" s="30" t="str">
        <f>IF(集計用!U249="","",IF(集計用!F249="男",LOOKUP(集計用!U249,得点換算データ!$O$3:$P$12),LOOKUP(集計用!U249,得点換算データ!$O$17:$P$26)))</f>
        <v/>
      </c>
      <c r="W249" s="28" t="str">
        <f>IF(記入用!P249="","",ROUNDDOWN(記入用!P249,0))</f>
        <v/>
      </c>
      <c r="X249" s="30" t="str">
        <f>IF(集計用!W249="","",IF(集計用!F249="男",LOOKUP(集計用!W249,得点換算データ!$Q$3:$R$12),LOOKUP(集計用!W249,得点換算データ!$Q$17:$R$26)))</f>
        <v/>
      </c>
      <c r="Y249" s="28" t="str">
        <f>IF(SUM(集計用!H249+J249+L249+N249+P249+R249+T249+V249+X249)=0,"",(H249+J249+L249+N249+T249+V249+X249+MAX(P249,R249)))</f>
        <v/>
      </c>
      <c r="Z249" s="28" t="str">
        <f>IF(Y249="","",IF(C249=1,LOOKUP(Y249,得点換算データ!$B$29:$B$33,得点換算データ!$A$29:$A$33),IF(C249=2,LOOKUP(Y249,得点換算データ!$C$29:$C$33,得点換算データ!$A$29:$A$33),LOOKUP(Y249,得点換算データ!$D$29:$D$33,得点換算データ!$A$29:$A$33))))</f>
        <v/>
      </c>
      <c r="AA249" s="27">
        <f t="shared" si="30"/>
        <v>0</v>
      </c>
      <c r="AB249" s="27"/>
      <c r="AC249" s="27">
        <f t="shared" si="31"/>
        <v>0</v>
      </c>
      <c r="AD249" s="27">
        <f t="shared" si="32"/>
        <v>0</v>
      </c>
      <c r="AE249" s="27">
        <f t="shared" si="33"/>
        <v>0</v>
      </c>
      <c r="AF249" s="27">
        <f t="shared" si="34"/>
        <v>0</v>
      </c>
      <c r="AG249" s="27">
        <f t="shared" si="35"/>
        <v>0</v>
      </c>
      <c r="AH249" s="27">
        <f t="shared" si="36"/>
        <v>0</v>
      </c>
      <c r="AI249" s="27">
        <f t="shared" si="37"/>
        <v>0</v>
      </c>
      <c r="AJ249" s="27">
        <f t="shared" si="38"/>
        <v>0</v>
      </c>
      <c r="AK249" s="27">
        <f t="shared" si="39"/>
        <v>0</v>
      </c>
    </row>
    <row r="250" spans="1:37">
      <c r="A250" s="28" t="str">
        <f>IF(記入用!A250="","",記入用!A250)</f>
        <v/>
      </c>
      <c r="B250" s="28" t="str">
        <f>IF(記入用!B250="","",記入用!B250)</f>
        <v/>
      </c>
      <c r="C250" s="28" t="str">
        <f>IF(記入用!C250="","",記入用!C250)</f>
        <v/>
      </c>
      <c r="D250" s="28" t="str">
        <f>IF(記入用!D250="","",記入用!D250)</f>
        <v/>
      </c>
      <c r="E250" s="28" t="str">
        <f>IF(記入用!E250="","",記入用!E250)</f>
        <v/>
      </c>
      <c r="F250" s="28" t="str">
        <f>IF(記入用!F250="","",記入用!F250)</f>
        <v/>
      </c>
      <c r="G250" s="28" t="str">
        <f>IF(OR(記入用!G250=0,記入用!H250=0),"",ROUND((記入用!G250+記入用!H250)/2,0))</f>
        <v/>
      </c>
      <c r="H250" s="29" t="str">
        <f>IF(集計用!G250="","",IF(集計用!F250="男",LOOKUP(集計用!G250,得点換算データ!$A$3:$B$12),LOOKUP(集計用!G250,得点換算データ!$A$17:$B$26)))</f>
        <v/>
      </c>
      <c r="I250" s="28" t="str">
        <f>IF(記入用!I250="","",記入用!I250)</f>
        <v/>
      </c>
      <c r="J250" s="30" t="str">
        <f>IF(集計用!I250="","",IF(集計用!F250="男",LOOKUP(集計用!I250,得点換算データ!$C$3:$D$12),LOOKUP(集計用!I250,得点換算データ!$C$17:$D$26)))</f>
        <v/>
      </c>
      <c r="K250" s="28" t="str">
        <f>IF(記入用!J250="","",ROUNDDOWN(記入用!J250,0))</f>
        <v/>
      </c>
      <c r="L250" s="29" t="str">
        <f>IF(集計用!K250="","",IF(集計用!F250="男",LOOKUP(集計用!K250,得点換算データ!$E$3:$F$12),LOOKUP(集計用!K250,得点換算データ!$E$17:$F$26)))</f>
        <v/>
      </c>
      <c r="M250" s="28" t="str">
        <f>IF(記入用!K250="","",記入用!K250)</f>
        <v/>
      </c>
      <c r="N250" s="30" t="str">
        <f>IF(集計用!M250="","",IF(集計用!F250="男",LOOKUP(集計用!M250,得点換算データ!$G$3:$H$12),LOOKUP(集計用!M250,得点換算データ!$G$17:$H$26)))</f>
        <v/>
      </c>
      <c r="O250" s="28" t="str">
        <f>IF(記入用!L250="","",記入用!L250)</f>
        <v/>
      </c>
      <c r="P250" s="30" t="str">
        <f>IF(集計用!O250="","",IF(集計用!F250="男",LOOKUP(集計用!O250,得点換算データ!$I$3:$J$12),LOOKUP(集計用!O250,得点換算データ!$I$17:$J$26)))</f>
        <v/>
      </c>
      <c r="Q250" s="28" t="str">
        <f>IF(記入用!M250="","",記入用!M250)</f>
        <v/>
      </c>
      <c r="R250" s="30" t="str">
        <f>IF(集計用!Q250="","",IF(集計用!F250="男",LOOKUP(集計用!Q250,得点換算データ!$K$3:$L$12),LOOKUP(集計用!Q250,得点換算データ!$K$17:$L$26)))</f>
        <v/>
      </c>
      <c r="S250" s="28" t="str">
        <f>IF(記入用!N250="","",ROUNDUP(記入用!N250,1))</f>
        <v/>
      </c>
      <c r="T250" s="30" t="str">
        <f>IF(集計用!S250="","",IF(集計用!F250="男",LOOKUP(集計用!S250,得点換算データ!$M$3:$N$12),LOOKUP(集計用!S250,得点換算データ!$M$17:$N$26)))</f>
        <v/>
      </c>
      <c r="U250" s="28" t="str">
        <f>IF(記入用!O250="","",ROUNDDOWN(記入用!O250,0))</f>
        <v/>
      </c>
      <c r="V250" s="30" t="str">
        <f>IF(集計用!U250="","",IF(集計用!F250="男",LOOKUP(集計用!U250,得点換算データ!$O$3:$P$12),LOOKUP(集計用!U250,得点換算データ!$O$17:$P$26)))</f>
        <v/>
      </c>
      <c r="W250" s="28" t="str">
        <f>IF(記入用!P250="","",ROUNDDOWN(記入用!P250,0))</f>
        <v/>
      </c>
      <c r="X250" s="30" t="str">
        <f>IF(集計用!W250="","",IF(集計用!F250="男",LOOKUP(集計用!W250,得点換算データ!$Q$3:$R$12),LOOKUP(集計用!W250,得点換算データ!$Q$17:$R$26)))</f>
        <v/>
      </c>
      <c r="Y250" s="28" t="str">
        <f>IF(SUM(集計用!H250+J250+L250+N250+P250+R250+T250+V250+X250)=0,"",(H250+J250+L250+N250+T250+V250+X250+MAX(P250,R250)))</f>
        <v/>
      </c>
      <c r="Z250" s="28" t="str">
        <f>IF(Y250="","",IF(C250=1,LOOKUP(Y250,得点換算データ!$B$29:$B$33,得点換算データ!$A$29:$A$33),IF(C250=2,LOOKUP(Y250,得点換算データ!$C$29:$C$33,得点換算データ!$A$29:$A$33),LOOKUP(Y250,得点換算データ!$D$29:$D$33,得点換算データ!$A$29:$A$33))))</f>
        <v/>
      </c>
      <c r="AA250" s="27">
        <f t="shared" si="30"/>
        <v>0</v>
      </c>
      <c r="AB250" s="27"/>
      <c r="AC250" s="27">
        <f t="shared" si="31"/>
        <v>0</v>
      </c>
      <c r="AD250" s="27">
        <f t="shared" si="32"/>
        <v>0</v>
      </c>
      <c r="AE250" s="27">
        <f t="shared" si="33"/>
        <v>0</v>
      </c>
      <c r="AF250" s="27">
        <f t="shared" si="34"/>
        <v>0</v>
      </c>
      <c r="AG250" s="27">
        <f t="shared" si="35"/>
        <v>0</v>
      </c>
      <c r="AH250" s="27">
        <f t="shared" si="36"/>
        <v>0</v>
      </c>
      <c r="AI250" s="27">
        <f t="shared" si="37"/>
        <v>0</v>
      </c>
      <c r="AJ250" s="27">
        <f t="shared" si="38"/>
        <v>0</v>
      </c>
      <c r="AK250" s="27">
        <f t="shared" si="39"/>
        <v>0</v>
      </c>
    </row>
    <row r="251" spans="1:37">
      <c r="A251" s="28" t="str">
        <f>IF(記入用!A251="","",記入用!A251)</f>
        <v/>
      </c>
      <c r="B251" s="28" t="str">
        <f>IF(記入用!B251="","",記入用!B251)</f>
        <v/>
      </c>
      <c r="C251" s="28" t="str">
        <f>IF(記入用!C251="","",記入用!C251)</f>
        <v/>
      </c>
      <c r="D251" s="28" t="str">
        <f>IF(記入用!D251="","",記入用!D251)</f>
        <v/>
      </c>
      <c r="E251" s="28" t="str">
        <f>IF(記入用!E251="","",記入用!E251)</f>
        <v/>
      </c>
      <c r="F251" s="28" t="str">
        <f>IF(記入用!F251="","",記入用!F251)</f>
        <v/>
      </c>
      <c r="G251" s="28" t="str">
        <f>IF(OR(記入用!G251=0,記入用!H251=0),"",ROUND((記入用!G251+記入用!H251)/2,0))</f>
        <v/>
      </c>
      <c r="H251" s="29" t="str">
        <f>IF(集計用!G251="","",IF(集計用!F251="男",LOOKUP(集計用!G251,得点換算データ!$A$3:$B$12),LOOKUP(集計用!G251,得点換算データ!$A$17:$B$26)))</f>
        <v/>
      </c>
      <c r="I251" s="28" t="str">
        <f>IF(記入用!I251="","",記入用!I251)</f>
        <v/>
      </c>
      <c r="J251" s="30" t="str">
        <f>IF(集計用!I251="","",IF(集計用!F251="男",LOOKUP(集計用!I251,得点換算データ!$C$3:$D$12),LOOKUP(集計用!I251,得点換算データ!$C$17:$D$26)))</f>
        <v/>
      </c>
      <c r="K251" s="28" t="str">
        <f>IF(記入用!J251="","",ROUNDDOWN(記入用!J251,0))</f>
        <v/>
      </c>
      <c r="L251" s="29" t="str">
        <f>IF(集計用!K251="","",IF(集計用!F251="男",LOOKUP(集計用!K251,得点換算データ!$E$3:$F$12),LOOKUP(集計用!K251,得点換算データ!$E$17:$F$26)))</f>
        <v/>
      </c>
      <c r="M251" s="28" t="str">
        <f>IF(記入用!K251="","",記入用!K251)</f>
        <v/>
      </c>
      <c r="N251" s="30" t="str">
        <f>IF(集計用!M251="","",IF(集計用!F251="男",LOOKUP(集計用!M251,得点換算データ!$G$3:$H$12),LOOKUP(集計用!M251,得点換算データ!$G$17:$H$26)))</f>
        <v/>
      </c>
      <c r="O251" s="28" t="str">
        <f>IF(記入用!L251="","",記入用!L251)</f>
        <v/>
      </c>
      <c r="P251" s="30" t="str">
        <f>IF(集計用!O251="","",IF(集計用!F251="男",LOOKUP(集計用!O251,得点換算データ!$I$3:$J$12),LOOKUP(集計用!O251,得点換算データ!$I$17:$J$26)))</f>
        <v/>
      </c>
      <c r="Q251" s="28" t="str">
        <f>IF(記入用!M251="","",記入用!M251)</f>
        <v/>
      </c>
      <c r="R251" s="30" t="str">
        <f>IF(集計用!Q251="","",IF(集計用!F251="男",LOOKUP(集計用!Q251,得点換算データ!$K$3:$L$12),LOOKUP(集計用!Q251,得点換算データ!$K$17:$L$26)))</f>
        <v/>
      </c>
      <c r="S251" s="28" t="str">
        <f>IF(記入用!N251="","",ROUNDUP(記入用!N251,1))</f>
        <v/>
      </c>
      <c r="T251" s="30" t="str">
        <f>IF(集計用!S251="","",IF(集計用!F251="男",LOOKUP(集計用!S251,得点換算データ!$M$3:$N$12),LOOKUP(集計用!S251,得点換算データ!$M$17:$N$26)))</f>
        <v/>
      </c>
      <c r="U251" s="28" t="str">
        <f>IF(記入用!O251="","",ROUNDDOWN(記入用!O251,0))</f>
        <v/>
      </c>
      <c r="V251" s="30" t="str">
        <f>IF(集計用!U251="","",IF(集計用!F251="男",LOOKUP(集計用!U251,得点換算データ!$O$3:$P$12),LOOKUP(集計用!U251,得点換算データ!$O$17:$P$26)))</f>
        <v/>
      </c>
      <c r="W251" s="28" t="str">
        <f>IF(記入用!P251="","",ROUNDDOWN(記入用!P251,0))</f>
        <v/>
      </c>
      <c r="X251" s="30" t="str">
        <f>IF(集計用!W251="","",IF(集計用!F251="男",LOOKUP(集計用!W251,得点換算データ!$Q$3:$R$12),LOOKUP(集計用!W251,得点換算データ!$Q$17:$R$26)))</f>
        <v/>
      </c>
      <c r="Y251" s="28" t="str">
        <f>IF(SUM(集計用!H251+J251+L251+N251+P251+R251+T251+V251+X251)=0,"",(H251+J251+L251+N251+T251+V251+X251+MAX(P251,R251)))</f>
        <v/>
      </c>
      <c r="Z251" s="28" t="str">
        <f>IF(Y251="","",IF(C251=1,LOOKUP(Y251,得点換算データ!$B$29:$B$33,得点換算データ!$A$29:$A$33),IF(C251=2,LOOKUP(Y251,得点換算データ!$C$29:$C$33,得点換算データ!$A$29:$A$33),LOOKUP(Y251,得点換算データ!$D$29:$D$33,得点換算データ!$A$29:$A$33))))</f>
        <v/>
      </c>
      <c r="AA251" s="27">
        <f t="shared" si="30"/>
        <v>0</v>
      </c>
      <c r="AB251" s="27"/>
      <c r="AC251" s="27">
        <f t="shared" si="31"/>
        <v>0</v>
      </c>
      <c r="AD251" s="27">
        <f t="shared" si="32"/>
        <v>0</v>
      </c>
      <c r="AE251" s="27">
        <f t="shared" si="33"/>
        <v>0</v>
      </c>
      <c r="AF251" s="27">
        <f t="shared" si="34"/>
        <v>0</v>
      </c>
      <c r="AG251" s="27">
        <f t="shared" si="35"/>
        <v>0</v>
      </c>
      <c r="AH251" s="27">
        <f t="shared" si="36"/>
        <v>0</v>
      </c>
      <c r="AI251" s="27">
        <f t="shared" si="37"/>
        <v>0</v>
      </c>
      <c r="AJ251" s="27">
        <f t="shared" si="38"/>
        <v>0</v>
      </c>
      <c r="AK251" s="27">
        <f t="shared" si="39"/>
        <v>0</v>
      </c>
    </row>
    <row r="252" spans="1:37">
      <c r="A252" s="28" t="str">
        <f>IF(記入用!A252="","",記入用!A252)</f>
        <v/>
      </c>
      <c r="B252" s="28" t="str">
        <f>IF(記入用!B252="","",記入用!B252)</f>
        <v/>
      </c>
      <c r="C252" s="28" t="str">
        <f>IF(記入用!C252="","",記入用!C252)</f>
        <v/>
      </c>
      <c r="D252" s="28" t="str">
        <f>IF(記入用!D252="","",記入用!D252)</f>
        <v/>
      </c>
      <c r="E252" s="28" t="str">
        <f>IF(記入用!E252="","",記入用!E252)</f>
        <v/>
      </c>
      <c r="F252" s="28" t="str">
        <f>IF(記入用!F252="","",記入用!F252)</f>
        <v/>
      </c>
      <c r="G252" s="28" t="str">
        <f>IF(OR(記入用!G252=0,記入用!H252=0),"",ROUND((記入用!G252+記入用!H252)/2,0))</f>
        <v/>
      </c>
      <c r="H252" s="29" t="str">
        <f>IF(集計用!G252="","",IF(集計用!F252="男",LOOKUP(集計用!G252,得点換算データ!$A$3:$B$12),LOOKUP(集計用!G252,得点換算データ!$A$17:$B$26)))</f>
        <v/>
      </c>
      <c r="I252" s="28" t="str">
        <f>IF(記入用!I252="","",記入用!I252)</f>
        <v/>
      </c>
      <c r="J252" s="30" t="str">
        <f>IF(集計用!I252="","",IF(集計用!F252="男",LOOKUP(集計用!I252,得点換算データ!$C$3:$D$12),LOOKUP(集計用!I252,得点換算データ!$C$17:$D$26)))</f>
        <v/>
      </c>
      <c r="K252" s="28" t="str">
        <f>IF(記入用!J252="","",ROUNDDOWN(記入用!J252,0))</f>
        <v/>
      </c>
      <c r="L252" s="29" t="str">
        <f>IF(集計用!K252="","",IF(集計用!F252="男",LOOKUP(集計用!K252,得点換算データ!$E$3:$F$12),LOOKUP(集計用!K252,得点換算データ!$E$17:$F$26)))</f>
        <v/>
      </c>
      <c r="M252" s="28" t="str">
        <f>IF(記入用!K252="","",記入用!K252)</f>
        <v/>
      </c>
      <c r="N252" s="30" t="str">
        <f>IF(集計用!M252="","",IF(集計用!F252="男",LOOKUP(集計用!M252,得点換算データ!$G$3:$H$12),LOOKUP(集計用!M252,得点換算データ!$G$17:$H$26)))</f>
        <v/>
      </c>
      <c r="O252" s="28" t="str">
        <f>IF(記入用!L252="","",記入用!L252)</f>
        <v/>
      </c>
      <c r="P252" s="30" t="str">
        <f>IF(集計用!O252="","",IF(集計用!F252="男",LOOKUP(集計用!O252,得点換算データ!$I$3:$J$12),LOOKUP(集計用!O252,得点換算データ!$I$17:$J$26)))</f>
        <v/>
      </c>
      <c r="Q252" s="28" t="str">
        <f>IF(記入用!M252="","",記入用!M252)</f>
        <v/>
      </c>
      <c r="R252" s="30" t="str">
        <f>IF(集計用!Q252="","",IF(集計用!F252="男",LOOKUP(集計用!Q252,得点換算データ!$K$3:$L$12),LOOKUP(集計用!Q252,得点換算データ!$K$17:$L$26)))</f>
        <v/>
      </c>
      <c r="S252" s="28" t="str">
        <f>IF(記入用!N252="","",ROUNDUP(記入用!N252,1))</f>
        <v/>
      </c>
      <c r="T252" s="30" t="str">
        <f>IF(集計用!S252="","",IF(集計用!F252="男",LOOKUP(集計用!S252,得点換算データ!$M$3:$N$12),LOOKUP(集計用!S252,得点換算データ!$M$17:$N$26)))</f>
        <v/>
      </c>
      <c r="U252" s="28" t="str">
        <f>IF(記入用!O252="","",ROUNDDOWN(記入用!O252,0))</f>
        <v/>
      </c>
      <c r="V252" s="30" t="str">
        <f>IF(集計用!U252="","",IF(集計用!F252="男",LOOKUP(集計用!U252,得点換算データ!$O$3:$P$12),LOOKUP(集計用!U252,得点換算データ!$O$17:$P$26)))</f>
        <v/>
      </c>
      <c r="W252" s="28" t="str">
        <f>IF(記入用!P252="","",ROUNDDOWN(記入用!P252,0))</f>
        <v/>
      </c>
      <c r="X252" s="30" t="str">
        <f>IF(集計用!W252="","",IF(集計用!F252="男",LOOKUP(集計用!W252,得点換算データ!$Q$3:$R$12),LOOKUP(集計用!W252,得点換算データ!$Q$17:$R$26)))</f>
        <v/>
      </c>
      <c r="Y252" s="28" t="str">
        <f>IF(SUM(集計用!H252+J252+L252+N252+P252+R252+T252+V252+X252)=0,"",(H252+J252+L252+N252+T252+V252+X252+MAX(P252,R252)))</f>
        <v/>
      </c>
      <c r="Z252" s="28" t="str">
        <f>IF(Y252="","",IF(C252=1,LOOKUP(Y252,得点換算データ!$B$29:$B$33,得点換算データ!$A$29:$A$33),IF(C252=2,LOOKUP(Y252,得点換算データ!$C$29:$C$33,得点換算データ!$A$29:$A$33),LOOKUP(Y252,得点換算データ!$D$29:$D$33,得点換算データ!$A$29:$A$33))))</f>
        <v/>
      </c>
      <c r="AA252" s="27">
        <f t="shared" si="30"/>
        <v>0</v>
      </c>
      <c r="AB252" s="27"/>
      <c r="AC252" s="27">
        <f t="shared" si="31"/>
        <v>0</v>
      </c>
      <c r="AD252" s="27">
        <f t="shared" si="32"/>
        <v>0</v>
      </c>
      <c r="AE252" s="27">
        <f t="shared" si="33"/>
        <v>0</v>
      </c>
      <c r="AF252" s="27">
        <f t="shared" si="34"/>
        <v>0</v>
      </c>
      <c r="AG252" s="27">
        <f t="shared" si="35"/>
        <v>0</v>
      </c>
      <c r="AH252" s="27">
        <f t="shared" si="36"/>
        <v>0</v>
      </c>
      <c r="AI252" s="27">
        <f t="shared" si="37"/>
        <v>0</v>
      </c>
      <c r="AJ252" s="27">
        <f t="shared" si="38"/>
        <v>0</v>
      </c>
      <c r="AK252" s="27">
        <f t="shared" si="39"/>
        <v>0</v>
      </c>
    </row>
    <row r="253" spans="1:37">
      <c r="A253" s="28" t="str">
        <f>IF(記入用!A253="","",記入用!A253)</f>
        <v/>
      </c>
      <c r="B253" s="28" t="str">
        <f>IF(記入用!B253="","",記入用!B253)</f>
        <v/>
      </c>
      <c r="C253" s="28" t="str">
        <f>IF(記入用!C253="","",記入用!C253)</f>
        <v/>
      </c>
      <c r="D253" s="28" t="str">
        <f>IF(記入用!D253="","",記入用!D253)</f>
        <v/>
      </c>
      <c r="E253" s="28" t="str">
        <f>IF(記入用!E253="","",記入用!E253)</f>
        <v/>
      </c>
      <c r="F253" s="28" t="str">
        <f>IF(記入用!F253="","",記入用!F253)</f>
        <v/>
      </c>
      <c r="G253" s="28" t="str">
        <f>IF(OR(記入用!G253=0,記入用!H253=0),"",ROUND((記入用!G253+記入用!H253)/2,0))</f>
        <v/>
      </c>
      <c r="H253" s="29" t="str">
        <f>IF(集計用!G253="","",IF(集計用!F253="男",LOOKUP(集計用!G253,得点換算データ!$A$3:$B$12),LOOKUP(集計用!G253,得点換算データ!$A$17:$B$26)))</f>
        <v/>
      </c>
      <c r="I253" s="28" t="str">
        <f>IF(記入用!I253="","",記入用!I253)</f>
        <v/>
      </c>
      <c r="J253" s="30" t="str">
        <f>IF(集計用!I253="","",IF(集計用!F253="男",LOOKUP(集計用!I253,得点換算データ!$C$3:$D$12),LOOKUP(集計用!I253,得点換算データ!$C$17:$D$26)))</f>
        <v/>
      </c>
      <c r="K253" s="28" t="str">
        <f>IF(記入用!J253="","",ROUNDDOWN(記入用!J253,0))</f>
        <v/>
      </c>
      <c r="L253" s="29" t="str">
        <f>IF(集計用!K253="","",IF(集計用!F253="男",LOOKUP(集計用!K253,得点換算データ!$E$3:$F$12),LOOKUP(集計用!K253,得点換算データ!$E$17:$F$26)))</f>
        <v/>
      </c>
      <c r="M253" s="28" t="str">
        <f>IF(記入用!K253="","",記入用!K253)</f>
        <v/>
      </c>
      <c r="N253" s="30" t="str">
        <f>IF(集計用!M253="","",IF(集計用!F253="男",LOOKUP(集計用!M253,得点換算データ!$G$3:$H$12),LOOKUP(集計用!M253,得点換算データ!$G$17:$H$26)))</f>
        <v/>
      </c>
      <c r="O253" s="28" t="str">
        <f>IF(記入用!L253="","",記入用!L253)</f>
        <v/>
      </c>
      <c r="P253" s="30" t="str">
        <f>IF(集計用!O253="","",IF(集計用!F253="男",LOOKUP(集計用!O253,得点換算データ!$I$3:$J$12),LOOKUP(集計用!O253,得点換算データ!$I$17:$J$26)))</f>
        <v/>
      </c>
      <c r="Q253" s="28" t="str">
        <f>IF(記入用!M253="","",記入用!M253)</f>
        <v/>
      </c>
      <c r="R253" s="30" t="str">
        <f>IF(集計用!Q253="","",IF(集計用!F253="男",LOOKUP(集計用!Q253,得点換算データ!$K$3:$L$12),LOOKUP(集計用!Q253,得点換算データ!$K$17:$L$26)))</f>
        <v/>
      </c>
      <c r="S253" s="28" t="str">
        <f>IF(記入用!N253="","",ROUNDUP(記入用!N253,1))</f>
        <v/>
      </c>
      <c r="T253" s="30" t="str">
        <f>IF(集計用!S253="","",IF(集計用!F253="男",LOOKUP(集計用!S253,得点換算データ!$M$3:$N$12),LOOKUP(集計用!S253,得点換算データ!$M$17:$N$26)))</f>
        <v/>
      </c>
      <c r="U253" s="28" t="str">
        <f>IF(記入用!O253="","",ROUNDDOWN(記入用!O253,0))</f>
        <v/>
      </c>
      <c r="V253" s="30" t="str">
        <f>IF(集計用!U253="","",IF(集計用!F253="男",LOOKUP(集計用!U253,得点換算データ!$O$3:$P$12),LOOKUP(集計用!U253,得点換算データ!$O$17:$P$26)))</f>
        <v/>
      </c>
      <c r="W253" s="28" t="str">
        <f>IF(記入用!P253="","",ROUNDDOWN(記入用!P253,0))</f>
        <v/>
      </c>
      <c r="X253" s="30" t="str">
        <f>IF(集計用!W253="","",IF(集計用!F253="男",LOOKUP(集計用!W253,得点換算データ!$Q$3:$R$12),LOOKUP(集計用!W253,得点換算データ!$Q$17:$R$26)))</f>
        <v/>
      </c>
      <c r="Y253" s="28" t="str">
        <f>IF(SUM(集計用!H253+J253+L253+N253+P253+R253+T253+V253+X253)=0,"",(H253+J253+L253+N253+T253+V253+X253+MAX(P253,R253)))</f>
        <v/>
      </c>
      <c r="Z253" s="28" t="str">
        <f>IF(Y253="","",IF(C253=1,LOOKUP(Y253,得点換算データ!$B$29:$B$33,得点換算データ!$A$29:$A$33),IF(C253=2,LOOKUP(Y253,得点換算データ!$C$29:$C$33,得点換算データ!$A$29:$A$33),LOOKUP(Y253,得点換算データ!$D$29:$D$33,得点換算データ!$A$29:$A$33))))</f>
        <v/>
      </c>
      <c r="AA253" s="27">
        <f t="shared" si="30"/>
        <v>0</v>
      </c>
      <c r="AB253" s="27"/>
      <c r="AC253" s="27">
        <f t="shared" si="31"/>
        <v>0</v>
      </c>
      <c r="AD253" s="27">
        <f t="shared" si="32"/>
        <v>0</v>
      </c>
      <c r="AE253" s="27">
        <f t="shared" si="33"/>
        <v>0</v>
      </c>
      <c r="AF253" s="27">
        <f t="shared" si="34"/>
        <v>0</v>
      </c>
      <c r="AG253" s="27">
        <f t="shared" si="35"/>
        <v>0</v>
      </c>
      <c r="AH253" s="27">
        <f t="shared" si="36"/>
        <v>0</v>
      </c>
      <c r="AI253" s="27">
        <f t="shared" si="37"/>
        <v>0</v>
      </c>
      <c r="AJ253" s="27">
        <f t="shared" si="38"/>
        <v>0</v>
      </c>
      <c r="AK253" s="27">
        <f t="shared" si="39"/>
        <v>0</v>
      </c>
    </row>
    <row r="254" spans="1:37">
      <c r="A254" s="28" t="str">
        <f>IF(記入用!A254="","",記入用!A254)</f>
        <v/>
      </c>
      <c r="B254" s="28" t="str">
        <f>IF(記入用!B254="","",記入用!B254)</f>
        <v/>
      </c>
      <c r="C254" s="28" t="str">
        <f>IF(記入用!C254="","",記入用!C254)</f>
        <v/>
      </c>
      <c r="D254" s="28" t="str">
        <f>IF(記入用!D254="","",記入用!D254)</f>
        <v/>
      </c>
      <c r="E254" s="28" t="str">
        <f>IF(記入用!E254="","",記入用!E254)</f>
        <v/>
      </c>
      <c r="F254" s="28" t="str">
        <f>IF(記入用!F254="","",記入用!F254)</f>
        <v/>
      </c>
      <c r="G254" s="28" t="str">
        <f>IF(OR(記入用!G254=0,記入用!H254=0),"",ROUND((記入用!G254+記入用!H254)/2,0))</f>
        <v/>
      </c>
      <c r="H254" s="29" t="str">
        <f>IF(集計用!G254="","",IF(集計用!F254="男",LOOKUP(集計用!G254,得点換算データ!$A$3:$B$12),LOOKUP(集計用!G254,得点換算データ!$A$17:$B$26)))</f>
        <v/>
      </c>
      <c r="I254" s="28" t="str">
        <f>IF(記入用!I254="","",記入用!I254)</f>
        <v/>
      </c>
      <c r="J254" s="30" t="str">
        <f>IF(集計用!I254="","",IF(集計用!F254="男",LOOKUP(集計用!I254,得点換算データ!$C$3:$D$12),LOOKUP(集計用!I254,得点換算データ!$C$17:$D$26)))</f>
        <v/>
      </c>
      <c r="K254" s="28" t="str">
        <f>IF(記入用!J254="","",ROUNDDOWN(記入用!J254,0))</f>
        <v/>
      </c>
      <c r="L254" s="29" t="str">
        <f>IF(集計用!K254="","",IF(集計用!F254="男",LOOKUP(集計用!K254,得点換算データ!$E$3:$F$12),LOOKUP(集計用!K254,得点換算データ!$E$17:$F$26)))</f>
        <v/>
      </c>
      <c r="M254" s="28" t="str">
        <f>IF(記入用!K254="","",記入用!K254)</f>
        <v/>
      </c>
      <c r="N254" s="30" t="str">
        <f>IF(集計用!M254="","",IF(集計用!F254="男",LOOKUP(集計用!M254,得点換算データ!$G$3:$H$12),LOOKUP(集計用!M254,得点換算データ!$G$17:$H$26)))</f>
        <v/>
      </c>
      <c r="O254" s="28" t="str">
        <f>IF(記入用!L254="","",記入用!L254)</f>
        <v/>
      </c>
      <c r="P254" s="30" t="str">
        <f>IF(集計用!O254="","",IF(集計用!F254="男",LOOKUP(集計用!O254,得点換算データ!$I$3:$J$12),LOOKUP(集計用!O254,得点換算データ!$I$17:$J$26)))</f>
        <v/>
      </c>
      <c r="Q254" s="28" t="str">
        <f>IF(記入用!M254="","",記入用!M254)</f>
        <v/>
      </c>
      <c r="R254" s="30" t="str">
        <f>IF(集計用!Q254="","",IF(集計用!F254="男",LOOKUP(集計用!Q254,得点換算データ!$K$3:$L$12),LOOKUP(集計用!Q254,得点換算データ!$K$17:$L$26)))</f>
        <v/>
      </c>
      <c r="S254" s="28" t="str">
        <f>IF(記入用!N254="","",ROUNDUP(記入用!N254,1))</f>
        <v/>
      </c>
      <c r="T254" s="30" t="str">
        <f>IF(集計用!S254="","",IF(集計用!F254="男",LOOKUP(集計用!S254,得点換算データ!$M$3:$N$12),LOOKUP(集計用!S254,得点換算データ!$M$17:$N$26)))</f>
        <v/>
      </c>
      <c r="U254" s="28" t="str">
        <f>IF(記入用!O254="","",ROUNDDOWN(記入用!O254,0))</f>
        <v/>
      </c>
      <c r="V254" s="30" t="str">
        <f>IF(集計用!U254="","",IF(集計用!F254="男",LOOKUP(集計用!U254,得点換算データ!$O$3:$P$12),LOOKUP(集計用!U254,得点換算データ!$O$17:$P$26)))</f>
        <v/>
      </c>
      <c r="W254" s="28" t="str">
        <f>IF(記入用!P254="","",ROUNDDOWN(記入用!P254,0))</f>
        <v/>
      </c>
      <c r="X254" s="30" t="str">
        <f>IF(集計用!W254="","",IF(集計用!F254="男",LOOKUP(集計用!W254,得点換算データ!$Q$3:$R$12),LOOKUP(集計用!W254,得点換算データ!$Q$17:$R$26)))</f>
        <v/>
      </c>
      <c r="Y254" s="28" t="str">
        <f>IF(SUM(集計用!H254+J254+L254+N254+P254+R254+T254+V254+X254)=0,"",(H254+J254+L254+N254+T254+V254+X254+MAX(P254,R254)))</f>
        <v/>
      </c>
      <c r="Z254" s="28" t="str">
        <f>IF(Y254="","",IF(C254=1,LOOKUP(Y254,得点換算データ!$B$29:$B$33,得点換算データ!$A$29:$A$33),IF(C254=2,LOOKUP(Y254,得点換算データ!$C$29:$C$33,得点換算データ!$A$29:$A$33),LOOKUP(Y254,得点換算データ!$D$29:$D$33,得点換算データ!$A$29:$A$33))))</f>
        <v/>
      </c>
      <c r="AA254" s="27">
        <f t="shared" si="30"/>
        <v>0</v>
      </c>
      <c r="AB254" s="27"/>
      <c r="AC254" s="27">
        <f t="shared" si="31"/>
        <v>0</v>
      </c>
      <c r="AD254" s="27">
        <f t="shared" si="32"/>
        <v>0</v>
      </c>
      <c r="AE254" s="27">
        <f t="shared" si="33"/>
        <v>0</v>
      </c>
      <c r="AF254" s="27">
        <f t="shared" si="34"/>
        <v>0</v>
      </c>
      <c r="AG254" s="27">
        <f t="shared" si="35"/>
        <v>0</v>
      </c>
      <c r="AH254" s="27">
        <f t="shared" si="36"/>
        <v>0</v>
      </c>
      <c r="AI254" s="27">
        <f t="shared" si="37"/>
        <v>0</v>
      </c>
      <c r="AJ254" s="27">
        <f t="shared" si="38"/>
        <v>0</v>
      </c>
      <c r="AK254" s="27">
        <f t="shared" si="39"/>
        <v>0</v>
      </c>
    </row>
    <row r="255" spans="1:37">
      <c r="A255" s="28" t="str">
        <f>IF(記入用!A255="","",記入用!A255)</f>
        <v/>
      </c>
      <c r="B255" s="28" t="str">
        <f>IF(記入用!B255="","",記入用!B255)</f>
        <v/>
      </c>
      <c r="C255" s="28" t="str">
        <f>IF(記入用!C255="","",記入用!C255)</f>
        <v/>
      </c>
      <c r="D255" s="28" t="str">
        <f>IF(記入用!D255="","",記入用!D255)</f>
        <v/>
      </c>
      <c r="E255" s="28" t="str">
        <f>IF(記入用!E255="","",記入用!E255)</f>
        <v/>
      </c>
      <c r="F255" s="28" t="str">
        <f>IF(記入用!F255="","",記入用!F255)</f>
        <v/>
      </c>
      <c r="G255" s="28" t="str">
        <f>IF(OR(記入用!G255=0,記入用!H255=0),"",ROUND((記入用!G255+記入用!H255)/2,0))</f>
        <v/>
      </c>
      <c r="H255" s="29" t="str">
        <f>IF(集計用!G255="","",IF(集計用!F255="男",LOOKUP(集計用!G255,得点換算データ!$A$3:$B$12),LOOKUP(集計用!G255,得点換算データ!$A$17:$B$26)))</f>
        <v/>
      </c>
      <c r="I255" s="28" t="str">
        <f>IF(記入用!I255="","",記入用!I255)</f>
        <v/>
      </c>
      <c r="J255" s="30" t="str">
        <f>IF(集計用!I255="","",IF(集計用!F255="男",LOOKUP(集計用!I255,得点換算データ!$C$3:$D$12),LOOKUP(集計用!I255,得点換算データ!$C$17:$D$26)))</f>
        <v/>
      </c>
      <c r="K255" s="28" t="str">
        <f>IF(記入用!J255="","",ROUNDDOWN(記入用!J255,0))</f>
        <v/>
      </c>
      <c r="L255" s="29" t="str">
        <f>IF(集計用!K255="","",IF(集計用!F255="男",LOOKUP(集計用!K255,得点換算データ!$E$3:$F$12),LOOKUP(集計用!K255,得点換算データ!$E$17:$F$26)))</f>
        <v/>
      </c>
      <c r="M255" s="28" t="str">
        <f>IF(記入用!K255="","",記入用!K255)</f>
        <v/>
      </c>
      <c r="N255" s="30" t="str">
        <f>IF(集計用!M255="","",IF(集計用!F255="男",LOOKUP(集計用!M255,得点換算データ!$G$3:$H$12),LOOKUP(集計用!M255,得点換算データ!$G$17:$H$26)))</f>
        <v/>
      </c>
      <c r="O255" s="28" t="str">
        <f>IF(記入用!L255="","",記入用!L255)</f>
        <v/>
      </c>
      <c r="P255" s="30" t="str">
        <f>IF(集計用!O255="","",IF(集計用!F255="男",LOOKUP(集計用!O255,得点換算データ!$I$3:$J$12),LOOKUP(集計用!O255,得点換算データ!$I$17:$J$26)))</f>
        <v/>
      </c>
      <c r="Q255" s="28" t="str">
        <f>IF(記入用!M255="","",記入用!M255)</f>
        <v/>
      </c>
      <c r="R255" s="30" t="str">
        <f>IF(集計用!Q255="","",IF(集計用!F255="男",LOOKUP(集計用!Q255,得点換算データ!$K$3:$L$12),LOOKUP(集計用!Q255,得点換算データ!$K$17:$L$26)))</f>
        <v/>
      </c>
      <c r="S255" s="28" t="str">
        <f>IF(記入用!N255="","",ROUNDUP(記入用!N255,1))</f>
        <v/>
      </c>
      <c r="T255" s="30" t="str">
        <f>IF(集計用!S255="","",IF(集計用!F255="男",LOOKUP(集計用!S255,得点換算データ!$M$3:$N$12),LOOKUP(集計用!S255,得点換算データ!$M$17:$N$26)))</f>
        <v/>
      </c>
      <c r="U255" s="28" t="str">
        <f>IF(記入用!O255="","",ROUNDDOWN(記入用!O255,0))</f>
        <v/>
      </c>
      <c r="V255" s="30" t="str">
        <f>IF(集計用!U255="","",IF(集計用!F255="男",LOOKUP(集計用!U255,得点換算データ!$O$3:$P$12),LOOKUP(集計用!U255,得点換算データ!$O$17:$P$26)))</f>
        <v/>
      </c>
      <c r="W255" s="28" t="str">
        <f>IF(記入用!P255="","",ROUNDDOWN(記入用!P255,0))</f>
        <v/>
      </c>
      <c r="X255" s="30" t="str">
        <f>IF(集計用!W255="","",IF(集計用!F255="男",LOOKUP(集計用!W255,得点換算データ!$Q$3:$R$12),LOOKUP(集計用!W255,得点換算データ!$Q$17:$R$26)))</f>
        <v/>
      </c>
      <c r="Y255" s="28" t="str">
        <f>IF(SUM(集計用!H255+J255+L255+N255+P255+R255+T255+V255+X255)=0,"",(H255+J255+L255+N255+T255+V255+X255+MAX(P255,R255)))</f>
        <v/>
      </c>
      <c r="Z255" s="28" t="str">
        <f>IF(Y255="","",IF(C255=1,LOOKUP(Y255,得点換算データ!$B$29:$B$33,得点換算データ!$A$29:$A$33),IF(C255=2,LOOKUP(Y255,得点換算データ!$C$29:$C$33,得点換算データ!$A$29:$A$33),LOOKUP(Y255,得点換算データ!$D$29:$D$33,得点換算データ!$A$29:$A$33))))</f>
        <v/>
      </c>
      <c r="AA255" s="27">
        <f t="shared" si="30"/>
        <v>0</v>
      </c>
      <c r="AB255" s="27"/>
      <c r="AC255" s="27">
        <f t="shared" si="31"/>
        <v>0</v>
      </c>
      <c r="AD255" s="27">
        <f t="shared" si="32"/>
        <v>0</v>
      </c>
      <c r="AE255" s="27">
        <f t="shared" si="33"/>
        <v>0</v>
      </c>
      <c r="AF255" s="27">
        <f t="shared" si="34"/>
        <v>0</v>
      </c>
      <c r="AG255" s="27">
        <f t="shared" si="35"/>
        <v>0</v>
      </c>
      <c r="AH255" s="27">
        <f t="shared" si="36"/>
        <v>0</v>
      </c>
      <c r="AI255" s="27">
        <f t="shared" si="37"/>
        <v>0</v>
      </c>
      <c r="AJ255" s="27">
        <f t="shared" si="38"/>
        <v>0</v>
      </c>
      <c r="AK255" s="27">
        <f t="shared" si="39"/>
        <v>0</v>
      </c>
    </row>
    <row r="256" spans="1:37">
      <c r="A256" s="28" t="str">
        <f>IF(記入用!A256="","",記入用!A256)</f>
        <v/>
      </c>
      <c r="B256" s="28" t="str">
        <f>IF(記入用!B256="","",記入用!B256)</f>
        <v/>
      </c>
      <c r="C256" s="28" t="str">
        <f>IF(記入用!C256="","",記入用!C256)</f>
        <v/>
      </c>
      <c r="D256" s="28" t="str">
        <f>IF(記入用!D256="","",記入用!D256)</f>
        <v/>
      </c>
      <c r="E256" s="28" t="str">
        <f>IF(記入用!E256="","",記入用!E256)</f>
        <v/>
      </c>
      <c r="F256" s="28" t="str">
        <f>IF(記入用!F256="","",記入用!F256)</f>
        <v/>
      </c>
      <c r="G256" s="28" t="str">
        <f>IF(OR(記入用!G256=0,記入用!H256=0),"",ROUND((記入用!G256+記入用!H256)/2,0))</f>
        <v/>
      </c>
      <c r="H256" s="29" t="str">
        <f>IF(集計用!G256="","",IF(集計用!F256="男",LOOKUP(集計用!G256,得点換算データ!$A$3:$B$12),LOOKUP(集計用!G256,得点換算データ!$A$17:$B$26)))</f>
        <v/>
      </c>
      <c r="I256" s="28" t="str">
        <f>IF(記入用!I256="","",記入用!I256)</f>
        <v/>
      </c>
      <c r="J256" s="30" t="str">
        <f>IF(集計用!I256="","",IF(集計用!F256="男",LOOKUP(集計用!I256,得点換算データ!$C$3:$D$12),LOOKUP(集計用!I256,得点換算データ!$C$17:$D$26)))</f>
        <v/>
      </c>
      <c r="K256" s="28" t="str">
        <f>IF(記入用!J256="","",ROUNDDOWN(記入用!J256,0))</f>
        <v/>
      </c>
      <c r="L256" s="29" t="str">
        <f>IF(集計用!K256="","",IF(集計用!F256="男",LOOKUP(集計用!K256,得点換算データ!$E$3:$F$12),LOOKUP(集計用!K256,得点換算データ!$E$17:$F$26)))</f>
        <v/>
      </c>
      <c r="M256" s="28" t="str">
        <f>IF(記入用!K256="","",記入用!K256)</f>
        <v/>
      </c>
      <c r="N256" s="30" t="str">
        <f>IF(集計用!M256="","",IF(集計用!F256="男",LOOKUP(集計用!M256,得点換算データ!$G$3:$H$12),LOOKUP(集計用!M256,得点換算データ!$G$17:$H$26)))</f>
        <v/>
      </c>
      <c r="O256" s="28" t="str">
        <f>IF(記入用!L256="","",記入用!L256)</f>
        <v/>
      </c>
      <c r="P256" s="30" t="str">
        <f>IF(集計用!O256="","",IF(集計用!F256="男",LOOKUP(集計用!O256,得点換算データ!$I$3:$J$12),LOOKUP(集計用!O256,得点換算データ!$I$17:$J$26)))</f>
        <v/>
      </c>
      <c r="Q256" s="28" t="str">
        <f>IF(記入用!M256="","",記入用!M256)</f>
        <v/>
      </c>
      <c r="R256" s="30" t="str">
        <f>IF(集計用!Q256="","",IF(集計用!F256="男",LOOKUP(集計用!Q256,得点換算データ!$K$3:$L$12),LOOKUP(集計用!Q256,得点換算データ!$K$17:$L$26)))</f>
        <v/>
      </c>
      <c r="S256" s="28" t="str">
        <f>IF(記入用!N256="","",ROUNDUP(記入用!N256,1))</f>
        <v/>
      </c>
      <c r="T256" s="30" t="str">
        <f>IF(集計用!S256="","",IF(集計用!F256="男",LOOKUP(集計用!S256,得点換算データ!$M$3:$N$12),LOOKUP(集計用!S256,得点換算データ!$M$17:$N$26)))</f>
        <v/>
      </c>
      <c r="U256" s="28" t="str">
        <f>IF(記入用!O256="","",ROUNDDOWN(記入用!O256,0))</f>
        <v/>
      </c>
      <c r="V256" s="30" t="str">
        <f>IF(集計用!U256="","",IF(集計用!F256="男",LOOKUP(集計用!U256,得点換算データ!$O$3:$P$12),LOOKUP(集計用!U256,得点換算データ!$O$17:$P$26)))</f>
        <v/>
      </c>
      <c r="W256" s="28" t="str">
        <f>IF(記入用!P256="","",ROUNDDOWN(記入用!P256,0))</f>
        <v/>
      </c>
      <c r="X256" s="30" t="str">
        <f>IF(集計用!W256="","",IF(集計用!F256="男",LOOKUP(集計用!W256,得点換算データ!$Q$3:$R$12),LOOKUP(集計用!W256,得点換算データ!$Q$17:$R$26)))</f>
        <v/>
      </c>
      <c r="Y256" s="28" t="str">
        <f>IF(SUM(集計用!H256+J256+L256+N256+P256+R256+T256+V256+X256)=0,"",(H256+J256+L256+N256+T256+V256+X256+MAX(P256,R256)))</f>
        <v/>
      </c>
      <c r="Z256" s="28" t="str">
        <f>IF(Y256="","",IF(C256=1,LOOKUP(Y256,得点換算データ!$B$29:$B$33,得点換算データ!$A$29:$A$33),IF(C256=2,LOOKUP(Y256,得点換算データ!$C$29:$C$33,得点換算データ!$A$29:$A$33),LOOKUP(Y256,得点換算データ!$D$29:$D$33,得点換算データ!$A$29:$A$33))))</f>
        <v/>
      </c>
      <c r="AA256" s="27">
        <f t="shared" si="30"/>
        <v>0</v>
      </c>
      <c r="AB256" s="27"/>
      <c r="AC256" s="27">
        <f t="shared" si="31"/>
        <v>0</v>
      </c>
      <c r="AD256" s="27">
        <f t="shared" si="32"/>
        <v>0</v>
      </c>
      <c r="AE256" s="27">
        <f t="shared" si="33"/>
        <v>0</v>
      </c>
      <c r="AF256" s="27">
        <f t="shared" si="34"/>
        <v>0</v>
      </c>
      <c r="AG256" s="27">
        <f t="shared" si="35"/>
        <v>0</v>
      </c>
      <c r="AH256" s="27">
        <f t="shared" si="36"/>
        <v>0</v>
      </c>
      <c r="AI256" s="27">
        <f t="shared" si="37"/>
        <v>0</v>
      </c>
      <c r="AJ256" s="27">
        <f t="shared" si="38"/>
        <v>0</v>
      </c>
      <c r="AK256" s="27">
        <f t="shared" si="39"/>
        <v>0</v>
      </c>
    </row>
    <row r="257" spans="1:37">
      <c r="A257" s="28" t="str">
        <f>IF(記入用!A257="","",記入用!A257)</f>
        <v/>
      </c>
      <c r="B257" s="28" t="str">
        <f>IF(記入用!B257="","",記入用!B257)</f>
        <v/>
      </c>
      <c r="C257" s="28" t="str">
        <f>IF(記入用!C257="","",記入用!C257)</f>
        <v/>
      </c>
      <c r="D257" s="28" t="str">
        <f>IF(記入用!D257="","",記入用!D257)</f>
        <v/>
      </c>
      <c r="E257" s="28" t="str">
        <f>IF(記入用!E257="","",記入用!E257)</f>
        <v/>
      </c>
      <c r="F257" s="28" t="str">
        <f>IF(記入用!F257="","",記入用!F257)</f>
        <v/>
      </c>
      <c r="G257" s="28" t="str">
        <f>IF(OR(記入用!G257=0,記入用!H257=0),"",ROUND((記入用!G257+記入用!H257)/2,0))</f>
        <v/>
      </c>
      <c r="H257" s="29" t="str">
        <f>IF(集計用!G257="","",IF(集計用!F257="男",LOOKUP(集計用!G257,得点換算データ!$A$3:$B$12),LOOKUP(集計用!G257,得点換算データ!$A$17:$B$26)))</f>
        <v/>
      </c>
      <c r="I257" s="28" t="str">
        <f>IF(記入用!I257="","",記入用!I257)</f>
        <v/>
      </c>
      <c r="J257" s="30" t="str">
        <f>IF(集計用!I257="","",IF(集計用!F257="男",LOOKUP(集計用!I257,得点換算データ!$C$3:$D$12),LOOKUP(集計用!I257,得点換算データ!$C$17:$D$26)))</f>
        <v/>
      </c>
      <c r="K257" s="28" t="str">
        <f>IF(記入用!J257="","",ROUNDDOWN(記入用!J257,0))</f>
        <v/>
      </c>
      <c r="L257" s="29" t="str">
        <f>IF(集計用!K257="","",IF(集計用!F257="男",LOOKUP(集計用!K257,得点換算データ!$E$3:$F$12),LOOKUP(集計用!K257,得点換算データ!$E$17:$F$26)))</f>
        <v/>
      </c>
      <c r="M257" s="28" t="str">
        <f>IF(記入用!K257="","",記入用!K257)</f>
        <v/>
      </c>
      <c r="N257" s="30" t="str">
        <f>IF(集計用!M257="","",IF(集計用!F257="男",LOOKUP(集計用!M257,得点換算データ!$G$3:$H$12),LOOKUP(集計用!M257,得点換算データ!$G$17:$H$26)))</f>
        <v/>
      </c>
      <c r="O257" s="28" t="str">
        <f>IF(記入用!L257="","",記入用!L257)</f>
        <v/>
      </c>
      <c r="P257" s="30" t="str">
        <f>IF(集計用!O257="","",IF(集計用!F257="男",LOOKUP(集計用!O257,得点換算データ!$I$3:$J$12),LOOKUP(集計用!O257,得点換算データ!$I$17:$J$26)))</f>
        <v/>
      </c>
      <c r="Q257" s="28" t="str">
        <f>IF(記入用!M257="","",記入用!M257)</f>
        <v/>
      </c>
      <c r="R257" s="30" t="str">
        <f>IF(集計用!Q257="","",IF(集計用!F257="男",LOOKUP(集計用!Q257,得点換算データ!$K$3:$L$12),LOOKUP(集計用!Q257,得点換算データ!$K$17:$L$26)))</f>
        <v/>
      </c>
      <c r="S257" s="28" t="str">
        <f>IF(記入用!N257="","",ROUNDUP(記入用!N257,1))</f>
        <v/>
      </c>
      <c r="T257" s="30" t="str">
        <f>IF(集計用!S257="","",IF(集計用!F257="男",LOOKUP(集計用!S257,得点換算データ!$M$3:$N$12),LOOKUP(集計用!S257,得点換算データ!$M$17:$N$26)))</f>
        <v/>
      </c>
      <c r="U257" s="28" t="str">
        <f>IF(記入用!O257="","",ROUNDDOWN(記入用!O257,0))</f>
        <v/>
      </c>
      <c r="V257" s="30" t="str">
        <f>IF(集計用!U257="","",IF(集計用!F257="男",LOOKUP(集計用!U257,得点換算データ!$O$3:$P$12),LOOKUP(集計用!U257,得点換算データ!$O$17:$P$26)))</f>
        <v/>
      </c>
      <c r="W257" s="28" t="str">
        <f>IF(記入用!P257="","",ROUNDDOWN(記入用!P257,0))</f>
        <v/>
      </c>
      <c r="X257" s="30" t="str">
        <f>IF(集計用!W257="","",IF(集計用!F257="男",LOOKUP(集計用!W257,得点換算データ!$Q$3:$R$12),LOOKUP(集計用!W257,得点換算データ!$Q$17:$R$26)))</f>
        <v/>
      </c>
      <c r="Y257" s="28" t="str">
        <f>IF(SUM(集計用!H257+J257+L257+N257+P257+R257+T257+V257+X257)=0,"",(H257+J257+L257+N257+T257+V257+X257+MAX(P257,R257)))</f>
        <v/>
      </c>
      <c r="Z257" s="28" t="str">
        <f>IF(Y257="","",IF(C257=1,LOOKUP(Y257,得点換算データ!$B$29:$B$33,得点換算データ!$A$29:$A$33),IF(C257=2,LOOKUP(Y257,得点換算データ!$C$29:$C$33,得点換算データ!$A$29:$A$33),LOOKUP(Y257,得点換算データ!$D$29:$D$33,得点換算データ!$A$29:$A$33))))</f>
        <v/>
      </c>
      <c r="AA257" s="27">
        <f t="shared" si="30"/>
        <v>0</v>
      </c>
      <c r="AB257" s="27"/>
      <c r="AC257" s="27">
        <f t="shared" si="31"/>
        <v>0</v>
      </c>
      <c r="AD257" s="27">
        <f t="shared" si="32"/>
        <v>0</v>
      </c>
      <c r="AE257" s="27">
        <f t="shared" si="33"/>
        <v>0</v>
      </c>
      <c r="AF257" s="27">
        <f t="shared" si="34"/>
        <v>0</v>
      </c>
      <c r="AG257" s="27">
        <f t="shared" si="35"/>
        <v>0</v>
      </c>
      <c r="AH257" s="27">
        <f t="shared" si="36"/>
        <v>0</v>
      </c>
      <c r="AI257" s="27">
        <f t="shared" si="37"/>
        <v>0</v>
      </c>
      <c r="AJ257" s="27">
        <f t="shared" si="38"/>
        <v>0</v>
      </c>
      <c r="AK257" s="27">
        <f t="shared" si="39"/>
        <v>0</v>
      </c>
    </row>
    <row r="258" spans="1:37">
      <c r="A258" s="28" t="str">
        <f>IF(記入用!A258="","",記入用!A258)</f>
        <v/>
      </c>
      <c r="B258" s="28" t="str">
        <f>IF(記入用!B258="","",記入用!B258)</f>
        <v/>
      </c>
      <c r="C258" s="28" t="str">
        <f>IF(記入用!C258="","",記入用!C258)</f>
        <v/>
      </c>
      <c r="D258" s="28" t="str">
        <f>IF(記入用!D258="","",記入用!D258)</f>
        <v/>
      </c>
      <c r="E258" s="28" t="str">
        <f>IF(記入用!E258="","",記入用!E258)</f>
        <v/>
      </c>
      <c r="F258" s="28" t="str">
        <f>IF(記入用!F258="","",記入用!F258)</f>
        <v/>
      </c>
      <c r="G258" s="28" t="str">
        <f>IF(OR(記入用!G258=0,記入用!H258=0),"",ROUND((記入用!G258+記入用!H258)/2,0))</f>
        <v/>
      </c>
      <c r="H258" s="29" t="str">
        <f>IF(集計用!G258="","",IF(集計用!F258="男",LOOKUP(集計用!G258,得点換算データ!$A$3:$B$12),LOOKUP(集計用!G258,得点換算データ!$A$17:$B$26)))</f>
        <v/>
      </c>
      <c r="I258" s="28" t="str">
        <f>IF(記入用!I258="","",記入用!I258)</f>
        <v/>
      </c>
      <c r="J258" s="30" t="str">
        <f>IF(集計用!I258="","",IF(集計用!F258="男",LOOKUP(集計用!I258,得点換算データ!$C$3:$D$12),LOOKUP(集計用!I258,得点換算データ!$C$17:$D$26)))</f>
        <v/>
      </c>
      <c r="K258" s="28" t="str">
        <f>IF(記入用!J258="","",ROUNDDOWN(記入用!J258,0))</f>
        <v/>
      </c>
      <c r="L258" s="29" t="str">
        <f>IF(集計用!K258="","",IF(集計用!F258="男",LOOKUP(集計用!K258,得点換算データ!$E$3:$F$12),LOOKUP(集計用!K258,得点換算データ!$E$17:$F$26)))</f>
        <v/>
      </c>
      <c r="M258" s="28" t="str">
        <f>IF(記入用!K258="","",記入用!K258)</f>
        <v/>
      </c>
      <c r="N258" s="30" t="str">
        <f>IF(集計用!M258="","",IF(集計用!F258="男",LOOKUP(集計用!M258,得点換算データ!$G$3:$H$12),LOOKUP(集計用!M258,得点換算データ!$G$17:$H$26)))</f>
        <v/>
      </c>
      <c r="O258" s="28" t="str">
        <f>IF(記入用!L258="","",記入用!L258)</f>
        <v/>
      </c>
      <c r="P258" s="30" t="str">
        <f>IF(集計用!O258="","",IF(集計用!F258="男",LOOKUP(集計用!O258,得点換算データ!$I$3:$J$12),LOOKUP(集計用!O258,得点換算データ!$I$17:$J$26)))</f>
        <v/>
      </c>
      <c r="Q258" s="28" t="str">
        <f>IF(記入用!M258="","",記入用!M258)</f>
        <v/>
      </c>
      <c r="R258" s="30" t="str">
        <f>IF(集計用!Q258="","",IF(集計用!F258="男",LOOKUP(集計用!Q258,得点換算データ!$K$3:$L$12),LOOKUP(集計用!Q258,得点換算データ!$K$17:$L$26)))</f>
        <v/>
      </c>
      <c r="S258" s="28" t="str">
        <f>IF(記入用!N258="","",ROUNDUP(記入用!N258,1))</f>
        <v/>
      </c>
      <c r="T258" s="30" t="str">
        <f>IF(集計用!S258="","",IF(集計用!F258="男",LOOKUP(集計用!S258,得点換算データ!$M$3:$N$12),LOOKUP(集計用!S258,得点換算データ!$M$17:$N$26)))</f>
        <v/>
      </c>
      <c r="U258" s="28" t="str">
        <f>IF(記入用!O258="","",ROUNDDOWN(記入用!O258,0))</f>
        <v/>
      </c>
      <c r="V258" s="30" t="str">
        <f>IF(集計用!U258="","",IF(集計用!F258="男",LOOKUP(集計用!U258,得点換算データ!$O$3:$P$12),LOOKUP(集計用!U258,得点換算データ!$O$17:$P$26)))</f>
        <v/>
      </c>
      <c r="W258" s="28" t="str">
        <f>IF(記入用!P258="","",ROUNDDOWN(記入用!P258,0))</f>
        <v/>
      </c>
      <c r="X258" s="30" t="str">
        <f>IF(集計用!W258="","",IF(集計用!F258="男",LOOKUP(集計用!W258,得点換算データ!$Q$3:$R$12),LOOKUP(集計用!W258,得点換算データ!$Q$17:$R$26)))</f>
        <v/>
      </c>
      <c r="Y258" s="28" t="str">
        <f>IF(SUM(集計用!H258+J258+L258+N258+P258+R258+T258+V258+X258)=0,"",(H258+J258+L258+N258+T258+V258+X258+MAX(P258,R258)))</f>
        <v/>
      </c>
      <c r="Z258" s="28" t="str">
        <f>IF(Y258="","",IF(C258=1,LOOKUP(Y258,得点換算データ!$B$29:$B$33,得点換算データ!$A$29:$A$33),IF(C258=2,LOOKUP(Y258,得点換算データ!$C$29:$C$33,得点換算データ!$A$29:$A$33),LOOKUP(Y258,得点換算データ!$D$29:$D$33,得点換算データ!$A$29:$A$33))))</f>
        <v/>
      </c>
      <c r="AA258" s="27">
        <f t="shared" si="30"/>
        <v>0</v>
      </c>
      <c r="AB258" s="27"/>
      <c r="AC258" s="27">
        <f t="shared" si="31"/>
        <v>0</v>
      </c>
      <c r="AD258" s="27">
        <f t="shared" si="32"/>
        <v>0</v>
      </c>
      <c r="AE258" s="27">
        <f t="shared" si="33"/>
        <v>0</v>
      </c>
      <c r="AF258" s="27">
        <f t="shared" si="34"/>
        <v>0</v>
      </c>
      <c r="AG258" s="27">
        <f t="shared" si="35"/>
        <v>0</v>
      </c>
      <c r="AH258" s="27">
        <f t="shared" si="36"/>
        <v>0</v>
      </c>
      <c r="AI258" s="27">
        <f t="shared" si="37"/>
        <v>0</v>
      </c>
      <c r="AJ258" s="27">
        <f t="shared" si="38"/>
        <v>0</v>
      </c>
      <c r="AK258" s="27">
        <f t="shared" si="39"/>
        <v>0</v>
      </c>
    </row>
    <row r="259" spans="1:37">
      <c r="A259" s="28" t="str">
        <f>IF(記入用!A259="","",記入用!A259)</f>
        <v/>
      </c>
      <c r="B259" s="28" t="str">
        <f>IF(記入用!B259="","",記入用!B259)</f>
        <v/>
      </c>
      <c r="C259" s="28" t="str">
        <f>IF(記入用!C259="","",記入用!C259)</f>
        <v/>
      </c>
      <c r="D259" s="28" t="str">
        <f>IF(記入用!D259="","",記入用!D259)</f>
        <v/>
      </c>
      <c r="E259" s="28" t="str">
        <f>IF(記入用!E259="","",記入用!E259)</f>
        <v/>
      </c>
      <c r="F259" s="28" t="str">
        <f>IF(記入用!F259="","",記入用!F259)</f>
        <v/>
      </c>
      <c r="G259" s="28" t="str">
        <f>IF(OR(記入用!G259=0,記入用!H259=0),"",ROUND((記入用!G259+記入用!H259)/2,0))</f>
        <v/>
      </c>
      <c r="H259" s="29" t="str">
        <f>IF(集計用!G259="","",IF(集計用!F259="男",LOOKUP(集計用!G259,得点換算データ!$A$3:$B$12),LOOKUP(集計用!G259,得点換算データ!$A$17:$B$26)))</f>
        <v/>
      </c>
      <c r="I259" s="28" t="str">
        <f>IF(記入用!I259="","",記入用!I259)</f>
        <v/>
      </c>
      <c r="J259" s="30" t="str">
        <f>IF(集計用!I259="","",IF(集計用!F259="男",LOOKUP(集計用!I259,得点換算データ!$C$3:$D$12),LOOKUP(集計用!I259,得点換算データ!$C$17:$D$26)))</f>
        <v/>
      </c>
      <c r="K259" s="28" t="str">
        <f>IF(記入用!J259="","",ROUNDDOWN(記入用!J259,0))</f>
        <v/>
      </c>
      <c r="L259" s="29" t="str">
        <f>IF(集計用!K259="","",IF(集計用!F259="男",LOOKUP(集計用!K259,得点換算データ!$E$3:$F$12),LOOKUP(集計用!K259,得点換算データ!$E$17:$F$26)))</f>
        <v/>
      </c>
      <c r="M259" s="28" t="str">
        <f>IF(記入用!K259="","",記入用!K259)</f>
        <v/>
      </c>
      <c r="N259" s="30" t="str">
        <f>IF(集計用!M259="","",IF(集計用!F259="男",LOOKUP(集計用!M259,得点換算データ!$G$3:$H$12),LOOKUP(集計用!M259,得点換算データ!$G$17:$H$26)))</f>
        <v/>
      </c>
      <c r="O259" s="28" t="str">
        <f>IF(記入用!L259="","",記入用!L259)</f>
        <v/>
      </c>
      <c r="P259" s="30" t="str">
        <f>IF(集計用!O259="","",IF(集計用!F259="男",LOOKUP(集計用!O259,得点換算データ!$I$3:$J$12),LOOKUP(集計用!O259,得点換算データ!$I$17:$J$26)))</f>
        <v/>
      </c>
      <c r="Q259" s="28" t="str">
        <f>IF(記入用!M259="","",記入用!M259)</f>
        <v/>
      </c>
      <c r="R259" s="30" t="str">
        <f>IF(集計用!Q259="","",IF(集計用!F259="男",LOOKUP(集計用!Q259,得点換算データ!$K$3:$L$12),LOOKUP(集計用!Q259,得点換算データ!$K$17:$L$26)))</f>
        <v/>
      </c>
      <c r="S259" s="28" t="str">
        <f>IF(記入用!N259="","",ROUNDUP(記入用!N259,1))</f>
        <v/>
      </c>
      <c r="T259" s="30" t="str">
        <f>IF(集計用!S259="","",IF(集計用!F259="男",LOOKUP(集計用!S259,得点換算データ!$M$3:$N$12),LOOKUP(集計用!S259,得点換算データ!$M$17:$N$26)))</f>
        <v/>
      </c>
      <c r="U259" s="28" t="str">
        <f>IF(記入用!O259="","",ROUNDDOWN(記入用!O259,0))</f>
        <v/>
      </c>
      <c r="V259" s="30" t="str">
        <f>IF(集計用!U259="","",IF(集計用!F259="男",LOOKUP(集計用!U259,得点換算データ!$O$3:$P$12),LOOKUP(集計用!U259,得点換算データ!$O$17:$P$26)))</f>
        <v/>
      </c>
      <c r="W259" s="28" t="str">
        <f>IF(記入用!P259="","",ROUNDDOWN(記入用!P259,0))</f>
        <v/>
      </c>
      <c r="X259" s="30" t="str">
        <f>IF(集計用!W259="","",IF(集計用!F259="男",LOOKUP(集計用!W259,得点換算データ!$Q$3:$R$12),LOOKUP(集計用!W259,得点換算データ!$Q$17:$R$26)))</f>
        <v/>
      </c>
      <c r="Y259" s="28" t="str">
        <f>IF(SUM(集計用!H259+J259+L259+N259+P259+R259+T259+V259+X259)=0,"",(H259+J259+L259+N259+T259+V259+X259+MAX(P259,R259)))</f>
        <v/>
      </c>
      <c r="Z259" s="28" t="str">
        <f>IF(Y259="","",IF(C259=1,LOOKUP(Y259,得点換算データ!$B$29:$B$33,得点換算データ!$A$29:$A$33),IF(C259=2,LOOKUP(Y259,得点換算データ!$C$29:$C$33,得点換算データ!$A$29:$A$33),LOOKUP(Y259,得点換算データ!$D$29:$D$33,得点換算データ!$A$29:$A$33))))</f>
        <v/>
      </c>
      <c r="AA259" s="27">
        <f t="shared" ref="AA259:AA322" si="40">SUM(AC259:AK259)</f>
        <v>0</v>
      </c>
      <c r="AB259" s="27"/>
      <c r="AC259" s="27">
        <f t="shared" ref="AC259:AC322" si="41">IF(G259&gt;=1,1,0)</f>
        <v>0</v>
      </c>
      <c r="AD259" s="27">
        <f t="shared" ref="AD259:AD322" si="42">IF(I259&gt;=1,1,0)</f>
        <v>0</v>
      </c>
      <c r="AE259" s="27">
        <f t="shared" ref="AE259:AE322" si="43">IF(K259&gt;=1,1,0)</f>
        <v>0</v>
      </c>
      <c r="AF259" s="27">
        <f t="shared" ref="AF259:AF322" si="44">IF(M259&gt;=1,1,0)</f>
        <v>0</v>
      </c>
      <c r="AG259" s="27">
        <f t="shared" ref="AG259:AG322" si="45">IF(O259&gt;=1,1,0)</f>
        <v>0</v>
      </c>
      <c r="AH259" s="27">
        <f t="shared" ref="AH259:AH322" si="46">IF(Q259&gt;=1,1,0)</f>
        <v>0</v>
      </c>
      <c r="AI259" s="27">
        <f t="shared" ref="AI259:AI322" si="47">IF(S259&gt;=1,1,0)</f>
        <v>0</v>
      </c>
      <c r="AJ259" s="27">
        <f t="shared" ref="AJ259:AJ322" si="48">IF(U259&gt;=1,1,0)</f>
        <v>0</v>
      </c>
      <c r="AK259" s="27">
        <f t="shared" ref="AK259:AK322" si="49">IF(W259&gt;=1,1,0)</f>
        <v>0</v>
      </c>
    </row>
    <row r="260" spans="1:37">
      <c r="A260" s="28" t="str">
        <f>IF(記入用!A260="","",記入用!A260)</f>
        <v/>
      </c>
      <c r="B260" s="28" t="str">
        <f>IF(記入用!B260="","",記入用!B260)</f>
        <v/>
      </c>
      <c r="C260" s="28" t="str">
        <f>IF(記入用!C260="","",記入用!C260)</f>
        <v/>
      </c>
      <c r="D260" s="28" t="str">
        <f>IF(記入用!D260="","",記入用!D260)</f>
        <v/>
      </c>
      <c r="E260" s="28" t="str">
        <f>IF(記入用!E260="","",記入用!E260)</f>
        <v/>
      </c>
      <c r="F260" s="28" t="str">
        <f>IF(記入用!F260="","",記入用!F260)</f>
        <v/>
      </c>
      <c r="G260" s="28" t="str">
        <f>IF(OR(記入用!G260=0,記入用!H260=0),"",ROUND((記入用!G260+記入用!H260)/2,0))</f>
        <v/>
      </c>
      <c r="H260" s="29" t="str">
        <f>IF(集計用!G260="","",IF(集計用!F260="男",LOOKUP(集計用!G260,得点換算データ!$A$3:$B$12),LOOKUP(集計用!G260,得点換算データ!$A$17:$B$26)))</f>
        <v/>
      </c>
      <c r="I260" s="28" t="str">
        <f>IF(記入用!I260="","",記入用!I260)</f>
        <v/>
      </c>
      <c r="J260" s="30" t="str">
        <f>IF(集計用!I260="","",IF(集計用!F260="男",LOOKUP(集計用!I260,得点換算データ!$C$3:$D$12),LOOKUP(集計用!I260,得点換算データ!$C$17:$D$26)))</f>
        <v/>
      </c>
      <c r="K260" s="28" t="str">
        <f>IF(記入用!J260="","",ROUNDDOWN(記入用!J260,0))</f>
        <v/>
      </c>
      <c r="L260" s="29" t="str">
        <f>IF(集計用!K260="","",IF(集計用!F260="男",LOOKUP(集計用!K260,得点換算データ!$E$3:$F$12),LOOKUP(集計用!K260,得点換算データ!$E$17:$F$26)))</f>
        <v/>
      </c>
      <c r="M260" s="28" t="str">
        <f>IF(記入用!K260="","",記入用!K260)</f>
        <v/>
      </c>
      <c r="N260" s="30" t="str">
        <f>IF(集計用!M260="","",IF(集計用!F260="男",LOOKUP(集計用!M260,得点換算データ!$G$3:$H$12),LOOKUP(集計用!M260,得点換算データ!$G$17:$H$26)))</f>
        <v/>
      </c>
      <c r="O260" s="28" t="str">
        <f>IF(記入用!L260="","",記入用!L260)</f>
        <v/>
      </c>
      <c r="P260" s="30" t="str">
        <f>IF(集計用!O260="","",IF(集計用!F260="男",LOOKUP(集計用!O260,得点換算データ!$I$3:$J$12),LOOKUP(集計用!O260,得点換算データ!$I$17:$J$26)))</f>
        <v/>
      </c>
      <c r="Q260" s="28" t="str">
        <f>IF(記入用!M260="","",記入用!M260)</f>
        <v/>
      </c>
      <c r="R260" s="30" t="str">
        <f>IF(集計用!Q260="","",IF(集計用!F260="男",LOOKUP(集計用!Q260,得点換算データ!$K$3:$L$12),LOOKUP(集計用!Q260,得点換算データ!$K$17:$L$26)))</f>
        <v/>
      </c>
      <c r="S260" s="28" t="str">
        <f>IF(記入用!N260="","",ROUNDUP(記入用!N260,1))</f>
        <v/>
      </c>
      <c r="T260" s="30" t="str">
        <f>IF(集計用!S260="","",IF(集計用!F260="男",LOOKUP(集計用!S260,得点換算データ!$M$3:$N$12),LOOKUP(集計用!S260,得点換算データ!$M$17:$N$26)))</f>
        <v/>
      </c>
      <c r="U260" s="28" t="str">
        <f>IF(記入用!O260="","",ROUNDDOWN(記入用!O260,0))</f>
        <v/>
      </c>
      <c r="V260" s="30" t="str">
        <f>IF(集計用!U260="","",IF(集計用!F260="男",LOOKUP(集計用!U260,得点換算データ!$O$3:$P$12),LOOKUP(集計用!U260,得点換算データ!$O$17:$P$26)))</f>
        <v/>
      </c>
      <c r="W260" s="28" t="str">
        <f>IF(記入用!P260="","",ROUNDDOWN(記入用!P260,0))</f>
        <v/>
      </c>
      <c r="X260" s="30" t="str">
        <f>IF(集計用!W260="","",IF(集計用!F260="男",LOOKUP(集計用!W260,得点換算データ!$Q$3:$R$12),LOOKUP(集計用!W260,得点換算データ!$Q$17:$R$26)))</f>
        <v/>
      </c>
      <c r="Y260" s="28" t="str">
        <f>IF(SUM(集計用!H260+J260+L260+N260+P260+R260+T260+V260+X260)=0,"",(H260+J260+L260+N260+T260+V260+X260+MAX(P260,R260)))</f>
        <v/>
      </c>
      <c r="Z260" s="28" t="str">
        <f>IF(Y260="","",IF(C260=1,LOOKUP(Y260,得点換算データ!$B$29:$B$33,得点換算データ!$A$29:$A$33),IF(C260=2,LOOKUP(Y260,得点換算データ!$C$29:$C$33,得点換算データ!$A$29:$A$33),LOOKUP(Y260,得点換算データ!$D$29:$D$33,得点換算データ!$A$29:$A$33))))</f>
        <v/>
      </c>
      <c r="AA260" s="27">
        <f t="shared" si="40"/>
        <v>0</v>
      </c>
      <c r="AB260" s="27"/>
      <c r="AC260" s="27">
        <f t="shared" si="41"/>
        <v>0</v>
      </c>
      <c r="AD260" s="27">
        <f t="shared" si="42"/>
        <v>0</v>
      </c>
      <c r="AE260" s="27">
        <f t="shared" si="43"/>
        <v>0</v>
      </c>
      <c r="AF260" s="27">
        <f t="shared" si="44"/>
        <v>0</v>
      </c>
      <c r="AG260" s="27">
        <f t="shared" si="45"/>
        <v>0</v>
      </c>
      <c r="AH260" s="27">
        <f t="shared" si="46"/>
        <v>0</v>
      </c>
      <c r="AI260" s="27">
        <f t="shared" si="47"/>
        <v>0</v>
      </c>
      <c r="AJ260" s="27">
        <f t="shared" si="48"/>
        <v>0</v>
      </c>
      <c r="AK260" s="27">
        <f t="shared" si="49"/>
        <v>0</v>
      </c>
    </row>
    <row r="261" spans="1:37">
      <c r="A261" s="28" t="str">
        <f>IF(記入用!A261="","",記入用!A261)</f>
        <v/>
      </c>
      <c r="B261" s="28" t="str">
        <f>IF(記入用!B261="","",記入用!B261)</f>
        <v/>
      </c>
      <c r="C261" s="28" t="str">
        <f>IF(記入用!C261="","",記入用!C261)</f>
        <v/>
      </c>
      <c r="D261" s="28" t="str">
        <f>IF(記入用!D261="","",記入用!D261)</f>
        <v/>
      </c>
      <c r="E261" s="28" t="str">
        <f>IF(記入用!E261="","",記入用!E261)</f>
        <v/>
      </c>
      <c r="F261" s="28" t="str">
        <f>IF(記入用!F261="","",記入用!F261)</f>
        <v/>
      </c>
      <c r="G261" s="28" t="str">
        <f>IF(OR(記入用!G261=0,記入用!H261=0),"",ROUND((記入用!G261+記入用!H261)/2,0))</f>
        <v/>
      </c>
      <c r="H261" s="29" t="str">
        <f>IF(集計用!G261="","",IF(集計用!F261="男",LOOKUP(集計用!G261,得点換算データ!$A$3:$B$12),LOOKUP(集計用!G261,得点換算データ!$A$17:$B$26)))</f>
        <v/>
      </c>
      <c r="I261" s="28" t="str">
        <f>IF(記入用!I261="","",記入用!I261)</f>
        <v/>
      </c>
      <c r="J261" s="30" t="str">
        <f>IF(集計用!I261="","",IF(集計用!F261="男",LOOKUP(集計用!I261,得点換算データ!$C$3:$D$12),LOOKUP(集計用!I261,得点換算データ!$C$17:$D$26)))</f>
        <v/>
      </c>
      <c r="K261" s="28" t="str">
        <f>IF(記入用!J261="","",ROUNDDOWN(記入用!J261,0))</f>
        <v/>
      </c>
      <c r="L261" s="29" t="str">
        <f>IF(集計用!K261="","",IF(集計用!F261="男",LOOKUP(集計用!K261,得点換算データ!$E$3:$F$12),LOOKUP(集計用!K261,得点換算データ!$E$17:$F$26)))</f>
        <v/>
      </c>
      <c r="M261" s="28" t="str">
        <f>IF(記入用!K261="","",記入用!K261)</f>
        <v/>
      </c>
      <c r="N261" s="30" t="str">
        <f>IF(集計用!M261="","",IF(集計用!F261="男",LOOKUP(集計用!M261,得点換算データ!$G$3:$H$12),LOOKUP(集計用!M261,得点換算データ!$G$17:$H$26)))</f>
        <v/>
      </c>
      <c r="O261" s="28" t="str">
        <f>IF(記入用!L261="","",記入用!L261)</f>
        <v/>
      </c>
      <c r="P261" s="30" t="str">
        <f>IF(集計用!O261="","",IF(集計用!F261="男",LOOKUP(集計用!O261,得点換算データ!$I$3:$J$12),LOOKUP(集計用!O261,得点換算データ!$I$17:$J$26)))</f>
        <v/>
      </c>
      <c r="Q261" s="28" t="str">
        <f>IF(記入用!M261="","",記入用!M261)</f>
        <v/>
      </c>
      <c r="R261" s="30" t="str">
        <f>IF(集計用!Q261="","",IF(集計用!F261="男",LOOKUP(集計用!Q261,得点換算データ!$K$3:$L$12),LOOKUP(集計用!Q261,得点換算データ!$K$17:$L$26)))</f>
        <v/>
      </c>
      <c r="S261" s="28" t="str">
        <f>IF(記入用!N261="","",ROUNDUP(記入用!N261,1))</f>
        <v/>
      </c>
      <c r="T261" s="30" t="str">
        <f>IF(集計用!S261="","",IF(集計用!F261="男",LOOKUP(集計用!S261,得点換算データ!$M$3:$N$12),LOOKUP(集計用!S261,得点換算データ!$M$17:$N$26)))</f>
        <v/>
      </c>
      <c r="U261" s="28" t="str">
        <f>IF(記入用!O261="","",ROUNDDOWN(記入用!O261,0))</f>
        <v/>
      </c>
      <c r="V261" s="30" t="str">
        <f>IF(集計用!U261="","",IF(集計用!F261="男",LOOKUP(集計用!U261,得点換算データ!$O$3:$P$12),LOOKUP(集計用!U261,得点換算データ!$O$17:$P$26)))</f>
        <v/>
      </c>
      <c r="W261" s="28" t="str">
        <f>IF(記入用!P261="","",ROUNDDOWN(記入用!P261,0))</f>
        <v/>
      </c>
      <c r="X261" s="30" t="str">
        <f>IF(集計用!W261="","",IF(集計用!F261="男",LOOKUP(集計用!W261,得点換算データ!$Q$3:$R$12),LOOKUP(集計用!W261,得点換算データ!$Q$17:$R$26)))</f>
        <v/>
      </c>
      <c r="Y261" s="28" t="str">
        <f>IF(SUM(集計用!H261+J261+L261+N261+P261+R261+T261+V261+X261)=0,"",(H261+J261+L261+N261+T261+V261+X261+MAX(P261,R261)))</f>
        <v/>
      </c>
      <c r="Z261" s="28" t="str">
        <f>IF(Y261="","",IF(C261=1,LOOKUP(Y261,得点換算データ!$B$29:$B$33,得点換算データ!$A$29:$A$33),IF(C261=2,LOOKUP(Y261,得点換算データ!$C$29:$C$33,得点換算データ!$A$29:$A$33),LOOKUP(Y261,得点換算データ!$D$29:$D$33,得点換算データ!$A$29:$A$33))))</f>
        <v/>
      </c>
      <c r="AA261" s="27">
        <f t="shared" si="40"/>
        <v>0</v>
      </c>
      <c r="AB261" s="27"/>
      <c r="AC261" s="27">
        <f t="shared" si="41"/>
        <v>0</v>
      </c>
      <c r="AD261" s="27">
        <f t="shared" si="42"/>
        <v>0</v>
      </c>
      <c r="AE261" s="27">
        <f t="shared" si="43"/>
        <v>0</v>
      </c>
      <c r="AF261" s="27">
        <f t="shared" si="44"/>
        <v>0</v>
      </c>
      <c r="AG261" s="27">
        <f t="shared" si="45"/>
        <v>0</v>
      </c>
      <c r="AH261" s="27">
        <f t="shared" si="46"/>
        <v>0</v>
      </c>
      <c r="AI261" s="27">
        <f t="shared" si="47"/>
        <v>0</v>
      </c>
      <c r="AJ261" s="27">
        <f t="shared" si="48"/>
        <v>0</v>
      </c>
      <c r="AK261" s="27">
        <f t="shared" si="49"/>
        <v>0</v>
      </c>
    </row>
    <row r="262" spans="1:37">
      <c r="A262" s="28" t="str">
        <f>IF(記入用!A262="","",記入用!A262)</f>
        <v/>
      </c>
      <c r="B262" s="28" t="str">
        <f>IF(記入用!B262="","",記入用!B262)</f>
        <v/>
      </c>
      <c r="C262" s="28" t="str">
        <f>IF(記入用!C262="","",記入用!C262)</f>
        <v/>
      </c>
      <c r="D262" s="28" t="str">
        <f>IF(記入用!D262="","",記入用!D262)</f>
        <v/>
      </c>
      <c r="E262" s="28" t="str">
        <f>IF(記入用!E262="","",記入用!E262)</f>
        <v/>
      </c>
      <c r="F262" s="28" t="str">
        <f>IF(記入用!F262="","",記入用!F262)</f>
        <v/>
      </c>
      <c r="G262" s="28" t="str">
        <f>IF(OR(記入用!G262=0,記入用!H262=0),"",ROUND((記入用!G262+記入用!H262)/2,0))</f>
        <v/>
      </c>
      <c r="H262" s="29" t="str">
        <f>IF(集計用!G262="","",IF(集計用!F262="男",LOOKUP(集計用!G262,得点換算データ!$A$3:$B$12),LOOKUP(集計用!G262,得点換算データ!$A$17:$B$26)))</f>
        <v/>
      </c>
      <c r="I262" s="28" t="str">
        <f>IF(記入用!I262="","",記入用!I262)</f>
        <v/>
      </c>
      <c r="J262" s="30" t="str">
        <f>IF(集計用!I262="","",IF(集計用!F262="男",LOOKUP(集計用!I262,得点換算データ!$C$3:$D$12),LOOKUP(集計用!I262,得点換算データ!$C$17:$D$26)))</f>
        <v/>
      </c>
      <c r="K262" s="28" t="str">
        <f>IF(記入用!J262="","",ROUNDDOWN(記入用!J262,0))</f>
        <v/>
      </c>
      <c r="L262" s="29" t="str">
        <f>IF(集計用!K262="","",IF(集計用!F262="男",LOOKUP(集計用!K262,得点換算データ!$E$3:$F$12),LOOKUP(集計用!K262,得点換算データ!$E$17:$F$26)))</f>
        <v/>
      </c>
      <c r="M262" s="28" t="str">
        <f>IF(記入用!K262="","",記入用!K262)</f>
        <v/>
      </c>
      <c r="N262" s="30" t="str">
        <f>IF(集計用!M262="","",IF(集計用!F262="男",LOOKUP(集計用!M262,得点換算データ!$G$3:$H$12),LOOKUP(集計用!M262,得点換算データ!$G$17:$H$26)))</f>
        <v/>
      </c>
      <c r="O262" s="28" t="str">
        <f>IF(記入用!L262="","",記入用!L262)</f>
        <v/>
      </c>
      <c r="P262" s="30" t="str">
        <f>IF(集計用!O262="","",IF(集計用!F262="男",LOOKUP(集計用!O262,得点換算データ!$I$3:$J$12),LOOKUP(集計用!O262,得点換算データ!$I$17:$J$26)))</f>
        <v/>
      </c>
      <c r="Q262" s="28" t="str">
        <f>IF(記入用!M262="","",記入用!M262)</f>
        <v/>
      </c>
      <c r="R262" s="30" t="str">
        <f>IF(集計用!Q262="","",IF(集計用!F262="男",LOOKUP(集計用!Q262,得点換算データ!$K$3:$L$12),LOOKUP(集計用!Q262,得点換算データ!$K$17:$L$26)))</f>
        <v/>
      </c>
      <c r="S262" s="28" t="str">
        <f>IF(記入用!N262="","",ROUNDUP(記入用!N262,1))</f>
        <v/>
      </c>
      <c r="T262" s="30" t="str">
        <f>IF(集計用!S262="","",IF(集計用!F262="男",LOOKUP(集計用!S262,得点換算データ!$M$3:$N$12),LOOKUP(集計用!S262,得点換算データ!$M$17:$N$26)))</f>
        <v/>
      </c>
      <c r="U262" s="28" t="str">
        <f>IF(記入用!O262="","",ROUNDDOWN(記入用!O262,0))</f>
        <v/>
      </c>
      <c r="V262" s="30" t="str">
        <f>IF(集計用!U262="","",IF(集計用!F262="男",LOOKUP(集計用!U262,得点換算データ!$O$3:$P$12),LOOKUP(集計用!U262,得点換算データ!$O$17:$P$26)))</f>
        <v/>
      </c>
      <c r="W262" s="28" t="str">
        <f>IF(記入用!P262="","",ROUNDDOWN(記入用!P262,0))</f>
        <v/>
      </c>
      <c r="X262" s="30" t="str">
        <f>IF(集計用!W262="","",IF(集計用!F262="男",LOOKUP(集計用!W262,得点換算データ!$Q$3:$R$12),LOOKUP(集計用!W262,得点換算データ!$Q$17:$R$26)))</f>
        <v/>
      </c>
      <c r="Y262" s="28" t="str">
        <f>IF(SUM(集計用!H262+J262+L262+N262+P262+R262+T262+V262+X262)=0,"",(H262+J262+L262+N262+T262+V262+X262+MAX(P262,R262)))</f>
        <v/>
      </c>
      <c r="Z262" s="28" t="str">
        <f>IF(Y262="","",IF(C262=1,LOOKUP(Y262,得点換算データ!$B$29:$B$33,得点換算データ!$A$29:$A$33),IF(C262=2,LOOKUP(Y262,得点換算データ!$C$29:$C$33,得点換算データ!$A$29:$A$33),LOOKUP(Y262,得点換算データ!$D$29:$D$33,得点換算データ!$A$29:$A$33))))</f>
        <v/>
      </c>
      <c r="AA262" s="27">
        <f t="shared" si="40"/>
        <v>0</v>
      </c>
      <c r="AB262" s="27"/>
      <c r="AC262" s="27">
        <f t="shared" si="41"/>
        <v>0</v>
      </c>
      <c r="AD262" s="27">
        <f t="shared" si="42"/>
        <v>0</v>
      </c>
      <c r="AE262" s="27">
        <f t="shared" si="43"/>
        <v>0</v>
      </c>
      <c r="AF262" s="27">
        <f t="shared" si="44"/>
        <v>0</v>
      </c>
      <c r="AG262" s="27">
        <f t="shared" si="45"/>
        <v>0</v>
      </c>
      <c r="AH262" s="27">
        <f t="shared" si="46"/>
        <v>0</v>
      </c>
      <c r="AI262" s="27">
        <f t="shared" si="47"/>
        <v>0</v>
      </c>
      <c r="AJ262" s="27">
        <f t="shared" si="48"/>
        <v>0</v>
      </c>
      <c r="AK262" s="27">
        <f t="shared" si="49"/>
        <v>0</v>
      </c>
    </row>
    <row r="263" spans="1:37">
      <c r="A263" s="28" t="str">
        <f>IF(記入用!A263="","",記入用!A263)</f>
        <v/>
      </c>
      <c r="B263" s="28" t="str">
        <f>IF(記入用!B263="","",記入用!B263)</f>
        <v/>
      </c>
      <c r="C263" s="28" t="str">
        <f>IF(記入用!C263="","",記入用!C263)</f>
        <v/>
      </c>
      <c r="D263" s="28" t="str">
        <f>IF(記入用!D263="","",記入用!D263)</f>
        <v/>
      </c>
      <c r="E263" s="28" t="str">
        <f>IF(記入用!E263="","",記入用!E263)</f>
        <v/>
      </c>
      <c r="F263" s="28" t="str">
        <f>IF(記入用!F263="","",記入用!F263)</f>
        <v/>
      </c>
      <c r="G263" s="28" t="str">
        <f>IF(OR(記入用!G263=0,記入用!H263=0),"",ROUND((記入用!G263+記入用!H263)/2,0))</f>
        <v/>
      </c>
      <c r="H263" s="29" t="str">
        <f>IF(集計用!G263="","",IF(集計用!F263="男",LOOKUP(集計用!G263,得点換算データ!$A$3:$B$12),LOOKUP(集計用!G263,得点換算データ!$A$17:$B$26)))</f>
        <v/>
      </c>
      <c r="I263" s="28" t="str">
        <f>IF(記入用!I263="","",記入用!I263)</f>
        <v/>
      </c>
      <c r="J263" s="30" t="str">
        <f>IF(集計用!I263="","",IF(集計用!F263="男",LOOKUP(集計用!I263,得点換算データ!$C$3:$D$12),LOOKUP(集計用!I263,得点換算データ!$C$17:$D$26)))</f>
        <v/>
      </c>
      <c r="K263" s="28" t="str">
        <f>IF(記入用!J263="","",ROUNDDOWN(記入用!J263,0))</f>
        <v/>
      </c>
      <c r="L263" s="29" t="str">
        <f>IF(集計用!K263="","",IF(集計用!F263="男",LOOKUP(集計用!K263,得点換算データ!$E$3:$F$12),LOOKUP(集計用!K263,得点換算データ!$E$17:$F$26)))</f>
        <v/>
      </c>
      <c r="M263" s="28" t="str">
        <f>IF(記入用!K263="","",記入用!K263)</f>
        <v/>
      </c>
      <c r="N263" s="30" t="str">
        <f>IF(集計用!M263="","",IF(集計用!F263="男",LOOKUP(集計用!M263,得点換算データ!$G$3:$H$12),LOOKUP(集計用!M263,得点換算データ!$G$17:$H$26)))</f>
        <v/>
      </c>
      <c r="O263" s="28" t="str">
        <f>IF(記入用!L263="","",記入用!L263)</f>
        <v/>
      </c>
      <c r="P263" s="30" t="str">
        <f>IF(集計用!O263="","",IF(集計用!F263="男",LOOKUP(集計用!O263,得点換算データ!$I$3:$J$12),LOOKUP(集計用!O263,得点換算データ!$I$17:$J$26)))</f>
        <v/>
      </c>
      <c r="Q263" s="28" t="str">
        <f>IF(記入用!M263="","",記入用!M263)</f>
        <v/>
      </c>
      <c r="R263" s="30" t="str">
        <f>IF(集計用!Q263="","",IF(集計用!F263="男",LOOKUP(集計用!Q263,得点換算データ!$K$3:$L$12),LOOKUP(集計用!Q263,得点換算データ!$K$17:$L$26)))</f>
        <v/>
      </c>
      <c r="S263" s="28" t="str">
        <f>IF(記入用!N263="","",ROUNDUP(記入用!N263,1))</f>
        <v/>
      </c>
      <c r="T263" s="30" t="str">
        <f>IF(集計用!S263="","",IF(集計用!F263="男",LOOKUP(集計用!S263,得点換算データ!$M$3:$N$12),LOOKUP(集計用!S263,得点換算データ!$M$17:$N$26)))</f>
        <v/>
      </c>
      <c r="U263" s="28" t="str">
        <f>IF(記入用!O263="","",ROUNDDOWN(記入用!O263,0))</f>
        <v/>
      </c>
      <c r="V263" s="30" t="str">
        <f>IF(集計用!U263="","",IF(集計用!F263="男",LOOKUP(集計用!U263,得点換算データ!$O$3:$P$12),LOOKUP(集計用!U263,得点換算データ!$O$17:$P$26)))</f>
        <v/>
      </c>
      <c r="W263" s="28" t="str">
        <f>IF(記入用!P263="","",ROUNDDOWN(記入用!P263,0))</f>
        <v/>
      </c>
      <c r="X263" s="30" t="str">
        <f>IF(集計用!W263="","",IF(集計用!F263="男",LOOKUP(集計用!W263,得点換算データ!$Q$3:$R$12),LOOKUP(集計用!W263,得点換算データ!$Q$17:$R$26)))</f>
        <v/>
      </c>
      <c r="Y263" s="28" t="str">
        <f>IF(SUM(集計用!H263+J263+L263+N263+P263+R263+T263+V263+X263)=0,"",(H263+J263+L263+N263+T263+V263+X263+MAX(P263,R263)))</f>
        <v/>
      </c>
      <c r="Z263" s="28" t="str">
        <f>IF(Y263="","",IF(C263=1,LOOKUP(Y263,得点換算データ!$B$29:$B$33,得点換算データ!$A$29:$A$33),IF(C263=2,LOOKUP(Y263,得点換算データ!$C$29:$C$33,得点換算データ!$A$29:$A$33),LOOKUP(Y263,得点換算データ!$D$29:$D$33,得点換算データ!$A$29:$A$33))))</f>
        <v/>
      </c>
      <c r="AA263" s="27">
        <f t="shared" si="40"/>
        <v>0</v>
      </c>
      <c r="AB263" s="27"/>
      <c r="AC263" s="27">
        <f t="shared" si="41"/>
        <v>0</v>
      </c>
      <c r="AD263" s="27">
        <f t="shared" si="42"/>
        <v>0</v>
      </c>
      <c r="AE263" s="27">
        <f t="shared" si="43"/>
        <v>0</v>
      </c>
      <c r="AF263" s="27">
        <f t="shared" si="44"/>
        <v>0</v>
      </c>
      <c r="AG263" s="27">
        <f t="shared" si="45"/>
        <v>0</v>
      </c>
      <c r="AH263" s="27">
        <f t="shared" si="46"/>
        <v>0</v>
      </c>
      <c r="AI263" s="27">
        <f t="shared" si="47"/>
        <v>0</v>
      </c>
      <c r="AJ263" s="27">
        <f t="shared" si="48"/>
        <v>0</v>
      </c>
      <c r="AK263" s="27">
        <f t="shared" si="49"/>
        <v>0</v>
      </c>
    </row>
    <row r="264" spans="1:37">
      <c r="A264" s="28" t="str">
        <f>IF(記入用!A264="","",記入用!A264)</f>
        <v/>
      </c>
      <c r="B264" s="28" t="str">
        <f>IF(記入用!B264="","",記入用!B264)</f>
        <v/>
      </c>
      <c r="C264" s="28" t="str">
        <f>IF(記入用!C264="","",記入用!C264)</f>
        <v/>
      </c>
      <c r="D264" s="28" t="str">
        <f>IF(記入用!D264="","",記入用!D264)</f>
        <v/>
      </c>
      <c r="E264" s="28" t="str">
        <f>IF(記入用!E264="","",記入用!E264)</f>
        <v/>
      </c>
      <c r="F264" s="28" t="str">
        <f>IF(記入用!F264="","",記入用!F264)</f>
        <v/>
      </c>
      <c r="G264" s="28" t="str">
        <f>IF(OR(記入用!G264=0,記入用!H264=0),"",ROUND((記入用!G264+記入用!H264)/2,0))</f>
        <v/>
      </c>
      <c r="H264" s="29" t="str">
        <f>IF(集計用!G264="","",IF(集計用!F264="男",LOOKUP(集計用!G264,得点換算データ!$A$3:$B$12),LOOKUP(集計用!G264,得点換算データ!$A$17:$B$26)))</f>
        <v/>
      </c>
      <c r="I264" s="28" t="str">
        <f>IF(記入用!I264="","",記入用!I264)</f>
        <v/>
      </c>
      <c r="J264" s="30" t="str">
        <f>IF(集計用!I264="","",IF(集計用!F264="男",LOOKUP(集計用!I264,得点換算データ!$C$3:$D$12),LOOKUP(集計用!I264,得点換算データ!$C$17:$D$26)))</f>
        <v/>
      </c>
      <c r="K264" s="28" t="str">
        <f>IF(記入用!J264="","",ROUNDDOWN(記入用!J264,0))</f>
        <v/>
      </c>
      <c r="L264" s="29" t="str">
        <f>IF(集計用!K264="","",IF(集計用!F264="男",LOOKUP(集計用!K264,得点換算データ!$E$3:$F$12),LOOKUP(集計用!K264,得点換算データ!$E$17:$F$26)))</f>
        <v/>
      </c>
      <c r="M264" s="28" t="str">
        <f>IF(記入用!K264="","",記入用!K264)</f>
        <v/>
      </c>
      <c r="N264" s="30" t="str">
        <f>IF(集計用!M264="","",IF(集計用!F264="男",LOOKUP(集計用!M264,得点換算データ!$G$3:$H$12),LOOKUP(集計用!M264,得点換算データ!$G$17:$H$26)))</f>
        <v/>
      </c>
      <c r="O264" s="28" t="str">
        <f>IF(記入用!L264="","",記入用!L264)</f>
        <v/>
      </c>
      <c r="P264" s="30" t="str">
        <f>IF(集計用!O264="","",IF(集計用!F264="男",LOOKUP(集計用!O264,得点換算データ!$I$3:$J$12),LOOKUP(集計用!O264,得点換算データ!$I$17:$J$26)))</f>
        <v/>
      </c>
      <c r="Q264" s="28" t="str">
        <f>IF(記入用!M264="","",記入用!M264)</f>
        <v/>
      </c>
      <c r="R264" s="30" t="str">
        <f>IF(集計用!Q264="","",IF(集計用!F264="男",LOOKUP(集計用!Q264,得点換算データ!$K$3:$L$12),LOOKUP(集計用!Q264,得点換算データ!$K$17:$L$26)))</f>
        <v/>
      </c>
      <c r="S264" s="28" t="str">
        <f>IF(記入用!N264="","",ROUNDUP(記入用!N264,1))</f>
        <v/>
      </c>
      <c r="T264" s="30" t="str">
        <f>IF(集計用!S264="","",IF(集計用!F264="男",LOOKUP(集計用!S264,得点換算データ!$M$3:$N$12),LOOKUP(集計用!S264,得点換算データ!$M$17:$N$26)))</f>
        <v/>
      </c>
      <c r="U264" s="28" t="str">
        <f>IF(記入用!O264="","",ROUNDDOWN(記入用!O264,0))</f>
        <v/>
      </c>
      <c r="V264" s="30" t="str">
        <f>IF(集計用!U264="","",IF(集計用!F264="男",LOOKUP(集計用!U264,得点換算データ!$O$3:$P$12),LOOKUP(集計用!U264,得点換算データ!$O$17:$P$26)))</f>
        <v/>
      </c>
      <c r="W264" s="28" t="str">
        <f>IF(記入用!P264="","",ROUNDDOWN(記入用!P264,0))</f>
        <v/>
      </c>
      <c r="X264" s="30" t="str">
        <f>IF(集計用!W264="","",IF(集計用!F264="男",LOOKUP(集計用!W264,得点換算データ!$Q$3:$R$12),LOOKUP(集計用!W264,得点換算データ!$Q$17:$R$26)))</f>
        <v/>
      </c>
      <c r="Y264" s="28" t="str">
        <f>IF(SUM(集計用!H264+J264+L264+N264+P264+R264+T264+V264+X264)=0,"",(H264+J264+L264+N264+T264+V264+X264+MAX(P264,R264)))</f>
        <v/>
      </c>
      <c r="Z264" s="28" t="str">
        <f>IF(Y264="","",IF(C264=1,LOOKUP(Y264,得点換算データ!$B$29:$B$33,得点換算データ!$A$29:$A$33),IF(C264=2,LOOKUP(Y264,得点換算データ!$C$29:$C$33,得点換算データ!$A$29:$A$33),LOOKUP(Y264,得点換算データ!$D$29:$D$33,得点換算データ!$A$29:$A$33))))</f>
        <v/>
      </c>
      <c r="AA264" s="27">
        <f t="shared" si="40"/>
        <v>0</v>
      </c>
      <c r="AB264" s="27"/>
      <c r="AC264" s="27">
        <f t="shared" si="41"/>
        <v>0</v>
      </c>
      <c r="AD264" s="27">
        <f t="shared" si="42"/>
        <v>0</v>
      </c>
      <c r="AE264" s="27">
        <f t="shared" si="43"/>
        <v>0</v>
      </c>
      <c r="AF264" s="27">
        <f t="shared" si="44"/>
        <v>0</v>
      </c>
      <c r="AG264" s="27">
        <f t="shared" si="45"/>
        <v>0</v>
      </c>
      <c r="AH264" s="27">
        <f t="shared" si="46"/>
        <v>0</v>
      </c>
      <c r="AI264" s="27">
        <f t="shared" si="47"/>
        <v>0</v>
      </c>
      <c r="AJ264" s="27">
        <f t="shared" si="48"/>
        <v>0</v>
      </c>
      <c r="AK264" s="27">
        <f t="shared" si="49"/>
        <v>0</v>
      </c>
    </row>
    <row r="265" spans="1:37">
      <c r="A265" s="28" t="str">
        <f>IF(記入用!A265="","",記入用!A265)</f>
        <v/>
      </c>
      <c r="B265" s="28" t="str">
        <f>IF(記入用!B265="","",記入用!B265)</f>
        <v/>
      </c>
      <c r="C265" s="28" t="str">
        <f>IF(記入用!C265="","",記入用!C265)</f>
        <v/>
      </c>
      <c r="D265" s="28" t="str">
        <f>IF(記入用!D265="","",記入用!D265)</f>
        <v/>
      </c>
      <c r="E265" s="28" t="str">
        <f>IF(記入用!E265="","",記入用!E265)</f>
        <v/>
      </c>
      <c r="F265" s="28" t="str">
        <f>IF(記入用!F265="","",記入用!F265)</f>
        <v/>
      </c>
      <c r="G265" s="28" t="str">
        <f>IF(OR(記入用!G265=0,記入用!H265=0),"",ROUND((記入用!G265+記入用!H265)/2,0))</f>
        <v/>
      </c>
      <c r="H265" s="29" t="str">
        <f>IF(集計用!G265="","",IF(集計用!F265="男",LOOKUP(集計用!G265,得点換算データ!$A$3:$B$12),LOOKUP(集計用!G265,得点換算データ!$A$17:$B$26)))</f>
        <v/>
      </c>
      <c r="I265" s="28" t="str">
        <f>IF(記入用!I265="","",記入用!I265)</f>
        <v/>
      </c>
      <c r="J265" s="30" t="str">
        <f>IF(集計用!I265="","",IF(集計用!F265="男",LOOKUP(集計用!I265,得点換算データ!$C$3:$D$12),LOOKUP(集計用!I265,得点換算データ!$C$17:$D$26)))</f>
        <v/>
      </c>
      <c r="K265" s="28" t="str">
        <f>IF(記入用!J265="","",ROUNDDOWN(記入用!J265,0))</f>
        <v/>
      </c>
      <c r="L265" s="29" t="str">
        <f>IF(集計用!K265="","",IF(集計用!F265="男",LOOKUP(集計用!K265,得点換算データ!$E$3:$F$12),LOOKUP(集計用!K265,得点換算データ!$E$17:$F$26)))</f>
        <v/>
      </c>
      <c r="M265" s="28" t="str">
        <f>IF(記入用!K265="","",記入用!K265)</f>
        <v/>
      </c>
      <c r="N265" s="30" t="str">
        <f>IF(集計用!M265="","",IF(集計用!F265="男",LOOKUP(集計用!M265,得点換算データ!$G$3:$H$12),LOOKUP(集計用!M265,得点換算データ!$G$17:$H$26)))</f>
        <v/>
      </c>
      <c r="O265" s="28" t="str">
        <f>IF(記入用!L265="","",記入用!L265)</f>
        <v/>
      </c>
      <c r="P265" s="30" t="str">
        <f>IF(集計用!O265="","",IF(集計用!F265="男",LOOKUP(集計用!O265,得点換算データ!$I$3:$J$12),LOOKUP(集計用!O265,得点換算データ!$I$17:$J$26)))</f>
        <v/>
      </c>
      <c r="Q265" s="28" t="str">
        <f>IF(記入用!M265="","",記入用!M265)</f>
        <v/>
      </c>
      <c r="R265" s="30" t="str">
        <f>IF(集計用!Q265="","",IF(集計用!F265="男",LOOKUP(集計用!Q265,得点換算データ!$K$3:$L$12),LOOKUP(集計用!Q265,得点換算データ!$K$17:$L$26)))</f>
        <v/>
      </c>
      <c r="S265" s="28" t="str">
        <f>IF(記入用!N265="","",ROUNDUP(記入用!N265,1))</f>
        <v/>
      </c>
      <c r="T265" s="30" t="str">
        <f>IF(集計用!S265="","",IF(集計用!F265="男",LOOKUP(集計用!S265,得点換算データ!$M$3:$N$12),LOOKUP(集計用!S265,得点換算データ!$M$17:$N$26)))</f>
        <v/>
      </c>
      <c r="U265" s="28" t="str">
        <f>IF(記入用!O265="","",ROUNDDOWN(記入用!O265,0))</f>
        <v/>
      </c>
      <c r="V265" s="30" t="str">
        <f>IF(集計用!U265="","",IF(集計用!F265="男",LOOKUP(集計用!U265,得点換算データ!$O$3:$P$12),LOOKUP(集計用!U265,得点換算データ!$O$17:$P$26)))</f>
        <v/>
      </c>
      <c r="W265" s="28" t="str">
        <f>IF(記入用!P265="","",ROUNDDOWN(記入用!P265,0))</f>
        <v/>
      </c>
      <c r="X265" s="30" t="str">
        <f>IF(集計用!W265="","",IF(集計用!F265="男",LOOKUP(集計用!W265,得点換算データ!$Q$3:$R$12),LOOKUP(集計用!W265,得点換算データ!$Q$17:$R$26)))</f>
        <v/>
      </c>
      <c r="Y265" s="28" t="str">
        <f>IF(SUM(集計用!H265+J265+L265+N265+P265+R265+T265+V265+X265)=0,"",(H265+J265+L265+N265+T265+V265+X265+MAX(P265,R265)))</f>
        <v/>
      </c>
      <c r="Z265" s="28" t="str">
        <f>IF(Y265="","",IF(C265=1,LOOKUP(Y265,得点換算データ!$B$29:$B$33,得点換算データ!$A$29:$A$33),IF(C265=2,LOOKUP(Y265,得点換算データ!$C$29:$C$33,得点換算データ!$A$29:$A$33),LOOKUP(Y265,得点換算データ!$D$29:$D$33,得点換算データ!$A$29:$A$33))))</f>
        <v/>
      </c>
      <c r="AA265" s="27">
        <f t="shared" si="40"/>
        <v>0</v>
      </c>
      <c r="AB265" s="27"/>
      <c r="AC265" s="27">
        <f t="shared" si="41"/>
        <v>0</v>
      </c>
      <c r="AD265" s="27">
        <f t="shared" si="42"/>
        <v>0</v>
      </c>
      <c r="AE265" s="27">
        <f t="shared" si="43"/>
        <v>0</v>
      </c>
      <c r="AF265" s="27">
        <f t="shared" si="44"/>
        <v>0</v>
      </c>
      <c r="AG265" s="27">
        <f t="shared" si="45"/>
        <v>0</v>
      </c>
      <c r="AH265" s="27">
        <f t="shared" si="46"/>
        <v>0</v>
      </c>
      <c r="AI265" s="27">
        <f t="shared" si="47"/>
        <v>0</v>
      </c>
      <c r="AJ265" s="27">
        <f t="shared" si="48"/>
        <v>0</v>
      </c>
      <c r="AK265" s="27">
        <f t="shared" si="49"/>
        <v>0</v>
      </c>
    </row>
    <row r="266" spans="1:37">
      <c r="A266" s="28" t="str">
        <f>IF(記入用!A266="","",記入用!A266)</f>
        <v/>
      </c>
      <c r="B266" s="28" t="str">
        <f>IF(記入用!B266="","",記入用!B266)</f>
        <v/>
      </c>
      <c r="C266" s="28" t="str">
        <f>IF(記入用!C266="","",記入用!C266)</f>
        <v/>
      </c>
      <c r="D266" s="28" t="str">
        <f>IF(記入用!D266="","",記入用!D266)</f>
        <v/>
      </c>
      <c r="E266" s="28" t="str">
        <f>IF(記入用!E266="","",記入用!E266)</f>
        <v/>
      </c>
      <c r="F266" s="28" t="str">
        <f>IF(記入用!F266="","",記入用!F266)</f>
        <v/>
      </c>
      <c r="G266" s="28" t="str">
        <f>IF(OR(記入用!G266=0,記入用!H266=0),"",ROUND((記入用!G266+記入用!H266)/2,0))</f>
        <v/>
      </c>
      <c r="H266" s="29" t="str">
        <f>IF(集計用!G266="","",IF(集計用!F266="男",LOOKUP(集計用!G266,得点換算データ!$A$3:$B$12),LOOKUP(集計用!G266,得点換算データ!$A$17:$B$26)))</f>
        <v/>
      </c>
      <c r="I266" s="28" t="str">
        <f>IF(記入用!I266="","",記入用!I266)</f>
        <v/>
      </c>
      <c r="J266" s="30" t="str">
        <f>IF(集計用!I266="","",IF(集計用!F266="男",LOOKUP(集計用!I266,得点換算データ!$C$3:$D$12),LOOKUP(集計用!I266,得点換算データ!$C$17:$D$26)))</f>
        <v/>
      </c>
      <c r="K266" s="28" t="str">
        <f>IF(記入用!J266="","",ROUNDDOWN(記入用!J266,0))</f>
        <v/>
      </c>
      <c r="L266" s="29" t="str">
        <f>IF(集計用!K266="","",IF(集計用!F266="男",LOOKUP(集計用!K266,得点換算データ!$E$3:$F$12),LOOKUP(集計用!K266,得点換算データ!$E$17:$F$26)))</f>
        <v/>
      </c>
      <c r="M266" s="28" t="str">
        <f>IF(記入用!K266="","",記入用!K266)</f>
        <v/>
      </c>
      <c r="N266" s="30" t="str">
        <f>IF(集計用!M266="","",IF(集計用!F266="男",LOOKUP(集計用!M266,得点換算データ!$G$3:$H$12),LOOKUP(集計用!M266,得点換算データ!$G$17:$H$26)))</f>
        <v/>
      </c>
      <c r="O266" s="28" t="str">
        <f>IF(記入用!L266="","",記入用!L266)</f>
        <v/>
      </c>
      <c r="P266" s="30" t="str">
        <f>IF(集計用!O266="","",IF(集計用!F266="男",LOOKUP(集計用!O266,得点換算データ!$I$3:$J$12),LOOKUP(集計用!O266,得点換算データ!$I$17:$J$26)))</f>
        <v/>
      </c>
      <c r="Q266" s="28" t="str">
        <f>IF(記入用!M266="","",記入用!M266)</f>
        <v/>
      </c>
      <c r="R266" s="30" t="str">
        <f>IF(集計用!Q266="","",IF(集計用!F266="男",LOOKUP(集計用!Q266,得点換算データ!$K$3:$L$12),LOOKUP(集計用!Q266,得点換算データ!$K$17:$L$26)))</f>
        <v/>
      </c>
      <c r="S266" s="28" t="str">
        <f>IF(記入用!N266="","",ROUNDUP(記入用!N266,1))</f>
        <v/>
      </c>
      <c r="T266" s="30" t="str">
        <f>IF(集計用!S266="","",IF(集計用!F266="男",LOOKUP(集計用!S266,得点換算データ!$M$3:$N$12),LOOKUP(集計用!S266,得点換算データ!$M$17:$N$26)))</f>
        <v/>
      </c>
      <c r="U266" s="28" t="str">
        <f>IF(記入用!O266="","",ROUNDDOWN(記入用!O266,0))</f>
        <v/>
      </c>
      <c r="V266" s="30" t="str">
        <f>IF(集計用!U266="","",IF(集計用!F266="男",LOOKUP(集計用!U266,得点換算データ!$O$3:$P$12),LOOKUP(集計用!U266,得点換算データ!$O$17:$P$26)))</f>
        <v/>
      </c>
      <c r="W266" s="28" t="str">
        <f>IF(記入用!P266="","",ROUNDDOWN(記入用!P266,0))</f>
        <v/>
      </c>
      <c r="X266" s="30" t="str">
        <f>IF(集計用!W266="","",IF(集計用!F266="男",LOOKUP(集計用!W266,得点換算データ!$Q$3:$R$12),LOOKUP(集計用!W266,得点換算データ!$Q$17:$R$26)))</f>
        <v/>
      </c>
      <c r="Y266" s="28" t="str">
        <f>IF(SUM(集計用!H266+J266+L266+N266+P266+R266+T266+V266+X266)=0,"",(H266+J266+L266+N266+T266+V266+X266+MAX(P266,R266)))</f>
        <v/>
      </c>
      <c r="Z266" s="28" t="str">
        <f>IF(Y266="","",IF(C266=1,LOOKUP(Y266,得点換算データ!$B$29:$B$33,得点換算データ!$A$29:$A$33),IF(C266=2,LOOKUP(Y266,得点換算データ!$C$29:$C$33,得点換算データ!$A$29:$A$33),LOOKUP(Y266,得点換算データ!$D$29:$D$33,得点換算データ!$A$29:$A$33))))</f>
        <v/>
      </c>
      <c r="AA266" s="27">
        <f t="shared" si="40"/>
        <v>0</v>
      </c>
      <c r="AB266" s="27"/>
      <c r="AC266" s="27">
        <f t="shared" si="41"/>
        <v>0</v>
      </c>
      <c r="AD266" s="27">
        <f t="shared" si="42"/>
        <v>0</v>
      </c>
      <c r="AE266" s="27">
        <f t="shared" si="43"/>
        <v>0</v>
      </c>
      <c r="AF266" s="27">
        <f t="shared" si="44"/>
        <v>0</v>
      </c>
      <c r="AG266" s="27">
        <f t="shared" si="45"/>
        <v>0</v>
      </c>
      <c r="AH266" s="27">
        <f t="shared" si="46"/>
        <v>0</v>
      </c>
      <c r="AI266" s="27">
        <f t="shared" si="47"/>
        <v>0</v>
      </c>
      <c r="AJ266" s="27">
        <f t="shared" si="48"/>
        <v>0</v>
      </c>
      <c r="AK266" s="27">
        <f t="shared" si="49"/>
        <v>0</v>
      </c>
    </row>
    <row r="267" spans="1:37">
      <c r="A267" s="28" t="str">
        <f>IF(記入用!A267="","",記入用!A267)</f>
        <v/>
      </c>
      <c r="B267" s="28" t="str">
        <f>IF(記入用!B267="","",記入用!B267)</f>
        <v/>
      </c>
      <c r="C267" s="28" t="str">
        <f>IF(記入用!C267="","",記入用!C267)</f>
        <v/>
      </c>
      <c r="D267" s="28" t="str">
        <f>IF(記入用!D267="","",記入用!D267)</f>
        <v/>
      </c>
      <c r="E267" s="28" t="str">
        <f>IF(記入用!E267="","",記入用!E267)</f>
        <v/>
      </c>
      <c r="F267" s="28" t="str">
        <f>IF(記入用!F267="","",記入用!F267)</f>
        <v/>
      </c>
      <c r="G267" s="28" t="str">
        <f>IF(OR(記入用!G267=0,記入用!H267=0),"",ROUND((記入用!G267+記入用!H267)/2,0))</f>
        <v/>
      </c>
      <c r="H267" s="29" t="str">
        <f>IF(集計用!G267="","",IF(集計用!F267="男",LOOKUP(集計用!G267,得点換算データ!$A$3:$B$12),LOOKUP(集計用!G267,得点換算データ!$A$17:$B$26)))</f>
        <v/>
      </c>
      <c r="I267" s="28" t="str">
        <f>IF(記入用!I267="","",記入用!I267)</f>
        <v/>
      </c>
      <c r="J267" s="30" t="str">
        <f>IF(集計用!I267="","",IF(集計用!F267="男",LOOKUP(集計用!I267,得点換算データ!$C$3:$D$12),LOOKUP(集計用!I267,得点換算データ!$C$17:$D$26)))</f>
        <v/>
      </c>
      <c r="K267" s="28" t="str">
        <f>IF(記入用!J267="","",ROUNDDOWN(記入用!J267,0))</f>
        <v/>
      </c>
      <c r="L267" s="29" t="str">
        <f>IF(集計用!K267="","",IF(集計用!F267="男",LOOKUP(集計用!K267,得点換算データ!$E$3:$F$12),LOOKUP(集計用!K267,得点換算データ!$E$17:$F$26)))</f>
        <v/>
      </c>
      <c r="M267" s="28" t="str">
        <f>IF(記入用!K267="","",記入用!K267)</f>
        <v/>
      </c>
      <c r="N267" s="30" t="str">
        <f>IF(集計用!M267="","",IF(集計用!F267="男",LOOKUP(集計用!M267,得点換算データ!$G$3:$H$12),LOOKUP(集計用!M267,得点換算データ!$G$17:$H$26)))</f>
        <v/>
      </c>
      <c r="O267" s="28" t="str">
        <f>IF(記入用!L267="","",記入用!L267)</f>
        <v/>
      </c>
      <c r="P267" s="30" t="str">
        <f>IF(集計用!O267="","",IF(集計用!F267="男",LOOKUP(集計用!O267,得点換算データ!$I$3:$J$12),LOOKUP(集計用!O267,得点換算データ!$I$17:$J$26)))</f>
        <v/>
      </c>
      <c r="Q267" s="28" t="str">
        <f>IF(記入用!M267="","",記入用!M267)</f>
        <v/>
      </c>
      <c r="R267" s="30" t="str">
        <f>IF(集計用!Q267="","",IF(集計用!F267="男",LOOKUP(集計用!Q267,得点換算データ!$K$3:$L$12),LOOKUP(集計用!Q267,得点換算データ!$K$17:$L$26)))</f>
        <v/>
      </c>
      <c r="S267" s="28" t="str">
        <f>IF(記入用!N267="","",ROUNDUP(記入用!N267,1))</f>
        <v/>
      </c>
      <c r="T267" s="30" t="str">
        <f>IF(集計用!S267="","",IF(集計用!F267="男",LOOKUP(集計用!S267,得点換算データ!$M$3:$N$12),LOOKUP(集計用!S267,得点換算データ!$M$17:$N$26)))</f>
        <v/>
      </c>
      <c r="U267" s="28" t="str">
        <f>IF(記入用!O267="","",ROUNDDOWN(記入用!O267,0))</f>
        <v/>
      </c>
      <c r="V267" s="30" t="str">
        <f>IF(集計用!U267="","",IF(集計用!F267="男",LOOKUP(集計用!U267,得点換算データ!$O$3:$P$12),LOOKUP(集計用!U267,得点換算データ!$O$17:$P$26)))</f>
        <v/>
      </c>
      <c r="W267" s="28" t="str">
        <f>IF(記入用!P267="","",ROUNDDOWN(記入用!P267,0))</f>
        <v/>
      </c>
      <c r="X267" s="30" t="str">
        <f>IF(集計用!W267="","",IF(集計用!F267="男",LOOKUP(集計用!W267,得点換算データ!$Q$3:$R$12),LOOKUP(集計用!W267,得点換算データ!$Q$17:$R$26)))</f>
        <v/>
      </c>
      <c r="Y267" s="28" t="str">
        <f>IF(SUM(集計用!H267+J267+L267+N267+P267+R267+T267+V267+X267)=0,"",(H267+J267+L267+N267+T267+V267+X267+MAX(P267,R267)))</f>
        <v/>
      </c>
      <c r="Z267" s="28" t="str">
        <f>IF(Y267="","",IF(C267=1,LOOKUP(Y267,得点換算データ!$B$29:$B$33,得点換算データ!$A$29:$A$33),IF(C267=2,LOOKUP(Y267,得点換算データ!$C$29:$C$33,得点換算データ!$A$29:$A$33),LOOKUP(Y267,得点換算データ!$D$29:$D$33,得点換算データ!$A$29:$A$33))))</f>
        <v/>
      </c>
      <c r="AA267" s="27">
        <f t="shared" si="40"/>
        <v>0</v>
      </c>
      <c r="AB267" s="27"/>
      <c r="AC267" s="27">
        <f t="shared" si="41"/>
        <v>0</v>
      </c>
      <c r="AD267" s="27">
        <f t="shared" si="42"/>
        <v>0</v>
      </c>
      <c r="AE267" s="27">
        <f t="shared" si="43"/>
        <v>0</v>
      </c>
      <c r="AF267" s="27">
        <f t="shared" si="44"/>
        <v>0</v>
      </c>
      <c r="AG267" s="27">
        <f t="shared" si="45"/>
        <v>0</v>
      </c>
      <c r="AH267" s="27">
        <f t="shared" si="46"/>
        <v>0</v>
      </c>
      <c r="AI267" s="27">
        <f t="shared" si="47"/>
        <v>0</v>
      </c>
      <c r="AJ267" s="27">
        <f t="shared" si="48"/>
        <v>0</v>
      </c>
      <c r="AK267" s="27">
        <f t="shared" si="49"/>
        <v>0</v>
      </c>
    </row>
    <row r="268" spans="1:37">
      <c r="A268" s="28" t="str">
        <f>IF(記入用!A268="","",記入用!A268)</f>
        <v/>
      </c>
      <c r="B268" s="28" t="str">
        <f>IF(記入用!B268="","",記入用!B268)</f>
        <v/>
      </c>
      <c r="C268" s="28" t="str">
        <f>IF(記入用!C268="","",記入用!C268)</f>
        <v/>
      </c>
      <c r="D268" s="28" t="str">
        <f>IF(記入用!D268="","",記入用!D268)</f>
        <v/>
      </c>
      <c r="E268" s="28" t="str">
        <f>IF(記入用!E268="","",記入用!E268)</f>
        <v/>
      </c>
      <c r="F268" s="28" t="str">
        <f>IF(記入用!F268="","",記入用!F268)</f>
        <v/>
      </c>
      <c r="G268" s="28" t="str">
        <f>IF(OR(記入用!G268=0,記入用!H268=0),"",ROUND((記入用!G268+記入用!H268)/2,0))</f>
        <v/>
      </c>
      <c r="H268" s="29" t="str">
        <f>IF(集計用!G268="","",IF(集計用!F268="男",LOOKUP(集計用!G268,得点換算データ!$A$3:$B$12),LOOKUP(集計用!G268,得点換算データ!$A$17:$B$26)))</f>
        <v/>
      </c>
      <c r="I268" s="28" t="str">
        <f>IF(記入用!I268="","",記入用!I268)</f>
        <v/>
      </c>
      <c r="J268" s="30" t="str">
        <f>IF(集計用!I268="","",IF(集計用!F268="男",LOOKUP(集計用!I268,得点換算データ!$C$3:$D$12),LOOKUP(集計用!I268,得点換算データ!$C$17:$D$26)))</f>
        <v/>
      </c>
      <c r="K268" s="28" t="str">
        <f>IF(記入用!J268="","",ROUNDDOWN(記入用!J268,0))</f>
        <v/>
      </c>
      <c r="L268" s="29" t="str">
        <f>IF(集計用!K268="","",IF(集計用!F268="男",LOOKUP(集計用!K268,得点換算データ!$E$3:$F$12),LOOKUP(集計用!K268,得点換算データ!$E$17:$F$26)))</f>
        <v/>
      </c>
      <c r="M268" s="28" t="str">
        <f>IF(記入用!K268="","",記入用!K268)</f>
        <v/>
      </c>
      <c r="N268" s="30" t="str">
        <f>IF(集計用!M268="","",IF(集計用!F268="男",LOOKUP(集計用!M268,得点換算データ!$G$3:$H$12),LOOKUP(集計用!M268,得点換算データ!$G$17:$H$26)))</f>
        <v/>
      </c>
      <c r="O268" s="28" t="str">
        <f>IF(記入用!L268="","",記入用!L268)</f>
        <v/>
      </c>
      <c r="P268" s="30" t="str">
        <f>IF(集計用!O268="","",IF(集計用!F268="男",LOOKUP(集計用!O268,得点換算データ!$I$3:$J$12),LOOKUP(集計用!O268,得点換算データ!$I$17:$J$26)))</f>
        <v/>
      </c>
      <c r="Q268" s="28" t="str">
        <f>IF(記入用!M268="","",記入用!M268)</f>
        <v/>
      </c>
      <c r="R268" s="30" t="str">
        <f>IF(集計用!Q268="","",IF(集計用!F268="男",LOOKUP(集計用!Q268,得点換算データ!$K$3:$L$12),LOOKUP(集計用!Q268,得点換算データ!$K$17:$L$26)))</f>
        <v/>
      </c>
      <c r="S268" s="28" t="str">
        <f>IF(記入用!N268="","",ROUNDUP(記入用!N268,1))</f>
        <v/>
      </c>
      <c r="T268" s="30" t="str">
        <f>IF(集計用!S268="","",IF(集計用!F268="男",LOOKUP(集計用!S268,得点換算データ!$M$3:$N$12),LOOKUP(集計用!S268,得点換算データ!$M$17:$N$26)))</f>
        <v/>
      </c>
      <c r="U268" s="28" t="str">
        <f>IF(記入用!O268="","",ROUNDDOWN(記入用!O268,0))</f>
        <v/>
      </c>
      <c r="V268" s="30" t="str">
        <f>IF(集計用!U268="","",IF(集計用!F268="男",LOOKUP(集計用!U268,得点換算データ!$O$3:$P$12),LOOKUP(集計用!U268,得点換算データ!$O$17:$P$26)))</f>
        <v/>
      </c>
      <c r="W268" s="28" t="str">
        <f>IF(記入用!P268="","",ROUNDDOWN(記入用!P268,0))</f>
        <v/>
      </c>
      <c r="X268" s="30" t="str">
        <f>IF(集計用!W268="","",IF(集計用!F268="男",LOOKUP(集計用!W268,得点換算データ!$Q$3:$R$12),LOOKUP(集計用!W268,得点換算データ!$Q$17:$R$26)))</f>
        <v/>
      </c>
      <c r="Y268" s="28" t="str">
        <f>IF(SUM(集計用!H268+J268+L268+N268+P268+R268+T268+V268+X268)=0,"",(H268+J268+L268+N268+T268+V268+X268+MAX(P268,R268)))</f>
        <v/>
      </c>
      <c r="Z268" s="28" t="str">
        <f>IF(Y268="","",IF(C268=1,LOOKUP(Y268,得点換算データ!$B$29:$B$33,得点換算データ!$A$29:$A$33),IF(C268=2,LOOKUP(Y268,得点換算データ!$C$29:$C$33,得点換算データ!$A$29:$A$33),LOOKUP(Y268,得点換算データ!$D$29:$D$33,得点換算データ!$A$29:$A$33))))</f>
        <v/>
      </c>
      <c r="AA268" s="27">
        <f t="shared" si="40"/>
        <v>0</v>
      </c>
      <c r="AB268" s="27"/>
      <c r="AC268" s="27">
        <f t="shared" si="41"/>
        <v>0</v>
      </c>
      <c r="AD268" s="27">
        <f t="shared" si="42"/>
        <v>0</v>
      </c>
      <c r="AE268" s="27">
        <f t="shared" si="43"/>
        <v>0</v>
      </c>
      <c r="AF268" s="27">
        <f t="shared" si="44"/>
        <v>0</v>
      </c>
      <c r="AG268" s="27">
        <f t="shared" si="45"/>
        <v>0</v>
      </c>
      <c r="AH268" s="27">
        <f t="shared" si="46"/>
        <v>0</v>
      </c>
      <c r="AI268" s="27">
        <f t="shared" si="47"/>
        <v>0</v>
      </c>
      <c r="AJ268" s="27">
        <f t="shared" si="48"/>
        <v>0</v>
      </c>
      <c r="AK268" s="27">
        <f t="shared" si="49"/>
        <v>0</v>
      </c>
    </row>
    <row r="269" spans="1:37">
      <c r="A269" s="28" t="str">
        <f>IF(記入用!A269="","",記入用!A269)</f>
        <v/>
      </c>
      <c r="B269" s="28" t="str">
        <f>IF(記入用!B269="","",記入用!B269)</f>
        <v/>
      </c>
      <c r="C269" s="28" t="str">
        <f>IF(記入用!C269="","",記入用!C269)</f>
        <v/>
      </c>
      <c r="D269" s="28" t="str">
        <f>IF(記入用!D269="","",記入用!D269)</f>
        <v/>
      </c>
      <c r="E269" s="28" t="str">
        <f>IF(記入用!E269="","",記入用!E269)</f>
        <v/>
      </c>
      <c r="F269" s="28" t="str">
        <f>IF(記入用!F269="","",記入用!F269)</f>
        <v/>
      </c>
      <c r="G269" s="28" t="str">
        <f>IF(OR(記入用!G269=0,記入用!H269=0),"",ROUND((記入用!G269+記入用!H269)/2,0))</f>
        <v/>
      </c>
      <c r="H269" s="29" t="str">
        <f>IF(集計用!G269="","",IF(集計用!F269="男",LOOKUP(集計用!G269,得点換算データ!$A$3:$B$12),LOOKUP(集計用!G269,得点換算データ!$A$17:$B$26)))</f>
        <v/>
      </c>
      <c r="I269" s="28" t="str">
        <f>IF(記入用!I269="","",記入用!I269)</f>
        <v/>
      </c>
      <c r="J269" s="30" t="str">
        <f>IF(集計用!I269="","",IF(集計用!F269="男",LOOKUP(集計用!I269,得点換算データ!$C$3:$D$12),LOOKUP(集計用!I269,得点換算データ!$C$17:$D$26)))</f>
        <v/>
      </c>
      <c r="K269" s="28" t="str">
        <f>IF(記入用!J269="","",ROUNDDOWN(記入用!J269,0))</f>
        <v/>
      </c>
      <c r="L269" s="29" t="str">
        <f>IF(集計用!K269="","",IF(集計用!F269="男",LOOKUP(集計用!K269,得点換算データ!$E$3:$F$12),LOOKUP(集計用!K269,得点換算データ!$E$17:$F$26)))</f>
        <v/>
      </c>
      <c r="M269" s="28" t="str">
        <f>IF(記入用!K269="","",記入用!K269)</f>
        <v/>
      </c>
      <c r="N269" s="30" t="str">
        <f>IF(集計用!M269="","",IF(集計用!F269="男",LOOKUP(集計用!M269,得点換算データ!$G$3:$H$12),LOOKUP(集計用!M269,得点換算データ!$G$17:$H$26)))</f>
        <v/>
      </c>
      <c r="O269" s="28" t="str">
        <f>IF(記入用!L269="","",記入用!L269)</f>
        <v/>
      </c>
      <c r="P269" s="30" t="str">
        <f>IF(集計用!O269="","",IF(集計用!F269="男",LOOKUP(集計用!O269,得点換算データ!$I$3:$J$12),LOOKUP(集計用!O269,得点換算データ!$I$17:$J$26)))</f>
        <v/>
      </c>
      <c r="Q269" s="28" t="str">
        <f>IF(記入用!M269="","",記入用!M269)</f>
        <v/>
      </c>
      <c r="R269" s="30" t="str">
        <f>IF(集計用!Q269="","",IF(集計用!F269="男",LOOKUP(集計用!Q269,得点換算データ!$K$3:$L$12),LOOKUP(集計用!Q269,得点換算データ!$K$17:$L$26)))</f>
        <v/>
      </c>
      <c r="S269" s="28" t="str">
        <f>IF(記入用!N269="","",ROUNDUP(記入用!N269,1))</f>
        <v/>
      </c>
      <c r="T269" s="30" t="str">
        <f>IF(集計用!S269="","",IF(集計用!F269="男",LOOKUP(集計用!S269,得点換算データ!$M$3:$N$12),LOOKUP(集計用!S269,得点換算データ!$M$17:$N$26)))</f>
        <v/>
      </c>
      <c r="U269" s="28" t="str">
        <f>IF(記入用!O269="","",ROUNDDOWN(記入用!O269,0))</f>
        <v/>
      </c>
      <c r="V269" s="30" t="str">
        <f>IF(集計用!U269="","",IF(集計用!F269="男",LOOKUP(集計用!U269,得点換算データ!$O$3:$P$12),LOOKUP(集計用!U269,得点換算データ!$O$17:$P$26)))</f>
        <v/>
      </c>
      <c r="W269" s="28" t="str">
        <f>IF(記入用!P269="","",ROUNDDOWN(記入用!P269,0))</f>
        <v/>
      </c>
      <c r="X269" s="30" t="str">
        <f>IF(集計用!W269="","",IF(集計用!F269="男",LOOKUP(集計用!W269,得点換算データ!$Q$3:$R$12),LOOKUP(集計用!W269,得点換算データ!$Q$17:$R$26)))</f>
        <v/>
      </c>
      <c r="Y269" s="28" t="str">
        <f>IF(SUM(集計用!H269+J269+L269+N269+P269+R269+T269+V269+X269)=0,"",(H269+J269+L269+N269+T269+V269+X269+MAX(P269,R269)))</f>
        <v/>
      </c>
      <c r="Z269" s="28" t="str">
        <f>IF(Y269="","",IF(C269=1,LOOKUP(Y269,得点換算データ!$B$29:$B$33,得点換算データ!$A$29:$A$33),IF(C269=2,LOOKUP(Y269,得点換算データ!$C$29:$C$33,得点換算データ!$A$29:$A$33),LOOKUP(Y269,得点換算データ!$D$29:$D$33,得点換算データ!$A$29:$A$33))))</f>
        <v/>
      </c>
      <c r="AA269" s="27">
        <f t="shared" si="40"/>
        <v>0</v>
      </c>
      <c r="AB269" s="27"/>
      <c r="AC269" s="27">
        <f t="shared" si="41"/>
        <v>0</v>
      </c>
      <c r="AD269" s="27">
        <f t="shared" si="42"/>
        <v>0</v>
      </c>
      <c r="AE269" s="27">
        <f t="shared" si="43"/>
        <v>0</v>
      </c>
      <c r="AF269" s="27">
        <f t="shared" si="44"/>
        <v>0</v>
      </c>
      <c r="AG269" s="27">
        <f t="shared" si="45"/>
        <v>0</v>
      </c>
      <c r="AH269" s="27">
        <f t="shared" si="46"/>
        <v>0</v>
      </c>
      <c r="AI269" s="27">
        <f t="shared" si="47"/>
        <v>0</v>
      </c>
      <c r="AJ269" s="27">
        <f t="shared" si="48"/>
        <v>0</v>
      </c>
      <c r="AK269" s="27">
        <f t="shared" si="49"/>
        <v>0</v>
      </c>
    </row>
    <row r="270" spans="1:37">
      <c r="A270" s="28" t="str">
        <f>IF(記入用!A270="","",記入用!A270)</f>
        <v/>
      </c>
      <c r="B270" s="28" t="str">
        <f>IF(記入用!B270="","",記入用!B270)</f>
        <v/>
      </c>
      <c r="C270" s="28" t="str">
        <f>IF(記入用!C270="","",記入用!C270)</f>
        <v/>
      </c>
      <c r="D270" s="28" t="str">
        <f>IF(記入用!D270="","",記入用!D270)</f>
        <v/>
      </c>
      <c r="E270" s="28" t="str">
        <f>IF(記入用!E270="","",記入用!E270)</f>
        <v/>
      </c>
      <c r="F270" s="28" t="str">
        <f>IF(記入用!F270="","",記入用!F270)</f>
        <v/>
      </c>
      <c r="G270" s="28" t="str">
        <f>IF(OR(記入用!G270=0,記入用!H270=0),"",ROUND((記入用!G270+記入用!H270)/2,0))</f>
        <v/>
      </c>
      <c r="H270" s="29" t="str">
        <f>IF(集計用!G270="","",IF(集計用!F270="男",LOOKUP(集計用!G270,得点換算データ!$A$3:$B$12),LOOKUP(集計用!G270,得点換算データ!$A$17:$B$26)))</f>
        <v/>
      </c>
      <c r="I270" s="28" t="str">
        <f>IF(記入用!I270="","",記入用!I270)</f>
        <v/>
      </c>
      <c r="J270" s="30" t="str">
        <f>IF(集計用!I270="","",IF(集計用!F270="男",LOOKUP(集計用!I270,得点換算データ!$C$3:$D$12),LOOKUP(集計用!I270,得点換算データ!$C$17:$D$26)))</f>
        <v/>
      </c>
      <c r="K270" s="28" t="str">
        <f>IF(記入用!J270="","",ROUNDDOWN(記入用!J270,0))</f>
        <v/>
      </c>
      <c r="L270" s="29" t="str">
        <f>IF(集計用!K270="","",IF(集計用!F270="男",LOOKUP(集計用!K270,得点換算データ!$E$3:$F$12),LOOKUP(集計用!K270,得点換算データ!$E$17:$F$26)))</f>
        <v/>
      </c>
      <c r="M270" s="28" t="str">
        <f>IF(記入用!K270="","",記入用!K270)</f>
        <v/>
      </c>
      <c r="N270" s="30" t="str">
        <f>IF(集計用!M270="","",IF(集計用!F270="男",LOOKUP(集計用!M270,得点換算データ!$G$3:$H$12),LOOKUP(集計用!M270,得点換算データ!$G$17:$H$26)))</f>
        <v/>
      </c>
      <c r="O270" s="28" t="str">
        <f>IF(記入用!L270="","",記入用!L270)</f>
        <v/>
      </c>
      <c r="P270" s="30" t="str">
        <f>IF(集計用!O270="","",IF(集計用!F270="男",LOOKUP(集計用!O270,得点換算データ!$I$3:$J$12),LOOKUP(集計用!O270,得点換算データ!$I$17:$J$26)))</f>
        <v/>
      </c>
      <c r="Q270" s="28" t="str">
        <f>IF(記入用!M270="","",記入用!M270)</f>
        <v/>
      </c>
      <c r="R270" s="30" t="str">
        <f>IF(集計用!Q270="","",IF(集計用!F270="男",LOOKUP(集計用!Q270,得点換算データ!$K$3:$L$12),LOOKUP(集計用!Q270,得点換算データ!$K$17:$L$26)))</f>
        <v/>
      </c>
      <c r="S270" s="28" t="str">
        <f>IF(記入用!N270="","",ROUNDUP(記入用!N270,1))</f>
        <v/>
      </c>
      <c r="T270" s="30" t="str">
        <f>IF(集計用!S270="","",IF(集計用!F270="男",LOOKUP(集計用!S270,得点換算データ!$M$3:$N$12),LOOKUP(集計用!S270,得点換算データ!$M$17:$N$26)))</f>
        <v/>
      </c>
      <c r="U270" s="28" t="str">
        <f>IF(記入用!O270="","",ROUNDDOWN(記入用!O270,0))</f>
        <v/>
      </c>
      <c r="V270" s="30" t="str">
        <f>IF(集計用!U270="","",IF(集計用!F270="男",LOOKUP(集計用!U270,得点換算データ!$O$3:$P$12),LOOKUP(集計用!U270,得点換算データ!$O$17:$P$26)))</f>
        <v/>
      </c>
      <c r="W270" s="28" t="str">
        <f>IF(記入用!P270="","",ROUNDDOWN(記入用!P270,0))</f>
        <v/>
      </c>
      <c r="X270" s="30" t="str">
        <f>IF(集計用!W270="","",IF(集計用!F270="男",LOOKUP(集計用!W270,得点換算データ!$Q$3:$R$12),LOOKUP(集計用!W270,得点換算データ!$Q$17:$R$26)))</f>
        <v/>
      </c>
      <c r="Y270" s="28" t="str">
        <f>IF(SUM(集計用!H270+J270+L270+N270+P270+R270+T270+V270+X270)=0,"",(H270+J270+L270+N270+T270+V270+X270+MAX(P270,R270)))</f>
        <v/>
      </c>
      <c r="Z270" s="28" t="str">
        <f>IF(Y270="","",IF(C270=1,LOOKUP(Y270,得点換算データ!$B$29:$B$33,得点換算データ!$A$29:$A$33),IF(C270=2,LOOKUP(Y270,得点換算データ!$C$29:$C$33,得点換算データ!$A$29:$A$33),LOOKUP(Y270,得点換算データ!$D$29:$D$33,得点換算データ!$A$29:$A$33))))</f>
        <v/>
      </c>
      <c r="AA270" s="27">
        <f t="shared" si="40"/>
        <v>0</v>
      </c>
      <c r="AB270" s="27"/>
      <c r="AC270" s="27">
        <f t="shared" si="41"/>
        <v>0</v>
      </c>
      <c r="AD270" s="27">
        <f t="shared" si="42"/>
        <v>0</v>
      </c>
      <c r="AE270" s="27">
        <f t="shared" si="43"/>
        <v>0</v>
      </c>
      <c r="AF270" s="27">
        <f t="shared" si="44"/>
        <v>0</v>
      </c>
      <c r="AG270" s="27">
        <f t="shared" si="45"/>
        <v>0</v>
      </c>
      <c r="AH270" s="27">
        <f t="shared" si="46"/>
        <v>0</v>
      </c>
      <c r="AI270" s="27">
        <f t="shared" si="47"/>
        <v>0</v>
      </c>
      <c r="AJ270" s="27">
        <f t="shared" si="48"/>
        <v>0</v>
      </c>
      <c r="AK270" s="27">
        <f t="shared" si="49"/>
        <v>0</v>
      </c>
    </row>
    <row r="271" spans="1:37">
      <c r="A271" s="28" t="str">
        <f>IF(記入用!A271="","",記入用!A271)</f>
        <v/>
      </c>
      <c r="B271" s="28" t="str">
        <f>IF(記入用!B271="","",記入用!B271)</f>
        <v/>
      </c>
      <c r="C271" s="28" t="str">
        <f>IF(記入用!C271="","",記入用!C271)</f>
        <v/>
      </c>
      <c r="D271" s="28" t="str">
        <f>IF(記入用!D271="","",記入用!D271)</f>
        <v/>
      </c>
      <c r="E271" s="28" t="str">
        <f>IF(記入用!E271="","",記入用!E271)</f>
        <v/>
      </c>
      <c r="F271" s="28" t="str">
        <f>IF(記入用!F271="","",記入用!F271)</f>
        <v/>
      </c>
      <c r="G271" s="28" t="str">
        <f>IF(OR(記入用!G271=0,記入用!H271=0),"",ROUND((記入用!G271+記入用!H271)/2,0))</f>
        <v/>
      </c>
      <c r="H271" s="29" t="str">
        <f>IF(集計用!G271="","",IF(集計用!F271="男",LOOKUP(集計用!G271,得点換算データ!$A$3:$B$12),LOOKUP(集計用!G271,得点換算データ!$A$17:$B$26)))</f>
        <v/>
      </c>
      <c r="I271" s="28" t="str">
        <f>IF(記入用!I271="","",記入用!I271)</f>
        <v/>
      </c>
      <c r="J271" s="30" t="str">
        <f>IF(集計用!I271="","",IF(集計用!F271="男",LOOKUP(集計用!I271,得点換算データ!$C$3:$D$12),LOOKUP(集計用!I271,得点換算データ!$C$17:$D$26)))</f>
        <v/>
      </c>
      <c r="K271" s="28" t="str">
        <f>IF(記入用!J271="","",ROUNDDOWN(記入用!J271,0))</f>
        <v/>
      </c>
      <c r="L271" s="29" t="str">
        <f>IF(集計用!K271="","",IF(集計用!F271="男",LOOKUP(集計用!K271,得点換算データ!$E$3:$F$12),LOOKUP(集計用!K271,得点換算データ!$E$17:$F$26)))</f>
        <v/>
      </c>
      <c r="M271" s="28" t="str">
        <f>IF(記入用!K271="","",記入用!K271)</f>
        <v/>
      </c>
      <c r="N271" s="30" t="str">
        <f>IF(集計用!M271="","",IF(集計用!F271="男",LOOKUP(集計用!M271,得点換算データ!$G$3:$H$12),LOOKUP(集計用!M271,得点換算データ!$G$17:$H$26)))</f>
        <v/>
      </c>
      <c r="O271" s="28" t="str">
        <f>IF(記入用!L271="","",記入用!L271)</f>
        <v/>
      </c>
      <c r="P271" s="30" t="str">
        <f>IF(集計用!O271="","",IF(集計用!F271="男",LOOKUP(集計用!O271,得点換算データ!$I$3:$J$12),LOOKUP(集計用!O271,得点換算データ!$I$17:$J$26)))</f>
        <v/>
      </c>
      <c r="Q271" s="28" t="str">
        <f>IF(記入用!M271="","",記入用!M271)</f>
        <v/>
      </c>
      <c r="R271" s="30" t="str">
        <f>IF(集計用!Q271="","",IF(集計用!F271="男",LOOKUP(集計用!Q271,得点換算データ!$K$3:$L$12),LOOKUP(集計用!Q271,得点換算データ!$K$17:$L$26)))</f>
        <v/>
      </c>
      <c r="S271" s="28" t="str">
        <f>IF(記入用!N271="","",ROUNDUP(記入用!N271,1))</f>
        <v/>
      </c>
      <c r="T271" s="30" t="str">
        <f>IF(集計用!S271="","",IF(集計用!F271="男",LOOKUP(集計用!S271,得点換算データ!$M$3:$N$12),LOOKUP(集計用!S271,得点換算データ!$M$17:$N$26)))</f>
        <v/>
      </c>
      <c r="U271" s="28" t="str">
        <f>IF(記入用!O271="","",ROUNDDOWN(記入用!O271,0))</f>
        <v/>
      </c>
      <c r="V271" s="30" t="str">
        <f>IF(集計用!U271="","",IF(集計用!F271="男",LOOKUP(集計用!U271,得点換算データ!$O$3:$P$12),LOOKUP(集計用!U271,得点換算データ!$O$17:$P$26)))</f>
        <v/>
      </c>
      <c r="W271" s="28" t="str">
        <f>IF(記入用!P271="","",ROUNDDOWN(記入用!P271,0))</f>
        <v/>
      </c>
      <c r="X271" s="30" t="str">
        <f>IF(集計用!W271="","",IF(集計用!F271="男",LOOKUP(集計用!W271,得点換算データ!$Q$3:$R$12),LOOKUP(集計用!W271,得点換算データ!$Q$17:$R$26)))</f>
        <v/>
      </c>
      <c r="Y271" s="28" t="str">
        <f>IF(SUM(集計用!H271+J271+L271+N271+P271+R271+T271+V271+X271)=0,"",(H271+J271+L271+N271+T271+V271+X271+MAX(P271,R271)))</f>
        <v/>
      </c>
      <c r="Z271" s="28" t="str">
        <f>IF(Y271="","",IF(C271=1,LOOKUP(Y271,得点換算データ!$B$29:$B$33,得点換算データ!$A$29:$A$33),IF(C271=2,LOOKUP(Y271,得点換算データ!$C$29:$C$33,得点換算データ!$A$29:$A$33),LOOKUP(Y271,得点換算データ!$D$29:$D$33,得点換算データ!$A$29:$A$33))))</f>
        <v/>
      </c>
      <c r="AA271" s="27">
        <f t="shared" si="40"/>
        <v>0</v>
      </c>
      <c r="AB271" s="27"/>
      <c r="AC271" s="27">
        <f t="shared" si="41"/>
        <v>0</v>
      </c>
      <c r="AD271" s="27">
        <f t="shared" si="42"/>
        <v>0</v>
      </c>
      <c r="AE271" s="27">
        <f t="shared" si="43"/>
        <v>0</v>
      </c>
      <c r="AF271" s="27">
        <f t="shared" si="44"/>
        <v>0</v>
      </c>
      <c r="AG271" s="27">
        <f t="shared" si="45"/>
        <v>0</v>
      </c>
      <c r="AH271" s="27">
        <f t="shared" si="46"/>
        <v>0</v>
      </c>
      <c r="AI271" s="27">
        <f t="shared" si="47"/>
        <v>0</v>
      </c>
      <c r="AJ271" s="27">
        <f t="shared" si="48"/>
        <v>0</v>
      </c>
      <c r="AK271" s="27">
        <f t="shared" si="49"/>
        <v>0</v>
      </c>
    </row>
    <row r="272" spans="1:37">
      <c r="A272" s="28" t="str">
        <f>IF(記入用!A272="","",記入用!A272)</f>
        <v/>
      </c>
      <c r="B272" s="28" t="str">
        <f>IF(記入用!B272="","",記入用!B272)</f>
        <v/>
      </c>
      <c r="C272" s="28" t="str">
        <f>IF(記入用!C272="","",記入用!C272)</f>
        <v/>
      </c>
      <c r="D272" s="28" t="str">
        <f>IF(記入用!D272="","",記入用!D272)</f>
        <v/>
      </c>
      <c r="E272" s="28" t="str">
        <f>IF(記入用!E272="","",記入用!E272)</f>
        <v/>
      </c>
      <c r="F272" s="28" t="str">
        <f>IF(記入用!F272="","",記入用!F272)</f>
        <v/>
      </c>
      <c r="G272" s="28" t="str">
        <f>IF(OR(記入用!G272=0,記入用!H272=0),"",ROUND((記入用!G272+記入用!H272)/2,0))</f>
        <v/>
      </c>
      <c r="H272" s="29" t="str">
        <f>IF(集計用!G272="","",IF(集計用!F272="男",LOOKUP(集計用!G272,得点換算データ!$A$3:$B$12),LOOKUP(集計用!G272,得点換算データ!$A$17:$B$26)))</f>
        <v/>
      </c>
      <c r="I272" s="28" t="str">
        <f>IF(記入用!I272="","",記入用!I272)</f>
        <v/>
      </c>
      <c r="J272" s="30" t="str">
        <f>IF(集計用!I272="","",IF(集計用!F272="男",LOOKUP(集計用!I272,得点換算データ!$C$3:$D$12),LOOKUP(集計用!I272,得点換算データ!$C$17:$D$26)))</f>
        <v/>
      </c>
      <c r="K272" s="28" t="str">
        <f>IF(記入用!J272="","",ROUNDDOWN(記入用!J272,0))</f>
        <v/>
      </c>
      <c r="L272" s="29" t="str">
        <f>IF(集計用!K272="","",IF(集計用!F272="男",LOOKUP(集計用!K272,得点換算データ!$E$3:$F$12),LOOKUP(集計用!K272,得点換算データ!$E$17:$F$26)))</f>
        <v/>
      </c>
      <c r="M272" s="28" t="str">
        <f>IF(記入用!K272="","",記入用!K272)</f>
        <v/>
      </c>
      <c r="N272" s="30" t="str">
        <f>IF(集計用!M272="","",IF(集計用!F272="男",LOOKUP(集計用!M272,得点換算データ!$G$3:$H$12),LOOKUP(集計用!M272,得点換算データ!$G$17:$H$26)))</f>
        <v/>
      </c>
      <c r="O272" s="28" t="str">
        <f>IF(記入用!L272="","",記入用!L272)</f>
        <v/>
      </c>
      <c r="P272" s="30" t="str">
        <f>IF(集計用!O272="","",IF(集計用!F272="男",LOOKUP(集計用!O272,得点換算データ!$I$3:$J$12),LOOKUP(集計用!O272,得点換算データ!$I$17:$J$26)))</f>
        <v/>
      </c>
      <c r="Q272" s="28" t="str">
        <f>IF(記入用!M272="","",記入用!M272)</f>
        <v/>
      </c>
      <c r="R272" s="30" t="str">
        <f>IF(集計用!Q272="","",IF(集計用!F272="男",LOOKUP(集計用!Q272,得点換算データ!$K$3:$L$12),LOOKUP(集計用!Q272,得点換算データ!$K$17:$L$26)))</f>
        <v/>
      </c>
      <c r="S272" s="28" t="str">
        <f>IF(記入用!N272="","",ROUNDUP(記入用!N272,1))</f>
        <v/>
      </c>
      <c r="T272" s="30" t="str">
        <f>IF(集計用!S272="","",IF(集計用!F272="男",LOOKUP(集計用!S272,得点換算データ!$M$3:$N$12),LOOKUP(集計用!S272,得点換算データ!$M$17:$N$26)))</f>
        <v/>
      </c>
      <c r="U272" s="28" t="str">
        <f>IF(記入用!O272="","",ROUNDDOWN(記入用!O272,0))</f>
        <v/>
      </c>
      <c r="V272" s="30" t="str">
        <f>IF(集計用!U272="","",IF(集計用!F272="男",LOOKUP(集計用!U272,得点換算データ!$O$3:$P$12),LOOKUP(集計用!U272,得点換算データ!$O$17:$P$26)))</f>
        <v/>
      </c>
      <c r="W272" s="28" t="str">
        <f>IF(記入用!P272="","",ROUNDDOWN(記入用!P272,0))</f>
        <v/>
      </c>
      <c r="X272" s="30" t="str">
        <f>IF(集計用!W272="","",IF(集計用!F272="男",LOOKUP(集計用!W272,得点換算データ!$Q$3:$R$12),LOOKUP(集計用!W272,得点換算データ!$Q$17:$R$26)))</f>
        <v/>
      </c>
      <c r="Y272" s="28" t="str">
        <f>IF(SUM(集計用!H272+J272+L272+N272+P272+R272+T272+V272+X272)=0,"",(H272+J272+L272+N272+T272+V272+X272+MAX(P272,R272)))</f>
        <v/>
      </c>
      <c r="Z272" s="28" t="str">
        <f>IF(Y272="","",IF(C272=1,LOOKUP(Y272,得点換算データ!$B$29:$B$33,得点換算データ!$A$29:$A$33),IF(C272=2,LOOKUP(Y272,得点換算データ!$C$29:$C$33,得点換算データ!$A$29:$A$33),LOOKUP(Y272,得点換算データ!$D$29:$D$33,得点換算データ!$A$29:$A$33))))</f>
        <v/>
      </c>
      <c r="AA272" s="27">
        <f t="shared" si="40"/>
        <v>0</v>
      </c>
      <c r="AB272" s="27"/>
      <c r="AC272" s="27">
        <f t="shared" si="41"/>
        <v>0</v>
      </c>
      <c r="AD272" s="27">
        <f t="shared" si="42"/>
        <v>0</v>
      </c>
      <c r="AE272" s="27">
        <f t="shared" si="43"/>
        <v>0</v>
      </c>
      <c r="AF272" s="27">
        <f t="shared" si="44"/>
        <v>0</v>
      </c>
      <c r="AG272" s="27">
        <f t="shared" si="45"/>
        <v>0</v>
      </c>
      <c r="AH272" s="27">
        <f t="shared" si="46"/>
        <v>0</v>
      </c>
      <c r="AI272" s="27">
        <f t="shared" si="47"/>
        <v>0</v>
      </c>
      <c r="AJ272" s="27">
        <f t="shared" si="48"/>
        <v>0</v>
      </c>
      <c r="AK272" s="27">
        <f t="shared" si="49"/>
        <v>0</v>
      </c>
    </row>
    <row r="273" spans="1:37">
      <c r="A273" s="28" t="str">
        <f>IF(記入用!A273="","",記入用!A273)</f>
        <v/>
      </c>
      <c r="B273" s="28" t="str">
        <f>IF(記入用!B273="","",記入用!B273)</f>
        <v/>
      </c>
      <c r="C273" s="28" t="str">
        <f>IF(記入用!C273="","",記入用!C273)</f>
        <v/>
      </c>
      <c r="D273" s="28" t="str">
        <f>IF(記入用!D273="","",記入用!D273)</f>
        <v/>
      </c>
      <c r="E273" s="28" t="str">
        <f>IF(記入用!E273="","",記入用!E273)</f>
        <v/>
      </c>
      <c r="F273" s="28" t="str">
        <f>IF(記入用!F273="","",記入用!F273)</f>
        <v/>
      </c>
      <c r="G273" s="28" t="str">
        <f>IF(OR(記入用!G273=0,記入用!H273=0),"",ROUND((記入用!G273+記入用!H273)/2,0))</f>
        <v/>
      </c>
      <c r="H273" s="29" t="str">
        <f>IF(集計用!G273="","",IF(集計用!F273="男",LOOKUP(集計用!G273,得点換算データ!$A$3:$B$12),LOOKUP(集計用!G273,得点換算データ!$A$17:$B$26)))</f>
        <v/>
      </c>
      <c r="I273" s="28" t="str">
        <f>IF(記入用!I273="","",記入用!I273)</f>
        <v/>
      </c>
      <c r="J273" s="30" t="str">
        <f>IF(集計用!I273="","",IF(集計用!F273="男",LOOKUP(集計用!I273,得点換算データ!$C$3:$D$12),LOOKUP(集計用!I273,得点換算データ!$C$17:$D$26)))</f>
        <v/>
      </c>
      <c r="K273" s="28" t="str">
        <f>IF(記入用!J273="","",ROUNDDOWN(記入用!J273,0))</f>
        <v/>
      </c>
      <c r="L273" s="29" t="str">
        <f>IF(集計用!K273="","",IF(集計用!F273="男",LOOKUP(集計用!K273,得点換算データ!$E$3:$F$12),LOOKUP(集計用!K273,得点換算データ!$E$17:$F$26)))</f>
        <v/>
      </c>
      <c r="M273" s="28" t="str">
        <f>IF(記入用!K273="","",記入用!K273)</f>
        <v/>
      </c>
      <c r="N273" s="30" t="str">
        <f>IF(集計用!M273="","",IF(集計用!F273="男",LOOKUP(集計用!M273,得点換算データ!$G$3:$H$12),LOOKUP(集計用!M273,得点換算データ!$G$17:$H$26)))</f>
        <v/>
      </c>
      <c r="O273" s="28" t="str">
        <f>IF(記入用!L273="","",記入用!L273)</f>
        <v/>
      </c>
      <c r="P273" s="30" t="str">
        <f>IF(集計用!O273="","",IF(集計用!F273="男",LOOKUP(集計用!O273,得点換算データ!$I$3:$J$12),LOOKUP(集計用!O273,得点換算データ!$I$17:$J$26)))</f>
        <v/>
      </c>
      <c r="Q273" s="28" t="str">
        <f>IF(記入用!M273="","",記入用!M273)</f>
        <v/>
      </c>
      <c r="R273" s="30" t="str">
        <f>IF(集計用!Q273="","",IF(集計用!F273="男",LOOKUP(集計用!Q273,得点換算データ!$K$3:$L$12),LOOKUP(集計用!Q273,得点換算データ!$K$17:$L$26)))</f>
        <v/>
      </c>
      <c r="S273" s="28" t="str">
        <f>IF(記入用!N273="","",ROUNDUP(記入用!N273,1))</f>
        <v/>
      </c>
      <c r="T273" s="30" t="str">
        <f>IF(集計用!S273="","",IF(集計用!F273="男",LOOKUP(集計用!S273,得点換算データ!$M$3:$N$12),LOOKUP(集計用!S273,得点換算データ!$M$17:$N$26)))</f>
        <v/>
      </c>
      <c r="U273" s="28" t="str">
        <f>IF(記入用!O273="","",ROUNDDOWN(記入用!O273,0))</f>
        <v/>
      </c>
      <c r="V273" s="30" t="str">
        <f>IF(集計用!U273="","",IF(集計用!F273="男",LOOKUP(集計用!U273,得点換算データ!$O$3:$P$12),LOOKUP(集計用!U273,得点換算データ!$O$17:$P$26)))</f>
        <v/>
      </c>
      <c r="W273" s="28" t="str">
        <f>IF(記入用!P273="","",ROUNDDOWN(記入用!P273,0))</f>
        <v/>
      </c>
      <c r="X273" s="30" t="str">
        <f>IF(集計用!W273="","",IF(集計用!F273="男",LOOKUP(集計用!W273,得点換算データ!$Q$3:$R$12),LOOKUP(集計用!W273,得点換算データ!$Q$17:$R$26)))</f>
        <v/>
      </c>
      <c r="Y273" s="28" t="str">
        <f>IF(SUM(集計用!H273+J273+L273+N273+P273+R273+T273+V273+X273)=0,"",(H273+J273+L273+N273+T273+V273+X273+MAX(P273,R273)))</f>
        <v/>
      </c>
      <c r="Z273" s="28" t="str">
        <f>IF(Y273="","",IF(C273=1,LOOKUP(Y273,得点換算データ!$B$29:$B$33,得点換算データ!$A$29:$A$33),IF(C273=2,LOOKUP(Y273,得点換算データ!$C$29:$C$33,得点換算データ!$A$29:$A$33),LOOKUP(Y273,得点換算データ!$D$29:$D$33,得点換算データ!$A$29:$A$33))))</f>
        <v/>
      </c>
      <c r="AA273" s="27">
        <f t="shared" si="40"/>
        <v>0</v>
      </c>
      <c r="AB273" s="27"/>
      <c r="AC273" s="27">
        <f t="shared" si="41"/>
        <v>0</v>
      </c>
      <c r="AD273" s="27">
        <f t="shared" si="42"/>
        <v>0</v>
      </c>
      <c r="AE273" s="27">
        <f t="shared" si="43"/>
        <v>0</v>
      </c>
      <c r="AF273" s="27">
        <f t="shared" si="44"/>
        <v>0</v>
      </c>
      <c r="AG273" s="27">
        <f t="shared" si="45"/>
        <v>0</v>
      </c>
      <c r="AH273" s="27">
        <f t="shared" si="46"/>
        <v>0</v>
      </c>
      <c r="AI273" s="27">
        <f t="shared" si="47"/>
        <v>0</v>
      </c>
      <c r="AJ273" s="27">
        <f t="shared" si="48"/>
        <v>0</v>
      </c>
      <c r="AK273" s="27">
        <f t="shared" si="49"/>
        <v>0</v>
      </c>
    </row>
    <row r="274" spans="1:37">
      <c r="A274" s="28" t="str">
        <f>IF(記入用!A274="","",記入用!A274)</f>
        <v/>
      </c>
      <c r="B274" s="28" t="str">
        <f>IF(記入用!B274="","",記入用!B274)</f>
        <v/>
      </c>
      <c r="C274" s="28" t="str">
        <f>IF(記入用!C274="","",記入用!C274)</f>
        <v/>
      </c>
      <c r="D274" s="28" t="str">
        <f>IF(記入用!D274="","",記入用!D274)</f>
        <v/>
      </c>
      <c r="E274" s="28" t="str">
        <f>IF(記入用!E274="","",記入用!E274)</f>
        <v/>
      </c>
      <c r="F274" s="28" t="str">
        <f>IF(記入用!F274="","",記入用!F274)</f>
        <v/>
      </c>
      <c r="G274" s="28" t="str">
        <f>IF(OR(記入用!G274=0,記入用!H274=0),"",ROUND((記入用!G274+記入用!H274)/2,0))</f>
        <v/>
      </c>
      <c r="H274" s="29" t="str">
        <f>IF(集計用!G274="","",IF(集計用!F274="男",LOOKUP(集計用!G274,得点換算データ!$A$3:$B$12),LOOKUP(集計用!G274,得点換算データ!$A$17:$B$26)))</f>
        <v/>
      </c>
      <c r="I274" s="28" t="str">
        <f>IF(記入用!I274="","",記入用!I274)</f>
        <v/>
      </c>
      <c r="J274" s="30" t="str">
        <f>IF(集計用!I274="","",IF(集計用!F274="男",LOOKUP(集計用!I274,得点換算データ!$C$3:$D$12),LOOKUP(集計用!I274,得点換算データ!$C$17:$D$26)))</f>
        <v/>
      </c>
      <c r="K274" s="28" t="str">
        <f>IF(記入用!J274="","",ROUNDDOWN(記入用!J274,0))</f>
        <v/>
      </c>
      <c r="L274" s="29" t="str">
        <f>IF(集計用!K274="","",IF(集計用!F274="男",LOOKUP(集計用!K274,得点換算データ!$E$3:$F$12),LOOKUP(集計用!K274,得点換算データ!$E$17:$F$26)))</f>
        <v/>
      </c>
      <c r="M274" s="28" t="str">
        <f>IF(記入用!K274="","",記入用!K274)</f>
        <v/>
      </c>
      <c r="N274" s="30" t="str">
        <f>IF(集計用!M274="","",IF(集計用!F274="男",LOOKUP(集計用!M274,得点換算データ!$G$3:$H$12),LOOKUP(集計用!M274,得点換算データ!$G$17:$H$26)))</f>
        <v/>
      </c>
      <c r="O274" s="28" t="str">
        <f>IF(記入用!L274="","",記入用!L274)</f>
        <v/>
      </c>
      <c r="P274" s="30" t="str">
        <f>IF(集計用!O274="","",IF(集計用!F274="男",LOOKUP(集計用!O274,得点換算データ!$I$3:$J$12),LOOKUP(集計用!O274,得点換算データ!$I$17:$J$26)))</f>
        <v/>
      </c>
      <c r="Q274" s="28" t="str">
        <f>IF(記入用!M274="","",記入用!M274)</f>
        <v/>
      </c>
      <c r="R274" s="30" t="str">
        <f>IF(集計用!Q274="","",IF(集計用!F274="男",LOOKUP(集計用!Q274,得点換算データ!$K$3:$L$12),LOOKUP(集計用!Q274,得点換算データ!$K$17:$L$26)))</f>
        <v/>
      </c>
      <c r="S274" s="28" t="str">
        <f>IF(記入用!N274="","",ROUNDUP(記入用!N274,1))</f>
        <v/>
      </c>
      <c r="T274" s="30" t="str">
        <f>IF(集計用!S274="","",IF(集計用!F274="男",LOOKUP(集計用!S274,得点換算データ!$M$3:$N$12),LOOKUP(集計用!S274,得点換算データ!$M$17:$N$26)))</f>
        <v/>
      </c>
      <c r="U274" s="28" t="str">
        <f>IF(記入用!O274="","",ROUNDDOWN(記入用!O274,0))</f>
        <v/>
      </c>
      <c r="V274" s="30" t="str">
        <f>IF(集計用!U274="","",IF(集計用!F274="男",LOOKUP(集計用!U274,得点換算データ!$O$3:$P$12),LOOKUP(集計用!U274,得点換算データ!$O$17:$P$26)))</f>
        <v/>
      </c>
      <c r="W274" s="28" t="str">
        <f>IF(記入用!P274="","",ROUNDDOWN(記入用!P274,0))</f>
        <v/>
      </c>
      <c r="X274" s="30" t="str">
        <f>IF(集計用!W274="","",IF(集計用!F274="男",LOOKUP(集計用!W274,得点換算データ!$Q$3:$R$12),LOOKUP(集計用!W274,得点換算データ!$Q$17:$R$26)))</f>
        <v/>
      </c>
      <c r="Y274" s="28" t="str">
        <f>IF(SUM(集計用!H274+J274+L274+N274+P274+R274+T274+V274+X274)=0,"",(H274+J274+L274+N274+T274+V274+X274+MAX(P274,R274)))</f>
        <v/>
      </c>
      <c r="Z274" s="28" t="str">
        <f>IF(Y274="","",IF(C274=1,LOOKUP(Y274,得点換算データ!$B$29:$B$33,得点換算データ!$A$29:$A$33),IF(C274=2,LOOKUP(Y274,得点換算データ!$C$29:$C$33,得点換算データ!$A$29:$A$33),LOOKUP(Y274,得点換算データ!$D$29:$D$33,得点換算データ!$A$29:$A$33))))</f>
        <v/>
      </c>
      <c r="AA274" s="27">
        <f t="shared" si="40"/>
        <v>0</v>
      </c>
      <c r="AB274" s="27"/>
      <c r="AC274" s="27">
        <f t="shared" si="41"/>
        <v>0</v>
      </c>
      <c r="AD274" s="27">
        <f t="shared" si="42"/>
        <v>0</v>
      </c>
      <c r="AE274" s="27">
        <f t="shared" si="43"/>
        <v>0</v>
      </c>
      <c r="AF274" s="27">
        <f t="shared" si="44"/>
        <v>0</v>
      </c>
      <c r="AG274" s="27">
        <f t="shared" si="45"/>
        <v>0</v>
      </c>
      <c r="AH274" s="27">
        <f t="shared" si="46"/>
        <v>0</v>
      </c>
      <c r="AI274" s="27">
        <f t="shared" si="47"/>
        <v>0</v>
      </c>
      <c r="AJ274" s="27">
        <f t="shared" si="48"/>
        <v>0</v>
      </c>
      <c r="AK274" s="27">
        <f t="shared" si="49"/>
        <v>0</v>
      </c>
    </row>
    <row r="275" spans="1:37">
      <c r="A275" s="28" t="str">
        <f>IF(記入用!A275="","",記入用!A275)</f>
        <v/>
      </c>
      <c r="B275" s="28" t="str">
        <f>IF(記入用!B275="","",記入用!B275)</f>
        <v/>
      </c>
      <c r="C275" s="28" t="str">
        <f>IF(記入用!C275="","",記入用!C275)</f>
        <v/>
      </c>
      <c r="D275" s="28" t="str">
        <f>IF(記入用!D275="","",記入用!D275)</f>
        <v/>
      </c>
      <c r="E275" s="28" t="str">
        <f>IF(記入用!E275="","",記入用!E275)</f>
        <v/>
      </c>
      <c r="F275" s="28" t="str">
        <f>IF(記入用!F275="","",記入用!F275)</f>
        <v/>
      </c>
      <c r="G275" s="28" t="str">
        <f>IF(OR(記入用!G275=0,記入用!H275=0),"",ROUND((記入用!G275+記入用!H275)/2,0))</f>
        <v/>
      </c>
      <c r="H275" s="29" t="str">
        <f>IF(集計用!G275="","",IF(集計用!F275="男",LOOKUP(集計用!G275,得点換算データ!$A$3:$B$12),LOOKUP(集計用!G275,得点換算データ!$A$17:$B$26)))</f>
        <v/>
      </c>
      <c r="I275" s="28" t="str">
        <f>IF(記入用!I275="","",記入用!I275)</f>
        <v/>
      </c>
      <c r="J275" s="30" t="str">
        <f>IF(集計用!I275="","",IF(集計用!F275="男",LOOKUP(集計用!I275,得点換算データ!$C$3:$D$12),LOOKUP(集計用!I275,得点換算データ!$C$17:$D$26)))</f>
        <v/>
      </c>
      <c r="K275" s="28" t="str">
        <f>IF(記入用!J275="","",ROUNDDOWN(記入用!J275,0))</f>
        <v/>
      </c>
      <c r="L275" s="29" t="str">
        <f>IF(集計用!K275="","",IF(集計用!F275="男",LOOKUP(集計用!K275,得点換算データ!$E$3:$F$12),LOOKUP(集計用!K275,得点換算データ!$E$17:$F$26)))</f>
        <v/>
      </c>
      <c r="M275" s="28" t="str">
        <f>IF(記入用!K275="","",記入用!K275)</f>
        <v/>
      </c>
      <c r="N275" s="30" t="str">
        <f>IF(集計用!M275="","",IF(集計用!F275="男",LOOKUP(集計用!M275,得点換算データ!$G$3:$H$12),LOOKUP(集計用!M275,得点換算データ!$G$17:$H$26)))</f>
        <v/>
      </c>
      <c r="O275" s="28" t="str">
        <f>IF(記入用!L275="","",記入用!L275)</f>
        <v/>
      </c>
      <c r="P275" s="30" t="str">
        <f>IF(集計用!O275="","",IF(集計用!F275="男",LOOKUP(集計用!O275,得点換算データ!$I$3:$J$12),LOOKUP(集計用!O275,得点換算データ!$I$17:$J$26)))</f>
        <v/>
      </c>
      <c r="Q275" s="28" t="str">
        <f>IF(記入用!M275="","",記入用!M275)</f>
        <v/>
      </c>
      <c r="R275" s="30" t="str">
        <f>IF(集計用!Q275="","",IF(集計用!F275="男",LOOKUP(集計用!Q275,得点換算データ!$K$3:$L$12),LOOKUP(集計用!Q275,得点換算データ!$K$17:$L$26)))</f>
        <v/>
      </c>
      <c r="S275" s="28" t="str">
        <f>IF(記入用!N275="","",ROUNDUP(記入用!N275,1))</f>
        <v/>
      </c>
      <c r="T275" s="30" t="str">
        <f>IF(集計用!S275="","",IF(集計用!F275="男",LOOKUP(集計用!S275,得点換算データ!$M$3:$N$12),LOOKUP(集計用!S275,得点換算データ!$M$17:$N$26)))</f>
        <v/>
      </c>
      <c r="U275" s="28" t="str">
        <f>IF(記入用!O275="","",ROUNDDOWN(記入用!O275,0))</f>
        <v/>
      </c>
      <c r="V275" s="30" t="str">
        <f>IF(集計用!U275="","",IF(集計用!F275="男",LOOKUP(集計用!U275,得点換算データ!$O$3:$P$12),LOOKUP(集計用!U275,得点換算データ!$O$17:$P$26)))</f>
        <v/>
      </c>
      <c r="W275" s="28" t="str">
        <f>IF(記入用!P275="","",ROUNDDOWN(記入用!P275,0))</f>
        <v/>
      </c>
      <c r="X275" s="30" t="str">
        <f>IF(集計用!W275="","",IF(集計用!F275="男",LOOKUP(集計用!W275,得点換算データ!$Q$3:$R$12),LOOKUP(集計用!W275,得点換算データ!$Q$17:$R$26)))</f>
        <v/>
      </c>
      <c r="Y275" s="28" t="str">
        <f>IF(SUM(集計用!H275+J275+L275+N275+P275+R275+T275+V275+X275)=0,"",(H275+J275+L275+N275+T275+V275+X275+MAX(P275,R275)))</f>
        <v/>
      </c>
      <c r="Z275" s="28" t="str">
        <f>IF(Y275="","",IF(C275=1,LOOKUP(Y275,得点換算データ!$B$29:$B$33,得点換算データ!$A$29:$A$33),IF(C275=2,LOOKUP(Y275,得点換算データ!$C$29:$C$33,得点換算データ!$A$29:$A$33),LOOKUP(Y275,得点換算データ!$D$29:$D$33,得点換算データ!$A$29:$A$33))))</f>
        <v/>
      </c>
      <c r="AA275" s="27">
        <f t="shared" si="40"/>
        <v>0</v>
      </c>
      <c r="AB275" s="27"/>
      <c r="AC275" s="27">
        <f t="shared" si="41"/>
        <v>0</v>
      </c>
      <c r="AD275" s="27">
        <f t="shared" si="42"/>
        <v>0</v>
      </c>
      <c r="AE275" s="27">
        <f t="shared" si="43"/>
        <v>0</v>
      </c>
      <c r="AF275" s="27">
        <f t="shared" si="44"/>
        <v>0</v>
      </c>
      <c r="AG275" s="27">
        <f t="shared" si="45"/>
        <v>0</v>
      </c>
      <c r="AH275" s="27">
        <f t="shared" si="46"/>
        <v>0</v>
      </c>
      <c r="AI275" s="27">
        <f t="shared" si="47"/>
        <v>0</v>
      </c>
      <c r="AJ275" s="27">
        <f t="shared" si="48"/>
        <v>0</v>
      </c>
      <c r="AK275" s="27">
        <f t="shared" si="49"/>
        <v>0</v>
      </c>
    </row>
    <row r="276" spans="1:37">
      <c r="A276" s="28" t="str">
        <f>IF(記入用!A276="","",記入用!A276)</f>
        <v/>
      </c>
      <c r="B276" s="28" t="str">
        <f>IF(記入用!B276="","",記入用!B276)</f>
        <v/>
      </c>
      <c r="C276" s="28" t="str">
        <f>IF(記入用!C276="","",記入用!C276)</f>
        <v/>
      </c>
      <c r="D276" s="28" t="str">
        <f>IF(記入用!D276="","",記入用!D276)</f>
        <v/>
      </c>
      <c r="E276" s="28" t="str">
        <f>IF(記入用!E276="","",記入用!E276)</f>
        <v/>
      </c>
      <c r="F276" s="28" t="str">
        <f>IF(記入用!F276="","",記入用!F276)</f>
        <v/>
      </c>
      <c r="G276" s="28" t="str">
        <f>IF(OR(記入用!G276=0,記入用!H276=0),"",ROUND((記入用!G276+記入用!H276)/2,0))</f>
        <v/>
      </c>
      <c r="H276" s="29" t="str">
        <f>IF(集計用!G276="","",IF(集計用!F276="男",LOOKUP(集計用!G276,得点換算データ!$A$3:$B$12),LOOKUP(集計用!G276,得点換算データ!$A$17:$B$26)))</f>
        <v/>
      </c>
      <c r="I276" s="28" t="str">
        <f>IF(記入用!I276="","",記入用!I276)</f>
        <v/>
      </c>
      <c r="J276" s="30" t="str">
        <f>IF(集計用!I276="","",IF(集計用!F276="男",LOOKUP(集計用!I276,得点換算データ!$C$3:$D$12),LOOKUP(集計用!I276,得点換算データ!$C$17:$D$26)))</f>
        <v/>
      </c>
      <c r="K276" s="28" t="str">
        <f>IF(記入用!J276="","",ROUNDDOWN(記入用!J276,0))</f>
        <v/>
      </c>
      <c r="L276" s="29" t="str">
        <f>IF(集計用!K276="","",IF(集計用!F276="男",LOOKUP(集計用!K276,得点換算データ!$E$3:$F$12),LOOKUP(集計用!K276,得点換算データ!$E$17:$F$26)))</f>
        <v/>
      </c>
      <c r="M276" s="28" t="str">
        <f>IF(記入用!K276="","",記入用!K276)</f>
        <v/>
      </c>
      <c r="N276" s="30" t="str">
        <f>IF(集計用!M276="","",IF(集計用!F276="男",LOOKUP(集計用!M276,得点換算データ!$G$3:$H$12),LOOKUP(集計用!M276,得点換算データ!$G$17:$H$26)))</f>
        <v/>
      </c>
      <c r="O276" s="28" t="str">
        <f>IF(記入用!L276="","",記入用!L276)</f>
        <v/>
      </c>
      <c r="P276" s="30" t="str">
        <f>IF(集計用!O276="","",IF(集計用!F276="男",LOOKUP(集計用!O276,得点換算データ!$I$3:$J$12),LOOKUP(集計用!O276,得点換算データ!$I$17:$J$26)))</f>
        <v/>
      </c>
      <c r="Q276" s="28" t="str">
        <f>IF(記入用!M276="","",記入用!M276)</f>
        <v/>
      </c>
      <c r="R276" s="30" t="str">
        <f>IF(集計用!Q276="","",IF(集計用!F276="男",LOOKUP(集計用!Q276,得点換算データ!$K$3:$L$12),LOOKUP(集計用!Q276,得点換算データ!$K$17:$L$26)))</f>
        <v/>
      </c>
      <c r="S276" s="28" t="str">
        <f>IF(記入用!N276="","",ROUNDUP(記入用!N276,1))</f>
        <v/>
      </c>
      <c r="T276" s="30" t="str">
        <f>IF(集計用!S276="","",IF(集計用!F276="男",LOOKUP(集計用!S276,得点換算データ!$M$3:$N$12),LOOKUP(集計用!S276,得点換算データ!$M$17:$N$26)))</f>
        <v/>
      </c>
      <c r="U276" s="28" t="str">
        <f>IF(記入用!O276="","",ROUNDDOWN(記入用!O276,0))</f>
        <v/>
      </c>
      <c r="V276" s="30" t="str">
        <f>IF(集計用!U276="","",IF(集計用!F276="男",LOOKUP(集計用!U276,得点換算データ!$O$3:$P$12),LOOKUP(集計用!U276,得点換算データ!$O$17:$P$26)))</f>
        <v/>
      </c>
      <c r="W276" s="28" t="str">
        <f>IF(記入用!P276="","",ROUNDDOWN(記入用!P276,0))</f>
        <v/>
      </c>
      <c r="X276" s="30" t="str">
        <f>IF(集計用!W276="","",IF(集計用!F276="男",LOOKUP(集計用!W276,得点換算データ!$Q$3:$R$12),LOOKUP(集計用!W276,得点換算データ!$Q$17:$R$26)))</f>
        <v/>
      </c>
      <c r="Y276" s="28" t="str">
        <f>IF(SUM(集計用!H276+J276+L276+N276+P276+R276+T276+V276+X276)=0,"",(H276+J276+L276+N276+T276+V276+X276+MAX(P276,R276)))</f>
        <v/>
      </c>
      <c r="Z276" s="28" t="str">
        <f>IF(Y276="","",IF(C276=1,LOOKUP(Y276,得点換算データ!$B$29:$B$33,得点換算データ!$A$29:$A$33),IF(C276=2,LOOKUP(Y276,得点換算データ!$C$29:$C$33,得点換算データ!$A$29:$A$33),LOOKUP(Y276,得点換算データ!$D$29:$D$33,得点換算データ!$A$29:$A$33))))</f>
        <v/>
      </c>
      <c r="AA276" s="27">
        <f t="shared" si="40"/>
        <v>0</v>
      </c>
      <c r="AB276" s="27"/>
      <c r="AC276" s="27">
        <f t="shared" si="41"/>
        <v>0</v>
      </c>
      <c r="AD276" s="27">
        <f t="shared" si="42"/>
        <v>0</v>
      </c>
      <c r="AE276" s="27">
        <f t="shared" si="43"/>
        <v>0</v>
      </c>
      <c r="AF276" s="27">
        <f t="shared" si="44"/>
        <v>0</v>
      </c>
      <c r="AG276" s="27">
        <f t="shared" si="45"/>
        <v>0</v>
      </c>
      <c r="AH276" s="27">
        <f t="shared" si="46"/>
        <v>0</v>
      </c>
      <c r="AI276" s="27">
        <f t="shared" si="47"/>
        <v>0</v>
      </c>
      <c r="AJ276" s="27">
        <f t="shared" si="48"/>
        <v>0</v>
      </c>
      <c r="AK276" s="27">
        <f t="shared" si="49"/>
        <v>0</v>
      </c>
    </row>
    <row r="277" spans="1:37">
      <c r="A277" s="28" t="str">
        <f>IF(記入用!A277="","",記入用!A277)</f>
        <v/>
      </c>
      <c r="B277" s="28" t="str">
        <f>IF(記入用!B277="","",記入用!B277)</f>
        <v/>
      </c>
      <c r="C277" s="28" t="str">
        <f>IF(記入用!C277="","",記入用!C277)</f>
        <v/>
      </c>
      <c r="D277" s="28" t="str">
        <f>IF(記入用!D277="","",記入用!D277)</f>
        <v/>
      </c>
      <c r="E277" s="28" t="str">
        <f>IF(記入用!E277="","",記入用!E277)</f>
        <v/>
      </c>
      <c r="F277" s="28" t="str">
        <f>IF(記入用!F277="","",記入用!F277)</f>
        <v/>
      </c>
      <c r="G277" s="28" t="str">
        <f>IF(OR(記入用!G277=0,記入用!H277=0),"",ROUND((記入用!G277+記入用!H277)/2,0))</f>
        <v/>
      </c>
      <c r="H277" s="29" t="str">
        <f>IF(集計用!G277="","",IF(集計用!F277="男",LOOKUP(集計用!G277,得点換算データ!$A$3:$B$12),LOOKUP(集計用!G277,得点換算データ!$A$17:$B$26)))</f>
        <v/>
      </c>
      <c r="I277" s="28" t="str">
        <f>IF(記入用!I277="","",記入用!I277)</f>
        <v/>
      </c>
      <c r="J277" s="30" t="str">
        <f>IF(集計用!I277="","",IF(集計用!F277="男",LOOKUP(集計用!I277,得点換算データ!$C$3:$D$12),LOOKUP(集計用!I277,得点換算データ!$C$17:$D$26)))</f>
        <v/>
      </c>
      <c r="K277" s="28" t="str">
        <f>IF(記入用!J277="","",ROUNDDOWN(記入用!J277,0))</f>
        <v/>
      </c>
      <c r="L277" s="29" t="str">
        <f>IF(集計用!K277="","",IF(集計用!F277="男",LOOKUP(集計用!K277,得点換算データ!$E$3:$F$12),LOOKUP(集計用!K277,得点換算データ!$E$17:$F$26)))</f>
        <v/>
      </c>
      <c r="M277" s="28" t="str">
        <f>IF(記入用!K277="","",記入用!K277)</f>
        <v/>
      </c>
      <c r="N277" s="30" t="str">
        <f>IF(集計用!M277="","",IF(集計用!F277="男",LOOKUP(集計用!M277,得点換算データ!$G$3:$H$12),LOOKUP(集計用!M277,得点換算データ!$G$17:$H$26)))</f>
        <v/>
      </c>
      <c r="O277" s="28" t="str">
        <f>IF(記入用!L277="","",記入用!L277)</f>
        <v/>
      </c>
      <c r="P277" s="30" t="str">
        <f>IF(集計用!O277="","",IF(集計用!F277="男",LOOKUP(集計用!O277,得点換算データ!$I$3:$J$12),LOOKUP(集計用!O277,得点換算データ!$I$17:$J$26)))</f>
        <v/>
      </c>
      <c r="Q277" s="28" t="str">
        <f>IF(記入用!M277="","",記入用!M277)</f>
        <v/>
      </c>
      <c r="R277" s="30" t="str">
        <f>IF(集計用!Q277="","",IF(集計用!F277="男",LOOKUP(集計用!Q277,得点換算データ!$K$3:$L$12),LOOKUP(集計用!Q277,得点換算データ!$K$17:$L$26)))</f>
        <v/>
      </c>
      <c r="S277" s="28" t="str">
        <f>IF(記入用!N277="","",ROUNDUP(記入用!N277,1))</f>
        <v/>
      </c>
      <c r="T277" s="30" t="str">
        <f>IF(集計用!S277="","",IF(集計用!F277="男",LOOKUP(集計用!S277,得点換算データ!$M$3:$N$12),LOOKUP(集計用!S277,得点換算データ!$M$17:$N$26)))</f>
        <v/>
      </c>
      <c r="U277" s="28" t="str">
        <f>IF(記入用!O277="","",ROUNDDOWN(記入用!O277,0))</f>
        <v/>
      </c>
      <c r="V277" s="30" t="str">
        <f>IF(集計用!U277="","",IF(集計用!F277="男",LOOKUP(集計用!U277,得点換算データ!$O$3:$P$12),LOOKUP(集計用!U277,得点換算データ!$O$17:$P$26)))</f>
        <v/>
      </c>
      <c r="W277" s="28" t="str">
        <f>IF(記入用!P277="","",ROUNDDOWN(記入用!P277,0))</f>
        <v/>
      </c>
      <c r="X277" s="30" t="str">
        <f>IF(集計用!W277="","",IF(集計用!F277="男",LOOKUP(集計用!W277,得点換算データ!$Q$3:$R$12),LOOKUP(集計用!W277,得点換算データ!$Q$17:$R$26)))</f>
        <v/>
      </c>
      <c r="Y277" s="28" t="str">
        <f>IF(SUM(集計用!H277+J277+L277+N277+P277+R277+T277+V277+X277)=0,"",(H277+J277+L277+N277+T277+V277+X277+MAX(P277,R277)))</f>
        <v/>
      </c>
      <c r="Z277" s="28" t="str">
        <f>IF(Y277="","",IF(C277=1,LOOKUP(Y277,得点換算データ!$B$29:$B$33,得点換算データ!$A$29:$A$33),IF(C277=2,LOOKUP(Y277,得点換算データ!$C$29:$C$33,得点換算データ!$A$29:$A$33),LOOKUP(Y277,得点換算データ!$D$29:$D$33,得点換算データ!$A$29:$A$33))))</f>
        <v/>
      </c>
      <c r="AA277" s="27">
        <f t="shared" si="40"/>
        <v>0</v>
      </c>
      <c r="AB277" s="27"/>
      <c r="AC277" s="27">
        <f t="shared" si="41"/>
        <v>0</v>
      </c>
      <c r="AD277" s="27">
        <f t="shared" si="42"/>
        <v>0</v>
      </c>
      <c r="AE277" s="27">
        <f t="shared" si="43"/>
        <v>0</v>
      </c>
      <c r="AF277" s="27">
        <f t="shared" si="44"/>
        <v>0</v>
      </c>
      <c r="AG277" s="27">
        <f t="shared" si="45"/>
        <v>0</v>
      </c>
      <c r="AH277" s="27">
        <f t="shared" si="46"/>
        <v>0</v>
      </c>
      <c r="AI277" s="27">
        <f t="shared" si="47"/>
        <v>0</v>
      </c>
      <c r="AJ277" s="27">
        <f t="shared" si="48"/>
        <v>0</v>
      </c>
      <c r="AK277" s="27">
        <f t="shared" si="49"/>
        <v>0</v>
      </c>
    </row>
    <row r="278" spans="1:37">
      <c r="A278" s="28" t="str">
        <f>IF(記入用!A278="","",記入用!A278)</f>
        <v/>
      </c>
      <c r="B278" s="28" t="str">
        <f>IF(記入用!B278="","",記入用!B278)</f>
        <v/>
      </c>
      <c r="C278" s="28" t="str">
        <f>IF(記入用!C278="","",記入用!C278)</f>
        <v/>
      </c>
      <c r="D278" s="28" t="str">
        <f>IF(記入用!D278="","",記入用!D278)</f>
        <v/>
      </c>
      <c r="E278" s="28" t="str">
        <f>IF(記入用!E278="","",記入用!E278)</f>
        <v/>
      </c>
      <c r="F278" s="28" t="str">
        <f>IF(記入用!F278="","",記入用!F278)</f>
        <v/>
      </c>
      <c r="G278" s="28" t="str">
        <f>IF(OR(記入用!G278=0,記入用!H278=0),"",ROUND((記入用!G278+記入用!H278)/2,0))</f>
        <v/>
      </c>
      <c r="H278" s="29" t="str">
        <f>IF(集計用!G278="","",IF(集計用!F278="男",LOOKUP(集計用!G278,得点換算データ!$A$3:$B$12),LOOKUP(集計用!G278,得点換算データ!$A$17:$B$26)))</f>
        <v/>
      </c>
      <c r="I278" s="28" t="str">
        <f>IF(記入用!I278="","",記入用!I278)</f>
        <v/>
      </c>
      <c r="J278" s="30" t="str">
        <f>IF(集計用!I278="","",IF(集計用!F278="男",LOOKUP(集計用!I278,得点換算データ!$C$3:$D$12),LOOKUP(集計用!I278,得点換算データ!$C$17:$D$26)))</f>
        <v/>
      </c>
      <c r="K278" s="28" t="str">
        <f>IF(記入用!J278="","",ROUNDDOWN(記入用!J278,0))</f>
        <v/>
      </c>
      <c r="L278" s="29" t="str">
        <f>IF(集計用!K278="","",IF(集計用!F278="男",LOOKUP(集計用!K278,得点換算データ!$E$3:$F$12),LOOKUP(集計用!K278,得点換算データ!$E$17:$F$26)))</f>
        <v/>
      </c>
      <c r="M278" s="28" t="str">
        <f>IF(記入用!K278="","",記入用!K278)</f>
        <v/>
      </c>
      <c r="N278" s="30" t="str">
        <f>IF(集計用!M278="","",IF(集計用!F278="男",LOOKUP(集計用!M278,得点換算データ!$G$3:$H$12),LOOKUP(集計用!M278,得点換算データ!$G$17:$H$26)))</f>
        <v/>
      </c>
      <c r="O278" s="28" t="str">
        <f>IF(記入用!L278="","",記入用!L278)</f>
        <v/>
      </c>
      <c r="P278" s="30" t="str">
        <f>IF(集計用!O278="","",IF(集計用!F278="男",LOOKUP(集計用!O278,得点換算データ!$I$3:$J$12),LOOKUP(集計用!O278,得点換算データ!$I$17:$J$26)))</f>
        <v/>
      </c>
      <c r="Q278" s="28" t="str">
        <f>IF(記入用!M278="","",記入用!M278)</f>
        <v/>
      </c>
      <c r="R278" s="30" t="str">
        <f>IF(集計用!Q278="","",IF(集計用!F278="男",LOOKUP(集計用!Q278,得点換算データ!$K$3:$L$12),LOOKUP(集計用!Q278,得点換算データ!$K$17:$L$26)))</f>
        <v/>
      </c>
      <c r="S278" s="28" t="str">
        <f>IF(記入用!N278="","",ROUNDUP(記入用!N278,1))</f>
        <v/>
      </c>
      <c r="T278" s="30" t="str">
        <f>IF(集計用!S278="","",IF(集計用!F278="男",LOOKUP(集計用!S278,得点換算データ!$M$3:$N$12),LOOKUP(集計用!S278,得点換算データ!$M$17:$N$26)))</f>
        <v/>
      </c>
      <c r="U278" s="28" t="str">
        <f>IF(記入用!O278="","",ROUNDDOWN(記入用!O278,0))</f>
        <v/>
      </c>
      <c r="V278" s="30" t="str">
        <f>IF(集計用!U278="","",IF(集計用!F278="男",LOOKUP(集計用!U278,得点換算データ!$O$3:$P$12),LOOKUP(集計用!U278,得点換算データ!$O$17:$P$26)))</f>
        <v/>
      </c>
      <c r="W278" s="28" t="str">
        <f>IF(記入用!P278="","",ROUNDDOWN(記入用!P278,0))</f>
        <v/>
      </c>
      <c r="X278" s="30" t="str">
        <f>IF(集計用!W278="","",IF(集計用!F278="男",LOOKUP(集計用!W278,得点換算データ!$Q$3:$R$12),LOOKUP(集計用!W278,得点換算データ!$Q$17:$R$26)))</f>
        <v/>
      </c>
      <c r="Y278" s="28" t="str">
        <f>IF(SUM(集計用!H278+J278+L278+N278+P278+R278+T278+V278+X278)=0,"",(H278+J278+L278+N278+T278+V278+X278+MAX(P278,R278)))</f>
        <v/>
      </c>
      <c r="Z278" s="28" t="str">
        <f>IF(Y278="","",IF(C278=1,LOOKUP(Y278,得点換算データ!$B$29:$B$33,得点換算データ!$A$29:$A$33),IF(C278=2,LOOKUP(Y278,得点換算データ!$C$29:$C$33,得点換算データ!$A$29:$A$33),LOOKUP(Y278,得点換算データ!$D$29:$D$33,得点換算データ!$A$29:$A$33))))</f>
        <v/>
      </c>
      <c r="AA278" s="27">
        <f t="shared" si="40"/>
        <v>0</v>
      </c>
      <c r="AB278" s="27"/>
      <c r="AC278" s="27">
        <f t="shared" si="41"/>
        <v>0</v>
      </c>
      <c r="AD278" s="27">
        <f t="shared" si="42"/>
        <v>0</v>
      </c>
      <c r="AE278" s="27">
        <f t="shared" si="43"/>
        <v>0</v>
      </c>
      <c r="AF278" s="27">
        <f t="shared" si="44"/>
        <v>0</v>
      </c>
      <c r="AG278" s="27">
        <f t="shared" si="45"/>
        <v>0</v>
      </c>
      <c r="AH278" s="27">
        <f t="shared" si="46"/>
        <v>0</v>
      </c>
      <c r="AI278" s="27">
        <f t="shared" si="47"/>
        <v>0</v>
      </c>
      <c r="AJ278" s="27">
        <f t="shared" si="48"/>
        <v>0</v>
      </c>
      <c r="AK278" s="27">
        <f t="shared" si="49"/>
        <v>0</v>
      </c>
    </row>
    <row r="279" spans="1:37">
      <c r="A279" s="28" t="str">
        <f>IF(記入用!A279="","",記入用!A279)</f>
        <v/>
      </c>
      <c r="B279" s="28" t="str">
        <f>IF(記入用!B279="","",記入用!B279)</f>
        <v/>
      </c>
      <c r="C279" s="28" t="str">
        <f>IF(記入用!C279="","",記入用!C279)</f>
        <v/>
      </c>
      <c r="D279" s="28" t="str">
        <f>IF(記入用!D279="","",記入用!D279)</f>
        <v/>
      </c>
      <c r="E279" s="28" t="str">
        <f>IF(記入用!E279="","",記入用!E279)</f>
        <v/>
      </c>
      <c r="F279" s="28" t="str">
        <f>IF(記入用!F279="","",記入用!F279)</f>
        <v/>
      </c>
      <c r="G279" s="28" t="str">
        <f>IF(OR(記入用!G279=0,記入用!H279=0),"",ROUND((記入用!G279+記入用!H279)/2,0))</f>
        <v/>
      </c>
      <c r="H279" s="29" t="str">
        <f>IF(集計用!G279="","",IF(集計用!F279="男",LOOKUP(集計用!G279,得点換算データ!$A$3:$B$12),LOOKUP(集計用!G279,得点換算データ!$A$17:$B$26)))</f>
        <v/>
      </c>
      <c r="I279" s="28" t="str">
        <f>IF(記入用!I279="","",記入用!I279)</f>
        <v/>
      </c>
      <c r="J279" s="30" t="str">
        <f>IF(集計用!I279="","",IF(集計用!F279="男",LOOKUP(集計用!I279,得点換算データ!$C$3:$D$12),LOOKUP(集計用!I279,得点換算データ!$C$17:$D$26)))</f>
        <v/>
      </c>
      <c r="K279" s="28" t="str">
        <f>IF(記入用!J279="","",ROUNDDOWN(記入用!J279,0))</f>
        <v/>
      </c>
      <c r="L279" s="29" t="str">
        <f>IF(集計用!K279="","",IF(集計用!F279="男",LOOKUP(集計用!K279,得点換算データ!$E$3:$F$12),LOOKUP(集計用!K279,得点換算データ!$E$17:$F$26)))</f>
        <v/>
      </c>
      <c r="M279" s="28" t="str">
        <f>IF(記入用!K279="","",記入用!K279)</f>
        <v/>
      </c>
      <c r="N279" s="30" t="str">
        <f>IF(集計用!M279="","",IF(集計用!F279="男",LOOKUP(集計用!M279,得点換算データ!$G$3:$H$12),LOOKUP(集計用!M279,得点換算データ!$G$17:$H$26)))</f>
        <v/>
      </c>
      <c r="O279" s="28" t="str">
        <f>IF(記入用!L279="","",記入用!L279)</f>
        <v/>
      </c>
      <c r="P279" s="30" t="str">
        <f>IF(集計用!O279="","",IF(集計用!F279="男",LOOKUP(集計用!O279,得点換算データ!$I$3:$J$12),LOOKUP(集計用!O279,得点換算データ!$I$17:$J$26)))</f>
        <v/>
      </c>
      <c r="Q279" s="28" t="str">
        <f>IF(記入用!M279="","",記入用!M279)</f>
        <v/>
      </c>
      <c r="R279" s="30" t="str">
        <f>IF(集計用!Q279="","",IF(集計用!F279="男",LOOKUP(集計用!Q279,得点換算データ!$K$3:$L$12),LOOKUP(集計用!Q279,得点換算データ!$K$17:$L$26)))</f>
        <v/>
      </c>
      <c r="S279" s="28" t="str">
        <f>IF(記入用!N279="","",ROUNDUP(記入用!N279,1))</f>
        <v/>
      </c>
      <c r="T279" s="30" t="str">
        <f>IF(集計用!S279="","",IF(集計用!F279="男",LOOKUP(集計用!S279,得点換算データ!$M$3:$N$12),LOOKUP(集計用!S279,得点換算データ!$M$17:$N$26)))</f>
        <v/>
      </c>
      <c r="U279" s="28" t="str">
        <f>IF(記入用!O279="","",ROUNDDOWN(記入用!O279,0))</f>
        <v/>
      </c>
      <c r="V279" s="30" t="str">
        <f>IF(集計用!U279="","",IF(集計用!F279="男",LOOKUP(集計用!U279,得点換算データ!$O$3:$P$12),LOOKUP(集計用!U279,得点換算データ!$O$17:$P$26)))</f>
        <v/>
      </c>
      <c r="W279" s="28" t="str">
        <f>IF(記入用!P279="","",ROUNDDOWN(記入用!P279,0))</f>
        <v/>
      </c>
      <c r="X279" s="30" t="str">
        <f>IF(集計用!W279="","",IF(集計用!F279="男",LOOKUP(集計用!W279,得点換算データ!$Q$3:$R$12),LOOKUP(集計用!W279,得点換算データ!$Q$17:$R$26)))</f>
        <v/>
      </c>
      <c r="Y279" s="28" t="str">
        <f>IF(SUM(集計用!H279+J279+L279+N279+P279+R279+T279+V279+X279)=0,"",(H279+J279+L279+N279+T279+V279+X279+MAX(P279,R279)))</f>
        <v/>
      </c>
      <c r="Z279" s="28" t="str">
        <f>IF(Y279="","",IF(C279=1,LOOKUP(Y279,得点換算データ!$B$29:$B$33,得点換算データ!$A$29:$A$33),IF(C279=2,LOOKUP(Y279,得点換算データ!$C$29:$C$33,得点換算データ!$A$29:$A$33),LOOKUP(Y279,得点換算データ!$D$29:$D$33,得点換算データ!$A$29:$A$33))))</f>
        <v/>
      </c>
      <c r="AA279" s="27">
        <f t="shared" si="40"/>
        <v>0</v>
      </c>
      <c r="AB279" s="27"/>
      <c r="AC279" s="27">
        <f t="shared" si="41"/>
        <v>0</v>
      </c>
      <c r="AD279" s="27">
        <f t="shared" si="42"/>
        <v>0</v>
      </c>
      <c r="AE279" s="27">
        <f t="shared" si="43"/>
        <v>0</v>
      </c>
      <c r="AF279" s="27">
        <f t="shared" si="44"/>
        <v>0</v>
      </c>
      <c r="AG279" s="27">
        <f t="shared" si="45"/>
        <v>0</v>
      </c>
      <c r="AH279" s="27">
        <f t="shared" si="46"/>
        <v>0</v>
      </c>
      <c r="AI279" s="27">
        <f t="shared" si="47"/>
        <v>0</v>
      </c>
      <c r="AJ279" s="27">
        <f t="shared" si="48"/>
        <v>0</v>
      </c>
      <c r="AK279" s="27">
        <f t="shared" si="49"/>
        <v>0</v>
      </c>
    </row>
    <row r="280" spans="1:37">
      <c r="A280" s="28" t="str">
        <f>IF(記入用!A280="","",記入用!A280)</f>
        <v/>
      </c>
      <c r="B280" s="28" t="str">
        <f>IF(記入用!B280="","",記入用!B280)</f>
        <v/>
      </c>
      <c r="C280" s="28" t="str">
        <f>IF(記入用!C280="","",記入用!C280)</f>
        <v/>
      </c>
      <c r="D280" s="28" t="str">
        <f>IF(記入用!D280="","",記入用!D280)</f>
        <v/>
      </c>
      <c r="E280" s="28" t="str">
        <f>IF(記入用!E280="","",記入用!E280)</f>
        <v/>
      </c>
      <c r="F280" s="28" t="str">
        <f>IF(記入用!F280="","",記入用!F280)</f>
        <v/>
      </c>
      <c r="G280" s="28" t="str">
        <f>IF(OR(記入用!G280=0,記入用!H280=0),"",ROUND((記入用!G280+記入用!H280)/2,0))</f>
        <v/>
      </c>
      <c r="H280" s="29" t="str">
        <f>IF(集計用!G280="","",IF(集計用!F280="男",LOOKUP(集計用!G280,得点換算データ!$A$3:$B$12),LOOKUP(集計用!G280,得点換算データ!$A$17:$B$26)))</f>
        <v/>
      </c>
      <c r="I280" s="28" t="str">
        <f>IF(記入用!I280="","",記入用!I280)</f>
        <v/>
      </c>
      <c r="J280" s="30" t="str">
        <f>IF(集計用!I280="","",IF(集計用!F280="男",LOOKUP(集計用!I280,得点換算データ!$C$3:$D$12),LOOKUP(集計用!I280,得点換算データ!$C$17:$D$26)))</f>
        <v/>
      </c>
      <c r="K280" s="28" t="str">
        <f>IF(記入用!J280="","",ROUNDDOWN(記入用!J280,0))</f>
        <v/>
      </c>
      <c r="L280" s="29" t="str">
        <f>IF(集計用!K280="","",IF(集計用!F280="男",LOOKUP(集計用!K280,得点換算データ!$E$3:$F$12),LOOKUP(集計用!K280,得点換算データ!$E$17:$F$26)))</f>
        <v/>
      </c>
      <c r="M280" s="28" t="str">
        <f>IF(記入用!K280="","",記入用!K280)</f>
        <v/>
      </c>
      <c r="N280" s="30" t="str">
        <f>IF(集計用!M280="","",IF(集計用!F280="男",LOOKUP(集計用!M280,得点換算データ!$G$3:$H$12),LOOKUP(集計用!M280,得点換算データ!$G$17:$H$26)))</f>
        <v/>
      </c>
      <c r="O280" s="28" t="str">
        <f>IF(記入用!L280="","",記入用!L280)</f>
        <v/>
      </c>
      <c r="P280" s="30" t="str">
        <f>IF(集計用!O280="","",IF(集計用!F280="男",LOOKUP(集計用!O280,得点換算データ!$I$3:$J$12),LOOKUP(集計用!O280,得点換算データ!$I$17:$J$26)))</f>
        <v/>
      </c>
      <c r="Q280" s="28" t="str">
        <f>IF(記入用!M280="","",記入用!M280)</f>
        <v/>
      </c>
      <c r="R280" s="30" t="str">
        <f>IF(集計用!Q280="","",IF(集計用!F280="男",LOOKUP(集計用!Q280,得点換算データ!$K$3:$L$12),LOOKUP(集計用!Q280,得点換算データ!$K$17:$L$26)))</f>
        <v/>
      </c>
      <c r="S280" s="28" t="str">
        <f>IF(記入用!N280="","",ROUNDUP(記入用!N280,1))</f>
        <v/>
      </c>
      <c r="T280" s="30" t="str">
        <f>IF(集計用!S280="","",IF(集計用!F280="男",LOOKUP(集計用!S280,得点換算データ!$M$3:$N$12),LOOKUP(集計用!S280,得点換算データ!$M$17:$N$26)))</f>
        <v/>
      </c>
      <c r="U280" s="28" t="str">
        <f>IF(記入用!O280="","",ROUNDDOWN(記入用!O280,0))</f>
        <v/>
      </c>
      <c r="V280" s="30" t="str">
        <f>IF(集計用!U280="","",IF(集計用!F280="男",LOOKUP(集計用!U280,得点換算データ!$O$3:$P$12),LOOKUP(集計用!U280,得点換算データ!$O$17:$P$26)))</f>
        <v/>
      </c>
      <c r="W280" s="28" t="str">
        <f>IF(記入用!P280="","",ROUNDDOWN(記入用!P280,0))</f>
        <v/>
      </c>
      <c r="X280" s="30" t="str">
        <f>IF(集計用!W280="","",IF(集計用!F280="男",LOOKUP(集計用!W280,得点換算データ!$Q$3:$R$12),LOOKUP(集計用!W280,得点換算データ!$Q$17:$R$26)))</f>
        <v/>
      </c>
      <c r="Y280" s="28" t="str">
        <f>IF(SUM(集計用!H280+J280+L280+N280+P280+R280+T280+V280+X280)=0,"",(H280+J280+L280+N280+T280+V280+X280+MAX(P280,R280)))</f>
        <v/>
      </c>
      <c r="Z280" s="28" t="str">
        <f>IF(Y280="","",IF(C280=1,LOOKUP(Y280,得点換算データ!$B$29:$B$33,得点換算データ!$A$29:$A$33),IF(C280=2,LOOKUP(Y280,得点換算データ!$C$29:$C$33,得点換算データ!$A$29:$A$33),LOOKUP(Y280,得点換算データ!$D$29:$D$33,得点換算データ!$A$29:$A$33))))</f>
        <v/>
      </c>
      <c r="AA280" s="27">
        <f t="shared" si="40"/>
        <v>0</v>
      </c>
      <c r="AB280" s="27"/>
      <c r="AC280" s="27">
        <f t="shared" si="41"/>
        <v>0</v>
      </c>
      <c r="AD280" s="27">
        <f t="shared" si="42"/>
        <v>0</v>
      </c>
      <c r="AE280" s="27">
        <f t="shared" si="43"/>
        <v>0</v>
      </c>
      <c r="AF280" s="27">
        <f t="shared" si="44"/>
        <v>0</v>
      </c>
      <c r="AG280" s="27">
        <f t="shared" si="45"/>
        <v>0</v>
      </c>
      <c r="AH280" s="27">
        <f t="shared" si="46"/>
        <v>0</v>
      </c>
      <c r="AI280" s="27">
        <f t="shared" si="47"/>
        <v>0</v>
      </c>
      <c r="AJ280" s="27">
        <f t="shared" si="48"/>
        <v>0</v>
      </c>
      <c r="AK280" s="27">
        <f t="shared" si="49"/>
        <v>0</v>
      </c>
    </row>
    <row r="281" spans="1:37">
      <c r="A281" s="28" t="str">
        <f>IF(記入用!A281="","",記入用!A281)</f>
        <v/>
      </c>
      <c r="B281" s="28" t="str">
        <f>IF(記入用!B281="","",記入用!B281)</f>
        <v/>
      </c>
      <c r="C281" s="28" t="str">
        <f>IF(記入用!C281="","",記入用!C281)</f>
        <v/>
      </c>
      <c r="D281" s="28" t="str">
        <f>IF(記入用!D281="","",記入用!D281)</f>
        <v/>
      </c>
      <c r="E281" s="28" t="str">
        <f>IF(記入用!E281="","",記入用!E281)</f>
        <v/>
      </c>
      <c r="F281" s="28" t="str">
        <f>IF(記入用!F281="","",記入用!F281)</f>
        <v/>
      </c>
      <c r="G281" s="28" t="str">
        <f>IF(OR(記入用!G281=0,記入用!H281=0),"",ROUND((記入用!G281+記入用!H281)/2,0))</f>
        <v/>
      </c>
      <c r="H281" s="29" t="str">
        <f>IF(集計用!G281="","",IF(集計用!F281="男",LOOKUP(集計用!G281,得点換算データ!$A$3:$B$12),LOOKUP(集計用!G281,得点換算データ!$A$17:$B$26)))</f>
        <v/>
      </c>
      <c r="I281" s="28" t="str">
        <f>IF(記入用!I281="","",記入用!I281)</f>
        <v/>
      </c>
      <c r="J281" s="30" t="str">
        <f>IF(集計用!I281="","",IF(集計用!F281="男",LOOKUP(集計用!I281,得点換算データ!$C$3:$D$12),LOOKUP(集計用!I281,得点換算データ!$C$17:$D$26)))</f>
        <v/>
      </c>
      <c r="K281" s="28" t="str">
        <f>IF(記入用!J281="","",ROUNDDOWN(記入用!J281,0))</f>
        <v/>
      </c>
      <c r="L281" s="29" t="str">
        <f>IF(集計用!K281="","",IF(集計用!F281="男",LOOKUP(集計用!K281,得点換算データ!$E$3:$F$12),LOOKUP(集計用!K281,得点換算データ!$E$17:$F$26)))</f>
        <v/>
      </c>
      <c r="M281" s="28" t="str">
        <f>IF(記入用!K281="","",記入用!K281)</f>
        <v/>
      </c>
      <c r="N281" s="30" t="str">
        <f>IF(集計用!M281="","",IF(集計用!F281="男",LOOKUP(集計用!M281,得点換算データ!$G$3:$H$12),LOOKUP(集計用!M281,得点換算データ!$G$17:$H$26)))</f>
        <v/>
      </c>
      <c r="O281" s="28" t="str">
        <f>IF(記入用!L281="","",記入用!L281)</f>
        <v/>
      </c>
      <c r="P281" s="30" t="str">
        <f>IF(集計用!O281="","",IF(集計用!F281="男",LOOKUP(集計用!O281,得点換算データ!$I$3:$J$12),LOOKUP(集計用!O281,得点換算データ!$I$17:$J$26)))</f>
        <v/>
      </c>
      <c r="Q281" s="28" t="str">
        <f>IF(記入用!M281="","",記入用!M281)</f>
        <v/>
      </c>
      <c r="R281" s="30" t="str">
        <f>IF(集計用!Q281="","",IF(集計用!F281="男",LOOKUP(集計用!Q281,得点換算データ!$K$3:$L$12),LOOKUP(集計用!Q281,得点換算データ!$K$17:$L$26)))</f>
        <v/>
      </c>
      <c r="S281" s="28" t="str">
        <f>IF(記入用!N281="","",ROUNDUP(記入用!N281,1))</f>
        <v/>
      </c>
      <c r="T281" s="30" t="str">
        <f>IF(集計用!S281="","",IF(集計用!F281="男",LOOKUP(集計用!S281,得点換算データ!$M$3:$N$12),LOOKUP(集計用!S281,得点換算データ!$M$17:$N$26)))</f>
        <v/>
      </c>
      <c r="U281" s="28" t="str">
        <f>IF(記入用!O281="","",ROUNDDOWN(記入用!O281,0))</f>
        <v/>
      </c>
      <c r="V281" s="30" t="str">
        <f>IF(集計用!U281="","",IF(集計用!F281="男",LOOKUP(集計用!U281,得点換算データ!$O$3:$P$12),LOOKUP(集計用!U281,得点換算データ!$O$17:$P$26)))</f>
        <v/>
      </c>
      <c r="W281" s="28" t="str">
        <f>IF(記入用!P281="","",ROUNDDOWN(記入用!P281,0))</f>
        <v/>
      </c>
      <c r="X281" s="30" t="str">
        <f>IF(集計用!W281="","",IF(集計用!F281="男",LOOKUP(集計用!W281,得点換算データ!$Q$3:$R$12),LOOKUP(集計用!W281,得点換算データ!$Q$17:$R$26)))</f>
        <v/>
      </c>
      <c r="Y281" s="28" t="str">
        <f>IF(SUM(集計用!H281+J281+L281+N281+P281+R281+T281+V281+X281)=0,"",(H281+J281+L281+N281+T281+V281+X281+MAX(P281,R281)))</f>
        <v/>
      </c>
      <c r="Z281" s="28" t="str">
        <f>IF(Y281="","",IF(C281=1,LOOKUP(Y281,得点換算データ!$B$29:$B$33,得点換算データ!$A$29:$A$33),IF(C281=2,LOOKUP(Y281,得点換算データ!$C$29:$C$33,得点換算データ!$A$29:$A$33),LOOKUP(Y281,得点換算データ!$D$29:$D$33,得点換算データ!$A$29:$A$33))))</f>
        <v/>
      </c>
      <c r="AA281" s="27">
        <f t="shared" si="40"/>
        <v>0</v>
      </c>
      <c r="AB281" s="27"/>
      <c r="AC281" s="27">
        <f t="shared" si="41"/>
        <v>0</v>
      </c>
      <c r="AD281" s="27">
        <f t="shared" si="42"/>
        <v>0</v>
      </c>
      <c r="AE281" s="27">
        <f t="shared" si="43"/>
        <v>0</v>
      </c>
      <c r="AF281" s="27">
        <f t="shared" si="44"/>
        <v>0</v>
      </c>
      <c r="AG281" s="27">
        <f t="shared" si="45"/>
        <v>0</v>
      </c>
      <c r="AH281" s="27">
        <f t="shared" si="46"/>
        <v>0</v>
      </c>
      <c r="AI281" s="27">
        <f t="shared" si="47"/>
        <v>0</v>
      </c>
      <c r="AJ281" s="27">
        <f t="shared" si="48"/>
        <v>0</v>
      </c>
      <c r="AK281" s="27">
        <f t="shared" si="49"/>
        <v>0</v>
      </c>
    </row>
    <row r="282" spans="1:37">
      <c r="A282" s="28" t="str">
        <f>IF(記入用!A282="","",記入用!A282)</f>
        <v/>
      </c>
      <c r="B282" s="28" t="str">
        <f>IF(記入用!B282="","",記入用!B282)</f>
        <v/>
      </c>
      <c r="C282" s="28" t="str">
        <f>IF(記入用!C282="","",記入用!C282)</f>
        <v/>
      </c>
      <c r="D282" s="28" t="str">
        <f>IF(記入用!D282="","",記入用!D282)</f>
        <v/>
      </c>
      <c r="E282" s="28" t="str">
        <f>IF(記入用!E282="","",記入用!E282)</f>
        <v/>
      </c>
      <c r="F282" s="28" t="str">
        <f>IF(記入用!F282="","",記入用!F282)</f>
        <v/>
      </c>
      <c r="G282" s="28" t="str">
        <f>IF(OR(記入用!G282=0,記入用!H282=0),"",ROUND((記入用!G282+記入用!H282)/2,0))</f>
        <v/>
      </c>
      <c r="H282" s="29" t="str">
        <f>IF(集計用!G282="","",IF(集計用!F282="男",LOOKUP(集計用!G282,得点換算データ!$A$3:$B$12),LOOKUP(集計用!G282,得点換算データ!$A$17:$B$26)))</f>
        <v/>
      </c>
      <c r="I282" s="28" t="str">
        <f>IF(記入用!I282="","",記入用!I282)</f>
        <v/>
      </c>
      <c r="J282" s="30" t="str">
        <f>IF(集計用!I282="","",IF(集計用!F282="男",LOOKUP(集計用!I282,得点換算データ!$C$3:$D$12),LOOKUP(集計用!I282,得点換算データ!$C$17:$D$26)))</f>
        <v/>
      </c>
      <c r="K282" s="28" t="str">
        <f>IF(記入用!J282="","",ROUNDDOWN(記入用!J282,0))</f>
        <v/>
      </c>
      <c r="L282" s="29" t="str">
        <f>IF(集計用!K282="","",IF(集計用!F282="男",LOOKUP(集計用!K282,得点換算データ!$E$3:$F$12),LOOKUP(集計用!K282,得点換算データ!$E$17:$F$26)))</f>
        <v/>
      </c>
      <c r="M282" s="28" t="str">
        <f>IF(記入用!K282="","",記入用!K282)</f>
        <v/>
      </c>
      <c r="N282" s="30" t="str">
        <f>IF(集計用!M282="","",IF(集計用!F282="男",LOOKUP(集計用!M282,得点換算データ!$G$3:$H$12),LOOKUP(集計用!M282,得点換算データ!$G$17:$H$26)))</f>
        <v/>
      </c>
      <c r="O282" s="28" t="str">
        <f>IF(記入用!L282="","",記入用!L282)</f>
        <v/>
      </c>
      <c r="P282" s="30" t="str">
        <f>IF(集計用!O282="","",IF(集計用!F282="男",LOOKUP(集計用!O282,得点換算データ!$I$3:$J$12),LOOKUP(集計用!O282,得点換算データ!$I$17:$J$26)))</f>
        <v/>
      </c>
      <c r="Q282" s="28" t="str">
        <f>IF(記入用!M282="","",記入用!M282)</f>
        <v/>
      </c>
      <c r="R282" s="30" t="str">
        <f>IF(集計用!Q282="","",IF(集計用!F282="男",LOOKUP(集計用!Q282,得点換算データ!$K$3:$L$12),LOOKUP(集計用!Q282,得点換算データ!$K$17:$L$26)))</f>
        <v/>
      </c>
      <c r="S282" s="28" t="str">
        <f>IF(記入用!N282="","",ROUNDUP(記入用!N282,1))</f>
        <v/>
      </c>
      <c r="T282" s="30" t="str">
        <f>IF(集計用!S282="","",IF(集計用!F282="男",LOOKUP(集計用!S282,得点換算データ!$M$3:$N$12),LOOKUP(集計用!S282,得点換算データ!$M$17:$N$26)))</f>
        <v/>
      </c>
      <c r="U282" s="28" t="str">
        <f>IF(記入用!O282="","",ROUNDDOWN(記入用!O282,0))</f>
        <v/>
      </c>
      <c r="V282" s="30" t="str">
        <f>IF(集計用!U282="","",IF(集計用!F282="男",LOOKUP(集計用!U282,得点換算データ!$O$3:$P$12),LOOKUP(集計用!U282,得点換算データ!$O$17:$P$26)))</f>
        <v/>
      </c>
      <c r="W282" s="28" t="str">
        <f>IF(記入用!P282="","",ROUNDDOWN(記入用!P282,0))</f>
        <v/>
      </c>
      <c r="X282" s="30" t="str">
        <f>IF(集計用!W282="","",IF(集計用!F282="男",LOOKUP(集計用!W282,得点換算データ!$Q$3:$R$12),LOOKUP(集計用!W282,得点換算データ!$Q$17:$R$26)))</f>
        <v/>
      </c>
      <c r="Y282" s="28" t="str">
        <f>IF(SUM(集計用!H282+J282+L282+N282+P282+R282+T282+V282+X282)=0,"",(H282+J282+L282+N282+T282+V282+X282+MAX(P282,R282)))</f>
        <v/>
      </c>
      <c r="Z282" s="28" t="str">
        <f>IF(Y282="","",IF(C282=1,LOOKUP(Y282,得点換算データ!$B$29:$B$33,得点換算データ!$A$29:$A$33),IF(C282=2,LOOKUP(Y282,得点換算データ!$C$29:$C$33,得点換算データ!$A$29:$A$33),LOOKUP(Y282,得点換算データ!$D$29:$D$33,得点換算データ!$A$29:$A$33))))</f>
        <v/>
      </c>
      <c r="AA282" s="27">
        <f t="shared" si="40"/>
        <v>0</v>
      </c>
      <c r="AB282" s="27"/>
      <c r="AC282" s="27">
        <f t="shared" si="41"/>
        <v>0</v>
      </c>
      <c r="AD282" s="27">
        <f t="shared" si="42"/>
        <v>0</v>
      </c>
      <c r="AE282" s="27">
        <f t="shared" si="43"/>
        <v>0</v>
      </c>
      <c r="AF282" s="27">
        <f t="shared" si="44"/>
        <v>0</v>
      </c>
      <c r="AG282" s="27">
        <f t="shared" si="45"/>
        <v>0</v>
      </c>
      <c r="AH282" s="27">
        <f t="shared" si="46"/>
        <v>0</v>
      </c>
      <c r="AI282" s="27">
        <f t="shared" si="47"/>
        <v>0</v>
      </c>
      <c r="AJ282" s="27">
        <f t="shared" si="48"/>
        <v>0</v>
      </c>
      <c r="AK282" s="27">
        <f t="shared" si="49"/>
        <v>0</v>
      </c>
    </row>
    <row r="283" spans="1:37">
      <c r="A283" s="28" t="str">
        <f>IF(記入用!A283="","",記入用!A283)</f>
        <v/>
      </c>
      <c r="B283" s="28" t="str">
        <f>IF(記入用!B283="","",記入用!B283)</f>
        <v/>
      </c>
      <c r="C283" s="28" t="str">
        <f>IF(記入用!C283="","",記入用!C283)</f>
        <v/>
      </c>
      <c r="D283" s="28" t="str">
        <f>IF(記入用!D283="","",記入用!D283)</f>
        <v/>
      </c>
      <c r="E283" s="28" t="str">
        <f>IF(記入用!E283="","",記入用!E283)</f>
        <v/>
      </c>
      <c r="F283" s="28" t="str">
        <f>IF(記入用!F283="","",記入用!F283)</f>
        <v/>
      </c>
      <c r="G283" s="28" t="str">
        <f>IF(OR(記入用!G283=0,記入用!H283=0),"",ROUND((記入用!G283+記入用!H283)/2,0))</f>
        <v/>
      </c>
      <c r="H283" s="29" t="str">
        <f>IF(集計用!G283="","",IF(集計用!F283="男",LOOKUP(集計用!G283,得点換算データ!$A$3:$B$12),LOOKUP(集計用!G283,得点換算データ!$A$17:$B$26)))</f>
        <v/>
      </c>
      <c r="I283" s="28" t="str">
        <f>IF(記入用!I283="","",記入用!I283)</f>
        <v/>
      </c>
      <c r="J283" s="30" t="str">
        <f>IF(集計用!I283="","",IF(集計用!F283="男",LOOKUP(集計用!I283,得点換算データ!$C$3:$D$12),LOOKUP(集計用!I283,得点換算データ!$C$17:$D$26)))</f>
        <v/>
      </c>
      <c r="K283" s="28" t="str">
        <f>IF(記入用!J283="","",ROUNDDOWN(記入用!J283,0))</f>
        <v/>
      </c>
      <c r="L283" s="29" t="str">
        <f>IF(集計用!K283="","",IF(集計用!F283="男",LOOKUP(集計用!K283,得点換算データ!$E$3:$F$12),LOOKUP(集計用!K283,得点換算データ!$E$17:$F$26)))</f>
        <v/>
      </c>
      <c r="M283" s="28" t="str">
        <f>IF(記入用!K283="","",記入用!K283)</f>
        <v/>
      </c>
      <c r="N283" s="30" t="str">
        <f>IF(集計用!M283="","",IF(集計用!F283="男",LOOKUP(集計用!M283,得点換算データ!$G$3:$H$12),LOOKUP(集計用!M283,得点換算データ!$G$17:$H$26)))</f>
        <v/>
      </c>
      <c r="O283" s="28" t="str">
        <f>IF(記入用!L283="","",記入用!L283)</f>
        <v/>
      </c>
      <c r="P283" s="30" t="str">
        <f>IF(集計用!O283="","",IF(集計用!F283="男",LOOKUP(集計用!O283,得点換算データ!$I$3:$J$12),LOOKUP(集計用!O283,得点換算データ!$I$17:$J$26)))</f>
        <v/>
      </c>
      <c r="Q283" s="28" t="str">
        <f>IF(記入用!M283="","",記入用!M283)</f>
        <v/>
      </c>
      <c r="R283" s="30" t="str">
        <f>IF(集計用!Q283="","",IF(集計用!F283="男",LOOKUP(集計用!Q283,得点換算データ!$K$3:$L$12),LOOKUP(集計用!Q283,得点換算データ!$K$17:$L$26)))</f>
        <v/>
      </c>
      <c r="S283" s="28" t="str">
        <f>IF(記入用!N283="","",ROUNDUP(記入用!N283,1))</f>
        <v/>
      </c>
      <c r="T283" s="30" t="str">
        <f>IF(集計用!S283="","",IF(集計用!F283="男",LOOKUP(集計用!S283,得点換算データ!$M$3:$N$12),LOOKUP(集計用!S283,得点換算データ!$M$17:$N$26)))</f>
        <v/>
      </c>
      <c r="U283" s="28" t="str">
        <f>IF(記入用!O283="","",ROUNDDOWN(記入用!O283,0))</f>
        <v/>
      </c>
      <c r="V283" s="30" t="str">
        <f>IF(集計用!U283="","",IF(集計用!F283="男",LOOKUP(集計用!U283,得点換算データ!$O$3:$P$12),LOOKUP(集計用!U283,得点換算データ!$O$17:$P$26)))</f>
        <v/>
      </c>
      <c r="W283" s="28" t="str">
        <f>IF(記入用!P283="","",ROUNDDOWN(記入用!P283,0))</f>
        <v/>
      </c>
      <c r="X283" s="30" t="str">
        <f>IF(集計用!W283="","",IF(集計用!F283="男",LOOKUP(集計用!W283,得点換算データ!$Q$3:$R$12),LOOKUP(集計用!W283,得点換算データ!$Q$17:$R$26)))</f>
        <v/>
      </c>
      <c r="Y283" s="28" t="str">
        <f>IF(SUM(集計用!H283+J283+L283+N283+P283+R283+T283+V283+X283)=0,"",(H283+J283+L283+N283+T283+V283+X283+MAX(P283,R283)))</f>
        <v/>
      </c>
      <c r="Z283" s="28" t="str">
        <f>IF(Y283="","",IF(C283=1,LOOKUP(Y283,得点換算データ!$B$29:$B$33,得点換算データ!$A$29:$A$33),IF(C283=2,LOOKUP(Y283,得点換算データ!$C$29:$C$33,得点換算データ!$A$29:$A$33),LOOKUP(Y283,得点換算データ!$D$29:$D$33,得点換算データ!$A$29:$A$33))))</f>
        <v/>
      </c>
      <c r="AA283" s="27">
        <f t="shared" si="40"/>
        <v>0</v>
      </c>
      <c r="AB283" s="27"/>
      <c r="AC283" s="27">
        <f t="shared" si="41"/>
        <v>0</v>
      </c>
      <c r="AD283" s="27">
        <f t="shared" si="42"/>
        <v>0</v>
      </c>
      <c r="AE283" s="27">
        <f t="shared" si="43"/>
        <v>0</v>
      </c>
      <c r="AF283" s="27">
        <f t="shared" si="44"/>
        <v>0</v>
      </c>
      <c r="AG283" s="27">
        <f t="shared" si="45"/>
        <v>0</v>
      </c>
      <c r="AH283" s="27">
        <f t="shared" si="46"/>
        <v>0</v>
      </c>
      <c r="AI283" s="27">
        <f t="shared" si="47"/>
        <v>0</v>
      </c>
      <c r="AJ283" s="27">
        <f t="shared" si="48"/>
        <v>0</v>
      </c>
      <c r="AK283" s="27">
        <f t="shared" si="49"/>
        <v>0</v>
      </c>
    </row>
    <row r="284" spans="1:37">
      <c r="A284" s="28" t="str">
        <f>IF(記入用!A284="","",記入用!A284)</f>
        <v/>
      </c>
      <c r="B284" s="28" t="str">
        <f>IF(記入用!B284="","",記入用!B284)</f>
        <v/>
      </c>
      <c r="C284" s="28" t="str">
        <f>IF(記入用!C284="","",記入用!C284)</f>
        <v/>
      </c>
      <c r="D284" s="28" t="str">
        <f>IF(記入用!D284="","",記入用!D284)</f>
        <v/>
      </c>
      <c r="E284" s="28" t="str">
        <f>IF(記入用!E284="","",記入用!E284)</f>
        <v/>
      </c>
      <c r="F284" s="28" t="str">
        <f>IF(記入用!F284="","",記入用!F284)</f>
        <v/>
      </c>
      <c r="G284" s="28" t="str">
        <f>IF(OR(記入用!G284=0,記入用!H284=0),"",ROUND((記入用!G284+記入用!H284)/2,0))</f>
        <v/>
      </c>
      <c r="H284" s="29" t="str">
        <f>IF(集計用!G284="","",IF(集計用!F284="男",LOOKUP(集計用!G284,得点換算データ!$A$3:$B$12),LOOKUP(集計用!G284,得点換算データ!$A$17:$B$26)))</f>
        <v/>
      </c>
      <c r="I284" s="28" t="str">
        <f>IF(記入用!I284="","",記入用!I284)</f>
        <v/>
      </c>
      <c r="J284" s="30" t="str">
        <f>IF(集計用!I284="","",IF(集計用!F284="男",LOOKUP(集計用!I284,得点換算データ!$C$3:$D$12),LOOKUP(集計用!I284,得点換算データ!$C$17:$D$26)))</f>
        <v/>
      </c>
      <c r="K284" s="28" t="str">
        <f>IF(記入用!J284="","",ROUNDDOWN(記入用!J284,0))</f>
        <v/>
      </c>
      <c r="L284" s="29" t="str">
        <f>IF(集計用!K284="","",IF(集計用!F284="男",LOOKUP(集計用!K284,得点換算データ!$E$3:$F$12),LOOKUP(集計用!K284,得点換算データ!$E$17:$F$26)))</f>
        <v/>
      </c>
      <c r="M284" s="28" t="str">
        <f>IF(記入用!K284="","",記入用!K284)</f>
        <v/>
      </c>
      <c r="N284" s="30" t="str">
        <f>IF(集計用!M284="","",IF(集計用!F284="男",LOOKUP(集計用!M284,得点換算データ!$G$3:$H$12),LOOKUP(集計用!M284,得点換算データ!$G$17:$H$26)))</f>
        <v/>
      </c>
      <c r="O284" s="28" t="str">
        <f>IF(記入用!L284="","",記入用!L284)</f>
        <v/>
      </c>
      <c r="P284" s="30" t="str">
        <f>IF(集計用!O284="","",IF(集計用!F284="男",LOOKUP(集計用!O284,得点換算データ!$I$3:$J$12),LOOKUP(集計用!O284,得点換算データ!$I$17:$J$26)))</f>
        <v/>
      </c>
      <c r="Q284" s="28" t="str">
        <f>IF(記入用!M284="","",記入用!M284)</f>
        <v/>
      </c>
      <c r="R284" s="30" t="str">
        <f>IF(集計用!Q284="","",IF(集計用!F284="男",LOOKUP(集計用!Q284,得点換算データ!$K$3:$L$12),LOOKUP(集計用!Q284,得点換算データ!$K$17:$L$26)))</f>
        <v/>
      </c>
      <c r="S284" s="28" t="str">
        <f>IF(記入用!N284="","",ROUNDUP(記入用!N284,1))</f>
        <v/>
      </c>
      <c r="T284" s="30" t="str">
        <f>IF(集計用!S284="","",IF(集計用!F284="男",LOOKUP(集計用!S284,得点換算データ!$M$3:$N$12),LOOKUP(集計用!S284,得点換算データ!$M$17:$N$26)))</f>
        <v/>
      </c>
      <c r="U284" s="28" t="str">
        <f>IF(記入用!O284="","",ROUNDDOWN(記入用!O284,0))</f>
        <v/>
      </c>
      <c r="V284" s="30" t="str">
        <f>IF(集計用!U284="","",IF(集計用!F284="男",LOOKUP(集計用!U284,得点換算データ!$O$3:$P$12),LOOKUP(集計用!U284,得点換算データ!$O$17:$P$26)))</f>
        <v/>
      </c>
      <c r="W284" s="28" t="str">
        <f>IF(記入用!P284="","",ROUNDDOWN(記入用!P284,0))</f>
        <v/>
      </c>
      <c r="X284" s="30" t="str">
        <f>IF(集計用!W284="","",IF(集計用!F284="男",LOOKUP(集計用!W284,得点換算データ!$Q$3:$R$12),LOOKUP(集計用!W284,得点換算データ!$Q$17:$R$26)))</f>
        <v/>
      </c>
      <c r="Y284" s="28" t="str">
        <f>IF(SUM(集計用!H284+J284+L284+N284+P284+R284+T284+V284+X284)=0,"",(H284+J284+L284+N284+T284+V284+X284+MAX(P284,R284)))</f>
        <v/>
      </c>
      <c r="Z284" s="28" t="str">
        <f>IF(Y284="","",IF(C284=1,LOOKUP(Y284,得点換算データ!$B$29:$B$33,得点換算データ!$A$29:$A$33),IF(C284=2,LOOKUP(Y284,得点換算データ!$C$29:$C$33,得点換算データ!$A$29:$A$33),LOOKUP(Y284,得点換算データ!$D$29:$D$33,得点換算データ!$A$29:$A$33))))</f>
        <v/>
      </c>
      <c r="AA284" s="27">
        <f t="shared" si="40"/>
        <v>0</v>
      </c>
      <c r="AB284" s="27"/>
      <c r="AC284" s="27">
        <f t="shared" si="41"/>
        <v>0</v>
      </c>
      <c r="AD284" s="27">
        <f t="shared" si="42"/>
        <v>0</v>
      </c>
      <c r="AE284" s="27">
        <f t="shared" si="43"/>
        <v>0</v>
      </c>
      <c r="AF284" s="27">
        <f t="shared" si="44"/>
        <v>0</v>
      </c>
      <c r="AG284" s="27">
        <f t="shared" si="45"/>
        <v>0</v>
      </c>
      <c r="AH284" s="27">
        <f t="shared" si="46"/>
        <v>0</v>
      </c>
      <c r="AI284" s="27">
        <f t="shared" si="47"/>
        <v>0</v>
      </c>
      <c r="AJ284" s="27">
        <f t="shared" si="48"/>
        <v>0</v>
      </c>
      <c r="AK284" s="27">
        <f t="shared" si="49"/>
        <v>0</v>
      </c>
    </row>
    <row r="285" spans="1:37">
      <c r="A285" s="28" t="str">
        <f>IF(記入用!A285="","",記入用!A285)</f>
        <v/>
      </c>
      <c r="B285" s="28" t="str">
        <f>IF(記入用!B285="","",記入用!B285)</f>
        <v/>
      </c>
      <c r="C285" s="28" t="str">
        <f>IF(記入用!C285="","",記入用!C285)</f>
        <v/>
      </c>
      <c r="D285" s="28" t="str">
        <f>IF(記入用!D285="","",記入用!D285)</f>
        <v/>
      </c>
      <c r="E285" s="28" t="str">
        <f>IF(記入用!E285="","",記入用!E285)</f>
        <v/>
      </c>
      <c r="F285" s="28" t="str">
        <f>IF(記入用!F285="","",記入用!F285)</f>
        <v/>
      </c>
      <c r="G285" s="28" t="str">
        <f>IF(OR(記入用!G285=0,記入用!H285=0),"",ROUND((記入用!G285+記入用!H285)/2,0))</f>
        <v/>
      </c>
      <c r="H285" s="29" t="str">
        <f>IF(集計用!G285="","",IF(集計用!F285="男",LOOKUP(集計用!G285,得点換算データ!$A$3:$B$12),LOOKUP(集計用!G285,得点換算データ!$A$17:$B$26)))</f>
        <v/>
      </c>
      <c r="I285" s="28" t="str">
        <f>IF(記入用!I285="","",記入用!I285)</f>
        <v/>
      </c>
      <c r="J285" s="30" t="str">
        <f>IF(集計用!I285="","",IF(集計用!F285="男",LOOKUP(集計用!I285,得点換算データ!$C$3:$D$12),LOOKUP(集計用!I285,得点換算データ!$C$17:$D$26)))</f>
        <v/>
      </c>
      <c r="K285" s="28" t="str">
        <f>IF(記入用!J285="","",ROUNDDOWN(記入用!J285,0))</f>
        <v/>
      </c>
      <c r="L285" s="29" t="str">
        <f>IF(集計用!K285="","",IF(集計用!F285="男",LOOKUP(集計用!K285,得点換算データ!$E$3:$F$12),LOOKUP(集計用!K285,得点換算データ!$E$17:$F$26)))</f>
        <v/>
      </c>
      <c r="M285" s="28" t="str">
        <f>IF(記入用!K285="","",記入用!K285)</f>
        <v/>
      </c>
      <c r="N285" s="30" t="str">
        <f>IF(集計用!M285="","",IF(集計用!F285="男",LOOKUP(集計用!M285,得点換算データ!$G$3:$H$12),LOOKUP(集計用!M285,得点換算データ!$G$17:$H$26)))</f>
        <v/>
      </c>
      <c r="O285" s="28" t="str">
        <f>IF(記入用!L285="","",記入用!L285)</f>
        <v/>
      </c>
      <c r="P285" s="30" t="str">
        <f>IF(集計用!O285="","",IF(集計用!F285="男",LOOKUP(集計用!O285,得点換算データ!$I$3:$J$12),LOOKUP(集計用!O285,得点換算データ!$I$17:$J$26)))</f>
        <v/>
      </c>
      <c r="Q285" s="28" t="str">
        <f>IF(記入用!M285="","",記入用!M285)</f>
        <v/>
      </c>
      <c r="R285" s="30" t="str">
        <f>IF(集計用!Q285="","",IF(集計用!F285="男",LOOKUP(集計用!Q285,得点換算データ!$K$3:$L$12),LOOKUP(集計用!Q285,得点換算データ!$K$17:$L$26)))</f>
        <v/>
      </c>
      <c r="S285" s="28" t="str">
        <f>IF(記入用!N285="","",ROUNDUP(記入用!N285,1))</f>
        <v/>
      </c>
      <c r="T285" s="30" t="str">
        <f>IF(集計用!S285="","",IF(集計用!F285="男",LOOKUP(集計用!S285,得点換算データ!$M$3:$N$12),LOOKUP(集計用!S285,得点換算データ!$M$17:$N$26)))</f>
        <v/>
      </c>
      <c r="U285" s="28" t="str">
        <f>IF(記入用!O285="","",ROUNDDOWN(記入用!O285,0))</f>
        <v/>
      </c>
      <c r="V285" s="30" t="str">
        <f>IF(集計用!U285="","",IF(集計用!F285="男",LOOKUP(集計用!U285,得点換算データ!$O$3:$P$12),LOOKUP(集計用!U285,得点換算データ!$O$17:$P$26)))</f>
        <v/>
      </c>
      <c r="W285" s="28" t="str">
        <f>IF(記入用!P285="","",ROUNDDOWN(記入用!P285,0))</f>
        <v/>
      </c>
      <c r="X285" s="30" t="str">
        <f>IF(集計用!W285="","",IF(集計用!F285="男",LOOKUP(集計用!W285,得点換算データ!$Q$3:$R$12),LOOKUP(集計用!W285,得点換算データ!$Q$17:$R$26)))</f>
        <v/>
      </c>
      <c r="Y285" s="28" t="str">
        <f>IF(SUM(集計用!H285+J285+L285+N285+P285+R285+T285+V285+X285)=0,"",(H285+J285+L285+N285+T285+V285+X285+MAX(P285,R285)))</f>
        <v/>
      </c>
      <c r="Z285" s="28" t="str">
        <f>IF(Y285="","",IF(C285=1,LOOKUP(Y285,得点換算データ!$B$29:$B$33,得点換算データ!$A$29:$A$33),IF(C285=2,LOOKUP(Y285,得点換算データ!$C$29:$C$33,得点換算データ!$A$29:$A$33),LOOKUP(Y285,得点換算データ!$D$29:$D$33,得点換算データ!$A$29:$A$33))))</f>
        <v/>
      </c>
      <c r="AA285" s="27">
        <f t="shared" si="40"/>
        <v>0</v>
      </c>
      <c r="AB285" s="27"/>
      <c r="AC285" s="27">
        <f t="shared" si="41"/>
        <v>0</v>
      </c>
      <c r="AD285" s="27">
        <f t="shared" si="42"/>
        <v>0</v>
      </c>
      <c r="AE285" s="27">
        <f t="shared" si="43"/>
        <v>0</v>
      </c>
      <c r="AF285" s="27">
        <f t="shared" si="44"/>
        <v>0</v>
      </c>
      <c r="AG285" s="27">
        <f t="shared" si="45"/>
        <v>0</v>
      </c>
      <c r="AH285" s="27">
        <f t="shared" si="46"/>
        <v>0</v>
      </c>
      <c r="AI285" s="27">
        <f t="shared" si="47"/>
        <v>0</v>
      </c>
      <c r="AJ285" s="27">
        <f t="shared" si="48"/>
        <v>0</v>
      </c>
      <c r="AK285" s="27">
        <f t="shared" si="49"/>
        <v>0</v>
      </c>
    </row>
    <row r="286" spans="1:37">
      <c r="A286" s="28" t="str">
        <f>IF(記入用!A286="","",記入用!A286)</f>
        <v/>
      </c>
      <c r="B286" s="28" t="str">
        <f>IF(記入用!B286="","",記入用!B286)</f>
        <v/>
      </c>
      <c r="C286" s="28" t="str">
        <f>IF(記入用!C286="","",記入用!C286)</f>
        <v/>
      </c>
      <c r="D286" s="28" t="str">
        <f>IF(記入用!D286="","",記入用!D286)</f>
        <v/>
      </c>
      <c r="E286" s="28" t="str">
        <f>IF(記入用!E286="","",記入用!E286)</f>
        <v/>
      </c>
      <c r="F286" s="28" t="str">
        <f>IF(記入用!F286="","",記入用!F286)</f>
        <v/>
      </c>
      <c r="G286" s="28" t="str">
        <f>IF(OR(記入用!G286=0,記入用!H286=0),"",ROUND((記入用!G286+記入用!H286)/2,0))</f>
        <v/>
      </c>
      <c r="H286" s="29" t="str">
        <f>IF(集計用!G286="","",IF(集計用!F286="男",LOOKUP(集計用!G286,得点換算データ!$A$3:$B$12),LOOKUP(集計用!G286,得点換算データ!$A$17:$B$26)))</f>
        <v/>
      </c>
      <c r="I286" s="28" t="str">
        <f>IF(記入用!I286="","",記入用!I286)</f>
        <v/>
      </c>
      <c r="J286" s="30" t="str">
        <f>IF(集計用!I286="","",IF(集計用!F286="男",LOOKUP(集計用!I286,得点換算データ!$C$3:$D$12),LOOKUP(集計用!I286,得点換算データ!$C$17:$D$26)))</f>
        <v/>
      </c>
      <c r="K286" s="28" t="str">
        <f>IF(記入用!J286="","",ROUNDDOWN(記入用!J286,0))</f>
        <v/>
      </c>
      <c r="L286" s="29" t="str">
        <f>IF(集計用!K286="","",IF(集計用!F286="男",LOOKUP(集計用!K286,得点換算データ!$E$3:$F$12),LOOKUP(集計用!K286,得点換算データ!$E$17:$F$26)))</f>
        <v/>
      </c>
      <c r="M286" s="28" t="str">
        <f>IF(記入用!K286="","",記入用!K286)</f>
        <v/>
      </c>
      <c r="N286" s="30" t="str">
        <f>IF(集計用!M286="","",IF(集計用!F286="男",LOOKUP(集計用!M286,得点換算データ!$G$3:$H$12),LOOKUP(集計用!M286,得点換算データ!$G$17:$H$26)))</f>
        <v/>
      </c>
      <c r="O286" s="28" t="str">
        <f>IF(記入用!L286="","",記入用!L286)</f>
        <v/>
      </c>
      <c r="P286" s="30" t="str">
        <f>IF(集計用!O286="","",IF(集計用!F286="男",LOOKUP(集計用!O286,得点換算データ!$I$3:$J$12),LOOKUP(集計用!O286,得点換算データ!$I$17:$J$26)))</f>
        <v/>
      </c>
      <c r="Q286" s="28" t="str">
        <f>IF(記入用!M286="","",記入用!M286)</f>
        <v/>
      </c>
      <c r="R286" s="30" t="str">
        <f>IF(集計用!Q286="","",IF(集計用!F286="男",LOOKUP(集計用!Q286,得点換算データ!$K$3:$L$12),LOOKUP(集計用!Q286,得点換算データ!$K$17:$L$26)))</f>
        <v/>
      </c>
      <c r="S286" s="28" t="str">
        <f>IF(記入用!N286="","",ROUNDUP(記入用!N286,1))</f>
        <v/>
      </c>
      <c r="T286" s="30" t="str">
        <f>IF(集計用!S286="","",IF(集計用!F286="男",LOOKUP(集計用!S286,得点換算データ!$M$3:$N$12),LOOKUP(集計用!S286,得点換算データ!$M$17:$N$26)))</f>
        <v/>
      </c>
      <c r="U286" s="28" t="str">
        <f>IF(記入用!O286="","",ROUNDDOWN(記入用!O286,0))</f>
        <v/>
      </c>
      <c r="V286" s="30" t="str">
        <f>IF(集計用!U286="","",IF(集計用!F286="男",LOOKUP(集計用!U286,得点換算データ!$O$3:$P$12),LOOKUP(集計用!U286,得点換算データ!$O$17:$P$26)))</f>
        <v/>
      </c>
      <c r="W286" s="28" t="str">
        <f>IF(記入用!P286="","",ROUNDDOWN(記入用!P286,0))</f>
        <v/>
      </c>
      <c r="X286" s="30" t="str">
        <f>IF(集計用!W286="","",IF(集計用!F286="男",LOOKUP(集計用!W286,得点換算データ!$Q$3:$R$12),LOOKUP(集計用!W286,得点換算データ!$Q$17:$R$26)))</f>
        <v/>
      </c>
      <c r="Y286" s="28" t="str">
        <f>IF(SUM(集計用!H286+J286+L286+N286+P286+R286+T286+V286+X286)=0,"",(H286+J286+L286+N286+T286+V286+X286+MAX(P286,R286)))</f>
        <v/>
      </c>
      <c r="Z286" s="28" t="str">
        <f>IF(Y286="","",IF(C286=1,LOOKUP(Y286,得点換算データ!$B$29:$B$33,得点換算データ!$A$29:$A$33),IF(C286=2,LOOKUP(Y286,得点換算データ!$C$29:$C$33,得点換算データ!$A$29:$A$33),LOOKUP(Y286,得点換算データ!$D$29:$D$33,得点換算データ!$A$29:$A$33))))</f>
        <v/>
      </c>
      <c r="AA286" s="27">
        <f t="shared" si="40"/>
        <v>0</v>
      </c>
      <c r="AB286" s="27"/>
      <c r="AC286" s="27">
        <f t="shared" si="41"/>
        <v>0</v>
      </c>
      <c r="AD286" s="27">
        <f t="shared" si="42"/>
        <v>0</v>
      </c>
      <c r="AE286" s="27">
        <f t="shared" si="43"/>
        <v>0</v>
      </c>
      <c r="AF286" s="27">
        <f t="shared" si="44"/>
        <v>0</v>
      </c>
      <c r="AG286" s="27">
        <f t="shared" si="45"/>
        <v>0</v>
      </c>
      <c r="AH286" s="27">
        <f t="shared" si="46"/>
        <v>0</v>
      </c>
      <c r="AI286" s="27">
        <f t="shared" si="47"/>
        <v>0</v>
      </c>
      <c r="AJ286" s="27">
        <f t="shared" si="48"/>
        <v>0</v>
      </c>
      <c r="AK286" s="27">
        <f t="shared" si="49"/>
        <v>0</v>
      </c>
    </row>
    <row r="287" spans="1:37">
      <c r="A287" s="28" t="str">
        <f>IF(記入用!A287="","",記入用!A287)</f>
        <v/>
      </c>
      <c r="B287" s="28" t="str">
        <f>IF(記入用!B287="","",記入用!B287)</f>
        <v/>
      </c>
      <c r="C287" s="28" t="str">
        <f>IF(記入用!C287="","",記入用!C287)</f>
        <v/>
      </c>
      <c r="D287" s="28" t="str">
        <f>IF(記入用!D287="","",記入用!D287)</f>
        <v/>
      </c>
      <c r="E287" s="28" t="str">
        <f>IF(記入用!E287="","",記入用!E287)</f>
        <v/>
      </c>
      <c r="F287" s="28" t="str">
        <f>IF(記入用!F287="","",記入用!F287)</f>
        <v/>
      </c>
      <c r="G287" s="28" t="str">
        <f>IF(OR(記入用!G287=0,記入用!H287=0),"",ROUND((記入用!G287+記入用!H287)/2,0))</f>
        <v/>
      </c>
      <c r="H287" s="29" t="str">
        <f>IF(集計用!G287="","",IF(集計用!F287="男",LOOKUP(集計用!G287,得点換算データ!$A$3:$B$12),LOOKUP(集計用!G287,得点換算データ!$A$17:$B$26)))</f>
        <v/>
      </c>
      <c r="I287" s="28" t="str">
        <f>IF(記入用!I287="","",記入用!I287)</f>
        <v/>
      </c>
      <c r="J287" s="30" t="str">
        <f>IF(集計用!I287="","",IF(集計用!F287="男",LOOKUP(集計用!I287,得点換算データ!$C$3:$D$12),LOOKUP(集計用!I287,得点換算データ!$C$17:$D$26)))</f>
        <v/>
      </c>
      <c r="K287" s="28" t="str">
        <f>IF(記入用!J287="","",ROUNDDOWN(記入用!J287,0))</f>
        <v/>
      </c>
      <c r="L287" s="29" t="str">
        <f>IF(集計用!K287="","",IF(集計用!F287="男",LOOKUP(集計用!K287,得点換算データ!$E$3:$F$12),LOOKUP(集計用!K287,得点換算データ!$E$17:$F$26)))</f>
        <v/>
      </c>
      <c r="M287" s="28" t="str">
        <f>IF(記入用!K287="","",記入用!K287)</f>
        <v/>
      </c>
      <c r="N287" s="30" t="str">
        <f>IF(集計用!M287="","",IF(集計用!F287="男",LOOKUP(集計用!M287,得点換算データ!$G$3:$H$12),LOOKUP(集計用!M287,得点換算データ!$G$17:$H$26)))</f>
        <v/>
      </c>
      <c r="O287" s="28" t="str">
        <f>IF(記入用!L287="","",記入用!L287)</f>
        <v/>
      </c>
      <c r="P287" s="30" t="str">
        <f>IF(集計用!O287="","",IF(集計用!F287="男",LOOKUP(集計用!O287,得点換算データ!$I$3:$J$12),LOOKUP(集計用!O287,得点換算データ!$I$17:$J$26)))</f>
        <v/>
      </c>
      <c r="Q287" s="28" t="str">
        <f>IF(記入用!M287="","",記入用!M287)</f>
        <v/>
      </c>
      <c r="R287" s="30" t="str">
        <f>IF(集計用!Q287="","",IF(集計用!F287="男",LOOKUP(集計用!Q287,得点換算データ!$K$3:$L$12),LOOKUP(集計用!Q287,得点換算データ!$K$17:$L$26)))</f>
        <v/>
      </c>
      <c r="S287" s="28" t="str">
        <f>IF(記入用!N287="","",ROUNDUP(記入用!N287,1))</f>
        <v/>
      </c>
      <c r="T287" s="30" t="str">
        <f>IF(集計用!S287="","",IF(集計用!F287="男",LOOKUP(集計用!S287,得点換算データ!$M$3:$N$12),LOOKUP(集計用!S287,得点換算データ!$M$17:$N$26)))</f>
        <v/>
      </c>
      <c r="U287" s="28" t="str">
        <f>IF(記入用!O287="","",ROUNDDOWN(記入用!O287,0))</f>
        <v/>
      </c>
      <c r="V287" s="30" t="str">
        <f>IF(集計用!U287="","",IF(集計用!F287="男",LOOKUP(集計用!U287,得点換算データ!$O$3:$P$12),LOOKUP(集計用!U287,得点換算データ!$O$17:$P$26)))</f>
        <v/>
      </c>
      <c r="W287" s="28" t="str">
        <f>IF(記入用!P287="","",ROUNDDOWN(記入用!P287,0))</f>
        <v/>
      </c>
      <c r="X287" s="30" t="str">
        <f>IF(集計用!W287="","",IF(集計用!F287="男",LOOKUP(集計用!W287,得点換算データ!$Q$3:$R$12),LOOKUP(集計用!W287,得点換算データ!$Q$17:$R$26)))</f>
        <v/>
      </c>
      <c r="Y287" s="28" t="str">
        <f>IF(SUM(集計用!H287+J287+L287+N287+P287+R287+T287+V287+X287)=0,"",(H287+J287+L287+N287+T287+V287+X287+MAX(P287,R287)))</f>
        <v/>
      </c>
      <c r="Z287" s="28" t="str">
        <f>IF(Y287="","",IF(C287=1,LOOKUP(Y287,得点換算データ!$B$29:$B$33,得点換算データ!$A$29:$A$33),IF(C287=2,LOOKUP(Y287,得点換算データ!$C$29:$C$33,得点換算データ!$A$29:$A$33),LOOKUP(Y287,得点換算データ!$D$29:$D$33,得点換算データ!$A$29:$A$33))))</f>
        <v/>
      </c>
      <c r="AA287" s="27">
        <f t="shared" si="40"/>
        <v>0</v>
      </c>
      <c r="AB287" s="27"/>
      <c r="AC287" s="27">
        <f t="shared" si="41"/>
        <v>0</v>
      </c>
      <c r="AD287" s="27">
        <f t="shared" si="42"/>
        <v>0</v>
      </c>
      <c r="AE287" s="27">
        <f t="shared" si="43"/>
        <v>0</v>
      </c>
      <c r="AF287" s="27">
        <f t="shared" si="44"/>
        <v>0</v>
      </c>
      <c r="AG287" s="27">
        <f t="shared" si="45"/>
        <v>0</v>
      </c>
      <c r="AH287" s="27">
        <f t="shared" si="46"/>
        <v>0</v>
      </c>
      <c r="AI287" s="27">
        <f t="shared" si="47"/>
        <v>0</v>
      </c>
      <c r="AJ287" s="27">
        <f t="shared" si="48"/>
        <v>0</v>
      </c>
      <c r="AK287" s="27">
        <f t="shared" si="49"/>
        <v>0</v>
      </c>
    </row>
    <row r="288" spans="1:37">
      <c r="A288" s="28" t="str">
        <f>IF(記入用!A288="","",記入用!A288)</f>
        <v/>
      </c>
      <c r="B288" s="28" t="str">
        <f>IF(記入用!B288="","",記入用!B288)</f>
        <v/>
      </c>
      <c r="C288" s="28" t="str">
        <f>IF(記入用!C288="","",記入用!C288)</f>
        <v/>
      </c>
      <c r="D288" s="28" t="str">
        <f>IF(記入用!D288="","",記入用!D288)</f>
        <v/>
      </c>
      <c r="E288" s="28" t="str">
        <f>IF(記入用!E288="","",記入用!E288)</f>
        <v/>
      </c>
      <c r="F288" s="28" t="str">
        <f>IF(記入用!F288="","",記入用!F288)</f>
        <v/>
      </c>
      <c r="G288" s="28" t="str">
        <f>IF(OR(記入用!G288=0,記入用!H288=0),"",ROUND((記入用!G288+記入用!H288)/2,0))</f>
        <v/>
      </c>
      <c r="H288" s="29" t="str">
        <f>IF(集計用!G288="","",IF(集計用!F288="男",LOOKUP(集計用!G288,得点換算データ!$A$3:$B$12),LOOKUP(集計用!G288,得点換算データ!$A$17:$B$26)))</f>
        <v/>
      </c>
      <c r="I288" s="28" t="str">
        <f>IF(記入用!I288="","",記入用!I288)</f>
        <v/>
      </c>
      <c r="J288" s="30" t="str">
        <f>IF(集計用!I288="","",IF(集計用!F288="男",LOOKUP(集計用!I288,得点換算データ!$C$3:$D$12),LOOKUP(集計用!I288,得点換算データ!$C$17:$D$26)))</f>
        <v/>
      </c>
      <c r="K288" s="28" t="str">
        <f>IF(記入用!J288="","",ROUNDDOWN(記入用!J288,0))</f>
        <v/>
      </c>
      <c r="L288" s="29" t="str">
        <f>IF(集計用!K288="","",IF(集計用!F288="男",LOOKUP(集計用!K288,得点換算データ!$E$3:$F$12),LOOKUP(集計用!K288,得点換算データ!$E$17:$F$26)))</f>
        <v/>
      </c>
      <c r="M288" s="28" t="str">
        <f>IF(記入用!K288="","",記入用!K288)</f>
        <v/>
      </c>
      <c r="N288" s="30" t="str">
        <f>IF(集計用!M288="","",IF(集計用!F288="男",LOOKUP(集計用!M288,得点換算データ!$G$3:$H$12),LOOKUP(集計用!M288,得点換算データ!$G$17:$H$26)))</f>
        <v/>
      </c>
      <c r="O288" s="28" t="str">
        <f>IF(記入用!L288="","",記入用!L288)</f>
        <v/>
      </c>
      <c r="P288" s="30" t="str">
        <f>IF(集計用!O288="","",IF(集計用!F288="男",LOOKUP(集計用!O288,得点換算データ!$I$3:$J$12),LOOKUP(集計用!O288,得点換算データ!$I$17:$J$26)))</f>
        <v/>
      </c>
      <c r="Q288" s="28" t="str">
        <f>IF(記入用!M288="","",記入用!M288)</f>
        <v/>
      </c>
      <c r="R288" s="30" t="str">
        <f>IF(集計用!Q288="","",IF(集計用!F288="男",LOOKUP(集計用!Q288,得点換算データ!$K$3:$L$12),LOOKUP(集計用!Q288,得点換算データ!$K$17:$L$26)))</f>
        <v/>
      </c>
      <c r="S288" s="28" t="str">
        <f>IF(記入用!N288="","",ROUNDUP(記入用!N288,1))</f>
        <v/>
      </c>
      <c r="T288" s="30" t="str">
        <f>IF(集計用!S288="","",IF(集計用!F288="男",LOOKUP(集計用!S288,得点換算データ!$M$3:$N$12),LOOKUP(集計用!S288,得点換算データ!$M$17:$N$26)))</f>
        <v/>
      </c>
      <c r="U288" s="28" t="str">
        <f>IF(記入用!O288="","",ROUNDDOWN(記入用!O288,0))</f>
        <v/>
      </c>
      <c r="V288" s="30" t="str">
        <f>IF(集計用!U288="","",IF(集計用!F288="男",LOOKUP(集計用!U288,得点換算データ!$O$3:$P$12),LOOKUP(集計用!U288,得点換算データ!$O$17:$P$26)))</f>
        <v/>
      </c>
      <c r="W288" s="28" t="str">
        <f>IF(記入用!P288="","",ROUNDDOWN(記入用!P288,0))</f>
        <v/>
      </c>
      <c r="X288" s="30" t="str">
        <f>IF(集計用!W288="","",IF(集計用!F288="男",LOOKUP(集計用!W288,得点換算データ!$Q$3:$R$12),LOOKUP(集計用!W288,得点換算データ!$Q$17:$R$26)))</f>
        <v/>
      </c>
      <c r="Y288" s="28" t="str">
        <f>IF(SUM(集計用!H288+J288+L288+N288+P288+R288+T288+V288+X288)=0,"",(H288+J288+L288+N288+T288+V288+X288+MAX(P288,R288)))</f>
        <v/>
      </c>
      <c r="Z288" s="28" t="str">
        <f>IF(Y288="","",IF(C288=1,LOOKUP(Y288,得点換算データ!$B$29:$B$33,得点換算データ!$A$29:$A$33),IF(C288=2,LOOKUP(Y288,得点換算データ!$C$29:$C$33,得点換算データ!$A$29:$A$33),LOOKUP(Y288,得点換算データ!$D$29:$D$33,得点換算データ!$A$29:$A$33))))</f>
        <v/>
      </c>
      <c r="AA288" s="27">
        <f t="shared" si="40"/>
        <v>0</v>
      </c>
      <c r="AB288" s="27"/>
      <c r="AC288" s="27">
        <f t="shared" si="41"/>
        <v>0</v>
      </c>
      <c r="AD288" s="27">
        <f t="shared" si="42"/>
        <v>0</v>
      </c>
      <c r="AE288" s="27">
        <f t="shared" si="43"/>
        <v>0</v>
      </c>
      <c r="AF288" s="27">
        <f t="shared" si="44"/>
        <v>0</v>
      </c>
      <c r="AG288" s="27">
        <f t="shared" si="45"/>
        <v>0</v>
      </c>
      <c r="AH288" s="27">
        <f t="shared" si="46"/>
        <v>0</v>
      </c>
      <c r="AI288" s="27">
        <f t="shared" si="47"/>
        <v>0</v>
      </c>
      <c r="AJ288" s="27">
        <f t="shared" si="48"/>
        <v>0</v>
      </c>
      <c r="AK288" s="27">
        <f t="shared" si="49"/>
        <v>0</v>
      </c>
    </row>
    <row r="289" spans="1:37">
      <c r="A289" s="28" t="str">
        <f>IF(記入用!A289="","",記入用!A289)</f>
        <v/>
      </c>
      <c r="B289" s="28" t="str">
        <f>IF(記入用!B289="","",記入用!B289)</f>
        <v/>
      </c>
      <c r="C289" s="28" t="str">
        <f>IF(記入用!C289="","",記入用!C289)</f>
        <v/>
      </c>
      <c r="D289" s="28" t="str">
        <f>IF(記入用!D289="","",記入用!D289)</f>
        <v/>
      </c>
      <c r="E289" s="28" t="str">
        <f>IF(記入用!E289="","",記入用!E289)</f>
        <v/>
      </c>
      <c r="F289" s="28" t="str">
        <f>IF(記入用!F289="","",記入用!F289)</f>
        <v/>
      </c>
      <c r="G289" s="28" t="str">
        <f>IF(OR(記入用!G289=0,記入用!H289=0),"",ROUND((記入用!G289+記入用!H289)/2,0))</f>
        <v/>
      </c>
      <c r="H289" s="29" t="str">
        <f>IF(集計用!G289="","",IF(集計用!F289="男",LOOKUP(集計用!G289,得点換算データ!$A$3:$B$12),LOOKUP(集計用!G289,得点換算データ!$A$17:$B$26)))</f>
        <v/>
      </c>
      <c r="I289" s="28" t="str">
        <f>IF(記入用!I289="","",記入用!I289)</f>
        <v/>
      </c>
      <c r="J289" s="30" t="str">
        <f>IF(集計用!I289="","",IF(集計用!F289="男",LOOKUP(集計用!I289,得点換算データ!$C$3:$D$12),LOOKUP(集計用!I289,得点換算データ!$C$17:$D$26)))</f>
        <v/>
      </c>
      <c r="K289" s="28" t="str">
        <f>IF(記入用!J289="","",ROUNDDOWN(記入用!J289,0))</f>
        <v/>
      </c>
      <c r="L289" s="29" t="str">
        <f>IF(集計用!K289="","",IF(集計用!F289="男",LOOKUP(集計用!K289,得点換算データ!$E$3:$F$12),LOOKUP(集計用!K289,得点換算データ!$E$17:$F$26)))</f>
        <v/>
      </c>
      <c r="M289" s="28" t="str">
        <f>IF(記入用!K289="","",記入用!K289)</f>
        <v/>
      </c>
      <c r="N289" s="30" t="str">
        <f>IF(集計用!M289="","",IF(集計用!F289="男",LOOKUP(集計用!M289,得点換算データ!$G$3:$H$12),LOOKUP(集計用!M289,得点換算データ!$G$17:$H$26)))</f>
        <v/>
      </c>
      <c r="O289" s="28" t="str">
        <f>IF(記入用!L289="","",記入用!L289)</f>
        <v/>
      </c>
      <c r="P289" s="30" t="str">
        <f>IF(集計用!O289="","",IF(集計用!F289="男",LOOKUP(集計用!O289,得点換算データ!$I$3:$J$12),LOOKUP(集計用!O289,得点換算データ!$I$17:$J$26)))</f>
        <v/>
      </c>
      <c r="Q289" s="28" t="str">
        <f>IF(記入用!M289="","",記入用!M289)</f>
        <v/>
      </c>
      <c r="R289" s="30" t="str">
        <f>IF(集計用!Q289="","",IF(集計用!F289="男",LOOKUP(集計用!Q289,得点換算データ!$K$3:$L$12),LOOKUP(集計用!Q289,得点換算データ!$K$17:$L$26)))</f>
        <v/>
      </c>
      <c r="S289" s="28" t="str">
        <f>IF(記入用!N289="","",ROUNDUP(記入用!N289,1))</f>
        <v/>
      </c>
      <c r="T289" s="30" t="str">
        <f>IF(集計用!S289="","",IF(集計用!F289="男",LOOKUP(集計用!S289,得点換算データ!$M$3:$N$12),LOOKUP(集計用!S289,得点換算データ!$M$17:$N$26)))</f>
        <v/>
      </c>
      <c r="U289" s="28" t="str">
        <f>IF(記入用!O289="","",ROUNDDOWN(記入用!O289,0))</f>
        <v/>
      </c>
      <c r="V289" s="30" t="str">
        <f>IF(集計用!U289="","",IF(集計用!F289="男",LOOKUP(集計用!U289,得点換算データ!$O$3:$P$12),LOOKUP(集計用!U289,得点換算データ!$O$17:$P$26)))</f>
        <v/>
      </c>
      <c r="W289" s="28" t="str">
        <f>IF(記入用!P289="","",ROUNDDOWN(記入用!P289,0))</f>
        <v/>
      </c>
      <c r="X289" s="30" t="str">
        <f>IF(集計用!W289="","",IF(集計用!F289="男",LOOKUP(集計用!W289,得点換算データ!$Q$3:$R$12),LOOKUP(集計用!W289,得点換算データ!$Q$17:$R$26)))</f>
        <v/>
      </c>
      <c r="Y289" s="28" t="str">
        <f>IF(SUM(集計用!H289+J289+L289+N289+P289+R289+T289+V289+X289)=0,"",(H289+J289+L289+N289+T289+V289+X289+MAX(P289,R289)))</f>
        <v/>
      </c>
      <c r="Z289" s="28" t="str">
        <f>IF(Y289="","",IF(C289=1,LOOKUP(Y289,得点換算データ!$B$29:$B$33,得点換算データ!$A$29:$A$33),IF(C289=2,LOOKUP(Y289,得点換算データ!$C$29:$C$33,得点換算データ!$A$29:$A$33),LOOKUP(Y289,得点換算データ!$D$29:$D$33,得点換算データ!$A$29:$A$33))))</f>
        <v/>
      </c>
      <c r="AA289" s="27">
        <f t="shared" si="40"/>
        <v>0</v>
      </c>
      <c r="AB289" s="27"/>
      <c r="AC289" s="27">
        <f t="shared" si="41"/>
        <v>0</v>
      </c>
      <c r="AD289" s="27">
        <f t="shared" si="42"/>
        <v>0</v>
      </c>
      <c r="AE289" s="27">
        <f t="shared" si="43"/>
        <v>0</v>
      </c>
      <c r="AF289" s="27">
        <f t="shared" si="44"/>
        <v>0</v>
      </c>
      <c r="AG289" s="27">
        <f t="shared" si="45"/>
        <v>0</v>
      </c>
      <c r="AH289" s="27">
        <f t="shared" si="46"/>
        <v>0</v>
      </c>
      <c r="AI289" s="27">
        <f t="shared" si="47"/>
        <v>0</v>
      </c>
      <c r="AJ289" s="27">
        <f t="shared" si="48"/>
        <v>0</v>
      </c>
      <c r="AK289" s="27">
        <f t="shared" si="49"/>
        <v>0</v>
      </c>
    </row>
    <row r="290" spans="1:37">
      <c r="A290" s="28" t="str">
        <f>IF(記入用!A290="","",記入用!A290)</f>
        <v/>
      </c>
      <c r="B290" s="28" t="str">
        <f>IF(記入用!B290="","",記入用!B290)</f>
        <v/>
      </c>
      <c r="C290" s="28" t="str">
        <f>IF(記入用!C290="","",記入用!C290)</f>
        <v/>
      </c>
      <c r="D290" s="28" t="str">
        <f>IF(記入用!D290="","",記入用!D290)</f>
        <v/>
      </c>
      <c r="E290" s="28" t="str">
        <f>IF(記入用!E290="","",記入用!E290)</f>
        <v/>
      </c>
      <c r="F290" s="28" t="str">
        <f>IF(記入用!F290="","",記入用!F290)</f>
        <v/>
      </c>
      <c r="G290" s="28" t="str">
        <f>IF(OR(記入用!G290=0,記入用!H290=0),"",ROUND((記入用!G290+記入用!H290)/2,0))</f>
        <v/>
      </c>
      <c r="H290" s="29" t="str">
        <f>IF(集計用!G290="","",IF(集計用!F290="男",LOOKUP(集計用!G290,得点換算データ!$A$3:$B$12),LOOKUP(集計用!G290,得点換算データ!$A$17:$B$26)))</f>
        <v/>
      </c>
      <c r="I290" s="28" t="str">
        <f>IF(記入用!I290="","",記入用!I290)</f>
        <v/>
      </c>
      <c r="J290" s="30" t="str">
        <f>IF(集計用!I290="","",IF(集計用!F290="男",LOOKUP(集計用!I290,得点換算データ!$C$3:$D$12),LOOKUP(集計用!I290,得点換算データ!$C$17:$D$26)))</f>
        <v/>
      </c>
      <c r="K290" s="28" t="str">
        <f>IF(記入用!J290="","",ROUNDDOWN(記入用!J290,0))</f>
        <v/>
      </c>
      <c r="L290" s="29" t="str">
        <f>IF(集計用!K290="","",IF(集計用!F290="男",LOOKUP(集計用!K290,得点換算データ!$E$3:$F$12),LOOKUP(集計用!K290,得点換算データ!$E$17:$F$26)))</f>
        <v/>
      </c>
      <c r="M290" s="28" t="str">
        <f>IF(記入用!K290="","",記入用!K290)</f>
        <v/>
      </c>
      <c r="N290" s="30" t="str">
        <f>IF(集計用!M290="","",IF(集計用!F290="男",LOOKUP(集計用!M290,得点換算データ!$G$3:$H$12),LOOKUP(集計用!M290,得点換算データ!$G$17:$H$26)))</f>
        <v/>
      </c>
      <c r="O290" s="28" t="str">
        <f>IF(記入用!L290="","",記入用!L290)</f>
        <v/>
      </c>
      <c r="P290" s="30" t="str">
        <f>IF(集計用!O290="","",IF(集計用!F290="男",LOOKUP(集計用!O290,得点換算データ!$I$3:$J$12),LOOKUP(集計用!O290,得点換算データ!$I$17:$J$26)))</f>
        <v/>
      </c>
      <c r="Q290" s="28" t="str">
        <f>IF(記入用!M290="","",記入用!M290)</f>
        <v/>
      </c>
      <c r="R290" s="30" t="str">
        <f>IF(集計用!Q290="","",IF(集計用!F290="男",LOOKUP(集計用!Q290,得点換算データ!$K$3:$L$12),LOOKUP(集計用!Q290,得点換算データ!$K$17:$L$26)))</f>
        <v/>
      </c>
      <c r="S290" s="28" t="str">
        <f>IF(記入用!N290="","",ROUNDUP(記入用!N290,1))</f>
        <v/>
      </c>
      <c r="T290" s="30" t="str">
        <f>IF(集計用!S290="","",IF(集計用!F290="男",LOOKUP(集計用!S290,得点換算データ!$M$3:$N$12),LOOKUP(集計用!S290,得点換算データ!$M$17:$N$26)))</f>
        <v/>
      </c>
      <c r="U290" s="28" t="str">
        <f>IF(記入用!O290="","",ROUNDDOWN(記入用!O290,0))</f>
        <v/>
      </c>
      <c r="V290" s="30" t="str">
        <f>IF(集計用!U290="","",IF(集計用!F290="男",LOOKUP(集計用!U290,得点換算データ!$O$3:$P$12),LOOKUP(集計用!U290,得点換算データ!$O$17:$P$26)))</f>
        <v/>
      </c>
      <c r="W290" s="28" t="str">
        <f>IF(記入用!P290="","",ROUNDDOWN(記入用!P290,0))</f>
        <v/>
      </c>
      <c r="X290" s="30" t="str">
        <f>IF(集計用!W290="","",IF(集計用!F290="男",LOOKUP(集計用!W290,得点換算データ!$Q$3:$R$12),LOOKUP(集計用!W290,得点換算データ!$Q$17:$R$26)))</f>
        <v/>
      </c>
      <c r="Y290" s="28" t="str">
        <f>IF(SUM(集計用!H290+J290+L290+N290+P290+R290+T290+V290+X290)=0,"",(H290+J290+L290+N290+T290+V290+X290+MAX(P290,R290)))</f>
        <v/>
      </c>
      <c r="Z290" s="28" t="str">
        <f>IF(Y290="","",IF(C290=1,LOOKUP(Y290,得点換算データ!$B$29:$B$33,得点換算データ!$A$29:$A$33),IF(C290=2,LOOKUP(Y290,得点換算データ!$C$29:$C$33,得点換算データ!$A$29:$A$33),LOOKUP(Y290,得点換算データ!$D$29:$D$33,得点換算データ!$A$29:$A$33))))</f>
        <v/>
      </c>
      <c r="AA290" s="27">
        <f t="shared" si="40"/>
        <v>0</v>
      </c>
      <c r="AB290" s="27"/>
      <c r="AC290" s="27">
        <f t="shared" si="41"/>
        <v>0</v>
      </c>
      <c r="AD290" s="27">
        <f t="shared" si="42"/>
        <v>0</v>
      </c>
      <c r="AE290" s="27">
        <f t="shared" si="43"/>
        <v>0</v>
      </c>
      <c r="AF290" s="27">
        <f t="shared" si="44"/>
        <v>0</v>
      </c>
      <c r="AG290" s="27">
        <f t="shared" si="45"/>
        <v>0</v>
      </c>
      <c r="AH290" s="27">
        <f t="shared" si="46"/>
        <v>0</v>
      </c>
      <c r="AI290" s="27">
        <f t="shared" si="47"/>
        <v>0</v>
      </c>
      <c r="AJ290" s="27">
        <f t="shared" si="48"/>
        <v>0</v>
      </c>
      <c r="AK290" s="27">
        <f t="shared" si="49"/>
        <v>0</v>
      </c>
    </row>
    <row r="291" spans="1:37">
      <c r="A291" s="28" t="str">
        <f>IF(記入用!A291="","",記入用!A291)</f>
        <v/>
      </c>
      <c r="B291" s="28" t="str">
        <f>IF(記入用!B291="","",記入用!B291)</f>
        <v/>
      </c>
      <c r="C291" s="28" t="str">
        <f>IF(記入用!C291="","",記入用!C291)</f>
        <v/>
      </c>
      <c r="D291" s="28" t="str">
        <f>IF(記入用!D291="","",記入用!D291)</f>
        <v/>
      </c>
      <c r="E291" s="28" t="str">
        <f>IF(記入用!E291="","",記入用!E291)</f>
        <v/>
      </c>
      <c r="F291" s="28" t="str">
        <f>IF(記入用!F291="","",記入用!F291)</f>
        <v/>
      </c>
      <c r="G291" s="28" t="str">
        <f>IF(OR(記入用!G291=0,記入用!H291=0),"",ROUND((記入用!G291+記入用!H291)/2,0))</f>
        <v/>
      </c>
      <c r="H291" s="29" t="str">
        <f>IF(集計用!G291="","",IF(集計用!F291="男",LOOKUP(集計用!G291,得点換算データ!$A$3:$B$12),LOOKUP(集計用!G291,得点換算データ!$A$17:$B$26)))</f>
        <v/>
      </c>
      <c r="I291" s="28" t="str">
        <f>IF(記入用!I291="","",記入用!I291)</f>
        <v/>
      </c>
      <c r="J291" s="30" t="str">
        <f>IF(集計用!I291="","",IF(集計用!F291="男",LOOKUP(集計用!I291,得点換算データ!$C$3:$D$12),LOOKUP(集計用!I291,得点換算データ!$C$17:$D$26)))</f>
        <v/>
      </c>
      <c r="K291" s="28" t="str">
        <f>IF(記入用!J291="","",ROUNDDOWN(記入用!J291,0))</f>
        <v/>
      </c>
      <c r="L291" s="29" t="str">
        <f>IF(集計用!K291="","",IF(集計用!F291="男",LOOKUP(集計用!K291,得点換算データ!$E$3:$F$12),LOOKUP(集計用!K291,得点換算データ!$E$17:$F$26)))</f>
        <v/>
      </c>
      <c r="M291" s="28" t="str">
        <f>IF(記入用!K291="","",記入用!K291)</f>
        <v/>
      </c>
      <c r="N291" s="30" t="str">
        <f>IF(集計用!M291="","",IF(集計用!F291="男",LOOKUP(集計用!M291,得点換算データ!$G$3:$H$12),LOOKUP(集計用!M291,得点換算データ!$G$17:$H$26)))</f>
        <v/>
      </c>
      <c r="O291" s="28" t="str">
        <f>IF(記入用!L291="","",記入用!L291)</f>
        <v/>
      </c>
      <c r="P291" s="30" t="str">
        <f>IF(集計用!O291="","",IF(集計用!F291="男",LOOKUP(集計用!O291,得点換算データ!$I$3:$J$12),LOOKUP(集計用!O291,得点換算データ!$I$17:$J$26)))</f>
        <v/>
      </c>
      <c r="Q291" s="28" t="str">
        <f>IF(記入用!M291="","",記入用!M291)</f>
        <v/>
      </c>
      <c r="R291" s="30" t="str">
        <f>IF(集計用!Q291="","",IF(集計用!F291="男",LOOKUP(集計用!Q291,得点換算データ!$K$3:$L$12),LOOKUP(集計用!Q291,得点換算データ!$K$17:$L$26)))</f>
        <v/>
      </c>
      <c r="S291" s="28" t="str">
        <f>IF(記入用!N291="","",ROUNDUP(記入用!N291,1))</f>
        <v/>
      </c>
      <c r="T291" s="30" t="str">
        <f>IF(集計用!S291="","",IF(集計用!F291="男",LOOKUP(集計用!S291,得点換算データ!$M$3:$N$12),LOOKUP(集計用!S291,得点換算データ!$M$17:$N$26)))</f>
        <v/>
      </c>
      <c r="U291" s="28" t="str">
        <f>IF(記入用!O291="","",ROUNDDOWN(記入用!O291,0))</f>
        <v/>
      </c>
      <c r="V291" s="30" t="str">
        <f>IF(集計用!U291="","",IF(集計用!F291="男",LOOKUP(集計用!U291,得点換算データ!$O$3:$P$12),LOOKUP(集計用!U291,得点換算データ!$O$17:$P$26)))</f>
        <v/>
      </c>
      <c r="W291" s="28" t="str">
        <f>IF(記入用!P291="","",ROUNDDOWN(記入用!P291,0))</f>
        <v/>
      </c>
      <c r="X291" s="30" t="str">
        <f>IF(集計用!W291="","",IF(集計用!F291="男",LOOKUP(集計用!W291,得点換算データ!$Q$3:$R$12),LOOKUP(集計用!W291,得点換算データ!$Q$17:$R$26)))</f>
        <v/>
      </c>
      <c r="Y291" s="28" t="str">
        <f>IF(SUM(集計用!H291+J291+L291+N291+P291+R291+T291+V291+X291)=0,"",(H291+J291+L291+N291+T291+V291+X291+MAX(P291,R291)))</f>
        <v/>
      </c>
      <c r="Z291" s="28" t="str">
        <f>IF(Y291="","",IF(C291=1,LOOKUP(Y291,得点換算データ!$B$29:$B$33,得点換算データ!$A$29:$A$33),IF(C291=2,LOOKUP(Y291,得点換算データ!$C$29:$C$33,得点換算データ!$A$29:$A$33),LOOKUP(Y291,得点換算データ!$D$29:$D$33,得点換算データ!$A$29:$A$33))))</f>
        <v/>
      </c>
      <c r="AA291" s="27">
        <f t="shared" si="40"/>
        <v>0</v>
      </c>
      <c r="AB291" s="27"/>
      <c r="AC291" s="27">
        <f t="shared" si="41"/>
        <v>0</v>
      </c>
      <c r="AD291" s="27">
        <f t="shared" si="42"/>
        <v>0</v>
      </c>
      <c r="AE291" s="27">
        <f t="shared" si="43"/>
        <v>0</v>
      </c>
      <c r="AF291" s="27">
        <f t="shared" si="44"/>
        <v>0</v>
      </c>
      <c r="AG291" s="27">
        <f t="shared" si="45"/>
        <v>0</v>
      </c>
      <c r="AH291" s="27">
        <f t="shared" si="46"/>
        <v>0</v>
      </c>
      <c r="AI291" s="27">
        <f t="shared" si="47"/>
        <v>0</v>
      </c>
      <c r="AJ291" s="27">
        <f t="shared" si="48"/>
        <v>0</v>
      </c>
      <c r="AK291" s="27">
        <f t="shared" si="49"/>
        <v>0</v>
      </c>
    </row>
    <row r="292" spans="1:37">
      <c r="A292" s="28" t="str">
        <f>IF(記入用!A292="","",記入用!A292)</f>
        <v/>
      </c>
      <c r="B292" s="28" t="str">
        <f>IF(記入用!B292="","",記入用!B292)</f>
        <v/>
      </c>
      <c r="C292" s="28" t="str">
        <f>IF(記入用!C292="","",記入用!C292)</f>
        <v/>
      </c>
      <c r="D292" s="28" t="str">
        <f>IF(記入用!D292="","",記入用!D292)</f>
        <v/>
      </c>
      <c r="E292" s="28" t="str">
        <f>IF(記入用!E292="","",記入用!E292)</f>
        <v/>
      </c>
      <c r="F292" s="28" t="str">
        <f>IF(記入用!F292="","",記入用!F292)</f>
        <v/>
      </c>
      <c r="G292" s="28" t="str">
        <f>IF(OR(記入用!G292=0,記入用!H292=0),"",ROUND((記入用!G292+記入用!H292)/2,0))</f>
        <v/>
      </c>
      <c r="H292" s="29" t="str">
        <f>IF(集計用!G292="","",IF(集計用!F292="男",LOOKUP(集計用!G292,得点換算データ!$A$3:$B$12),LOOKUP(集計用!G292,得点換算データ!$A$17:$B$26)))</f>
        <v/>
      </c>
      <c r="I292" s="28" t="str">
        <f>IF(記入用!I292="","",記入用!I292)</f>
        <v/>
      </c>
      <c r="J292" s="30" t="str">
        <f>IF(集計用!I292="","",IF(集計用!F292="男",LOOKUP(集計用!I292,得点換算データ!$C$3:$D$12),LOOKUP(集計用!I292,得点換算データ!$C$17:$D$26)))</f>
        <v/>
      </c>
      <c r="K292" s="28" t="str">
        <f>IF(記入用!J292="","",ROUNDDOWN(記入用!J292,0))</f>
        <v/>
      </c>
      <c r="L292" s="29" t="str">
        <f>IF(集計用!K292="","",IF(集計用!F292="男",LOOKUP(集計用!K292,得点換算データ!$E$3:$F$12),LOOKUP(集計用!K292,得点換算データ!$E$17:$F$26)))</f>
        <v/>
      </c>
      <c r="M292" s="28" t="str">
        <f>IF(記入用!K292="","",記入用!K292)</f>
        <v/>
      </c>
      <c r="N292" s="30" t="str">
        <f>IF(集計用!M292="","",IF(集計用!F292="男",LOOKUP(集計用!M292,得点換算データ!$G$3:$H$12),LOOKUP(集計用!M292,得点換算データ!$G$17:$H$26)))</f>
        <v/>
      </c>
      <c r="O292" s="28" t="str">
        <f>IF(記入用!L292="","",記入用!L292)</f>
        <v/>
      </c>
      <c r="P292" s="30" t="str">
        <f>IF(集計用!O292="","",IF(集計用!F292="男",LOOKUP(集計用!O292,得点換算データ!$I$3:$J$12),LOOKUP(集計用!O292,得点換算データ!$I$17:$J$26)))</f>
        <v/>
      </c>
      <c r="Q292" s="28" t="str">
        <f>IF(記入用!M292="","",記入用!M292)</f>
        <v/>
      </c>
      <c r="R292" s="30" t="str">
        <f>IF(集計用!Q292="","",IF(集計用!F292="男",LOOKUP(集計用!Q292,得点換算データ!$K$3:$L$12),LOOKUP(集計用!Q292,得点換算データ!$K$17:$L$26)))</f>
        <v/>
      </c>
      <c r="S292" s="28" t="str">
        <f>IF(記入用!N292="","",ROUNDUP(記入用!N292,1))</f>
        <v/>
      </c>
      <c r="T292" s="30" t="str">
        <f>IF(集計用!S292="","",IF(集計用!F292="男",LOOKUP(集計用!S292,得点換算データ!$M$3:$N$12),LOOKUP(集計用!S292,得点換算データ!$M$17:$N$26)))</f>
        <v/>
      </c>
      <c r="U292" s="28" t="str">
        <f>IF(記入用!O292="","",ROUNDDOWN(記入用!O292,0))</f>
        <v/>
      </c>
      <c r="V292" s="30" t="str">
        <f>IF(集計用!U292="","",IF(集計用!F292="男",LOOKUP(集計用!U292,得点換算データ!$O$3:$P$12),LOOKUP(集計用!U292,得点換算データ!$O$17:$P$26)))</f>
        <v/>
      </c>
      <c r="W292" s="28" t="str">
        <f>IF(記入用!P292="","",ROUNDDOWN(記入用!P292,0))</f>
        <v/>
      </c>
      <c r="X292" s="30" t="str">
        <f>IF(集計用!W292="","",IF(集計用!F292="男",LOOKUP(集計用!W292,得点換算データ!$Q$3:$R$12),LOOKUP(集計用!W292,得点換算データ!$Q$17:$R$26)))</f>
        <v/>
      </c>
      <c r="Y292" s="28" t="str">
        <f>IF(SUM(集計用!H292+J292+L292+N292+P292+R292+T292+V292+X292)=0,"",(H292+J292+L292+N292+T292+V292+X292+MAX(P292,R292)))</f>
        <v/>
      </c>
      <c r="Z292" s="28" t="str">
        <f>IF(Y292="","",IF(C292=1,LOOKUP(Y292,得点換算データ!$B$29:$B$33,得点換算データ!$A$29:$A$33),IF(C292=2,LOOKUP(Y292,得点換算データ!$C$29:$C$33,得点換算データ!$A$29:$A$33),LOOKUP(Y292,得点換算データ!$D$29:$D$33,得点換算データ!$A$29:$A$33))))</f>
        <v/>
      </c>
      <c r="AA292" s="27">
        <f t="shared" si="40"/>
        <v>0</v>
      </c>
      <c r="AB292" s="27"/>
      <c r="AC292" s="27">
        <f t="shared" si="41"/>
        <v>0</v>
      </c>
      <c r="AD292" s="27">
        <f t="shared" si="42"/>
        <v>0</v>
      </c>
      <c r="AE292" s="27">
        <f t="shared" si="43"/>
        <v>0</v>
      </c>
      <c r="AF292" s="27">
        <f t="shared" si="44"/>
        <v>0</v>
      </c>
      <c r="AG292" s="27">
        <f t="shared" si="45"/>
        <v>0</v>
      </c>
      <c r="AH292" s="27">
        <f t="shared" si="46"/>
        <v>0</v>
      </c>
      <c r="AI292" s="27">
        <f t="shared" si="47"/>
        <v>0</v>
      </c>
      <c r="AJ292" s="27">
        <f t="shared" si="48"/>
        <v>0</v>
      </c>
      <c r="AK292" s="27">
        <f t="shared" si="49"/>
        <v>0</v>
      </c>
    </row>
    <row r="293" spans="1:37">
      <c r="A293" s="28" t="str">
        <f>IF(記入用!A293="","",記入用!A293)</f>
        <v/>
      </c>
      <c r="B293" s="28" t="str">
        <f>IF(記入用!B293="","",記入用!B293)</f>
        <v/>
      </c>
      <c r="C293" s="28" t="str">
        <f>IF(記入用!C293="","",記入用!C293)</f>
        <v/>
      </c>
      <c r="D293" s="28" t="str">
        <f>IF(記入用!D293="","",記入用!D293)</f>
        <v/>
      </c>
      <c r="E293" s="28" t="str">
        <f>IF(記入用!E293="","",記入用!E293)</f>
        <v/>
      </c>
      <c r="F293" s="28" t="str">
        <f>IF(記入用!F293="","",記入用!F293)</f>
        <v/>
      </c>
      <c r="G293" s="28" t="str">
        <f>IF(OR(記入用!G293=0,記入用!H293=0),"",ROUND((記入用!G293+記入用!H293)/2,0))</f>
        <v/>
      </c>
      <c r="H293" s="29" t="str">
        <f>IF(集計用!G293="","",IF(集計用!F293="男",LOOKUP(集計用!G293,得点換算データ!$A$3:$B$12),LOOKUP(集計用!G293,得点換算データ!$A$17:$B$26)))</f>
        <v/>
      </c>
      <c r="I293" s="28" t="str">
        <f>IF(記入用!I293="","",記入用!I293)</f>
        <v/>
      </c>
      <c r="J293" s="30" t="str">
        <f>IF(集計用!I293="","",IF(集計用!F293="男",LOOKUP(集計用!I293,得点換算データ!$C$3:$D$12),LOOKUP(集計用!I293,得点換算データ!$C$17:$D$26)))</f>
        <v/>
      </c>
      <c r="K293" s="28" t="str">
        <f>IF(記入用!J293="","",ROUNDDOWN(記入用!J293,0))</f>
        <v/>
      </c>
      <c r="L293" s="29" t="str">
        <f>IF(集計用!K293="","",IF(集計用!F293="男",LOOKUP(集計用!K293,得点換算データ!$E$3:$F$12),LOOKUP(集計用!K293,得点換算データ!$E$17:$F$26)))</f>
        <v/>
      </c>
      <c r="M293" s="28" t="str">
        <f>IF(記入用!K293="","",記入用!K293)</f>
        <v/>
      </c>
      <c r="N293" s="30" t="str">
        <f>IF(集計用!M293="","",IF(集計用!F293="男",LOOKUP(集計用!M293,得点換算データ!$G$3:$H$12),LOOKUP(集計用!M293,得点換算データ!$G$17:$H$26)))</f>
        <v/>
      </c>
      <c r="O293" s="28" t="str">
        <f>IF(記入用!L293="","",記入用!L293)</f>
        <v/>
      </c>
      <c r="P293" s="30" t="str">
        <f>IF(集計用!O293="","",IF(集計用!F293="男",LOOKUP(集計用!O293,得点換算データ!$I$3:$J$12),LOOKUP(集計用!O293,得点換算データ!$I$17:$J$26)))</f>
        <v/>
      </c>
      <c r="Q293" s="28" t="str">
        <f>IF(記入用!M293="","",記入用!M293)</f>
        <v/>
      </c>
      <c r="R293" s="30" t="str">
        <f>IF(集計用!Q293="","",IF(集計用!F293="男",LOOKUP(集計用!Q293,得点換算データ!$K$3:$L$12),LOOKUP(集計用!Q293,得点換算データ!$K$17:$L$26)))</f>
        <v/>
      </c>
      <c r="S293" s="28" t="str">
        <f>IF(記入用!N293="","",ROUNDUP(記入用!N293,1))</f>
        <v/>
      </c>
      <c r="T293" s="30" t="str">
        <f>IF(集計用!S293="","",IF(集計用!F293="男",LOOKUP(集計用!S293,得点換算データ!$M$3:$N$12),LOOKUP(集計用!S293,得点換算データ!$M$17:$N$26)))</f>
        <v/>
      </c>
      <c r="U293" s="28" t="str">
        <f>IF(記入用!O293="","",ROUNDDOWN(記入用!O293,0))</f>
        <v/>
      </c>
      <c r="V293" s="30" t="str">
        <f>IF(集計用!U293="","",IF(集計用!F293="男",LOOKUP(集計用!U293,得点換算データ!$O$3:$P$12),LOOKUP(集計用!U293,得点換算データ!$O$17:$P$26)))</f>
        <v/>
      </c>
      <c r="W293" s="28" t="str">
        <f>IF(記入用!P293="","",ROUNDDOWN(記入用!P293,0))</f>
        <v/>
      </c>
      <c r="X293" s="30" t="str">
        <f>IF(集計用!W293="","",IF(集計用!F293="男",LOOKUP(集計用!W293,得点換算データ!$Q$3:$R$12),LOOKUP(集計用!W293,得点換算データ!$Q$17:$R$26)))</f>
        <v/>
      </c>
      <c r="Y293" s="28" t="str">
        <f>IF(SUM(集計用!H293+J293+L293+N293+P293+R293+T293+V293+X293)=0,"",(H293+J293+L293+N293+T293+V293+X293+MAX(P293,R293)))</f>
        <v/>
      </c>
      <c r="Z293" s="28" t="str">
        <f>IF(Y293="","",IF(C293=1,LOOKUP(Y293,得点換算データ!$B$29:$B$33,得点換算データ!$A$29:$A$33),IF(C293=2,LOOKUP(Y293,得点換算データ!$C$29:$C$33,得点換算データ!$A$29:$A$33),LOOKUP(Y293,得点換算データ!$D$29:$D$33,得点換算データ!$A$29:$A$33))))</f>
        <v/>
      </c>
      <c r="AA293" s="27">
        <f t="shared" si="40"/>
        <v>0</v>
      </c>
      <c r="AB293" s="27"/>
      <c r="AC293" s="27">
        <f t="shared" si="41"/>
        <v>0</v>
      </c>
      <c r="AD293" s="27">
        <f t="shared" si="42"/>
        <v>0</v>
      </c>
      <c r="AE293" s="27">
        <f t="shared" si="43"/>
        <v>0</v>
      </c>
      <c r="AF293" s="27">
        <f t="shared" si="44"/>
        <v>0</v>
      </c>
      <c r="AG293" s="27">
        <f t="shared" si="45"/>
        <v>0</v>
      </c>
      <c r="AH293" s="27">
        <f t="shared" si="46"/>
        <v>0</v>
      </c>
      <c r="AI293" s="27">
        <f t="shared" si="47"/>
        <v>0</v>
      </c>
      <c r="AJ293" s="27">
        <f t="shared" si="48"/>
        <v>0</v>
      </c>
      <c r="AK293" s="27">
        <f t="shared" si="49"/>
        <v>0</v>
      </c>
    </row>
    <row r="294" spans="1:37">
      <c r="A294" s="28" t="str">
        <f>IF(記入用!A294="","",記入用!A294)</f>
        <v/>
      </c>
      <c r="B294" s="28" t="str">
        <f>IF(記入用!B294="","",記入用!B294)</f>
        <v/>
      </c>
      <c r="C294" s="28" t="str">
        <f>IF(記入用!C294="","",記入用!C294)</f>
        <v/>
      </c>
      <c r="D294" s="28" t="str">
        <f>IF(記入用!D294="","",記入用!D294)</f>
        <v/>
      </c>
      <c r="E294" s="28" t="str">
        <f>IF(記入用!E294="","",記入用!E294)</f>
        <v/>
      </c>
      <c r="F294" s="28" t="str">
        <f>IF(記入用!F294="","",記入用!F294)</f>
        <v/>
      </c>
      <c r="G294" s="28" t="str">
        <f>IF(OR(記入用!G294=0,記入用!H294=0),"",ROUND((記入用!G294+記入用!H294)/2,0))</f>
        <v/>
      </c>
      <c r="H294" s="29" t="str">
        <f>IF(集計用!G294="","",IF(集計用!F294="男",LOOKUP(集計用!G294,得点換算データ!$A$3:$B$12),LOOKUP(集計用!G294,得点換算データ!$A$17:$B$26)))</f>
        <v/>
      </c>
      <c r="I294" s="28" t="str">
        <f>IF(記入用!I294="","",記入用!I294)</f>
        <v/>
      </c>
      <c r="J294" s="30" t="str">
        <f>IF(集計用!I294="","",IF(集計用!F294="男",LOOKUP(集計用!I294,得点換算データ!$C$3:$D$12),LOOKUP(集計用!I294,得点換算データ!$C$17:$D$26)))</f>
        <v/>
      </c>
      <c r="K294" s="28" t="str">
        <f>IF(記入用!J294="","",ROUNDDOWN(記入用!J294,0))</f>
        <v/>
      </c>
      <c r="L294" s="29" t="str">
        <f>IF(集計用!K294="","",IF(集計用!F294="男",LOOKUP(集計用!K294,得点換算データ!$E$3:$F$12),LOOKUP(集計用!K294,得点換算データ!$E$17:$F$26)))</f>
        <v/>
      </c>
      <c r="M294" s="28" t="str">
        <f>IF(記入用!K294="","",記入用!K294)</f>
        <v/>
      </c>
      <c r="N294" s="30" t="str">
        <f>IF(集計用!M294="","",IF(集計用!F294="男",LOOKUP(集計用!M294,得点換算データ!$G$3:$H$12),LOOKUP(集計用!M294,得点換算データ!$G$17:$H$26)))</f>
        <v/>
      </c>
      <c r="O294" s="28" t="str">
        <f>IF(記入用!L294="","",記入用!L294)</f>
        <v/>
      </c>
      <c r="P294" s="30" t="str">
        <f>IF(集計用!O294="","",IF(集計用!F294="男",LOOKUP(集計用!O294,得点換算データ!$I$3:$J$12),LOOKUP(集計用!O294,得点換算データ!$I$17:$J$26)))</f>
        <v/>
      </c>
      <c r="Q294" s="28" t="str">
        <f>IF(記入用!M294="","",記入用!M294)</f>
        <v/>
      </c>
      <c r="R294" s="30" t="str">
        <f>IF(集計用!Q294="","",IF(集計用!F294="男",LOOKUP(集計用!Q294,得点換算データ!$K$3:$L$12),LOOKUP(集計用!Q294,得点換算データ!$K$17:$L$26)))</f>
        <v/>
      </c>
      <c r="S294" s="28" t="str">
        <f>IF(記入用!N294="","",ROUNDUP(記入用!N294,1))</f>
        <v/>
      </c>
      <c r="T294" s="30" t="str">
        <f>IF(集計用!S294="","",IF(集計用!F294="男",LOOKUP(集計用!S294,得点換算データ!$M$3:$N$12),LOOKUP(集計用!S294,得点換算データ!$M$17:$N$26)))</f>
        <v/>
      </c>
      <c r="U294" s="28" t="str">
        <f>IF(記入用!O294="","",ROUNDDOWN(記入用!O294,0))</f>
        <v/>
      </c>
      <c r="V294" s="30" t="str">
        <f>IF(集計用!U294="","",IF(集計用!F294="男",LOOKUP(集計用!U294,得点換算データ!$O$3:$P$12),LOOKUP(集計用!U294,得点換算データ!$O$17:$P$26)))</f>
        <v/>
      </c>
      <c r="W294" s="28" t="str">
        <f>IF(記入用!P294="","",ROUNDDOWN(記入用!P294,0))</f>
        <v/>
      </c>
      <c r="X294" s="30" t="str">
        <f>IF(集計用!W294="","",IF(集計用!F294="男",LOOKUP(集計用!W294,得点換算データ!$Q$3:$R$12),LOOKUP(集計用!W294,得点換算データ!$Q$17:$R$26)))</f>
        <v/>
      </c>
      <c r="Y294" s="28" t="str">
        <f>IF(SUM(集計用!H294+J294+L294+N294+P294+R294+T294+V294+X294)=0,"",(H294+J294+L294+N294+T294+V294+X294+MAX(P294,R294)))</f>
        <v/>
      </c>
      <c r="Z294" s="28" t="str">
        <f>IF(Y294="","",IF(C294=1,LOOKUP(Y294,得点換算データ!$B$29:$B$33,得点換算データ!$A$29:$A$33),IF(C294=2,LOOKUP(Y294,得点換算データ!$C$29:$C$33,得点換算データ!$A$29:$A$33),LOOKUP(Y294,得点換算データ!$D$29:$D$33,得点換算データ!$A$29:$A$33))))</f>
        <v/>
      </c>
      <c r="AA294" s="27">
        <f t="shared" si="40"/>
        <v>0</v>
      </c>
      <c r="AB294" s="27"/>
      <c r="AC294" s="27">
        <f t="shared" si="41"/>
        <v>0</v>
      </c>
      <c r="AD294" s="27">
        <f t="shared" si="42"/>
        <v>0</v>
      </c>
      <c r="AE294" s="27">
        <f t="shared" si="43"/>
        <v>0</v>
      </c>
      <c r="AF294" s="27">
        <f t="shared" si="44"/>
        <v>0</v>
      </c>
      <c r="AG294" s="27">
        <f t="shared" si="45"/>
        <v>0</v>
      </c>
      <c r="AH294" s="27">
        <f t="shared" si="46"/>
        <v>0</v>
      </c>
      <c r="AI294" s="27">
        <f t="shared" si="47"/>
        <v>0</v>
      </c>
      <c r="AJ294" s="27">
        <f t="shared" si="48"/>
        <v>0</v>
      </c>
      <c r="AK294" s="27">
        <f t="shared" si="49"/>
        <v>0</v>
      </c>
    </row>
    <row r="295" spans="1:37">
      <c r="A295" s="28" t="str">
        <f>IF(記入用!A295="","",記入用!A295)</f>
        <v/>
      </c>
      <c r="B295" s="28" t="str">
        <f>IF(記入用!B295="","",記入用!B295)</f>
        <v/>
      </c>
      <c r="C295" s="28" t="str">
        <f>IF(記入用!C295="","",記入用!C295)</f>
        <v/>
      </c>
      <c r="D295" s="28" t="str">
        <f>IF(記入用!D295="","",記入用!D295)</f>
        <v/>
      </c>
      <c r="E295" s="28" t="str">
        <f>IF(記入用!E295="","",記入用!E295)</f>
        <v/>
      </c>
      <c r="F295" s="28" t="str">
        <f>IF(記入用!F295="","",記入用!F295)</f>
        <v/>
      </c>
      <c r="G295" s="28" t="str">
        <f>IF(OR(記入用!G295=0,記入用!H295=0),"",ROUND((記入用!G295+記入用!H295)/2,0))</f>
        <v/>
      </c>
      <c r="H295" s="29" t="str">
        <f>IF(集計用!G295="","",IF(集計用!F295="男",LOOKUP(集計用!G295,得点換算データ!$A$3:$B$12),LOOKUP(集計用!G295,得点換算データ!$A$17:$B$26)))</f>
        <v/>
      </c>
      <c r="I295" s="28" t="str">
        <f>IF(記入用!I295="","",記入用!I295)</f>
        <v/>
      </c>
      <c r="J295" s="30" t="str">
        <f>IF(集計用!I295="","",IF(集計用!F295="男",LOOKUP(集計用!I295,得点換算データ!$C$3:$D$12),LOOKUP(集計用!I295,得点換算データ!$C$17:$D$26)))</f>
        <v/>
      </c>
      <c r="K295" s="28" t="str">
        <f>IF(記入用!J295="","",ROUNDDOWN(記入用!J295,0))</f>
        <v/>
      </c>
      <c r="L295" s="29" t="str">
        <f>IF(集計用!K295="","",IF(集計用!F295="男",LOOKUP(集計用!K295,得点換算データ!$E$3:$F$12),LOOKUP(集計用!K295,得点換算データ!$E$17:$F$26)))</f>
        <v/>
      </c>
      <c r="M295" s="28" t="str">
        <f>IF(記入用!K295="","",記入用!K295)</f>
        <v/>
      </c>
      <c r="N295" s="30" t="str">
        <f>IF(集計用!M295="","",IF(集計用!F295="男",LOOKUP(集計用!M295,得点換算データ!$G$3:$H$12),LOOKUP(集計用!M295,得点換算データ!$G$17:$H$26)))</f>
        <v/>
      </c>
      <c r="O295" s="28" t="str">
        <f>IF(記入用!L295="","",記入用!L295)</f>
        <v/>
      </c>
      <c r="P295" s="30" t="str">
        <f>IF(集計用!O295="","",IF(集計用!F295="男",LOOKUP(集計用!O295,得点換算データ!$I$3:$J$12),LOOKUP(集計用!O295,得点換算データ!$I$17:$J$26)))</f>
        <v/>
      </c>
      <c r="Q295" s="28" t="str">
        <f>IF(記入用!M295="","",記入用!M295)</f>
        <v/>
      </c>
      <c r="R295" s="30" t="str">
        <f>IF(集計用!Q295="","",IF(集計用!F295="男",LOOKUP(集計用!Q295,得点換算データ!$K$3:$L$12),LOOKUP(集計用!Q295,得点換算データ!$K$17:$L$26)))</f>
        <v/>
      </c>
      <c r="S295" s="28" t="str">
        <f>IF(記入用!N295="","",ROUNDUP(記入用!N295,1))</f>
        <v/>
      </c>
      <c r="T295" s="30" t="str">
        <f>IF(集計用!S295="","",IF(集計用!F295="男",LOOKUP(集計用!S295,得点換算データ!$M$3:$N$12),LOOKUP(集計用!S295,得点換算データ!$M$17:$N$26)))</f>
        <v/>
      </c>
      <c r="U295" s="28" t="str">
        <f>IF(記入用!O295="","",ROUNDDOWN(記入用!O295,0))</f>
        <v/>
      </c>
      <c r="V295" s="30" t="str">
        <f>IF(集計用!U295="","",IF(集計用!F295="男",LOOKUP(集計用!U295,得点換算データ!$O$3:$P$12),LOOKUP(集計用!U295,得点換算データ!$O$17:$P$26)))</f>
        <v/>
      </c>
      <c r="W295" s="28" t="str">
        <f>IF(記入用!P295="","",ROUNDDOWN(記入用!P295,0))</f>
        <v/>
      </c>
      <c r="X295" s="30" t="str">
        <f>IF(集計用!W295="","",IF(集計用!F295="男",LOOKUP(集計用!W295,得点換算データ!$Q$3:$R$12),LOOKUP(集計用!W295,得点換算データ!$Q$17:$R$26)))</f>
        <v/>
      </c>
      <c r="Y295" s="28" t="str">
        <f>IF(SUM(集計用!H295+J295+L295+N295+P295+R295+T295+V295+X295)=0,"",(H295+J295+L295+N295+T295+V295+X295+MAX(P295,R295)))</f>
        <v/>
      </c>
      <c r="Z295" s="28" t="str">
        <f>IF(Y295="","",IF(C295=1,LOOKUP(Y295,得点換算データ!$B$29:$B$33,得点換算データ!$A$29:$A$33),IF(C295=2,LOOKUP(Y295,得点換算データ!$C$29:$C$33,得点換算データ!$A$29:$A$33),LOOKUP(Y295,得点換算データ!$D$29:$D$33,得点換算データ!$A$29:$A$33))))</f>
        <v/>
      </c>
      <c r="AA295" s="27">
        <f t="shared" si="40"/>
        <v>0</v>
      </c>
      <c r="AB295" s="27"/>
      <c r="AC295" s="27">
        <f t="shared" si="41"/>
        <v>0</v>
      </c>
      <c r="AD295" s="27">
        <f t="shared" si="42"/>
        <v>0</v>
      </c>
      <c r="AE295" s="27">
        <f t="shared" si="43"/>
        <v>0</v>
      </c>
      <c r="AF295" s="27">
        <f t="shared" si="44"/>
        <v>0</v>
      </c>
      <c r="AG295" s="27">
        <f t="shared" si="45"/>
        <v>0</v>
      </c>
      <c r="AH295" s="27">
        <f t="shared" si="46"/>
        <v>0</v>
      </c>
      <c r="AI295" s="27">
        <f t="shared" si="47"/>
        <v>0</v>
      </c>
      <c r="AJ295" s="27">
        <f t="shared" si="48"/>
        <v>0</v>
      </c>
      <c r="AK295" s="27">
        <f t="shared" si="49"/>
        <v>0</v>
      </c>
    </row>
    <row r="296" spans="1:37">
      <c r="A296" s="28" t="str">
        <f>IF(記入用!A296="","",記入用!A296)</f>
        <v/>
      </c>
      <c r="B296" s="28" t="str">
        <f>IF(記入用!B296="","",記入用!B296)</f>
        <v/>
      </c>
      <c r="C296" s="28" t="str">
        <f>IF(記入用!C296="","",記入用!C296)</f>
        <v/>
      </c>
      <c r="D296" s="28" t="str">
        <f>IF(記入用!D296="","",記入用!D296)</f>
        <v/>
      </c>
      <c r="E296" s="28" t="str">
        <f>IF(記入用!E296="","",記入用!E296)</f>
        <v/>
      </c>
      <c r="F296" s="28" t="str">
        <f>IF(記入用!F296="","",記入用!F296)</f>
        <v/>
      </c>
      <c r="G296" s="28" t="str">
        <f>IF(OR(記入用!G296=0,記入用!H296=0),"",ROUND((記入用!G296+記入用!H296)/2,0))</f>
        <v/>
      </c>
      <c r="H296" s="29" t="str">
        <f>IF(集計用!G296="","",IF(集計用!F296="男",LOOKUP(集計用!G296,得点換算データ!$A$3:$B$12),LOOKUP(集計用!G296,得点換算データ!$A$17:$B$26)))</f>
        <v/>
      </c>
      <c r="I296" s="28" t="str">
        <f>IF(記入用!I296="","",記入用!I296)</f>
        <v/>
      </c>
      <c r="J296" s="30" t="str">
        <f>IF(集計用!I296="","",IF(集計用!F296="男",LOOKUP(集計用!I296,得点換算データ!$C$3:$D$12),LOOKUP(集計用!I296,得点換算データ!$C$17:$D$26)))</f>
        <v/>
      </c>
      <c r="K296" s="28" t="str">
        <f>IF(記入用!J296="","",ROUNDDOWN(記入用!J296,0))</f>
        <v/>
      </c>
      <c r="L296" s="29" t="str">
        <f>IF(集計用!K296="","",IF(集計用!F296="男",LOOKUP(集計用!K296,得点換算データ!$E$3:$F$12),LOOKUP(集計用!K296,得点換算データ!$E$17:$F$26)))</f>
        <v/>
      </c>
      <c r="M296" s="28" t="str">
        <f>IF(記入用!K296="","",記入用!K296)</f>
        <v/>
      </c>
      <c r="N296" s="30" t="str">
        <f>IF(集計用!M296="","",IF(集計用!F296="男",LOOKUP(集計用!M296,得点換算データ!$G$3:$H$12),LOOKUP(集計用!M296,得点換算データ!$G$17:$H$26)))</f>
        <v/>
      </c>
      <c r="O296" s="28" t="str">
        <f>IF(記入用!L296="","",記入用!L296)</f>
        <v/>
      </c>
      <c r="P296" s="30" t="str">
        <f>IF(集計用!O296="","",IF(集計用!F296="男",LOOKUP(集計用!O296,得点換算データ!$I$3:$J$12),LOOKUP(集計用!O296,得点換算データ!$I$17:$J$26)))</f>
        <v/>
      </c>
      <c r="Q296" s="28" t="str">
        <f>IF(記入用!M296="","",記入用!M296)</f>
        <v/>
      </c>
      <c r="R296" s="30" t="str">
        <f>IF(集計用!Q296="","",IF(集計用!F296="男",LOOKUP(集計用!Q296,得点換算データ!$K$3:$L$12),LOOKUP(集計用!Q296,得点換算データ!$K$17:$L$26)))</f>
        <v/>
      </c>
      <c r="S296" s="28" t="str">
        <f>IF(記入用!N296="","",ROUNDUP(記入用!N296,1))</f>
        <v/>
      </c>
      <c r="T296" s="30" t="str">
        <f>IF(集計用!S296="","",IF(集計用!F296="男",LOOKUP(集計用!S296,得点換算データ!$M$3:$N$12),LOOKUP(集計用!S296,得点換算データ!$M$17:$N$26)))</f>
        <v/>
      </c>
      <c r="U296" s="28" t="str">
        <f>IF(記入用!O296="","",ROUNDDOWN(記入用!O296,0))</f>
        <v/>
      </c>
      <c r="V296" s="30" t="str">
        <f>IF(集計用!U296="","",IF(集計用!F296="男",LOOKUP(集計用!U296,得点換算データ!$O$3:$P$12),LOOKUP(集計用!U296,得点換算データ!$O$17:$P$26)))</f>
        <v/>
      </c>
      <c r="W296" s="28" t="str">
        <f>IF(記入用!P296="","",ROUNDDOWN(記入用!P296,0))</f>
        <v/>
      </c>
      <c r="X296" s="30" t="str">
        <f>IF(集計用!W296="","",IF(集計用!F296="男",LOOKUP(集計用!W296,得点換算データ!$Q$3:$R$12),LOOKUP(集計用!W296,得点換算データ!$Q$17:$R$26)))</f>
        <v/>
      </c>
      <c r="Y296" s="28" t="str">
        <f>IF(SUM(集計用!H296+J296+L296+N296+P296+R296+T296+V296+X296)=0,"",(H296+J296+L296+N296+T296+V296+X296+MAX(P296,R296)))</f>
        <v/>
      </c>
      <c r="Z296" s="28" t="str">
        <f>IF(Y296="","",IF(C296=1,LOOKUP(Y296,得点換算データ!$B$29:$B$33,得点換算データ!$A$29:$A$33),IF(C296=2,LOOKUP(Y296,得点換算データ!$C$29:$C$33,得点換算データ!$A$29:$A$33),LOOKUP(Y296,得点換算データ!$D$29:$D$33,得点換算データ!$A$29:$A$33))))</f>
        <v/>
      </c>
      <c r="AA296" s="27">
        <f t="shared" si="40"/>
        <v>0</v>
      </c>
      <c r="AB296" s="27"/>
      <c r="AC296" s="27">
        <f t="shared" si="41"/>
        <v>0</v>
      </c>
      <c r="AD296" s="27">
        <f t="shared" si="42"/>
        <v>0</v>
      </c>
      <c r="AE296" s="27">
        <f t="shared" si="43"/>
        <v>0</v>
      </c>
      <c r="AF296" s="27">
        <f t="shared" si="44"/>
        <v>0</v>
      </c>
      <c r="AG296" s="27">
        <f t="shared" si="45"/>
        <v>0</v>
      </c>
      <c r="AH296" s="27">
        <f t="shared" si="46"/>
        <v>0</v>
      </c>
      <c r="AI296" s="27">
        <f t="shared" si="47"/>
        <v>0</v>
      </c>
      <c r="AJ296" s="27">
        <f t="shared" si="48"/>
        <v>0</v>
      </c>
      <c r="AK296" s="27">
        <f t="shared" si="49"/>
        <v>0</v>
      </c>
    </row>
    <row r="297" spans="1:37">
      <c r="A297" s="28" t="str">
        <f>IF(記入用!A297="","",記入用!A297)</f>
        <v/>
      </c>
      <c r="B297" s="28" t="str">
        <f>IF(記入用!B297="","",記入用!B297)</f>
        <v/>
      </c>
      <c r="C297" s="28" t="str">
        <f>IF(記入用!C297="","",記入用!C297)</f>
        <v/>
      </c>
      <c r="D297" s="28" t="str">
        <f>IF(記入用!D297="","",記入用!D297)</f>
        <v/>
      </c>
      <c r="E297" s="28" t="str">
        <f>IF(記入用!E297="","",記入用!E297)</f>
        <v/>
      </c>
      <c r="F297" s="28" t="str">
        <f>IF(記入用!F297="","",記入用!F297)</f>
        <v/>
      </c>
      <c r="G297" s="28" t="str">
        <f>IF(OR(記入用!G297=0,記入用!H297=0),"",ROUND((記入用!G297+記入用!H297)/2,0))</f>
        <v/>
      </c>
      <c r="H297" s="29" t="str">
        <f>IF(集計用!G297="","",IF(集計用!F297="男",LOOKUP(集計用!G297,得点換算データ!$A$3:$B$12),LOOKUP(集計用!G297,得点換算データ!$A$17:$B$26)))</f>
        <v/>
      </c>
      <c r="I297" s="28" t="str">
        <f>IF(記入用!I297="","",記入用!I297)</f>
        <v/>
      </c>
      <c r="J297" s="30" t="str">
        <f>IF(集計用!I297="","",IF(集計用!F297="男",LOOKUP(集計用!I297,得点換算データ!$C$3:$D$12),LOOKUP(集計用!I297,得点換算データ!$C$17:$D$26)))</f>
        <v/>
      </c>
      <c r="K297" s="28" t="str">
        <f>IF(記入用!J297="","",ROUNDDOWN(記入用!J297,0))</f>
        <v/>
      </c>
      <c r="L297" s="29" t="str">
        <f>IF(集計用!K297="","",IF(集計用!F297="男",LOOKUP(集計用!K297,得点換算データ!$E$3:$F$12),LOOKUP(集計用!K297,得点換算データ!$E$17:$F$26)))</f>
        <v/>
      </c>
      <c r="M297" s="28" t="str">
        <f>IF(記入用!K297="","",記入用!K297)</f>
        <v/>
      </c>
      <c r="N297" s="30" t="str">
        <f>IF(集計用!M297="","",IF(集計用!F297="男",LOOKUP(集計用!M297,得点換算データ!$G$3:$H$12),LOOKUP(集計用!M297,得点換算データ!$G$17:$H$26)))</f>
        <v/>
      </c>
      <c r="O297" s="28" t="str">
        <f>IF(記入用!L297="","",記入用!L297)</f>
        <v/>
      </c>
      <c r="P297" s="30" t="str">
        <f>IF(集計用!O297="","",IF(集計用!F297="男",LOOKUP(集計用!O297,得点換算データ!$I$3:$J$12),LOOKUP(集計用!O297,得点換算データ!$I$17:$J$26)))</f>
        <v/>
      </c>
      <c r="Q297" s="28" t="str">
        <f>IF(記入用!M297="","",記入用!M297)</f>
        <v/>
      </c>
      <c r="R297" s="30" t="str">
        <f>IF(集計用!Q297="","",IF(集計用!F297="男",LOOKUP(集計用!Q297,得点換算データ!$K$3:$L$12),LOOKUP(集計用!Q297,得点換算データ!$K$17:$L$26)))</f>
        <v/>
      </c>
      <c r="S297" s="28" t="str">
        <f>IF(記入用!N297="","",ROUNDUP(記入用!N297,1))</f>
        <v/>
      </c>
      <c r="T297" s="30" t="str">
        <f>IF(集計用!S297="","",IF(集計用!F297="男",LOOKUP(集計用!S297,得点換算データ!$M$3:$N$12),LOOKUP(集計用!S297,得点換算データ!$M$17:$N$26)))</f>
        <v/>
      </c>
      <c r="U297" s="28" t="str">
        <f>IF(記入用!O297="","",ROUNDDOWN(記入用!O297,0))</f>
        <v/>
      </c>
      <c r="V297" s="30" t="str">
        <f>IF(集計用!U297="","",IF(集計用!F297="男",LOOKUP(集計用!U297,得点換算データ!$O$3:$P$12),LOOKUP(集計用!U297,得点換算データ!$O$17:$P$26)))</f>
        <v/>
      </c>
      <c r="W297" s="28" t="str">
        <f>IF(記入用!P297="","",ROUNDDOWN(記入用!P297,0))</f>
        <v/>
      </c>
      <c r="X297" s="30" t="str">
        <f>IF(集計用!W297="","",IF(集計用!F297="男",LOOKUP(集計用!W297,得点換算データ!$Q$3:$R$12),LOOKUP(集計用!W297,得点換算データ!$Q$17:$R$26)))</f>
        <v/>
      </c>
      <c r="Y297" s="28" t="str">
        <f>IF(SUM(集計用!H297+J297+L297+N297+P297+R297+T297+V297+X297)=0,"",(H297+J297+L297+N297+T297+V297+X297+MAX(P297,R297)))</f>
        <v/>
      </c>
      <c r="Z297" s="28" t="str">
        <f>IF(Y297="","",IF(C297=1,LOOKUP(Y297,得点換算データ!$B$29:$B$33,得点換算データ!$A$29:$A$33),IF(C297=2,LOOKUP(Y297,得点換算データ!$C$29:$C$33,得点換算データ!$A$29:$A$33),LOOKUP(Y297,得点換算データ!$D$29:$D$33,得点換算データ!$A$29:$A$33))))</f>
        <v/>
      </c>
      <c r="AA297" s="27">
        <f t="shared" si="40"/>
        <v>0</v>
      </c>
      <c r="AB297" s="27"/>
      <c r="AC297" s="27">
        <f t="shared" si="41"/>
        <v>0</v>
      </c>
      <c r="AD297" s="27">
        <f t="shared" si="42"/>
        <v>0</v>
      </c>
      <c r="AE297" s="27">
        <f t="shared" si="43"/>
        <v>0</v>
      </c>
      <c r="AF297" s="27">
        <f t="shared" si="44"/>
        <v>0</v>
      </c>
      <c r="AG297" s="27">
        <f t="shared" si="45"/>
        <v>0</v>
      </c>
      <c r="AH297" s="27">
        <f t="shared" si="46"/>
        <v>0</v>
      </c>
      <c r="AI297" s="27">
        <f t="shared" si="47"/>
        <v>0</v>
      </c>
      <c r="AJ297" s="27">
        <f t="shared" si="48"/>
        <v>0</v>
      </c>
      <c r="AK297" s="27">
        <f t="shared" si="49"/>
        <v>0</v>
      </c>
    </row>
    <row r="298" spans="1:37">
      <c r="A298" s="28" t="str">
        <f>IF(記入用!A298="","",記入用!A298)</f>
        <v/>
      </c>
      <c r="B298" s="28" t="str">
        <f>IF(記入用!B298="","",記入用!B298)</f>
        <v/>
      </c>
      <c r="C298" s="28" t="str">
        <f>IF(記入用!C298="","",記入用!C298)</f>
        <v/>
      </c>
      <c r="D298" s="28" t="str">
        <f>IF(記入用!D298="","",記入用!D298)</f>
        <v/>
      </c>
      <c r="E298" s="28" t="str">
        <f>IF(記入用!E298="","",記入用!E298)</f>
        <v/>
      </c>
      <c r="F298" s="28" t="str">
        <f>IF(記入用!F298="","",記入用!F298)</f>
        <v/>
      </c>
      <c r="G298" s="28" t="str">
        <f>IF(OR(記入用!G298=0,記入用!H298=0),"",ROUND((記入用!G298+記入用!H298)/2,0))</f>
        <v/>
      </c>
      <c r="H298" s="29" t="str">
        <f>IF(集計用!G298="","",IF(集計用!F298="男",LOOKUP(集計用!G298,得点換算データ!$A$3:$B$12),LOOKUP(集計用!G298,得点換算データ!$A$17:$B$26)))</f>
        <v/>
      </c>
      <c r="I298" s="28" t="str">
        <f>IF(記入用!I298="","",記入用!I298)</f>
        <v/>
      </c>
      <c r="J298" s="30" t="str">
        <f>IF(集計用!I298="","",IF(集計用!F298="男",LOOKUP(集計用!I298,得点換算データ!$C$3:$D$12),LOOKUP(集計用!I298,得点換算データ!$C$17:$D$26)))</f>
        <v/>
      </c>
      <c r="K298" s="28" t="str">
        <f>IF(記入用!J298="","",ROUNDDOWN(記入用!J298,0))</f>
        <v/>
      </c>
      <c r="L298" s="29" t="str">
        <f>IF(集計用!K298="","",IF(集計用!F298="男",LOOKUP(集計用!K298,得点換算データ!$E$3:$F$12),LOOKUP(集計用!K298,得点換算データ!$E$17:$F$26)))</f>
        <v/>
      </c>
      <c r="M298" s="28" t="str">
        <f>IF(記入用!K298="","",記入用!K298)</f>
        <v/>
      </c>
      <c r="N298" s="30" t="str">
        <f>IF(集計用!M298="","",IF(集計用!F298="男",LOOKUP(集計用!M298,得点換算データ!$G$3:$H$12),LOOKUP(集計用!M298,得点換算データ!$G$17:$H$26)))</f>
        <v/>
      </c>
      <c r="O298" s="28" t="str">
        <f>IF(記入用!L298="","",記入用!L298)</f>
        <v/>
      </c>
      <c r="P298" s="30" t="str">
        <f>IF(集計用!O298="","",IF(集計用!F298="男",LOOKUP(集計用!O298,得点換算データ!$I$3:$J$12),LOOKUP(集計用!O298,得点換算データ!$I$17:$J$26)))</f>
        <v/>
      </c>
      <c r="Q298" s="28" t="str">
        <f>IF(記入用!M298="","",記入用!M298)</f>
        <v/>
      </c>
      <c r="R298" s="30" t="str">
        <f>IF(集計用!Q298="","",IF(集計用!F298="男",LOOKUP(集計用!Q298,得点換算データ!$K$3:$L$12),LOOKUP(集計用!Q298,得点換算データ!$K$17:$L$26)))</f>
        <v/>
      </c>
      <c r="S298" s="28" t="str">
        <f>IF(記入用!N298="","",ROUNDUP(記入用!N298,1))</f>
        <v/>
      </c>
      <c r="T298" s="30" t="str">
        <f>IF(集計用!S298="","",IF(集計用!F298="男",LOOKUP(集計用!S298,得点換算データ!$M$3:$N$12),LOOKUP(集計用!S298,得点換算データ!$M$17:$N$26)))</f>
        <v/>
      </c>
      <c r="U298" s="28" t="str">
        <f>IF(記入用!O298="","",ROUNDDOWN(記入用!O298,0))</f>
        <v/>
      </c>
      <c r="V298" s="30" t="str">
        <f>IF(集計用!U298="","",IF(集計用!F298="男",LOOKUP(集計用!U298,得点換算データ!$O$3:$P$12),LOOKUP(集計用!U298,得点換算データ!$O$17:$P$26)))</f>
        <v/>
      </c>
      <c r="W298" s="28" t="str">
        <f>IF(記入用!P298="","",ROUNDDOWN(記入用!P298,0))</f>
        <v/>
      </c>
      <c r="X298" s="30" t="str">
        <f>IF(集計用!W298="","",IF(集計用!F298="男",LOOKUP(集計用!W298,得点換算データ!$Q$3:$R$12),LOOKUP(集計用!W298,得点換算データ!$Q$17:$R$26)))</f>
        <v/>
      </c>
      <c r="Y298" s="28" t="str">
        <f>IF(SUM(集計用!H298+J298+L298+N298+P298+R298+T298+V298+X298)=0,"",(H298+J298+L298+N298+T298+V298+X298+MAX(P298,R298)))</f>
        <v/>
      </c>
      <c r="Z298" s="28" t="str">
        <f>IF(Y298="","",IF(C298=1,LOOKUP(Y298,得点換算データ!$B$29:$B$33,得点換算データ!$A$29:$A$33),IF(C298=2,LOOKUP(Y298,得点換算データ!$C$29:$C$33,得点換算データ!$A$29:$A$33),LOOKUP(Y298,得点換算データ!$D$29:$D$33,得点換算データ!$A$29:$A$33))))</f>
        <v/>
      </c>
      <c r="AA298" s="27">
        <f t="shared" si="40"/>
        <v>0</v>
      </c>
      <c r="AB298" s="27"/>
      <c r="AC298" s="27">
        <f t="shared" si="41"/>
        <v>0</v>
      </c>
      <c r="AD298" s="27">
        <f t="shared" si="42"/>
        <v>0</v>
      </c>
      <c r="AE298" s="27">
        <f t="shared" si="43"/>
        <v>0</v>
      </c>
      <c r="AF298" s="27">
        <f t="shared" si="44"/>
        <v>0</v>
      </c>
      <c r="AG298" s="27">
        <f t="shared" si="45"/>
        <v>0</v>
      </c>
      <c r="AH298" s="27">
        <f t="shared" si="46"/>
        <v>0</v>
      </c>
      <c r="AI298" s="27">
        <f t="shared" si="47"/>
        <v>0</v>
      </c>
      <c r="AJ298" s="27">
        <f t="shared" si="48"/>
        <v>0</v>
      </c>
      <c r="AK298" s="27">
        <f t="shared" si="49"/>
        <v>0</v>
      </c>
    </row>
    <row r="299" spans="1:37">
      <c r="A299" s="28" t="str">
        <f>IF(記入用!A299="","",記入用!A299)</f>
        <v/>
      </c>
      <c r="B299" s="28" t="str">
        <f>IF(記入用!B299="","",記入用!B299)</f>
        <v/>
      </c>
      <c r="C299" s="28" t="str">
        <f>IF(記入用!C299="","",記入用!C299)</f>
        <v/>
      </c>
      <c r="D299" s="28" t="str">
        <f>IF(記入用!D299="","",記入用!D299)</f>
        <v/>
      </c>
      <c r="E299" s="28" t="str">
        <f>IF(記入用!E299="","",記入用!E299)</f>
        <v/>
      </c>
      <c r="F299" s="28" t="str">
        <f>IF(記入用!F299="","",記入用!F299)</f>
        <v/>
      </c>
      <c r="G299" s="28" t="str">
        <f>IF(OR(記入用!G299=0,記入用!H299=0),"",ROUND((記入用!G299+記入用!H299)/2,0))</f>
        <v/>
      </c>
      <c r="H299" s="29" t="str">
        <f>IF(集計用!G299="","",IF(集計用!F299="男",LOOKUP(集計用!G299,得点換算データ!$A$3:$B$12),LOOKUP(集計用!G299,得点換算データ!$A$17:$B$26)))</f>
        <v/>
      </c>
      <c r="I299" s="28" t="str">
        <f>IF(記入用!I299="","",記入用!I299)</f>
        <v/>
      </c>
      <c r="J299" s="30" t="str">
        <f>IF(集計用!I299="","",IF(集計用!F299="男",LOOKUP(集計用!I299,得点換算データ!$C$3:$D$12),LOOKUP(集計用!I299,得点換算データ!$C$17:$D$26)))</f>
        <v/>
      </c>
      <c r="K299" s="28" t="str">
        <f>IF(記入用!J299="","",ROUNDDOWN(記入用!J299,0))</f>
        <v/>
      </c>
      <c r="L299" s="29" t="str">
        <f>IF(集計用!K299="","",IF(集計用!F299="男",LOOKUP(集計用!K299,得点換算データ!$E$3:$F$12),LOOKUP(集計用!K299,得点換算データ!$E$17:$F$26)))</f>
        <v/>
      </c>
      <c r="M299" s="28" t="str">
        <f>IF(記入用!K299="","",記入用!K299)</f>
        <v/>
      </c>
      <c r="N299" s="30" t="str">
        <f>IF(集計用!M299="","",IF(集計用!F299="男",LOOKUP(集計用!M299,得点換算データ!$G$3:$H$12),LOOKUP(集計用!M299,得点換算データ!$G$17:$H$26)))</f>
        <v/>
      </c>
      <c r="O299" s="28" t="str">
        <f>IF(記入用!L299="","",記入用!L299)</f>
        <v/>
      </c>
      <c r="P299" s="30" t="str">
        <f>IF(集計用!O299="","",IF(集計用!F299="男",LOOKUP(集計用!O299,得点換算データ!$I$3:$J$12),LOOKUP(集計用!O299,得点換算データ!$I$17:$J$26)))</f>
        <v/>
      </c>
      <c r="Q299" s="28" t="str">
        <f>IF(記入用!M299="","",記入用!M299)</f>
        <v/>
      </c>
      <c r="R299" s="30" t="str">
        <f>IF(集計用!Q299="","",IF(集計用!F299="男",LOOKUP(集計用!Q299,得点換算データ!$K$3:$L$12),LOOKUP(集計用!Q299,得点換算データ!$K$17:$L$26)))</f>
        <v/>
      </c>
      <c r="S299" s="28" t="str">
        <f>IF(記入用!N299="","",ROUNDUP(記入用!N299,1))</f>
        <v/>
      </c>
      <c r="T299" s="30" t="str">
        <f>IF(集計用!S299="","",IF(集計用!F299="男",LOOKUP(集計用!S299,得点換算データ!$M$3:$N$12),LOOKUP(集計用!S299,得点換算データ!$M$17:$N$26)))</f>
        <v/>
      </c>
      <c r="U299" s="28" t="str">
        <f>IF(記入用!O299="","",ROUNDDOWN(記入用!O299,0))</f>
        <v/>
      </c>
      <c r="V299" s="30" t="str">
        <f>IF(集計用!U299="","",IF(集計用!F299="男",LOOKUP(集計用!U299,得点換算データ!$O$3:$P$12),LOOKUP(集計用!U299,得点換算データ!$O$17:$P$26)))</f>
        <v/>
      </c>
      <c r="W299" s="28" t="str">
        <f>IF(記入用!P299="","",ROUNDDOWN(記入用!P299,0))</f>
        <v/>
      </c>
      <c r="X299" s="30" t="str">
        <f>IF(集計用!W299="","",IF(集計用!F299="男",LOOKUP(集計用!W299,得点換算データ!$Q$3:$R$12),LOOKUP(集計用!W299,得点換算データ!$Q$17:$R$26)))</f>
        <v/>
      </c>
      <c r="Y299" s="28" t="str">
        <f>IF(SUM(集計用!H299+J299+L299+N299+P299+R299+T299+V299+X299)=0,"",(H299+J299+L299+N299+T299+V299+X299+MAX(P299,R299)))</f>
        <v/>
      </c>
      <c r="Z299" s="28" t="str">
        <f>IF(Y299="","",IF(C299=1,LOOKUP(Y299,得点換算データ!$B$29:$B$33,得点換算データ!$A$29:$A$33),IF(C299=2,LOOKUP(Y299,得点換算データ!$C$29:$C$33,得点換算データ!$A$29:$A$33),LOOKUP(Y299,得点換算データ!$D$29:$D$33,得点換算データ!$A$29:$A$33))))</f>
        <v/>
      </c>
      <c r="AA299" s="27">
        <f t="shared" si="40"/>
        <v>0</v>
      </c>
      <c r="AB299" s="27"/>
      <c r="AC299" s="27">
        <f t="shared" si="41"/>
        <v>0</v>
      </c>
      <c r="AD299" s="27">
        <f t="shared" si="42"/>
        <v>0</v>
      </c>
      <c r="AE299" s="27">
        <f t="shared" si="43"/>
        <v>0</v>
      </c>
      <c r="AF299" s="27">
        <f t="shared" si="44"/>
        <v>0</v>
      </c>
      <c r="AG299" s="27">
        <f t="shared" si="45"/>
        <v>0</v>
      </c>
      <c r="AH299" s="27">
        <f t="shared" si="46"/>
        <v>0</v>
      </c>
      <c r="AI299" s="27">
        <f t="shared" si="47"/>
        <v>0</v>
      </c>
      <c r="AJ299" s="27">
        <f t="shared" si="48"/>
        <v>0</v>
      </c>
      <c r="AK299" s="27">
        <f t="shared" si="49"/>
        <v>0</v>
      </c>
    </row>
    <row r="300" spans="1:37">
      <c r="A300" s="28" t="str">
        <f>IF(記入用!A300="","",記入用!A300)</f>
        <v/>
      </c>
      <c r="B300" s="28" t="str">
        <f>IF(記入用!B300="","",記入用!B300)</f>
        <v/>
      </c>
      <c r="C300" s="28" t="str">
        <f>IF(記入用!C300="","",記入用!C300)</f>
        <v/>
      </c>
      <c r="D300" s="28" t="str">
        <f>IF(記入用!D300="","",記入用!D300)</f>
        <v/>
      </c>
      <c r="E300" s="28" t="str">
        <f>IF(記入用!E300="","",記入用!E300)</f>
        <v/>
      </c>
      <c r="F300" s="28" t="str">
        <f>IF(記入用!F300="","",記入用!F300)</f>
        <v/>
      </c>
      <c r="G300" s="28" t="str">
        <f>IF(OR(記入用!G300=0,記入用!H300=0),"",ROUND((記入用!G300+記入用!H300)/2,0))</f>
        <v/>
      </c>
      <c r="H300" s="29" t="str">
        <f>IF(集計用!G300="","",IF(集計用!F300="男",LOOKUP(集計用!G300,得点換算データ!$A$3:$B$12),LOOKUP(集計用!G300,得点換算データ!$A$17:$B$26)))</f>
        <v/>
      </c>
      <c r="I300" s="28" t="str">
        <f>IF(記入用!I300="","",記入用!I300)</f>
        <v/>
      </c>
      <c r="J300" s="30" t="str">
        <f>IF(集計用!I300="","",IF(集計用!F300="男",LOOKUP(集計用!I300,得点換算データ!$C$3:$D$12),LOOKUP(集計用!I300,得点換算データ!$C$17:$D$26)))</f>
        <v/>
      </c>
      <c r="K300" s="28" t="str">
        <f>IF(記入用!J300="","",ROUNDDOWN(記入用!J300,0))</f>
        <v/>
      </c>
      <c r="L300" s="29" t="str">
        <f>IF(集計用!K300="","",IF(集計用!F300="男",LOOKUP(集計用!K300,得点換算データ!$E$3:$F$12),LOOKUP(集計用!K300,得点換算データ!$E$17:$F$26)))</f>
        <v/>
      </c>
      <c r="M300" s="28" t="str">
        <f>IF(記入用!K300="","",記入用!K300)</f>
        <v/>
      </c>
      <c r="N300" s="30" t="str">
        <f>IF(集計用!M300="","",IF(集計用!F300="男",LOOKUP(集計用!M300,得点換算データ!$G$3:$H$12),LOOKUP(集計用!M300,得点換算データ!$G$17:$H$26)))</f>
        <v/>
      </c>
      <c r="O300" s="28" t="str">
        <f>IF(記入用!L300="","",記入用!L300)</f>
        <v/>
      </c>
      <c r="P300" s="30" t="str">
        <f>IF(集計用!O300="","",IF(集計用!F300="男",LOOKUP(集計用!O300,得点換算データ!$I$3:$J$12),LOOKUP(集計用!O300,得点換算データ!$I$17:$J$26)))</f>
        <v/>
      </c>
      <c r="Q300" s="28" t="str">
        <f>IF(記入用!M300="","",記入用!M300)</f>
        <v/>
      </c>
      <c r="R300" s="30" t="str">
        <f>IF(集計用!Q300="","",IF(集計用!F300="男",LOOKUP(集計用!Q300,得点換算データ!$K$3:$L$12),LOOKUP(集計用!Q300,得点換算データ!$K$17:$L$26)))</f>
        <v/>
      </c>
      <c r="S300" s="28" t="str">
        <f>IF(記入用!N300="","",ROUNDUP(記入用!N300,1))</f>
        <v/>
      </c>
      <c r="T300" s="30" t="str">
        <f>IF(集計用!S300="","",IF(集計用!F300="男",LOOKUP(集計用!S300,得点換算データ!$M$3:$N$12),LOOKUP(集計用!S300,得点換算データ!$M$17:$N$26)))</f>
        <v/>
      </c>
      <c r="U300" s="28" t="str">
        <f>IF(記入用!O300="","",ROUNDDOWN(記入用!O300,0))</f>
        <v/>
      </c>
      <c r="V300" s="30" t="str">
        <f>IF(集計用!U300="","",IF(集計用!F300="男",LOOKUP(集計用!U300,得点換算データ!$O$3:$P$12),LOOKUP(集計用!U300,得点換算データ!$O$17:$P$26)))</f>
        <v/>
      </c>
      <c r="W300" s="28" t="str">
        <f>IF(記入用!P300="","",ROUNDDOWN(記入用!P300,0))</f>
        <v/>
      </c>
      <c r="X300" s="30" t="str">
        <f>IF(集計用!W300="","",IF(集計用!F300="男",LOOKUP(集計用!W300,得点換算データ!$Q$3:$R$12),LOOKUP(集計用!W300,得点換算データ!$Q$17:$R$26)))</f>
        <v/>
      </c>
      <c r="Y300" s="28" t="str">
        <f>IF(SUM(集計用!H300+J300+L300+N300+P300+R300+T300+V300+X300)=0,"",(H300+J300+L300+N300+T300+V300+X300+MAX(P300,R300)))</f>
        <v/>
      </c>
      <c r="Z300" s="28" t="str">
        <f>IF(Y300="","",IF(C300=1,LOOKUP(Y300,得点換算データ!$B$29:$B$33,得点換算データ!$A$29:$A$33),IF(C300=2,LOOKUP(Y300,得点換算データ!$C$29:$C$33,得点換算データ!$A$29:$A$33),LOOKUP(Y300,得点換算データ!$D$29:$D$33,得点換算データ!$A$29:$A$33))))</f>
        <v/>
      </c>
      <c r="AA300" s="27">
        <f t="shared" si="40"/>
        <v>0</v>
      </c>
      <c r="AB300" s="27"/>
      <c r="AC300" s="27">
        <f t="shared" si="41"/>
        <v>0</v>
      </c>
      <c r="AD300" s="27">
        <f t="shared" si="42"/>
        <v>0</v>
      </c>
      <c r="AE300" s="27">
        <f t="shared" si="43"/>
        <v>0</v>
      </c>
      <c r="AF300" s="27">
        <f t="shared" si="44"/>
        <v>0</v>
      </c>
      <c r="AG300" s="27">
        <f t="shared" si="45"/>
        <v>0</v>
      </c>
      <c r="AH300" s="27">
        <f t="shared" si="46"/>
        <v>0</v>
      </c>
      <c r="AI300" s="27">
        <f t="shared" si="47"/>
        <v>0</v>
      </c>
      <c r="AJ300" s="27">
        <f t="shared" si="48"/>
        <v>0</v>
      </c>
      <c r="AK300" s="27">
        <f t="shared" si="49"/>
        <v>0</v>
      </c>
    </row>
    <row r="301" spans="1:37">
      <c r="A301" s="28" t="str">
        <f>IF(記入用!A301="","",記入用!A301)</f>
        <v/>
      </c>
      <c r="B301" s="28" t="str">
        <f>IF(記入用!B301="","",記入用!B301)</f>
        <v/>
      </c>
      <c r="C301" s="28" t="str">
        <f>IF(記入用!C301="","",記入用!C301)</f>
        <v/>
      </c>
      <c r="D301" s="28" t="str">
        <f>IF(記入用!D301="","",記入用!D301)</f>
        <v/>
      </c>
      <c r="E301" s="28" t="str">
        <f>IF(記入用!E301="","",記入用!E301)</f>
        <v/>
      </c>
      <c r="F301" s="28" t="str">
        <f>IF(記入用!F301="","",記入用!F301)</f>
        <v/>
      </c>
      <c r="G301" s="28" t="str">
        <f>IF(OR(記入用!G301=0,記入用!H301=0),"",ROUND((記入用!G301+記入用!H301)/2,0))</f>
        <v/>
      </c>
      <c r="H301" s="29" t="str">
        <f>IF(集計用!G301="","",IF(集計用!F301="男",LOOKUP(集計用!G301,得点換算データ!$A$3:$B$12),LOOKUP(集計用!G301,得点換算データ!$A$17:$B$26)))</f>
        <v/>
      </c>
      <c r="I301" s="28" t="str">
        <f>IF(記入用!I301="","",記入用!I301)</f>
        <v/>
      </c>
      <c r="J301" s="30" t="str">
        <f>IF(集計用!I301="","",IF(集計用!F301="男",LOOKUP(集計用!I301,得点換算データ!$C$3:$D$12),LOOKUP(集計用!I301,得点換算データ!$C$17:$D$26)))</f>
        <v/>
      </c>
      <c r="K301" s="28" t="str">
        <f>IF(記入用!J301="","",ROUNDDOWN(記入用!J301,0))</f>
        <v/>
      </c>
      <c r="L301" s="29" t="str">
        <f>IF(集計用!K301="","",IF(集計用!F301="男",LOOKUP(集計用!K301,得点換算データ!$E$3:$F$12),LOOKUP(集計用!K301,得点換算データ!$E$17:$F$26)))</f>
        <v/>
      </c>
      <c r="M301" s="28" t="str">
        <f>IF(記入用!K301="","",記入用!K301)</f>
        <v/>
      </c>
      <c r="N301" s="30" t="str">
        <f>IF(集計用!M301="","",IF(集計用!F301="男",LOOKUP(集計用!M301,得点換算データ!$G$3:$H$12),LOOKUP(集計用!M301,得点換算データ!$G$17:$H$26)))</f>
        <v/>
      </c>
      <c r="O301" s="28" t="str">
        <f>IF(記入用!L301="","",記入用!L301)</f>
        <v/>
      </c>
      <c r="P301" s="30" t="str">
        <f>IF(集計用!O301="","",IF(集計用!F301="男",LOOKUP(集計用!O301,得点換算データ!$I$3:$J$12),LOOKUP(集計用!O301,得点換算データ!$I$17:$J$26)))</f>
        <v/>
      </c>
      <c r="Q301" s="28" t="str">
        <f>IF(記入用!M301="","",記入用!M301)</f>
        <v/>
      </c>
      <c r="R301" s="30" t="str">
        <f>IF(集計用!Q301="","",IF(集計用!F301="男",LOOKUP(集計用!Q301,得点換算データ!$K$3:$L$12),LOOKUP(集計用!Q301,得点換算データ!$K$17:$L$26)))</f>
        <v/>
      </c>
      <c r="S301" s="28" t="str">
        <f>IF(記入用!N301="","",ROUNDUP(記入用!N301,1))</f>
        <v/>
      </c>
      <c r="T301" s="30" t="str">
        <f>IF(集計用!S301="","",IF(集計用!F301="男",LOOKUP(集計用!S301,得点換算データ!$M$3:$N$12),LOOKUP(集計用!S301,得点換算データ!$M$17:$N$26)))</f>
        <v/>
      </c>
      <c r="U301" s="28" t="str">
        <f>IF(記入用!O301="","",ROUNDDOWN(記入用!O301,0))</f>
        <v/>
      </c>
      <c r="V301" s="30" t="str">
        <f>IF(集計用!U301="","",IF(集計用!F301="男",LOOKUP(集計用!U301,得点換算データ!$O$3:$P$12),LOOKUP(集計用!U301,得点換算データ!$O$17:$P$26)))</f>
        <v/>
      </c>
      <c r="W301" s="28" t="str">
        <f>IF(記入用!P301="","",ROUNDDOWN(記入用!P301,0))</f>
        <v/>
      </c>
      <c r="X301" s="30" t="str">
        <f>IF(集計用!W301="","",IF(集計用!F301="男",LOOKUP(集計用!W301,得点換算データ!$Q$3:$R$12),LOOKUP(集計用!W301,得点換算データ!$Q$17:$R$26)))</f>
        <v/>
      </c>
      <c r="Y301" s="28" t="str">
        <f>IF(SUM(集計用!H301+J301+L301+N301+P301+R301+T301+V301+X301)=0,"",(H301+J301+L301+N301+T301+V301+X301+MAX(P301,R301)))</f>
        <v/>
      </c>
      <c r="Z301" s="28" t="str">
        <f>IF(Y301="","",IF(C301=1,LOOKUP(Y301,得点換算データ!$B$29:$B$33,得点換算データ!$A$29:$A$33),IF(C301=2,LOOKUP(Y301,得点換算データ!$C$29:$C$33,得点換算データ!$A$29:$A$33),LOOKUP(Y301,得点換算データ!$D$29:$D$33,得点換算データ!$A$29:$A$33))))</f>
        <v/>
      </c>
      <c r="AA301" s="27">
        <f t="shared" si="40"/>
        <v>0</v>
      </c>
      <c r="AB301" s="27"/>
      <c r="AC301" s="27">
        <f t="shared" si="41"/>
        <v>0</v>
      </c>
      <c r="AD301" s="27">
        <f t="shared" si="42"/>
        <v>0</v>
      </c>
      <c r="AE301" s="27">
        <f t="shared" si="43"/>
        <v>0</v>
      </c>
      <c r="AF301" s="27">
        <f t="shared" si="44"/>
        <v>0</v>
      </c>
      <c r="AG301" s="27">
        <f t="shared" si="45"/>
        <v>0</v>
      </c>
      <c r="AH301" s="27">
        <f t="shared" si="46"/>
        <v>0</v>
      </c>
      <c r="AI301" s="27">
        <f t="shared" si="47"/>
        <v>0</v>
      </c>
      <c r="AJ301" s="27">
        <f t="shared" si="48"/>
        <v>0</v>
      </c>
      <c r="AK301" s="27">
        <f t="shared" si="49"/>
        <v>0</v>
      </c>
    </row>
    <row r="302" spans="1:37">
      <c r="A302" s="28" t="str">
        <f>IF(記入用!A302="","",記入用!A302)</f>
        <v/>
      </c>
      <c r="B302" s="28" t="str">
        <f>IF(記入用!B302="","",記入用!B302)</f>
        <v/>
      </c>
      <c r="C302" s="28" t="str">
        <f>IF(記入用!C302="","",記入用!C302)</f>
        <v/>
      </c>
      <c r="D302" s="28" t="str">
        <f>IF(記入用!D302="","",記入用!D302)</f>
        <v/>
      </c>
      <c r="E302" s="28" t="str">
        <f>IF(記入用!E302="","",記入用!E302)</f>
        <v/>
      </c>
      <c r="F302" s="28" t="str">
        <f>IF(記入用!F302="","",記入用!F302)</f>
        <v/>
      </c>
      <c r="G302" s="28" t="str">
        <f>IF(OR(記入用!G302=0,記入用!H302=0),"",ROUND((記入用!G302+記入用!H302)/2,0))</f>
        <v/>
      </c>
      <c r="H302" s="29" t="str">
        <f>IF(集計用!G302="","",IF(集計用!F302="男",LOOKUP(集計用!G302,得点換算データ!$A$3:$B$12),LOOKUP(集計用!G302,得点換算データ!$A$17:$B$26)))</f>
        <v/>
      </c>
      <c r="I302" s="28" t="str">
        <f>IF(記入用!I302="","",記入用!I302)</f>
        <v/>
      </c>
      <c r="J302" s="30" t="str">
        <f>IF(集計用!I302="","",IF(集計用!F302="男",LOOKUP(集計用!I302,得点換算データ!$C$3:$D$12),LOOKUP(集計用!I302,得点換算データ!$C$17:$D$26)))</f>
        <v/>
      </c>
      <c r="K302" s="28" t="str">
        <f>IF(記入用!J302="","",ROUNDDOWN(記入用!J302,0))</f>
        <v/>
      </c>
      <c r="L302" s="29" t="str">
        <f>IF(集計用!K302="","",IF(集計用!F302="男",LOOKUP(集計用!K302,得点換算データ!$E$3:$F$12),LOOKUP(集計用!K302,得点換算データ!$E$17:$F$26)))</f>
        <v/>
      </c>
      <c r="M302" s="28" t="str">
        <f>IF(記入用!K302="","",記入用!K302)</f>
        <v/>
      </c>
      <c r="N302" s="30" t="str">
        <f>IF(集計用!M302="","",IF(集計用!F302="男",LOOKUP(集計用!M302,得点換算データ!$G$3:$H$12),LOOKUP(集計用!M302,得点換算データ!$G$17:$H$26)))</f>
        <v/>
      </c>
      <c r="O302" s="28" t="str">
        <f>IF(記入用!L302="","",記入用!L302)</f>
        <v/>
      </c>
      <c r="P302" s="30" t="str">
        <f>IF(集計用!O302="","",IF(集計用!F302="男",LOOKUP(集計用!O302,得点換算データ!$I$3:$J$12),LOOKUP(集計用!O302,得点換算データ!$I$17:$J$26)))</f>
        <v/>
      </c>
      <c r="Q302" s="28" t="str">
        <f>IF(記入用!M302="","",記入用!M302)</f>
        <v/>
      </c>
      <c r="R302" s="30" t="str">
        <f>IF(集計用!Q302="","",IF(集計用!F302="男",LOOKUP(集計用!Q302,得点換算データ!$K$3:$L$12),LOOKUP(集計用!Q302,得点換算データ!$K$17:$L$26)))</f>
        <v/>
      </c>
      <c r="S302" s="28" t="str">
        <f>IF(記入用!N302="","",ROUNDUP(記入用!N302,1))</f>
        <v/>
      </c>
      <c r="T302" s="30" t="str">
        <f>IF(集計用!S302="","",IF(集計用!F302="男",LOOKUP(集計用!S302,得点換算データ!$M$3:$N$12),LOOKUP(集計用!S302,得点換算データ!$M$17:$N$26)))</f>
        <v/>
      </c>
      <c r="U302" s="28" t="str">
        <f>IF(記入用!O302="","",ROUNDDOWN(記入用!O302,0))</f>
        <v/>
      </c>
      <c r="V302" s="30" t="str">
        <f>IF(集計用!U302="","",IF(集計用!F302="男",LOOKUP(集計用!U302,得点換算データ!$O$3:$P$12),LOOKUP(集計用!U302,得点換算データ!$O$17:$P$26)))</f>
        <v/>
      </c>
      <c r="W302" s="28" t="str">
        <f>IF(記入用!P302="","",ROUNDDOWN(記入用!P302,0))</f>
        <v/>
      </c>
      <c r="X302" s="30" t="str">
        <f>IF(集計用!W302="","",IF(集計用!F302="男",LOOKUP(集計用!W302,得点換算データ!$Q$3:$R$12),LOOKUP(集計用!W302,得点換算データ!$Q$17:$R$26)))</f>
        <v/>
      </c>
      <c r="Y302" s="28" t="str">
        <f>IF(SUM(集計用!H302+J302+L302+N302+P302+R302+T302+V302+X302)=0,"",(H302+J302+L302+N302+T302+V302+X302+MAX(P302,R302)))</f>
        <v/>
      </c>
      <c r="Z302" s="28" t="str">
        <f>IF(Y302="","",IF(C302=1,LOOKUP(Y302,得点換算データ!$B$29:$B$33,得点換算データ!$A$29:$A$33),IF(C302=2,LOOKUP(Y302,得点換算データ!$C$29:$C$33,得点換算データ!$A$29:$A$33),LOOKUP(Y302,得点換算データ!$D$29:$D$33,得点換算データ!$A$29:$A$33))))</f>
        <v/>
      </c>
      <c r="AA302" s="27">
        <f t="shared" si="40"/>
        <v>0</v>
      </c>
      <c r="AB302" s="27"/>
      <c r="AC302" s="27">
        <f t="shared" si="41"/>
        <v>0</v>
      </c>
      <c r="AD302" s="27">
        <f t="shared" si="42"/>
        <v>0</v>
      </c>
      <c r="AE302" s="27">
        <f t="shared" si="43"/>
        <v>0</v>
      </c>
      <c r="AF302" s="27">
        <f t="shared" si="44"/>
        <v>0</v>
      </c>
      <c r="AG302" s="27">
        <f t="shared" si="45"/>
        <v>0</v>
      </c>
      <c r="AH302" s="27">
        <f t="shared" si="46"/>
        <v>0</v>
      </c>
      <c r="AI302" s="27">
        <f t="shared" si="47"/>
        <v>0</v>
      </c>
      <c r="AJ302" s="27">
        <f t="shared" si="48"/>
        <v>0</v>
      </c>
      <c r="AK302" s="27">
        <f t="shared" si="49"/>
        <v>0</v>
      </c>
    </row>
    <row r="303" spans="1:37">
      <c r="A303" s="28" t="str">
        <f>IF(記入用!A303="","",記入用!A303)</f>
        <v/>
      </c>
      <c r="B303" s="28" t="str">
        <f>IF(記入用!B303="","",記入用!B303)</f>
        <v/>
      </c>
      <c r="C303" s="28" t="str">
        <f>IF(記入用!C303="","",記入用!C303)</f>
        <v/>
      </c>
      <c r="D303" s="28" t="str">
        <f>IF(記入用!D303="","",記入用!D303)</f>
        <v/>
      </c>
      <c r="E303" s="28" t="str">
        <f>IF(記入用!E303="","",記入用!E303)</f>
        <v/>
      </c>
      <c r="F303" s="28" t="str">
        <f>IF(記入用!F303="","",記入用!F303)</f>
        <v/>
      </c>
      <c r="G303" s="28" t="str">
        <f>IF(OR(記入用!G303=0,記入用!H303=0),"",ROUND((記入用!G303+記入用!H303)/2,0))</f>
        <v/>
      </c>
      <c r="H303" s="29" t="str">
        <f>IF(集計用!G303="","",IF(集計用!F303="男",LOOKUP(集計用!G303,得点換算データ!$A$3:$B$12),LOOKUP(集計用!G303,得点換算データ!$A$17:$B$26)))</f>
        <v/>
      </c>
      <c r="I303" s="28" t="str">
        <f>IF(記入用!I303="","",記入用!I303)</f>
        <v/>
      </c>
      <c r="J303" s="30" t="str">
        <f>IF(集計用!I303="","",IF(集計用!F303="男",LOOKUP(集計用!I303,得点換算データ!$C$3:$D$12),LOOKUP(集計用!I303,得点換算データ!$C$17:$D$26)))</f>
        <v/>
      </c>
      <c r="K303" s="28" t="str">
        <f>IF(記入用!J303="","",ROUNDDOWN(記入用!J303,0))</f>
        <v/>
      </c>
      <c r="L303" s="29" t="str">
        <f>IF(集計用!K303="","",IF(集計用!F303="男",LOOKUP(集計用!K303,得点換算データ!$E$3:$F$12),LOOKUP(集計用!K303,得点換算データ!$E$17:$F$26)))</f>
        <v/>
      </c>
      <c r="M303" s="28" t="str">
        <f>IF(記入用!K303="","",記入用!K303)</f>
        <v/>
      </c>
      <c r="N303" s="30" t="str">
        <f>IF(集計用!M303="","",IF(集計用!F303="男",LOOKUP(集計用!M303,得点換算データ!$G$3:$H$12),LOOKUP(集計用!M303,得点換算データ!$G$17:$H$26)))</f>
        <v/>
      </c>
      <c r="O303" s="28" t="str">
        <f>IF(記入用!L303="","",記入用!L303)</f>
        <v/>
      </c>
      <c r="P303" s="30" t="str">
        <f>IF(集計用!O303="","",IF(集計用!F303="男",LOOKUP(集計用!O303,得点換算データ!$I$3:$J$12),LOOKUP(集計用!O303,得点換算データ!$I$17:$J$26)))</f>
        <v/>
      </c>
      <c r="Q303" s="28" t="str">
        <f>IF(記入用!M303="","",記入用!M303)</f>
        <v/>
      </c>
      <c r="R303" s="30" t="str">
        <f>IF(集計用!Q303="","",IF(集計用!F303="男",LOOKUP(集計用!Q303,得点換算データ!$K$3:$L$12),LOOKUP(集計用!Q303,得点換算データ!$K$17:$L$26)))</f>
        <v/>
      </c>
      <c r="S303" s="28" t="str">
        <f>IF(記入用!N303="","",ROUNDUP(記入用!N303,1))</f>
        <v/>
      </c>
      <c r="T303" s="30" t="str">
        <f>IF(集計用!S303="","",IF(集計用!F303="男",LOOKUP(集計用!S303,得点換算データ!$M$3:$N$12),LOOKUP(集計用!S303,得点換算データ!$M$17:$N$26)))</f>
        <v/>
      </c>
      <c r="U303" s="28" t="str">
        <f>IF(記入用!O303="","",ROUNDDOWN(記入用!O303,0))</f>
        <v/>
      </c>
      <c r="V303" s="30" t="str">
        <f>IF(集計用!U303="","",IF(集計用!F303="男",LOOKUP(集計用!U303,得点換算データ!$O$3:$P$12),LOOKUP(集計用!U303,得点換算データ!$O$17:$P$26)))</f>
        <v/>
      </c>
      <c r="W303" s="28" t="str">
        <f>IF(記入用!P303="","",ROUNDDOWN(記入用!P303,0))</f>
        <v/>
      </c>
      <c r="X303" s="30" t="str">
        <f>IF(集計用!W303="","",IF(集計用!F303="男",LOOKUP(集計用!W303,得点換算データ!$Q$3:$R$12),LOOKUP(集計用!W303,得点換算データ!$Q$17:$R$26)))</f>
        <v/>
      </c>
      <c r="Y303" s="28" t="str">
        <f>IF(SUM(集計用!H303+J303+L303+N303+P303+R303+T303+V303+X303)=0,"",(H303+J303+L303+N303+T303+V303+X303+MAX(P303,R303)))</f>
        <v/>
      </c>
      <c r="Z303" s="28" t="str">
        <f>IF(Y303="","",IF(C303=1,LOOKUP(Y303,得点換算データ!$B$29:$B$33,得点換算データ!$A$29:$A$33),IF(C303=2,LOOKUP(Y303,得点換算データ!$C$29:$C$33,得点換算データ!$A$29:$A$33),LOOKUP(Y303,得点換算データ!$D$29:$D$33,得点換算データ!$A$29:$A$33))))</f>
        <v/>
      </c>
      <c r="AA303" s="27">
        <f t="shared" si="40"/>
        <v>0</v>
      </c>
      <c r="AB303" s="27"/>
      <c r="AC303" s="27">
        <f t="shared" si="41"/>
        <v>0</v>
      </c>
      <c r="AD303" s="27">
        <f t="shared" si="42"/>
        <v>0</v>
      </c>
      <c r="AE303" s="27">
        <f t="shared" si="43"/>
        <v>0</v>
      </c>
      <c r="AF303" s="27">
        <f t="shared" si="44"/>
        <v>0</v>
      </c>
      <c r="AG303" s="27">
        <f t="shared" si="45"/>
        <v>0</v>
      </c>
      <c r="AH303" s="27">
        <f t="shared" si="46"/>
        <v>0</v>
      </c>
      <c r="AI303" s="27">
        <f t="shared" si="47"/>
        <v>0</v>
      </c>
      <c r="AJ303" s="27">
        <f t="shared" si="48"/>
        <v>0</v>
      </c>
      <c r="AK303" s="27">
        <f t="shared" si="49"/>
        <v>0</v>
      </c>
    </row>
    <row r="304" spans="1:37">
      <c r="A304" s="28" t="str">
        <f>IF(記入用!A304="","",記入用!A304)</f>
        <v/>
      </c>
      <c r="B304" s="28" t="str">
        <f>IF(記入用!B304="","",記入用!B304)</f>
        <v/>
      </c>
      <c r="C304" s="28" t="str">
        <f>IF(記入用!C304="","",記入用!C304)</f>
        <v/>
      </c>
      <c r="D304" s="28" t="str">
        <f>IF(記入用!D304="","",記入用!D304)</f>
        <v/>
      </c>
      <c r="E304" s="28" t="str">
        <f>IF(記入用!E304="","",記入用!E304)</f>
        <v/>
      </c>
      <c r="F304" s="28" t="str">
        <f>IF(記入用!F304="","",記入用!F304)</f>
        <v/>
      </c>
      <c r="G304" s="28" t="str">
        <f>IF(OR(記入用!G304=0,記入用!H304=0),"",ROUND((記入用!G304+記入用!H304)/2,0))</f>
        <v/>
      </c>
      <c r="H304" s="29" t="str">
        <f>IF(集計用!G304="","",IF(集計用!F304="男",LOOKUP(集計用!G304,得点換算データ!$A$3:$B$12),LOOKUP(集計用!G304,得点換算データ!$A$17:$B$26)))</f>
        <v/>
      </c>
      <c r="I304" s="28" t="str">
        <f>IF(記入用!I304="","",記入用!I304)</f>
        <v/>
      </c>
      <c r="J304" s="30" t="str">
        <f>IF(集計用!I304="","",IF(集計用!F304="男",LOOKUP(集計用!I304,得点換算データ!$C$3:$D$12),LOOKUP(集計用!I304,得点換算データ!$C$17:$D$26)))</f>
        <v/>
      </c>
      <c r="K304" s="28" t="str">
        <f>IF(記入用!J304="","",ROUNDDOWN(記入用!J304,0))</f>
        <v/>
      </c>
      <c r="L304" s="29" t="str">
        <f>IF(集計用!K304="","",IF(集計用!F304="男",LOOKUP(集計用!K304,得点換算データ!$E$3:$F$12),LOOKUP(集計用!K304,得点換算データ!$E$17:$F$26)))</f>
        <v/>
      </c>
      <c r="M304" s="28" t="str">
        <f>IF(記入用!K304="","",記入用!K304)</f>
        <v/>
      </c>
      <c r="N304" s="30" t="str">
        <f>IF(集計用!M304="","",IF(集計用!F304="男",LOOKUP(集計用!M304,得点換算データ!$G$3:$H$12),LOOKUP(集計用!M304,得点換算データ!$G$17:$H$26)))</f>
        <v/>
      </c>
      <c r="O304" s="28" t="str">
        <f>IF(記入用!L304="","",記入用!L304)</f>
        <v/>
      </c>
      <c r="P304" s="30" t="str">
        <f>IF(集計用!O304="","",IF(集計用!F304="男",LOOKUP(集計用!O304,得点換算データ!$I$3:$J$12),LOOKUP(集計用!O304,得点換算データ!$I$17:$J$26)))</f>
        <v/>
      </c>
      <c r="Q304" s="28" t="str">
        <f>IF(記入用!M304="","",記入用!M304)</f>
        <v/>
      </c>
      <c r="R304" s="30" t="str">
        <f>IF(集計用!Q304="","",IF(集計用!F304="男",LOOKUP(集計用!Q304,得点換算データ!$K$3:$L$12),LOOKUP(集計用!Q304,得点換算データ!$K$17:$L$26)))</f>
        <v/>
      </c>
      <c r="S304" s="28" t="str">
        <f>IF(記入用!N304="","",ROUNDUP(記入用!N304,1))</f>
        <v/>
      </c>
      <c r="T304" s="30" t="str">
        <f>IF(集計用!S304="","",IF(集計用!F304="男",LOOKUP(集計用!S304,得点換算データ!$M$3:$N$12),LOOKUP(集計用!S304,得点換算データ!$M$17:$N$26)))</f>
        <v/>
      </c>
      <c r="U304" s="28" t="str">
        <f>IF(記入用!O304="","",ROUNDDOWN(記入用!O304,0))</f>
        <v/>
      </c>
      <c r="V304" s="30" t="str">
        <f>IF(集計用!U304="","",IF(集計用!F304="男",LOOKUP(集計用!U304,得点換算データ!$O$3:$P$12),LOOKUP(集計用!U304,得点換算データ!$O$17:$P$26)))</f>
        <v/>
      </c>
      <c r="W304" s="28" t="str">
        <f>IF(記入用!P304="","",ROUNDDOWN(記入用!P304,0))</f>
        <v/>
      </c>
      <c r="X304" s="30" t="str">
        <f>IF(集計用!W304="","",IF(集計用!F304="男",LOOKUP(集計用!W304,得点換算データ!$Q$3:$R$12),LOOKUP(集計用!W304,得点換算データ!$Q$17:$R$26)))</f>
        <v/>
      </c>
      <c r="Y304" s="28" t="str">
        <f>IF(SUM(集計用!H304+J304+L304+N304+P304+R304+T304+V304+X304)=0,"",(H304+J304+L304+N304+T304+V304+X304+MAX(P304,R304)))</f>
        <v/>
      </c>
      <c r="Z304" s="28" t="str">
        <f>IF(Y304="","",IF(C304=1,LOOKUP(Y304,得点換算データ!$B$29:$B$33,得点換算データ!$A$29:$A$33),IF(C304=2,LOOKUP(Y304,得点換算データ!$C$29:$C$33,得点換算データ!$A$29:$A$33),LOOKUP(Y304,得点換算データ!$D$29:$D$33,得点換算データ!$A$29:$A$33))))</f>
        <v/>
      </c>
      <c r="AA304" s="27">
        <f t="shared" si="40"/>
        <v>0</v>
      </c>
      <c r="AB304" s="27"/>
      <c r="AC304" s="27">
        <f t="shared" si="41"/>
        <v>0</v>
      </c>
      <c r="AD304" s="27">
        <f t="shared" si="42"/>
        <v>0</v>
      </c>
      <c r="AE304" s="27">
        <f t="shared" si="43"/>
        <v>0</v>
      </c>
      <c r="AF304" s="27">
        <f t="shared" si="44"/>
        <v>0</v>
      </c>
      <c r="AG304" s="27">
        <f t="shared" si="45"/>
        <v>0</v>
      </c>
      <c r="AH304" s="27">
        <f t="shared" si="46"/>
        <v>0</v>
      </c>
      <c r="AI304" s="27">
        <f t="shared" si="47"/>
        <v>0</v>
      </c>
      <c r="AJ304" s="27">
        <f t="shared" si="48"/>
        <v>0</v>
      </c>
      <c r="AK304" s="27">
        <f t="shared" si="49"/>
        <v>0</v>
      </c>
    </row>
    <row r="305" spans="1:37">
      <c r="A305" s="28" t="str">
        <f>IF(記入用!A305="","",記入用!A305)</f>
        <v/>
      </c>
      <c r="B305" s="28" t="str">
        <f>IF(記入用!B305="","",記入用!B305)</f>
        <v/>
      </c>
      <c r="C305" s="28" t="str">
        <f>IF(記入用!C305="","",記入用!C305)</f>
        <v/>
      </c>
      <c r="D305" s="28" t="str">
        <f>IF(記入用!D305="","",記入用!D305)</f>
        <v/>
      </c>
      <c r="E305" s="28" t="str">
        <f>IF(記入用!E305="","",記入用!E305)</f>
        <v/>
      </c>
      <c r="F305" s="28" t="str">
        <f>IF(記入用!F305="","",記入用!F305)</f>
        <v/>
      </c>
      <c r="G305" s="28" t="str">
        <f>IF(OR(記入用!G305=0,記入用!H305=0),"",ROUND((記入用!G305+記入用!H305)/2,0))</f>
        <v/>
      </c>
      <c r="H305" s="29" t="str">
        <f>IF(集計用!G305="","",IF(集計用!F305="男",LOOKUP(集計用!G305,得点換算データ!$A$3:$B$12),LOOKUP(集計用!G305,得点換算データ!$A$17:$B$26)))</f>
        <v/>
      </c>
      <c r="I305" s="28" t="str">
        <f>IF(記入用!I305="","",記入用!I305)</f>
        <v/>
      </c>
      <c r="J305" s="30" t="str">
        <f>IF(集計用!I305="","",IF(集計用!F305="男",LOOKUP(集計用!I305,得点換算データ!$C$3:$D$12),LOOKUP(集計用!I305,得点換算データ!$C$17:$D$26)))</f>
        <v/>
      </c>
      <c r="K305" s="28" t="str">
        <f>IF(記入用!J305="","",ROUNDDOWN(記入用!J305,0))</f>
        <v/>
      </c>
      <c r="L305" s="29" t="str">
        <f>IF(集計用!K305="","",IF(集計用!F305="男",LOOKUP(集計用!K305,得点換算データ!$E$3:$F$12),LOOKUP(集計用!K305,得点換算データ!$E$17:$F$26)))</f>
        <v/>
      </c>
      <c r="M305" s="28" t="str">
        <f>IF(記入用!K305="","",記入用!K305)</f>
        <v/>
      </c>
      <c r="N305" s="30" t="str">
        <f>IF(集計用!M305="","",IF(集計用!F305="男",LOOKUP(集計用!M305,得点換算データ!$G$3:$H$12),LOOKUP(集計用!M305,得点換算データ!$G$17:$H$26)))</f>
        <v/>
      </c>
      <c r="O305" s="28" t="str">
        <f>IF(記入用!L305="","",記入用!L305)</f>
        <v/>
      </c>
      <c r="P305" s="30" t="str">
        <f>IF(集計用!O305="","",IF(集計用!F305="男",LOOKUP(集計用!O305,得点換算データ!$I$3:$J$12),LOOKUP(集計用!O305,得点換算データ!$I$17:$J$26)))</f>
        <v/>
      </c>
      <c r="Q305" s="28" t="str">
        <f>IF(記入用!M305="","",記入用!M305)</f>
        <v/>
      </c>
      <c r="R305" s="30" t="str">
        <f>IF(集計用!Q305="","",IF(集計用!F305="男",LOOKUP(集計用!Q305,得点換算データ!$K$3:$L$12),LOOKUP(集計用!Q305,得点換算データ!$K$17:$L$26)))</f>
        <v/>
      </c>
      <c r="S305" s="28" t="str">
        <f>IF(記入用!N305="","",ROUNDUP(記入用!N305,1))</f>
        <v/>
      </c>
      <c r="T305" s="30" t="str">
        <f>IF(集計用!S305="","",IF(集計用!F305="男",LOOKUP(集計用!S305,得点換算データ!$M$3:$N$12),LOOKUP(集計用!S305,得点換算データ!$M$17:$N$26)))</f>
        <v/>
      </c>
      <c r="U305" s="28" t="str">
        <f>IF(記入用!O305="","",ROUNDDOWN(記入用!O305,0))</f>
        <v/>
      </c>
      <c r="V305" s="30" t="str">
        <f>IF(集計用!U305="","",IF(集計用!F305="男",LOOKUP(集計用!U305,得点換算データ!$O$3:$P$12),LOOKUP(集計用!U305,得点換算データ!$O$17:$P$26)))</f>
        <v/>
      </c>
      <c r="W305" s="28" t="str">
        <f>IF(記入用!P305="","",ROUNDDOWN(記入用!P305,0))</f>
        <v/>
      </c>
      <c r="X305" s="30" t="str">
        <f>IF(集計用!W305="","",IF(集計用!F305="男",LOOKUP(集計用!W305,得点換算データ!$Q$3:$R$12),LOOKUP(集計用!W305,得点換算データ!$Q$17:$R$26)))</f>
        <v/>
      </c>
      <c r="Y305" s="28" t="str">
        <f>IF(SUM(集計用!H305+J305+L305+N305+P305+R305+T305+V305+X305)=0,"",(H305+J305+L305+N305+T305+V305+X305+MAX(P305,R305)))</f>
        <v/>
      </c>
      <c r="Z305" s="28" t="str">
        <f>IF(Y305="","",IF(C305=1,LOOKUP(Y305,得点換算データ!$B$29:$B$33,得点換算データ!$A$29:$A$33),IF(C305=2,LOOKUP(Y305,得点換算データ!$C$29:$C$33,得点換算データ!$A$29:$A$33),LOOKUP(Y305,得点換算データ!$D$29:$D$33,得点換算データ!$A$29:$A$33))))</f>
        <v/>
      </c>
      <c r="AA305" s="27">
        <f t="shared" si="40"/>
        <v>0</v>
      </c>
      <c r="AB305" s="27"/>
      <c r="AC305" s="27">
        <f t="shared" si="41"/>
        <v>0</v>
      </c>
      <c r="AD305" s="27">
        <f t="shared" si="42"/>
        <v>0</v>
      </c>
      <c r="AE305" s="27">
        <f t="shared" si="43"/>
        <v>0</v>
      </c>
      <c r="AF305" s="27">
        <f t="shared" si="44"/>
        <v>0</v>
      </c>
      <c r="AG305" s="27">
        <f t="shared" si="45"/>
        <v>0</v>
      </c>
      <c r="AH305" s="27">
        <f t="shared" si="46"/>
        <v>0</v>
      </c>
      <c r="AI305" s="27">
        <f t="shared" si="47"/>
        <v>0</v>
      </c>
      <c r="AJ305" s="27">
        <f t="shared" si="48"/>
        <v>0</v>
      </c>
      <c r="AK305" s="27">
        <f t="shared" si="49"/>
        <v>0</v>
      </c>
    </row>
    <row r="306" spans="1:37">
      <c r="A306" s="28" t="str">
        <f>IF(記入用!A306="","",記入用!A306)</f>
        <v/>
      </c>
      <c r="B306" s="28" t="str">
        <f>IF(記入用!B306="","",記入用!B306)</f>
        <v/>
      </c>
      <c r="C306" s="28" t="str">
        <f>IF(記入用!C306="","",記入用!C306)</f>
        <v/>
      </c>
      <c r="D306" s="28" t="str">
        <f>IF(記入用!D306="","",記入用!D306)</f>
        <v/>
      </c>
      <c r="E306" s="28" t="str">
        <f>IF(記入用!E306="","",記入用!E306)</f>
        <v/>
      </c>
      <c r="F306" s="28" t="str">
        <f>IF(記入用!F306="","",記入用!F306)</f>
        <v/>
      </c>
      <c r="G306" s="28" t="str">
        <f>IF(OR(記入用!G306=0,記入用!H306=0),"",ROUND((記入用!G306+記入用!H306)/2,0))</f>
        <v/>
      </c>
      <c r="H306" s="29" t="str">
        <f>IF(集計用!G306="","",IF(集計用!F306="男",LOOKUP(集計用!G306,得点換算データ!$A$3:$B$12),LOOKUP(集計用!G306,得点換算データ!$A$17:$B$26)))</f>
        <v/>
      </c>
      <c r="I306" s="28" t="str">
        <f>IF(記入用!I306="","",記入用!I306)</f>
        <v/>
      </c>
      <c r="J306" s="30" t="str">
        <f>IF(集計用!I306="","",IF(集計用!F306="男",LOOKUP(集計用!I306,得点換算データ!$C$3:$D$12),LOOKUP(集計用!I306,得点換算データ!$C$17:$D$26)))</f>
        <v/>
      </c>
      <c r="K306" s="28" t="str">
        <f>IF(記入用!J306="","",ROUNDDOWN(記入用!J306,0))</f>
        <v/>
      </c>
      <c r="L306" s="29" t="str">
        <f>IF(集計用!K306="","",IF(集計用!F306="男",LOOKUP(集計用!K306,得点換算データ!$E$3:$F$12),LOOKUP(集計用!K306,得点換算データ!$E$17:$F$26)))</f>
        <v/>
      </c>
      <c r="M306" s="28" t="str">
        <f>IF(記入用!K306="","",記入用!K306)</f>
        <v/>
      </c>
      <c r="N306" s="30" t="str">
        <f>IF(集計用!M306="","",IF(集計用!F306="男",LOOKUP(集計用!M306,得点換算データ!$G$3:$H$12),LOOKUP(集計用!M306,得点換算データ!$G$17:$H$26)))</f>
        <v/>
      </c>
      <c r="O306" s="28" t="str">
        <f>IF(記入用!L306="","",記入用!L306)</f>
        <v/>
      </c>
      <c r="P306" s="30" t="str">
        <f>IF(集計用!O306="","",IF(集計用!F306="男",LOOKUP(集計用!O306,得点換算データ!$I$3:$J$12),LOOKUP(集計用!O306,得点換算データ!$I$17:$J$26)))</f>
        <v/>
      </c>
      <c r="Q306" s="28" t="str">
        <f>IF(記入用!M306="","",記入用!M306)</f>
        <v/>
      </c>
      <c r="R306" s="30" t="str">
        <f>IF(集計用!Q306="","",IF(集計用!F306="男",LOOKUP(集計用!Q306,得点換算データ!$K$3:$L$12),LOOKUP(集計用!Q306,得点換算データ!$K$17:$L$26)))</f>
        <v/>
      </c>
      <c r="S306" s="28" t="str">
        <f>IF(記入用!N306="","",ROUNDUP(記入用!N306,1))</f>
        <v/>
      </c>
      <c r="T306" s="30" t="str">
        <f>IF(集計用!S306="","",IF(集計用!F306="男",LOOKUP(集計用!S306,得点換算データ!$M$3:$N$12),LOOKUP(集計用!S306,得点換算データ!$M$17:$N$26)))</f>
        <v/>
      </c>
      <c r="U306" s="28" t="str">
        <f>IF(記入用!O306="","",ROUNDDOWN(記入用!O306,0))</f>
        <v/>
      </c>
      <c r="V306" s="30" t="str">
        <f>IF(集計用!U306="","",IF(集計用!F306="男",LOOKUP(集計用!U306,得点換算データ!$O$3:$P$12),LOOKUP(集計用!U306,得点換算データ!$O$17:$P$26)))</f>
        <v/>
      </c>
      <c r="W306" s="28" t="str">
        <f>IF(記入用!P306="","",ROUNDDOWN(記入用!P306,0))</f>
        <v/>
      </c>
      <c r="X306" s="30" t="str">
        <f>IF(集計用!W306="","",IF(集計用!F306="男",LOOKUP(集計用!W306,得点換算データ!$Q$3:$R$12),LOOKUP(集計用!W306,得点換算データ!$Q$17:$R$26)))</f>
        <v/>
      </c>
      <c r="Y306" s="28" t="str">
        <f>IF(SUM(集計用!H306+J306+L306+N306+P306+R306+T306+V306+X306)=0,"",(H306+J306+L306+N306+T306+V306+X306+MAX(P306,R306)))</f>
        <v/>
      </c>
      <c r="Z306" s="28" t="str">
        <f>IF(Y306="","",IF(C306=1,LOOKUP(Y306,得点換算データ!$B$29:$B$33,得点換算データ!$A$29:$A$33),IF(C306=2,LOOKUP(Y306,得点換算データ!$C$29:$C$33,得点換算データ!$A$29:$A$33),LOOKUP(Y306,得点換算データ!$D$29:$D$33,得点換算データ!$A$29:$A$33))))</f>
        <v/>
      </c>
      <c r="AA306" s="27">
        <f t="shared" si="40"/>
        <v>0</v>
      </c>
      <c r="AB306" s="27"/>
      <c r="AC306" s="27">
        <f t="shared" si="41"/>
        <v>0</v>
      </c>
      <c r="AD306" s="27">
        <f t="shared" si="42"/>
        <v>0</v>
      </c>
      <c r="AE306" s="27">
        <f t="shared" si="43"/>
        <v>0</v>
      </c>
      <c r="AF306" s="27">
        <f t="shared" si="44"/>
        <v>0</v>
      </c>
      <c r="AG306" s="27">
        <f t="shared" si="45"/>
        <v>0</v>
      </c>
      <c r="AH306" s="27">
        <f t="shared" si="46"/>
        <v>0</v>
      </c>
      <c r="AI306" s="27">
        <f t="shared" si="47"/>
        <v>0</v>
      </c>
      <c r="AJ306" s="27">
        <f t="shared" si="48"/>
        <v>0</v>
      </c>
      <c r="AK306" s="27">
        <f t="shared" si="49"/>
        <v>0</v>
      </c>
    </row>
    <row r="307" spans="1:37">
      <c r="A307" s="28" t="str">
        <f>IF(記入用!A307="","",記入用!A307)</f>
        <v/>
      </c>
      <c r="B307" s="28" t="str">
        <f>IF(記入用!B307="","",記入用!B307)</f>
        <v/>
      </c>
      <c r="C307" s="28" t="str">
        <f>IF(記入用!C307="","",記入用!C307)</f>
        <v/>
      </c>
      <c r="D307" s="28" t="str">
        <f>IF(記入用!D307="","",記入用!D307)</f>
        <v/>
      </c>
      <c r="E307" s="28" t="str">
        <f>IF(記入用!E307="","",記入用!E307)</f>
        <v/>
      </c>
      <c r="F307" s="28" t="str">
        <f>IF(記入用!F307="","",記入用!F307)</f>
        <v/>
      </c>
      <c r="G307" s="28" t="str">
        <f>IF(OR(記入用!G307=0,記入用!H307=0),"",ROUND((記入用!G307+記入用!H307)/2,0))</f>
        <v/>
      </c>
      <c r="H307" s="29" t="str">
        <f>IF(集計用!G307="","",IF(集計用!F307="男",LOOKUP(集計用!G307,得点換算データ!$A$3:$B$12),LOOKUP(集計用!G307,得点換算データ!$A$17:$B$26)))</f>
        <v/>
      </c>
      <c r="I307" s="28" t="str">
        <f>IF(記入用!I307="","",記入用!I307)</f>
        <v/>
      </c>
      <c r="J307" s="30" t="str">
        <f>IF(集計用!I307="","",IF(集計用!F307="男",LOOKUP(集計用!I307,得点換算データ!$C$3:$D$12),LOOKUP(集計用!I307,得点換算データ!$C$17:$D$26)))</f>
        <v/>
      </c>
      <c r="K307" s="28" t="str">
        <f>IF(記入用!J307="","",ROUNDDOWN(記入用!J307,0))</f>
        <v/>
      </c>
      <c r="L307" s="29" t="str">
        <f>IF(集計用!K307="","",IF(集計用!F307="男",LOOKUP(集計用!K307,得点換算データ!$E$3:$F$12),LOOKUP(集計用!K307,得点換算データ!$E$17:$F$26)))</f>
        <v/>
      </c>
      <c r="M307" s="28" t="str">
        <f>IF(記入用!K307="","",記入用!K307)</f>
        <v/>
      </c>
      <c r="N307" s="30" t="str">
        <f>IF(集計用!M307="","",IF(集計用!F307="男",LOOKUP(集計用!M307,得点換算データ!$G$3:$H$12),LOOKUP(集計用!M307,得点換算データ!$G$17:$H$26)))</f>
        <v/>
      </c>
      <c r="O307" s="28" t="str">
        <f>IF(記入用!L307="","",記入用!L307)</f>
        <v/>
      </c>
      <c r="P307" s="30" t="str">
        <f>IF(集計用!O307="","",IF(集計用!F307="男",LOOKUP(集計用!O307,得点換算データ!$I$3:$J$12),LOOKUP(集計用!O307,得点換算データ!$I$17:$J$26)))</f>
        <v/>
      </c>
      <c r="Q307" s="28" t="str">
        <f>IF(記入用!M307="","",記入用!M307)</f>
        <v/>
      </c>
      <c r="R307" s="30" t="str">
        <f>IF(集計用!Q307="","",IF(集計用!F307="男",LOOKUP(集計用!Q307,得点換算データ!$K$3:$L$12),LOOKUP(集計用!Q307,得点換算データ!$K$17:$L$26)))</f>
        <v/>
      </c>
      <c r="S307" s="28" t="str">
        <f>IF(記入用!N307="","",ROUNDUP(記入用!N307,1))</f>
        <v/>
      </c>
      <c r="T307" s="30" t="str">
        <f>IF(集計用!S307="","",IF(集計用!F307="男",LOOKUP(集計用!S307,得点換算データ!$M$3:$N$12),LOOKUP(集計用!S307,得点換算データ!$M$17:$N$26)))</f>
        <v/>
      </c>
      <c r="U307" s="28" t="str">
        <f>IF(記入用!O307="","",ROUNDDOWN(記入用!O307,0))</f>
        <v/>
      </c>
      <c r="V307" s="30" t="str">
        <f>IF(集計用!U307="","",IF(集計用!F307="男",LOOKUP(集計用!U307,得点換算データ!$O$3:$P$12),LOOKUP(集計用!U307,得点換算データ!$O$17:$P$26)))</f>
        <v/>
      </c>
      <c r="W307" s="28" t="str">
        <f>IF(記入用!P307="","",ROUNDDOWN(記入用!P307,0))</f>
        <v/>
      </c>
      <c r="X307" s="30" t="str">
        <f>IF(集計用!W307="","",IF(集計用!F307="男",LOOKUP(集計用!W307,得点換算データ!$Q$3:$R$12),LOOKUP(集計用!W307,得点換算データ!$Q$17:$R$26)))</f>
        <v/>
      </c>
      <c r="Y307" s="28" t="str">
        <f>IF(SUM(集計用!H307+J307+L307+N307+P307+R307+T307+V307+X307)=0,"",(H307+J307+L307+N307+T307+V307+X307+MAX(P307,R307)))</f>
        <v/>
      </c>
      <c r="Z307" s="28" t="str">
        <f>IF(Y307="","",IF(C307=1,LOOKUP(Y307,得点換算データ!$B$29:$B$33,得点換算データ!$A$29:$A$33),IF(C307=2,LOOKUP(Y307,得点換算データ!$C$29:$C$33,得点換算データ!$A$29:$A$33),LOOKUP(Y307,得点換算データ!$D$29:$D$33,得点換算データ!$A$29:$A$33))))</f>
        <v/>
      </c>
      <c r="AA307" s="27">
        <f t="shared" si="40"/>
        <v>0</v>
      </c>
      <c r="AB307" s="27"/>
      <c r="AC307" s="27">
        <f t="shared" si="41"/>
        <v>0</v>
      </c>
      <c r="AD307" s="27">
        <f t="shared" si="42"/>
        <v>0</v>
      </c>
      <c r="AE307" s="27">
        <f t="shared" si="43"/>
        <v>0</v>
      </c>
      <c r="AF307" s="27">
        <f t="shared" si="44"/>
        <v>0</v>
      </c>
      <c r="AG307" s="27">
        <f t="shared" si="45"/>
        <v>0</v>
      </c>
      <c r="AH307" s="27">
        <f t="shared" si="46"/>
        <v>0</v>
      </c>
      <c r="AI307" s="27">
        <f t="shared" si="47"/>
        <v>0</v>
      </c>
      <c r="AJ307" s="27">
        <f t="shared" si="48"/>
        <v>0</v>
      </c>
      <c r="AK307" s="27">
        <f t="shared" si="49"/>
        <v>0</v>
      </c>
    </row>
    <row r="308" spans="1:37">
      <c r="A308" s="28" t="str">
        <f>IF(記入用!A308="","",記入用!A308)</f>
        <v/>
      </c>
      <c r="B308" s="28" t="str">
        <f>IF(記入用!B308="","",記入用!B308)</f>
        <v/>
      </c>
      <c r="C308" s="28" t="str">
        <f>IF(記入用!C308="","",記入用!C308)</f>
        <v/>
      </c>
      <c r="D308" s="28" t="str">
        <f>IF(記入用!D308="","",記入用!D308)</f>
        <v/>
      </c>
      <c r="E308" s="28" t="str">
        <f>IF(記入用!E308="","",記入用!E308)</f>
        <v/>
      </c>
      <c r="F308" s="28" t="str">
        <f>IF(記入用!F308="","",記入用!F308)</f>
        <v/>
      </c>
      <c r="G308" s="28" t="str">
        <f>IF(OR(記入用!G308=0,記入用!H308=0),"",ROUND((記入用!G308+記入用!H308)/2,0))</f>
        <v/>
      </c>
      <c r="H308" s="29" t="str">
        <f>IF(集計用!G308="","",IF(集計用!F308="男",LOOKUP(集計用!G308,得点換算データ!$A$3:$B$12),LOOKUP(集計用!G308,得点換算データ!$A$17:$B$26)))</f>
        <v/>
      </c>
      <c r="I308" s="28" t="str">
        <f>IF(記入用!I308="","",記入用!I308)</f>
        <v/>
      </c>
      <c r="J308" s="30" t="str">
        <f>IF(集計用!I308="","",IF(集計用!F308="男",LOOKUP(集計用!I308,得点換算データ!$C$3:$D$12),LOOKUP(集計用!I308,得点換算データ!$C$17:$D$26)))</f>
        <v/>
      </c>
      <c r="K308" s="28" t="str">
        <f>IF(記入用!J308="","",ROUNDDOWN(記入用!J308,0))</f>
        <v/>
      </c>
      <c r="L308" s="29" t="str">
        <f>IF(集計用!K308="","",IF(集計用!F308="男",LOOKUP(集計用!K308,得点換算データ!$E$3:$F$12),LOOKUP(集計用!K308,得点換算データ!$E$17:$F$26)))</f>
        <v/>
      </c>
      <c r="M308" s="28" t="str">
        <f>IF(記入用!K308="","",記入用!K308)</f>
        <v/>
      </c>
      <c r="N308" s="30" t="str">
        <f>IF(集計用!M308="","",IF(集計用!F308="男",LOOKUP(集計用!M308,得点換算データ!$G$3:$H$12),LOOKUP(集計用!M308,得点換算データ!$G$17:$H$26)))</f>
        <v/>
      </c>
      <c r="O308" s="28" t="str">
        <f>IF(記入用!L308="","",記入用!L308)</f>
        <v/>
      </c>
      <c r="P308" s="30" t="str">
        <f>IF(集計用!O308="","",IF(集計用!F308="男",LOOKUP(集計用!O308,得点換算データ!$I$3:$J$12),LOOKUP(集計用!O308,得点換算データ!$I$17:$J$26)))</f>
        <v/>
      </c>
      <c r="Q308" s="28" t="str">
        <f>IF(記入用!M308="","",記入用!M308)</f>
        <v/>
      </c>
      <c r="R308" s="30" t="str">
        <f>IF(集計用!Q308="","",IF(集計用!F308="男",LOOKUP(集計用!Q308,得点換算データ!$K$3:$L$12),LOOKUP(集計用!Q308,得点換算データ!$K$17:$L$26)))</f>
        <v/>
      </c>
      <c r="S308" s="28" t="str">
        <f>IF(記入用!N308="","",ROUNDUP(記入用!N308,1))</f>
        <v/>
      </c>
      <c r="T308" s="30" t="str">
        <f>IF(集計用!S308="","",IF(集計用!F308="男",LOOKUP(集計用!S308,得点換算データ!$M$3:$N$12),LOOKUP(集計用!S308,得点換算データ!$M$17:$N$26)))</f>
        <v/>
      </c>
      <c r="U308" s="28" t="str">
        <f>IF(記入用!O308="","",ROUNDDOWN(記入用!O308,0))</f>
        <v/>
      </c>
      <c r="V308" s="30" t="str">
        <f>IF(集計用!U308="","",IF(集計用!F308="男",LOOKUP(集計用!U308,得点換算データ!$O$3:$P$12),LOOKUP(集計用!U308,得点換算データ!$O$17:$P$26)))</f>
        <v/>
      </c>
      <c r="W308" s="28" t="str">
        <f>IF(記入用!P308="","",ROUNDDOWN(記入用!P308,0))</f>
        <v/>
      </c>
      <c r="X308" s="30" t="str">
        <f>IF(集計用!W308="","",IF(集計用!F308="男",LOOKUP(集計用!W308,得点換算データ!$Q$3:$R$12),LOOKUP(集計用!W308,得点換算データ!$Q$17:$R$26)))</f>
        <v/>
      </c>
      <c r="Y308" s="28" t="str">
        <f>IF(SUM(集計用!H308+J308+L308+N308+P308+R308+T308+V308+X308)=0,"",(H308+J308+L308+N308+T308+V308+X308+MAX(P308,R308)))</f>
        <v/>
      </c>
      <c r="Z308" s="28" t="str">
        <f>IF(Y308="","",IF(C308=1,LOOKUP(Y308,得点換算データ!$B$29:$B$33,得点換算データ!$A$29:$A$33),IF(C308=2,LOOKUP(Y308,得点換算データ!$C$29:$C$33,得点換算データ!$A$29:$A$33),LOOKUP(Y308,得点換算データ!$D$29:$D$33,得点換算データ!$A$29:$A$33))))</f>
        <v/>
      </c>
      <c r="AA308" s="27">
        <f t="shared" si="40"/>
        <v>0</v>
      </c>
      <c r="AB308" s="27"/>
      <c r="AC308" s="27">
        <f t="shared" si="41"/>
        <v>0</v>
      </c>
      <c r="AD308" s="27">
        <f t="shared" si="42"/>
        <v>0</v>
      </c>
      <c r="AE308" s="27">
        <f t="shared" si="43"/>
        <v>0</v>
      </c>
      <c r="AF308" s="27">
        <f t="shared" si="44"/>
        <v>0</v>
      </c>
      <c r="AG308" s="27">
        <f t="shared" si="45"/>
        <v>0</v>
      </c>
      <c r="AH308" s="27">
        <f t="shared" si="46"/>
        <v>0</v>
      </c>
      <c r="AI308" s="27">
        <f t="shared" si="47"/>
        <v>0</v>
      </c>
      <c r="AJ308" s="27">
        <f t="shared" si="48"/>
        <v>0</v>
      </c>
      <c r="AK308" s="27">
        <f t="shared" si="49"/>
        <v>0</v>
      </c>
    </row>
    <row r="309" spans="1:37">
      <c r="A309" s="28" t="str">
        <f>IF(記入用!A309="","",記入用!A309)</f>
        <v/>
      </c>
      <c r="B309" s="28" t="str">
        <f>IF(記入用!B309="","",記入用!B309)</f>
        <v/>
      </c>
      <c r="C309" s="28" t="str">
        <f>IF(記入用!C309="","",記入用!C309)</f>
        <v/>
      </c>
      <c r="D309" s="28" t="str">
        <f>IF(記入用!D309="","",記入用!D309)</f>
        <v/>
      </c>
      <c r="E309" s="28" t="str">
        <f>IF(記入用!E309="","",記入用!E309)</f>
        <v/>
      </c>
      <c r="F309" s="28" t="str">
        <f>IF(記入用!F309="","",記入用!F309)</f>
        <v/>
      </c>
      <c r="G309" s="28" t="str">
        <f>IF(OR(記入用!G309=0,記入用!H309=0),"",ROUND((記入用!G309+記入用!H309)/2,0))</f>
        <v/>
      </c>
      <c r="H309" s="29" t="str">
        <f>IF(集計用!G309="","",IF(集計用!F309="男",LOOKUP(集計用!G309,得点換算データ!$A$3:$B$12),LOOKUP(集計用!G309,得点換算データ!$A$17:$B$26)))</f>
        <v/>
      </c>
      <c r="I309" s="28" t="str">
        <f>IF(記入用!I309="","",記入用!I309)</f>
        <v/>
      </c>
      <c r="J309" s="30" t="str">
        <f>IF(集計用!I309="","",IF(集計用!F309="男",LOOKUP(集計用!I309,得点換算データ!$C$3:$D$12),LOOKUP(集計用!I309,得点換算データ!$C$17:$D$26)))</f>
        <v/>
      </c>
      <c r="K309" s="28" t="str">
        <f>IF(記入用!J309="","",ROUNDDOWN(記入用!J309,0))</f>
        <v/>
      </c>
      <c r="L309" s="29" t="str">
        <f>IF(集計用!K309="","",IF(集計用!F309="男",LOOKUP(集計用!K309,得点換算データ!$E$3:$F$12),LOOKUP(集計用!K309,得点換算データ!$E$17:$F$26)))</f>
        <v/>
      </c>
      <c r="M309" s="28" t="str">
        <f>IF(記入用!K309="","",記入用!K309)</f>
        <v/>
      </c>
      <c r="N309" s="30" t="str">
        <f>IF(集計用!M309="","",IF(集計用!F309="男",LOOKUP(集計用!M309,得点換算データ!$G$3:$H$12),LOOKUP(集計用!M309,得点換算データ!$G$17:$H$26)))</f>
        <v/>
      </c>
      <c r="O309" s="28" t="str">
        <f>IF(記入用!L309="","",記入用!L309)</f>
        <v/>
      </c>
      <c r="P309" s="30" t="str">
        <f>IF(集計用!O309="","",IF(集計用!F309="男",LOOKUP(集計用!O309,得点換算データ!$I$3:$J$12),LOOKUP(集計用!O309,得点換算データ!$I$17:$J$26)))</f>
        <v/>
      </c>
      <c r="Q309" s="28" t="str">
        <f>IF(記入用!M309="","",記入用!M309)</f>
        <v/>
      </c>
      <c r="R309" s="30" t="str">
        <f>IF(集計用!Q309="","",IF(集計用!F309="男",LOOKUP(集計用!Q309,得点換算データ!$K$3:$L$12),LOOKUP(集計用!Q309,得点換算データ!$K$17:$L$26)))</f>
        <v/>
      </c>
      <c r="S309" s="28" t="str">
        <f>IF(記入用!N309="","",ROUNDUP(記入用!N309,1))</f>
        <v/>
      </c>
      <c r="T309" s="30" t="str">
        <f>IF(集計用!S309="","",IF(集計用!F309="男",LOOKUP(集計用!S309,得点換算データ!$M$3:$N$12),LOOKUP(集計用!S309,得点換算データ!$M$17:$N$26)))</f>
        <v/>
      </c>
      <c r="U309" s="28" t="str">
        <f>IF(記入用!O309="","",ROUNDDOWN(記入用!O309,0))</f>
        <v/>
      </c>
      <c r="V309" s="30" t="str">
        <f>IF(集計用!U309="","",IF(集計用!F309="男",LOOKUP(集計用!U309,得点換算データ!$O$3:$P$12),LOOKUP(集計用!U309,得点換算データ!$O$17:$P$26)))</f>
        <v/>
      </c>
      <c r="W309" s="28" t="str">
        <f>IF(記入用!P309="","",ROUNDDOWN(記入用!P309,0))</f>
        <v/>
      </c>
      <c r="X309" s="30" t="str">
        <f>IF(集計用!W309="","",IF(集計用!F309="男",LOOKUP(集計用!W309,得点換算データ!$Q$3:$R$12),LOOKUP(集計用!W309,得点換算データ!$Q$17:$R$26)))</f>
        <v/>
      </c>
      <c r="Y309" s="28" t="str">
        <f>IF(SUM(集計用!H309+J309+L309+N309+P309+R309+T309+V309+X309)=0,"",(H309+J309+L309+N309+T309+V309+X309+MAX(P309,R309)))</f>
        <v/>
      </c>
      <c r="Z309" s="28" t="str">
        <f>IF(Y309="","",IF(C309=1,LOOKUP(Y309,得点換算データ!$B$29:$B$33,得点換算データ!$A$29:$A$33),IF(C309=2,LOOKUP(Y309,得点換算データ!$C$29:$C$33,得点換算データ!$A$29:$A$33),LOOKUP(Y309,得点換算データ!$D$29:$D$33,得点換算データ!$A$29:$A$33))))</f>
        <v/>
      </c>
      <c r="AA309" s="27">
        <f t="shared" si="40"/>
        <v>0</v>
      </c>
      <c r="AB309" s="27"/>
      <c r="AC309" s="27">
        <f t="shared" si="41"/>
        <v>0</v>
      </c>
      <c r="AD309" s="27">
        <f t="shared" si="42"/>
        <v>0</v>
      </c>
      <c r="AE309" s="27">
        <f t="shared" si="43"/>
        <v>0</v>
      </c>
      <c r="AF309" s="27">
        <f t="shared" si="44"/>
        <v>0</v>
      </c>
      <c r="AG309" s="27">
        <f t="shared" si="45"/>
        <v>0</v>
      </c>
      <c r="AH309" s="27">
        <f t="shared" si="46"/>
        <v>0</v>
      </c>
      <c r="AI309" s="27">
        <f t="shared" si="47"/>
        <v>0</v>
      </c>
      <c r="AJ309" s="27">
        <f t="shared" si="48"/>
        <v>0</v>
      </c>
      <c r="AK309" s="27">
        <f t="shared" si="49"/>
        <v>0</v>
      </c>
    </row>
    <row r="310" spans="1:37">
      <c r="A310" s="28" t="str">
        <f>IF(記入用!A310="","",記入用!A310)</f>
        <v/>
      </c>
      <c r="B310" s="28" t="str">
        <f>IF(記入用!B310="","",記入用!B310)</f>
        <v/>
      </c>
      <c r="C310" s="28" t="str">
        <f>IF(記入用!C310="","",記入用!C310)</f>
        <v/>
      </c>
      <c r="D310" s="28" t="str">
        <f>IF(記入用!D310="","",記入用!D310)</f>
        <v/>
      </c>
      <c r="E310" s="28" t="str">
        <f>IF(記入用!E310="","",記入用!E310)</f>
        <v/>
      </c>
      <c r="F310" s="28" t="str">
        <f>IF(記入用!F310="","",記入用!F310)</f>
        <v/>
      </c>
      <c r="G310" s="28" t="str">
        <f>IF(OR(記入用!G310=0,記入用!H310=0),"",ROUND((記入用!G310+記入用!H310)/2,0))</f>
        <v/>
      </c>
      <c r="H310" s="29" t="str">
        <f>IF(集計用!G310="","",IF(集計用!F310="男",LOOKUP(集計用!G310,得点換算データ!$A$3:$B$12),LOOKUP(集計用!G310,得点換算データ!$A$17:$B$26)))</f>
        <v/>
      </c>
      <c r="I310" s="28" t="str">
        <f>IF(記入用!I310="","",記入用!I310)</f>
        <v/>
      </c>
      <c r="J310" s="30" t="str">
        <f>IF(集計用!I310="","",IF(集計用!F310="男",LOOKUP(集計用!I310,得点換算データ!$C$3:$D$12),LOOKUP(集計用!I310,得点換算データ!$C$17:$D$26)))</f>
        <v/>
      </c>
      <c r="K310" s="28" t="str">
        <f>IF(記入用!J310="","",ROUNDDOWN(記入用!J310,0))</f>
        <v/>
      </c>
      <c r="L310" s="29" t="str">
        <f>IF(集計用!K310="","",IF(集計用!F310="男",LOOKUP(集計用!K310,得点換算データ!$E$3:$F$12),LOOKUP(集計用!K310,得点換算データ!$E$17:$F$26)))</f>
        <v/>
      </c>
      <c r="M310" s="28" t="str">
        <f>IF(記入用!K310="","",記入用!K310)</f>
        <v/>
      </c>
      <c r="N310" s="30" t="str">
        <f>IF(集計用!M310="","",IF(集計用!F310="男",LOOKUP(集計用!M310,得点換算データ!$G$3:$H$12),LOOKUP(集計用!M310,得点換算データ!$G$17:$H$26)))</f>
        <v/>
      </c>
      <c r="O310" s="28" t="str">
        <f>IF(記入用!L310="","",記入用!L310)</f>
        <v/>
      </c>
      <c r="P310" s="30" t="str">
        <f>IF(集計用!O310="","",IF(集計用!F310="男",LOOKUP(集計用!O310,得点換算データ!$I$3:$J$12),LOOKUP(集計用!O310,得点換算データ!$I$17:$J$26)))</f>
        <v/>
      </c>
      <c r="Q310" s="28" t="str">
        <f>IF(記入用!M310="","",記入用!M310)</f>
        <v/>
      </c>
      <c r="R310" s="30" t="str">
        <f>IF(集計用!Q310="","",IF(集計用!F310="男",LOOKUP(集計用!Q310,得点換算データ!$K$3:$L$12),LOOKUP(集計用!Q310,得点換算データ!$K$17:$L$26)))</f>
        <v/>
      </c>
      <c r="S310" s="28" t="str">
        <f>IF(記入用!N310="","",ROUNDUP(記入用!N310,1))</f>
        <v/>
      </c>
      <c r="T310" s="30" t="str">
        <f>IF(集計用!S310="","",IF(集計用!F310="男",LOOKUP(集計用!S310,得点換算データ!$M$3:$N$12),LOOKUP(集計用!S310,得点換算データ!$M$17:$N$26)))</f>
        <v/>
      </c>
      <c r="U310" s="28" t="str">
        <f>IF(記入用!O310="","",ROUNDDOWN(記入用!O310,0))</f>
        <v/>
      </c>
      <c r="V310" s="30" t="str">
        <f>IF(集計用!U310="","",IF(集計用!F310="男",LOOKUP(集計用!U310,得点換算データ!$O$3:$P$12),LOOKUP(集計用!U310,得点換算データ!$O$17:$P$26)))</f>
        <v/>
      </c>
      <c r="W310" s="28" t="str">
        <f>IF(記入用!P310="","",ROUNDDOWN(記入用!P310,0))</f>
        <v/>
      </c>
      <c r="X310" s="30" t="str">
        <f>IF(集計用!W310="","",IF(集計用!F310="男",LOOKUP(集計用!W310,得点換算データ!$Q$3:$R$12),LOOKUP(集計用!W310,得点換算データ!$Q$17:$R$26)))</f>
        <v/>
      </c>
      <c r="Y310" s="28" t="str">
        <f>IF(SUM(集計用!H310+J310+L310+N310+P310+R310+T310+V310+X310)=0,"",(H310+J310+L310+N310+T310+V310+X310+MAX(P310,R310)))</f>
        <v/>
      </c>
      <c r="Z310" s="28" t="str">
        <f>IF(Y310="","",IF(C310=1,LOOKUP(Y310,得点換算データ!$B$29:$B$33,得点換算データ!$A$29:$A$33),IF(C310=2,LOOKUP(Y310,得点換算データ!$C$29:$C$33,得点換算データ!$A$29:$A$33),LOOKUP(Y310,得点換算データ!$D$29:$D$33,得点換算データ!$A$29:$A$33))))</f>
        <v/>
      </c>
      <c r="AA310" s="27">
        <f t="shared" si="40"/>
        <v>0</v>
      </c>
      <c r="AB310" s="27"/>
      <c r="AC310" s="27">
        <f t="shared" si="41"/>
        <v>0</v>
      </c>
      <c r="AD310" s="27">
        <f t="shared" si="42"/>
        <v>0</v>
      </c>
      <c r="AE310" s="27">
        <f t="shared" si="43"/>
        <v>0</v>
      </c>
      <c r="AF310" s="27">
        <f t="shared" si="44"/>
        <v>0</v>
      </c>
      <c r="AG310" s="27">
        <f t="shared" si="45"/>
        <v>0</v>
      </c>
      <c r="AH310" s="27">
        <f t="shared" si="46"/>
        <v>0</v>
      </c>
      <c r="AI310" s="27">
        <f t="shared" si="47"/>
        <v>0</v>
      </c>
      <c r="AJ310" s="27">
        <f t="shared" si="48"/>
        <v>0</v>
      </c>
      <c r="AK310" s="27">
        <f t="shared" si="49"/>
        <v>0</v>
      </c>
    </row>
    <row r="311" spans="1:37">
      <c r="A311" s="28" t="str">
        <f>IF(記入用!A311="","",記入用!A311)</f>
        <v/>
      </c>
      <c r="B311" s="28" t="str">
        <f>IF(記入用!B311="","",記入用!B311)</f>
        <v/>
      </c>
      <c r="C311" s="28" t="str">
        <f>IF(記入用!C311="","",記入用!C311)</f>
        <v/>
      </c>
      <c r="D311" s="28" t="str">
        <f>IF(記入用!D311="","",記入用!D311)</f>
        <v/>
      </c>
      <c r="E311" s="28" t="str">
        <f>IF(記入用!E311="","",記入用!E311)</f>
        <v/>
      </c>
      <c r="F311" s="28" t="str">
        <f>IF(記入用!F311="","",記入用!F311)</f>
        <v/>
      </c>
      <c r="G311" s="28" t="str">
        <f>IF(OR(記入用!G311=0,記入用!H311=0),"",ROUND((記入用!G311+記入用!H311)/2,0))</f>
        <v/>
      </c>
      <c r="H311" s="29" t="str">
        <f>IF(集計用!G311="","",IF(集計用!F311="男",LOOKUP(集計用!G311,得点換算データ!$A$3:$B$12),LOOKUP(集計用!G311,得点換算データ!$A$17:$B$26)))</f>
        <v/>
      </c>
      <c r="I311" s="28" t="str">
        <f>IF(記入用!I311="","",記入用!I311)</f>
        <v/>
      </c>
      <c r="J311" s="30" t="str">
        <f>IF(集計用!I311="","",IF(集計用!F311="男",LOOKUP(集計用!I311,得点換算データ!$C$3:$D$12),LOOKUP(集計用!I311,得点換算データ!$C$17:$D$26)))</f>
        <v/>
      </c>
      <c r="K311" s="28" t="str">
        <f>IF(記入用!J311="","",ROUNDDOWN(記入用!J311,0))</f>
        <v/>
      </c>
      <c r="L311" s="29" t="str">
        <f>IF(集計用!K311="","",IF(集計用!F311="男",LOOKUP(集計用!K311,得点換算データ!$E$3:$F$12),LOOKUP(集計用!K311,得点換算データ!$E$17:$F$26)))</f>
        <v/>
      </c>
      <c r="M311" s="28" t="str">
        <f>IF(記入用!K311="","",記入用!K311)</f>
        <v/>
      </c>
      <c r="N311" s="30" t="str">
        <f>IF(集計用!M311="","",IF(集計用!F311="男",LOOKUP(集計用!M311,得点換算データ!$G$3:$H$12),LOOKUP(集計用!M311,得点換算データ!$G$17:$H$26)))</f>
        <v/>
      </c>
      <c r="O311" s="28" t="str">
        <f>IF(記入用!L311="","",記入用!L311)</f>
        <v/>
      </c>
      <c r="P311" s="30" t="str">
        <f>IF(集計用!O311="","",IF(集計用!F311="男",LOOKUP(集計用!O311,得点換算データ!$I$3:$J$12),LOOKUP(集計用!O311,得点換算データ!$I$17:$J$26)))</f>
        <v/>
      </c>
      <c r="Q311" s="28" t="str">
        <f>IF(記入用!M311="","",記入用!M311)</f>
        <v/>
      </c>
      <c r="R311" s="30" t="str">
        <f>IF(集計用!Q311="","",IF(集計用!F311="男",LOOKUP(集計用!Q311,得点換算データ!$K$3:$L$12),LOOKUP(集計用!Q311,得点換算データ!$K$17:$L$26)))</f>
        <v/>
      </c>
      <c r="S311" s="28" t="str">
        <f>IF(記入用!N311="","",ROUNDUP(記入用!N311,1))</f>
        <v/>
      </c>
      <c r="T311" s="30" t="str">
        <f>IF(集計用!S311="","",IF(集計用!F311="男",LOOKUP(集計用!S311,得点換算データ!$M$3:$N$12),LOOKUP(集計用!S311,得点換算データ!$M$17:$N$26)))</f>
        <v/>
      </c>
      <c r="U311" s="28" t="str">
        <f>IF(記入用!O311="","",ROUNDDOWN(記入用!O311,0))</f>
        <v/>
      </c>
      <c r="V311" s="30" t="str">
        <f>IF(集計用!U311="","",IF(集計用!F311="男",LOOKUP(集計用!U311,得点換算データ!$O$3:$P$12),LOOKUP(集計用!U311,得点換算データ!$O$17:$P$26)))</f>
        <v/>
      </c>
      <c r="W311" s="28" t="str">
        <f>IF(記入用!P311="","",ROUNDDOWN(記入用!P311,0))</f>
        <v/>
      </c>
      <c r="X311" s="30" t="str">
        <f>IF(集計用!W311="","",IF(集計用!F311="男",LOOKUP(集計用!W311,得点換算データ!$Q$3:$R$12),LOOKUP(集計用!W311,得点換算データ!$Q$17:$R$26)))</f>
        <v/>
      </c>
      <c r="Y311" s="28" t="str">
        <f>IF(SUM(集計用!H311+J311+L311+N311+P311+R311+T311+V311+X311)=0,"",(H311+J311+L311+N311+T311+V311+X311+MAX(P311,R311)))</f>
        <v/>
      </c>
      <c r="Z311" s="28" t="str">
        <f>IF(Y311="","",IF(C311=1,LOOKUP(Y311,得点換算データ!$B$29:$B$33,得点換算データ!$A$29:$A$33),IF(C311=2,LOOKUP(Y311,得点換算データ!$C$29:$C$33,得点換算データ!$A$29:$A$33),LOOKUP(Y311,得点換算データ!$D$29:$D$33,得点換算データ!$A$29:$A$33))))</f>
        <v/>
      </c>
      <c r="AA311" s="27">
        <f t="shared" si="40"/>
        <v>0</v>
      </c>
      <c r="AB311" s="27"/>
      <c r="AC311" s="27">
        <f t="shared" si="41"/>
        <v>0</v>
      </c>
      <c r="AD311" s="27">
        <f t="shared" si="42"/>
        <v>0</v>
      </c>
      <c r="AE311" s="27">
        <f t="shared" si="43"/>
        <v>0</v>
      </c>
      <c r="AF311" s="27">
        <f t="shared" si="44"/>
        <v>0</v>
      </c>
      <c r="AG311" s="27">
        <f t="shared" si="45"/>
        <v>0</v>
      </c>
      <c r="AH311" s="27">
        <f t="shared" si="46"/>
        <v>0</v>
      </c>
      <c r="AI311" s="27">
        <f t="shared" si="47"/>
        <v>0</v>
      </c>
      <c r="AJ311" s="27">
        <f t="shared" si="48"/>
        <v>0</v>
      </c>
      <c r="AK311" s="27">
        <f t="shared" si="49"/>
        <v>0</v>
      </c>
    </row>
    <row r="312" spans="1:37">
      <c r="A312" s="28" t="str">
        <f>IF(記入用!A312="","",記入用!A312)</f>
        <v/>
      </c>
      <c r="B312" s="28" t="str">
        <f>IF(記入用!B312="","",記入用!B312)</f>
        <v/>
      </c>
      <c r="C312" s="28" t="str">
        <f>IF(記入用!C312="","",記入用!C312)</f>
        <v/>
      </c>
      <c r="D312" s="28" t="str">
        <f>IF(記入用!D312="","",記入用!D312)</f>
        <v/>
      </c>
      <c r="E312" s="28" t="str">
        <f>IF(記入用!E312="","",記入用!E312)</f>
        <v/>
      </c>
      <c r="F312" s="28" t="str">
        <f>IF(記入用!F312="","",記入用!F312)</f>
        <v/>
      </c>
      <c r="G312" s="28" t="str">
        <f>IF(OR(記入用!G312=0,記入用!H312=0),"",ROUND((記入用!G312+記入用!H312)/2,0))</f>
        <v/>
      </c>
      <c r="H312" s="29" t="str">
        <f>IF(集計用!G312="","",IF(集計用!F312="男",LOOKUP(集計用!G312,得点換算データ!$A$3:$B$12),LOOKUP(集計用!G312,得点換算データ!$A$17:$B$26)))</f>
        <v/>
      </c>
      <c r="I312" s="28" t="str">
        <f>IF(記入用!I312="","",記入用!I312)</f>
        <v/>
      </c>
      <c r="J312" s="30" t="str">
        <f>IF(集計用!I312="","",IF(集計用!F312="男",LOOKUP(集計用!I312,得点換算データ!$C$3:$D$12),LOOKUP(集計用!I312,得点換算データ!$C$17:$D$26)))</f>
        <v/>
      </c>
      <c r="K312" s="28" t="str">
        <f>IF(記入用!J312="","",ROUNDDOWN(記入用!J312,0))</f>
        <v/>
      </c>
      <c r="L312" s="29" t="str">
        <f>IF(集計用!K312="","",IF(集計用!F312="男",LOOKUP(集計用!K312,得点換算データ!$E$3:$F$12),LOOKUP(集計用!K312,得点換算データ!$E$17:$F$26)))</f>
        <v/>
      </c>
      <c r="M312" s="28" t="str">
        <f>IF(記入用!K312="","",記入用!K312)</f>
        <v/>
      </c>
      <c r="N312" s="30" t="str">
        <f>IF(集計用!M312="","",IF(集計用!F312="男",LOOKUP(集計用!M312,得点換算データ!$G$3:$H$12),LOOKUP(集計用!M312,得点換算データ!$G$17:$H$26)))</f>
        <v/>
      </c>
      <c r="O312" s="28" t="str">
        <f>IF(記入用!L312="","",記入用!L312)</f>
        <v/>
      </c>
      <c r="P312" s="30" t="str">
        <f>IF(集計用!O312="","",IF(集計用!F312="男",LOOKUP(集計用!O312,得点換算データ!$I$3:$J$12),LOOKUP(集計用!O312,得点換算データ!$I$17:$J$26)))</f>
        <v/>
      </c>
      <c r="Q312" s="28" t="str">
        <f>IF(記入用!M312="","",記入用!M312)</f>
        <v/>
      </c>
      <c r="R312" s="30" t="str">
        <f>IF(集計用!Q312="","",IF(集計用!F312="男",LOOKUP(集計用!Q312,得点換算データ!$K$3:$L$12),LOOKUP(集計用!Q312,得点換算データ!$K$17:$L$26)))</f>
        <v/>
      </c>
      <c r="S312" s="28" t="str">
        <f>IF(記入用!N312="","",ROUNDUP(記入用!N312,1))</f>
        <v/>
      </c>
      <c r="T312" s="30" t="str">
        <f>IF(集計用!S312="","",IF(集計用!F312="男",LOOKUP(集計用!S312,得点換算データ!$M$3:$N$12),LOOKUP(集計用!S312,得点換算データ!$M$17:$N$26)))</f>
        <v/>
      </c>
      <c r="U312" s="28" t="str">
        <f>IF(記入用!O312="","",ROUNDDOWN(記入用!O312,0))</f>
        <v/>
      </c>
      <c r="V312" s="30" t="str">
        <f>IF(集計用!U312="","",IF(集計用!F312="男",LOOKUP(集計用!U312,得点換算データ!$O$3:$P$12),LOOKUP(集計用!U312,得点換算データ!$O$17:$P$26)))</f>
        <v/>
      </c>
      <c r="W312" s="28" t="str">
        <f>IF(記入用!P312="","",ROUNDDOWN(記入用!P312,0))</f>
        <v/>
      </c>
      <c r="X312" s="30" t="str">
        <f>IF(集計用!W312="","",IF(集計用!F312="男",LOOKUP(集計用!W312,得点換算データ!$Q$3:$R$12),LOOKUP(集計用!W312,得点換算データ!$Q$17:$R$26)))</f>
        <v/>
      </c>
      <c r="Y312" s="28" t="str">
        <f>IF(SUM(集計用!H312+J312+L312+N312+P312+R312+T312+V312+X312)=0,"",(H312+J312+L312+N312+T312+V312+X312+MAX(P312,R312)))</f>
        <v/>
      </c>
      <c r="Z312" s="28" t="str">
        <f>IF(Y312="","",IF(C312=1,LOOKUP(Y312,得点換算データ!$B$29:$B$33,得点換算データ!$A$29:$A$33),IF(C312=2,LOOKUP(Y312,得点換算データ!$C$29:$C$33,得点換算データ!$A$29:$A$33),LOOKUP(Y312,得点換算データ!$D$29:$D$33,得点換算データ!$A$29:$A$33))))</f>
        <v/>
      </c>
      <c r="AA312" s="27">
        <f t="shared" si="40"/>
        <v>0</v>
      </c>
      <c r="AB312" s="27"/>
      <c r="AC312" s="27">
        <f t="shared" si="41"/>
        <v>0</v>
      </c>
      <c r="AD312" s="27">
        <f t="shared" si="42"/>
        <v>0</v>
      </c>
      <c r="AE312" s="27">
        <f t="shared" si="43"/>
        <v>0</v>
      </c>
      <c r="AF312" s="27">
        <f t="shared" si="44"/>
        <v>0</v>
      </c>
      <c r="AG312" s="27">
        <f t="shared" si="45"/>
        <v>0</v>
      </c>
      <c r="AH312" s="27">
        <f t="shared" si="46"/>
        <v>0</v>
      </c>
      <c r="AI312" s="27">
        <f t="shared" si="47"/>
        <v>0</v>
      </c>
      <c r="AJ312" s="27">
        <f t="shared" si="48"/>
        <v>0</v>
      </c>
      <c r="AK312" s="27">
        <f t="shared" si="49"/>
        <v>0</v>
      </c>
    </row>
    <row r="313" spans="1:37">
      <c r="A313" s="28" t="str">
        <f>IF(記入用!A313="","",記入用!A313)</f>
        <v/>
      </c>
      <c r="B313" s="28" t="str">
        <f>IF(記入用!B313="","",記入用!B313)</f>
        <v/>
      </c>
      <c r="C313" s="28" t="str">
        <f>IF(記入用!C313="","",記入用!C313)</f>
        <v/>
      </c>
      <c r="D313" s="28" t="str">
        <f>IF(記入用!D313="","",記入用!D313)</f>
        <v/>
      </c>
      <c r="E313" s="28" t="str">
        <f>IF(記入用!E313="","",記入用!E313)</f>
        <v/>
      </c>
      <c r="F313" s="28" t="str">
        <f>IF(記入用!F313="","",記入用!F313)</f>
        <v/>
      </c>
      <c r="G313" s="28" t="str">
        <f>IF(OR(記入用!G313=0,記入用!H313=0),"",ROUND((記入用!G313+記入用!H313)/2,0))</f>
        <v/>
      </c>
      <c r="H313" s="29" t="str">
        <f>IF(集計用!G313="","",IF(集計用!F313="男",LOOKUP(集計用!G313,得点換算データ!$A$3:$B$12),LOOKUP(集計用!G313,得点換算データ!$A$17:$B$26)))</f>
        <v/>
      </c>
      <c r="I313" s="28" t="str">
        <f>IF(記入用!I313="","",記入用!I313)</f>
        <v/>
      </c>
      <c r="J313" s="30" t="str">
        <f>IF(集計用!I313="","",IF(集計用!F313="男",LOOKUP(集計用!I313,得点換算データ!$C$3:$D$12),LOOKUP(集計用!I313,得点換算データ!$C$17:$D$26)))</f>
        <v/>
      </c>
      <c r="K313" s="28" t="str">
        <f>IF(記入用!J313="","",ROUNDDOWN(記入用!J313,0))</f>
        <v/>
      </c>
      <c r="L313" s="29" t="str">
        <f>IF(集計用!K313="","",IF(集計用!F313="男",LOOKUP(集計用!K313,得点換算データ!$E$3:$F$12),LOOKUP(集計用!K313,得点換算データ!$E$17:$F$26)))</f>
        <v/>
      </c>
      <c r="M313" s="28" t="str">
        <f>IF(記入用!K313="","",記入用!K313)</f>
        <v/>
      </c>
      <c r="N313" s="30" t="str">
        <f>IF(集計用!M313="","",IF(集計用!F313="男",LOOKUP(集計用!M313,得点換算データ!$G$3:$H$12),LOOKUP(集計用!M313,得点換算データ!$G$17:$H$26)))</f>
        <v/>
      </c>
      <c r="O313" s="28" t="str">
        <f>IF(記入用!L313="","",記入用!L313)</f>
        <v/>
      </c>
      <c r="P313" s="30" t="str">
        <f>IF(集計用!O313="","",IF(集計用!F313="男",LOOKUP(集計用!O313,得点換算データ!$I$3:$J$12),LOOKUP(集計用!O313,得点換算データ!$I$17:$J$26)))</f>
        <v/>
      </c>
      <c r="Q313" s="28" t="str">
        <f>IF(記入用!M313="","",記入用!M313)</f>
        <v/>
      </c>
      <c r="R313" s="30" t="str">
        <f>IF(集計用!Q313="","",IF(集計用!F313="男",LOOKUP(集計用!Q313,得点換算データ!$K$3:$L$12),LOOKUP(集計用!Q313,得点換算データ!$K$17:$L$26)))</f>
        <v/>
      </c>
      <c r="S313" s="28" t="str">
        <f>IF(記入用!N313="","",ROUNDUP(記入用!N313,1))</f>
        <v/>
      </c>
      <c r="T313" s="30" t="str">
        <f>IF(集計用!S313="","",IF(集計用!F313="男",LOOKUP(集計用!S313,得点換算データ!$M$3:$N$12),LOOKUP(集計用!S313,得点換算データ!$M$17:$N$26)))</f>
        <v/>
      </c>
      <c r="U313" s="28" t="str">
        <f>IF(記入用!O313="","",ROUNDDOWN(記入用!O313,0))</f>
        <v/>
      </c>
      <c r="V313" s="30" t="str">
        <f>IF(集計用!U313="","",IF(集計用!F313="男",LOOKUP(集計用!U313,得点換算データ!$O$3:$P$12),LOOKUP(集計用!U313,得点換算データ!$O$17:$P$26)))</f>
        <v/>
      </c>
      <c r="W313" s="28" t="str">
        <f>IF(記入用!P313="","",ROUNDDOWN(記入用!P313,0))</f>
        <v/>
      </c>
      <c r="X313" s="30" t="str">
        <f>IF(集計用!W313="","",IF(集計用!F313="男",LOOKUP(集計用!W313,得点換算データ!$Q$3:$R$12),LOOKUP(集計用!W313,得点換算データ!$Q$17:$R$26)))</f>
        <v/>
      </c>
      <c r="Y313" s="28" t="str">
        <f>IF(SUM(集計用!H313+J313+L313+N313+P313+R313+T313+V313+X313)=0,"",(H313+J313+L313+N313+T313+V313+X313+MAX(P313,R313)))</f>
        <v/>
      </c>
      <c r="Z313" s="28" t="str">
        <f>IF(Y313="","",IF(C313=1,LOOKUP(Y313,得点換算データ!$B$29:$B$33,得点換算データ!$A$29:$A$33),IF(C313=2,LOOKUP(Y313,得点換算データ!$C$29:$C$33,得点換算データ!$A$29:$A$33),LOOKUP(Y313,得点換算データ!$D$29:$D$33,得点換算データ!$A$29:$A$33))))</f>
        <v/>
      </c>
      <c r="AA313" s="27">
        <f t="shared" si="40"/>
        <v>0</v>
      </c>
      <c r="AB313" s="27"/>
      <c r="AC313" s="27">
        <f t="shared" si="41"/>
        <v>0</v>
      </c>
      <c r="AD313" s="27">
        <f t="shared" si="42"/>
        <v>0</v>
      </c>
      <c r="AE313" s="27">
        <f t="shared" si="43"/>
        <v>0</v>
      </c>
      <c r="AF313" s="27">
        <f t="shared" si="44"/>
        <v>0</v>
      </c>
      <c r="AG313" s="27">
        <f t="shared" si="45"/>
        <v>0</v>
      </c>
      <c r="AH313" s="27">
        <f t="shared" si="46"/>
        <v>0</v>
      </c>
      <c r="AI313" s="27">
        <f t="shared" si="47"/>
        <v>0</v>
      </c>
      <c r="AJ313" s="27">
        <f t="shared" si="48"/>
        <v>0</v>
      </c>
      <c r="AK313" s="27">
        <f t="shared" si="49"/>
        <v>0</v>
      </c>
    </row>
    <row r="314" spans="1:37">
      <c r="A314" s="28" t="str">
        <f>IF(記入用!A314="","",記入用!A314)</f>
        <v/>
      </c>
      <c r="B314" s="28" t="str">
        <f>IF(記入用!B314="","",記入用!B314)</f>
        <v/>
      </c>
      <c r="C314" s="28" t="str">
        <f>IF(記入用!C314="","",記入用!C314)</f>
        <v/>
      </c>
      <c r="D314" s="28" t="str">
        <f>IF(記入用!D314="","",記入用!D314)</f>
        <v/>
      </c>
      <c r="E314" s="28" t="str">
        <f>IF(記入用!E314="","",記入用!E314)</f>
        <v/>
      </c>
      <c r="F314" s="28" t="str">
        <f>IF(記入用!F314="","",記入用!F314)</f>
        <v/>
      </c>
      <c r="G314" s="28" t="str">
        <f>IF(OR(記入用!G314=0,記入用!H314=0),"",ROUND((記入用!G314+記入用!H314)/2,0))</f>
        <v/>
      </c>
      <c r="H314" s="29" t="str">
        <f>IF(集計用!G314="","",IF(集計用!F314="男",LOOKUP(集計用!G314,得点換算データ!$A$3:$B$12),LOOKUP(集計用!G314,得点換算データ!$A$17:$B$26)))</f>
        <v/>
      </c>
      <c r="I314" s="28" t="str">
        <f>IF(記入用!I314="","",記入用!I314)</f>
        <v/>
      </c>
      <c r="J314" s="30" t="str">
        <f>IF(集計用!I314="","",IF(集計用!F314="男",LOOKUP(集計用!I314,得点換算データ!$C$3:$D$12),LOOKUP(集計用!I314,得点換算データ!$C$17:$D$26)))</f>
        <v/>
      </c>
      <c r="K314" s="28" t="str">
        <f>IF(記入用!J314="","",ROUNDDOWN(記入用!J314,0))</f>
        <v/>
      </c>
      <c r="L314" s="29" t="str">
        <f>IF(集計用!K314="","",IF(集計用!F314="男",LOOKUP(集計用!K314,得点換算データ!$E$3:$F$12),LOOKUP(集計用!K314,得点換算データ!$E$17:$F$26)))</f>
        <v/>
      </c>
      <c r="M314" s="28" t="str">
        <f>IF(記入用!K314="","",記入用!K314)</f>
        <v/>
      </c>
      <c r="N314" s="30" t="str">
        <f>IF(集計用!M314="","",IF(集計用!F314="男",LOOKUP(集計用!M314,得点換算データ!$G$3:$H$12),LOOKUP(集計用!M314,得点換算データ!$G$17:$H$26)))</f>
        <v/>
      </c>
      <c r="O314" s="28" t="str">
        <f>IF(記入用!L314="","",記入用!L314)</f>
        <v/>
      </c>
      <c r="P314" s="30" t="str">
        <f>IF(集計用!O314="","",IF(集計用!F314="男",LOOKUP(集計用!O314,得点換算データ!$I$3:$J$12),LOOKUP(集計用!O314,得点換算データ!$I$17:$J$26)))</f>
        <v/>
      </c>
      <c r="Q314" s="28" t="str">
        <f>IF(記入用!M314="","",記入用!M314)</f>
        <v/>
      </c>
      <c r="R314" s="30" t="str">
        <f>IF(集計用!Q314="","",IF(集計用!F314="男",LOOKUP(集計用!Q314,得点換算データ!$K$3:$L$12),LOOKUP(集計用!Q314,得点換算データ!$K$17:$L$26)))</f>
        <v/>
      </c>
      <c r="S314" s="28" t="str">
        <f>IF(記入用!N314="","",ROUNDUP(記入用!N314,1))</f>
        <v/>
      </c>
      <c r="T314" s="30" t="str">
        <f>IF(集計用!S314="","",IF(集計用!F314="男",LOOKUP(集計用!S314,得点換算データ!$M$3:$N$12),LOOKUP(集計用!S314,得点換算データ!$M$17:$N$26)))</f>
        <v/>
      </c>
      <c r="U314" s="28" t="str">
        <f>IF(記入用!O314="","",ROUNDDOWN(記入用!O314,0))</f>
        <v/>
      </c>
      <c r="V314" s="30" t="str">
        <f>IF(集計用!U314="","",IF(集計用!F314="男",LOOKUP(集計用!U314,得点換算データ!$O$3:$P$12),LOOKUP(集計用!U314,得点換算データ!$O$17:$P$26)))</f>
        <v/>
      </c>
      <c r="W314" s="28" t="str">
        <f>IF(記入用!P314="","",ROUNDDOWN(記入用!P314,0))</f>
        <v/>
      </c>
      <c r="X314" s="30" t="str">
        <f>IF(集計用!W314="","",IF(集計用!F314="男",LOOKUP(集計用!W314,得点換算データ!$Q$3:$R$12),LOOKUP(集計用!W314,得点換算データ!$Q$17:$R$26)))</f>
        <v/>
      </c>
      <c r="Y314" s="28" t="str">
        <f>IF(SUM(集計用!H314+J314+L314+N314+P314+R314+T314+V314+X314)=0,"",(H314+J314+L314+N314+T314+V314+X314+MAX(P314,R314)))</f>
        <v/>
      </c>
      <c r="Z314" s="28" t="str">
        <f>IF(Y314="","",IF(C314=1,LOOKUP(Y314,得点換算データ!$B$29:$B$33,得点換算データ!$A$29:$A$33),IF(C314=2,LOOKUP(Y314,得点換算データ!$C$29:$C$33,得点換算データ!$A$29:$A$33),LOOKUP(Y314,得点換算データ!$D$29:$D$33,得点換算データ!$A$29:$A$33))))</f>
        <v/>
      </c>
      <c r="AA314" s="27">
        <f t="shared" si="40"/>
        <v>0</v>
      </c>
      <c r="AB314" s="27"/>
      <c r="AC314" s="27">
        <f t="shared" si="41"/>
        <v>0</v>
      </c>
      <c r="AD314" s="27">
        <f t="shared" si="42"/>
        <v>0</v>
      </c>
      <c r="AE314" s="27">
        <f t="shared" si="43"/>
        <v>0</v>
      </c>
      <c r="AF314" s="27">
        <f t="shared" si="44"/>
        <v>0</v>
      </c>
      <c r="AG314" s="27">
        <f t="shared" si="45"/>
        <v>0</v>
      </c>
      <c r="AH314" s="27">
        <f t="shared" si="46"/>
        <v>0</v>
      </c>
      <c r="AI314" s="27">
        <f t="shared" si="47"/>
        <v>0</v>
      </c>
      <c r="AJ314" s="27">
        <f t="shared" si="48"/>
        <v>0</v>
      </c>
      <c r="AK314" s="27">
        <f t="shared" si="49"/>
        <v>0</v>
      </c>
    </row>
    <row r="315" spans="1:37">
      <c r="A315" s="28" t="str">
        <f>IF(記入用!A315="","",記入用!A315)</f>
        <v/>
      </c>
      <c r="B315" s="28" t="str">
        <f>IF(記入用!B315="","",記入用!B315)</f>
        <v/>
      </c>
      <c r="C315" s="28" t="str">
        <f>IF(記入用!C315="","",記入用!C315)</f>
        <v/>
      </c>
      <c r="D315" s="28" t="str">
        <f>IF(記入用!D315="","",記入用!D315)</f>
        <v/>
      </c>
      <c r="E315" s="28" t="str">
        <f>IF(記入用!E315="","",記入用!E315)</f>
        <v/>
      </c>
      <c r="F315" s="28" t="str">
        <f>IF(記入用!F315="","",記入用!F315)</f>
        <v/>
      </c>
      <c r="G315" s="28" t="str">
        <f>IF(OR(記入用!G315=0,記入用!H315=0),"",ROUND((記入用!G315+記入用!H315)/2,0))</f>
        <v/>
      </c>
      <c r="H315" s="29" t="str">
        <f>IF(集計用!G315="","",IF(集計用!F315="男",LOOKUP(集計用!G315,得点換算データ!$A$3:$B$12),LOOKUP(集計用!G315,得点換算データ!$A$17:$B$26)))</f>
        <v/>
      </c>
      <c r="I315" s="28" t="str">
        <f>IF(記入用!I315="","",記入用!I315)</f>
        <v/>
      </c>
      <c r="J315" s="30" t="str">
        <f>IF(集計用!I315="","",IF(集計用!F315="男",LOOKUP(集計用!I315,得点換算データ!$C$3:$D$12),LOOKUP(集計用!I315,得点換算データ!$C$17:$D$26)))</f>
        <v/>
      </c>
      <c r="K315" s="28" t="str">
        <f>IF(記入用!J315="","",ROUNDDOWN(記入用!J315,0))</f>
        <v/>
      </c>
      <c r="L315" s="29" t="str">
        <f>IF(集計用!K315="","",IF(集計用!F315="男",LOOKUP(集計用!K315,得点換算データ!$E$3:$F$12),LOOKUP(集計用!K315,得点換算データ!$E$17:$F$26)))</f>
        <v/>
      </c>
      <c r="M315" s="28" t="str">
        <f>IF(記入用!K315="","",記入用!K315)</f>
        <v/>
      </c>
      <c r="N315" s="30" t="str">
        <f>IF(集計用!M315="","",IF(集計用!F315="男",LOOKUP(集計用!M315,得点換算データ!$G$3:$H$12),LOOKUP(集計用!M315,得点換算データ!$G$17:$H$26)))</f>
        <v/>
      </c>
      <c r="O315" s="28" t="str">
        <f>IF(記入用!L315="","",記入用!L315)</f>
        <v/>
      </c>
      <c r="P315" s="30" t="str">
        <f>IF(集計用!O315="","",IF(集計用!F315="男",LOOKUP(集計用!O315,得点換算データ!$I$3:$J$12),LOOKUP(集計用!O315,得点換算データ!$I$17:$J$26)))</f>
        <v/>
      </c>
      <c r="Q315" s="28" t="str">
        <f>IF(記入用!M315="","",記入用!M315)</f>
        <v/>
      </c>
      <c r="R315" s="30" t="str">
        <f>IF(集計用!Q315="","",IF(集計用!F315="男",LOOKUP(集計用!Q315,得点換算データ!$K$3:$L$12),LOOKUP(集計用!Q315,得点換算データ!$K$17:$L$26)))</f>
        <v/>
      </c>
      <c r="S315" s="28" t="str">
        <f>IF(記入用!N315="","",ROUNDUP(記入用!N315,1))</f>
        <v/>
      </c>
      <c r="T315" s="30" t="str">
        <f>IF(集計用!S315="","",IF(集計用!F315="男",LOOKUP(集計用!S315,得点換算データ!$M$3:$N$12),LOOKUP(集計用!S315,得点換算データ!$M$17:$N$26)))</f>
        <v/>
      </c>
      <c r="U315" s="28" t="str">
        <f>IF(記入用!O315="","",ROUNDDOWN(記入用!O315,0))</f>
        <v/>
      </c>
      <c r="V315" s="30" t="str">
        <f>IF(集計用!U315="","",IF(集計用!F315="男",LOOKUP(集計用!U315,得点換算データ!$O$3:$P$12),LOOKUP(集計用!U315,得点換算データ!$O$17:$P$26)))</f>
        <v/>
      </c>
      <c r="W315" s="28" t="str">
        <f>IF(記入用!P315="","",ROUNDDOWN(記入用!P315,0))</f>
        <v/>
      </c>
      <c r="X315" s="30" t="str">
        <f>IF(集計用!W315="","",IF(集計用!F315="男",LOOKUP(集計用!W315,得点換算データ!$Q$3:$R$12),LOOKUP(集計用!W315,得点換算データ!$Q$17:$R$26)))</f>
        <v/>
      </c>
      <c r="Y315" s="28" t="str">
        <f>IF(SUM(集計用!H315+J315+L315+N315+P315+R315+T315+V315+X315)=0,"",(H315+J315+L315+N315+T315+V315+X315+MAX(P315,R315)))</f>
        <v/>
      </c>
      <c r="Z315" s="28" t="str">
        <f>IF(Y315="","",IF(C315=1,LOOKUP(Y315,得点換算データ!$B$29:$B$33,得点換算データ!$A$29:$A$33),IF(C315=2,LOOKUP(Y315,得点換算データ!$C$29:$C$33,得点換算データ!$A$29:$A$33),LOOKUP(Y315,得点換算データ!$D$29:$D$33,得点換算データ!$A$29:$A$33))))</f>
        <v/>
      </c>
      <c r="AA315" s="27">
        <f t="shared" si="40"/>
        <v>0</v>
      </c>
      <c r="AB315" s="27"/>
      <c r="AC315" s="27">
        <f t="shared" si="41"/>
        <v>0</v>
      </c>
      <c r="AD315" s="27">
        <f t="shared" si="42"/>
        <v>0</v>
      </c>
      <c r="AE315" s="27">
        <f t="shared" si="43"/>
        <v>0</v>
      </c>
      <c r="AF315" s="27">
        <f t="shared" si="44"/>
        <v>0</v>
      </c>
      <c r="AG315" s="27">
        <f t="shared" si="45"/>
        <v>0</v>
      </c>
      <c r="AH315" s="27">
        <f t="shared" si="46"/>
        <v>0</v>
      </c>
      <c r="AI315" s="27">
        <f t="shared" si="47"/>
        <v>0</v>
      </c>
      <c r="AJ315" s="27">
        <f t="shared" si="48"/>
        <v>0</v>
      </c>
      <c r="AK315" s="27">
        <f t="shared" si="49"/>
        <v>0</v>
      </c>
    </row>
    <row r="316" spans="1:37">
      <c r="A316" s="28" t="str">
        <f>IF(記入用!A316="","",記入用!A316)</f>
        <v/>
      </c>
      <c r="B316" s="28" t="str">
        <f>IF(記入用!B316="","",記入用!B316)</f>
        <v/>
      </c>
      <c r="C316" s="28" t="str">
        <f>IF(記入用!C316="","",記入用!C316)</f>
        <v/>
      </c>
      <c r="D316" s="28" t="str">
        <f>IF(記入用!D316="","",記入用!D316)</f>
        <v/>
      </c>
      <c r="E316" s="28" t="str">
        <f>IF(記入用!E316="","",記入用!E316)</f>
        <v/>
      </c>
      <c r="F316" s="28" t="str">
        <f>IF(記入用!F316="","",記入用!F316)</f>
        <v/>
      </c>
      <c r="G316" s="28" t="str">
        <f>IF(OR(記入用!G316=0,記入用!H316=0),"",ROUND((記入用!G316+記入用!H316)/2,0))</f>
        <v/>
      </c>
      <c r="H316" s="29" t="str">
        <f>IF(集計用!G316="","",IF(集計用!F316="男",LOOKUP(集計用!G316,得点換算データ!$A$3:$B$12),LOOKUP(集計用!G316,得点換算データ!$A$17:$B$26)))</f>
        <v/>
      </c>
      <c r="I316" s="28" t="str">
        <f>IF(記入用!I316="","",記入用!I316)</f>
        <v/>
      </c>
      <c r="J316" s="30" t="str">
        <f>IF(集計用!I316="","",IF(集計用!F316="男",LOOKUP(集計用!I316,得点換算データ!$C$3:$D$12),LOOKUP(集計用!I316,得点換算データ!$C$17:$D$26)))</f>
        <v/>
      </c>
      <c r="K316" s="28" t="str">
        <f>IF(記入用!J316="","",ROUNDDOWN(記入用!J316,0))</f>
        <v/>
      </c>
      <c r="L316" s="29" t="str">
        <f>IF(集計用!K316="","",IF(集計用!F316="男",LOOKUP(集計用!K316,得点換算データ!$E$3:$F$12),LOOKUP(集計用!K316,得点換算データ!$E$17:$F$26)))</f>
        <v/>
      </c>
      <c r="M316" s="28" t="str">
        <f>IF(記入用!K316="","",記入用!K316)</f>
        <v/>
      </c>
      <c r="N316" s="30" t="str">
        <f>IF(集計用!M316="","",IF(集計用!F316="男",LOOKUP(集計用!M316,得点換算データ!$G$3:$H$12),LOOKUP(集計用!M316,得点換算データ!$G$17:$H$26)))</f>
        <v/>
      </c>
      <c r="O316" s="28" t="str">
        <f>IF(記入用!L316="","",記入用!L316)</f>
        <v/>
      </c>
      <c r="P316" s="30" t="str">
        <f>IF(集計用!O316="","",IF(集計用!F316="男",LOOKUP(集計用!O316,得点換算データ!$I$3:$J$12),LOOKUP(集計用!O316,得点換算データ!$I$17:$J$26)))</f>
        <v/>
      </c>
      <c r="Q316" s="28" t="str">
        <f>IF(記入用!M316="","",記入用!M316)</f>
        <v/>
      </c>
      <c r="R316" s="30" t="str">
        <f>IF(集計用!Q316="","",IF(集計用!F316="男",LOOKUP(集計用!Q316,得点換算データ!$K$3:$L$12),LOOKUP(集計用!Q316,得点換算データ!$K$17:$L$26)))</f>
        <v/>
      </c>
      <c r="S316" s="28" t="str">
        <f>IF(記入用!N316="","",ROUNDUP(記入用!N316,1))</f>
        <v/>
      </c>
      <c r="T316" s="30" t="str">
        <f>IF(集計用!S316="","",IF(集計用!F316="男",LOOKUP(集計用!S316,得点換算データ!$M$3:$N$12),LOOKUP(集計用!S316,得点換算データ!$M$17:$N$26)))</f>
        <v/>
      </c>
      <c r="U316" s="28" t="str">
        <f>IF(記入用!O316="","",ROUNDDOWN(記入用!O316,0))</f>
        <v/>
      </c>
      <c r="V316" s="30" t="str">
        <f>IF(集計用!U316="","",IF(集計用!F316="男",LOOKUP(集計用!U316,得点換算データ!$O$3:$P$12),LOOKUP(集計用!U316,得点換算データ!$O$17:$P$26)))</f>
        <v/>
      </c>
      <c r="W316" s="28" t="str">
        <f>IF(記入用!P316="","",ROUNDDOWN(記入用!P316,0))</f>
        <v/>
      </c>
      <c r="X316" s="30" t="str">
        <f>IF(集計用!W316="","",IF(集計用!F316="男",LOOKUP(集計用!W316,得点換算データ!$Q$3:$R$12),LOOKUP(集計用!W316,得点換算データ!$Q$17:$R$26)))</f>
        <v/>
      </c>
      <c r="Y316" s="28" t="str">
        <f>IF(SUM(集計用!H316+J316+L316+N316+P316+R316+T316+V316+X316)=0,"",(H316+J316+L316+N316+T316+V316+X316+MAX(P316,R316)))</f>
        <v/>
      </c>
      <c r="Z316" s="28" t="str">
        <f>IF(Y316="","",IF(C316=1,LOOKUP(Y316,得点換算データ!$B$29:$B$33,得点換算データ!$A$29:$A$33),IF(C316=2,LOOKUP(Y316,得点換算データ!$C$29:$C$33,得点換算データ!$A$29:$A$33),LOOKUP(Y316,得点換算データ!$D$29:$D$33,得点換算データ!$A$29:$A$33))))</f>
        <v/>
      </c>
      <c r="AA316" s="27">
        <f t="shared" si="40"/>
        <v>0</v>
      </c>
      <c r="AB316" s="27"/>
      <c r="AC316" s="27">
        <f t="shared" si="41"/>
        <v>0</v>
      </c>
      <c r="AD316" s="27">
        <f t="shared" si="42"/>
        <v>0</v>
      </c>
      <c r="AE316" s="27">
        <f t="shared" si="43"/>
        <v>0</v>
      </c>
      <c r="AF316" s="27">
        <f t="shared" si="44"/>
        <v>0</v>
      </c>
      <c r="AG316" s="27">
        <f t="shared" si="45"/>
        <v>0</v>
      </c>
      <c r="AH316" s="27">
        <f t="shared" si="46"/>
        <v>0</v>
      </c>
      <c r="AI316" s="27">
        <f t="shared" si="47"/>
        <v>0</v>
      </c>
      <c r="AJ316" s="27">
        <f t="shared" si="48"/>
        <v>0</v>
      </c>
      <c r="AK316" s="27">
        <f t="shared" si="49"/>
        <v>0</v>
      </c>
    </row>
    <row r="317" spans="1:37">
      <c r="A317" s="28" t="str">
        <f>IF(記入用!A317="","",記入用!A317)</f>
        <v/>
      </c>
      <c r="B317" s="28" t="str">
        <f>IF(記入用!B317="","",記入用!B317)</f>
        <v/>
      </c>
      <c r="C317" s="28" t="str">
        <f>IF(記入用!C317="","",記入用!C317)</f>
        <v/>
      </c>
      <c r="D317" s="28" t="str">
        <f>IF(記入用!D317="","",記入用!D317)</f>
        <v/>
      </c>
      <c r="E317" s="28" t="str">
        <f>IF(記入用!E317="","",記入用!E317)</f>
        <v/>
      </c>
      <c r="F317" s="28" t="str">
        <f>IF(記入用!F317="","",記入用!F317)</f>
        <v/>
      </c>
      <c r="G317" s="28" t="str">
        <f>IF(OR(記入用!G317=0,記入用!H317=0),"",ROUND((記入用!G317+記入用!H317)/2,0))</f>
        <v/>
      </c>
      <c r="H317" s="29" t="str">
        <f>IF(集計用!G317="","",IF(集計用!F317="男",LOOKUP(集計用!G317,得点換算データ!$A$3:$B$12),LOOKUP(集計用!G317,得点換算データ!$A$17:$B$26)))</f>
        <v/>
      </c>
      <c r="I317" s="28" t="str">
        <f>IF(記入用!I317="","",記入用!I317)</f>
        <v/>
      </c>
      <c r="J317" s="30" t="str">
        <f>IF(集計用!I317="","",IF(集計用!F317="男",LOOKUP(集計用!I317,得点換算データ!$C$3:$D$12),LOOKUP(集計用!I317,得点換算データ!$C$17:$D$26)))</f>
        <v/>
      </c>
      <c r="K317" s="28" t="str">
        <f>IF(記入用!J317="","",ROUNDDOWN(記入用!J317,0))</f>
        <v/>
      </c>
      <c r="L317" s="29" t="str">
        <f>IF(集計用!K317="","",IF(集計用!F317="男",LOOKUP(集計用!K317,得点換算データ!$E$3:$F$12),LOOKUP(集計用!K317,得点換算データ!$E$17:$F$26)))</f>
        <v/>
      </c>
      <c r="M317" s="28" t="str">
        <f>IF(記入用!K317="","",記入用!K317)</f>
        <v/>
      </c>
      <c r="N317" s="30" t="str">
        <f>IF(集計用!M317="","",IF(集計用!F317="男",LOOKUP(集計用!M317,得点換算データ!$G$3:$H$12),LOOKUP(集計用!M317,得点換算データ!$G$17:$H$26)))</f>
        <v/>
      </c>
      <c r="O317" s="28" t="str">
        <f>IF(記入用!L317="","",記入用!L317)</f>
        <v/>
      </c>
      <c r="P317" s="30" t="str">
        <f>IF(集計用!O317="","",IF(集計用!F317="男",LOOKUP(集計用!O317,得点換算データ!$I$3:$J$12),LOOKUP(集計用!O317,得点換算データ!$I$17:$J$26)))</f>
        <v/>
      </c>
      <c r="Q317" s="28" t="str">
        <f>IF(記入用!M317="","",記入用!M317)</f>
        <v/>
      </c>
      <c r="R317" s="30" t="str">
        <f>IF(集計用!Q317="","",IF(集計用!F317="男",LOOKUP(集計用!Q317,得点換算データ!$K$3:$L$12),LOOKUP(集計用!Q317,得点換算データ!$K$17:$L$26)))</f>
        <v/>
      </c>
      <c r="S317" s="28" t="str">
        <f>IF(記入用!N317="","",ROUNDUP(記入用!N317,1))</f>
        <v/>
      </c>
      <c r="T317" s="30" t="str">
        <f>IF(集計用!S317="","",IF(集計用!F317="男",LOOKUP(集計用!S317,得点換算データ!$M$3:$N$12),LOOKUP(集計用!S317,得点換算データ!$M$17:$N$26)))</f>
        <v/>
      </c>
      <c r="U317" s="28" t="str">
        <f>IF(記入用!O317="","",ROUNDDOWN(記入用!O317,0))</f>
        <v/>
      </c>
      <c r="V317" s="30" t="str">
        <f>IF(集計用!U317="","",IF(集計用!F317="男",LOOKUP(集計用!U317,得点換算データ!$O$3:$P$12),LOOKUP(集計用!U317,得点換算データ!$O$17:$P$26)))</f>
        <v/>
      </c>
      <c r="W317" s="28" t="str">
        <f>IF(記入用!P317="","",ROUNDDOWN(記入用!P317,0))</f>
        <v/>
      </c>
      <c r="X317" s="30" t="str">
        <f>IF(集計用!W317="","",IF(集計用!F317="男",LOOKUP(集計用!W317,得点換算データ!$Q$3:$R$12),LOOKUP(集計用!W317,得点換算データ!$Q$17:$R$26)))</f>
        <v/>
      </c>
      <c r="Y317" s="28" t="str">
        <f>IF(SUM(集計用!H317+J317+L317+N317+P317+R317+T317+V317+X317)=0,"",(H317+J317+L317+N317+T317+V317+X317+MAX(P317,R317)))</f>
        <v/>
      </c>
      <c r="Z317" s="28" t="str">
        <f>IF(Y317="","",IF(C317=1,LOOKUP(Y317,得点換算データ!$B$29:$B$33,得点換算データ!$A$29:$A$33),IF(C317=2,LOOKUP(Y317,得点換算データ!$C$29:$C$33,得点換算データ!$A$29:$A$33),LOOKUP(Y317,得点換算データ!$D$29:$D$33,得点換算データ!$A$29:$A$33))))</f>
        <v/>
      </c>
      <c r="AA317" s="27">
        <f t="shared" si="40"/>
        <v>0</v>
      </c>
      <c r="AB317" s="27"/>
      <c r="AC317" s="27">
        <f t="shared" si="41"/>
        <v>0</v>
      </c>
      <c r="AD317" s="27">
        <f t="shared" si="42"/>
        <v>0</v>
      </c>
      <c r="AE317" s="27">
        <f t="shared" si="43"/>
        <v>0</v>
      </c>
      <c r="AF317" s="27">
        <f t="shared" si="44"/>
        <v>0</v>
      </c>
      <c r="AG317" s="27">
        <f t="shared" si="45"/>
        <v>0</v>
      </c>
      <c r="AH317" s="27">
        <f t="shared" si="46"/>
        <v>0</v>
      </c>
      <c r="AI317" s="27">
        <f t="shared" si="47"/>
        <v>0</v>
      </c>
      <c r="AJ317" s="27">
        <f t="shared" si="48"/>
        <v>0</v>
      </c>
      <c r="AK317" s="27">
        <f t="shared" si="49"/>
        <v>0</v>
      </c>
    </row>
    <row r="318" spans="1:37">
      <c r="A318" s="28" t="str">
        <f>IF(記入用!A318="","",記入用!A318)</f>
        <v/>
      </c>
      <c r="B318" s="28" t="str">
        <f>IF(記入用!B318="","",記入用!B318)</f>
        <v/>
      </c>
      <c r="C318" s="28" t="str">
        <f>IF(記入用!C318="","",記入用!C318)</f>
        <v/>
      </c>
      <c r="D318" s="28" t="str">
        <f>IF(記入用!D318="","",記入用!D318)</f>
        <v/>
      </c>
      <c r="E318" s="28" t="str">
        <f>IF(記入用!E318="","",記入用!E318)</f>
        <v/>
      </c>
      <c r="F318" s="28" t="str">
        <f>IF(記入用!F318="","",記入用!F318)</f>
        <v/>
      </c>
      <c r="G318" s="28" t="str">
        <f>IF(OR(記入用!G318=0,記入用!H318=0),"",ROUND((記入用!G318+記入用!H318)/2,0))</f>
        <v/>
      </c>
      <c r="H318" s="29" t="str">
        <f>IF(集計用!G318="","",IF(集計用!F318="男",LOOKUP(集計用!G318,得点換算データ!$A$3:$B$12),LOOKUP(集計用!G318,得点換算データ!$A$17:$B$26)))</f>
        <v/>
      </c>
      <c r="I318" s="28" t="str">
        <f>IF(記入用!I318="","",記入用!I318)</f>
        <v/>
      </c>
      <c r="J318" s="30" t="str">
        <f>IF(集計用!I318="","",IF(集計用!F318="男",LOOKUP(集計用!I318,得点換算データ!$C$3:$D$12),LOOKUP(集計用!I318,得点換算データ!$C$17:$D$26)))</f>
        <v/>
      </c>
      <c r="K318" s="28" t="str">
        <f>IF(記入用!J318="","",ROUNDDOWN(記入用!J318,0))</f>
        <v/>
      </c>
      <c r="L318" s="29" t="str">
        <f>IF(集計用!K318="","",IF(集計用!F318="男",LOOKUP(集計用!K318,得点換算データ!$E$3:$F$12),LOOKUP(集計用!K318,得点換算データ!$E$17:$F$26)))</f>
        <v/>
      </c>
      <c r="M318" s="28" t="str">
        <f>IF(記入用!K318="","",記入用!K318)</f>
        <v/>
      </c>
      <c r="N318" s="30" t="str">
        <f>IF(集計用!M318="","",IF(集計用!F318="男",LOOKUP(集計用!M318,得点換算データ!$G$3:$H$12),LOOKUP(集計用!M318,得点換算データ!$G$17:$H$26)))</f>
        <v/>
      </c>
      <c r="O318" s="28" t="str">
        <f>IF(記入用!L318="","",記入用!L318)</f>
        <v/>
      </c>
      <c r="P318" s="30" t="str">
        <f>IF(集計用!O318="","",IF(集計用!F318="男",LOOKUP(集計用!O318,得点換算データ!$I$3:$J$12),LOOKUP(集計用!O318,得点換算データ!$I$17:$J$26)))</f>
        <v/>
      </c>
      <c r="Q318" s="28" t="str">
        <f>IF(記入用!M318="","",記入用!M318)</f>
        <v/>
      </c>
      <c r="R318" s="30" t="str">
        <f>IF(集計用!Q318="","",IF(集計用!F318="男",LOOKUP(集計用!Q318,得点換算データ!$K$3:$L$12),LOOKUP(集計用!Q318,得点換算データ!$K$17:$L$26)))</f>
        <v/>
      </c>
      <c r="S318" s="28" t="str">
        <f>IF(記入用!N318="","",ROUNDUP(記入用!N318,1))</f>
        <v/>
      </c>
      <c r="T318" s="30" t="str">
        <f>IF(集計用!S318="","",IF(集計用!F318="男",LOOKUP(集計用!S318,得点換算データ!$M$3:$N$12),LOOKUP(集計用!S318,得点換算データ!$M$17:$N$26)))</f>
        <v/>
      </c>
      <c r="U318" s="28" t="str">
        <f>IF(記入用!O318="","",ROUNDDOWN(記入用!O318,0))</f>
        <v/>
      </c>
      <c r="V318" s="30" t="str">
        <f>IF(集計用!U318="","",IF(集計用!F318="男",LOOKUP(集計用!U318,得点換算データ!$O$3:$P$12),LOOKUP(集計用!U318,得点換算データ!$O$17:$P$26)))</f>
        <v/>
      </c>
      <c r="W318" s="28" t="str">
        <f>IF(記入用!P318="","",ROUNDDOWN(記入用!P318,0))</f>
        <v/>
      </c>
      <c r="X318" s="30" t="str">
        <f>IF(集計用!W318="","",IF(集計用!F318="男",LOOKUP(集計用!W318,得点換算データ!$Q$3:$R$12),LOOKUP(集計用!W318,得点換算データ!$Q$17:$R$26)))</f>
        <v/>
      </c>
      <c r="Y318" s="28" t="str">
        <f>IF(SUM(集計用!H318+J318+L318+N318+P318+R318+T318+V318+X318)=0,"",(H318+J318+L318+N318+T318+V318+X318+MAX(P318,R318)))</f>
        <v/>
      </c>
      <c r="Z318" s="28" t="str">
        <f>IF(Y318="","",IF(C318=1,LOOKUP(Y318,得点換算データ!$B$29:$B$33,得点換算データ!$A$29:$A$33),IF(C318=2,LOOKUP(Y318,得点換算データ!$C$29:$C$33,得点換算データ!$A$29:$A$33),LOOKUP(Y318,得点換算データ!$D$29:$D$33,得点換算データ!$A$29:$A$33))))</f>
        <v/>
      </c>
      <c r="AA318" s="27">
        <f t="shared" si="40"/>
        <v>0</v>
      </c>
      <c r="AB318" s="27"/>
      <c r="AC318" s="27">
        <f t="shared" si="41"/>
        <v>0</v>
      </c>
      <c r="AD318" s="27">
        <f t="shared" si="42"/>
        <v>0</v>
      </c>
      <c r="AE318" s="27">
        <f t="shared" si="43"/>
        <v>0</v>
      </c>
      <c r="AF318" s="27">
        <f t="shared" si="44"/>
        <v>0</v>
      </c>
      <c r="AG318" s="27">
        <f t="shared" si="45"/>
        <v>0</v>
      </c>
      <c r="AH318" s="27">
        <f t="shared" si="46"/>
        <v>0</v>
      </c>
      <c r="AI318" s="27">
        <f t="shared" si="47"/>
        <v>0</v>
      </c>
      <c r="AJ318" s="27">
        <f t="shared" si="48"/>
        <v>0</v>
      </c>
      <c r="AK318" s="27">
        <f t="shared" si="49"/>
        <v>0</v>
      </c>
    </row>
    <row r="319" spans="1:37">
      <c r="A319" s="28" t="str">
        <f>IF(記入用!A319="","",記入用!A319)</f>
        <v/>
      </c>
      <c r="B319" s="28" t="str">
        <f>IF(記入用!B319="","",記入用!B319)</f>
        <v/>
      </c>
      <c r="C319" s="28" t="str">
        <f>IF(記入用!C319="","",記入用!C319)</f>
        <v/>
      </c>
      <c r="D319" s="28" t="str">
        <f>IF(記入用!D319="","",記入用!D319)</f>
        <v/>
      </c>
      <c r="E319" s="28" t="str">
        <f>IF(記入用!E319="","",記入用!E319)</f>
        <v/>
      </c>
      <c r="F319" s="28" t="str">
        <f>IF(記入用!F319="","",記入用!F319)</f>
        <v/>
      </c>
      <c r="G319" s="28" t="str">
        <f>IF(OR(記入用!G319=0,記入用!H319=0),"",ROUND((記入用!G319+記入用!H319)/2,0))</f>
        <v/>
      </c>
      <c r="H319" s="29" t="str">
        <f>IF(集計用!G319="","",IF(集計用!F319="男",LOOKUP(集計用!G319,得点換算データ!$A$3:$B$12),LOOKUP(集計用!G319,得点換算データ!$A$17:$B$26)))</f>
        <v/>
      </c>
      <c r="I319" s="28" t="str">
        <f>IF(記入用!I319="","",記入用!I319)</f>
        <v/>
      </c>
      <c r="J319" s="30" t="str">
        <f>IF(集計用!I319="","",IF(集計用!F319="男",LOOKUP(集計用!I319,得点換算データ!$C$3:$D$12),LOOKUP(集計用!I319,得点換算データ!$C$17:$D$26)))</f>
        <v/>
      </c>
      <c r="K319" s="28" t="str">
        <f>IF(記入用!J319="","",ROUNDDOWN(記入用!J319,0))</f>
        <v/>
      </c>
      <c r="L319" s="29" t="str">
        <f>IF(集計用!K319="","",IF(集計用!F319="男",LOOKUP(集計用!K319,得点換算データ!$E$3:$F$12),LOOKUP(集計用!K319,得点換算データ!$E$17:$F$26)))</f>
        <v/>
      </c>
      <c r="M319" s="28" t="str">
        <f>IF(記入用!K319="","",記入用!K319)</f>
        <v/>
      </c>
      <c r="N319" s="30" t="str">
        <f>IF(集計用!M319="","",IF(集計用!F319="男",LOOKUP(集計用!M319,得点換算データ!$G$3:$H$12),LOOKUP(集計用!M319,得点換算データ!$G$17:$H$26)))</f>
        <v/>
      </c>
      <c r="O319" s="28" t="str">
        <f>IF(記入用!L319="","",記入用!L319)</f>
        <v/>
      </c>
      <c r="P319" s="30" t="str">
        <f>IF(集計用!O319="","",IF(集計用!F319="男",LOOKUP(集計用!O319,得点換算データ!$I$3:$J$12),LOOKUP(集計用!O319,得点換算データ!$I$17:$J$26)))</f>
        <v/>
      </c>
      <c r="Q319" s="28" t="str">
        <f>IF(記入用!M319="","",記入用!M319)</f>
        <v/>
      </c>
      <c r="R319" s="30" t="str">
        <f>IF(集計用!Q319="","",IF(集計用!F319="男",LOOKUP(集計用!Q319,得点換算データ!$K$3:$L$12),LOOKUP(集計用!Q319,得点換算データ!$K$17:$L$26)))</f>
        <v/>
      </c>
      <c r="S319" s="28" t="str">
        <f>IF(記入用!N319="","",ROUNDUP(記入用!N319,1))</f>
        <v/>
      </c>
      <c r="T319" s="30" t="str">
        <f>IF(集計用!S319="","",IF(集計用!F319="男",LOOKUP(集計用!S319,得点換算データ!$M$3:$N$12),LOOKUP(集計用!S319,得点換算データ!$M$17:$N$26)))</f>
        <v/>
      </c>
      <c r="U319" s="28" t="str">
        <f>IF(記入用!O319="","",ROUNDDOWN(記入用!O319,0))</f>
        <v/>
      </c>
      <c r="V319" s="30" t="str">
        <f>IF(集計用!U319="","",IF(集計用!F319="男",LOOKUP(集計用!U319,得点換算データ!$O$3:$P$12),LOOKUP(集計用!U319,得点換算データ!$O$17:$P$26)))</f>
        <v/>
      </c>
      <c r="W319" s="28" t="str">
        <f>IF(記入用!P319="","",ROUNDDOWN(記入用!P319,0))</f>
        <v/>
      </c>
      <c r="X319" s="30" t="str">
        <f>IF(集計用!W319="","",IF(集計用!F319="男",LOOKUP(集計用!W319,得点換算データ!$Q$3:$R$12),LOOKUP(集計用!W319,得点換算データ!$Q$17:$R$26)))</f>
        <v/>
      </c>
      <c r="Y319" s="28" t="str">
        <f>IF(SUM(集計用!H319+J319+L319+N319+P319+R319+T319+V319+X319)=0,"",(H319+J319+L319+N319+T319+V319+X319+MAX(P319,R319)))</f>
        <v/>
      </c>
      <c r="Z319" s="28" t="str">
        <f>IF(Y319="","",IF(C319=1,LOOKUP(Y319,得点換算データ!$B$29:$B$33,得点換算データ!$A$29:$A$33),IF(C319=2,LOOKUP(Y319,得点換算データ!$C$29:$C$33,得点換算データ!$A$29:$A$33),LOOKUP(Y319,得点換算データ!$D$29:$D$33,得点換算データ!$A$29:$A$33))))</f>
        <v/>
      </c>
      <c r="AA319" s="27">
        <f t="shared" si="40"/>
        <v>0</v>
      </c>
      <c r="AB319" s="27"/>
      <c r="AC319" s="27">
        <f t="shared" si="41"/>
        <v>0</v>
      </c>
      <c r="AD319" s="27">
        <f t="shared" si="42"/>
        <v>0</v>
      </c>
      <c r="AE319" s="27">
        <f t="shared" si="43"/>
        <v>0</v>
      </c>
      <c r="AF319" s="27">
        <f t="shared" si="44"/>
        <v>0</v>
      </c>
      <c r="AG319" s="27">
        <f t="shared" si="45"/>
        <v>0</v>
      </c>
      <c r="AH319" s="27">
        <f t="shared" si="46"/>
        <v>0</v>
      </c>
      <c r="AI319" s="27">
        <f t="shared" si="47"/>
        <v>0</v>
      </c>
      <c r="AJ319" s="27">
        <f t="shared" si="48"/>
        <v>0</v>
      </c>
      <c r="AK319" s="27">
        <f t="shared" si="49"/>
        <v>0</v>
      </c>
    </row>
    <row r="320" spans="1:37">
      <c r="A320" s="28" t="str">
        <f>IF(記入用!A320="","",記入用!A320)</f>
        <v/>
      </c>
      <c r="B320" s="28" t="str">
        <f>IF(記入用!B320="","",記入用!B320)</f>
        <v/>
      </c>
      <c r="C320" s="28" t="str">
        <f>IF(記入用!C320="","",記入用!C320)</f>
        <v/>
      </c>
      <c r="D320" s="28" t="str">
        <f>IF(記入用!D320="","",記入用!D320)</f>
        <v/>
      </c>
      <c r="E320" s="28" t="str">
        <f>IF(記入用!E320="","",記入用!E320)</f>
        <v/>
      </c>
      <c r="F320" s="28" t="str">
        <f>IF(記入用!F320="","",記入用!F320)</f>
        <v/>
      </c>
      <c r="G320" s="28" t="str">
        <f>IF(OR(記入用!G320=0,記入用!H320=0),"",ROUND((記入用!G320+記入用!H320)/2,0))</f>
        <v/>
      </c>
      <c r="H320" s="29" t="str">
        <f>IF(集計用!G320="","",IF(集計用!F320="男",LOOKUP(集計用!G320,得点換算データ!$A$3:$B$12),LOOKUP(集計用!G320,得点換算データ!$A$17:$B$26)))</f>
        <v/>
      </c>
      <c r="I320" s="28" t="str">
        <f>IF(記入用!I320="","",記入用!I320)</f>
        <v/>
      </c>
      <c r="J320" s="30" t="str">
        <f>IF(集計用!I320="","",IF(集計用!F320="男",LOOKUP(集計用!I320,得点換算データ!$C$3:$D$12),LOOKUP(集計用!I320,得点換算データ!$C$17:$D$26)))</f>
        <v/>
      </c>
      <c r="K320" s="28" t="str">
        <f>IF(記入用!J320="","",ROUNDDOWN(記入用!J320,0))</f>
        <v/>
      </c>
      <c r="L320" s="29" t="str">
        <f>IF(集計用!K320="","",IF(集計用!F320="男",LOOKUP(集計用!K320,得点換算データ!$E$3:$F$12),LOOKUP(集計用!K320,得点換算データ!$E$17:$F$26)))</f>
        <v/>
      </c>
      <c r="M320" s="28" t="str">
        <f>IF(記入用!K320="","",記入用!K320)</f>
        <v/>
      </c>
      <c r="N320" s="30" t="str">
        <f>IF(集計用!M320="","",IF(集計用!F320="男",LOOKUP(集計用!M320,得点換算データ!$G$3:$H$12),LOOKUP(集計用!M320,得点換算データ!$G$17:$H$26)))</f>
        <v/>
      </c>
      <c r="O320" s="28" t="str">
        <f>IF(記入用!L320="","",記入用!L320)</f>
        <v/>
      </c>
      <c r="P320" s="30" t="str">
        <f>IF(集計用!O320="","",IF(集計用!F320="男",LOOKUP(集計用!O320,得点換算データ!$I$3:$J$12),LOOKUP(集計用!O320,得点換算データ!$I$17:$J$26)))</f>
        <v/>
      </c>
      <c r="Q320" s="28" t="str">
        <f>IF(記入用!M320="","",記入用!M320)</f>
        <v/>
      </c>
      <c r="R320" s="30" t="str">
        <f>IF(集計用!Q320="","",IF(集計用!F320="男",LOOKUP(集計用!Q320,得点換算データ!$K$3:$L$12),LOOKUP(集計用!Q320,得点換算データ!$K$17:$L$26)))</f>
        <v/>
      </c>
      <c r="S320" s="28" t="str">
        <f>IF(記入用!N320="","",ROUNDUP(記入用!N320,1))</f>
        <v/>
      </c>
      <c r="T320" s="30" t="str">
        <f>IF(集計用!S320="","",IF(集計用!F320="男",LOOKUP(集計用!S320,得点換算データ!$M$3:$N$12),LOOKUP(集計用!S320,得点換算データ!$M$17:$N$26)))</f>
        <v/>
      </c>
      <c r="U320" s="28" t="str">
        <f>IF(記入用!O320="","",ROUNDDOWN(記入用!O320,0))</f>
        <v/>
      </c>
      <c r="V320" s="30" t="str">
        <f>IF(集計用!U320="","",IF(集計用!F320="男",LOOKUP(集計用!U320,得点換算データ!$O$3:$P$12),LOOKUP(集計用!U320,得点換算データ!$O$17:$P$26)))</f>
        <v/>
      </c>
      <c r="W320" s="28" t="str">
        <f>IF(記入用!P320="","",ROUNDDOWN(記入用!P320,0))</f>
        <v/>
      </c>
      <c r="X320" s="30" t="str">
        <f>IF(集計用!W320="","",IF(集計用!F320="男",LOOKUP(集計用!W320,得点換算データ!$Q$3:$R$12),LOOKUP(集計用!W320,得点換算データ!$Q$17:$R$26)))</f>
        <v/>
      </c>
      <c r="Y320" s="28" t="str">
        <f>IF(SUM(集計用!H320+J320+L320+N320+P320+R320+T320+V320+X320)=0,"",(H320+J320+L320+N320+T320+V320+X320+MAX(P320,R320)))</f>
        <v/>
      </c>
      <c r="Z320" s="28" t="str">
        <f>IF(Y320="","",IF(C320=1,LOOKUP(Y320,得点換算データ!$B$29:$B$33,得点換算データ!$A$29:$A$33),IF(C320=2,LOOKUP(Y320,得点換算データ!$C$29:$C$33,得点換算データ!$A$29:$A$33),LOOKUP(Y320,得点換算データ!$D$29:$D$33,得点換算データ!$A$29:$A$33))))</f>
        <v/>
      </c>
      <c r="AA320" s="27">
        <f t="shared" si="40"/>
        <v>0</v>
      </c>
      <c r="AB320" s="27"/>
      <c r="AC320" s="27">
        <f t="shared" si="41"/>
        <v>0</v>
      </c>
      <c r="AD320" s="27">
        <f t="shared" si="42"/>
        <v>0</v>
      </c>
      <c r="AE320" s="27">
        <f t="shared" si="43"/>
        <v>0</v>
      </c>
      <c r="AF320" s="27">
        <f t="shared" si="44"/>
        <v>0</v>
      </c>
      <c r="AG320" s="27">
        <f t="shared" si="45"/>
        <v>0</v>
      </c>
      <c r="AH320" s="27">
        <f t="shared" si="46"/>
        <v>0</v>
      </c>
      <c r="AI320" s="27">
        <f t="shared" si="47"/>
        <v>0</v>
      </c>
      <c r="AJ320" s="27">
        <f t="shared" si="48"/>
        <v>0</v>
      </c>
      <c r="AK320" s="27">
        <f t="shared" si="49"/>
        <v>0</v>
      </c>
    </row>
    <row r="321" spans="1:37">
      <c r="A321" s="28" t="str">
        <f>IF(記入用!A321="","",記入用!A321)</f>
        <v/>
      </c>
      <c r="B321" s="28" t="str">
        <f>IF(記入用!B321="","",記入用!B321)</f>
        <v/>
      </c>
      <c r="C321" s="28" t="str">
        <f>IF(記入用!C321="","",記入用!C321)</f>
        <v/>
      </c>
      <c r="D321" s="28" t="str">
        <f>IF(記入用!D321="","",記入用!D321)</f>
        <v/>
      </c>
      <c r="E321" s="28" t="str">
        <f>IF(記入用!E321="","",記入用!E321)</f>
        <v/>
      </c>
      <c r="F321" s="28" t="str">
        <f>IF(記入用!F321="","",記入用!F321)</f>
        <v/>
      </c>
      <c r="G321" s="28" t="str">
        <f>IF(OR(記入用!G321=0,記入用!H321=0),"",ROUND((記入用!G321+記入用!H321)/2,0))</f>
        <v/>
      </c>
      <c r="H321" s="29" t="str">
        <f>IF(集計用!G321="","",IF(集計用!F321="男",LOOKUP(集計用!G321,得点換算データ!$A$3:$B$12),LOOKUP(集計用!G321,得点換算データ!$A$17:$B$26)))</f>
        <v/>
      </c>
      <c r="I321" s="28" t="str">
        <f>IF(記入用!I321="","",記入用!I321)</f>
        <v/>
      </c>
      <c r="J321" s="30" t="str">
        <f>IF(集計用!I321="","",IF(集計用!F321="男",LOOKUP(集計用!I321,得点換算データ!$C$3:$D$12),LOOKUP(集計用!I321,得点換算データ!$C$17:$D$26)))</f>
        <v/>
      </c>
      <c r="K321" s="28" t="str">
        <f>IF(記入用!J321="","",ROUNDDOWN(記入用!J321,0))</f>
        <v/>
      </c>
      <c r="L321" s="29" t="str">
        <f>IF(集計用!K321="","",IF(集計用!F321="男",LOOKUP(集計用!K321,得点換算データ!$E$3:$F$12),LOOKUP(集計用!K321,得点換算データ!$E$17:$F$26)))</f>
        <v/>
      </c>
      <c r="M321" s="28" t="str">
        <f>IF(記入用!K321="","",記入用!K321)</f>
        <v/>
      </c>
      <c r="N321" s="30" t="str">
        <f>IF(集計用!M321="","",IF(集計用!F321="男",LOOKUP(集計用!M321,得点換算データ!$G$3:$H$12),LOOKUP(集計用!M321,得点換算データ!$G$17:$H$26)))</f>
        <v/>
      </c>
      <c r="O321" s="28" t="str">
        <f>IF(記入用!L321="","",記入用!L321)</f>
        <v/>
      </c>
      <c r="P321" s="30" t="str">
        <f>IF(集計用!O321="","",IF(集計用!F321="男",LOOKUP(集計用!O321,得点換算データ!$I$3:$J$12),LOOKUP(集計用!O321,得点換算データ!$I$17:$J$26)))</f>
        <v/>
      </c>
      <c r="Q321" s="28" t="str">
        <f>IF(記入用!M321="","",記入用!M321)</f>
        <v/>
      </c>
      <c r="R321" s="30" t="str">
        <f>IF(集計用!Q321="","",IF(集計用!F321="男",LOOKUP(集計用!Q321,得点換算データ!$K$3:$L$12),LOOKUP(集計用!Q321,得点換算データ!$K$17:$L$26)))</f>
        <v/>
      </c>
      <c r="S321" s="28" t="str">
        <f>IF(記入用!N321="","",ROUNDUP(記入用!N321,1))</f>
        <v/>
      </c>
      <c r="T321" s="30" t="str">
        <f>IF(集計用!S321="","",IF(集計用!F321="男",LOOKUP(集計用!S321,得点換算データ!$M$3:$N$12),LOOKUP(集計用!S321,得点換算データ!$M$17:$N$26)))</f>
        <v/>
      </c>
      <c r="U321" s="28" t="str">
        <f>IF(記入用!O321="","",ROUNDDOWN(記入用!O321,0))</f>
        <v/>
      </c>
      <c r="V321" s="30" t="str">
        <f>IF(集計用!U321="","",IF(集計用!F321="男",LOOKUP(集計用!U321,得点換算データ!$O$3:$P$12),LOOKUP(集計用!U321,得点換算データ!$O$17:$P$26)))</f>
        <v/>
      </c>
      <c r="W321" s="28" t="str">
        <f>IF(記入用!P321="","",ROUNDDOWN(記入用!P321,0))</f>
        <v/>
      </c>
      <c r="X321" s="30" t="str">
        <f>IF(集計用!W321="","",IF(集計用!F321="男",LOOKUP(集計用!W321,得点換算データ!$Q$3:$R$12),LOOKUP(集計用!W321,得点換算データ!$Q$17:$R$26)))</f>
        <v/>
      </c>
      <c r="Y321" s="28" t="str">
        <f>IF(SUM(集計用!H321+J321+L321+N321+P321+R321+T321+V321+X321)=0,"",(H321+J321+L321+N321+T321+V321+X321+MAX(P321,R321)))</f>
        <v/>
      </c>
      <c r="Z321" s="28" t="str">
        <f>IF(Y321="","",IF(C321=1,LOOKUP(Y321,得点換算データ!$B$29:$B$33,得点換算データ!$A$29:$A$33),IF(C321=2,LOOKUP(Y321,得点換算データ!$C$29:$C$33,得点換算データ!$A$29:$A$33),LOOKUP(Y321,得点換算データ!$D$29:$D$33,得点換算データ!$A$29:$A$33))))</f>
        <v/>
      </c>
      <c r="AA321" s="27">
        <f t="shared" si="40"/>
        <v>0</v>
      </c>
      <c r="AB321" s="27"/>
      <c r="AC321" s="27">
        <f t="shared" si="41"/>
        <v>0</v>
      </c>
      <c r="AD321" s="27">
        <f t="shared" si="42"/>
        <v>0</v>
      </c>
      <c r="AE321" s="27">
        <f t="shared" si="43"/>
        <v>0</v>
      </c>
      <c r="AF321" s="27">
        <f t="shared" si="44"/>
        <v>0</v>
      </c>
      <c r="AG321" s="27">
        <f t="shared" si="45"/>
        <v>0</v>
      </c>
      <c r="AH321" s="27">
        <f t="shared" si="46"/>
        <v>0</v>
      </c>
      <c r="AI321" s="27">
        <f t="shared" si="47"/>
        <v>0</v>
      </c>
      <c r="AJ321" s="27">
        <f t="shared" si="48"/>
        <v>0</v>
      </c>
      <c r="AK321" s="27">
        <f t="shared" si="49"/>
        <v>0</v>
      </c>
    </row>
    <row r="322" spans="1:37">
      <c r="A322" s="28" t="str">
        <f>IF(記入用!A322="","",記入用!A322)</f>
        <v/>
      </c>
      <c r="B322" s="28" t="str">
        <f>IF(記入用!B322="","",記入用!B322)</f>
        <v/>
      </c>
      <c r="C322" s="28" t="str">
        <f>IF(記入用!C322="","",記入用!C322)</f>
        <v/>
      </c>
      <c r="D322" s="28" t="str">
        <f>IF(記入用!D322="","",記入用!D322)</f>
        <v/>
      </c>
      <c r="E322" s="28" t="str">
        <f>IF(記入用!E322="","",記入用!E322)</f>
        <v/>
      </c>
      <c r="F322" s="28" t="str">
        <f>IF(記入用!F322="","",記入用!F322)</f>
        <v/>
      </c>
      <c r="G322" s="28" t="str">
        <f>IF(OR(記入用!G322=0,記入用!H322=0),"",ROUND((記入用!G322+記入用!H322)/2,0))</f>
        <v/>
      </c>
      <c r="H322" s="29" t="str">
        <f>IF(集計用!G322="","",IF(集計用!F322="男",LOOKUP(集計用!G322,得点換算データ!$A$3:$B$12),LOOKUP(集計用!G322,得点換算データ!$A$17:$B$26)))</f>
        <v/>
      </c>
      <c r="I322" s="28" t="str">
        <f>IF(記入用!I322="","",記入用!I322)</f>
        <v/>
      </c>
      <c r="J322" s="30" t="str">
        <f>IF(集計用!I322="","",IF(集計用!F322="男",LOOKUP(集計用!I322,得点換算データ!$C$3:$D$12),LOOKUP(集計用!I322,得点換算データ!$C$17:$D$26)))</f>
        <v/>
      </c>
      <c r="K322" s="28" t="str">
        <f>IF(記入用!J322="","",ROUNDDOWN(記入用!J322,0))</f>
        <v/>
      </c>
      <c r="L322" s="29" t="str">
        <f>IF(集計用!K322="","",IF(集計用!F322="男",LOOKUP(集計用!K322,得点換算データ!$E$3:$F$12),LOOKUP(集計用!K322,得点換算データ!$E$17:$F$26)))</f>
        <v/>
      </c>
      <c r="M322" s="28" t="str">
        <f>IF(記入用!K322="","",記入用!K322)</f>
        <v/>
      </c>
      <c r="N322" s="30" t="str">
        <f>IF(集計用!M322="","",IF(集計用!F322="男",LOOKUP(集計用!M322,得点換算データ!$G$3:$H$12),LOOKUP(集計用!M322,得点換算データ!$G$17:$H$26)))</f>
        <v/>
      </c>
      <c r="O322" s="28" t="str">
        <f>IF(記入用!L322="","",記入用!L322)</f>
        <v/>
      </c>
      <c r="P322" s="30" t="str">
        <f>IF(集計用!O322="","",IF(集計用!F322="男",LOOKUP(集計用!O322,得点換算データ!$I$3:$J$12),LOOKUP(集計用!O322,得点換算データ!$I$17:$J$26)))</f>
        <v/>
      </c>
      <c r="Q322" s="28" t="str">
        <f>IF(記入用!M322="","",記入用!M322)</f>
        <v/>
      </c>
      <c r="R322" s="30" t="str">
        <f>IF(集計用!Q322="","",IF(集計用!F322="男",LOOKUP(集計用!Q322,得点換算データ!$K$3:$L$12),LOOKUP(集計用!Q322,得点換算データ!$K$17:$L$26)))</f>
        <v/>
      </c>
      <c r="S322" s="28" t="str">
        <f>IF(記入用!N322="","",ROUNDUP(記入用!N322,1))</f>
        <v/>
      </c>
      <c r="T322" s="30" t="str">
        <f>IF(集計用!S322="","",IF(集計用!F322="男",LOOKUP(集計用!S322,得点換算データ!$M$3:$N$12),LOOKUP(集計用!S322,得点換算データ!$M$17:$N$26)))</f>
        <v/>
      </c>
      <c r="U322" s="28" t="str">
        <f>IF(記入用!O322="","",ROUNDDOWN(記入用!O322,0))</f>
        <v/>
      </c>
      <c r="V322" s="30" t="str">
        <f>IF(集計用!U322="","",IF(集計用!F322="男",LOOKUP(集計用!U322,得点換算データ!$O$3:$P$12),LOOKUP(集計用!U322,得点換算データ!$O$17:$P$26)))</f>
        <v/>
      </c>
      <c r="W322" s="28" t="str">
        <f>IF(記入用!P322="","",ROUNDDOWN(記入用!P322,0))</f>
        <v/>
      </c>
      <c r="X322" s="30" t="str">
        <f>IF(集計用!W322="","",IF(集計用!F322="男",LOOKUP(集計用!W322,得点換算データ!$Q$3:$R$12),LOOKUP(集計用!W322,得点換算データ!$Q$17:$R$26)))</f>
        <v/>
      </c>
      <c r="Y322" s="28" t="str">
        <f>IF(SUM(集計用!H322+J322+L322+N322+P322+R322+T322+V322+X322)=0,"",(H322+J322+L322+N322+T322+V322+X322+MAX(P322,R322)))</f>
        <v/>
      </c>
      <c r="Z322" s="28" t="str">
        <f>IF(Y322="","",IF(C322=1,LOOKUP(Y322,得点換算データ!$B$29:$B$33,得点換算データ!$A$29:$A$33),IF(C322=2,LOOKUP(Y322,得点換算データ!$C$29:$C$33,得点換算データ!$A$29:$A$33),LOOKUP(Y322,得点換算データ!$D$29:$D$33,得点換算データ!$A$29:$A$33))))</f>
        <v/>
      </c>
      <c r="AA322" s="27">
        <f t="shared" si="40"/>
        <v>0</v>
      </c>
      <c r="AB322" s="27"/>
      <c r="AC322" s="27">
        <f t="shared" si="41"/>
        <v>0</v>
      </c>
      <c r="AD322" s="27">
        <f t="shared" si="42"/>
        <v>0</v>
      </c>
      <c r="AE322" s="27">
        <f t="shared" si="43"/>
        <v>0</v>
      </c>
      <c r="AF322" s="27">
        <f t="shared" si="44"/>
        <v>0</v>
      </c>
      <c r="AG322" s="27">
        <f t="shared" si="45"/>
        <v>0</v>
      </c>
      <c r="AH322" s="27">
        <f t="shared" si="46"/>
        <v>0</v>
      </c>
      <c r="AI322" s="27">
        <f t="shared" si="47"/>
        <v>0</v>
      </c>
      <c r="AJ322" s="27">
        <f t="shared" si="48"/>
        <v>0</v>
      </c>
      <c r="AK322" s="27">
        <f t="shared" si="49"/>
        <v>0</v>
      </c>
    </row>
    <row r="323" spans="1:37">
      <c r="A323" s="28" t="str">
        <f>IF(記入用!A323="","",記入用!A323)</f>
        <v/>
      </c>
      <c r="B323" s="28" t="str">
        <f>IF(記入用!B323="","",記入用!B323)</f>
        <v/>
      </c>
      <c r="C323" s="28" t="str">
        <f>IF(記入用!C323="","",記入用!C323)</f>
        <v/>
      </c>
      <c r="D323" s="28" t="str">
        <f>IF(記入用!D323="","",記入用!D323)</f>
        <v/>
      </c>
      <c r="E323" s="28" t="str">
        <f>IF(記入用!E323="","",記入用!E323)</f>
        <v/>
      </c>
      <c r="F323" s="28" t="str">
        <f>IF(記入用!F323="","",記入用!F323)</f>
        <v/>
      </c>
      <c r="G323" s="28" t="str">
        <f>IF(OR(記入用!G323=0,記入用!H323=0),"",ROUND((記入用!G323+記入用!H323)/2,0))</f>
        <v/>
      </c>
      <c r="H323" s="29" t="str">
        <f>IF(集計用!G323="","",IF(集計用!F323="男",LOOKUP(集計用!G323,得点換算データ!$A$3:$B$12),LOOKUP(集計用!G323,得点換算データ!$A$17:$B$26)))</f>
        <v/>
      </c>
      <c r="I323" s="28" t="str">
        <f>IF(記入用!I323="","",記入用!I323)</f>
        <v/>
      </c>
      <c r="J323" s="30" t="str">
        <f>IF(集計用!I323="","",IF(集計用!F323="男",LOOKUP(集計用!I323,得点換算データ!$C$3:$D$12),LOOKUP(集計用!I323,得点換算データ!$C$17:$D$26)))</f>
        <v/>
      </c>
      <c r="K323" s="28" t="str">
        <f>IF(記入用!J323="","",ROUNDDOWN(記入用!J323,0))</f>
        <v/>
      </c>
      <c r="L323" s="29" t="str">
        <f>IF(集計用!K323="","",IF(集計用!F323="男",LOOKUP(集計用!K323,得点換算データ!$E$3:$F$12),LOOKUP(集計用!K323,得点換算データ!$E$17:$F$26)))</f>
        <v/>
      </c>
      <c r="M323" s="28" t="str">
        <f>IF(記入用!K323="","",記入用!K323)</f>
        <v/>
      </c>
      <c r="N323" s="30" t="str">
        <f>IF(集計用!M323="","",IF(集計用!F323="男",LOOKUP(集計用!M323,得点換算データ!$G$3:$H$12),LOOKUP(集計用!M323,得点換算データ!$G$17:$H$26)))</f>
        <v/>
      </c>
      <c r="O323" s="28" t="str">
        <f>IF(記入用!L323="","",記入用!L323)</f>
        <v/>
      </c>
      <c r="P323" s="30" t="str">
        <f>IF(集計用!O323="","",IF(集計用!F323="男",LOOKUP(集計用!O323,得点換算データ!$I$3:$J$12),LOOKUP(集計用!O323,得点換算データ!$I$17:$J$26)))</f>
        <v/>
      </c>
      <c r="Q323" s="28" t="str">
        <f>IF(記入用!M323="","",記入用!M323)</f>
        <v/>
      </c>
      <c r="R323" s="30" t="str">
        <f>IF(集計用!Q323="","",IF(集計用!F323="男",LOOKUP(集計用!Q323,得点換算データ!$K$3:$L$12),LOOKUP(集計用!Q323,得点換算データ!$K$17:$L$26)))</f>
        <v/>
      </c>
      <c r="S323" s="28" t="str">
        <f>IF(記入用!N323="","",ROUNDUP(記入用!N323,1))</f>
        <v/>
      </c>
      <c r="T323" s="30" t="str">
        <f>IF(集計用!S323="","",IF(集計用!F323="男",LOOKUP(集計用!S323,得点換算データ!$M$3:$N$12),LOOKUP(集計用!S323,得点換算データ!$M$17:$N$26)))</f>
        <v/>
      </c>
      <c r="U323" s="28" t="str">
        <f>IF(記入用!O323="","",ROUNDDOWN(記入用!O323,0))</f>
        <v/>
      </c>
      <c r="V323" s="30" t="str">
        <f>IF(集計用!U323="","",IF(集計用!F323="男",LOOKUP(集計用!U323,得点換算データ!$O$3:$P$12),LOOKUP(集計用!U323,得点換算データ!$O$17:$P$26)))</f>
        <v/>
      </c>
      <c r="W323" s="28" t="str">
        <f>IF(記入用!P323="","",ROUNDDOWN(記入用!P323,0))</f>
        <v/>
      </c>
      <c r="X323" s="30" t="str">
        <f>IF(集計用!W323="","",IF(集計用!F323="男",LOOKUP(集計用!W323,得点換算データ!$Q$3:$R$12),LOOKUP(集計用!W323,得点換算データ!$Q$17:$R$26)))</f>
        <v/>
      </c>
      <c r="Y323" s="28" t="str">
        <f>IF(SUM(集計用!H323+J323+L323+N323+P323+R323+T323+V323+X323)=0,"",(H323+J323+L323+N323+T323+V323+X323+MAX(P323,R323)))</f>
        <v/>
      </c>
      <c r="Z323" s="28" t="str">
        <f>IF(Y323="","",IF(C323=1,LOOKUP(Y323,得点換算データ!$B$29:$B$33,得点換算データ!$A$29:$A$33),IF(C323=2,LOOKUP(Y323,得点換算データ!$C$29:$C$33,得点換算データ!$A$29:$A$33),LOOKUP(Y323,得点換算データ!$D$29:$D$33,得点換算データ!$A$29:$A$33))))</f>
        <v/>
      </c>
      <c r="AA323" s="27">
        <f t="shared" ref="AA323:AA386" si="50">SUM(AC323:AK323)</f>
        <v>0</v>
      </c>
      <c r="AB323" s="27"/>
      <c r="AC323" s="27">
        <f t="shared" ref="AC323:AC386" si="51">IF(G323&gt;=1,1,0)</f>
        <v>0</v>
      </c>
      <c r="AD323" s="27">
        <f t="shared" ref="AD323:AD386" si="52">IF(I323&gt;=1,1,0)</f>
        <v>0</v>
      </c>
      <c r="AE323" s="27">
        <f t="shared" ref="AE323:AE386" si="53">IF(K323&gt;=1,1,0)</f>
        <v>0</v>
      </c>
      <c r="AF323" s="27">
        <f t="shared" ref="AF323:AF386" si="54">IF(M323&gt;=1,1,0)</f>
        <v>0</v>
      </c>
      <c r="AG323" s="27">
        <f t="shared" ref="AG323:AG386" si="55">IF(O323&gt;=1,1,0)</f>
        <v>0</v>
      </c>
      <c r="AH323" s="27">
        <f t="shared" ref="AH323:AH386" si="56">IF(Q323&gt;=1,1,0)</f>
        <v>0</v>
      </c>
      <c r="AI323" s="27">
        <f t="shared" ref="AI323:AI386" si="57">IF(S323&gt;=1,1,0)</f>
        <v>0</v>
      </c>
      <c r="AJ323" s="27">
        <f t="shared" ref="AJ323:AJ386" si="58">IF(U323&gt;=1,1,0)</f>
        <v>0</v>
      </c>
      <c r="AK323" s="27">
        <f t="shared" ref="AK323:AK386" si="59">IF(W323&gt;=1,1,0)</f>
        <v>0</v>
      </c>
    </row>
    <row r="324" spans="1:37">
      <c r="A324" s="28" t="str">
        <f>IF(記入用!A324="","",記入用!A324)</f>
        <v/>
      </c>
      <c r="B324" s="28" t="str">
        <f>IF(記入用!B324="","",記入用!B324)</f>
        <v/>
      </c>
      <c r="C324" s="28" t="str">
        <f>IF(記入用!C324="","",記入用!C324)</f>
        <v/>
      </c>
      <c r="D324" s="28" t="str">
        <f>IF(記入用!D324="","",記入用!D324)</f>
        <v/>
      </c>
      <c r="E324" s="28" t="str">
        <f>IF(記入用!E324="","",記入用!E324)</f>
        <v/>
      </c>
      <c r="F324" s="28" t="str">
        <f>IF(記入用!F324="","",記入用!F324)</f>
        <v/>
      </c>
      <c r="G324" s="28" t="str">
        <f>IF(OR(記入用!G324=0,記入用!H324=0),"",ROUND((記入用!G324+記入用!H324)/2,0))</f>
        <v/>
      </c>
      <c r="H324" s="29" t="str">
        <f>IF(集計用!G324="","",IF(集計用!F324="男",LOOKUP(集計用!G324,得点換算データ!$A$3:$B$12),LOOKUP(集計用!G324,得点換算データ!$A$17:$B$26)))</f>
        <v/>
      </c>
      <c r="I324" s="28" t="str">
        <f>IF(記入用!I324="","",記入用!I324)</f>
        <v/>
      </c>
      <c r="J324" s="30" t="str">
        <f>IF(集計用!I324="","",IF(集計用!F324="男",LOOKUP(集計用!I324,得点換算データ!$C$3:$D$12),LOOKUP(集計用!I324,得点換算データ!$C$17:$D$26)))</f>
        <v/>
      </c>
      <c r="K324" s="28" t="str">
        <f>IF(記入用!J324="","",ROUNDDOWN(記入用!J324,0))</f>
        <v/>
      </c>
      <c r="L324" s="29" t="str">
        <f>IF(集計用!K324="","",IF(集計用!F324="男",LOOKUP(集計用!K324,得点換算データ!$E$3:$F$12),LOOKUP(集計用!K324,得点換算データ!$E$17:$F$26)))</f>
        <v/>
      </c>
      <c r="M324" s="28" t="str">
        <f>IF(記入用!K324="","",記入用!K324)</f>
        <v/>
      </c>
      <c r="N324" s="30" t="str">
        <f>IF(集計用!M324="","",IF(集計用!F324="男",LOOKUP(集計用!M324,得点換算データ!$G$3:$H$12),LOOKUP(集計用!M324,得点換算データ!$G$17:$H$26)))</f>
        <v/>
      </c>
      <c r="O324" s="28" t="str">
        <f>IF(記入用!L324="","",記入用!L324)</f>
        <v/>
      </c>
      <c r="P324" s="30" t="str">
        <f>IF(集計用!O324="","",IF(集計用!F324="男",LOOKUP(集計用!O324,得点換算データ!$I$3:$J$12),LOOKUP(集計用!O324,得点換算データ!$I$17:$J$26)))</f>
        <v/>
      </c>
      <c r="Q324" s="28" t="str">
        <f>IF(記入用!M324="","",記入用!M324)</f>
        <v/>
      </c>
      <c r="R324" s="30" t="str">
        <f>IF(集計用!Q324="","",IF(集計用!F324="男",LOOKUP(集計用!Q324,得点換算データ!$K$3:$L$12),LOOKUP(集計用!Q324,得点換算データ!$K$17:$L$26)))</f>
        <v/>
      </c>
      <c r="S324" s="28" t="str">
        <f>IF(記入用!N324="","",ROUNDUP(記入用!N324,1))</f>
        <v/>
      </c>
      <c r="T324" s="30" t="str">
        <f>IF(集計用!S324="","",IF(集計用!F324="男",LOOKUP(集計用!S324,得点換算データ!$M$3:$N$12),LOOKUP(集計用!S324,得点換算データ!$M$17:$N$26)))</f>
        <v/>
      </c>
      <c r="U324" s="28" t="str">
        <f>IF(記入用!O324="","",ROUNDDOWN(記入用!O324,0))</f>
        <v/>
      </c>
      <c r="V324" s="30" t="str">
        <f>IF(集計用!U324="","",IF(集計用!F324="男",LOOKUP(集計用!U324,得点換算データ!$O$3:$P$12),LOOKUP(集計用!U324,得点換算データ!$O$17:$P$26)))</f>
        <v/>
      </c>
      <c r="W324" s="28" t="str">
        <f>IF(記入用!P324="","",ROUNDDOWN(記入用!P324,0))</f>
        <v/>
      </c>
      <c r="X324" s="30" t="str">
        <f>IF(集計用!W324="","",IF(集計用!F324="男",LOOKUP(集計用!W324,得点換算データ!$Q$3:$R$12),LOOKUP(集計用!W324,得点換算データ!$Q$17:$R$26)))</f>
        <v/>
      </c>
      <c r="Y324" s="28" t="str">
        <f>IF(SUM(集計用!H324+J324+L324+N324+P324+R324+T324+V324+X324)=0,"",(H324+J324+L324+N324+T324+V324+X324+MAX(P324,R324)))</f>
        <v/>
      </c>
      <c r="Z324" s="28" t="str">
        <f>IF(Y324="","",IF(C324=1,LOOKUP(Y324,得点換算データ!$B$29:$B$33,得点換算データ!$A$29:$A$33),IF(C324=2,LOOKUP(Y324,得点換算データ!$C$29:$C$33,得点換算データ!$A$29:$A$33),LOOKUP(Y324,得点換算データ!$D$29:$D$33,得点換算データ!$A$29:$A$33))))</f>
        <v/>
      </c>
      <c r="AA324" s="27">
        <f t="shared" si="50"/>
        <v>0</v>
      </c>
      <c r="AB324" s="27"/>
      <c r="AC324" s="27">
        <f t="shared" si="51"/>
        <v>0</v>
      </c>
      <c r="AD324" s="27">
        <f t="shared" si="52"/>
        <v>0</v>
      </c>
      <c r="AE324" s="27">
        <f t="shared" si="53"/>
        <v>0</v>
      </c>
      <c r="AF324" s="27">
        <f t="shared" si="54"/>
        <v>0</v>
      </c>
      <c r="AG324" s="27">
        <f t="shared" si="55"/>
        <v>0</v>
      </c>
      <c r="AH324" s="27">
        <f t="shared" si="56"/>
        <v>0</v>
      </c>
      <c r="AI324" s="27">
        <f t="shared" si="57"/>
        <v>0</v>
      </c>
      <c r="AJ324" s="27">
        <f t="shared" si="58"/>
        <v>0</v>
      </c>
      <c r="AK324" s="27">
        <f t="shared" si="59"/>
        <v>0</v>
      </c>
    </row>
    <row r="325" spans="1:37">
      <c r="A325" s="28" t="str">
        <f>IF(記入用!A325="","",記入用!A325)</f>
        <v/>
      </c>
      <c r="B325" s="28" t="str">
        <f>IF(記入用!B325="","",記入用!B325)</f>
        <v/>
      </c>
      <c r="C325" s="28" t="str">
        <f>IF(記入用!C325="","",記入用!C325)</f>
        <v/>
      </c>
      <c r="D325" s="28" t="str">
        <f>IF(記入用!D325="","",記入用!D325)</f>
        <v/>
      </c>
      <c r="E325" s="28" t="str">
        <f>IF(記入用!E325="","",記入用!E325)</f>
        <v/>
      </c>
      <c r="F325" s="28" t="str">
        <f>IF(記入用!F325="","",記入用!F325)</f>
        <v/>
      </c>
      <c r="G325" s="28" t="str">
        <f>IF(OR(記入用!G325=0,記入用!H325=0),"",ROUND((記入用!G325+記入用!H325)/2,0))</f>
        <v/>
      </c>
      <c r="H325" s="29" t="str">
        <f>IF(集計用!G325="","",IF(集計用!F325="男",LOOKUP(集計用!G325,得点換算データ!$A$3:$B$12),LOOKUP(集計用!G325,得点換算データ!$A$17:$B$26)))</f>
        <v/>
      </c>
      <c r="I325" s="28" t="str">
        <f>IF(記入用!I325="","",記入用!I325)</f>
        <v/>
      </c>
      <c r="J325" s="30" t="str">
        <f>IF(集計用!I325="","",IF(集計用!F325="男",LOOKUP(集計用!I325,得点換算データ!$C$3:$D$12),LOOKUP(集計用!I325,得点換算データ!$C$17:$D$26)))</f>
        <v/>
      </c>
      <c r="K325" s="28" t="str">
        <f>IF(記入用!J325="","",ROUNDDOWN(記入用!J325,0))</f>
        <v/>
      </c>
      <c r="L325" s="29" t="str">
        <f>IF(集計用!K325="","",IF(集計用!F325="男",LOOKUP(集計用!K325,得点換算データ!$E$3:$F$12),LOOKUP(集計用!K325,得点換算データ!$E$17:$F$26)))</f>
        <v/>
      </c>
      <c r="M325" s="28" t="str">
        <f>IF(記入用!K325="","",記入用!K325)</f>
        <v/>
      </c>
      <c r="N325" s="30" t="str">
        <f>IF(集計用!M325="","",IF(集計用!F325="男",LOOKUP(集計用!M325,得点換算データ!$G$3:$H$12),LOOKUP(集計用!M325,得点換算データ!$G$17:$H$26)))</f>
        <v/>
      </c>
      <c r="O325" s="28" t="str">
        <f>IF(記入用!L325="","",記入用!L325)</f>
        <v/>
      </c>
      <c r="P325" s="30" t="str">
        <f>IF(集計用!O325="","",IF(集計用!F325="男",LOOKUP(集計用!O325,得点換算データ!$I$3:$J$12),LOOKUP(集計用!O325,得点換算データ!$I$17:$J$26)))</f>
        <v/>
      </c>
      <c r="Q325" s="28" t="str">
        <f>IF(記入用!M325="","",記入用!M325)</f>
        <v/>
      </c>
      <c r="R325" s="30" t="str">
        <f>IF(集計用!Q325="","",IF(集計用!F325="男",LOOKUP(集計用!Q325,得点換算データ!$K$3:$L$12),LOOKUP(集計用!Q325,得点換算データ!$K$17:$L$26)))</f>
        <v/>
      </c>
      <c r="S325" s="28" t="str">
        <f>IF(記入用!N325="","",ROUNDUP(記入用!N325,1))</f>
        <v/>
      </c>
      <c r="T325" s="30" t="str">
        <f>IF(集計用!S325="","",IF(集計用!F325="男",LOOKUP(集計用!S325,得点換算データ!$M$3:$N$12),LOOKUP(集計用!S325,得点換算データ!$M$17:$N$26)))</f>
        <v/>
      </c>
      <c r="U325" s="28" t="str">
        <f>IF(記入用!O325="","",ROUNDDOWN(記入用!O325,0))</f>
        <v/>
      </c>
      <c r="V325" s="30" t="str">
        <f>IF(集計用!U325="","",IF(集計用!F325="男",LOOKUP(集計用!U325,得点換算データ!$O$3:$P$12),LOOKUP(集計用!U325,得点換算データ!$O$17:$P$26)))</f>
        <v/>
      </c>
      <c r="W325" s="28" t="str">
        <f>IF(記入用!P325="","",ROUNDDOWN(記入用!P325,0))</f>
        <v/>
      </c>
      <c r="X325" s="30" t="str">
        <f>IF(集計用!W325="","",IF(集計用!F325="男",LOOKUP(集計用!W325,得点換算データ!$Q$3:$R$12),LOOKUP(集計用!W325,得点換算データ!$Q$17:$R$26)))</f>
        <v/>
      </c>
      <c r="Y325" s="28" t="str">
        <f>IF(SUM(集計用!H325+J325+L325+N325+P325+R325+T325+V325+X325)=0,"",(H325+J325+L325+N325+T325+V325+X325+MAX(P325,R325)))</f>
        <v/>
      </c>
      <c r="Z325" s="28" t="str">
        <f>IF(Y325="","",IF(C325=1,LOOKUP(Y325,得点換算データ!$B$29:$B$33,得点換算データ!$A$29:$A$33),IF(C325=2,LOOKUP(Y325,得点換算データ!$C$29:$C$33,得点換算データ!$A$29:$A$33),LOOKUP(Y325,得点換算データ!$D$29:$D$33,得点換算データ!$A$29:$A$33))))</f>
        <v/>
      </c>
      <c r="AA325" s="27">
        <f t="shared" si="50"/>
        <v>0</v>
      </c>
      <c r="AB325" s="27"/>
      <c r="AC325" s="27">
        <f t="shared" si="51"/>
        <v>0</v>
      </c>
      <c r="AD325" s="27">
        <f t="shared" si="52"/>
        <v>0</v>
      </c>
      <c r="AE325" s="27">
        <f t="shared" si="53"/>
        <v>0</v>
      </c>
      <c r="AF325" s="27">
        <f t="shared" si="54"/>
        <v>0</v>
      </c>
      <c r="AG325" s="27">
        <f t="shared" si="55"/>
        <v>0</v>
      </c>
      <c r="AH325" s="27">
        <f t="shared" si="56"/>
        <v>0</v>
      </c>
      <c r="AI325" s="27">
        <f t="shared" si="57"/>
        <v>0</v>
      </c>
      <c r="AJ325" s="27">
        <f t="shared" si="58"/>
        <v>0</v>
      </c>
      <c r="AK325" s="27">
        <f t="shared" si="59"/>
        <v>0</v>
      </c>
    </row>
    <row r="326" spans="1:37">
      <c r="A326" s="28" t="str">
        <f>IF(記入用!A326="","",記入用!A326)</f>
        <v/>
      </c>
      <c r="B326" s="28" t="str">
        <f>IF(記入用!B326="","",記入用!B326)</f>
        <v/>
      </c>
      <c r="C326" s="28" t="str">
        <f>IF(記入用!C326="","",記入用!C326)</f>
        <v/>
      </c>
      <c r="D326" s="28" t="str">
        <f>IF(記入用!D326="","",記入用!D326)</f>
        <v/>
      </c>
      <c r="E326" s="28" t="str">
        <f>IF(記入用!E326="","",記入用!E326)</f>
        <v/>
      </c>
      <c r="F326" s="28" t="str">
        <f>IF(記入用!F326="","",記入用!F326)</f>
        <v/>
      </c>
      <c r="G326" s="28" t="str">
        <f>IF(OR(記入用!G326=0,記入用!H326=0),"",ROUND((記入用!G326+記入用!H326)/2,0))</f>
        <v/>
      </c>
      <c r="H326" s="29" t="str">
        <f>IF(集計用!G326="","",IF(集計用!F326="男",LOOKUP(集計用!G326,得点換算データ!$A$3:$B$12),LOOKUP(集計用!G326,得点換算データ!$A$17:$B$26)))</f>
        <v/>
      </c>
      <c r="I326" s="28" t="str">
        <f>IF(記入用!I326="","",記入用!I326)</f>
        <v/>
      </c>
      <c r="J326" s="30" t="str">
        <f>IF(集計用!I326="","",IF(集計用!F326="男",LOOKUP(集計用!I326,得点換算データ!$C$3:$D$12),LOOKUP(集計用!I326,得点換算データ!$C$17:$D$26)))</f>
        <v/>
      </c>
      <c r="K326" s="28" t="str">
        <f>IF(記入用!J326="","",ROUNDDOWN(記入用!J326,0))</f>
        <v/>
      </c>
      <c r="L326" s="29" t="str">
        <f>IF(集計用!K326="","",IF(集計用!F326="男",LOOKUP(集計用!K326,得点換算データ!$E$3:$F$12),LOOKUP(集計用!K326,得点換算データ!$E$17:$F$26)))</f>
        <v/>
      </c>
      <c r="M326" s="28" t="str">
        <f>IF(記入用!K326="","",記入用!K326)</f>
        <v/>
      </c>
      <c r="N326" s="30" t="str">
        <f>IF(集計用!M326="","",IF(集計用!F326="男",LOOKUP(集計用!M326,得点換算データ!$G$3:$H$12),LOOKUP(集計用!M326,得点換算データ!$G$17:$H$26)))</f>
        <v/>
      </c>
      <c r="O326" s="28" t="str">
        <f>IF(記入用!L326="","",記入用!L326)</f>
        <v/>
      </c>
      <c r="P326" s="30" t="str">
        <f>IF(集計用!O326="","",IF(集計用!F326="男",LOOKUP(集計用!O326,得点換算データ!$I$3:$J$12),LOOKUP(集計用!O326,得点換算データ!$I$17:$J$26)))</f>
        <v/>
      </c>
      <c r="Q326" s="28" t="str">
        <f>IF(記入用!M326="","",記入用!M326)</f>
        <v/>
      </c>
      <c r="R326" s="30" t="str">
        <f>IF(集計用!Q326="","",IF(集計用!F326="男",LOOKUP(集計用!Q326,得点換算データ!$K$3:$L$12),LOOKUP(集計用!Q326,得点換算データ!$K$17:$L$26)))</f>
        <v/>
      </c>
      <c r="S326" s="28" t="str">
        <f>IF(記入用!N326="","",ROUNDUP(記入用!N326,1))</f>
        <v/>
      </c>
      <c r="T326" s="30" t="str">
        <f>IF(集計用!S326="","",IF(集計用!F326="男",LOOKUP(集計用!S326,得点換算データ!$M$3:$N$12),LOOKUP(集計用!S326,得点換算データ!$M$17:$N$26)))</f>
        <v/>
      </c>
      <c r="U326" s="28" t="str">
        <f>IF(記入用!O326="","",ROUNDDOWN(記入用!O326,0))</f>
        <v/>
      </c>
      <c r="V326" s="30" t="str">
        <f>IF(集計用!U326="","",IF(集計用!F326="男",LOOKUP(集計用!U326,得点換算データ!$O$3:$P$12),LOOKUP(集計用!U326,得点換算データ!$O$17:$P$26)))</f>
        <v/>
      </c>
      <c r="W326" s="28" t="str">
        <f>IF(記入用!P326="","",ROUNDDOWN(記入用!P326,0))</f>
        <v/>
      </c>
      <c r="X326" s="30" t="str">
        <f>IF(集計用!W326="","",IF(集計用!F326="男",LOOKUP(集計用!W326,得点換算データ!$Q$3:$R$12),LOOKUP(集計用!W326,得点換算データ!$Q$17:$R$26)))</f>
        <v/>
      </c>
      <c r="Y326" s="28" t="str">
        <f>IF(SUM(集計用!H326+J326+L326+N326+P326+R326+T326+V326+X326)=0,"",(H326+J326+L326+N326+T326+V326+X326+MAX(P326,R326)))</f>
        <v/>
      </c>
      <c r="Z326" s="28" t="str">
        <f>IF(Y326="","",IF(C326=1,LOOKUP(Y326,得点換算データ!$B$29:$B$33,得点換算データ!$A$29:$A$33),IF(C326=2,LOOKUP(Y326,得点換算データ!$C$29:$C$33,得点換算データ!$A$29:$A$33),LOOKUP(Y326,得点換算データ!$D$29:$D$33,得点換算データ!$A$29:$A$33))))</f>
        <v/>
      </c>
      <c r="AA326" s="27">
        <f t="shared" si="50"/>
        <v>0</v>
      </c>
      <c r="AB326" s="27"/>
      <c r="AC326" s="27">
        <f t="shared" si="51"/>
        <v>0</v>
      </c>
      <c r="AD326" s="27">
        <f t="shared" si="52"/>
        <v>0</v>
      </c>
      <c r="AE326" s="27">
        <f t="shared" si="53"/>
        <v>0</v>
      </c>
      <c r="AF326" s="27">
        <f t="shared" si="54"/>
        <v>0</v>
      </c>
      <c r="AG326" s="27">
        <f t="shared" si="55"/>
        <v>0</v>
      </c>
      <c r="AH326" s="27">
        <f t="shared" si="56"/>
        <v>0</v>
      </c>
      <c r="AI326" s="27">
        <f t="shared" si="57"/>
        <v>0</v>
      </c>
      <c r="AJ326" s="27">
        <f t="shared" si="58"/>
        <v>0</v>
      </c>
      <c r="AK326" s="27">
        <f t="shared" si="59"/>
        <v>0</v>
      </c>
    </row>
    <row r="327" spans="1:37">
      <c r="A327" s="28" t="str">
        <f>IF(記入用!A327="","",記入用!A327)</f>
        <v/>
      </c>
      <c r="B327" s="28" t="str">
        <f>IF(記入用!B327="","",記入用!B327)</f>
        <v/>
      </c>
      <c r="C327" s="28" t="str">
        <f>IF(記入用!C327="","",記入用!C327)</f>
        <v/>
      </c>
      <c r="D327" s="28" t="str">
        <f>IF(記入用!D327="","",記入用!D327)</f>
        <v/>
      </c>
      <c r="E327" s="28" t="str">
        <f>IF(記入用!E327="","",記入用!E327)</f>
        <v/>
      </c>
      <c r="F327" s="28" t="str">
        <f>IF(記入用!F327="","",記入用!F327)</f>
        <v/>
      </c>
      <c r="G327" s="28" t="str">
        <f>IF(OR(記入用!G327=0,記入用!H327=0),"",ROUND((記入用!G327+記入用!H327)/2,0))</f>
        <v/>
      </c>
      <c r="H327" s="29" t="str">
        <f>IF(集計用!G327="","",IF(集計用!F327="男",LOOKUP(集計用!G327,得点換算データ!$A$3:$B$12),LOOKUP(集計用!G327,得点換算データ!$A$17:$B$26)))</f>
        <v/>
      </c>
      <c r="I327" s="28" t="str">
        <f>IF(記入用!I327="","",記入用!I327)</f>
        <v/>
      </c>
      <c r="J327" s="30" t="str">
        <f>IF(集計用!I327="","",IF(集計用!F327="男",LOOKUP(集計用!I327,得点換算データ!$C$3:$D$12),LOOKUP(集計用!I327,得点換算データ!$C$17:$D$26)))</f>
        <v/>
      </c>
      <c r="K327" s="28" t="str">
        <f>IF(記入用!J327="","",ROUNDDOWN(記入用!J327,0))</f>
        <v/>
      </c>
      <c r="L327" s="29" t="str">
        <f>IF(集計用!K327="","",IF(集計用!F327="男",LOOKUP(集計用!K327,得点換算データ!$E$3:$F$12),LOOKUP(集計用!K327,得点換算データ!$E$17:$F$26)))</f>
        <v/>
      </c>
      <c r="M327" s="28" t="str">
        <f>IF(記入用!K327="","",記入用!K327)</f>
        <v/>
      </c>
      <c r="N327" s="30" t="str">
        <f>IF(集計用!M327="","",IF(集計用!F327="男",LOOKUP(集計用!M327,得点換算データ!$G$3:$H$12),LOOKUP(集計用!M327,得点換算データ!$G$17:$H$26)))</f>
        <v/>
      </c>
      <c r="O327" s="28" t="str">
        <f>IF(記入用!L327="","",記入用!L327)</f>
        <v/>
      </c>
      <c r="P327" s="30" t="str">
        <f>IF(集計用!O327="","",IF(集計用!F327="男",LOOKUP(集計用!O327,得点換算データ!$I$3:$J$12),LOOKUP(集計用!O327,得点換算データ!$I$17:$J$26)))</f>
        <v/>
      </c>
      <c r="Q327" s="28" t="str">
        <f>IF(記入用!M327="","",記入用!M327)</f>
        <v/>
      </c>
      <c r="R327" s="30" t="str">
        <f>IF(集計用!Q327="","",IF(集計用!F327="男",LOOKUP(集計用!Q327,得点換算データ!$K$3:$L$12),LOOKUP(集計用!Q327,得点換算データ!$K$17:$L$26)))</f>
        <v/>
      </c>
      <c r="S327" s="28" t="str">
        <f>IF(記入用!N327="","",ROUNDUP(記入用!N327,1))</f>
        <v/>
      </c>
      <c r="T327" s="30" t="str">
        <f>IF(集計用!S327="","",IF(集計用!F327="男",LOOKUP(集計用!S327,得点換算データ!$M$3:$N$12),LOOKUP(集計用!S327,得点換算データ!$M$17:$N$26)))</f>
        <v/>
      </c>
      <c r="U327" s="28" t="str">
        <f>IF(記入用!O327="","",ROUNDDOWN(記入用!O327,0))</f>
        <v/>
      </c>
      <c r="V327" s="30" t="str">
        <f>IF(集計用!U327="","",IF(集計用!F327="男",LOOKUP(集計用!U327,得点換算データ!$O$3:$P$12),LOOKUP(集計用!U327,得点換算データ!$O$17:$P$26)))</f>
        <v/>
      </c>
      <c r="W327" s="28" t="str">
        <f>IF(記入用!P327="","",ROUNDDOWN(記入用!P327,0))</f>
        <v/>
      </c>
      <c r="X327" s="30" t="str">
        <f>IF(集計用!W327="","",IF(集計用!F327="男",LOOKUP(集計用!W327,得点換算データ!$Q$3:$R$12),LOOKUP(集計用!W327,得点換算データ!$Q$17:$R$26)))</f>
        <v/>
      </c>
      <c r="Y327" s="28" t="str">
        <f>IF(SUM(集計用!H327+J327+L327+N327+P327+R327+T327+V327+X327)=0,"",(H327+J327+L327+N327+T327+V327+X327+MAX(P327,R327)))</f>
        <v/>
      </c>
      <c r="Z327" s="28" t="str">
        <f>IF(Y327="","",IF(C327=1,LOOKUP(Y327,得点換算データ!$B$29:$B$33,得点換算データ!$A$29:$A$33),IF(C327=2,LOOKUP(Y327,得点換算データ!$C$29:$C$33,得点換算データ!$A$29:$A$33),LOOKUP(Y327,得点換算データ!$D$29:$D$33,得点換算データ!$A$29:$A$33))))</f>
        <v/>
      </c>
      <c r="AA327" s="27">
        <f t="shared" si="50"/>
        <v>0</v>
      </c>
      <c r="AB327" s="27"/>
      <c r="AC327" s="27">
        <f t="shared" si="51"/>
        <v>0</v>
      </c>
      <c r="AD327" s="27">
        <f t="shared" si="52"/>
        <v>0</v>
      </c>
      <c r="AE327" s="27">
        <f t="shared" si="53"/>
        <v>0</v>
      </c>
      <c r="AF327" s="27">
        <f t="shared" si="54"/>
        <v>0</v>
      </c>
      <c r="AG327" s="27">
        <f t="shared" si="55"/>
        <v>0</v>
      </c>
      <c r="AH327" s="27">
        <f t="shared" si="56"/>
        <v>0</v>
      </c>
      <c r="AI327" s="27">
        <f t="shared" si="57"/>
        <v>0</v>
      </c>
      <c r="AJ327" s="27">
        <f t="shared" si="58"/>
        <v>0</v>
      </c>
      <c r="AK327" s="27">
        <f t="shared" si="59"/>
        <v>0</v>
      </c>
    </row>
    <row r="328" spans="1:37">
      <c r="A328" s="28" t="str">
        <f>IF(記入用!A328="","",記入用!A328)</f>
        <v/>
      </c>
      <c r="B328" s="28" t="str">
        <f>IF(記入用!B328="","",記入用!B328)</f>
        <v/>
      </c>
      <c r="C328" s="28" t="str">
        <f>IF(記入用!C328="","",記入用!C328)</f>
        <v/>
      </c>
      <c r="D328" s="28" t="str">
        <f>IF(記入用!D328="","",記入用!D328)</f>
        <v/>
      </c>
      <c r="E328" s="28" t="str">
        <f>IF(記入用!E328="","",記入用!E328)</f>
        <v/>
      </c>
      <c r="F328" s="28" t="str">
        <f>IF(記入用!F328="","",記入用!F328)</f>
        <v/>
      </c>
      <c r="G328" s="28" t="str">
        <f>IF(OR(記入用!G328=0,記入用!H328=0),"",ROUND((記入用!G328+記入用!H328)/2,0))</f>
        <v/>
      </c>
      <c r="H328" s="29" t="str">
        <f>IF(集計用!G328="","",IF(集計用!F328="男",LOOKUP(集計用!G328,得点換算データ!$A$3:$B$12),LOOKUP(集計用!G328,得点換算データ!$A$17:$B$26)))</f>
        <v/>
      </c>
      <c r="I328" s="28" t="str">
        <f>IF(記入用!I328="","",記入用!I328)</f>
        <v/>
      </c>
      <c r="J328" s="30" t="str">
        <f>IF(集計用!I328="","",IF(集計用!F328="男",LOOKUP(集計用!I328,得点換算データ!$C$3:$D$12),LOOKUP(集計用!I328,得点換算データ!$C$17:$D$26)))</f>
        <v/>
      </c>
      <c r="K328" s="28" t="str">
        <f>IF(記入用!J328="","",ROUNDDOWN(記入用!J328,0))</f>
        <v/>
      </c>
      <c r="L328" s="29" t="str">
        <f>IF(集計用!K328="","",IF(集計用!F328="男",LOOKUP(集計用!K328,得点換算データ!$E$3:$F$12),LOOKUP(集計用!K328,得点換算データ!$E$17:$F$26)))</f>
        <v/>
      </c>
      <c r="M328" s="28" t="str">
        <f>IF(記入用!K328="","",記入用!K328)</f>
        <v/>
      </c>
      <c r="N328" s="30" t="str">
        <f>IF(集計用!M328="","",IF(集計用!F328="男",LOOKUP(集計用!M328,得点換算データ!$G$3:$H$12),LOOKUP(集計用!M328,得点換算データ!$G$17:$H$26)))</f>
        <v/>
      </c>
      <c r="O328" s="28" t="str">
        <f>IF(記入用!L328="","",記入用!L328)</f>
        <v/>
      </c>
      <c r="P328" s="30" t="str">
        <f>IF(集計用!O328="","",IF(集計用!F328="男",LOOKUP(集計用!O328,得点換算データ!$I$3:$J$12),LOOKUP(集計用!O328,得点換算データ!$I$17:$J$26)))</f>
        <v/>
      </c>
      <c r="Q328" s="28" t="str">
        <f>IF(記入用!M328="","",記入用!M328)</f>
        <v/>
      </c>
      <c r="R328" s="30" t="str">
        <f>IF(集計用!Q328="","",IF(集計用!F328="男",LOOKUP(集計用!Q328,得点換算データ!$K$3:$L$12),LOOKUP(集計用!Q328,得点換算データ!$K$17:$L$26)))</f>
        <v/>
      </c>
      <c r="S328" s="28" t="str">
        <f>IF(記入用!N328="","",ROUNDUP(記入用!N328,1))</f>
        <v/>
      </c>
      <c r="T328" s="30" t="str">
        <f>IF(集計用!S328="","",IF(集計用!F328="男",LOOKUP(集計用!S328,得点換算データ!$M$3:$N$12),LOOKUP(集計用!S328,得点換算データ!$M$17:$N$26)))</f>
        <v/>
      </c>
      <c r="U328" s="28" t="str">
        <f>IF(記入用!O328="","",ROUNDDOWN(記入用!O328,0))</f>
        <v/>
      </c>
      <c r="V328" s="30" t="str">
        <f>IF(集計用!U328="","",IF(集計用!F328="男",LOOKUP(集計用!U328,得点換算データ!$O$3:$P$12),LOOKUP(集計用!U328,得点換算データ!$O$17:$P$26)))</f>
        <v/>
      </c>
      <c r="W328" s="28" t="str">
        <f>IF(記入用!P328="","",ROUNDDOWN(記入用!P328,0))</f>
        <v/>
      </c>
      <c r="X328" s="30" t="str">
        <f>IF(集計用!W328="","",IF(集計用!F328="男",LOOKUP(集計用!W328,得点換算データ!$Q$3:$R$12),LOOKUP(集計用!W328,得点換算データ!$Q$17:$R$26)))</f>
        <v/>
      </c>
      <c r="Y328" s="28" t="str">
        <f>IF(SUM(集計用!H328+J328+L328+N328+P328+R328+T328+V328+X328)=0,"",(H328+J328+L328+N328+T328+V328+X328+MAX(P328,R328)))</f>
        <v/>
      </c>
      <c r="Z328" s="28" t="str">
        <f>IF(Y328="","",IF(C328=1,LOOKUP(Y328,得点換算データ!$B$29:$B$33,得点換算データ!$A$29:$A$33),IF(C328=2,LOOKUP(Y328,得点換算データ!$C$29:$C$33,得点換算データ!$A$29:$A$33),LOOKUP(Y328,得点換算データ!$D$29:$D$33,得点換算データ!$A$29:$A$33))))</f>
        <v/>
      </c>
      <c r="AA328" s="27">
        <f t="shared" si="50"/>
        <v>0</v>
      </c>
      <c r="AB328" s="27"/>
      <c r="AC328" s="27">
        <f t="shared" si="51"/>
        <v>0</v>
      </c>
      <c r="AD328" s="27">
        <f t="shared" si="52"/>
        <v>0</v>
      </c>
      <c r="AE328" s="27">
        <f t="shared" si="53"/>
        <v>0</v>
      </c>
      <c r="AF328" s="27">
        <f t="shared" si="54"/>
        <v>0</v>
      </c>
      <c r="AG328" s="27">
        <f t="shared" si="55"/>
        <v>0</v>
      </c>
      <c r="AH328" s="27">
        <f t="shared" si="56"/>
        <v>0</v>
      </c>
      <c r="AI328" s="27">
        <f t="shared" si="57"/>
        <v>0</v>
      </c>
      <c r="AJ328" s="27">
        <f t="shared" si="58"/>
        <v>0</v>
      </c>
      <c r="AK328" s="27">
        <f t="shared" si="59"/>
        <v>0</v>
      </c>
    </row>
    <row r="329" spans="1:37">
      <c r="A329" s="28" t="str">
        <f>IF(記入用!A329="","",記入用!A329)</f>
        <v/>
      </c>
      <c r="B329" s="28" t="str">
        <f>IF(記入用!B329="","",記入用!B329)</f>
        <v/>
      </c>
      <c r="C329" s="28" t="str">
        <f>IF(記入用!C329="","",記入用!C329)</f>
        <v/>
      </c>
      <c r="D329" s="28" t="str">
        <f>IF(記入用!D329="","",記入用!D329)</f>
        <v/>
      </c>
      <c r="E329" s="28" t="str">
        <f>IF(記入用!E329="","",記入用!E329)</f>
        <v/>
      </c>
      <c r="F329" s="28" t="str">
        <f>IF(記入用!F329="","",記入用!F329)</f>
        <v/>
      </c>
      <c r="G329" s="28" t="str">
        <f>IF(OR(記入用!G329=0,記入用!H329=0),"",ROUND((記入用!G329+記入用!H329)/2,0))</f>
        <v/>
      </c>
      <c r="H329" s="29" t="str">
        <f>IF(集計用!G329="","",IF(集計用!F329="男",LOOKUP(集計用!G329,得点換算データ!$A$3:$B$12),LOOKUP(集計用!G329,得点換算データ!$A$17:$B$26)))</f>
        <v/>
      </c>
      <c r="I329" s="28" t="str">
        <f>IF(記入用!I329="","",記入用!I329)</f>
        <v/>
      </c>
      <c r="J329" s="30" t="str">
        <f>IF(集計用!I329="","",IF(集計用!F329="男",LOOKUP(集計用!I329,得点換算データ!$C$3:$D$12),LOOKUP(集計用!I329,得点換算データ!$C$17:$D$26)))</f>
        <v/>
      </c>
      <c r="K329" s="28" t="str">
        <f>IF(記入用!J329="","",ROUNDDOWN(記入用!J329,0))</f>
        <v/>
      </c>
      <c r="L329" s="29" t="str">
        <f>IF(集計用!K329="","",IF(集計用!F329="男",LOOKUP(集計用!K329,得点換算データ!$E$3:$F$12),LOOKUP(集計用!K329,得点換算データ!$E$17:$F$26)))</f>
        <v/>
      </c>
      <c r="M329" s="28" t="str">
        <f>IF(記入用!K329="","",記入用!K329)</f>
        <v/>
      </c>
      <c r="N329" s="30" t="str">
        <f>IF(集計用!M329="","",IF(集計用!F329="男",LOOKUP(集計用!M329,得点換算データ!$G$3:$H$12),LOOKUP(集計用!M329,得点換算データ!$G$17:$H$26)))</f>
        <v/>
      </c>
      <c r="O329" s="28" t="str">
        <f>IF(記入用!L329="","",記入用!L329)</f>
        <v/>
      </c>
      <c r="P329" s="30" t="str">
        <f>IF(集計用!O329="","",IF(集計用!F329="男",LOOKUP(集計用!O329,得点換算データ!$I$3:$J$12),LOOKUP(集計用!O329,得点換算データ!$I$17:$J$26)))</f>
        <v/>
      </c>
      <c r="Q329" s="28" t="str">
        <f>IF(記入用!M329="","",記入用!M329)</f>
        <v/>
      </c>
      <c r="R329" s="30" t="str">
        <f>IF(集計用!Q329="","",IF(集計用!F329="男",LOOKUP(集計用!Q329,得点換算データ!$K$3:$L$12),LOOKUP(集計用!Q329,得点換算データ!$K$17:$L$26)))</f>
        <v/>
      </c>
      <c r="S329" s="28" t="str">
        <f>IF(記入用!N329="","",ROUNDUP(記入用!N329,1))</f>
        <v/>
      </c>
      <c r="T329" s="30" t="str">
        <f>IF(集計用!S329="","",IF(集計用!F329="男",LOOKUP(集計用!S329,得点換算データ!$M$3:$N$12),LOOKUP(集計用!S329,得点換算データ!$M$17:$N$26)))</f>
        <v/>
      </c>
      <c r="U329" s="28" t="str">
        <f>IF(記入用!O329="","",ROUNDDOWN(記入用!O329,0))</f>
        <v/>
      </c>
      <c r="V329" s="30" t="str">
        <f>IF(集計用!U329="","",IF(集計用!F329="男",LOOKUP(集計用!U329,得点換算データ!$O$3:$P$12),LOOKUP(集計用!U329,得点換算データ!$O$17:$P$26)))</f>
        <v/>
      </c>
      <c r="W329" s="28" t="str">
        <f>IF(記入用!P329="","",ROUNDDOWN(記入用!P329,0))</f>
        <v/>
      </c>
      <c r="X329" s="30" t="str">
        <f>IF(集計用!W329="","",IF(集計用!F329="男",LOOKUP(集計用!W329,得点換算データ!$Q$3:$R$12),LOOKUP(集計用!W329,得点換算データ!$Q$17:$R$26)))</f>
        <v/>
      </c>
      <c r="Y329" s="28" t="str">
        <f>IF(SUM(集計用!H329+J329+L329+N329+P329+R329+T329+V329+X329)=0,"",(H329+J329+L329+N329+T329+V329+X329+MAX(P329,R329)))</f>
        <v/>
      </c>
      <c r="Z329" s="28" t="str">
        <f>IF(Y329="","",IF(C329=1,LOOKUP(Y329,得点換算データ!$B$29:$B$33,得点換算データ!$A$29:$A$33),IF(C329=2,LOOKUP(Y329,得点換算データ!$C$29:$C$33,得点換算データ!$A$29:$A$33),LOOKUP(Y329,得点換算データ!$D$29:$D$33,得点換算データ!$A$29:$A$33))))</f>
        <v/>
      </c>
      <c r="AA329" s="27">
        <f t="shared" si="50"/>
        <v>0</v>
      </c>
      <c r="AB329" s="27"/>
      <c r="AC329" s="27">
        <f t="shared" si="51"/>
        <v>0</v>
      </c>
      <c r="AD329" s="27">
        <f t="shared" si="52"/>
        <v>0</v>
      </c>
      <c r="AE329" s="27">
        <f t="shared" si="53"/>
        <v>0</v>
      </c>
      <c r="AF329" s="27">
        <f t="shared" si="54"/>
        <v>0</v>
      </c>
      <c r="AG329" s="27">
        <f t="shared" si="55"/>
        <v>0</v>
      </c>
      <c r="AH329" s="27">
        <f t="shared" si="56"/>
        <v>0</v>
      </c>
      <c r="AI329" s="27">
        <f t="shared" si="57"/>
        <v>0</v>
      </c>
      <c r="AJ329" s="27">
        <f t="shared" si="58"/>
        <v>0</v>
      </c>
      <c r="AK329" s="27">
        <f t="shared" si="59"/>
        <v>0</v>
      </c>
    </row>
    <row r="330" spans="1:37">
      <c r="A330" s="28" t="str">
        <f>IF(記入用!A330="","",記入用!A330)</f>
        <v/>
      </c>
      <c r="B330" s="28" t="str">
        <f>IF(記入用!B330="","",記入用!B330)</f>
        <v/>
      </c>
      <c r="C330" s="28" t="str">
        <f>IF(記入用!C330="","",記入用!C330)</f>
        <v/>
      </c>
      <c r="D330" s="28" t="str">
        <f>IF(記入用!D330="","",記入用!D330)</f>
        <v/>
      </c>
      <c r="E330" s="28" t="str">
        <f>IF(記入用!E330="","",記入用!E330)</f>
        <v/>
      </c>
      <c r="F330" s="28" t="str">
        <f>IF(記入用!F330="","",記入用!F330)</f>
        <v/>
      </c>
      <c r="G330" s="28" t="str">
        <f>IF(OR(記入用!G330=0,記入用!H330=0),"",ROUND((記入用!G330+記入用!H330)/2,0))</f>
        <v/>
      </c>
      <c r="H330" s="29" t="str">
        <f>IF(集計用!G330="","",IF(集計用!F330="男",LOOKUP(集計用!G330,得点換算データ!$A$3:$B$12),LOOKUP(集計用!G330,得点換算データ!$A$17:$B$26)))</f>
        <v/>
      </c>
      <c r="I330" s="28" t="str">
        <f>IF(記入用!I330="","",記入用!I330)</f>
        <v/>
      </c>
      <c r="J330" s="30" t="str">
        <f>IF(集計用!I330="","",IF(集計用!F330="男",LOOKUP(集計用!I330,得点換算データ!$C$3:$D$12),LOOKUP(集計用!I330,得点換算データ!$C$17:$D$26)))</f>
        <v/>
      </c>
      <c r="K330" s="28" t="str">
        <f>IF(記入用!J330="","",ROUNDDOWN(記入用!J330,0))</f>
        <v/>
      </c>
      <c r="L330" s="29" t="str">
        <f>IF(集計用!K330="","",IF(集計用!F330="男",LOOKUP(集計用!K330,得点換算データ!$E$3:$F$12),LOOKUP(集計用!K330,得点換算データ!$E$17:$F$26)))</f>
        <v/>
      </c>
      <c r="M330" s="28" t="str">
        <f>IF(記入用!K330="","",記入用!K330)</f>
        <v/>
      </c>
      <c r="N330" s="30" t="str">
        <f>IF(集計用!M330="","",IF(集計用!F330="男",LOOKUP(集計用!M330,得点換算データ!$G$3:$H$12),LOOKUP(集計用!M330,得点換算データ!$G$17:$H$26)))</f>
        <v/>
      </c>
      <c r="O330" s="28" t="str">
        <f>IF(記入用!L330="","",記入用!L330)</f>
        <v/>
      </c>
      <c r="P330" s="30" t="str">
        <f>IF(集計用!O330="","",IF(集計用!F330="男",LOOKUP(集計用!O330,得点換算データ!$I$3:$J$12),LOOKUP(集計用!O330,得点換算データ!$I$17:$J$26)))</f>
        <v/>
      </c>
      <c r="Q330" s="28" t="str">
        <f>IF(記入用!M330="","",記入用!M330)</f>
        <v/>
      </c>
      <c r="R330" s="30" t="str">
        <f>IF(集計用!Q330="","",IF(集計用!F330="男",LOOKUP(集計用!Q330,得点換算データ!$K$3:$L$12),LOOKUP(集計用!Q330,得点換算データ!$K$17:$L$26)))</f>
        <v/>
      </c>
      <c r="S330" s="28" t="str">
        <f>IF(記入用!N330="","",ROUNDUP(記入用!N330,1))</f>
        <v/>
      </c>
      <c r="T330" s="30" t="str">
        <f>IF(集計用!S330="","",IF(集計用!F330="男",LOOKUP(集計用!S330,得点換算データ!$M$3:$N$12),LOOKUP(集計用!S330,得点換算データ!$M$17:$N$26)))</f>
        <v/>
      </c>
      <c r="U330" s="28" t="str">
        <f>IF(記入用!O330="","",ROUNDDOWN(記入用!O330,0))</f>
        <v/>
      </c>
      <c r="V330" s="30" t="str">
        <f>IF(集計用!U330="","",IF(集計用!F330="男",LOOKUP(集計用!U330,得点換算データ!$O$3:$P$12),LOOKUP(集計用!U330,得点換算データ!$O$17:$P$26)))</f>
        <v/>
      </c>
      <c r="W330" s="28" t="str">
        <f>IF(記入用!P330="","",ROUNDDOWN(記入用!P330,0))</f>
        <v/>
      </c>
      <c r="X330" s="30" t="str">
        <f>IF(集計用!W330="","",IF(集計用!F330="男",LOOKUP(集計用!W330,得点換算データ!$Q$3:$R$12),LOOKUP(集計用!W330,得点換算データ!$Q$17:$R$26)))</f>
        <v/>
      </c>
      <c r="Y330" s="28" t="str">
        <f>IF(SUM(集計用!H330+J330+L330+N330+P330+R330+T330+V330+X330)=0,"",(H330+J330+L330+N330+T330+V330+X330+MAX(P330,R330)))</f>
        <v/>
      </c>
      <c r="Z330" s="28" t="str">
        <f>IF(Y330="","",IF(C330=1,LOOKUP(Y330,得点換算データ!$B$29:$B$33,得点換算データ!$A$29:$A$33),IF(C330=2,LOOKUP(Y330,得点換算データ!$C$29:$C$33,得点換算データ!$A$29:$A$33),LOOKUP(Y330,得点換算データ!$D$29:$D$33,得点換算データ!$A$29:$A$33))))</f>
        <v/>
      </c>
      <c r="AA330" s="27">
        <f t="shared" si="50"/>
        <v>0</v>
      </c>
      <c r="AB330" s="27"/>
      <c r="AC330" s="27">
        <f t="shared" si="51"/>
        <v>0</v>
      </c>
      <c r="AD330" s="27">
        <f t="shared" si="52"/>
        <v>0</v>
      </c>
      <c r="AE330" s="27">
        <f t="shared" si="53"/>
        <v>0</v>
      </c>
      <c r="AF330" s="27">
        <f t="shared" si="54"/>
        <v>0</v>
      </c>
      <c r="AG330" s="27">
        <f t="shared" si="55"/>
        <v>0</v>
      </c>
      <c r="AH330" s="27">
        <f t="shared" si="56"/>
        <v>0</v>
      </c>
      <c r="AI330" s="27">
        <f t="shared" si="57"/>
        <v>0</v>
      </c>
      <c r="AJ330" s="27">
        <f t="shared" si="58"/>
        <v>0</v>
      </c>
      <c r="AK330" s="27">
        <f t="shared" si="59"/>
        <v>0</v>
      </c>
    </row>
    <row r="331" spans="1:37">
      <c r="A331" s="28" t="str">
        <f>IF(記入用!A331="","",記入用!A331)</f>
        <v/>
      </c>
      <c r="B331" s="28" t="str">
        <f>IF(記入用!B331="","",記入用!B331)</f>
        <v/>
      </c>
      <c r="C331" s="28" t="str">
        <f>IF(記入用!C331="","",記入用!C331)</f>
        <v/>
      </c>
      <c r="D331" s="28" t="str">
        <f>IF(記入用!D331="","",記入用!D331)</f>
        <v/>
      </c>
      <c r="E331" s="28" t="str">
        <f>IF(記入用!E331="","",記入用!E331)</f>
        <v/>
      </c>
      <c r="F331" s="28" t="str">
        <f>IF(記入用!F331="","",記入用!F331)</f>
        <v/>
      </c>
      <c r="G331" s="28" t="str">
        <f>IF(OR(記入用!G331=0,記入用!H331=0),"",ROUND((記入用!G331+記入用!H331)/2,0))</f>
        <v/>
      </c>
      <c r="H331" s="29" t="str">
        <f>IF(集計用!G331="","",IF(集計用!F331="男",LOOKUP(集計用!G331,得点換算データ!$A$3:$B$12),LOOKUP(集計用!G331,得点換算データ!$A$17:$B$26)))</f>
        <v/>
      </c>
      <c r="I331" s="28" t="str">
        <f>IF(記入用!I331="","",記入用!I331)</f>
        <v/>
      </c>
      <c r="J331" s="30" t="str">
        <f>IF(集計用!I331="","",IF(集計用!F331="男",LOOKUP(集計用!I331,得点換算データ!$C$3:$D$12),LOOKUP(集計用!I331,得点換算データ!$C$17:$D$26)))</f>
        <v/>
      </c>
      <c r="K331" s="28" t="str">
        <f>IF(記入用!J331="","",ROUNDDOWN(記入用!J331,0))</f>
        <v/>
      </c>
      <c r="L331" s="29" t="str">
        <f>IF(集計用!K331="","",IF(集計用!F331="男",LOOKUP(集計用!K331,得点換算データ!$E$3:$F$12),LOOKUP(集計用!K331,得点換算データ!$E$17:$F$26)))</f>
        <v/>
      </c>
      <c r="M331" s="28" t="str">
        <f>IF(記入用!K331="","",記入用!K331)</f>
        <v/>
      </c>
      <c r="N331" s="30" t="str">
        <f>IF(集計用!M331="","",IF(集計用!F331="男",LOOKUP(集計用!M331,得点換算データ!$G$3:$H$12),LOOKUP(集計用!M331,得点換算データ!$G$17:$H$26)))</f>
        <v/>
      </c>
      <c r="O331" s="28" t="str">
        <f>IF(記入用!L331="","",記入用!L331)</f>
        <v/>
      </c>
      <c r="P331" s="30" t="str">
        <f>IF(集計用!O331="","",IF(集計用!F331="男",LOOKUP(集計用!O331,得点換算データ!$I$3:$J$12),LOOKUP(集計用!O331,得点換算データ!$I$17:$J$26)))</f>
        <v/>
      </c>
      <c r="Q331" s="28" t="str">
        <f>IF(記入用!M331="","",記入用!M331)</f>
        <v/>
      </c>
      <c r="R331" s="30" t="str">
        <f>IF(集計用!Q331="","",IF(集計用!F331="男",LOOKUP(集計用!Q331,得点換算データ!$K$3:$L$12),LOOKUP(集計用!Q331,得点換算データ!$K$17:$L$26)))</f>
        <v/>
      </c>
      <c r="S331" s="28" t="str">
        <f>IF(記入用!N331="","",ROUNDUP(記入用!N331,1))</f>
        <v/>
      </c>
      <c r="T331" s="30" t="str">
        <f>IF(集計用!S331="","",IF(集計用!F331="男",LOOKUP(集計用!S331,得点換算データ!$M$3:$N$12),LOOKUP(集計用!S331,得点換算データ!$M$17:$N$26)))</f>
        <v/>
      </c>
      <c r="U331" s="28" t="str">
        <f>IF(記入用!O331="","",ROUNDDOWN(記入用!O331,0))</f>
        <v/>
      </c>
      <c r="V331" s="30" t="str">
        <f>IF(集計用!U331="","",IF(集計用!F331="男",LOOKUP(集計用!U331,得点換算データ!$O$3:$P$12),LOOKUP(集計用!U331,得点換算データ!$O$17:$P$26)))</f>
        <v/>
      </c>
      <c r="W331" s="28" t="str">
        <f>IF(記入用!P331="","",ROUNDDOWN(記入用!P331,0))</f>
        <v/>
      </c>
      <c r="X331" s="30" t="str">
        <f>IF(集計用!W331="","",IF(集計用!F331="男",LOOKUP(集計用!W331,得点換算データ!$Q$3:$R$12),LOOKUP(集計用!W331,得点換算データ!$Q$17:$R$26)))</f>
        <v/>
      </c>
      <c r="Y331" s="28" t="str">
        <f>IF(SUM(集計用!H331+J331+L331+N331+P331+R331+T331+V331+X331)=0,"",(H331+J331+L331+N331+T331+V331+X331+MAX(P331,R331)))</f>
        <v/>
      </c>
      <c r="Z331" s="28" t="str">
        <f>IF(Y331="","",IF(C331=1,LOOKUP(Y331,得点換算データ!$B$29:$B$33,得点換算データ!$A$29:$A$33),IF(C331=2,LOOKUP(Y331,得点換算データ!$C$29:$C$33,得点換算データ!$A$29:$A$33),LOOKUP(Y331,得点換算データ!$D$29:$D$33,得点換算データ!$A$29:$A$33))))</f>
        <v/>
      </c>
      <c r="AA331" s="27">
        <f t="shared" si="50"/>
        <v>0</v>
      </c>
      <c r="AB331" s="27"/>
      <c r="AC331" s="27">
        <f t="shared" si="51"/>
        <v>0</v>
      </c>
      <c r="AD331" s="27">
        <f t="shared" si="52"/>
        <v>0</v>
      </c>
      <c r="AE331" s="27">
        <f t="shared" si="53"/>
        <v>0</v>
      </c>
      <c r="AF331" s="27">
        <f t="shared" si="54"/>
        <v>0</v>
      </c>
      <c r="AG331" s="27">
        <f t="shared" si="55"/>
        <v>0</v>
      </c>
      <c r="AH331" s="27">
        <f t="shared" si="56"/>
        <v>0</v>
      </c>
      <c r="AI331" s="27">
        <f t="shared" si="57"/>
        <v>0</v>
      </c>
      <c r="AJ331" s="27">
        <f t="shared" si="58"/>
        <v>0</v>
      </c>
      <c r="AK331" s="27">
        <f t="shared" si="59"/>
        <v>0</v>
      </c>
    </row>
    <row r="332" spans="1:37">
      <c r="A332" s="28" t="str">
        <f>IF(記入用!A332="","",記入用!A332)</f>
        <v/>
      </c>
      <c r="B332" s="28" t="str">
        <f>IF(記入用!B332="","",記入用!B332)</f>
        <v/>
      </c>
      <c r="C332" s="28" t="str">
        <f>IF(記入用!C332="","",記入用!C332)</f>
        <v/>
      </c>
      <c r="D332" s="28" t="str">
        <f>IF(記入用!D332="","",記入用!D332)</f>
        <v/>
      </c>
      <c r="E332" s="28" t="str">
        <f>IF(記入用!E332="","",記入用!E332)</f>
        <v/>
      </c>
      <c r="F332" s="28" t="str">
        <f>IF(記入用!F332="","",記入用!F332)</f>
        <v/>
      </c>
      <c r="G332" s="28" t="str">
        <f>IF(OR(記入用!G332=0,記入用!H332=0),"",ROUND((記入用!G332+記入用!H332)/2,0))</f>
        <v/>
      </c>
      <c r="H332" s="29" t="str">
        <f>IF(集計用!G332="","",IF(集計用!F332="男",LOOKUP(集計用!G332,得点換算データ!$A$3:$B$12),LOOKUP(集計用!G332,得点換算データ!$A$17:$B$26)))</f>
        <v/>
      </c>
      <c r="I332" s="28" t="str">
        <f>IF(記入用!I332="","",記入用!I332)</f>
        <v/>
      </c>
      <c r="J332" s="30" t="str">
        <f>IF(集計用!I332="","",IF(集計用!F332="男",LOOKUP(集計用!I332,得点換算データ!$C$3:$D$12),LOOKUP(集計用!I332,得点換算データ!$C$17:$D$26)))</f>
        <v/>
      </c>
      <c r="K332" s="28" t="str">
        <f>IF(記入用!J332="","",ROUNDDOWN(記入用!J332,0))</f>
        <v/>
      </c>
      <c r="L332" s="29" t="str">
        <f>IF(集計用!K332="","",IF(集計用!F332="男",LOOKUP(集計用!K332,得点換算データ!$E$3:$F$12),LOOKUP(集計用!K332,得点換算データ!$E$17:$F$26)))</f>
        <v/>
      </c>
      <c r="M332" s="28" t="str">
        <f>IF(記入用!K332="","",記入用!K332)</f>
        <v/>
      </c>
      <c r="N332" s="30" t="str">
        <f>IF(集計用!M332="","",IF(集計用!F332="男",LOOKUP(集計用!M332,得点換算データ!$G$3:$H$12),LOOKUP(集計用!M332,得点換算データ!$G$17:$H$26)))</f>
        <v/>
      </c>
      <c r="O332" s="28" t="str">
        <f>IF(記入用!L332="","",記入用!L332)</f>
        <v/>
      </c>
      <c r="P332" s="30" t="str">
        <f>IF(集計用!O332="","",IF(集計用!F332="男",LOOKUP(集計用!O332,得点換算データ!$I$3:$J$12),LOOKUP(集計用!O332,得点換算データ!$I$17:$J$26)))</f>
        <v/>
      </c>
      <c r="Q332" s="28" t="str">
        <f>IF(記入用!M332="","",記入用!M332)</f>
        <v/>
      </c>
      <c r="R332" s="30" t="str">
        <f>IF(集計用!Q332="","",IF(集計用!F332="男",LOOKUP(集計用!Q332,得点換算データ!$K$3:$L$12),LOOKUP(集計用!Q332,得点換算データ!$K$17:$L$26)))</f>
        <v/>
      </c>
      <c r="S332" s="28" t="str">
        <f>IF(記入用!N332="","",ROUNDUP(記入用!N332,1))</f>
        <v/>
      </c>
      <c r="T332" s="30" t="str">
        <f>IF(集計用!S332="","",IF(集計用!F332="男",LOOKUP(集計用!S332,得点換算データ!$M$3:$N$12),LOOKUP(集計用!S332,得点換算データ!$M$17:$N$26)))</f>
        <v/>
      </c>
      <c r="U332" s="28" t="str">
        <f>IF(記入用!O332="","",ROUNDDOWN(記入用!O332,0))</f>
        <v/>
      </c>
      <c r="V332" s="30" t="str">
        <f>IF(集計用!U332="","",IF(集計用!F332="男",LOOKUP(集計用!U332,得点換算データ!$O$3:$P$12),LOOKUP(集計用!U332,得点換算データ!$O$17:$P$26)))</f>
        <v/>
      </c>
      <c r="W332" s="28" t="str">
        <f>IF(記入用!P332="","",ROUNDDOWN(記入用!P332,0))</f>
        <v/>
      </c>
      <c r="X332" s="30" t="str">
        <f>IF(集計用!W332="","",IF(集計用!F332="男",LOOKUP(集計用!W332,得点換算データ!$Q$3:$R$12),LOOKUP(集計用!W332,得点換算データ!$Q$17:$R$26)))</f>
        <v/>
      </c>
      <c r="Y332" s="28" t="str">
        <f>IF(SUM(集計用!H332+J332+L332+N332+P332+R332+T332+V332+X332)=0,"",(H332+J332+L332+N332+T332+V332+X332+MAX(P332,R332)))</f>
        <v/>
      </c>
      <c r="Z332" s="28" t="str">
        <f>IF(Y332="","",IF(C332=1,LOOKUP(Y332,得点換算データ!$B$29:$B$33,得点換算データ!$A$29:$A$33),IF(C332=2,LOOKUP(Y332,得点換算データ!$C$29:$C$33,得点換算データ!$A$29:$A$33),LOOKUP(Y332,得点換算データ!$D$29:$D$33,得点換算データ!$A$29:$A$33))))</f>
        <v/>
      </c>
      <c r="AA332" s="27">
        <f t="shared" si="50"/>
        <v>0</v>
      </c>
      <c r="AB332" s="27"/>
      <c r="AC332" s="27">
        <f t="shared" si="51"/>
        <v>0</v>
      </c>
      <c r="AD332" s="27">
        <f t="shared" si="52"/>
        <v>0</v>
      </c>
      <c r="AE332" s="27">
        <f t="shared" si="53"/>
        <v>0</v>
      </c>
      <c r="AF332" s="27">
        <f t="shared" si="54"/>
        <v>0</v>
      </c>
      <c r="AG332" s="27">
        <f t="shared" si="55"/>
        <v>0</v>
      </c>
      <c r="AH332" s="27">
        <f t="shared" si="56"/>
        <v>0</v>
      </c>
      <c r="AI332" s="27">
        <f t="shared" si="57"/>
        <v>0</v>
      </c>
      <c r="AJ332" s="27">
        <f t="shared" si="58"/>
        <v>0</v>
      </c>
      <c r="AK332" s="27">
        <f t="shared" si="59"/>
        <v>0</v>
      </c>
    </row>
    <row r="333" spans="1:37">
      <c r="A333" s="28" t="str">
        <f>IF(記入用!A333="","",記入用!A333)</f>
        <v/>
      </c>
      <c r="B333" s="28" t="str">
        <f>IF(記入用!B333="","",記入用!B333)</f>
        <v/>
      </c>
      <c r="C333" s="28" t="str">
        <f>IF(記入用!C333="","",記入用!C333)</f>
        <v/>
      </c>
      <c r="D333" s="28" t="str">
        <f>IF(記入用!D333="","",記入用!D333)</f>
        <v/>
      </c>
      <c r="E333" s="28" t="str">
        <f>IF(記入用!E333="","",記入用!E333)</f>
        <v/>
      </c>
      <c r="F333" s="28" t="str">
        <f>IF(記入用!F333="","",記入用!F333)</f>
        <v/>
      </c>
      <c r="G333" s="28" t="str">
        <f>IF(OR(記入用!G333=0,記入用!H333=0),"",ROUND((記入用!G333+記入用!H333)/2,0))</f>
        <v/>
      </c>
      <c r="H333" s="29" t="str">
        <f>IF(集計用!G333="","",IF(集計用!F333="男",LOOKUP(集計用!G333,得点換算データ!$A$3:$B$12),LOOKUP(集計用!G333,得点換算データ!$A$17:$B$26)))</f>
        <v/>
      </c>
      <c r="I333" s="28" t="str">
        <f>IF(記入用!I333="","",記入用!I333)</f>
        <v/>
      </c>
      <c r="J333" s="30" t="str">
        <f>IF(集計用!I333="","",IF(集計用!F333="男",LOOKUP(集計用!I333,得点換算データ!$C$3:$D$12),LOOKUP(集計用!I333,得点換算データ!$C$17:$D$26)))</f>
        <v/>
      </c>
      <c r="K333" s="28" t="str">
        <f>IF(記入用!J333="","",ROUNDDOWN(記入用!J333,0))</f>
        <v/>
      </c>
      <c r="L333" s="29" t="str">
        <f>IF(集計用!K333="","",IF(集計用!F333="男",LOOKUP(集計用!K333,得点換算データ!$E$3:$F$12),LOOKUP(集計用!K333,得点換算データ!$E$17:$F$26)))</f>
        <v/>
      </c>
      <c r="M333" s="28" t="str">
        <f>IF(記入用!K333="","",記入用!K333)</f>
        <v/>
      </c>
      <c r="N333" s="30" t="str">
        <f>IF(集計用!M333="","",IF(集計用!F333="男",LOOKUP(集計用!M333,得点換算データ!$G$3:$H$12),LOOKUP(集計用!M333,得点換算データ!$G$17:$H$26)))</f>
        <v/>
      </c>
      <c r="O333" s="28" t="str">
        <f>IF(記入用!L333="","",記入用!L333)</f>
        <v/>
      </c>
      <c r="P333" s="30" t="str">
        <f>IF(集計用!O333="","",IF(集計用!F333="男",LOOKUP(集計用!O333,得点換算データ!$I$3:$J$12),LOOKUP(集計用!O333,得点換算データ!$I$17:$J$26)))</f>
        <v/>
      </c>
      <c r="Q333" s="28" t="str">
        <f>IF(記入用!M333="","",記入用!M333)</f>
        <v/>
      </c>
      <c r="R333" s="30" t="str">
        <f>IF(集計用!Q333="","",IF(集計用!F333="男",LOOKUP(集計用!Q333,得点換算データ!$K$3:$L$12),LOOKUP(集計用!Q333,得点換算データ!$K$17:$L$26)))</f>
        <v/>
      </c>
      <c r="S333" s="28" t="str">
        <f>IF(記入用!N333="","",ROUNDUP(記入用!N333,1))</f>
        <v/>
      </c>
      <c r="T333" s="30" t="str">
        <f>IF(集計用!S333="","",IF(集計用!F333="男",LOOKUP(集計用!S333,得点換算データ!$M$3:$N$12),LOOKUP(集計用!S333,得点換算データ!$M$17:$N$26)))</f>
        <v/>
      </c>
      <c r="U333" s="28" t="str">
        <f>IF(記入用!O333="","",ROUNDDOWN(記入用!O333,0))</f>
        <v/>
      </c>
      <c r="V333" s="30" t="str">
        <f>IF(集計用!U333="","",IF(集計用!F333="男",LOOKUP(集計用!U333,得点換算データ!$O$3:$P$12),LOOKUP(集計用!U333,得点換算データ!$O$17:$P$26)))</f>
        <v/>
      </c>
      <c r="W333" s="28" t="str">
        <f>IF(記入用!P333="","",ROUNDDOWN(記入用!P333,0))</f>
        <v/>
      </c>
      <c r="X333" s="30" t="str">
        <f>IF(集計用!W333="","",IF(集計用!F333="男",LOOKUP(集計用!W333,得点換算データ!$Q$3:$R$12),LOOKUP(集計用!W333,得点換算データ!$Q$17:$R$26)))</f>
        <v/>
      </c>
      <c r="Y333" s="28" t="str">
        <f>IF(SUM(集計用!H333+J333+L333+N333+P333+R333+T333+V333+X333)=0,"",(H333+J333+L333+N333+T333+V333+X333+MAX(P333,R333)))</f>
        <v/>
      </c>
      <c r="Z333" s="28" t="str">
        <f>IF(Y333="","",IF(C333=1,LOOKUP(Y333,得点換算データ!$B$29:$B$33,得点換算データ!$A$29:$A$33),IF(C333=2,LOOKUP(Y333,得点換算データ!$C$29:$C$33,得点換算データ!$A$29:$A$33),LOOKUP(Y333,得点換算データ!$D$29:$D$33,得点換算データ!$A$29:$A$33))))</f>
        <v/>
      </c>
      <c r="AA333" s="27">
        <f t="shared" si="50"/>
        <v>0</v>
      </c>
      <c r="AB333" s="27"/>
      <c r="AC333" s="27">
        <f t="shared" si="51"/>
        <v>0</v>
      </c>
      <c r="AD333" s="27">
        <f t="shared" si="52"/>
        <v>0</v>
      </c>
      <c r="AE333" s="27">
        <f t="shared" si="53"/>
        <v>0</v>
      </c>
      <c r="AF333" s="27">
        <f t="shared" si="54"/>
        <v>0</v>
      </c>
      <c r="AG333" s="27">
        <f t="shared" si="55"/>
        <v>0</v>
      </c>
      <c r="AH333" s="27">
        <f t="shared" si="56"/>
        <v>0</v>
      </c>
      <c r="AI333" s="27">
        <f t="shared" si="57"/>
        <v>0</v>
      </c>
      <c r="AJ333" s="27">
        <f t="shared" si="58"/>
        <v>0</v>
      </c>
      <c r="AK333" s="27">
        <f t="shared" si="59"/>
        <v>0</v>
      </c>
    </row>
    <row r="334" spans="1:37">
      <c r="A334" s="28" t="str">
        <f>IF(記入用!A334="","",記入用!A334)</f>
        <v/>
      </c>
      <c r="B334" s="28" t="str">
        <f>IF(記入用!B334="","",記入用!B334)</f>
        <v/>
      </c>
      <c r="C334" s="28" t="str">
        <f>IF(記入用!C334="","",記入用!C334)</f>
        <v/>
      </c>
      <c r="D334" s="28" t="str">
        <f>IF(記入用!D334="","",記入用!D334)</f>
        <v/>
      </c>
      <c r="E334" s="28" t="str">
        <f>IF(記入用!E334="","",記入用!E334)</f>
        <v/>
      </c>
      <c r="F334" s="28" t="str">
        <f>IF(記入用!F334="","",記入用!F334)</f>
        <v/>
      </c>
      <c r="G334" s="28" t="str">
        <f>IF(OR(記入用!G334=0,記入用!H334=0),"",ROUND((記入用!G334+記入用!H334)/2,0))</f>
        <v/>
      </c>
      <c r="H334" s="29" t="str">
        <f>IF(集計用!G334="","",IF(集計用!F334="男",LOOKUP(集計用!G334,得点換算データ!$A$3:$B$12),LOOKUP(集計用!G334,得点換算データ!$A$17:$B$26)))</f>
        <v/>
      </c>
      <c r="I334" s="28" t="str">
        <f>IF(記入用!I334="","",記入用!I334)</f>
        <v/>
      </c>
      <c r="J334" s="30" t="str">
        <f>IF(集計用!I334="","",IF(集計用!F334="男",LOOKUP(集計用!I334,得点換算データ!$C$3:$D$12),LOOKUP(集計用!I334,得点換算データ!$C$17:$D$26)))</f>
        <v/>
      </c>
      <c r="K334" s="28" t="str">
        <f>IF(記入用!J334="","",ROUNDDOWN(記入用!J334,0))</f>
        <v/>
      </c>
      <c r="L334" s="29" t="str">
        <f>IF(集計用!K334="","",IF(集計用!F334="男",LOOKUP(集計用!K334,得点換算データ!$E$3:$F$12),LOOKUP(集計用!K334,得点換算データ!$E$17:$F$26)))</f>
        <v/>
      </c>
      <c r="M334" s="28" t="str">
        <f>IF(記入用!K334="","",記入用!K334)</f>
        <v/>
      </c>
      <c r="N334" s="30" t="str">
        <f>IF(集計用!M334="","",IF(集計用!F334="男",LOOKUP(集計用!M334,得点換算データ!$G$3:$H$12),LOOKUP(集計用!M334,得点換算データ!$G$17:$H$26)))</f>
        <v/>
      </c>
      <c r="O334" s="28" t="str">
        <f>IF(記入用!L334="","",記入用!L334)</f>
        <v/>
      </c>
      <c r="P334" s="30" t="str">
        <f>IF(集計用!O334="","",IF(集計用!F334="男",LOOKUP(集計用!O334,得点換算データ!$I$3:$J$12),LOOKUP(集計用!O334,得点換算データ!$I$17:$J$26)))</f>
        <v/>
      </c>
      <c r="Q334" s="28" t="str">
        <f>IF(記入用!M334="","",記入用!M334)</f>
        <v/>
      </c>
      <c r="R334" s="30" t="str">
        <f>IF(集計用!Q334="","",IF(集計用!F334="男",LOOKUP(集計用!Q334,得点換算データ!$K$3:$L$12),LOOKUP(集計用!Q334,得点換算データ!$K$17:$L$26)))</f>
        <v/>
      </c>
      <c r="S334" s="28" t="str">
        <f>IF(記入用!N334="","",ROUNDUP(記入用!N334,1))</f>
        <v/>
      </c>
      <c r="T334" s="30" t="str">
        <f>IF(集計用!S334="","",IF(集計用!F334="男",LOOKUP(集計用!S334,得点換算データ!$M$3:$N$12),LOOKUP(集計用!S334,得点換算データ!$M$17:$N$26)))</f>
        <v/>
      </c>
      <c r="U334" s="28" t="str">
        <f>IF(記入用!O334="","",ROUNDDOWN(記入用!O334,0))</f>
        <v/>
      </c>
      <c r="V334" s="30" t="str">
        <f>IF(集計用!U334="","",IF(集計用!F334="男",LOOKUP(集計用!U334,得点換算データ!$O$3:$P$12),LOOKUP(集計用!U334,得点換算データ!$O$17:$P$26)))</f>
        <v/>
      </c>
      <c r="W334" s="28" t="str">
        <f>IF(記入用!P334="","",ROUNDDOWN(記入用!P334,0))</f>
        <v/>
      </c>
      <c r="X334" s="30" t="str">
        <f>IF(集計用!W334="","",IF(集計用!F334="男",LOOKUP(集計用!W334,得点換算データ!$Q$3:$R$12),LOOKUP(集計用!W334,得点換算データ!$Q$17:$R$26)))</f>
        <v/>
      </c>
      <c r="Y334" s="28" t="str">
        <f>IF(SUM(集計用!H334+J334+L334+N334+P334+R334+T334+V334+X334)=0,"",(H334+J334+L334+N334+T334+V334+X334+MAX(P334,R334)))</f>
        <v/>
      </c>
      <c r="Z334" s="28" t="str">
        <f>IF(Y334="","",IF(C334=1,LOOKUP(Y334,得点換算データ!$B$29:$B$33,得点換算データ!$A$29:$A$33),IF(C334=2,LOOKUP(Y334,得点換算データ!$C$29:$C$33,得点換算データ!$A$29:$A$33),LOOKUP(Y334,得点換算データ!$D$29:$D$33,得点換算データ!$A$29:$A$33))))</f>
        <v/>
      </c>
      <c r="AA334" s="27">
        <f t="shared" si="50"/>
        <v>0</v>
      </c>
      <c r="AB334" s="27"/>
      <c r="AC334" s="27">
        <f t="shared" si="51"/>
        <v>0</v>
      </c>
      <c r="AD334" s="27">
        <f t="shared" si="52"/>
        <v>0</v>
      </c>
      <c r="AE334" s="27">
        <f t="shared" si="53"/>
        <v>0</v>
      </c>
      <c r="AF334" s="27">
        <f t="shared" si="54"/>
        <v>0</v>
      </c>
      <c r="AG334" s="27">
        <f t="shared" si="55"/>
        <v>0</v>
      </c>
      <c r="AH334" s="27">
        <f t="shared" si="56"/>
        <v>0</v>
      </c>
      <c r="AI334" s="27">
        <f t="shared" si="57"/>
        <v>0</v>
      </c>
      <c r="AJ334" s="27">
        <f t="shared" si="58"/>
        <v>0</v>
      </c>
      <c r="AK334" s="27">
        <f t="shared" si="59"/>
        <v>0</v>
      </c>
    </row>
    <row r="335" spans="1:37">
      <c r="A335" s="28" t="str">
        <f>IF(記入用!A335="","",記入用!A335)</f>
        <v/>
      </c>
      <c r="B335" s="28" t="str">
        <f>IF(記入用!B335="","",記入用!B335)</f>
        <v/>
      </c>
      <c r="C335" s="28" t="str">
        <f>IF(記入用!C335="","",記入用!C335)</f>
        <v/>
      </c>
      <c r="D335" s="28" t="str">
        <f>IF(記入用!D335="","",記入用!D335)</f>
        <v/>
      </c>
      <c r="E335" s="28" t="str">
        <f>IF(記入用!E335="","",記入用!E335)</f>
        <v/>
      </c>
      <c r="F335" s="28" t="str">
        <f>IF(記入用!F335="","",記入用!F335)</f>
        <v/>
      </c>
      <c r="G335" s="28" t="str">
        <f>IF(OR(記入用!G335=0,記入用!H335=0),"",ROUND((記入用!G335+記入用!H335)/2,0))</f>
        <v/>
      </c>
      <c r="H335" s="29" t="str">
        <f>IF(集計用!G335="","",IF(集計用!F335="男",LOOKUP(集計用!G335,得点換算データ!$A$3:$B$12),LOOKUP(集計用!G335,得点換算データ!$A$17:$B$26)))</f>
        <v/>
      </c>
      <c r="I335" s="28" t="str">
        <f>IF(記入用!I335="","",記入用!I335)</f>
        <v/>
      </c>
      <c r="J335" s="30" t="str">
        <f>IF(集計用!I335="","",IF(集計用!F335="男",LOOKUP(集計用!I335,得点換算データ!$C$3:$D$12),LOOKUP(集計用!I335,得点換算データ!$C$17:$D$26)))</f>
        <v/>
      </c>
      <c r="K335" s="28" t="str">
        <f>IF(記入用!J335="","",ROUNDDOWN(記入用!J335,0))</f>
        <v/>
      </c>
      <c r="L335" s="29" t="str">
        <f>IF(集計用!K335="","",IF(集計用!F335="男",LOOKUP(集計用!K335,得点換算データ!$E$3:$F$12),LOOKUP(集計用!K335,得点換算データ!$E$17:$F$26)))</f>
        <v/>
      </c>
      <c r="M335" s="28" t="str">
        <f>IF(記入用!K335="","",記入用!K335)</f>
        <v/>
      </c>
      <c r="N335" s="30" t="str">
        <f>IF(集計用!M335="","",IF(集計用!F335="男",LOOKUP(集計用!M335,得点換算データ!$G$3:$H$12),LOOKUP(集計用!M335,得点換算データ!$G$17:$H$26)))</f>
        <v/>
      </c>
      <c r="O335" s="28" t="str">
        <f>IF(記入用!L335="","",記入用!L335)</f>
        <v/>
      </c>
      <c r="P335" s="30" t="str">
        <f>IF(集計用!O335="","",IF(集計用!F335="男",LOOKUP(集計用!O335,得点換算データ!$I$3:$J$12),LOOKUP(集計用!O335,得点換算データ!$I$17:$J$26)))</f>
        <v/>
      </c>
      <c r="Q335" s="28" t="str">
        <f>IF(記入用!M335="","",記入用!M335)</f>
        <v/>
      </c>
      <c r="R335" s="30" t="str">
        <f>IF(集計用!Q335="","",IF(集計用!F335="男",LOOKUP(集計用!Q335,得点換算データ!$K$3:$L$12),LOOKUP(集計用!Q335,得点換算データ!$K$17:$L$26)))</f>
        <v/>
      </c>
      <c r="S335" s="28" t="str">
        <f>IF(記入用!N335="","",ROUNDUP(記入用!N335,1))</f>
        <v/>
      </c>
      <c r="T335" s="30" t="str">
        <f>IF(集計用!S335="","",IF(集計用!F335="男",LOOKUP(集計用!S335,得点換算データ!$M$3:$N$12),LOOKUP(集計用!S335,得点換算データ!$M$17:$N$26)))</f>
        <v/>
      </c>
      <c r="U335" s="28" t="str">
        <f>IF(記入用!O335="","",ROUNDDOWN(記入用!O335,0))</f>
        <v/>
      </c>
      <c r="V335" s="30" t="str">
        <f>IF(集計用!U335="","",IF(集計用!F335="男",LOOKUP(集計用!U335,得点換算データ!$O$3:$P$12),LOOKUP(集計用!U335,得点換算データ!$O$17:$P$26)))</f>
        <v/>
      </c>
      <c r="W335" s="28" t="str">
        <f>IF(記入用!P335="","",ROUNDDOWN(記入用!P335,0))</f>
        <v/>
      </c>
      <c r="X335" s="30" t="str">
        <f>IF(集計用!W335="","",IF(集計用!F335="男",LOOKUP(集計用!W335,得点換算データ!$Q$3:$R$12),LOOKUP(集計用!W335,得点換算データ!$Q$17:$R$26)))</f>
        <v/>
      </c>
      <c r="Y335" s="28" t="str">
        <f>IF(SUM(集計用!H335+J335+L335+N335+P335+R335+T335+V335+X335)=0,"",(H335+J335+L335+N335+T335+V335+X335+MAX(P335,R335)))</f>
        <v/>
      </c>
      <c r="Z335" s="28" t="str">
        <f>IF(Y335="","",IF(C335=1,LOOKUP(Y335,得点換算データ!$B$29:$B$33,得点換算データ!$A$29:$A$33),IF(C335=2,LOOKUP(Y335,得点換算データ!$C$29:$C$33,得点換算データ!$A$29:$A$33),LOOKUP(Y335,得点換算データ!$D$29:$D$33,得点換算データ!$A$29:$A$33))))</f>
        <v/>
      </c>
      <c r="AA335" s="27">
        <f t="shared" si="50"/>
        <v>0</v>
      </c>
      <c r="AB335" s="27"/>
      <c r="AC335" s="27">
        <f t="shared" si="51"/>
        <v>0</v>
      </c>
      <c r="AD335" s="27">
        <f t="shared" si="52"/>
        <v>0</v>
      </c>
      <c r="AE335" s="27">
        <f t="shared" si="53"/>
        <v>0</v>
      </c>
      <c r="AF335" s="27">
        <f t="shared" si="54"/>
        <v>0</v>
      </c>
      <c r="AG335" s="27">
        <f t="shared" si="55"/>
        <v>0</v>
      </c>
      <c r="AH335" s="27">
        <f t="shared" si="56"/>
        <v>0</v>
      </c>
      <c r="AI335" s="27">
        <f t="shared" si="57"/>
        <v>0</v>
      </c>
      <c r="AJ335" s="27">
        <f t="shared" si="58"/>
        <v>0</v>
      </c>
      <c r="AK335" s="27">
        <f t="shared" si="59"/>
        <v>0</v>
      </c>
    </row>
    <row r="336" spans="1:37">
      <c r="A336" s="28" t="str">
        <f>IF(記入用!A336="","",記入用!A336)</f>
        <v/>
      </c>
      <c r="B336" s="28" t="str">
        <f>IF(記入用!B336="","",記入用!B336)</f>
        <v/>
      </c>
      <c r="C336" s="28" t="str">
        <f>IF(記入用!C336="","",記入用!C336)</f>
        <v/>
      </c>
      <c r="D336" s="28" t="str">
        <f>IF(記入用!D336="","",記入用!D336)</f>
        <v/>
      </c>
      <c r="E336" s="28" t="str">
        <f>IF(記入用!E336="","",記入用!E336)</f>
        <v/>
      </c>
      <c r="F336" s="28" t="str">
        <f>IF(記入用!F336="","",記入用!F336)</f>
        <v/>
      </c>
      <c r="G336" s="28" t="str">
        <f>IF(OR(記入用!G336=0,記入用!H336=0),"",ROUND((記入用!G336+記入用!H336)/2,0))</f>
        <v/>
      </c>
      <c r="H336" s="29" t="str">
        <f>IF(集計用!G336="","",IF(集計用!F336="男",LOOKUP(集計用!G336,得点換算データ!$A$3:$B$12),LOOKUP(集計用!G336,得点換算データ!$A$17:$B$26)))</f>
        <v/>
      </c>
      <c r="I336" s="28" t="str">
        <f>IF(記入用!I336="","",記入用!I336)</f>
        <v/>
      </c>
      <c r="J336" s="30" t="str">
        <f>IF(集計用!I336="","",IF(集計用!F336="男",LOOKUP(集計用!I336,得点換算データ!$C$3:$D$12),LOOKUP(集計用!I336,得点換算データ!$C$17:$D$26)))</f>
        <v/>
      </c>
      <c r="K336" s="28" t="str">
        <f>IF(記入用!J336="","",ROUNDDOWN(記入用!J336,0))</f>
        <v/>
      </c>
      <c r="L336" s="29" t="str">
        <f>IF(集計用!K336="","",IF(集計用!F336="男",LOOKUP(集計用!K336,得点換算データ!$E$3:$F$12),LOOKUP(集計用!K336,得点換算データ!$E$17:$F$26)))</f>
        <v/>
      </c>
      <c r="M336" s="28" t="str">
        <f>IF(記入用!K336="","",記入用!K336)</f>
        <v/>
      </c>
      <c r="N336" s="30" t="str">
        <f>IF(集計用!M336="","",IF(集計用!F336="男",LOOKUP(集計用!M336,得点換算データ!$G$3:$H$12),LOOKUP(集計用!M336,得点換算データ!$G$17:$H$26)))</f>
        <v/>
      </c>
      <c r="O336" s="28" t="str">
        <f>IF(記入用!L336="","",記入用!L336)</f>
        <v/>
      </c>
      <c r="P336" s="30" t="str">
        <f>IF(集計用!O336="","",IF(集計用!F336="男",LOOKUP(集計用!O336,得点換算データ!$I$3:$J$12),LOOKUP(集計用!O336,得点換算データ!$I$17:$J$26)))</f>
        <v/>
      </c>
      <c r="Q336" s="28" t="str">
        <f>IF(記入用!M336="","",記入用!M336)</f>
        <v/>
      </c>
      <c r="R336" s="30" t="str">
        <f>IF(集計用!Q336="","",IF(集計用!F336="男",LOOKUP(集計用!Q336,得点換算データ!$K$3:$L$12),LOOKUP(集計用!Q336,得点換算データ!$K$17:$L$26)))</f>
        <v/>
      </c>
      <c r="S336" s="28" t="str">
        <f>IF(記入用!N336="","",ROUNDUP(記入用!N336,1))</f>
        <v/>
      </c>
      <c r="T336" s="30" t="str">
        <f>IF(集計用!S336="","",IF(集計用!F336="男",LOOKUP(集計用!S336,得点換算データ!$M$3:$N$12),LOOKUP(集計用!S336,得点換算データ!$M$17:$N$26)))</f>
        <v/>
      </c>
      <c r="U336" s="28" t="str">
        <f>IF(記入用!O336="","",ROUNDDOWN(記入用!O336,0))</f>
        <v/>
      </c>
      <c r="V336" s="30" t="str">
        <f>IF(集計用!U336="","",IF(集計用!F336="男",LOOKUP(集計用!U336,得点換算データ!$O$3:$P$12),LOOKUP(集計用!U336,得点換算データ!$O$17:$P$26)))</f>
        <v/>
      </c>
      <c r="W336" s="28" t="str">
        <f>IF(記入用!P336="","",ROUNDDOWN(記入用!P336,0))</f>
        <v/>
      </c>
      <c r="X336" s="30" t="str">
        <f>IF(集計用!W336="","",IF(集計用!F336="男",LOOKUP(集計用!W336,得点換算データ!$Q$3:$R$12),LOOKUP(集計用!W336,得点換算データ!$Q$17:$R$26)))</f>
        <v/>
      </c>
      <c r="Y336" s="28" t="str">
        <f>IF(SUM(集計用!H336+J336+L336+N336+P336+R336+T336+V336+X336)=0,"",(H336+J336+L336+N336+T336+V336+X336+MAX(P336,R336)))</f>
        <v/>
      </c>
      <c r="Z336" s="28" t="str">
        <f>IF(Y336="","",IF(C336=1,LOOKUP(Y336,得点換算データ!$B$29:$B$33,得点換算データ!$A$29:$A$33),IF(C336=2,LOOKUP(Y336,得点換算データ!$C$29:$C$33,得点換算データ!$A$29:$A$33),LOOKUP(Y336,得点換算データ!$D$29:$D$33,得点換算データ!$A$29:$A$33))))</f>
        <v/>
      </c>
      <c r="AA336" s="27">
        <f t="shared" si="50"/>
        <v>0</v>
      </c>
      <c r="AB336" s="27"/>
      <c r="AC336" s="27">
        <f t="shared" si="51"/>
        <v>0</v>
      </c>
      <c r="AD336" s="27">
        <f t="shared" si="52"/>
        <v>0</v>
      </c>
      <c r="AE336" s="27">
        <f t="shared" si="53"/>
        <v>0</v>
      </c>
      <c r="AF336" s="27">
        <f t="shared" si="54"/>
        <v>0</v>
      </c>
      <c r="AG336" s="27">
        <f t="shared" si="55"/>
        <v>0</v>
      </c>
      <c r="AH336" s="27">
        <f t="shared" si="56"/>
        <v>0</v>
      </c>
      <c r="AI336" s="27">
        <f t="shared" si="57"/>
        <v>0</v>
      </c>
      <c r="AJ336" s="27">
        <f t="shared" si="58"/>
        <v>0</v>
      </c>
      <c r="AK336" s="27">
        <f t="shared" si="59"/>
        <v>0</v>
      </c>
    </row>
    <row r="337" spans="1:37">
      <c r="A337" s="28" t="str">
        <f>IF(記入用!A337="","",記入用!A337)</f>
        <v/>
      </c>
      <c r="B337" s="28" t="str">
        <f>IF(記入用!B337="","",記入用!B337)</f>
        <v/>
      </c>
      <c r="C337" s="28" t="str">
        <f>IF(記入用!C337="","",記入用!C337)</f>
        <v/>
      </c>
      <c r="D337" s="28" t="str">
        <f>IF(記入用!D337="","",記入用!D337)</f>
        <v/>
      </c>
      <c r="E337" s="28" t="str">
        <f>IF(記入用!E337="","",記入用!E337)</f>
        <v/>
      </c>
      <c r="F337" s="28" t="str">
        <f>IF(記入用!F337="","",記入用!F337)</f>
        <v/>
      </c>
      <c r="G337" s="28" t="str">
        <f>IF(OR(記入用!G337=0,記入用!H337=0),"",ROUND((記入用!G337+記入用!H337)/2,0))</f>
        <v/>
      </c>
      <c r="H337" s="29" t="str">
        <f>IF(集計用!G337="","",IF(集計用!F337="男",LOOKUP(集計用!G337,得点換算データ!$A$3:$B$12),LOOKUP(集計用!G337,得点換算データ!$A$17:$B$26)))</f>
        <v/>
      </c>
      <c r="I337" s="28" t="str">
        <f>IF(記入用!I337="","",記入用!I337)</f>
        <v/>
      </c>
      <c r="J337" s="30" t="str">
        <f>IF(集計用!I337="","",IF(集計用!F337="男",LOOKUP(集計用!I337,得点換算データ!$C$3:$D$12),LOOKUP(集計用!I337,得点換算データ!$C$17:$D$26)))</f>
        <v/>
      </c>
      <c r="K337" s="28" t="str">
        <f>IF(記入用!J337="","",ROUNDDOWN(記入用!J337,0))</f>
        <v/>
      </c>
      <c r="L337" s="29" t="str">
        <f>IF(集計用!K337="","",IF(集計用!F337="男",LOOKUP(集計用!K337,得点換算データ!$E$3:$F$12),LOOKUP(集計用!K337,得点換算データ!$E$17:$F$26)))</f>
        <v/>
      </c>
      <c r="M337" s="28" t="str">
        <f>IF(記入用!K337="","",記入用!K337)</f>
        <v/>
      </c>
      <c r="N337" s="30" t="str">
        <f>IF(集計用!M337="","",IF(集計用!F337="男",LOOKUP(集計用!M337,得点換算データ!$G$3:$H$12),LOOKUP(集計用!M337,得点換算データ!$G$17:$H$26)))</f>
        <v/>
      </c>
      <c r="O337" s="28" t="str">
        <f>IF(記入用!L337="","",記入用!L337)</f>
        <v/>
      </c>
      <c r="P337" s="30" t="str">
        <f>IF(集計用!O337="","",IF(集計用!F337="男",LOOKUP(集計用!O337,得点換算データ!$I$3:$J$12),LOOKUP(集計用!O337,得点換算データ!$I$17:$J$26)))</f>
        <v/>
      </c>
      <c r="Q337" s="28" t="str">
        <f>IF(記入用!M337="","",記入用!M337)</f>
        <v/>
      </c>
      <c r="R337" s="30" t="str">
        <f>IF(集計用!Q337="","",IF(集計用!F337="男",LOOKUP(集計用!Q337,得点換算データ!$K$3:$L$12),LOOKUP(集計用!Q337,得点換算データ!$K$17:$L$26)))</f>
        <v/>
      </c>
      <c r="S337" s="28" t="str">
        <f>IF(記入用!N337="","",ROUNDUP(記入用!N337,1))</f>
        <v/>
      </c>
      <c r="T337" s="30" t="str">
        <f>IF(集計用!S337="","",IF(集計用!F337="男",LOOKUP(集計用!S337,得点換算データ!$M$3:$N$12),LOOKUP(集計用!S337,得点換算データ!$M$17:$N$26)))</f>
        <v/>
      </c>
      <c r="U337" s="28" t="str">
        <f>IF(記入用!O337="","",ROUNDDOWN(記入用!O337,0))</f>
        <v/>
      </c>
      <c r="V337" s="30" t="str">
        <f>IF(集計用!U337="","",IF(集計用!F337="男",LOOKUP(集計用!U337,得点換算データ!$O$3:$P$12),LOOKUP(集計用!U337,得点換算データ!$O$17:$P$26)))</f>
        <v/>
      </c>
      <c r="W337" s="28" t="str">
        <f>IF(記入用!P337="","",ROUNDDOWN(記入用!P337,0))</f>
        <v/>
      </c>
      <c r="X337" s="30" t="str">
        <f>IF(集計用!W337="","",IF(集計用!F337="男",LOOKUP(集計用!W337,得点換算データ!$Q$3:$R$12),LOOKUP(集計用!W337,得点換算データ!$Q$17:$R$26)))</f>
        <v/>
      </c>
      <c r="Y337" s="28" t="str">
        <f>IF(SUM(集計用!H337+J337+L337+N337+P337+R337+T337+V337+X337)=0,"",(H337+J337+L337+N337+T337+V337+X337+MAX(P337,R337)))</f>
        <v/>
      </c>
      <c r="Z337" s="28" t="str">
        <f>IF(Y337="","",IF(C337=1,LOOKUP(Y337,得点換算データ!$B$29:$B$33,得点換算データ!$A$29:$A$33),IF(C337=2,LOOKUP(Y337,得点換算データ!$C$29:$C$33,得点換算データ!$A$29:$A$33),LOOKUP(Y337,得点換算データ!$D$29:$D$33,得点換算データ!$A$29:$A$33))))</f>
        <v/>
      </c>
      <c r="AA337" s="27">
        <f t="shared" si="50"/>
        <v>0</v>
      </c>
      <c r="AB337" s="27"/>
      <c r="AC337" s="27">
        <f t="shared" si="51"/>
        <v>0</v>
      </c>
      <c r="AD337" s="27">
        <f t="shared" si="52"/>
        <v>0</v>
      </c>
      <c r="AE337" s="27">
        <f t="shared" si="53"/>
        <v>0</v>
      </c>
      <c r="AF337" s="27">
        <f t="shared" si="54"/>
        <v>0</v>
      </c>
      <c r="AG337" s="27">
        <f t="shared" si="55"/>
        <v>0</v>
      </c>
      <c r="AH337" s="27">
        <f t="shared" si="56"/>
        <v>0</v>
      </c>
      <c r="AI337" s="27">
        <f t="shared" si="57"/>
        <v>0</v>
      </c>
      <c r="AJ337" s="27">
        <f t="shared" si="58"/>
        <v>0</v>
      </c>
      <c r="AK337" s="27">
        <f t="shared" si="59"/>
        <v>0</v>
      </c>
    </row>
    <row r="338" spans="1:37">
      <c r="A338" s="28" t="str">
        <f>IF(記入用!A338="","",記入用!A338)</f>
        <v/>
      </c>
      <c r="B338" s="28" t="str">
        <f>IF(記入用!B338="","",記入用!B338)</f>
        <v/>
      </c>
      <c r="C338" s="28" t="str">
        <f>IF(記入用!C338="","",記入用!C338)</f>
        <v/>
      </c>
      <c r="D338" s="28" t="str">
        <f>IF(記入用!D338="","",記入用!D338)</f>
        <v/>
      </c>
      <c r="E338" s="28" t="str">
        <f>IF(記入用!E338="","",記入用!E338)</f>
        <v/>
      </c>
      <c r="F338" s="28" t="str">
        <f>IF(記入用!F338="","",記入用!F338)</f>
        <v/>
      </c>
      <c r="G338" s="28" t="str">
        <f>IF(OR(記入用!G338=0,記入用!H338=0),"",ROUND((記入用!G338+記入用!H338)/2,0))</f>
        <v/>
      </c>
      <c r="H338" s="29" t="str">
        <f>IF(集計用!G338="","",IF(集計用!F338="男",LOOKUP(集計用!G338,得点換算データ!$A$3:$B$12),LOOKUP(集計用!G338,得点換算データ!$A$17:$B$26)))</f>
        <v/>
      </c>
      <c r="I338" s="28" t="str">
        <f>IF(記入用!I338="","",記入用!I338)</f>
        <v/>
      </c>
      <c r="J338" s="30" t="str">
        <f>IF(集計用!I338="","",IF(集計用!F338="男",LOOKUP(集計用!I338,得点換算データ!$C$3:$D$12),LOOKUP(集計用!I338,得点換算データ!$C$17:$D$26)))</f>
        <v/>
      </c>
      <c r="K338" s="28" t="str">
        <f>IF(記入用!J338="","",ROUNDDOWN(記入用!J338,0))</f>
        <v/>
      </c>
      <c r="L338" s="29" t="str">
        <f>IF(集計用!K338="","",IF(集計用!F338="男",LOOKUP(集計用!K338,得点換算データ!$E$3:$F$12),LOOKUP(集計用!K338,得点換算データ!$E$17:$F$26)))</f>
        <v/>
      </c>
      <c r="M338" s="28" t="str">
        <f>IF(記入用!K338="","",記入用!K338)</f>
        <v/>
      </c>
      <c r="N338" s="30" t="str">
        <f>IF(集計用!M338="","",IF(集計用!F338="男",LOOKUP(集計用!M338,得点換算データ!$G$3:$H$12),LOOKUP(集計用!M338,得点換算データ!$G$17:$H$26)))</f>
        <v/>
      </c>
      <c r="O338" s="28" t="str">
        <f>IF(記入用!L338="","",記入用!L338)</f>
        <v/>
      </c>
      <c r="P338" s="30" t="str">
        <f>IF(集計用!O338="","",IF(集計用!F338="男",LOOKUP(集計用!O338,得点換算データ!$I$3:$J$12),LOOKUP(集計用!O338,得点換算データ!$I$17:$J$26)))</f>
        <v/>
      </c>
      <c r="Q338" s="28" t="str">
        <f>IF(記入用!M338="","",記入用!M338)</f>
        <v/>
      </c>
      <c r="R338" s="30" t="str">
        <f>IF(集計用!Q338="","",IF(集計用!F338="男",LOOKUP(集計用!Q338,得点換算データ!$K$3:$L$12),LOOKUP(集計用!Q338,得点換算データ!$K$17:$L$26)))</f>
        <v/>
      </c>
      <c r="S338" s="28" t="str">
        <f>IF(記入用!N338="","",ROUNDUP(記入用!N338,1))</f>
        <v/>
      </c>
      <c r="T338" s="30" t="str">
        <f>IF(集計用!S338="","",IF(集計用!F338="男",LOOKUP(集計用!S338,得点換算データ!$M$3:$N$12),LOOKUP(集計用!S338,得点換算データ!$M$17:$N$26)))</f>
        <v/>
      </c>
      <c r="U338" s="28" t="str">
        <f>IF(記入用!O338="","",ROUNDDOWN(記入用!O338,0))</f>
        <v/>
      </c>
      <c r="V338" s="30" t="str">
        <f>IF(集計用!U338="","",IF(集計用!F338="男",LOOKUP(集計用!U338,得点換算データ!$O$3:$P$12),LOOKUP(集計用!U338,得点換算データ!$O$17:$P$26)))</f>
        <v/>
      </c>
      <c r="W338" s="28" t="str">
        <f>IF(記入用!P338="","",ROUNDDOWN(記入用!P338,0))</f>
        <v/>
      </c>
      <c r="X338" s="30" t="str">
        <f>IF(集計用!W338="","",IF(集計用!F338="男",LOOKUP(集計用!W338,得点換算データ!$Q$3:$R$12),LOOKUP(集計用!W338,得点換算データ!$Q$17:$R$26)))</f>
        <v/>
      </c>
      <c r="Y338" s="28" t="str">
        <f>IF(SUM(集計用!H338+J338+L338+N338+P338+R338+T338+V338+X338)=0,"",(H338+J338+L338+N338+T338+V338+X338+MAX(P338,R338)))</f>
        <v/>
      </c>
      <c r="Z338" s="28" t="str">
        <f>IF(Y338="","",IF(C338=1,LOOKUP(Y338,得点換算データ!$B$29:$B$33,得点換算データ!$A$29:$A$33),IF(C338=2,LOOKUP(Y338,得点換算データ!$C$29:$C$33,得点換算データ!$A$29:$A$33),LOOKUP(Y338,得点換算データ!$D$29:$D$33,得点換算データ!$A$29:$A$33))))</f>
        <v/>
      </c>
      <c r="AA338" s="27">
        <f t="shared" si="50"/>
        <v>0</v>
      </c>
      <c r="AB338" s="27"/>
      <c r="AC338" s="27">
        <f t="shared" si="51"/>
        <v>0</v>
      </c>
      <c r="AD338" s="27">
        <f t="shared" si="52"/>
        <v>0</v>
      </c>
      <c r="AE338" s="27">
        <f t="shared" si="53"/>
        <v>0</v>
      </c>
      <c r="AF338" s="27">
        <f t="shared" si="54"/>
        <v>0</v>
      </c>
      <c r="AG338" s="27">
        <f t="shared" si="55"/>
        <v>0</v>
      </c>
      <c r="AH338" s="27">
        <f t="shared" si="56"/>
        <v>0</v>
      </c>
      <c r="AI338" s="27">
        <f t="shared" si="57"/>
        <v>0</v>
      </c>
      <c r="AJ338" s="27">
        <f t="shared" si="58"/>
        <v>0</v>
      </c>
      <c r="AK338" s="27">
        <f t="shared" si="59"/>
        <v>0</v>
      </c>
    </row>
    <row r="339" spans="1:37">
      <c r="A339" s="28" t="str">
        <f>IF(記入用!A339="","",記入用!A339)</f>
        <v/>
      </c>
      <c r="B339" s="28" t="str">
        <f>IF(記入用!B339="","",記入用!B339)</f>
        <v/>
      </c>
      <c r="C339" s="28" t="str">
        <f>IF(記入用!C339="","",記入用!C339)</f>
        <v/>
      </c>
      <c r="D339" s="28" t="str">
        <f>IF(記入用!D339="","",記入用!D339)</f>
        <v/>
      </c>
      <c r="E339" s="28" t="str">
        <f>IF(記入用!E339="","",記入用!E339)</f>
        <v/>
      </c>
      <c r="F339" s="28" t="str">
        <f>IF(記入用!F339="","",記入用!F339)</f>
        <v/>
      </c>
      <c r="G339" s="28" t="str">
        <f>IF(OR(記入用!G339=0,記入用!H339=0),"",ROUND((記入用!G339+記入用!H339)/2,0))</f>
        <v/>
      </c>
      <c r="H339" s="29" t="str">
        <f>IF(集計用!G339="","",IF(集計用!F339="男",LOOKUP(集計用!G339,得点換算データ!$A$3:$B$12),LOOKUP(集計用!G339,得点換算データ!$A$17:$B$26)))</f>
        <v/>
      </c>
      <c r="I339" s="28" t="str">
        <f>IF(記入用!I339="","",記入用!I339)</f>
        <v/>
      </c>
      <c r="J339" s="30" t="str">
        <f>IF(集計用!I339="","",IF(集計用!F339="男",LOOKUP(集計用!I339,得点換算データ!$C$3:$D$12),LOOKUP(集計用!I339,得点換算データ!$C$17:$D$26)))</f>
        <v/>
      </c>
      <c r="K339" s="28" t="str">
        <f>IF(記入用!J339="","",ROUNDDOWN(記入用!J339,0))</f>
        <v/>
      </c>
      <c r="L339" s="29" t="str">
        <f>IF(集計用!K339="","",IF(集計用!F339="男",LOOKUP(集計用!K339,得点換算データ!$E$3:$F$12),LOOKUP(集計用!K339,得点換算データ!$E$17:$F$26)))</f>
        <v/>
      </c>
      <c r="M339" s="28" t="str">
        <f>IF(記入用!K339="","",記入用!K339)</f>
        <v/>
      </c>
      <c r="N339" s="30" t="str">
        <f>IF(集計用!M339="","",IF(集計用!F339="男",LOOKUP(集計用!M339,得点換算データ!$G$3:$H$12),LOOKUP(集計用!M339,得点換算データ!$G$17:$H$26)))</f>
        <v/>
      </c>
      <c r="O339" s="28" t="str">
        <f>IF(記入用!L339="","",記入用!L339)</f>
        <v/>
      </c>
      <c r="P339" s="30" t="str">
        <f>IF(集計用!O339="","",IF(集計用!F339="男",LOOKUP(集計用!O339,得点換算データ!$I$3:$J$12),LOOKUP(集計用!O339,得点換算データ!$I$17:$J$26)))</f>
        <v/>
      </c>
      <c r="Q339" s="28" t="str">
        <f>IF(記入用!M339="","",記入用!M339)</f>
        <v/>
      </c>
      <c r="R339" s="30" t="str">
        <f>IF(集計用!Q339="","",IF(集計用!F339="男",LOOKUP(集計用!Q339,得点換算データ!$K$3:$L$12),LOOKUP(集計用!Q339,得点換算データ!$K$17:$L$26)))</f>
        <v/>
      </c>
      <c r="S339" s="28" t="str">
        <f>IF(記入用!N339="","",ROUNDUP(記入用!N339,1))</f>
        <v/>
      </c>
      <c r="T339" s="30" t="str">
        <f>IF(集計用!S339="","",IF(集計用!F339="男",LOOKUP(集計用!S339,得点換算データ!$M$3:$N$12),LOOKUP(集計用!S339,得点換算データ!$M$17:$N$26)))</f>
        <v/>
      </c>
      <c r="U339" s="28" t="str">
        <f>IF(記入用!O339="","",ROUNDDOWN(記入用!O339,0))</f>
        <v/>
      </c>
      <c r="V339" s="30" t="str">
        <f>IF(集計用!U339="","",IF(集計用!F339="男",LOOKUP(集計用!U339,得点換算データ!$O$3:$P$12),LOOKUP(集計用!U339,得点換算データ!$O$17:$P$26)))</f>
        <v/>
      </c>
      <c r="W339" s="28" t="str">
        <f>IF(記入用!P339="","",ROUNDDOWN(記入用!P339,0))</f>
        <v/>
      </c>
      <c r="X339" s="30" t="str">
        <f>IF(集計用!W339="","",IF(集計用!F339="男",LOOKUP(集計用!W339,得点換算データ!$Q$3:$R$12),LOOKUP(集計用!W339,得点換算データ!$Q$17:$R$26)))</f>
        <v/>
      </c>
      <c r="Y339" s="28" t="str">
        <f>IF(SUM(集計用!H339+J339+L339+N339+P339+R339+T339+V339+X339)=0,"",(H339+J339+L339+N339+T339+V339+X339+MAX(P339,R339)))</f>
        <v/>
      </c>
      <c r="Z339" s="28" t="str">
        <f>IF(Y339="","",IF(C339=1,LOOKUP(Y339,得点換算データ!$B$29:$B$33,得点換算データ!$A$29:$A$33),IF(C339=2,LOOKUP(Y339,得点換算データ!$C$29:$C$33,得点換算データ!$A$29:$A$33),LOOKUP(Y339,得点換算データ!$D$29:$D$33,得点換算データ!$A$29:$A$33))))</f>
        <v/>
      </c>
      <c r="AA339" s="27">
        <f t="shared" si="50"/>
        <v>0</v>
      </c>
      <c r="AB339" s="27"/>
      <c r="AC339" s="27">
        <f t="shared" si="51"/>
        <v>0</v>
      </c>
      <c r="AD339" s="27">
        <f t="shared" si="52"/>
        <v>0</v>
      </c>
      <c r="AE339" s="27">
        <f t="shared" si="53"/>
        <v>0</v>
      </c>
      <c r="AF339" s="27">
        <f t="shared" si="54"/>
        <v>0</v>
      </c>
      <c r="AG339" s="27">
        <f t="shared" si="55"/>
        <v>0</v>
      </c>
      <c r="AH339" s="27">
        <f t="shared" si="56"/>
        <v>0</v>
      </c>
      <c r="AI339" s="27">
        <f t="shared" si="57"/>
        <v>0</v>
      </c>
      <c r="AJ339" s="27">
        <f t="shared" si="58"/>
        <v>0</v>
      </c>
      <c r="AK339" s="27">
        <f t="shared" si="59"/>
        <v>0</v>
      </c>
    </row>
    <row r="340" spans="1:37">
      <c r="A340" s="28" t="str">
        <f>IF(記入用!A340="","",記入用!A340)</f>
        <v/>
      </c>
      <c r="B340" s="28" t="str">
        <f>IF(記入用!B340="","",記入用!B340)</f>
        <v/>
      </c>
      <c r="C340" s="28" t="str">
        <f>IF(記入用!C340="","",記入用!C340)</f>
        <v/>
      </c>
      <c r="D340" s="28" t="str">
        <f>IF(記入用!D340="","",記入用!D340)</f>
        <v/>
      </c>
      <c r="E340" s="28" t="str">
        <f>IF(記入用!E340="","",記入用!E340)</f>
        <v/>
      </c>
      <c r="F340" s="28" t="str">
        <f>IF(記入用!F340="","",記入用!F340)</f>
        <v/>
      </c>
      <c r="G340" s="28" t="str">
        <f>IF(OR(記入用!G340=0,記入用!H340=0),"",ROUND((記入用!G340+記入用!H340)/2,0))</f>
        <v/>
      </c>
      <c r="H340" s="29" t="str">
        <f>IF(集計用!G340="","",IF(集計用!F340="男",LOOKUP(集計用!G340,得点換算データ!$A$3:$B$12),LOOKUP(集計用!G340,得点換算データ!$A$17:$B$26)))</f>
        <v/>
      </c>
      <c r="I340" s="28" t="str">
        <f>IF(記入用!I340="","",記入用!I340)</f>
        <v/>
      </c>
      <c r="J340" s="30" t="str">
        <f>IF(集計用!I340="","",IF(集計用!F340="男",LOOKUP(集計用!I340,得点換算データ!$C$3:$D$12),LOOKUP(集計用!I340,得点換算データ!$C$17:$D$26)))</f>
        <v/>
      </c>
      <c r="K340" s="28" t="str">
        <f>IF(記入用!J340="","",ROUNDDOWN(記入用!J340,0))</f>
        <v/>
      </c>
      <c r="L340" s="29" t="str">
        <f>IF(集計用!K340="","",IF(集計用!F340="男",LOOKUP(集計用!K340,得点換算データ!$E$3:$F$12),LOOKUP(集計用!K340,得点換算データ!$E$17:$F$26)))</f>
        <v/>
      </c>
      <c r="M340" s="28" t="str">
        <f>IF(記入用!K340="","",記入用!K340)</f>
        <v/>
      </c>
      <c r="N340" s="30" t="str">
        <f>IF(集計用!M340="","",IF(集計用!F340="男",LOOKUP(集計用!M340,得点換算データ!$G$3:$H$12),LOOKUP(集計用!M340,得点換算データ!$G$17:$H$26)))</f>
        <v/>
      </c>
      <c r="O340" s="28" t="str">
        <f>IF(記入用!L340="","",記入用!L340)</f>
        <v/>
      </c>
      <c r="P340" s="30" t="str">
        <f>IF(集計用!O340="","",IF(集計用!F340="男",LOOKUP(集計用!O340,得点換算データ!$I$3:$J$12),LOOKUP(集計用!O340,得点換算データ!$I$17:$J$26)))</f>
        <v/>
      </c>
      <c r="Q340" s="28" t="str">
        <f>IF(記入用!M340="","",記入用!M340)</f>
        <v/>
      </c>
      <c r="R340" s="30" t="str">
        <f>IF(集計用!Q340="","",IF(集計用!F340="男",LOOKUP(集計用!Q340,得点換算データ!$K$3:$L$12),LOOKUP(集計用!Q340,得点換算データ!$K$17:$L$26)))</f>
        <v/>
      </c>
      <c r="S340" s="28" t="str">
        <f>IF(記入用!N340="","",ROUNDUP(記入用!N340,1))</f>
        <v/>
      </c>
      <c r="T340" s="30" t="str">
        <f>IF(集計用!S340="","",IF(集計用!F340="男",LOOKUP(集計用!S340,得点換算データ!$M$3:$N$12),LOOKUP(集計用!S340,得点換算データ!$M$17:$N$26)))</f>
        <v/>
      </c>
      <c r="U340" s="28" t="str">
        <f>IF(記入用!O340="","",ROUNDDOWN(記入用!O340,0))</f>
        <v/>
      </c>
      <c r="V340" s="30" t="str">
        <f>IF(集計用!U340="","",IF(集計用!F340="男",LOOKUP(集計用!U340,得点換算データ!$O$3:$P$12),LOOKUP(集計用!U340,得点換算データ!$O$17:$P$26)))</f>
        <v/>
      </c>
      <c r="W340" s="28" t="str">
        <f>IF(記入用!P340="","",ROUNDDOWN(記入用!P340,0))</f>
        <v/>
      </c>
      <c r="X340" s="30" t="str">
        <f>IF(集計用!W340="","",IF(集計用!F340="男",LOOKUP(集計用!W340,得点換算データ!$Q$3:$R$12),LOOKUP(集計用!W340,得点換算データ!$Q$17:$R$26)))</f>
        <v/>
      </c>
      <c r="Y340" s="28" t="str">
        <f>IF(SUM(集計用!H340+J340+L340+N340+P340+R340+T340+V340+X340)=0,"",(H340+J340+L340+N340+T340+V340+X340+MAX(P340,R340)))</f>
        <v/>
      </c>
      <c r="Z340" s="28" t="str">
        <f>IF(Y340="","",IF(C340=1,LOOKUP(Y340,得点換算データ!$B$29:$B$33,得点換算データ!$A$29:$A$33),IF(C340=2,LOOKUP(Y340,得点換算データ!$C$29:$C$33,得点換算データ!$A$29:$A$33),LOOKUP(Y340,得点換算データ!$D$29:$D$33,得点換算データ!$A$29:$A$33))))</f>
        <v/>
      </c>
      <c r="AA340" s="27">
        <f t="shared" si="50"/>
        <v>0</v>
      </c>
      <c r="AB340" s="27"/>
      <c r="AC340" s="27">
        <f t="shared" si="51"/>
        <v>0</v>
      </c>
      <c r="AD340" s="27">
        <f t="shared" si="52"/>
        <v>0</v>
      </c>
      <c r="AE340" s="27">
        <f t="shared" si="53"/>
        <v>0</v>
      </c>
      <c r="AF340" s="27">
        <f t="shared" si="54"/>
        <v>0</v>
      </c>
      <c r="AG340" s="27">
        <f t="shared" si="55"/>
        <v>0</v>
      </c>
      <c r="AH340" s="27">
        <f t="shared" si="56"/>
        <v>0</v>
      </c>
      <c r="AI340" s="27">
        <f t="shared" si="57"/>
        <v>0</v>
      </c>
      <c r="AJ340" s="27">
        <f t="shared" si="58"/>
        <v>0</v>
      </c>
      <c r="AK340" s="27">
        <f t="shared" si="59"/>
        <v>0</v>
      </c>
    </row>
    <row r="341" spans="1:37">
      <c r="A341" s="28" t="str">
        <f>IF(記入用!A341="","",記入用!A341)</f>
        <v/>
      </c>
      <c r="B341" s="28" t="str">
        <f>IF(記入用!B341="","",記入用!B341)</f>
        <v/>
      </c>
      <c r="C341" s="28" t="str">
        <f>IF(記入用!C341="","",記入用!C341)</f>
        <v/>
      </c>
      <c r="D341" s="28" t="str">
        <f>IF(記入用!D341="","",記入用!D341)</f>
        <v/>
      </c>
      <c r="E341" s="28" t="str">
        <f>IF(記入用!E341="","",記入用!E341)</f>
        <v/>
      </c>
      <c r="F341" s="28" t="str">
        <f>IF(記入用!F341="","",記入用!F341)</f>
        <v/>
      </c>
      <c r="G341" s="28" t="str">
        <f>IF(OR(記入用!G341=0,記入用!H341=0),"",ROUND((記入用!G341+記入用!H341)/2,0))</f>
        <v/>
      </c>
      <c r="H341" s="29" t="str">
        <f>IF(集計用!G341="","",IF(集計用!F341="男",LOOKUP(集計用!G341,得点換算データ!$A$3:$B$12),LOOKUP(集計用!G341,得点換算データ!$A$17:$B$26)))</f>
        <v/>
      </c>
      <c r="I341" s="28" t="str">
        <f>IF(記入用!I341="","",記入用!I341)</f>
        <v/>
      </c>
      <c r="J341" s="30" t="str">
        <f>IF(集計用!I341="","",IF(集計用!F341="男",LOOKUP(集計用!I341,得点換算データ!$C$3:$D$12),LOOKUP(集計用!I341,得点換算データ!$C$17:$D$26)))</f>
        <v/>
      </c>
      <c r="K341" s="28" t="str">
        <f>IF(記入用!J341="","",ROUNDDOWN(記入用!J341,0))</f>
        <v/>
      </c>
      <c r="L341" s="29" t="str">
        <f>IF(集計用!K341="","",IF(集計用!F341="男",LOOKUP(集計用!K341,得点換算データ!$E$3:$F$12),LOOKUP(集計用!K341,得点換算データ!$E$17:$F$26)))</f>
        <v/>
      </c>
      <c r="M341" s="28" t="str">
        <f>IF(記入用!K341="","",記入用!K341)</f>
        <v/>
      </c>
      <c r="N341" s="30" t="str">
        <f>IF(集計用!M341="","",IF(集計用!F341="男",LOOKUP(集計用!M341,得点換算データ!$G$3:$H$12),LOOKUP(集計用!M341,得点換算データ!$G$17:$H$26)))</f>
        <v/>
      </c>
      <c r="O341" s="28" t="str">
        <f>IF(記入用!L341="","",記入用!L341)</f>
        <v/>
      </c>
      <c r="P341" s="30" t="str">
        <f>IF(集計用!O341="","",IF(集計用!F341="男",LOOKUP(集計用!O341,得点換算データ!$I$3:$J$12),LOOKUP(集計用!O341,得点換算データ!$I$17:$J$26)))</f>
        <v/>
      </c>
      <c r="Q341" s="28" t="str">
        <f>IF(記入用!M341="","",記入用!M341)</f>
        <v/>
      </c>
      <c r="R341" s="30" t="str">
        <f>IF(集計用!Q341="","",IF(集計用!F341="男",LOOKUP(集計用!Q341,得点換算データ!$K$3:$L$12),LOOKUP(集計用!Q341,得点換算データ!$K$17:$L$26)))</f>
        <v/>
      </c>
      <c r="S341" s="28" t="str">
        <f>IF(記入用!N341="","",ROUNDUP(記入用!N341,1))</f>
        <v/>
      </c>
      <c r="T341" s="30" t="str">
        <f>IF(集計用!S341="","",IF(集計用!F341="男",LOOKUP(集計用!S341,得点換算データ!$M$3:$N$12),LOOKUP(集計用!S341,得点換算データ!$M$17:$N$26)))</f>
        <v/>
      </c>
      <c r="U341" s="28" t="str">
        <f>IF(記入用!O341="","",ROUNDDOWN(記入用!O341,0))</f>
        <v/>
      </c>
      <c r="V341" s="30" t="str">
        <f>IF(集計用!U341="","",IF(集計用!F341="男",LOOKUP(集計用!U341,得点換算データ!$O$3:$P$12),LOOKUP(集計用!U341,得点換算データ!$O$17:$P$26)))</f>
        <v/>
      </c>
      <c r="W341" s="28" t="str">
        <f>IF(記入用!P341="","",ROUNDDOWN(記入用!P341,0))</f>
        <v/>
      </c>
      <c r="X341" s="30" t="str">
        <f>IF(集計用!W341="","",IF(集計用!F341="男",LOOKUP(集計用!W341,得点換算データ!$Q$3:$R$12),LOOKUP(集計用!W341,得点換算データ!$Q$17:$R$26)))</f>
        <v/>
      </c>
      <c r="Y341" s="28" t="str">
        <f>IF(SUM(集計用!H341+J341+L341+N341+P341+R341+T341+V341+X341)=0,"",(H341+J341+L341+N341+T341+V341+X341+MAX(P341,R341)))</f>
        <v/>
      </c>
      <c r="Z341" s="28" t="str">
        <f>IF(Y341="","",IF(C341=1,LOOKUP(Y341,得点換算データ!$B$29:$B$33,得点換算データ!$A$29:$A$33),IF(C341=2,LOOKUP(Y341,得点換算データ!$C$29:$C$33,得点換算データ!$A$29:$A$33),LOOKUP(Y341,得点換算データ!$D$29:$D$33,得点換算データ!$A$29:$A$33))))</f>
        <v/>
      </c>
      <c r="AA341" s="27">
        <f t="shared" si="50"/>
        <v>0</v>
      </c>
      <c r="AB341" s="27"/>
      <c r="AC341" s="27">
        <f t="shared" si="51"/>
        <v>0</v>
      </c>
      <c r="AD341" s="27">
        <f t="shared" si="52"/>
        <v>0</v>
      </c>
      <c r="AE341" s="27">
        <f t="shared" si="53"/>
        <v>0</v>
      </c>
      <c r="AF341" s="27">
        <f t="shared" si="54"/>
        <v>0</v>
      </c>
      <c r="AG341" s="27">
        <f t="shared" si="55"/>
        <v>0</v>
      </c>
      <c r="AH341" s="27">
        <f t="shared" si="56"/>
        <v>0</v>
      </c>
      <c r="AI341" s="27">
        <f t="shared" si="57"/>
        <v>0</v>
      </c>
      <c r="AJ341" s="27">
        <f t="shared" si="58"/>
        <v>0</v>
      </c>
      <c r="AK341" s="27">
        <f t="shared" si="59"/>
        <v>0</v>
      </c>
    </row>
    <row r="342" spans="1:37">
      <c r="A342" s="28" t="str">
        <f>IF(記入用!A342="","",記入用!A342)</f>
        <v/>
      </c>
      <c r="B342" s="28" t="str">
        <f>IF(記入用!B342="","",記入用!B342)</f>
        <v/>
      </c>
      <c r="C342" s="28" t="str">
        <f>IF(記入用!C342="","",記入用!C342)</f>
        <v/>
      </c>
      <c r="D342" s="28" t="str">
        <f>IF(記入用!D342="","",記入用!D342)</f>
        <v/>
      </c>
      <c r="E342" s="28" t="str">
        <f>IF(記入用!E342="","",記入用!E342)</f>
        <v/>
      </c>
      <c r="F342" s="28" t="str">
        <f>IF(記入用!F342="","",記入用!F342)</f>
        <v/>
      </c>
      <c r="G342" s="28" t="str">
        <f>IF(OR(記入用!G342=0,記入用!H342=0),"",ROUND((記入用!G342+記入用!H342)/2,0))</f>
        <v/>
      </c>
      <c r="H342" s="29" t="str">
        <f>IF(集計用!G342="","",IF(集計用!F342="男",LOOKUP(集計用!G342,得点換算データ!$A$3:$B$12),LOOKUP(集計用!G342,得点換算データ!$A$17:$B$26)))</f>
        <v/>
      </c>
      <c r="I342" s="28" t="str">
        <f>IF(記入用!I342="","",記入用!I342)</f>
        <v/>
      </c>
      <c r="J342" s="30" t="str">
        <f>IF(集計用!I342="","",IF(集計用!F342="男",LOOKUP(集計用!I342,得点換算データ!$C$3:$D$12),LOOKUP(集計用!I342,得点換算データ!$C$17:$D$26)))</f>
        <v/>
      </c>
      <c r="K342" s="28" t="str">
        <f>IF(記入用!J342="","",ROUNDDOWN(記入用!J342,0))</f>
        <v/>
      </c>
      <c r="L342" s="29" t="str">
        <f>IF(集計用!K342="","",IF(集計用!F342="男",LOOKUP(集計用!K342,得点換算データ!$E$3:$F$12),LOOKUP(集計用!K342,得点換算データ!$E$17:$F$26)))</f>
        <v/>
      </c>
      <c r="M342" s="28" t="str">
        <f>IF(記入用!K342="","",記入用!K342)</f>
        <v/>
      </c>
      <c r="N342" s="30" t="str">
        <f>IF(集計用!M342="","",IF(集計用!F342="男",LOOKUP(集計用!M342,得点換算データ!$G$3:$H$12),LOOKUP(集計用!M342,得点換算データ!$G$17:$H$26)))</f>
        <v/>
      </c>
      <c r="O342" s="28" t="str">
        <f>IF(記入用!L342="","",記入用!L342)</f>
        <v/>
      </c>
      <c r="P342" s="30" t="str">
        <f>IF(集計用!O342="","",IF(集計用!F342="男",LOOKUP(集計用!O342,得点換算データ!$I$3:$J$12),LOOKUP(集計用!O342,得点換算データ!$I$17:$J$26)))</f>
        <v/>
      </c>
      <c r="Q342" s="28" t="str">
        <f>IF(記入用!M342="","",記入用!M342)</f>
        <v/>
      </c>
      <c r="R342" s="30" t="str">
        <f>IF(集計用!Q342="","",IF(集計用!F342="男",LOOKUP(集計用!Q342,得点換算データ!$K$3:$L$12),LOOKUP(集計用!Q342,得点換算データ!$K$17:$L$26)))</f>
        <v/>
      </c>
      <c r="S342" s="28" t="str">
        <f>IF(記入用!N342="","",ROUNDUP(記入用!N342,1))</f>
        <v/>
      </c>
      <c r="T342" s="30" t="str">
        <f>IF(集計用!S342="","",IF(集計用!F342="男",LOOKUP(集計用!S342,得点換算データ!$M$3:$N$12),LOOKUP(集計用!S342,得点換算データ!$M$17:$N$26)))</f>
        <v/>
      </c>
      <c r="U342" s="28" t="str">
        <f>IF(記入用!O342="","",ROUNDDOWN(記入用!O342,0))</f>
        <v/>
      </c>
      <c r="V342" s="30" t="str">
        <f>IF(集計用!U342="","",IF(集計用!F342="男",LOOKUP(集計用!U342,得点換算データ!$O$3:$P$12),LOOKUP(集計用!U342,得点換算データ!$O$17:$P$26)))</f>
        <v/>
      </c>
      <c r="W342" s="28" t="str">
        <f>IF(記入用!P342="","",ROUNDDOWN(記入用!P342,0))</f>
        <v/>
      </c>
      <c r="X342" s="30" t="str">
        <f>IF(集計用!W342="","",IF(集計用!F342="男",LOOKUP(集計用!W342,得点換算データ!$Q$3:$R$12),LOOKUP(集計用!W342,得点換算データ!$Q$17:$R$26)))</f>
        <v/>
      </c>
      <c r="Y342" s="28" t="str">
        <f>IF(SUM(集計用!H342+J342+L342+N342+P342+R342+T342+V342+X342)=0,"",(H342+J342+L342+N342+T342+V342+X342+MAX(P342,R342)))</f>
        <v/>
      </c>
      <c r="Z342" s="28" t="str">
        <f>IF(Y342="","",IF(C342=1,LOOKUP(Y342,得点換算データ!$B$29:$B$33,得点換算データ!$A$29:$A$33),IF(C342=2,LOOKUP(Y342,得点換算データ!$C$29:$C$33,得点換算データ!$A$29:$A$33),LOOKUP(Y342,得点換算データ!$D$29:$D$33,得点換算データ!$A$29:$A$33))))</f>
        <v/>
      </c>
      <c r="AA342" s="27">
        <f t="shared" si="50"/>
        <v>0</v>
      </c>
      <c r="AB342" s="27"/>
      <c r="AC342" s="27">
        <f t="shared" si="51"/>
        <v>0</v>
      </c>
      <c r="AD342" s="27">
        <f t="shared" si="52"/>
        <v>0</v>
      </c>
      <c r="AE342" s="27">
        <f t="shared" si="53"/>
        <v>0</v>
      </c>
      <c r="AF342" s="27">
        <f t="shared" si="54"/>
        <v>0</v>
      </c>
      <c r="AG342" s="27">
        <f t="shared" si="55"/>
        <v>0</v>
      </c>
      <c r="AH342" s="27">
        <f t="shared" si="56"/>
        <v>0</v>
      </c>
      <c r="AI342" s="27">
        <f t="shared" si="57"/>
        <v>0</v>
      </c>
      <c r="AJ342" s="27">
        <f t="shared" si="58"/>
        <v>0</v>
      </c>
      <c r="AK342" s="27">
        <f t="shared" si="59"/>
        <v>0</v>
      </c>
    </row>
    <row r="343" spans="1:37">
      <c r="A343" s="28" t="str">
        <f>IF(記入用!A343="","",記入用!A343)</f>
        <v/>
      </c>
      <c r="B343" s="28" t="str">
        <f>IF(記入用!B343="","",記入用!B343)</f>
        <v/>
      </c>
      <c r="C343" s="28" t="str">
        <f>IF(記入用!C343="","",記入用!C343)</f>
        <v/>
      </c>
      <c r="D343" s="28" t="str">
        <f>IF(記入用!D343="","",記入用!D343)</f>
        <v/>
      </c>
      <c r="E343" s="28" t="str">
        <f>IF(記入用!E343="","",記入用!E343)</f>
        <v/>
      </c>
      <c r="F343" s="28" t="str">
        <f>IF(記入用!F343="","",記入用!F343)</f>
        <v/>
      </c>
      <c r="G343" s="28" t="str">
        <f>IF(OR(記入用!G343=0,記入用!H343=0),"",ROUND((記入用!G343+記入用!H343)/2,0))</f>
        <v/>
      </c>
      <c r="H343" s="29" t="str">
        <f>IF(集計用!G343="","",IF(集計用!F343="男",LOOKUP(集計用!G343,得点換算データ!$A$3:$B$12),LOOKUP(集計用!G343,得点換算データ!$A$17:$B$26)))</f>
        <v/>
      </c>
      <c r="I343" s="28" t="str">
        <f>IF(記入用!I343="","",記入用!I343)</f>
        <v/>
      </c>
      <c r="J343" s="30" t="str">
        <f>IF(集計用!I343="","",IF(集計用!F343="男",LOOKUP(集計用!I343,得点換算データ!$C$3:$D$12),LOOKUP(集計用!I343,得点換算データ!$C$17:$D$26)))</f>
        <v/>
      </c>
      <c r="K343" s="28" t="str">
        <f>IF(記入用!J343="","",ROUNDDOWN(記入用!J343,0))</f>
        <v/>
      </c>
      <c r="L343" s="29" t="str">
        <f>IF(集計用!K343="","",IF(集計用!F343="男",LOOKUP(集計用!K343,得点換算データ!$E$3:$F$12),LOOKUP(集計用!K343,得点換算データ!$E$17:$F$26)))</f>
        <v/>
      </c>
      <c r="M343" s="28" t="str">
        <f>IF(記入用!K343="","",記入用!K343)</f>
        <v/>
      </c>
      <c r="N343" s="30" t="str">
        <f>IF(集計用!M343="","",IF(集計用!F343="男",LOOKUP(集計用!M343,得点換算データ!$G$3:$H$12),LOOKUP(集計用!M343,得点換算データ!$G$17:$H$26)))</f>
        <v/>
      </c>
      <c r="O343" s="28" t="str">
        <f>IF(記入用!L343="","",記入用!L343)</f>
        <v/>
      </c>
      <c r="P343" s="30" t="str">
        <f>IF(集計用!O343="","",IF(集計用!F343="男",LOOKUP(集計用!O343,得点換算データ!$I$3:$J$12),LOOKUP(集計用!O343,得点換算データ!$I$17:$J$26)))</f>
        <v/>
      </c>
      <c r="Q343" s="28" t="str">
        <f>IF(記入用!M343="","",記入用!M343)</f>
        <v/>
      </c>
      <c r="R343" s="30" t="str">
        <f>IF(集計用!Q343="","",IF(集計用!F343="男",LOOKUP(集計用!Q343,得点換算データ!$K$3:$L$12),LOOKUP(集計用!Q343,得点換算データ!$K$17:$L$26)))</f>
        <v/>
      </c>
      <c r="S343" s="28" t="str">
        <f>IF(記入用!N343="","",ROUNDUP(記入用!N343,1))</f>
        <v/>
      </c>
      <c r="T343" s="30" t="str">
        <f>IF(集計用!S343="","",IF(集計用!F343="男",LOOKUP(集計用!S343,得点換算データ!$M$3:$N$12),LOOKUP(集計用!S343,得点換算データ!$M$17:$N$26)))</f>
        <v/>
      </c>
      <c r="U343" s="28" t="str">
        <f>IF(記入用!O343="","",ROUNDDOWN(記入用!O343,0))</f>
        <v/>
      </c>
      <c r="V343" s="30" t="str">
        <f>IF(集計用!U343="","",IF(集計用!F343="男",LOOKUP(集計用!U343,得点換算データ!$O$3:$P$12),LOOKUP(集計用!U343,得点換算データ!$O$17:$P$26)))</f>
        <v/>
      </c>
      <c r="W343" s="28" t="str">
        <f>IF(記入用!P343="","",ROUNDDOWN(記入用!P343,0))</f>
        <v/>
      </c>
      <c r="X343" s="30" t="str">
        <f>IF(集計用!W343="","",IF(集計用!F343="男",LOOKUP(集計用!W343,得点換算データ!$Q$3:$R$12),LOOKUP(集計用!W343,得点換算データ!$Q$17:$R$26)))</f>
        <v/>
      </c>
      <c r="Y343" s="28" t="str">
        <f>IF(SUM(集計用!H343+J343+L343+N343+P343+R343+T343+V343+X343)=0,"",(H343+J343+L343+N343+T343+V343+X343+MAX(P343,R343)))</f>
        <v/>
      </c>
      <c r="Z343" s="28" t="str">
        <f>IF(Y343="","",IF(C343=1,LOOKUP(Y343,得点換算データ!$B$29:$B$33,得点換算データ!$A$29:$A$33),IF(C343=2,LOOKUP(Y343,得点換算データ!$C$29:$C$33,得点換算データ!$A$29:$A$33),LOOKUP(Y343,得点換算データ!$D$29:$D$33,得点換算データ!$A$29:$A$33))))</f>
        <v/>
      </c>
      <c r="AA343" s="27">
        <f t="shared" si="50"/>
        <v>0</v>
      </c>
      <c r="AB343" s="27"/>
      <c r="AC343" s="27">
        <f t="shared" si="51"/>
        <v>0</v>
      </c>
      <c r="AD343" s="27">
        <f t="shared" si="52"/>
        <v>0</v>
      </c>
      <c r="AE343" s="27">
        <f t="shared" si="53"/>
        <v>0</v>
      </c>
      <c r="AF343" s="27">
        <f t="shared" si="54"/>
        <v>0</v>
      </c>
      <c r="AG343" s="27">
        <f t="shared" si="55"/>
        <v>0</v>
      </c>
      <c r="AH343" s="27">
        <f t="shared" si="56"/>
        <v>0</v>
      </c>
      <c r="AI343" s="27">
        <f t="shared" si="57"/>
        <v>0</v>
      </c>
      <c r="AJ343" s="27">
        <f t="shared" si="58"/>
        <v>0</v>
      </c>
      <c r="AK343" s="27">
        <f t="shared" si="59"/>
        <v>0</v>
      </c>
    </row>
    <row r="344" spans="1:37">
      <c r="A344" s="28" t="str">
        <f>IF(記入用!A344="","",記入用!A344)</f>
        <v/>
      </c>
      <c r="B344" s="28" t="str">
        <f>IF(記入用!B344="","",記入用!B344)</f>
        <v/>
      </c>
      <c r="C344" s="28" t="str">
        <f>IF(記入用!C344="","",記入用!C344)</f>
        <v/>
      </c>
      <c r="D344" s="28" t="str">
        <f>IF(記入用!D344="","",記入用!D344)</f>
        <v/>
      </c>
      <c r="E344" s="28" t="str">
        <f>IF(記入用!E344="","",記入用!E344)</f>
        <v/>
      </c>
      <c r="F344" s="28" t="str">
        <f>IF(記入用!F344="","",記入用!F344)</f>
        <v/>
      </c>
      <c r="G344" s="28" t="str">
        <f>IF(OR(記入用!G344=0,記入用!H344=0),"",ROUND((記入用!G344+記入用!H344)/2,0))</f>
        <v/>
      </c>
      <c r="H344" s="29" t="str">
        <f>IF(集計用!G344="","",IF(集計用!F344="男",LOOKUP(集計用!G344,得点換算データ!$A$3:$B$12),LOOKUP(集計用!G344,得点換算データ!$A$17:$B$26)))</f>
        <v/>
      </c>
      <c r="I344" s="28" t="str">
        <f>IF(記入用!I344="","",記入用!I344)</f>
        <v/>
      </c>
      <c r="J344" s="30" t="str">
        <f>IF(集計用!I344="","",IF(集計用!F344="男",LOOKUP(集計用!I344,得点換算データ!$C$3:$D$12),LOOKUP(集計用!I344,得点換算データ!$C$17:$D$26)))</f>
        <v/>
      </c>
      <c r="K344" s="28" t="str">
        <f>IF(記入用!J344="","",ROUNDDOWN(記入用!J344,0))</f>
        <v/>
      </c>
      <c r="L344" s="29" t="str">
        <f>IF(集計用!K344="","",IF(集計用!F344="男",LOOKUP(集計用!K344,得点換算データ!$E$3:$F$12),LOOKUP(集計用!K344,得点換算データ!$E$17:$F$26)))</f>
        <v/>
      </c>
      <c r="M344" s="28" t="str">
        <f>IF(記入用!K344="","",記入用!K344)</f>
        <v/>
      </c>
      <c r="N344" s="30" t="str">
        <f>IF(集計用!M344="","",IF(集計用!F344="男",LOOKUP(集計用!M344,得点換算データ!$G$3:$H$12),LOOKUP(集計用!M344,得点換算データ!$G$17:$H$26)))</f>
        <v/>
      </c>
      <c r="O344" s="28" t="str">
        <f>IF(記入用!L344="","",記入用!L344)</f>
        <v/>
      </c>
      <c r="P344" s="30" t="str">
        <f>IF(集計用!O344="","",IF(集計用!F344="男",LOOKUP(集計用!O344,得点換算データ!$I$3:$J$12),LOOKUP(集計用!O344,得点換算データ!$I$17:$J$26)))</f>
        <v/>
      </c>
      <c r="Q344" s="28" t="str">
        <f>IF(記入用!M344="","",記入用!M344)</f>
        <v/>
      </c>
      <c r="R344" s="30" t="str">
        <f>IF(集計用!Q344="","",IF(集計用!F344="男",LOOKUP(集計用!Q344,得点換算データ!$K$3:$L$12),LOOKUP(集計用!Q344,得点換算データ!$K$17:$L$26)))</f>
        <v/>
      </c>
      <c r="S344" s="28" t="str">
        <f>IF(記入用!N344="","",ROUNDUP(記入用!N344,1))</f>
        <v/>
      </c>
      <c r="T344" s="30" t="str">
        <f>IF(集計用!S344="","",IF(集計用!F344="男",LOOKUP(集計用!S344,得点換算データ!$M$3:$N$12),LOOKUP(集計用!S344,得点換算データ!$M$17:$N$26)))</f>
        <v/>
      </c>
      <c r="U344" s="28" t="str">
        <f>IF(記入用!O344="","",ROUNDDOWN(記入用!O344,0))</f>
        <v/>
      </c>
      <c r="V344" s="30" t="str">
        <f>IF(集計用!U344="","",IF(集計用!F344="男",LOOKUP(集計用!U344,得点換算データ!$O$3:$P$12),LOOKUP(集計用!U344,得点換算データ!$O$17:$P$26)))</f>
        <v/>
      </c>
      <c r="W344" s="28" t="str">
        <f>IF(記入用!P344="","",ROUNDDOWN(記入用!P344,0))</f>
        <v/>
      </c>
      <c r="X344" s="30" t="str">
        <f>IF(集計用!W344="","",IF(集計用!F344="男",LOOKUP(集計用!W344,得点換算データ!$Q$3:$R$12),LOOKUP(集計用!W344,得点換算データ!$Q$17:$R$26)))</f>
        <v/>
      </c>
      <c r="Y344" s="28" t="str">
        <f>IF(SUM(集計用!H344+J344+L344+N344+P344+R344+T344+V344+X344)=0,"",(H344+J344+L344+N344+T344+V344+X344+MAX(P344,R344)))</f>
        <v/>
      </c>
      <c r="Z344" s="28" t="str">
        <f>IF(Y344="","",IF(C344=1,LOOKUP(Y344,得点換算データ!$B$29:$B$33,得点換算データ!$A$29:$A$33),IF(C344=2,LOOKUP(Y344,得点換算データ!$C$29:$C$33,得点換算データ!$A$29:$A$33),LOOKUP(Y344,得点換算データ!$D$29:$D$33,得点換算データ!$A$29:$A$33))))</f>
        <v/>
      </c>
      <c r="AA344" s="27">
        <f t="shared" si="50"/>
        <v>0</v>
      </c>
      <c r="AB344" s="27"/>
      <c r="AC344" s="27">
        <f t="shared" si="51"/>
        <v>0</v>
      </c>
      <c r="AD344" s="27">
        <f t="shared" si="52"/>
        <v>0</v>
      </c>
      <c r="AE344" s="27">
        <f t="shared" si="53"/>
        <v>0</v>
      </c>
      <c r="AF344" s="27">
        <f t="shared" si="54"/>
        <v>0</v>
      </c>
      <c r="AG344" s="27">
        <f t="shared" si="55"/>
        <v>0</v>
      </c>
      <c r="AH344" s="27">
        <f t="shared" si="56"/>
        <v>0</v>
      </c>
      <c r="AI344" s="27">
        <f t="shared" si="57"/>
        <v>0</v>
      </c>
      <c r="AJ344" s="27">
        <f t="shared" si="58"/>
        <v>0</v>
      </c>
      <c r="AK344" s="27">
        <f t="shared" si="59"/>
        <v>0</v>
      </c>
    </row>
    <row r="345" spans="1:37">
      <c r="A345" s="28" t="str">
        <f>IF(記入用!A345="","",記入用!A345)</f>
        <v/>
      </c>
      <c r="B345" s="28" t="str">
        <f>IF(記入用!B345="","",記入用!B345)</f>
        <v/>
      </c>
      <c r="C345" s="28" t="str">
        <f>IF(記入用!C345="","",記入用!C345)</f>
        <v/>
      </c>
      <c r="D345" s="28" t="str">
        <f>IF(記入用!D345="","",記入用!D345)</f>
        <v/>
      </c>
      <c r="E345" s="28" t="str">
        <f>IF(記入用!E345="","",記入用!E345)</f>
        <v/>
      </c>
      <c r="F345" s="28" t="str">
        <f>IF(記入用!F345="","",記入用!F345)</f>
        <v/>
      </c>
      <c r="G345" s="28" t="str">
        <f>IF(OR(記入用!G345=0,記入用!H345=0),"",ROUND((記入用!G345+記入用!H345)/2,0))</f>
        <v/>
      </c>
      <c r="H345" s="29" t="str">
        <f>IF(集計用!G345="","",IF(集計用!F345="男",LOOKUP(集計用!G345,得点換算データ!$A$3:$B$12),LOOKUP(集計用!G345,得点換算データ!$A$17:$B$26)))</f>
        <v/>
      </c>
      <c r="I345" s="28" t="str">
        <f>IF(記入用!I345="","",記入用!I345)</f>
        <v/>
      </c>
      <c r="J345" s="30" t="str">
        <f>IF(集計用!I345="","",IF(集計用!F345="男",LOOKUP(集計用!I345,得点換算データ!$C$3:$D$12),LOOKUP(集計用!I345,得点換算データ!$C$17:$D$26)))</f>
        <v/>
      </c>
      <c r="K345" s="28" t="str">
        <f>IF(記入用!J345="","",ROUNDDOWN(記入用!J345,0))</f>
        <v/>
      </c>
      <c r="L345" s="29" t="str">
        <f>IF(集計用!K345="","",IF(集計用!F345="男",LOOKUP(集計用!K345,得点換算データ!$E$3:$F$12),LOOKUP(集計用!K345,得点換算データ!$E$17:$F$26)))</f>
        <v/>
      </c>
      <c r="M345" s="28" t="str">
        <f>IF(記入用!K345="","",記入用!K345)</f>
        <v/>
      </c>
      <c r="N345" s="30" t="str">
        <f>IF(集計用!M345="","",IF(集計用!F345="男",LOOKUP(集計用!M345,得点換算データ!$G$3:$H$12),LOOKUP(集計用!M345,得点換算データ!$G$17:$H$26)))</f>
        <v/>
      </c>
      <c r="O345" s="28" t="str">
        <f>IF(記入用!L345="","",記入用!L345)</f>
        <v/>
      </c>
      <c r="P345" s="30" t="str">
        <f>IF(集計用!O345="","",IF(集計用!F345="男",LOOKUP(集計用!O345,得点換算データ!$I$3:$J$12),LOOKUP(集計用!O345,得点換算データ!$I$17:$J$26)))</f>
        <v/>
      </c>
      <c r="Q345" s="28" t="str">
        <f>IF(記入用!M345="","",記入用!M345)</f>
        <v/>
      </c>
      <c r="R345" s="30" t="str">
        <f>IF(集計用!Q345="","",IF(集計用!F345="男",LOOKUP(集計用!Q345,得点換算データ!$K$3:$L$12),LOOKUP(集計用!Q345,得点換算データ!$K$17:$L$26)))</f>
        <v/>
      </c>
      <c r="S345" s="28" t="str">
        <f>IF(記入用!N345="","",ROUNDUP(記入用!N345,1))</f>
        <v/>
      </c>
      <c r="T345" s="30" t="str">
        <f>IF(集計用!S345="","",IF(集計用!F345="男",LOOKUP(集計用!S345,得点換算データ!$M$3:$N$12),LOOKUP(集計用!S345,得点換算データ!$M$17:$N$26)))</f>
        <v/>
      </c>
      <c r="U345" s="28" t="str">
        <f>IF(記入用!O345="","",ROUNDDOWN(記入用!O345,0))</f>
        <v/>
      </c>
      <c r="V345" s="30" t="str">
        <f>IF(集計用!U345="","",IF(集計用!F345="男",LOOKUP(集計用!U345,得点換算データ!$O$3:$P$12),LOOKUP(集計用!U345,得点換算データ!$O$17:$P$26)))</f>
        <v/>
      </c>
      <c r="W345" s="28" t="str">
        <f>IF(記入用!P345="","",ROUNDDOWN(記入用!P345,0))</f>
        <v/>
      </c>
      <c r="X345" s="30" t="str">
        <f>IF(集計用!W345="","",IF(集計用!F345="男",LOOKUP(集計用!W345,得点換算データ!$Q$3:$R$12),LOOKUP(集計用!W345,得点換算データ!$Q$17:$R$26)))</f>
        <v/>
      </c>
      <c r="Y345" s="28" t="str">
        <f>IF(SUM(集計用!H345+J345+L345+N345+P345+R345+T345+V345+X345)=0,"",(H345+J345+L345+N345+T345+V345+X345+MAX(P345,R345)))</f>
        <v/>
      </c>
      <c r="Z345" s="28" t="str">
        <f>IF(Y345="","",IF(C345=1,LOOKUP(Y345,得点換算データ!$B$29:$B$33,得点換算データ!$A$29:$A$33),IF(C345=2,LOOKUP(Y345,得点換算データ!$C$29:$C$33,得点換算データ!$A$29:$A$33),LOOKUP(Y345,得点換算データ!$D$29:$D$33,得点換算データ!$A$29:$A$33))))</f>
        <v/>
      </c>
      <c r="AA345" s="27">
        <f t="shared" si="50"/>
        <v>0</v>
      </c>
      <c r="AB345" s="27"/>
      <c r="AC345" s="27">
        <f t="shared" si="51"/>
        <v>0</v>
      </c>
      <c r="AD345" s="27">
        <f t="shared" si="52"/>
        <v>0</v>
      </c>
      <c r="AE345" s="27">
        <f t="shared" si="53"/>
        <v>0</v>
      </c>
      <c r="AF345" s="27">
        <f t="shared" si="54"/>
        <v>0</v>
      </c>
      <c r="AG345" s="27">
        <f t="shared" si="55"/>
        <v>0</v>
      </c>
      <c r="AH345" s="27">
        <f t="shared" si="56"/>
        <v>0</v>
      </c>
      <c r="AI345" s="27">
        <f t="shared" si="57"/>
        <v>0</v>
      </c>
      <c r="AJ345" s="27">
        <f t="shared" si="58"/>
        <v>0</v>
      </c>
      <c r="AK345" s="27">
        <f t="shared" si="59"/>
        <v>0</v>
      </c>
    </row>
    <row r="346" spans="1:37">
      <c r="A346" s="28" t="str">
        <f>IF(記入用!A346="","",記入用!A346)</f>
        <v/>
      </c>
      <c r="B346" s="28" t="str">
        <f>IF(記入用!B346="","",記入用!B346)</f>
        <v/>
      </c>
      <c r="C346" s="28" t="str">
        <f>IF(記入用!C346="","",記入用!C346)</f>
        <v/>
      </c>
      <c r="D346" s="28" t="str">
        <f>IF(記入用!D346="","",記入用!D346)</f>
        <v/>
      </c>
      <c r="E346" s="28" t="str">
        <f>IF(記入用!E346="","",記入用!E346)</f>
        <v/>
      </c>
      <c r="F346" s="28" t="str">
        <f>IF(記入用!F346="","",記入用!F346)</f>
        <v/>
      </c>
      <c r="G346" s="28" t="str">
        <f>IF(OR(記入用!G346=0,記入用!H346=0),"",ROUND((記入用!G346+記入用!H346)/2,0))</f>
        <v/>
      </c>
      <c r="H346" s="29" t="str">
        <f>IF(集計用!G346="","",IF(集計用!F346="男",LOOKUP(集計用!G346,得点換算データ!$A$3:$B$12),LOOKUP(集計用!G346,得点換算データ!$A$17:$B$26)))</f>
        <v/>
      </c>
      <c r="I346" s="28" t="str">
        <f>IF(記入用!I346="","",記入用!I346)</f>
        <v/>
      </c>
      <c r="J346" s="30" t="str">
        <f>IF(集計用!I346="","",IF(集計用!F346="男",LOOKUP(集計用!I346,得点換算データ!$C$3:$D$12),LOOKUP(集計用!I346,得点換算データ!$C$17:$D$26)))</f>
        <v/>
      </c>
      <c r="K346" s="28" t="str">
        <f>IF(記入用!J346="","",ROUNDDOWN(記入用!J346,0))</f>
        <v/>
      </c>
      <c r="L346" s="29" t="str">
        <f>IF(集計用!K346="","",IF(集計用!F346="男",LOOKUP(集計用!K346,得点換算データ!$E$3:$F$12),LOOKUP(集計用!K346,得点換算データ!$E$17:$F$26)))</f>
        <v/>
      </c>
      <c r="M346" s="28" t="str">
        <f>IF(記入用!K346="","",記入用!K346)</f>
        <v/>
      </c>
      <c r="N346" s="30" t="str">
        <f>IF(集計用!M346="","",IF(集計用!F346="男",LOOKUP(集計用!M346,得点換算データ!$G$3:$H$12),LOOKUP(集計用!M346,得点換算データ!$G$17:$H$26)))</f>
        <v/>
      </c>
      <c r="O346" s="28" t="str">
        <f>IF(記入用!L346="","",記入用!L346)</f>
        <v/>
      </c>
      <c r="P346" s="30" t="str">
        <f>IF(集計用!O346="","",IF(集計用!F346="男",LOOKUP(集計用!O346,得点換算データ!$I$3:$J$12),LOOKUP(集計用!O346,得点換算データ!$I$17:$J$26)))</f>
        <v/>
      </c>
      <c r="Q346" s="28" t="str">
        <f>IF(記入用!M346="","",記入用!M346)</f>
        <v/>
      </c>
      <c r="R346" s="30" t="str">
        <f>IF(集計用!Q346="","",IF(集計用!F346="男",LOOKUP(集計用!Q346,得点換算データ!$K$3:$L$12),LOOKUP(集計用!Q346,得点換算データ!$K$17:$L$26)))</f>
        <v/>
      </c>
      <c r="S346" s="28" t="str">
        <f>IF(記入用!N346="","",ROUNDUP(記入用!N346,1))</f>
        <v/>
      </c>
      <c r="T346" s="30" t="str">
        <f>IF(集計用!S346="","",IF(集計用!F346="男",LOOKUP(集計用!S346,得点換算データ!$M$3:$N$12),LOOKUP(集計用!S346,得点換算データ!$M$17:$N$26)))</f>
        <v/>
      </c>
      <c r="U346" s="28" t="str">
        <f>IF(記入用!O346="","",ROUNDDOWN(記入用!O346,0))</f>
        <v/>
      </c>
      <c r="V346" s="30" t="str">
        <f>IF(集計用!U346="","",IF(集計用!F346="男",LOOKUP(集計用!U346,得点換算データ!$O$3:$P$12),LOOKUP(集計用!U346,得点換算データ!$O$17:$P$26)))</f>
        <v/>
      </c>
      <c r="W346" s="28" t="str">
        <f>IF(記入用!P346="","",ROUNDDOWN(記入用!P346,0))</f>
        <v/>
      </c>
      <c r="X346" s="30" t="str">
        <f>IF(集計用!W346="","",IF(集計用!F346="男",LOOKUP(集計用!W346,得点換算データ!$Q$3:$R$12),LOOKUP(集計用!W346,得点換算データ!$Q$17:$R$26)))</f>
        <v/>
      </c>
      <c r="Y346" s="28" t="str">
        <f>IF(SUM(集計用!H346+J346+L346+N346+P346+R346+T346+V346+X346)=0,"",(H346+J346+L346+N346+T346+V346+X346+MAX(P346,R346)))</f>
        <v/>
      </c>
      <c r="Z346" s="28" t="str">
        <f>IF(Y346="","",IF(C346=1,LOOKUP(Y346,得点換算データ!$B$29:$B$33,得点換算データ!$A$29:$A$33),IF(C346=2,LOOKUP(Y346,得点換算データ!$C$29:$C$33,得点換算データ!$A$29:$A$33),LOOKUP(Y346,得点換算データ!$D$29:$D$33,得点換算データ!$A$29:$A$33))))</f>
        <v/>
      </c>
      <c r="AA346" s="27">
        <f t="shared" si="50"/>
        <v>0</v>
      </c>
      <c r="AB346" s="27"/>
      <c r="AC346" s="27">
        <f t="shared" si="51"/>
        <v>0</v>
      </c>
      <c r="AD346" s="27">
        <f t="shared" si="52"/>
        <v>0</v>
      </c>
      <c r="AE346" s="27">
        <f t="shared" si="53"/>
        <v>0</v>
      </c>
      <c r="AF346" s="27">
        <f t="shared" si="54"/>
        <v>0</v>
      </c>
      <c r="AG346" s="27">
        <f t="shared" si="55"/>
        <v>0</v>
      </c>
      <c r="AH346" s="27">
        <f t="shared" si="56"/>
        <v>0</v>
      </c>
      <c r="AI346" s="27">
        <f t="shared" si="57"/>
        <v>0</v>
      </c>
      <c r="AJ346" s="27">
        <f t="shared" si="58"/>
        <v>0</v>
      </c>
      <c r="AK346" s="27">
        <f t="shared" si="59"/>
        <v>0</v>
      </c>
    </row>
    <row r="347" spans="1:37">
      <c r="A347" s="28" t="str">
        <f>IF(記入用!A347="","",記入用!A347)</f>
        <v/>
      </c>
      <c r="B347" s="28" t="str">
        <f>IF(記入用!B347="","",記入用!B347)</f>
        <v/>
      </c>
      <c r="C347" s="28" t="str">
        <f>IF(記入用!C347="","",記入用!C347)</f>
        <v/>
      </c>
      <c r="D347" s="28" t="str">
        <f>IF(記入用!D347="","",記入用!D347)</f>
        <v/>
      </c>
      <c r="E347" s="28" t="str">
        <f>IF(記入用!E347="","",記入用!E347)</f>
        <v/>
      </c>
      <c r="F347" s="28" t="str">
        <f>IF(記入用!F347="","",記入用!F347)</f>
        <v/>
      </c>
      <c r="G347" s="28" t="str">
        <f>IF(OR(記入用!G347=0,記入用!H347=0),"",ROUND((記入用!G347+記入用!H347)/2,0))</f>
        <v/>
      </c>
      <c r="H347" s="29" t="str">
        <f>IF(集計用!G347="","",IF(集計用!F347="男",LOOKUP(集計用!G347,得点換算データ!$A$3:$B$12),LOOKUP(集計用!G347,得点換算データ!$A$17:$B$26)))</f>
        <v/>
      </c>
      <c r="I347" s="28" t="str">
        <f>IF(記入用!I347="","",記入用!I347)</f>
        <v/>
      </c>
      <c r="J347" s="30" t="str">
        <f>IF(集計用!I347="","",IF(集計用!F347="男",LOOKUP(集計用!I347,得点換算データ!$C$3:$D$12),LOOKUP(集計用!I347,得点換算データ!$C$17:$D$26)))</f>
        <v/>
      </c>
      <c r="K347" s="28" t="str">
        <f>IF(記入用!J347="","",ROUNDDOWN(記入用!J347,0))</f>
        <v/>
      </c>
      <c r="L347" s="29" t="str">
        <f>IF(集計用!K347="","",IF(集計用!F347="男",LOOKUP(集計用!K347,得点換算データ!$E$3:$F$12),LOOKUP(集計用!K347,得点換算データ!$E$17:$F$26)))</f>
        <v/>
      </c>
      <c r="M347" s="28" t="str">
        <f>IF(記入用!K347="","",記入用!K347)</f>
        <v/>
      </c>
      <c r="N347" s="30" t="str">
        <f>IF(集計用!M347="","",IF(集計用!F347="男",LOOKUP(集計用!M347,得点換算データ!$G$3:$H$12),LOOKUP(集計用!M347,得点換算データ!$G$17:$H$26)))</f>
        <v/>
      </c>
      <c r="O347" s="28" t="str">
        <f>IF(記入用!L347="","",記入用!L347)</f>
        <v/>
      </c>
      <c r="P347" s="30" t="str">
        <f>IF(集計用!O347="","",IF(集計用!F347="男",LOOKUP(集計用!O347,得点換算データ!$I$3:$J$12),LOOKUP(集計用!O347,得点換算データ!$I$17:$J$26)))</f>
        <v/>
      </c>
      <c r="Q347" s="28" t="str">
        <f>IF(記入用!M347="","",記入用!M347)</f>
        <v/>
      </c>
      <c r="R347" s="30" t="str">
        <f>IF(集計用!Q347="","",IF(集計用!F347="男",LOOKUP(集計用!Q347,得点換算データ!$K$3:$L$12),LOOKUP(集計用!Q347,得点換算データ!$K$17:$L$26)))</f>
        <v/>
      </c>
      <c r="S347" s="28" t="str">
        <f>IF(記入用!N347="","",ROUNDUP(記入用!N347,1))</f>
        <v/>
      </c>
      <c r="T347" s="30" t="str">
        <f>IF(集計用!S347="","",IF(集計用!F347="男",LOOKUP(集計用!S347,得点換算データ!$M$3:$N$12),LOOKUP(集計用!S347,得点換算データ!$M$17:$N$26)))</f>
        <v/>
      </c>
      <c r="U347" s="28" t="str">
        <f>IF(記入用!O347="","",ROUNDDOWN(記入用!O347,0))</f>
        <v/>
      </c>
      <c r="V347" s="30" t="str">
        <f>IF(集計用!U347="","",IF(集計用!F347="男",LOOKUP(集計用!U347,得点換算データ!$O$3:$P$12),LOOKUP(集計用!U347,得点換算データ!$O$17:$P$26)))</f>
        <v/>
      </c>
      <c r="W347" s="28" t="str">
        <f>IF(記入用!P347="","",ROUNDDOWN(記入用!P347,0))</f>
        <v/>
      </c>
      <c r="X347" s="30" t="str">
        <f>IF(集計用!W347="","",IF(集計用!F347="男",LOOKUP(集計用!W347,得点換算データ!$Q$3:$R$12),LOOKUP(集計用!W347,得点換算データ!$Q$17:$R$26)))</f>
        <v/>
      </c>
      <c r="Y347" s="28" t="str">
        <f>IF(SUM(集計用!H347+J347+L347+N347+P347+R347+T347+V347+X347)=0,"",(H347+J347+L347+N347+T347+V347+X347+MAX(P347,R347)))</f>
        <v/>
      </c>
      <c r="Z347" s="28" t="str">
        <f>IF(Y347="","",IF(C347=1,LOOKUP(Y347,得点換算データ!$B$29:$B$33,得点換算データ!$A$29:$A$33),IF(C347=2,LOOKUP(Y347,得点換算データ!$C$29:$C$33,得点換算データ!$A$29:$A$33),LOOKUP(Y347,得点換算データ!$D$29:$D$33,得点換算データ!$A$29:$A$33))))</f>
        <v/>
      </c>
      <c r="AA347" s="27">
        <f t="shared" si="50"/>
        <v>0</v>
      </c>
      <c r="AB347" s="27"/>
      <c r="AC347" s="27">
        <f t="shared" si="51"/>
        <v>0</v>
      </c>
      <c r="AD347" s="27">
        <f t="shared" si="52"/>
        <v>0</v>
      </c>
      <c r="AE347" s="27">
        <f t="shared" si="53"/>
        <v>0</v>
      </c>
      <c r="AF347" s="27">
        <f t="shared" si="54"/>
        <v>0</v>
      </c>
      <c r="AG347" s="27">
        <f t="shared" si="55"/>
        <v>0</v>
      </c>
      <c r="AH347" s="27">
        <f t="shared" si="56"/>
        <v>0</v>
      </c>
      <c r="AI347" s="27">
        <f t="shared" si="57"/>
        <v>0</v>
      </c>
      <c r="AJ347" s="27">
        <f t="shared" si="58"/>
        <v>0</v>
      </c>
      <c r="AK347" s="27">
        <f t="shared" si="59"/>
        <v>0</v>
      </c>
    </row>
    <row r="348" spans="1:37">
      <c r="A348" s="28" t="str">
        <f>IF(記入用!A348="","",記入用!A348)</f>
        <v/>
      </c>
      <c r="B348" s="28" t="str">
        <f>IF(記入用!B348="","",記入用!B348)</f>
        <v/>
      </c>
      <c r="C348" s="28" t="str">
        <f>IF(記入用!C348="","",記入用!C348)</f>
        <v/>
      </c>
      <c r="D348" s="28" t="str">
        <f>IF(記入用!D348="","",記入用!D348)</f>
        <v/>
      </c>
      <c r="E348" s="28" t="str">
        <f>IF(記入用!E348="","",記入用!E348)</f>
        <v/>
      </c>
      <c r="F348" s="28" t="str">
        <f>IF(記入用!F348="","",記入用!F348)</f>
        <v/>
      </c>
      <c r="G348" s="28" t="str">
        <f>IF(OR(記入用!G348=0,記入用!H348=0),"",ROUND((記入用!G348+記入用!H348)/2,0))</f>
        <v/>
      </c>
      <c r="H348" s="29" t="str">
        <f>IF(集計用!G348="","",IF(集計用!F348="男",LOOKUP(集計用!G348,得点換算データ!$A$3:$B$12),LOOKUP(集計用!G348,得点換算データ!$A$17:$B$26)))</f>
        <v/>
      </c>
      <c r="I348" s="28" t="str">
        <f>IF(記入用!I348="","",記入用!I348)</f>
        <v/>
      </c>
      <c r="J348" s="30" t="str">
        <f>IF(集計用!I348="","",IF(集計用!F348="男",LOOKUP(集計用!I348,得点換算データ!$C$3:$D$12),LOOKUP(集計用!I348,得点換算データ!$C$17:$D$26)))</f>
        <v/>
      </c>
      <c r="K348" s="28" t="str">
        <f>IF(記入用!J348="","",ROUNDDOWN(記入用!J348,0))</f>
        <v/>
      </c>
      <c r="L348" s="29" t="str">
        <f>IF(集計用!K348="","",IF(集計用!F348="男",LOOKUP(集計用!K348,得点換算データ!$E$3:$F$12),LOOKUP(集計用!K348,得点換算データ!$E$17:$F$26)))</f>
        <v/>
      </c>
      <c r="M348" s="28" t="str">
        <f>IF(記入用!K348="","",記入用!K348)</f>
        <v/>
      </c>
      <c r="N348" s="30" t="str">
        <f>IF(集計用!M348="","",IF(集計用!F348="男",LOOKUP(集計用!M348,得点換算データ!$G$3:$H$12),LOOKUP(集計用!M348,得点換算データ!$G$17:$H$26)))</f>
        <v/>
      </c>
      <c r="O348" s="28" t="str">
        <f>IF(記入用!L348="","",記入用!L348)</f>
        <v/>
      </c>
      <c r="P348" s="30" t="str">
        <f>IF(集計用!O348="","",IF(集計用!F348="男",LOOKUP(集計用!O348,得点換算データ!$I$3:$J$12),LOOKUP(集計用!O348,得点換算データ!$I$17:$J$26)))</f>
        <v/>
      </c>
      <c r="Q348" s="28" t="str">
        <f>IF(記入用!M348="","",記入用!M348)</f>
        <v/>
      </c>
      <c r="R348" s="30" t="str">
        <f>IF(集計用!Q348="","",IF(集計用!F348="男",LOOKUP(集計用!Q348,得点換算データ!$K$3:$L$12),LOOKUP(集計用!Q348,得点換算データ!$K$17:$L$26)))</f>
        <v/>
      </c>
      <c r="S348" s="28" t="str">
        <f>IF(記入用!N348="","",ROUNDUP(記入用!N348,1))</f>
        <v/>
      </c>
      <c r="T348" s="30" t="str">
        <f>IF(集計用!S348="","",IF(集計用!F348="男",LOOKUP(集計用!S348,得点換算データ!$M$3:$N$12),LOOKUP(集計用!S348,得点換算データ!$M$17:$N$26)))</f>
        <v/>
      </c>
      <c r="U348" s="28" t="str">
        <f>IF(記入用!O348="","",ROUNDDOWN(記入用!O348,0))</f>
        <v/>
      </c>
      <c r="V348" s="30" t="str">
        <f>IF(集計用!U348="","",IF(集計用!F348="男",LOOKUP(集計用!U348,得点換算データ!$O$3:$P$12),LOOKUP(集計用!U348,得点換算データ!$O$17:$P$26)))</f>
        <v/>
      </c>
      <c r="W348" s="28" t="str">
        <f>IF(記入用!P348="","",ROUNDDOWN(記入用!P348,0))</f>
        <v/>
      </c>
      <c r="X348" s="30" t="str">
        <f>IF(集計用!W348="","",IF(集計用!F348="男",LOOKUP(集計用!W348,得点換算データ!$Q$3:$R$12),LOOKUP(集計用!W348,得点換算データ!$Q$17:$R$26)))</f>
        <v/>
      </c>
      <c r="Y348" s="28" t="str">
        <f>IF(SUM(集計用!H348+J348+L348+N348+P348+R348+T348+V348+X348)=0,"",(H348+J348+L348+N348+T348+V348+X348+MAX(P348,R348)))</f>
        <v/>
      </c>
      <c r="Z348" s="28" t="str">
        <f>IF(Y348="","",IF(C348=1,LOOKUP(Y348,得点換算データ!$B$29:$B$33,得点換算データ!$A$29:$A$33),IF(C348=2,LOOKUP(Y348,得点換算データ!$C$29:$C$33,得点換算データ!$A$29:$A$33),LOOKUP(Y348,得点換算データ!$D$29:$D$33,得点換算データ!$A$29:$A$33))))</f>
        <v/>
      </c>
      <c r="AA348" s="27">
        <f t="shared" si="50"/>
        <v>0</v>
      </c>
      <c r="AB348" s="27"/>
      <c r="AC348" s="27">
        <f t="shared" si="51"/>
        <v>0</v>
      </c>
      <c r="AD348" s="27">
        <f t="shared" si="52"/>
        <v>0</v>
      </c>
      <c r="AE348" s="27">
        <f t="shared" si="53"/>
        <v>0</v>
      </c>
      <c r="AF348" s="27">
        <f t="shared" si="54"/>
        <v>0</v>
      </c>
      <c r="AG348" s="27">
        <f t="shared" si="55"/>
        <v>0</v>
      </c>
      <c r="AH348" s="27">
        <f t="shared" si="56"/>
        <v>0</v>
      </c>
      <c r="AI348" s="27">
        <f t="shared" si="57"/>
        <v>0</v>
      </c>
      <c r="AJ348" s="27">
        <f t="shared" si="58"/>
        <v>0</v>
      </c>
      <c r="AK348" s="27">
        <f t="shared" si="59"/>
        <v>0</v>
      </c>
    </row>
    <row r="349" spans="1:37">
      <c r="A349" s="28" t="str">
        <f>IF(記入用!A349="","",記入用!A349)</f>
        <v/>
      </c>
      <c r="B349" s="28" t="str">
        <f>IF(記入用!B349="","",記入用!B349)</f>
        <v/>
      </c>
      <c r="C349" s="28" t="str">
        <f>IF(記入用!C349="","",記入用!C349)</f>
        <v/>
      </c>
      <c r="D349" s="28" t="str">
        <f>IF(記入用!D349="","",記入用!D349)</f>
        <v/>
      </c>
      <c r="E349" s="28" t="str">
        <f>IF(記入用!E349="","",記入用!E349)</f>
        <v/>
      </c>
      <c r="F349" s="28" t="str">
        <f>IF(記入用!F349="","",記入用!F349)</f>
        <v/>
      </c>
      <c r="G349" s="28" t="str">
        <f>IF(OR(記入用!G349=0,記入用!H349=0),"",ROUND((記入用!G349+記入用!H349)/2,0))</f>
        <v/>
      </c>
      <c r="H349" s="29" t="str">
        <f>IF(集計用!G349="","",IF(集計用!F349="男",LOOKUP(集計用!G349,得点換算データ!$A$3:$B$12),LOOKUP(集計用!G349,得点換算データ!$A$17:$B$26)))</f>
        <v/>
      </c>
      <c r="I349" s="28" t="str">
        <f>IF(記入用!I349="","",記入用!I349)</f>
        <v/>
      </c>
      <c r="J349" s="30" t="str">
        <f>IF(集計用!I349="","",IF(集計用!F349="男",LOOKUP(集計用!I349,得点換算データ!$C$3:$D$12),LOOKUP(集計用!I349,得点換算データ!$C$17:$D$26)))</f>
        <v/>
      </c>
      <c r="K349" s="28" t="str">
        <f>IF(記入用!J349="","",ROUNDDOWN(記入用!J349,0))</f>
        <v/>
      </c>
      <c r="L349" s="29" t="str">
        <f>IF(集計用!K349="","",IF(集計用!F349="男",LOOKUP(集計用!K349,得点換算データ!$E$3:$F$12),LOOKUP(集計用!K349,得点換算データ!$E$17:$F$26)))</f>
        <v/>
      </c>
      <c r="M349" s="28" t="str">
        <f>IF(記入用!K349="","",記入用!K349)</f>
        <v/>
      </c>
      <c r="N349" s="30" t="str">
        <f>IF(集計用!M349="","",IF(集計用!F349="男",LOOKUP(集計用!M349,得点換算データ!$G$3:$H$12),LOOKUP(集計用!M349,得点換算データ!$G$17:$H$26)))</f>
        <v/>
      </c>
      <c r="O349" s="28" t="str">
        <f>IF(記入用!L349="","",記入用!L349)</f>
        <v/>
      </c>
      <c r="P349" s="30" t="str">
        <f>IF(集計用!O349="","",IF(集計用!F349="男",LOOKUP(集計用!O349,得点換算データ!$I$3:$J$12),LOOKUP(集計用!O349,得点換算データ!$I$17:$J$26)))</f>
        <v/>
      </c>
      <c r="Q349" s="28" t="str">
        <f>IF(記入用!M349="","",記入用!M349)</f>
        <v/>
      </c>
      <c r="R349" s="30" t="str">
        <f>IF(集計用!Q349="","",IF(集計用!F349="男",LOOKUP(集計用!Q349,得点換算データ!$K$3:$L$12),LOOKUP(集計用!Q349,得点換算データ!$K$17:$L$26)))</f>
        <v/>
      </c>
      <c r="S349" s="28" t="str">
        <f>IF(記入用!N349="","",ROUNDUP(記入用!N349,1))</f>
        <v/>
      </c>
      <c r="T349" s="30" t="str">
        <f>IF(集計用!S349="","",IF(集計用!F349="男",LOOKUP(集計用!S349,得点換算データ!$M$3:$N$12),LOOKUP(集計用!S349,得点換算データ!$M$17:$N$26)))</f>
        <v/>
      </c>
      <c r="U349" s="28" t="str">
        <f>IF(記入用!O349="","",ROUNDDOWN(記入用!O349,0))</f>
        <v/>
      </c>
      <c r="V349" s="30" t="str">
        <f>IF(集計用!U349="","",IF(集計用!F349="男",LOOKUP(集計用!U349,得点換算データ!$O$3:$P$12),LOOKUP(集計用!U349,得点換算データ!$O$17:$P$26)))</f>
        <v/>
      </c>
      <c r="W349" s="28" t="str">
        <f>IF(記入用!P349="","",ROUNDDOWN(記入用!P349,0))</f>
        <v/>
      </c>
      <c r="X349" s="30" t="str">
        <f>IF(集計用!W349="","",IF(集計用!F349="男",LOOKUP(集計用!W349,得点換算データ!$Q$3:$R$12),LOOKUP(集計用!W349,得点換算データ!$Q$17:$R$26)))</f>
        <v/>
      </c>
      <c r="Y349" s="28" t="str">
        <f>IF(SUM(集計用!H349+J349+L349+N349+P349+R349+T349+V349+X349)=0,"",(H349+J349+L349+N349+T349+V349+X349+MAX(P349,R349)))</f>
        <v/>
      </c>
      <c r="Z349" s="28" t="str">
        <f>IF(Y349="","",IF(C349=1,LOOKUP(Y349,得点換算データ!$B$29:$B$33,得点換算データ!$A$29:$A$33),IF(C349=2,LOOKUP(Y349,得点換算データ!$C$29:$C$33,得点換算データ!$A$29:$A$33),LOOKUP(Y349,得点換算データ!$D$29:$D$33,得点換算データ!$A$29:$A$33))))</f>
        <v/>
      </c>
      <c r="AA349" s="27">
        <f t="shared" si="50"/>
        <v>0</v>
      </c>
      <c r="AB349" s="27"/>
      <c r="AC349" s="27">
        <f t="shared" si="51"/>
        <v>0</v>
      </c>
      <c r="AD349" s="27">
        <f t="shared" si="52"/>
        <v>0</v>
      </c>
      <c r="AE349" s="27">
        <f t="shared" si="53"/>
        <v>0</v>
      </c>
      <c r="AF349" s="27">
        <f t="shared" si="54"/>
        <v>0</v>
      </c>
      <c r="AG349" s="27">
        <f t="shared" si="55"/>
        <v>0</v>
      </c>
      <c r="AH349" s="27">
        <f t="shared" si="56"/>
        <v>0</v>
      </c>
      <c r="AI349" s="27">
        <f t="shared" si="57"/>
        <v>0</v>
      </c>
      <c r="AJ349" s="27">
        <f t="shared" si="58"/>
        <v>0</v>
      </c>
      <c r="AK349" s="27">
        <f t="shared" si="59"/>
        <v>0</v>
      </c>
    </row>
    <row r="350" spans="1:37">
      <c r="A350" s="28" t="str">
        <f>IF(記入用!A350="","",記入用!A350)</f>
        <v/>
      </c>
      <c r="B350" s="28" t="str">
        <f>IF(記入用!B350="","",記入用!B350)</f>
        <v/>
      </c>
      <c r="C350" s="28" t="str">
        <f>IF(記入用!C350="","",記入用!C350)</f>
        <v/>
      </c>
      <c r="D350" s="28" t="str">
        <f>IF(記入用!D350="","",記入用!D350)</f>
        <v/>
      </c>
      <c r="E350" s="28" t="str">
        <f>IF(記入用!E350="","",記入用!E350)</f>
        <v/>
      </c>
      <c r="F350" s="28" t="str">
        <f>IF(記入用!F350="","",記入用!F350)</f>
        <v/>
      </c>
      <c r="G350" s="28" t="str">
        <f>IF(OR(記入用!G350=0,記入用!H350=0),"",ROUND((記入用!G350+記入用!H350)/2,0))</f>
        <v/>
      </c>
      <c r="H350" s="29" t="str">
        <f>IF(集計用!G350="","",IF(集計用!F350="男",LOOKUP(集計用!G350,得点換算データ!$A$3:$B$12),LOOKUP(集計用!G350,得点換算データ!$A$17:$B$26)))</f>
        <v/>
      </c>
      <c r="I350" s="28" t="str">
        <f>IF(記入用!I350="","",記入用!I350)</f>
        <v/>
      </c>
      <c r="J350" s="30" t="str">
        <f>IF(集計用!I350="","",IF(集計用!F350="男",LOOKUP(集計用!I350,得点換算データ!$C$3:$D$12),LOOKUP(集計用!I350,得点換算データ!$C$17:$D$26)))</f>
        <v/>
      </c>
      <c r="K350" s="28" t="str">
        <f>IF(記入用!J350="","",ROUNDDOWN(記入用!J350,0))</f>
        <v/>
      </c>
      <c r="L350" s="29" t="str">
        <f>IF(集計用!K350="","",IF(集計用!F350="男",LOOKUP(集計用!K350,得点換算データ!$E$3:$F$12),LOOKUP(集計用!K350,得点換算データ!$E$17:$F$26)))</f>
        <v/>
      </c>
      <c r="M350" s="28" t="str">
        <f>IF(記入用!K350="","",記入用!K350)</f>
        <v/>
      </c>
      <c r="N350" s="30" t="str">
        <f>IF(集計用!M350="","",IF(集計用!F350="男",LOOKUP(集計用!M350,得点換算データ!$G$3:$H$12),LOOKUP(集計用!M350,得点換算データ!$G$17:$H$26)))</f>
        <v/>
      </c>
      <c r="O350" s="28" t="str">
        <f>IF(記入用!L350="","",記入用!L350)</f>
        <v/>
      </c>
      <c r="P350" s="30" t="str">
        <f>IF(集計用!O350="","",IF(集計用!F350="男",LOOKUP(集計用!O350,得点換算データ!$I$3:$J$12),LOOKUP(集計用!O350,得点換算データ!$I$17:$J$26)))</f>
        <v/>
      </c>
      <c r="Q350" s="28" t="str">
        <f>IF(記入用!M350="","",記入用!M350)</f>
        <v/>
      </c>
      <c r="R350" s="30" t="str">
        <f>IF(集計用!Q350="","",IF(集計用!F350="男",LOOKUP(集計用!Q350,得点換算データ!$K$3:$L$12),LOOKUP(集計用!Q350,得点換算データ!$K$17:$L$26)))</f>
        <v/>
      </c>
      <c r="S350" s="28" t="str">
        <f>IF(記入用!N350="","",ROUNDUP(記入用!N350,1))</f>
        <v/>
      </c>
      <c r="T350" s="30" t="str">
        <f>IF(集計用!S350="","",IF(集計用!F350="男",LOOKUP(集計用!S350,得点換算データ!$M$3:$N$12),LOOKUP(集計用!S350,得点換算データ!$M$17:$N$26)))</f>
        <v/>
      </c>
      <c r="U350" s="28" t="str">
        <f>IF(記入用!O350="","",ROUNDDOWN(記入用!O350,0))</f>
        <v/>
      </c>
      <c r="V350" s="30" t="str">
        <f>IF(集計用!U350="","",IF(集計用!F350="男",LOOKUP(集計用!U350,得点換算データ!$O$3:$P$12),LOOKUP(集計用!U350,得点換算データ!$O$17:$P$26)))</f>
        <v/>
      </c>
      <c r="W350" s="28" t="str">
        <f>IF(記入用!P350="","",ROUNDDOWN(記入用!P350,0))</f>
        <v/>
      </c>
      <c r="X350" s="30" t="str">
        <f>IF(集計用!W350="","",IF(集計用!F350="男",LOOKUP(集計用!W350,得点換算データ!$Q$3:$R$12),LOOKUP(集計用!W350,得点換算データ!$Q$17:$R$26)))</f>
        <v/>
      </c>
      <c r="Y350" s="28" t="str">
        <f>IF(SUM(集計用!H350+J350+L350+N350+P350+R350+T350+V350+X350)=0,"",(H350+J350+L350+N350+T350+V350+X350+MAX(P350,R350)))</f>
        <v/>
      </c>
      <c r="Z350" s="28" t="str">
        <f>IF(Y350="","",IF(C350=1,LOOKUP(Y350,得点換算データ!$B$29:$B$33,得点換算データ!$A$29:$A$33),IF(C350=2,LOOKUP(Y350,得点換算データ!$C$29:$C$33,得点換算データ!$A$29:$A$33),LOOKUP(Y350,得点換算データ!$D$29:$D$33,得点換算データ!$A$29:$A$33))))</f>
        <v/>
      </c>
      <c r="AA350" s="27">
        <f t="shared" si="50"/>
        <v>0</v>
      </c>
      <c r="AB350" s="27"/>
      <c r="AC350" s="27">
        <f t="shared" si="51"/>
        <v>0</v>
      </c>
      <c r="AD350" s="27">
        <f t="shared" si="52"/>
        <v>0</v>
      </c>
      <c r="AE350" s="27">
        <f t="shared" si="53"/>
        <v>0</v>
      </c>
      <c r="AF350" s="27">
        <f t="shared" si="54"/>
        <v>0</v>
      </c>
      <c r="AG350" s="27">
        <f t="shared" si="55"/>
        <v>0</v>
      </c>
      <c r="AH350" s="27">
        <f t="shared" si="56"/>
        <v>0</v>
      </c>
      <c r="AI350" s="27">
        <f t="shared" si="57"/>
        <v>0</v>
      </c>
      <c r="AJ350" s="27">
        <f t="shared" si="58"/>
        <v>0</v>
      </c>
      <c r="AK350" s="27">
        <f t="shared" si="59"/>
        <v>0</v>
      </c>
    </row>
    <row r="351" spans="1:37">
      <c r="A351" s="28" t="str">
        <f>IF(記入用!A351="","",記入用!A351)</f>
        <v/>
      </c>
      <c r="B351" s="28" t="str">
        <f>IF(記入用!B351="","",記入用!B351)</f>
        <v/>
      </c>
      <c r="C351" s="28" t="str">
        <f>IF(記入用!C351="","",記入用!C351)</f>
        <v/>
      </c>
      <c r="D351" s="28" t="str">
        <f>IF(記入用!D351="","",記入用!D351)</f>
        <v/>
      </c>
      <c r="E351" s="28" t="str">
        <f>IF(記入用!E351="","",記入用!E351)</f>
        <v/>
      </c>
      <c r="F351" s="28" t="str">
        <f>IF(記入用!F351="","",記入用!F351)</f>
        <v/>
      </c>
      <c r="G351" s="28" t="str">
        <f>IF(OR(記入用!G351=0,記入用!H351=0),"",ROUND((記入用!G351+記入用!H351)/2,0))</f>
        <v/>
      </c>
      <c r="H351" s="29" t="str">
        <f>IF(集計用!G351="","",IF(集計用!F351="男",LOOKUP(集計用!G351,得点換算データ!$A$3:$B$12),LOOKUP(集計用!G351,得点換算データ!$A$17:$B$26)))</f>
        <v/>
      </c>
      <c r="I351" s="28" t="str">
        <f>IF(記入用!I351="","",記入用!I351)</f>
        <v/>
      </c>
      <c r="J351" s="30" t="str">
        <f>IF(集計用!I351="","",IF(集計用!F351="男",LOOKUP(集計用!I351,得点換算データ!$C$3:$D$12),LOOKUP(集計用!I351,得点換算データ!$C$17:$D$26)))</f>
        <v/>
      </c>
      <c r="K351" s="28" t="str">
        <f>IF(記入用!J351="","",ROUNDDOWN(記入用!J351,0))</f>
        <v/>
      </c>
      <c r="L351" s="29" t="str">
        <f>IF(集計用!K351="","",IF(集計用!F351="男",LOOKUP(集計用!K351,得点換算データ!$E$3:$F$12),LOOKUP(集計用!K351,得点換算データ!$E$17:$F$26)))</f>
        <v/>
      </c>
      <c r="M351" s="28" t="str">
        <f>IF(記入用!K351="","",記入用!K351)</f>
        <v/>
      </c>
      <c r="N351" s="30" t="str">
        <f>IF(集計用!M351="","",IF(集計用!F351="男",LOOKUP(集計用!M351,得点換算データ!$G$3:$H$12),LOOKUP(集計用!M351,得点換算データ!$G$17:$H$26)))</f>
        <v/>
      </c>
      <c r="O351" s="28" t="str">
        <f>IF(記入用!L351="","",記入用!L351)</f>
        <v/>
      </c>
      <c r="P351" s="30" t="str">
        <f>IF(集計用!O351="","",IF(集計用!F351="男",LOOKUP(集計用!O351,得点換算データ!$I$3:$J$12),LOOKUP(集計用!O351,得点換算データ!$I$17:$J$26)))</f>
        <v/>
      </c>
      <c r="Q351" s="28" t="str">
        <f>IF(記入用!M351="","",記入用!M351)</f>
        <v/>
      </c>
      <c r="R351" s="30" t="str">
        <f>IF(集計用!Q351="","",IF(集計用!F351="男",LOOKUP(集計用!Q351,得点換算データ!$K$3:$L$12),LOOKUP(集計用!Q351,得点換算データ!$K$17:$L$26)))</f>
        <v/>
      </c>
      <c r="S351" s="28" t="str">
        <f>IF(記入用!N351="","",ROUNDUP(記入用!N351,1))</f>
        <v/>
      </c>
      <c r="T351" s="30" t="str">
        <f>IF(集計用!S351="","",IF(集計用!F351="男",LOOKUP(集計用!S351,得点換算データ!$M$3:$N$12),LOOKUP(集計用!S351,得点換算データ!$M$17:$N$26)))</f>
        <v/>
      </c>
      <c r="U351" s="28" t="str">
        <f>IF(記入用!O351="","",ROUNDDOWN(記入用!O351,0))</f>
        <v/>
      </c>
      <c r="V351" s="30" t="str">
        <f>IF(集計用!U351="","",IF(集計用!F351="男",LOOKUP(集計用!U351,得点換算データ!$O$3:$P$12),LOOKUP(集計用!U351,得点換算データ!$O$17:$P$26)))</f>
        <v/>
      </c>
      <c r="W351" s="28" t="str">
        <f>IF(記入用!P351="","",ROUNDDOWN(記入用!P351,0))</f>
        <v/>
      </c>
      <c r="X351" s="30" t="str">
        <f>IF(集計用!W351="","",IF(集計用!F351="男",LOOKUP(集計用!W351,得点換算データ!$Q$3:$R$12),LOOKUP(集計用!W351,得点換算データ!$Q$17:$R$26)))</f>
        <v/>
      </c>
      <c r="Y351" s="28" t="str">
        <f>IF(SUM(集計用!H351+J351+L351+N351+P351+R351+T351+V351+X351)=0,"",(H351+J351+L351+N351+T351+V351+X351+MAX(P351,R351)))</f>
        <v/>
      </c>
      <c r="Z351" s="28" t="str">
        <f>IF(Y351="","",IF(C351=1,LOOKUP(Y351,得点換算データ!$B$29:$B$33,得点換算データ!$A$29:$A$33),IF(C351=2,LOOKUP(Y351,得点換算データ!$C$29:$C$33,得点換算データ!$A$29:$A$33),LOOKUP(Y351,得点換算データ!$D$29:$D$33,得点換算データ!$A$29:$A$33))))</f>
        <v/>
      </c>
      <c r="AA351" s="27">
        <f t="shared" si="50"/>
        <v>0</v>
      </c>
      <c r="AB351" s="27"/>
      <c r="AC351" s="27">
        <f t="shared" si="51"/>
        <v>0</v>
      </c>
      <c r="AD351" s="27">
        <f t="shared" si="52"/>
        <v>0</v>
      </c>
      <c r="AE351" s="27">
        <f t="shared" si="53"/>
        <v>0</v>
      </c>
      <c r="AF351" s="27">
        <f t="shared" si="54"/>
        <v>0</v>
      </c>
      <c r="AG351" s="27">
        <f t="shared" si="55"/>
        <v>0</v>
      </c>
      <c r="AH351" s="27">
        <f t="shared" si="56"/>
        <v>0</v>
      </c>
      <c r="AI351" s="27">
        <f t="shared" si="57"/>
        <v>0</v>
      </c>
      <c r="AJ351" s="27">
        <f t="shared" si="58"/>
        <v>0</v>
      </c>
      <c r="AK351" s="27">
        <f t="shared" si="59"/>
        <v>0</v>
      </c>
    </row>
    <row r="352" spans="1:37">
      <c r="A352" s="28" t="str">
        <f>IF(記入用!A352="","",記入用!A352)</f>
        <v/>
      </c>
      <c r="B352" s="28" t="str">
        <f>IF(記入用!B352="","",記入用!B352)</f>
        <v/>
      </c>
      <c r="C352" s="28" t="str">
        <f>IF(記入用!C352="","",記入用!C352)</f>
        <v/>
      </c>
      <c r="D352" s="28" t="str">
        <f>IF(記入用!D352="","",記入用!D352)</f>
        <v/>
      </c>
      <c r="E352" s="28" t="str">
        <f>IF(記入用!E352="","",記入用!E352)</f>
        <v/>
      </c>
      <c r="F352" s="28" t="str">
        <f>IF(記入用!F352="","",記入用!F352)</f>
        <v/>
      </c>
      <c r="G352" s="28" t="str">
        <f>IF(OR(記入用!G352=0,記入用!H352=0),"",ROUND((記入用!G352+記入用!H352)/2,0))</f>
        <v/>
      </c>
      <c r="H352" s="29" t="str">
        <f>IF(集計用!G352="","",IF(集計用!F352="男",LOOKUP(集計用!G352,得点換算データ!$A$3:$B$12),LOOKUP(集計用!G352,得点換算データ!$A$17:$B$26)))</f>
        <v/>
      </c>
      <c r="I352" s="28" t="str">
        <f>IF(記入用!I352="","",記入用!I352)</f>
        <v/>
      </c>
      <c r="J352" s="30" t="str">
        <f>IF(集計用!I352="","",IF(集計用!F352="男",LOOKUP(集計用!I352,得点換算データ!$C$3:$D$12),LOOKUP(集計用!I352,得点換算データ!$C$17:$D$26)))</f>
        <v/>
      </c>
      <c r="K352" s="28" t="str">
        <f>IF(記入用!J352="","",ROUNDDOWN(記入用!J352,0))</f>
        <v/>
      </c>
      <c r="L352" s="29" t="str">
        <f>IF(集計用!K352="","",IF(集計用!F352="男",LOOKUP(集計用!K352,得点換算データ!$E$3:$F$12),LOOKUP(集計用!K352,得点換算データ!$E$17:$F$26)))</f>
        <v/>
      </c>
      <c r="M352" s="28" t="str">
        <f>IF(記入用!K352="","",記入用!K352)</f>
        <v/>
      </c>
      <c r="N352" s="30" t="str">
        <f>IF(集計用!M352="","",IF(集計用!F352="男",LOOKUP(集計用!M352,得点換算データ!$G$3:$H$12),LOOKUP(集計用!M352,得点換算データ!$G$17:$H$26)))</f>
        <v/>
      </c>
      <c r="O352" s="28" t="str">
        <f>IF(記入用!L352="","",記入用!L352)</f>
        <v/>
      </c>
      <c r="P352" s="30" t="str">
        <f>IF(集計用!O352="","",IF(集計用!F352="男",LOOKUP(集計用!O352,得点換算データ!$I$3:$J$12),LOOKUP(集計用!O352,得点換算データ!$I$17:$J$26)))</f>
        <v/>
      </c>
      <c r="Q352" s="28" t="str">
        <f>IF(記入用!M352="","",記入用!M352)</f>
        <v/>
      </c>
      <c r="R352" s="30" t="str">
        <f>IF(集計用!Q352="","",IF(集計用!F352="男",LOOKUP(集計用!Q352,得点換算データ!$K$3:$L$12),LOOKUP(集計用!Q352,得点換算データ!$K$17:$L$26)))</f>
        <v/>
      </c>
      <c r="S352" s="28" t="str">
        <f>IF(記入用!N352="","",ROUNDUP(記入用!N352,1))</f>
        <v/>
      </c>
      <c r="T352" s="30" t="str">
        <f>IF(集計用!S352="","",IF(集計用!F352="男",LOOKUP(集計用!S352,得点換算データ!$M$3:$N$12),LOOKUP(集計用!S352,得点換算データ!$M$17:$N$26)))</f>
        <v/>
      </c>
      <c r="U352" s="28" t="str">
        <f>IF(記入用!O352="","",ROUNDDOWN(記入用!O352,0))</f>
        <v/>
      </c>
      <c r="V352" s="30" t="str">
        <f>IF(集計用!U352="","",IF(集計用!F352="男",LOOKUP(集計用!U352,得点換算データ!$O$3:$P$12),LOOKUP(集計用!U352,得点換算データ!$O$17:$P$26)))</f>
        <v/>
      </c>
      <c r="W352" s="28" t="str">
        <f>IF(記入用!P352="","",ROUNDDOWN(記入用!P352,0))</f>
        <v/>
      </c>
      <c r="X352" s="30" t="str">
        <f>IF(集計用!W352="","",IF(集計用!F352="男",LOOKUP(集計用!W352,得点換算データ!$Q$3:$R$12),LOOKUP(集計用!W352,得点換算データ!$Q$17:$R$26)))</f>
        <v/>
      </c>
      <c r="Y352" s="28" t="str">
        <f>IF(SUM(集計用!H352+J352+L352+N352+P352+R352+T352+V352+X352)=0,"",(H352+J352+L352+N352+T352+V352+X352+MAX(P352,R352)))</f>
        <v/>
      </c>
      <c r="Z352" s="28" t="str">
        <f>IF(Y352="","",IF(C352=1,LOOKUP(Y352,得点換算データ!$B$29:$B$33,得点換算データ!$A$29:$A$33),IF(C352=2,LOOKUP(Y352,得点換算データ!$C$29:$C$33,得点換算データ!$A$29:$A$33),LOOKUP(Y352,得点換算データ!$D$29:$D$33,得点換算データ!$A$29:$A$33))))</f>
        <v/>
      </c>
      <c r="AA352" s="27">
        <f t="shared" si="50"/>
        <v>0</v>
      </c>
      <c r="AB352" s="27"/>
      <c r="AC352" s="27">
        <f t="shared" si="51"/>
        <v>0</v>
      </c>
      <c r="AD352" s="27">
        <f t="shared" si="52"/>
        <v>0</v>
      </c>
      <c r="AE352" s="27">
        <f t="shared" si="53"/>
        <v>0</v>
      </c>
      <c r="AF352" s="27">
        <f t="shared" si="54"/>
        <v>0</v>
      </c>
      <c r="AG352" s="27">
        <f t="shared" si="55"/>
        <v>0</v>
      </c>
      <c r="AH352" s="27">
        <f t="shared" si="56"/>
        <v>0</v>
      </c>
      <c r="AI352" s="27">
        <f t="shared" si="57"/>
        <v>0</v>
      </c>
      <c r="AJ352" s="27">
        <f t="shared" si="58"/>
        <v>0</v>
      </c>
      <c r="AK352" s="27">
        <f t="shared" si="59"/>
        <v>0</v>
      </c>
    </row>
    <row r="353" spans="1:37">
      <c r="A353" s="28" t="str">
        <f>IF(記入用!A353="","",記入用!A353)</f>
        <v/>
      </c>
      <c r="B353" s="28" t="str">
        <f>IF(記入用!B353="","",記入用!B353)</f>
        <v/>
      </c>
      <c r="C353" s="28" t="str">
        <f>IF(記入用!C353="","",記入用!C353)</f>
        <v/>
      </c>
      <c r="D353" s="28" t="str">
        <f>IF(記入用!D353="","",記入用!D353)</f>
        <v/>
      </c>
      <c r="E353" s="28" t="str">
        <f>IF(記入用!E353="","",記入用!E353)</f>
        <v/>
      </c>
      <c r="F353" s="28" t="str">
        <f>IF(記入用!F353="","",記入用!F353)</f>
        <v/>
      </c>
      <c r="G353" s="28" t="str">
        <f>IF(OR(記入用!G353=0,記入用!H353=0),"",ROUND((記入用!G353+記入用!H353)/2,0))</f>
        <v/>
      </c>
      <c r="H353" s="29" t="str">
        <f>IF(集計用!G353="","",IF(集計用!F353="男",LOOKUP(集計用!G353,得点換算データ!$A$3:$B$12),LOOKUP(集計用!G353,得点換算データ!$A$17:$B$26)))</f>
        <v/>
      </c>
      <c r="I353" s="28" t="str">
        <f>IF(記入用!I353="","",記入用!I353)</f>
        <v/>
      </c>
      <c r="J353" s="30" t="str">
        <f>IF(集計用!I353="","",IF(集計用!F353="男",LOOKUP(集計用!I353,得点換算データ!$C$3:$D$12),LOOKUP(集計用!I353,得点換算データ!$C$17:$D$26)))</f>
        <v/>
      </c>
      <c r="K353" s="28" t="str">
        <f>IF(記入用!J353="","",ROUNDDOWN(記入用!J353,0))</f>
        <v/>
      </c>
      <c r="L353" s="29" t="str">
        <f>IF(集計用!K353="","",IF(集計用!F353="男",LOOKUP(集計用!K353,得点換算データ!$E$3:$F$12),LOOKUP(集計用!K353,得点換算データ!$E$17:$F$26)))</f>
        <v/>
      </c>
      <c r="M353" s="28" t="str">
        <f>IF(記入用!K353="","",記入用!K353)</f>
        <v/>
      </c>
      <c r="N353" s="30" t="str">
        <f>IF(集計用!M353="","",IF(集計用!F353="男",LOOKUP(集計用!M353,得点換算データ!$G$3:$H$12),LOOKUP(集計用!M353,得点換算データ!$G$17:$H$26)))</f>
        <v/>
      </c>
      <c r="O353" s="28" t="str">
        <f>IF(記入用!L353="","",記入用!L353)</f>
        <v/>
      </c>
      <c r="P353" s="30" t="str">
        <f>IF(集計用!O353="","",IF(集計用!F353="男",LOOKUP(集計用!O353,得点換算データ!$I$3:$J$12),LOOKUP(集計用!O353,得点換算データ!$I$17:$J$26)))</f>
        <v/>
      </c>
      <c r="Q353" s="28" t="str">
        <f>IF(記入用!M353="","",記入用!M353)</f>
        <v/>
      </c>
      <c r="R353" s="30" t="str">
        <f>IF(集計用!Q353="","",IF(集計用!F353="男",LOOKUP(集計用!Q353,得点換算データ!$K$3:$L$12),LOOKUP(集計用!Q353,得点換算データ!$K$17:$L$26)))</f>
        <v/>
      </c>
      <c r="S353" s="28" t="str">
        <f>IF(記入用!N353="","",ROUNDUP(記入用!N353,1))</f>
        <v/>
      </c>
      <c r="T353" s="30" t="str">
        <f>IF(集計用!S353="","",IF(集計用!F353="男",LOOKUP(集計用!S353,得点換算データ!$M$3:$N$12),LOOKUP(集計用!S353,得点換算データ!$M$17:$N$26)))</f>
        <v/>
      </c>
      <c r="U353" s="28" t="str">
        <f>IF(記入用!O353="","",ROUNDDOWN(記入用!O353,0))</f>
        <v/>
      </c>
      <c r="V353" s="30" t="str">
        <f>IF(集計用!U353="","",IF(集計用!F353="男",LOOKUP(集計用!U353,得点換算データ!$O$3:$P$12),LOOKUP(集計用!U353,得点換算データ!$O$17:$P$26)))</f>
        <v/>
      </c>
      <c r="W353" s="28" t="str">
        <f>IF(記入用!P353="","",ROUNDDOWN(記入用!P353,0))</f>
        <v/>
      </c>
      <c r="X353" s="30" t="str">
        <f>IF(集計用!W353="","",IF(集計用!F353="男",LOOKUP(集計用!W353,得点換算データ!$Q$3:$R$12),LOOKUP(集計用!W353,得点換算データ!$Q$17:$R$26)))</f>
        <v/>
      </c>
      <c r="Y353" s="28" t="str">
        <f>IF(SUM(集計用!H353+J353+L353+N353+P353+R353+T353+V353+X353)=0,"",(H353+J353+L353+N353+T353+V353+X353+MAX(P353,R353)))</f>
        <v/>
      </c>
      <c r="Z353" s="28" t="str">
        <f>IF(Y353="","",IF(C353=1,LOOKUP(Y353,得点換算データ!$B$29:$B$33,得点換算データ!$A$29:$A$33),IF(C353=2,LOOKUP(Y353,得点換算データ!$C$29:$C$33,得点換算データ!$A$29:$A$33),LOOKUP(Y353,得点換算データ!$D$29:$D$33,得点換算データ!$A$29:$A$33))))</f>
        <v/>
      </c>
      <c r="AA353" s="27">
        <f t="shared" si="50"/>
        <v>0</v>
      </c>
      <c r="AB353" s="27"/>
      <c r="AC353" s="27">
        <f t="shared" si="51"/>
        <v>0</v>
      </c>
      <c r="AD353" s="27">
        <f t="shared" si="52"/>
        <v>0</v>
      </c>
      <c r="AE353" s="27">
        <f t="shared" si="53"/>
        <v>0</v>
      </c>
      <c r="AF353" s="27">
        <f t="shared" si="54"/>
        <v>0</v>
      </c>
      <c r="AG353" s="27">
        <f t="shared" si="55"/>
        <v>0</v>
      </c>
      <c r="AH353" s="27">
        <f t="shared" si="56"/>
        <v>0</v>
      </c>
      <c r="AI353" s="27">
        <f t="shared" si="57"/>
        <v>0</v>
      </c>
      <c r="AJ353" s="27">
        <f t="shared" si="58"/>
        <v>0</v>
      </c>
      <c r="AK353" s="27">
        <f t="shared" si="59"/>
        <v>0</v>
      </c>
    </row>
    <row r="354" spans="1:37">
      <c r="A354" s="28" t="str">
        <f>IF(記入用!A354="","",記入用!A354)</f>
        <v/>
      </c>
      <c r="B354" s="28" t="str">
        <f>IF(記入用!B354="","",記入用!B354)</f>
        <v/>
      </c>
      <c r="C354" s="28" t="str">
        <f>IF(記入用!C354="","",記入用!C354)</f>
        <v/>
      </c>
      <c r="D354" s="28" t="str">
        <f>IF(記入用!D354="","",記入用!D354)</f>
        <v/>
      </c>
      <c r="E354" s="28" t="str">
        <f>IF(記入用!E354="","",記入用!E354)</f>
        <v/>
      </c>
      <c r="F354" s="28" t="str">
        <f>IF(記入用!F354="","",記入用!F354)</f>
        <v/>
      </c>
      <c r="G354" s="28" t="str">
        <f>IF(OR(記入用!G354=0,記入用!H354=0),"",ROUND((記入用!G354+記入用!H354)/2,0))</f>
        <v/>
      </c>
      <c r="H354" s="29" t="str">
        <f>IF(集計用!G354="","",IF(集計用!F354="男",LOOKUP(集計用!G354,得点換算データ!$A$3:$B$12),LOOKUP(集計用!G354,得点換算データ!$A$17:$B$26)))</f>
        <v/>
      </c>
      <c r="I354" s="28" t="str">
        <f>IF(記入用!I354="","",記入用!I354)</f>
        <v/>
      </c>
      <c r="J354" s="30" t="str">
        <f>IF(集計用!I354="","",IF(集計用!F354="男",LOOKUP(集計用!I354,得点換算データ!$C$3:$D$12),LOOKUP(集計用!I354,得点換算データ!$C$17:$D$26)))</f>
        <v/>
      </c>
      <c r="K354" s="28" t="str">
        <f>IF(記入用!J354="","",ROUNDDOWN(記入用!J354,0))</f>
        <v/>
      </c>
      <c r="L354" s="29" t="str">
        <f>IF(集計用!K354="","",IF(集計用!F354="男",LOOKUP(集計用!K354,得点換算データ!$E$3:$F$12),LOOKUP(集計用!K354,得点換算データ!$E$17:$F$26)))</f>
        <v/>
      </c>
      <c r="M354" s="28" t="str">
        <f>IF(記入用!K354="","",記入用!K354)</f>
        <v/>
      </c>
      <c r="N354" s="30" t="str">
        <f>IF(集計用!M354="","",IF(集計用!F354="男",LOOKUP(集計用!M354,得点換算データ!$G$3:$H$12),LOOKUP(集計用!M354,得点換算データ!$G$17:$H$26)))</f>
        <v/>
      </c>
      <c r="O354" s="28" t="str">
        <f>IF(記入用!L354="","",記入用!L354)</f>
        <v/>
      </c>
      <c r="P354" s="30" t="str">
        <f>IF(集計用!O354="","",IF(集計用!F354="男",LOOKUP(集計用!O354,得点換算データ!$I$3:$J$12),LOOKUP(集計用!O354,得点換算データ!$I$17:$J$26)))</f>
        <v/>
      </c>
      <c r="Q354" s="28" t="str">
        <f>IF(記入用!M354="","",記入用!M354)</f>
        <v/>
      </c>
      <c r="R354" s="30" t="str">
        <f>IF(集計用!Q354="","",IF(集計用!F354="男",LOOKUP(集計用!Q354,得点換算データ!$K$3:$L$12),LOOKUP(集計用!Q354,得点換算データ!$K$17:$L$26)))</f>
        <v/>
      </c>
      <c r="S354" s="28" t="str">
        <f>IF(記入用!N354="","",ROUNDUP(記入用!N354,1))</f>
        <v/>
      </c>
      <c r="T354" s="30" t="str">
        <f>IF(集計用!S354="","",IF(集計用!F354="男",LOOKUP(集計用!S354,得点換算データ!$M$3:$N$12),LOOKUP(集計用!S354,得点換算データ!$M$17:$N$26)))</f>
        <v/>
      </c>
      <c r="U354" s="28" t="str">
        <f>IF(記入用!O354="","",ROUNDDOWN(記入用!O354,0))</f>
        <v/>
      </c>
      <c r="V354" s="30" t="str">
        <f>IF(集計用!U354="","",IF(集計用!F354="男",LOOKUP(集計用!U354,得点換算データ!$O$3:$P$12),LOOKUP(集計用!U354,得点換算データ!$O$17:$P$26)))</f>
        <v/>
      </c>
      <c r="W354" s="28" t="str">
        <f>IF(記入用!P354="","",ROUNDDOWN(記入用!P354,0))</f>
        <v/>
      </c>
      <c r="X354" s="30" t="str">
        <f>IF(集計用!W354="","",IF(集計用!F354="男",LOOKUP(集計用!W354,得点換算データ!$Q$3:$R$12),LOOKUP(集計用!W354,得点換算データ!$Q$17:$R$26)))</f>
        <v/>
      </c>
      <c r="Y354" s="28" t="str">
        <f>IF(SUM(集計用!H354+J354+L354+N354+P354+R354+T354+V354+X354)=0,"",(H354+J354+L354+N354+T354+V354+X354+MAX(P354,R354)))</f>
        <v/>
      </c>
      <c r="Z354" s="28" t="str">
        <f>IF(Y354="","",IF(C354=1,LOOKUP(Y354,得点換算データ!$B$29:$B$33,得点換算データ!$A$29:$A$33),IF(C354=2,LOOKUP(Y354,得点換算データ!$C$29:$C$33,得点換算データ!$A$29:$A$33),LOOKUP(Y354,得点換算データ!$D$29:$D$33,得点換算データ!$A$29:$A$33))))</f>
        <v/>
      </c>
      <c r="AA354" s="27">
        <f t="shared" si="50"/>
        <v>0</v>
      </c>
      <c r="AB354" s="27"/>
      <c r="AC354" s="27">
        <f t="shared" si="51"/>
        <v>0</v>
      </c>
      <c r="AD354" s="27">
        <f t="shared" si="52"/>
        <v>0</v>
      </c>
      <c r="AE354" s="27">
        <f t="shared" si="53"/>
        <v>0</v>
      </c>
      <c r="AF354" s="27">
        <f t="shared" si="54"/>
        <v>0</v>
      </c>
      <c r="AG354" s="27">
        <f t="shared" si="55"/>
        <v>0</v>
      </c>
      <c r="AH354" s="27">
        <f t="shared" si="56"/>
        <v>0</v>
      </c>
      <c r="AI354" s="27">
        <f t="shared" si="57"/>
        <v>0</v>
      </c>
      <c r="AJ354" s="27">
        <f t="shared" si="58"/>
        <v>0</v>
      </c>
      <c r="AK354" s="27">
        <f t="shared" si="59"/>
        <v>0</v>
      </c>
    </row>
    <row r="355" spans="1:37">
      <c r="A355" s="28" t="str">
        <f>IF(記入用!A355="","",記入用!A355)</f>
        <v/>
      </c>
      <c r="B355" s="28" t="str">
        <f>IF(記入用!B355="","",記入用!B355)</f>
        <v/>
      </c>
      <c r="C355" s="28" t="str">
        <f>IF(記入用!C355="","",記入用!C355)</f>
        <v/>
      </c>
      <c r="D355" s="28" t="str">
        <f>IF(記入用!D355="","",記入用!D355)</f>
        <v/>
      </c>
      <c r="E355" s="28" t="str">
        <f>IF(記入用!E355="","",記入用!E355)</f>
        <v/>
      </c>
      <c r="F355" s="28" t="str">
        <f>IF(記入用!F355="","",記入用!F355)</f>
        <v/>
      </c>
      <c r="G355" s="28" t="str">
        <f>IF(OR(記入用!G355=0,記入用!H355=0),"",ROUND((記入用!G355+記入用!H355)/2,0))</f>
        <v/>
      </c>
      <c r="H355" s="29" t="str">
        <f>IF(集計用!G355="","",IF(集計用!F355="男",LOOKUP(集計用!G355,得点換算データ!$A$3:$B$12),LOOKUP(集計用!G355,得点換算データ!$A$17:$B$26)))</f>
        <v/>
      </c>
      <c r="I355" s="28" t="str">
        <f>IF(記入用!I355="","",記入用!I355)</f>
        <v/>
      </c>
      <c r="J355" s="30" t="str">
        <f>IF(集計用!I355="","",IF(集計用!F355="男",LOOKUP(集計用!I355,得点換算データ!$C$3:$D$12),LOOKUP(集計用!I355,得点換算データ!$C$17:$D$26)))</f>
        <v/>
      </c>
      <c r="K355" s="28" t="str">
        <f>IF(記入用!J355="","",ROUNDDOWN(記入用!J355,0))</f>
        <v/>
      </c>
      <c r="L355" s="29" t="str">
        <f>IF(集計用!K355="","",IF(集計用!F355="男",LOOKUP(集計用!K355,得点換算データ!$E$3:$F$12),LOOKUP(集計用!K355,得点換算データ!$E$17:$F$26)))</f>
        <v/>
      </c>
      <c r="M355" s="28" t="str">
        <f>IF(記入用!K355="","",記入用!K355)</f>
        <v/>
      </c>
      <c r="N355" s="30" t="str">
        <f>IF(集計用!M355="","",IF(集計用!F355="男",LOOKUP(集計用!M355,得点換算データ!$G$3:$H$12),LOOKUP(集計用!M355,得点換算データ!$G$17:$H$26)))</f>
        <v/>
      </c>
      <c r="O355" s="28" t="str">
        <f>IF(記入用!L355="","",記入用!L355)</f>
        <v/>
      </c>
      <c r="P355" s="30" t="str">
        <f>IF(集計用!O355="","",IF(集計用!F355="男",LOOKUP(集計用!O355,得点換算データ!$I$3:$J$12),LOOKUP(集計用!O355,得点換算データ!$I$17:$J$26)))</f>
        <v/>
      </c>
      <c r="Q355" s="28" t="str">
        <f>IF(記入用!M355="","",記入用!M355)</f>
        <v/>
      </c>
      <c r="R355" s="30" t="str">
        <f>IF(集計用!Q355="","",IF(集計用!F355="男",LOOKUP(集計用!Q355,得点換算データ!$K$3:$L$12),LOOKUP(集計用!Q355,得点換算データ!$K$17:$L$26)))</f>
        <v/>
      </c>
      <c r="S355" s="28" t="str">
        <f>IF(記入用!N355="","",ROUNDUP(記入用!N355,1))</f>
        <v/>
      </c>
      <c r="T355" s="30" t="str">
        <f>IF(集計用!S355="","",IF(集計用!F355="男",LOOKUP(集計用!S355,得点換算データ!$M$3:$N$12),LOOKUP(集計用!S355,得点換算データ!$M$17:$N$26)))</f>
        <v/>
      </c>
      <c r="U355" s="28" t="str">
        <f>IF(記入用!O355="","",ROUNDDOWN(記入用!O355,0))</f>
        <v/>
      </c>
      <c r="V355" s="30" t="str">
        <f>IF(集計用!U355="","",IF(集計用!F355="男",LOOKUP(集計用!U355,得点換算データ!$O$3:$P$12),LOOKUP(集計用!U355,得点換算データ!$O$17:$P$26)))</f>
        <v/>
      </c>
      <c r="W355" s="28" t="str">
        <f>IF(記入用!P355="","",ROUNDDOWN(記入用!P355,0))</f>
        <v/>
      </c>
      <c r="X355" s="30" t="str">
        <f>IF(集計用!W355="","",IF(集計用!F355="男",LOOKUP(集計用!W355,得点換算データ!$Q$3:$R$12),LOOKUP(集計用!W355,得点換算データ!$Q$17:$R$26)))</f>
        <v/>
      </c>
      <c r="Y355" s="28" t="str">
        <f>IF(SUM(集計用!H355+J355+L355+N355+P355+R355+T355+V355+X355)=0,"",(H355+J355+L355+N355+T355+V355+X355+MAX(P355,R355)))</f>
        <v/>
      </c>
      <c r="Z355" s="28" t="str">
        <f>IF(Y355="","",IF(C355=1,LOOKUP(Y355,得点換算データ!$B$29:$B$33,得点換算データ!$A$29:$A$33),IF(C355=2,LOOKUP(Y355,得点換算データ!$C$29:$C$33,得点換算データ!$A$29:$A$33),LOOKUP(Y355,得点換算データ!$D$29:$D$33,得点換算データ!$A$29:$A$33))))</f>
        <v/>
      </c>
      <c r="AA355" s="27">
        <f t="shared" si="50"/>
        <v>0</v>
      </c>
      <c r="AB355" s="27"/>
      <c r="AC355" s="27">
        <f t="shared" si="51"/>
        <v>0</v>
      </c>
      <c r="AD355" s="27">
        <f t="shared" si="52"/>
        <v>0</v>
      </c>
      <c r="AE355" s="27">
        <f t="shared" si="53"/>
        <v>0</v>
      </c>
      <c r="AF355" s="27">
        <f t="shared" si="54"/>
        <v>0</v>
      </c>
      <c r="AG355" s="27">
        <f t="shared" si="55"/>
        <v>0</v>
      </c>
      <c r="AH355" s="27">
        <f t="shared" si="56"/>
        <v>0</v>
      </c>
      <c r="AI355" s="27">
        <f t="shared" si="57"/>
        <v>0</v>
      </c>
      <c r="AJ355" s="27">
        <f t="shared" si="58"/>
        <v>0</v>
      </c>
      <c r="AK355" s="27">
        <f t="shared" si="59"/>
        <v>0</v>
      </c>
    </row>
    <row r="356" spans="1:37">
      <c r="A356" s="28" t="str">
        <f>IF(記入用!A356="","",記入用!A356)</f>
        <v/>
      </c>
      <c r="B356" s="28" t="str">
        <f>IF(記入用!B356="","",記入用!B356)</f>
        <v/>
      </c>
      <c r="C356" s="28" t="str">
        <f>IF(記入用!C356="","",記入用!C356)</f>
        <v/>
      </c>
      <c r="D356" s="28" t="str">
        <f>IF(記入用!D356="","",記入用!D356)</f>
        <v/>
      </c>
      <c r="E356" s="28" t="str">
        <f>IF(記入用!E356="","",記入用!E356)</f>
        <v/>
      </c>
      <c r="F356" s="28" t="str">
        <f>IF(記入用!F356="","",記入用!F356)</f>
        <v/>
      </c>
      <c r="G356" s="28" t="str">
        <f>IF(OR(記入用!G356=0,記入用!H356=0),"",ROUND((記入用!G356+記入用!H356)/2,0))</f>
        <v/>
      </c>
      <c r="H356" s="29" t="str">
        <f>IF(集計用!G356="","",IF(集計用!F356="男",LOOKUP(集計用!G356,得点換算データ!$A$3:$B$12),LOOKUP(集計用!G356,得点換算データ!$A$17:$B$26)))</f>
        <v/>
      </c>
      <c r="I356" s="28" t="str">
        <f>IF(記入用!I356="","",記入用!I356)</f>
        <v/>
      </c>
      <c r="J356" s="30" t="str">
        <f>IF(集計用!I356="","",IF(集計用!F356="男",LOOKUP(集計用!I356,得点換算データ!$C$3:$D$12),LOOKUP(集計用!I356,得点換算データ!$C$17:$D$26)))</f>
        <v/>
      </c>
      <c r="K356" s="28" t="str">
        <f>IF(記入用!J356="","",ROUNDDOWN(記入用!J356,0))</f>
        <v/>
      </c>
      <c r="L356" s="29" t="str">
        <f>IF(集計用!K356="","",IF(集計用!F356="男",LOOKUP(集計用!K356,得点換算データ!$E$3:$F$12),LOOKUP(集計用!K356,得点換算データ!$E$17:$F$26)))</f>
        <v/>
      </c>
      <c r="M356" s="28" t="str">
        <f>IF(記入用!K356="","",記入用!K356)</f>
        <v/>
      </c>
      <c r="N356" s="30" t="str">
        <f>IF(集計用!M356="","",IF(集計用!F356="男",LOOKUP(集計用!M356,得点換算データ!$G$3:$H$12),LOOKUP(集計用!M356,得点換算データ!$G$17:$H$26)))</f>
        <v/>
      </c>
      <c r="O356" s="28" t="str">
        <f>IF(記入用!L356="","",記入用!L356)</f>
        <v/>
      </c>
      <c r="P356" s="30" t="str">
        <f>IF(集計用!O356="","",IF(集計用!F356="男",LOOKUP(集計用!O356,得点換算データ!$I$3:$J$12),LOOKUP(集計用!O356,得点換算データ!$I$17:$J$26)))</f>
        <v/>
      </c>
      <c r="Q356" s="28" t="str">
        <f>IF(記入用!M356="","",記入用!M356)</f>
        <v/>
      </c>
      <c r="R356" s="30" t="str">
        <f>IF(集計用!Q356="","",IF(集計用!F356="男",LOOKUP(集計用!Q356,得点換算データ!$K$3:$L$12),LOOKUP(集計用!Q356,得点換算データ!$K$17:$L$26)))</f>
        <v/>
      </c>
      <c r="S356" s="28" t="str">
        <f>IF(記入用!N356="","",ROUNDUP(記入用!N356,1))</f>
        <v/>
      </c>
      <c r="T356" s="30" t="str">
        <f>IF(集計用!S356="","",IF(集計用!F356="男",LOOKUP(集計用!S356,得点換算データ!$M$3:$N$12),LOOKUP(集計用!S356,得点換算データ!$M$17:$N$26)))</f>
        <v/>
      </c>
      <c r="U356" s="28" t="str">
        <f>IF(記入用!O356="","",ROUNDDOWN(記入用!O356,0))</f>
        <v/>
      </c>
      <c r="V356" s="30" t="str">
        <f>IF(集計用!U356="","",IF(集計用!F356="男",LOOKUP(集計用!U356,得点換算データ!$O$3:$P$12),LOOKUP(集計用!U356,得点換算データ!$O$17:$P$26)))</f>
        <v/>
      </c>
      <c r="W356" s="28" t="str">
        <f>IF(記入用!P356="","",ROUNDDOWN(記入用!P356,0))</f>
        <v/>
      </c>
      <c r="X356" s="30" t="str">
        <f>IF(集計用!W356="","",IF(集計用!F356="男",LOOKUP(集計用!W356,得点換算データ!$Q$3:$R$12),LOOKUP(集計用!W356,得点換算データ!$Q$17:$R$26)))</f>
        <v/>
      </c>
      <c r="Y356" s="28" t="str">
        <f>IF(SUM(集計用!H356+J356+L356+N356+P356+R356+T356+V356+X356)=0,"",(H356+J356+L356+N356+T356+V356+X356+MAX(P356,R356)))</f>
        <v/>
      </c>
      <c r="Z356" s="28" t="str">
        <f>IF(Y356="","",IF(C356=1,LOOKUP(Y356,得点換算データ!$B$29:$B$33,得点換算データ!$A$29:$A$33),IF(C356=2,LOOKUP(Y356,得点換算データ!$C$29:$C$33,得点換算データ!$A$29:$A$33),LOOKUP(Y356,得点換算データ!$D$29:$D$33,得点換算データ!$A$29:$A$33))))</f>
        <v/>
      </c>
      <c r="AA356" s="27">
        <f t="shared" si="50"/>
        <v>0</v>
      </c>
      <c r="AB356" s="27"/>
      <c r="AC356" s="27">
        <f t="shared" si="51"/>
        <v>0</v>
      </c>
      <c r="AD356" s="27">
        <f t="shared" si="52"/>
        <v>0</v>
      </c>
      <c r="AE356" s="27">
        <f t="shared" si="53"/>
        <v>0</v>
      </c>
      <c r="AF356" s="27">
        <f t="shared" si="54"/>
        <v>0</v>
      </c>
      <c r="AG356" s="27">
        <f t="shared" si="55"/>
        <v>0</v>
      </c>
      <c r="AH356" s="27">
        <f t="shared" si="56"/>
        <v>0</v>
      </c>
      <c r="AI356" s="27">
        <f t="shared" si="57"/>
        <v>0</v>
      </c>
      <c r="AJ356" s="27">
        <f t="shared" si="58"/>
        <v>0</v>
      </c>
      <c r="AK356" s="27">
        <f t="shared" si="59"/>
        <v>0</v>
      </c>
    </row>
    <row r="357" spans="1:37">
      <c r="A357" s="28" t="str">
        <f>IF(記入用!A357="","",記入用!A357)</f>
        <v/>
      </c>
      <c r="B357" s="28" t="str">
        <f>IF(記入用!B357="","",記入用!B357)</f>
        <v/>
      </c>
      <c r="C357" s="28" t="str">
        <f>IF(記入用!C357="","",記入用!C357)</f>
        <v/>
      </c>
      <c r="D357" s="28" t="str">
        <f>IF(記入用!D357="","",記入用!D357)</f>
        <v/>
      </c>
      <c r="E357" s="28" t="str">
        <f>IF(記入用!E357="","",記入用!E357)</f>
        <v/>
      </c>
      <c r="F357" s="28" t="str">
        <f>IF(記入用!F357="","",記入用!F357)</f>
        <v/>
      </c>
      <c r="G357" s="28" t="str">
        <f>IF(OR(記入用!G357=0,記入用!H357=0),"",ROUND((記入用!G357+記入用!H357)/2,0))</f>
        <v/>
      </c>
      <c r="H357" s="29" t="str">
        <f>IF(集計用!G357="","",IF(集計用!F357="男",LOOKUP(集計用!G357,得点換算データ!$A$3:$B$12),LOOKUP(集計用!G357,得点換算データ!$A$17:$B$26)))</f>
        <v/>
      </c>
      <c r="I357" s="28" t="str">
        <f>IF(記入用!I357="","",記入用!I357)</f>
        <v/>
      </c>
      <c r="J357" s="30" t="str">
        <f>IF(集計用!I357="","",IF(集計用!F357="男",LOOKUP(集計用!I357,得点換算データ!$C$3:$D$12),LOOKUP(集計用!I357,得点換算データ!$C$17:$D$26)))</f>
        <v/>
      </c>
      <c r="K357" s="28" t="str">
        <f>IF(記入用!J357="","",ROUNDDOWN(記入用!J357,0))</f>
        <v/>
      </c>
      <c r="L357" s="29" t="str">
        <f>IF(集計用!K357="","",IF(集計用!F357="男",LOOKUP(集計用!K357,得点換算データ!$E$3:$F$12),LOOKUP(集計用!K357,得点換算データ!$E$17:$F$26)))</f>
        <v/>
      </c>
      <c r="M357" s="28" t="str">
        <f>IF(記入用!K357="","",記入用!K357)</f>
        <v/>
      </c>
      <c r="N357" s="30" t="str">
        <f>IF(集計用!M357="","",IF(集計用!F357="男",LOOKUP(集計用!M357,得点換算データ!$G$3:$H$12),LOOKUP(集計用!M357,得点換算データ!$G$17:$H$26)))</f>
        <v/>
      </c>
      <c r="O357" s="28" t="str">
        <f>IF(記入用!L357="","",記入用!L357)</f>
        <v/>
      </c>
      <c r="P357" s="30" t="str">
        <f>IF(集計用!O357="","",IF(集計用!F357="男",LOOKUP(集計用!O357,得点換算データ!$I$3:$J$12),LOOKUP(集計用!O357,得点換算データ!$I$17:$J$26)))</f>
        <v/>
      </c>
      <c r="Q357" s="28" t="str">
        <f>IF(記入用!M357="","",記入用!M357)</f>
        <v/>
      </c>
      <c r="R357" s="30" t="str">
        <f>IF(集計用!Q357="","",IF(集計用!F357="男",LOOKUP(集計用!Q357,得点換算データ!$K$3:$L$12),LOOKUP(集計用!Q357,得点換算データ!$K$17:$L$26)))</f>
        <v/>
      </c>
      <c r="S357" s="28" t="str">
        <f>IF(記入用!N357="","",ROUNDUP(記入用!N357,1))</f>
        <v/>
      </c>
      <c r="T357" s="30" t="str">
        <f>IF(集計用!S357="","",IF(集計用!F357="男",LOOKUP(集計用!S357,得点換算データ!$M$3:$N$12),LOOKUP(集計用!S357,得点換算データ!$M$17:$N$26)))</f>
        <v/>
      </c>
      <c r="U357" s="28" t="str">
        <f>IF(記入用!O357="","",ROUNDDOWN(記入用!O357,0))</f>
        <v/>
      </c>
      <c r="V357" s="30" t="str">
        <f>IF(集計用!U357="","",IF(集計用!F357="男",LOOKUP(集計用!U357,得点換算データ!$O$3:$P$12),LOOKUP(集計用!U357,得点換算データ!$O$17:$P$26)))</f>
        <v/>
      </c>
      <c r="W357" s="28" t="str">
        <f>IF(記入用!P357="","",ROUNDDOWN(記入用!P357,0))</f>
        <v/>
      </c>
      <c r="X357" s="30" t="str">
        <f>IF(集計用!W357="","",IF(集計用!F357="男",LOOKUP(集計用!W357,得点換算データ!$Q$3:$R$12),LOOKUP(集計用!W357,得点換算データ!$Q$17:$R$26)))</f>
        <v/>
      </c>
      <c r="Y357" s="28" t="str">
        <f>IF(SUM(集計用!H357+J357+L357+N357+P357+R357+T357+V357+X357)=0,"",(H357+J357+L357+N357+T357+V357+X357+MAX(P357,R357)))</f>
        <v/>
      </c>
      <c r="Z357" s="28" t="str">
        <f>IF(Y357="","",IF(C357=1,LOOKUP(Y357,得点換算データ!$B$29:$B$33,得点換算データ!$A$29:$A$33),IF(C357=2,LOOKUP(Y357,得点換算データ!$C$29:$C$33,得点換算データ!$A$29:$A$33),LOOKUP(Y357,得点換算データ!$D$29:$D$33,得点換算データ!$A$29:$A$33))))</f>
        <v/>
      </c>
      <c r="AA357" s="27">
        <f t="shared" si="50"/>
        <v>0</v>
      </c>
      <c r="AB357" s="27"/>
      <c r="AC357" s="27">
        <f t="shared" si="51"/>
        <v>0</v>
      </c>
      <c r="AD357" s="27">
        <f t="shared" si="52"/>
        <v>0</v>
      </c>
      <c r="AE357" s="27">
        <f t="shared" si="53"/>
        <v>0</v>
      </c>
      <c r="AF357" s="27">
        <f t="shared" si="54"/>
        <v>0</v>
      </c>
      <c r="AG357" s="27">
        <f t="shared" si="55"/>
        <v>0</v>
      </c>
      <c r="AH357" s="27">
        <f t="shared" si="56"/>
        <v>0</v>
      </c>
      <c r="AI357" s="27">
        <f t="shared" si="57"/>
        <v>0</v>
      </c>
      <c r="AJ357" s="27">
        <f t="shared" si="58"/>
        <v>0</v>
      </c>
      <c r="AK357" s="27">
        <f t="shared" si="59"/>
        <v>0</v>
      </c>
    </row>
    <row r="358" spans="1:37">
      <c r="A358" s="28" t="str">
        <f>IF(記入用!A358="","",記入用!A358)</f>
        <v/>
      </c>
      <c r="B358" s="28" t="str">
        <f>IF(記入用!B358="","",記入用!B358)</f>
        <v/>
      </c>
      <c r="C358" s="28" t="str">
        <f>IF(記入用!C358="","",記入用!C358)</f>
        <v/>
      </c>
      <c r="D358" s="28" t="str">
        <f>IF(記入用!D358="","",記入用!D358)</f>
        <v/>
      </c>
      <c r="E358" s="28" t="str">
        <f>IF(記入用!E358="","",記入用!E358)</f>
        <v/>
      </c>
      <c r="F358" s="28" t="str">
        <f>IF(記入用!F358="","",記入用!F358)</f>
        <v/>
      </c>
      <c r="G358" s="28" t="str">
        <f>IF(OR(記入用!G358=0,記入用!H358=0),"",ROUND((記入用!G358+記入用!H358)/2,0))</f>
        <v/>
      </c>
      <c r="H358" s="29" t="str">
        <f>IF(集計用!G358="","",IF(集計用!F358="男",LOOKUP(集計用!G358,得点換算データ!$A$3:$B$12),LOOKUP(集計用!G358,得点換算データ!$A$17:$B$26)))</f>
        <v/>
      </c>
      <c r="I358" s="28" t="str">
        <f>IF(記入用!I358="","",記入用!I358)</f>
        <v/>
      </c>
      <c r="J358" s="30" t="str">
        <f>IF(集計用!I358="","",IF(集計用!F358="男",LOOKUP(集計用!I358,得点換算データ!$C$3:$D$12),LOOKUP(集計用!I358,得点換算データ!$C$17:$D$26)))</f>
        <v/>
      </c>
      <c r="K358" s="28" t="str">
        <f>IF(記入用!J358="","",ROUNDDOWN(記入用!J358,0))</f>
        <v/>
      </c>
      <c r="L358" s="29" t="str">
        <f>IF(集計用!K358="","",IF(集計用!F358="男",LOOKUP(集計用!K358,得点換算データ!$E$3:$F$12),LOOKUP(集計用!K358,得点換算データ!$E$17:$F$26)))</f>
        <v/>
      </c>
      <c r="M358" s="28" t="str">
        <f>IF(記入用!K358="","",記入用!K358)</f>
        <v/>
      </c>
      <c r="N358" s="30" t="str">
        <f>IF(集計用!M358="","",IF(集計用!F358="男",LOOKUP(集計用!M358,得点換算データ!$G$3:$H$12),LOOKUP(集計用!M358,得点換算データ!$G$17:$H$26)))</f>
        <v/>
      </c>
      <c r="O358" s="28" t="str">
        <f>IF(記入用!L358="","",記入用!L358)</f>
        <v/>
      </c>
      <c r="P358" s="30" t="str">
        <f>IF(集計用!O358="","",IF(集計用!F358="男",LOOKUP(集計用!O358,得点換算データ!$I$3:$J$12),LOOKUP(集計用!O358,得点換算データ!$I$17:$J$26)))</f>
        <v/>
      </c>
      <c r="Q358" s="28" t="str">
        <f>IF(記入用!M358="","",記入用!M358)</f>
        <v/>
      </c>
      <c r="R358" s="30" t="str">
        <f>IF(集計用!Q358="","",IF(集計用!F358="男",LOOKUP(集計用!Q358,得点換算データ!$K$3:$L$12),LOOKUP(集計用!Q358,得点換算データ!$K$17:$L$26)))</f>
        <v/>
      </c>
      <c r="S358" s="28" t="str">
        <f>IF(記入用!N358="","",ROUNDUP(記入用!N358,1))</f>
        <v/>
      </c>
      <c r="T358" s="30" t="str">
        <f>IF(集計用!S358="","",IF(集計用!F358="男",LOOKUP(集計用!S358,得点換算データ!$M$3:$N$12),LOOKUP(集計用!S358,得点換算データ!$M$17:$N$26)))</f>
        <v/>
      </c>
      <c r="U358" s="28" t="str">
        <f>IF(記入用!O358="","",ROUNDDOWN(記入用!O358,0))</f>
        <v/>
      </c>
      <c r="V358" s="30" t="str">
        <f>IF(集計用!U358="","",IF(集計用!F358="男",LOOKUP(集計用!U358,得点換算データ!$O$3:$P$12),LOOKUP(集計用!U358,得点換算データ!$O$17:$P$26)))</f>
        <v/>
      </c>
      <c r="W358" s="28" t="str">
        <f>IF(記入用!P358="","",ROUNDDOWN(記入用!P358,0))</f>
        <v/>
      </c>
      <c r="X358" s="30" t="str">
        <f>IF(集計用!W358="","",IF(集計用!F358="男",LOOKUP(集計用!W358,得点換算データ!$Q$3:$R$12),LOOKUP(集計用!W358,得点換算データ!$Q$17:$R$26)))</f>
        <v/>
      </c>
      <c r="Y358" s="28" t="str">
        <f>IF(SUM(集計用!H358+J358+L358+N358+P358+R358+T358+V358+X358)=0,"",(H358+J358+L358+N358+T358+V358+X358+MAX(P358,R358)))</f>
        <v/>
      </c>
      <c r="Z358" s="28" t="str">
        <f>IF(Y358="","",IF(C358=1,LOOKUP(Y358,得点換算データ!$B$29:$B$33,得点換算データ!$A$29:$A$33),IF(C358=2,LOOKUP(Y358,得点換算データ!$C$29:$C$33,得点換算データ!$A$29:$A$33),LOOKUP(Y358,得点換算データ!$D$29:$D$33,得点換算データ!$A$29:$A$33))))</f>
        <v/>
      </c>
      <c r="AA358" s="27">
        <f t="shared" si="50"/>
        <v>0</v>
      </c>
      <c r="AB358" s="27"/>
      <c r="AC358" s="27">
        <f t="shared" si="51"/>
        <v>0</v>
      </c>
      <c r="AD358" s="27">
        <f t="shared" si="52"/>
        <v>0</v>
      </c>
      <c r="AE358" s="27">
        <f t="shared" si="53"/>
        <v>0</v>
      </c>
      <c r="AF358" s="27">
        <f t="shared" si="54"/>
        <v>0</v>
      </c>
      <c r="AG358" s="27">
        <f t="shared" si="55"/>
        <v>0</v>
      </c>
      <c r="AH358" s="27">
        <f t="shared" si="56"/>
        <v>0</v>
      </c>
      <c r="AI358" s="27">
        <f t="shared" si="57"/>
        <v>0</v>
      </c>
      <c r="AJ358" s="27">
        <f t="shared" si="58"/>
        <v>0</v>
      </c>
      <c r="AK358" s="27">
        <f t="shared" si="59"/>
        <v>0</v>
      </c>
    </row>
    <row r="359" spans="1:37">
      <c r="A359" s="28" t="str">
        <f>IF(記入用!A359="","",記入用!A359)</f>
        <v/>
      </c>
      <c r="B359" s="28" t="str">
        <f>IF(記入用!B359="","",記入用!B359)</f>
        <v/>
      </c>
      <c r="C359" s="28" t="str">
        <f>IF(記入用!C359="","",記入用!C359)</f>
        <v/>
      </c>
      <c r="D359" s="28" t="str">
        <f>IF(記入用!D359="","",記入用!D359)</f>
        <v/>
      </c>
      <c r="E359" s="28" t="str">
        <f>IF(記入用!E359="","",記入用!E359)</f>
        <v/>
      </c>
      <c r="F359" s="28" t="str">
        <f>IF(記入用!F359="","",記入用!F359)</f>
        <v/>
      </c>
      <c r="G359" s="28" t="str">
        <f>IF(OR(記入用!G359=0,記入用!H359=0),"",ROUND((記入用!G359+記入用!H359)/2,0))</f>
        <v/>
      </c>
      <c r="H359" s="29" t="str">
        <f>IF(集計用!G359="","",IF(集計用!F359="男",LOOKUP(集計用!G359,得点換算データ!$A$3:$B$12),LOOKUP(集計用!G359,得点換算データ!$A$17:$B$26)))</f>
        <v/>
      </c>
      <c r="I359" s="28" t="str">
        <f>IF(記入用!I359="","",記入用!I359)</f>
        <v/>
      </c>
      <c r="J359" s="30" t="str">
        <f>IF(集計用!I359="","",IF(集計用!F359="男",LOOKUP(集計用!I359,得点換算データ!$C$3:$D$12),LOOKUP(集計用!I359,得点換算データ!$C$17:$D$26)))</f>
        <v/>
      </c>
      <c r="K359" s="28" t="str">
        <f>IF(記入用!J359="","",ROUNDDOWN(記入用!J359,0))</f>
        <v/>
      </c>
      <c r="L359" s="29" t="str">
        <f>IF(集計用!K359="","",IF(集計用!F359="男",LOOKUP(集計用!K359,得点換算データ!$E$3:$F$12),LOOKUP(集計用!K359,得点換算データ!$E$17:$F$26)))</f>
        <v/>
      </c>
      <c r="M359" s="28" t="str">
        <f>IF(記入用!K359="","",記入用!K359)</f>
        <v/>
      </c>
      <c r="N359" s="30" t="str">
        <f>IF(集計用!M359="","",IF(集計用!F359="男",LOOKUP(集計用!M359,得点換算データ!$G$3:$H$12),LOOKUP(集計用!M359,得点換算データ!$G$17:$H$26)))</f>
        <v/>
      </c>
      <c r="O359" s="28" t="str">
        <f>IF(記入用!L359="","",記入用!L359)</f>
        <v/>
      </c>
      <c r="P359" s="30" t="str">
        <f>IF(集計用!O359="","",IF(集計用!F359="男",LOOKUP(集計用!O359,得点換算データ!$I$3:$J$12),LOOKUP(集計用!O359,得点換算データ!$I$17:$J$26)))</f>
        <v/>
      </c>
      <c r="Q359" s="28" t="str">
        <f>IF(記入用!M359="","",記入用!M359)</f>
        <v/>
      </c>
      <c r="R359" s="30" t="str">
        <f>IF(集計用!Q359="","",IF(集計用!F359="男",LOOKUP(集計用!Q359,得点換算データ!$K$3:$L$12),LOOKUP(集計用!Q359,得点換算データ!$K$17:$L$26)))</f>
        <v/>
      </c>
      <c r="S359" s="28" t="str">
        <f>IF(記入用!N359="","",ROUNDUP(記入用!N359,1))</f>
        <v/>
      </c>
      <c r="T359" s="30" t="str">
        <f>IF(集計用!S359="","",IF(集計用!F359="男",LOOKUP(集計用!S359,得点換算データ!$M$3:$N$12),LOOKUP(集計用!S359,得点換算データ!$M$17:$N$26)))</f>
        <v/>
      </c>
      <c r="U359" s="28" t="str">
        <f>IF(記入用!O359="","",ROUNDDOWN(記入用!O359,0))</f>
        <v/>
      </c>
      <c r="V359" s="30" t="str">
        <f>IF(集計用!U359="","",IF(集計用!F359="男",LOOKUP(集計用!U359,得点換算データ!$O$3:$P$12),LOOKUP(集計用!U359,得点換算データ!$O$17:$P$26)))</f>
        <v/>
      </c>
      <c r="W359" s="28" t="str">
        <f>IF(記入用!P359="","",ROUNDDOWN(記入用!P359,0))</f>
        <v/>
      </c>
      <c r="X359" s="30" t="str">
        <f>IF(集計用!W359="","",IF(集計用!F359="男",LOOKUP(集計用!W359,得点換算データ!$Q$3:$R$12),LOOKUP(集計用!W359,得点換算データ!$Q$17:$R$26)))</f>
        <v/>
      </c>
      <c r="Y359" s="28" t="str">
        <f>IF(SUM(集計用!H359+J359+L359+N359+P359+R359+T359+V359+X359)=0,"",(H359+J359+L359+N359+T359+V359+X359+MAX(P359,R359)))</f>
        <v/>
      </c>
      <c r="Z359" s="28" t="str">
        <f>IF(Y359="","",IF(C359=1,LOOKUP(Y359,得点換算データ!$B$29:$B$33,得点換算データ!$A$29:$A$33),IF(C359=2,LOOKUP(Y359,得点換算データ!$C$29:$C$33,得点換算データ!$A$29:$A$33),LOOKUP(Y359,得点換算データ!$D$29:$D$33,得点換算データ!$A$29:$A$33))))</f>
        <v/>
      </c>
      <c r="AA359" s="27">
        <f t="shared" si="50"/>
        <v>0</v>
      </c>
      <c r="AB359" s="27"/>
      <c r="AC359" s="27">
        <f t="shared" si="51"/>
        <v>0</v>
      </c>
      <c r="AD359" s="27">
        <f t="shared" si="52"/>
        <v>0</v>
      </c>
      <c r="AE359" s="27">
        <f t="shared" si="53"/>
        <v>0</v>
      </c>
      <c r="AF359" s="27">
        <f t="shared" si="54"/>
        <v>0</v>
      </c>
      <c r="AG359" s="27">
        <f t="shared" si="55"/>
        <v>0</v>
      </c>
      <c r="AH359" s="27">
        <f t="shared" si="56"/>
        <v>0</v>
      </c>
      <c r="AI359" s="27">
        <f t="shared" si="57"/>
        <v>0</v>
      </c>
      <c r="AJ359" s="27">
        <f t="shared" si="58"/>
        <v>0</v>
      </c>
      <c r="AK359" s="27">
        <f t="shared" si="59"/>
        <v>0</v>
      </c>
    </row>
    <row r="360" spans="1:37">
      <c r="A360" s="28" t="str">
        <f>IF(記入用!A360="","",記入用!A360)</f>
        <v/>
      </c>
      <c r="B360" s="28" t="str">
        <f>IF(記入用!B360="","",記入用!B360)</f>
        <v/>
      </c>
      <c r="C360" s="28" t="str">
        <f>IF(記入用!C360="","",記入用!C360)</f>
        <v/>
      </c>
      <c r="D360" s="28" t="str">
        <f>IF(記入用!D360="","",記入用!D360)</f>
        <v/>
      </c>
      <c r="E360" s="28" t="str">
        <f>IF(記入用!E360="","",記入用!E360)</f>
        <v/>
      </c>
      <c r="F360" s="28" t="str">
        <f>IF(記入用!F360="","",記入用!F360)</f>
        <v/>
      </c>
      <c r="G360" s="28" t="str">
        <f>IF(OR(記入用!G360=0,記入用!H360=0),"",ROUND((記入用!G360+記入用!H360)/2,0))</f>
        <v/>
      </c>
      <c r="H360" s="29" t="str">
        <f>IF(集計用!G360="","",IF(集計用!F360="男",LOOKUP(集計用!G360,得点換算データ!$A$3:$B$12),LOOKUP(集計用!G360,得点換算データ!$A$17:$B$26)))</f>
        <v/>
      </c>
      <c r="I360" s="28" t="str">
        <f>IF(記入用!I360="","",記入用!I360)</f>
        <v/>
      </c>
      <c r="J360" s="30" t="str">
        <f>IF(集計用!I360="","",IF(集計用!F360="男",LOOKUP(集計用!I360,得点換算データ!$C$3:$D$12),LOOKUP(集計用!I360,得点換算データ!$C$17:$D$26)))</f>
        <v/>
      </c>
      <c r="K360" s="28" t="str">
        <f>IF(記入用!J360="","",ROUNDDOWN(記入用!J360,0))</f>
        <v/>
      </c>
      <c r="L360" s="29" t="str">
        <f>IF(集計用!K360="","",IF(集計用!F360="男",LOOKUP(集計用!K360,得点換算データ!$E$3:$F$12),LOOKUP(集計用!K360,得点換算データ!$E$17:$F$26)))</f>
        <v/>
      </c>
      <c r="M360" s="28" t="str">
        <f>IF(記入用!K360="","",記入用!K360)</f>
        <v/>
      </c>
      <c r="N360" s="30" t="str">
        <f>IF(集計用!M360="","",IF(集計用!F360="男",LOOKUP(集計用!M360,得点換算データ!$G$3:$H$12),LOOKUP(集計用!M360,得点換算データ!$G$17:$H$26)))</f>
        <v/>
      </c>
      <c r="O360" s="28" t="str">
        <f>IF(記入用!L360="","",記入用!L360)</f>
        <v/>
      </c>
      <c r="P360" s="30" t="str">
        <f>IF(集計用!O360="","",IF(集計用!F360="男",LOOKUP(集計用!O360,得点換算データ!$I$3:$J$12),LOOKUP(集計用!O360,得点換算データ!$I$17:$J$26)))</f>
        <v/>
      </c>
      <c r="Q360" s="28" t="str">
        <f>IF(記入用!M360="","",記入用!M360)</f>
        <v/>
      </c>
      <c r="R360" s="30" t="str">
        <f>IF(集計用!Q360="","",IF(集計用!F360="男",LOOKUP(集計用!Q360,得点換算データ!$K$3:$L$12),LOOKUP(集計用!Q360,得点換算データ!$K$17:$L$26)))</f>
        <v/>
      </c>
      <c r="S360" s="28" t="str">
        <f>IF(記入用!N360="","",ROUNDUP(記入用!N360,1))</f>
        <v/>
      </c>
      <c r="T360" s="30" t="str">
        <f>IF(集計用!S360="","",IF(集計用!F360="男",LOOKUP(集計用!S360,得点換算データ!$M$3:$N$12),LOOKUP(集計用!S360,得点換算データ!$M$17:$N$26)))</f>
        <v/>
      </c>
      <c r="U360" s="28" t="str">
        <f>IF(記入用!O360="","",ROUNDDOWN(記入用!O360,0))</f>
        <v/>
      </c>
      <c r="V360" s="30" t="str">
        <f>IF(集計用!U360="","",IF(集計用!F360="男",LOOKUP(集計用!U360,得点換算データ!$O$3:$P$12),LOOKUP(集計用!U360,得点換算データ!$O$17:$P$26)))</f>
        <v/>
      </c>
      <c r="W360" s="28" t="str">
        <f>IF(記入用!P360="","",ROUNDDOWN(記入用!P360,0))</f>
        <v/>
      </c>
      <c r="X360" s="30" t="str">
        <f>IF(集計用!W360="","",IF(集計用!F360="男",LOOKUP(集計用!W360,得点換算データ!$Q$3:$R$12),LOOKUP(集計用!W360,得点換算データ!$Q$17:$R$26)))</f>
        <v/>
      </c>
      <c r="Y360" s="28" t="str">
        <f>IF(SUM(集計用!H360+J360+L360+N360+P360+R360+T360+V360+X360)=0,"",(H360+J360+L360+N360+T360+V360+X360+MAX(P360,R360)))</f>
        <v/>
      </c>
      <c r="Z360" s="28" t="str">
        <f>IF(Y360="","",IF(C360=1,LOOKUP(Y360,得点換算データ!$B$29:$B$33,得点換算データ!$A$29:$A$33),IF(C360=2,LOOKUP(Y360,得点換算データ!$C$29:$C$33,得点換算データ!$A$29:$A$33),LOOKUP(Y360,得点換算データ!$D$29:$D$33,得点換算データ!$A$29:$A$33))))</f>
        <v/>
      </c>
      <c r="AA360" s="27">
        <f t="shared" si="50"/>
        <v>0</v>
      </c>
      <c r="AB360" s="27"/>
      <c r="AC360" s="27">
        <f t="shared" si="51"/>
        <v>0</v>
      </c>
      <c r="AD360" s="27">
        <f t="shared" si="52"/>
        <v>0</v>
      </c>
      <c r="AE360" s="27">
        <f t="shared" si="53"/>
        <v>0</v>
      </c>
      <c r="AF360" s="27">
        <f t="shared" si="54"/>
        <v>0</v>
      </c>
      <c r="AG360" s="27">
        <f t="shared" si="55"/>
        <v>0</v>
      </c>
      <c r="AH360" s="27">
        <f t="shared" si="56"/>
        <v>0</v>
      </c>
      <c r="AI360" s="27">
        <f t="shared" si="57"/>
        <v>0</v>
      </c>
      <c r="AJ360" s="27">
        <f t="shared" si="58"/>
        <v>0</v>
      </c>
      <c r="AK360" s="27">
        <f t="shared" si="59"/>
        <v>0</v>
      </c>
    </row>
    <row r="361" spans="1:37">
      <c r="A361" s="28" t="str">
        <f>IF(記入用!A361="","",記入用!A361)</f>
        <v/>
      </c>
      <c r="B361" s="28" t="str">
        <f>IF(記入用!B361="","",記入用!B361)</f>
        <v/>
      </c>
      <c r="C361" s="28" t="str">
        <f>IF(記入用!C361="","",記入用!C361)</f>
        <v/>
      </c>
      <c r="D361" s="28" t="str">
        <f>IF(記入用!D361="","",記入用!D361)</f>
        <v/>
      </c>
      <c r="E361" s="28" t="str">
        <f>IF(記入用!E361="","",記入用!E361)</f>
        <v/>
      </c>
      <c r="F361" s="28" t="str">
        <f>IF(記入用!F361="","",記入用!F361)</f>
        <v/>
      </c>
      <c r="G361" s="28" t="str">
        <f>IF(OR(記入用!G361=0,記入用!H361=0),"",ROUND((記入用!G361+記入用!H361)/2,0))</f>
        <v/>
      </c>
      <c r="H361" s="29" t="str">
        <f>IF(集計用!G361="","",IF(集計用!F361="男",LOOKUP(集計用!G361,得点換算データ!$A$3:$B$12),LOOKUP(集計用!G361,得点換算データ!$A$17:$B$26)))</f>
        <v/>
      </c>
      <c r="I361" s="28" t="str">
        <f>IF(記入用!I361="","",記入用!I361)</f>
        <v/>
      </c>
      <c r="J361" s="30" t="str">
        <f>IF(集計用!I361="","",IF(集計用!F361="男",LOOKUP(集計用!I361,得点換算データ!$C$3:$D$12),LOOKUP(集計用!I361,得点換算データ!$C$17:$D$26)))</f>
        <v/>
      </c>
      <c r="K361" s="28" t="str">
        <f>IF(記入用!J361="","",ROUNDDOWN(記入用!J361,0))</f>
        <v/>
      </c>
      <c r="L361" s="29" t="str">
        <f>IF(集計用!K361="","",IF(集計用!F361="男",LOOKUP(集計用!K361,得点換算データ!$E$3:$F$12),LOOKUP(集計用!K361,得点換算データ!$E$17:$F$26)))</f>
        <v/>
      </c>
      <c r="M361" s="28" t="str">
        <f>IF(記入用!K361="","",記入用!K361)</f>
        <v/>
      </c>
      <c r="N361" s="30" t="str">
        <f>IF(集計用!M361="","",IF(集計用!F361="男",LOOKUP(集計用!M361,得点換算データ!$G$3:$H$12),LOOKUP(集計用!M361,得点換算データ!$G$17:$H$26)))</f>
        <v/>
      </c>
      <c r="O361" s="28" t="str">
        <f>IF(記入用!L361="","",記入用!L361)</f>
        <v/>
      </c>
      <c r="P361" s="30" t="str">
        <f>IF(集計用!O361="","",IF(集計用!F361="男",LOOKUP(集計用!O361,得点換算データ!$I$3:$J$12),LOOKUP(集計用!O361,得点換算データ!$I$17:$J$26)))</f>
        <v/>
      </c>
      <c r="Q361" s="28" t="str">
        <f>IF(記入用!M361="","",記入用!M361)</f>
        <v/>
      </c>
      <c r="R361" s="30" t="str">
        <f>IF(集計用!Q361="","",IF(集計用!F361="男",LOOKUP(集計用!Q361,得点換算データ!$K$3:$L$12),LOOKUP(集計用!Q361,得点換算データ!$K$17:$L$26)))</f>
        <v/>
      </c>
      <c r="S361" s="28" t="str">
        <f>IF(記入用!N361="","",ROUNDUP(記入用!N361,1))</f>
        <v/>
      </c>
      <c r="T361" s="30" t="str">
        <f>IF(集計用!S361="","",IF(集計用!F361="男",LOOKUP(集計用!S361,得点換算データ!$M$3:$N$12),LOOKUP(集計用!S361,得点換算データ!$M$17:$N$26)))</f>
        <v/>
      </c>
      <c r="U361" s="28" t="str">
        <f>IF(記入用!O361="","",ROUNDDOWN(記入用!O361,0))</f>
        <v/>
      </c>
      <c r="V361" s="30" t="str">
        <f>IF(集計用!U361="","",IF(集計用!F361="男",LOOKUP(集計用!U361,得点換算データ!$O$3:$P$12),LOOKUP(集計用!U361,得点換算データ!$O$17:$P$26)))</f>
        <v/>
      </c>
      <c r="W361" s="28" t="str">
        <f>IF(記入用!P361="","",ROUNDDOWN(記入用!P361,0))</f>
        <v/>
      </c>
      <c r="X361" s="30" t="str">
        <f>IF(集計用!W361="","",IF(集計用!F361="男",LOOKUP(集計用!W361,得点換算データ!$Q$3:$R$12),LOOKUP(集計用!W361,得点換算データ!$Q$17:$R$26)))</f>
        <v/>
      </c>
      <c r="Y361" s="28" t="str">
        <f>IF(SUM(集計用!H361+J361+L361+N361+P361+R361+T361+V361+X361)=0,"",(H361+J361+L361+N361+T361+V361+X361+MAX(P361,R361)))</f>
        <v/>
      </c>
      <c r="Z361" s="28" t="str">
        <f>IF(Y361="","",IF(C361=1,LOOKUP(Y361,得点換算データ!$B$29:$B$33,得点換算データ!$A$29:$A$33),IF(C361=2,LOOKUP(Y361,得点換算データ!$C$29:$C$33,得点換算データ!$A$29:$A$33),LOOKUP(Y361,得点換算データ!$D$29:$D$33,得点換算データ!$A$29:$A$33))))</f>
        <v/>
      </c>
      <c r="AA361" s="27">
        <f t="shared" si="50"/>
        <v>0</v>
      </c>
      <c r="AB361" s="27"/>
      <c r="AC361" s="27">
        <f t="shared" si="51"/>
        <v>0</v>
      </c>
      <c r="AD361" s="27">
        <f t="shared" si="52"/>
        <v>0</v>
      </c>
      <c r="AE361" s="27">
        <f t="shared" si="53"/>
        <v>0</v>
      </c>
      <c r="AF361" s="27">
        <f t="shared" si="54"/>
        <v>0</v>
      </c>
      <c r="AG361" s="27">
        <f t="shared" si="55"/>
        <v>0</v>
      </c>
      <c r="AH361" s="27">
        <f t="shared" si="56"/>
        <v>0</v>
      </c>
      <c r="AI361" s="27">
        <f t="shared" si="57"/>
        <v>0</v>
      </c>
      <c r="AJ361" s="27">
        <f t="shared" si="58"/>
        <v>0</v>
      </c>
      <c r="AK361" s="27">
        <f t="shared" si="59"/>
        <v>0</v>
      </c>
    </row>
    <row r="362" spans="1:37">
      <c r="A362" s="28" t="str">
        <f>IF(記入用!A362="","",記入用!A362)</f>
        <v/>
      </c>
      <c r="B362" s="28" t="str">
        <f>IF(記入用!B362="","",記入用!B362)</f>
        <v/>
      </c>
      <c r="C362" s="28" t="str">
        <f>IF(記入用!C362="","",記入用!C362)</f>
        <v/>
      </c>
      <c r="D362" s="28" t="str">
        <f>IF(記入用!D362="","",記入用!D362)</f>
        <v/>
      </c>
      <c r="E362" s="28" t="str">
        <f>IF(記入用!E362="","",記入用!E362)</f>
        <v/>
      </c>
      <c r="F362" s="28" t="str">
        <f>IF(記入用!F362="","",記入用!F362)</f>
        <v/>
      </c>
      <c r="G362" s="28" t="str">
        <f>IF(OR(記入用!G362=0,記入用!H362=0),"",ROUND((記入用!G362+記入用!H362)/2,0))</f>
        <v/>
      </c>
      <c r="H362" s="29" t="str">
        <f>IF(集計用!G362="","",IF(集計用!F362="男",LOOKUP(集計用!G362,得点換算データ!$A$3:$B$12),LOOKUP(集計用!G362,得点換算データ!$A$17:$B$26)))</f>
        <v/>
      </c>
      <c r="I362" s="28" t="str">
        <f>IF(記入用!I362="","",記入用!I362)</f>
        <v/>
      </c>
      <c r="J362" s="30" t="str">
        <f>IF(集計用!I362="","",IF(集計用!F362="男",LOOKUP(集計用!I362,得点換算データ!$C$3:$D$12),LOOKUP(集計用!I362,得点換算データ!$C$17:$D$26)))</f>
        <v/>
      </c>
      <c r="K362" s="28" t="str">
        <f>IF(記入用!J362="","",ROUNDDOWN(記入用!J362,0))</f>
        <v/>
      </c>
      <c r="L362" s="29" t="str">
        <f>IF(集計用!K362="","",IF(集計用!F362="男",LOOKUP(集計用!K362,得点換算データ!$E$3:$F$12),LOOKUP(集計用!K362,得点換算データ!$E$17:$F$26)))</f>
        <v/>
      </c>
      <c r="M362" s="28" t="str">
        <f>IF(記入用!K362="","",記入用!K362)</f>
        <v/>
      </c>
      <c r="N362" s="30" t="str">
        <f>IF(集計用!M362="","",IF(集計用!F362="男",LOOKUP(集計用!M362,得点換算データ!$G$3:$H$12),LOOKUP(集計用!M362,得点換算データ!$G$17:$H$26)))</f>
        <v/>
      </c>
      <c r="O362" s="28" t="str">
        <f>IF(記入用!L362="","",記入用!L362)</f>
        <v/>
      </c>
      <c r="P362" s="30" t="str">
        <f>IF(集計用!O362="","",IF(集計用!F362="男",LOOKUP(集計用!O362,得点換算データ!$I$3:$J$12),LOOKUP(集計用!O362,得点換算データ!$I$17:$J$26)))</f>
        <v/>
      </c>
      <c r="Q362" s="28" t="str">
        <f>IF(記入用!M362="","",記入用!M362)</f>
        <v/>
      </c>
      <c r="R362" s="30" t="str">
        <f>IF(集計用!Q362="","",IF(集計用!F362="男",LOOKUP(集計用!Q362,得点換算データ!$K$3:$L$12),LOOKUP(集計用!Q362,得点換算データ!$K$17:$L$26)))</f>
        <v/>
      </c>
      <c r="S362" s="28" t="str">
        <f>IF(記入用!N362="","",ROUNDUP(記入用!N362,1))</f>
        <v/>
      </c>
      <c r="T362" s="30" t="str">
        <f>IF(集計用!S362="","",IF(集計用!F362="男",LOOKUP(集計用!S362,得点換算データ!$M$3:$N$12),LOOKUP(集計用!S362,得点換算データ!$M$17:$N$26)))</f>
        <v/>
      </c>
      <c r="U362" s="28" t="str">
        <f>IF(記入用!O362="","",ROUNDDOWN(記入用!O362,0))</f>
        <v/>
      </c>
      <c r="V362" s="30" t="str">
        <f>IF(集計用!U362="","",IF(集計用!F362="男",LOOKUP(集計用!U362,得点換算データ!$O$3:$P$12),LOOKUP(集計用!U362,得点換算データ!$O$17:$P$26)))</f>
        <v/>
      </c>
      <c r="W362" s="28" t="str">
        <f>IF(記入用!P362="","",ROUNDDOWN(記入用!P362,0))</f>
        <v/>
      </c>
      <c r="X362" s="30" t="str">
        <f>IF(集計用!W362="","",IF(集計用!F362="男",LOOKUP(集計用!W362,得点換算データ!$Q$3:$R$12),LOOKUP(集計用!W362,得点換算データ!$Q$17:$R$26)))</f>
        <v/>
      </c>
      <c r="Y362" s="28" t="str">
        <f>IF(SUM(集計用!H362+J362+L362+N362+P362+R362+T362+V362+X362)=0,"",(H362+J362+L362+N362+T362+V362+X362+MAX(P362,R362)))</f>
        <v/>
      </c>
      <c r="Z362" s="28" t="str">
        <f>IF(Y362="","",IF(C362=1,LOOKUP(Y362,得点換算データ!$B$29:$B$33,得点換算データ!$A$29:$A$33),IF(C362=2,LOOKUP(Y362,得点換算データ!$C$29:$C$33,得点換算データ!$A$29:$A$33),LOOKUP(Y362,得点換算データ!$D$29:$D$33,得点換算データ!$A$29:$A$33))))</f>
        <v/>
      </c>
      <c r="AA362" s="27">
        <f t="shared" si="50"/>
        <v>0</v>
      </c>
      <c r="AB362" s="27"/>
      <c r="AC362" s="27">
        <f t="shared" si="51"/>
        <v>0</v>
      </c>
      <c r="AD362" s="27">
        <f t="shared" si="52"/>
        <v>0</v>
      </c>
      <c r="AE362" s="27">
        <f t="shared" si="53"/>
        <v>0</v>
      </c>
      <c r="AF362" s="27">
        <f t="shared" si="54"/>
        <v>0</v>
      </c>
      <c r="AG362" s="27">
        <f t="shared" si="55"/>
        <v>0</v>
      </c>
      <c r="AH362" s="27">
        <f t="shared" si="56"/>
        <v>0</v>
      </c>
      <c r="AI362" s="27">
        <f t="shared" si="57"/>
        <v>0</v>
      </c>
      <c r="AJ362" s="27">
        <f t="shared" si="58"/>
        <v>0</v>
      </c>
      <c r="AK362" s="27">
        <f t="shared" si="59"/>
        <v>0</v>
      </c>
    </row>
    <row r="363" spans="1:37">
      <c r="A363" s="28" t="str">
        <f>IF(記入用!A363="","",記入用!A363)</f>
        <v/>
      </c>
      <c r="B363" s="28" t="str">
        <f>IF(記入用!B363="","",記入用!B363)</f>
        <v/>
      </c>
      <c r="C363" s="28" t="str">
        <f>IF(記入用!C363="","",記入用!C363)</f>
        <v/>
      </c>
      <c r="D363" s="28" t="str">
        <f>IF(記入用!D363="","",記入用!D363)</f>
        <v/>
      </c>
      <c r="E363" s="28" t="str">
        <f>IF(記入用!E363="","",記入用!E363)</f>
        <v/>
      </c>
      <c r="F363" s="28" t="str">
        <f>IF(記入用!F363="","",記入用!F363)</f>
        <v/>
      </c>
      <c r="G363" s="28" t="str">
        <f>IF(OR(記入用!G363=0,記入用!H363=0),"",ROUND((記入用!G363+記入用!H363)/2,0))</f>
        <v/>
      </c>
      <c r="H363" s="29" t="str">
        <f>IF(集計用!G363="","",IF(集計用!F363="男",LOOKUP(集計用!G363,得点換算データ!$A$3:$B$12),LOOKUP(集計用!G363,得点換算データ!$A$17:$B$26)))</f>
        <v/>
      </c>
      <c r="I363" s="28" t="str">
        <f>IF(記入用!I363="","",記入用!I363)</f>
        <v/>
      </c>
      <c r="J363" s="30" t="str">
        <f>IF(集計用!I363="","",IF(集計用!F363="男",LOOKUP(集計用!I363,得点換算データ!$C$3:$D$12),LOOKUP(集計用!I363,得点換算データ!$C$17:$D$26)))</f>
        <v/>
      </c>
      <c r="K363" s="28" t="str">
        <f>IF(記入用!J363="","",ROUNDDOWN(記入用!J363,0))</f>
        <v/>
      </c>
      <c r="L363" s="29" t="str">
        <f>IF(集計用!K363="","",IF(集計用!F363="男",LOOKUP(集計用!K363,得点換算データ!$E$3:$F$12),LOOKUP(集計用!K363,得点換算データ!$E$17:$F$26)))</f>
        <v/>
      </c>
      <c r="M363" s="28" t="str">
        <f>IF(記入用!K363="","",記入用!K363)</f>
        <v/>
      </c>
      <c r="N363" s="30" t="str">
        <f>IF(集計用!M363="","",IF(集計用!F363="男",LOOKUP(集計用!M363,得点換算データ!$G$3:$H$12),LOOKUP(集計用!M363,得点換算データ!$G$17:$H$26)))</f>
        <v/>
      </c>
      <c r="O363" s="28" t="str">
        <f>IF(記入用!L363="","",記入用!L363)</f>
        <v/>
      </c>
      <c r="P363" s="30" t="str">
        <f>IF(集計用!O363="","",IF(集計用!F363="男",LOOKUP(集計用!O363,得点換算データ!$I$3:$J$12),LOOKUP(集計用!O363,得点換算データ!$I$17:$J$26)))</f>
        <v/>
      </c>
      <c r="Q363" s="28" t="str">
        <f>IF(記入用!M363="","",記入用!M363)</f>
        <v/>
      </c>
      <c r="R363" s="30" t="str">
        <f>IF(集計用!Q363="","",IF(集計用!F363="男",LOOKUP(集計用!Q363,得点換算データ!$K$3:$L$12),LOOKUP(集計用!Q363,得点換算データ!$K$17:$L$26)))</f>
        <v/>
      </c>
      <c r="S363" s="28" t="str">
        <f>IF(記入用!N363="","",ROUNDUP(記入用!N363,1))</f>
        <v/>
      </c>
      <c r="T363" s="30" t="str">
        <f>IF(集計用!S363="","",IF(集計用!F363="男",LOOKUP(集計用!S363,得点換算データ!$M$3:$N$12),LOOKUP(集計用!S363,得点換算データ!$M$17:$N$26)))</f>
        <v/>
      </c>
      <c r="U363" s="28" t="str">
        <f>IF(記入用!O363="","",ROUNDDOWN(記入用!O363,0))</f>
        <v/>
      </c>
      <c r="V363" s="30" t="str">
        <f>IF(集計用!U363="","",IF(集計用!F363="男",LOOKUP(集計用!U363,得点換算データ!$O$3:$P$12),LOOKUP(集計用!U363,得点換算データ!$O$17:$P$26)))</f>
        <v/>
      </c>
      <c r="W363" s="28" t="str">
        <f>IF(記入用!P363="","",ROUNDDOWN(記入用!P363,0))</f>
        <v/>
      </c>
      <c r="X363" s="30" t="str">
        <f>IF(集計用!W363="","",IF(集計用!F363="男",LOOKUP(集計用!W363,得点換算データ!$Q$3:$R$12),LOOKUP(集計用!W363,得点換算データ!$Q$17:$R$26)))</f>
        <v/>
      </c>
      <c r="Y363" s="28" t="str">
        <f>IF(SUM(集計用!H363+J363+L363+N363+P363+R363+T363+V363+X363)=0,"",(H363+J363+L363+N363+T363+V363+X363+MAX(P363,R363)))</f>
        <v/>
      </c>
      <c r="Z363" s="28" t="str">
        <f>IF(Y363="","",IF(C363=1,LOOKUP(Y363,得点換算データ!$B$29:$B$33,得点換算データ!$A$29:$A$33),IF(C363=2,LOOKUP(Y363,得点換算データ!$C$29:$C$33,得点換算データ!$A$29:$A$33),LOOKUP(Y363,得点換算データ!$D$29:$D$33,得点換算データ!$A$29:$A$33))))</f>
        <v/>
      </c>
      <c r="AA363" s="27">
        <f t="shared" si="50"/>
        <v>0</v>
      </c>
      <c r="AB363" s="27"/>
      <c r="AC363" s="27">
        <f t="shared" si="51"/>
        <v>0</v>
      </c>
      <c r="AD363" s="27">
        <f t="shared" si="52"/>
        <v>0</v>
      </c>
      <c r="AE363" s="27">
        <f t="shared" si="53"/>
        <v>0</v>
      </c>
      <c r="AF363" s="27">
        <f t="shared" si="54"/>
        <v>0</v>
      </c>
      <c r="AG363" s="27">
        <f t="shared" si="55"/>
        <v>0</v>
      </c>
      <c r="AH363" s="27">
        <f t="shared" si="56"/>
        <v>0</v>
      </c>
      <c r="AI363" s="27">
        <f t="shared" si="57"/>
        <v>0</v>
      </c>
      <c r="AJ363" s="27">
        <f t="shared" si="58"/>
        <v>0</v>
      </c>
      <c r="AK363" s="27">
        <f t="shared" si="59"/>
        <v>0</v>
      </c>
    </row>
    <row r="364" spans="1:37">
      <c r="A364" s="28" t="str">
        <f>IF(記入用!A364="","",記入用!A364)</f>
        <v/>
      </c>
      <c r="B364" s="28" t="str">
        <f>IF(記入用!B364="","",記入用!B364)</f>
        <v/>
      </c>
      <c r="C364" s="28" t="str">
        <f>IF(記入用!C364="","",記入用!C364)</f>
        <v/>
      </c>
      <c r="D364" s="28" t="str">
        <f>IF(記入用!D364="","",記入用!D364)</f>
        <v/>
      </c>
      <c r="E364" s="28" t="str">
        <f>IF(記入用!E364="","",記入用!E364)</f>
        <v/>
      </c>
      <c r="F364" s="28" t="str">
        <f>IF(記入用!F364="","",記入用!F364)</f>
        <v/>
      </c>
      <c r="G364" s="28" t="str">
        <f>IF(OR(記入用!G364=0,記入用!H364=0),"",ROUND((記入用!G364+記入用!H364)/2,0))</f>
        <v/>
      </c>
      <c r="H364" s="29" t="str">
        <f>IF(集計用!G364="","",IF(集計用!F364="男",LOOKUP(集計用!G364,得点換算データ!$A$3:$B$12),LOOKUP(集計用!G364,得点換算データ!$A$17:$B$26)))</f>
        <v/>
      </c>
      <c r="I364" s="28" t="str">
        <f>IF(記入用!I364="","",記入用!I364)</f>
        <v/>
      </c>
      <c r="J364" s="30" t="str">
        <f>IF(集計用!I364="","",IF(集計用!F364="男",LOOKUP(集計用!I364,得点換算データ!$C$3:$D$12),LOOKUP(集計用!I364,得点換算データ!$C$17:$D$26)))</f>
        <v/>
      </c>
      <c r="K364" s="28" t="str">
        <f>IF(記入用!J364="","",ROUNDDOWN(記入用!J364,0))</f>
        <v/>
      </c>
      <c r="L364" s="29" t="str">
        <f>IF(集計用!K364="","",IF(集計用!F364="男",LOOKUP(集計用!K364,得点換算データ!$E$3:$F$12),LOOKUP(集計用!K364,得点換算データ!$E$17:$F$26)))</f>
        <v/>
      </c>
      <c r="M364" s="28" t="str">
        <f>IF(記入用!K364="","",記入用!K364)</f>
        <v/>
      </c>
      <c r="N364" s="30" t="str">
        <f>IF(集計用!M364="","",IF(集計用!F364="男",LOOKUP(集計用!M364,得点換算データ!$G$3:$H$12),LOOKUP(集計用!M364,得点換算データ!$G$17:$H$26)))</f>
        <v/>
      </c>
      <c r="O364" s="28" t="str">
        <f>IF(記入用!L364="","",記入用!L364)</f>
        <v/>
      </c>
      <c r="P364" s="30" t="str">
        <f>IF(集計用!O364="","",IF(集計用!F364="男",LOOKUP(集計用!O364,得点換算データ!$I$3:$J$12),LOOKUP(集計用!O364,得点換算データ!$I$17:$J$26)))</f>
        <v/>
      </c>
      <c r="Q364" s="28" t="str">
        <f>IF(記入用!M364="","",記入用!M364)</f>
        <v/>
      </c>
      <c r="R364" s="30" t="str">
        <f>IF(集計用!Q364="","",IF(集計用!F364="男",LOOKUP(集計用!Q364,得点換算データ!$K$3:$L$12),LOOKUP(集計用!Q364,得点換算データ!$K$17:$L$26)))</f>
        <v/>
      </c>
      <c r="S364" s="28" t="str">
        <f>IF(記入用!N364="","",ROUNDUP(記入用!N364,1))</f>
        <v/>
      </c>
      <c r="T364" s="30" t="str">
        <f>IF(集計用!S364="","",IF(集計用!F364="男",LOOKUP(集計用!S364,得点換算データ!$M$3:$N$12),LOOKUP(集計用!S364,得点換算データ!$M$17:$N$26)))</f>
        <v/>
      </c>
      <c r="U364" s="28" t="str">
        <f>IF(記入用!O364="","",ROUNDDOWN(記入用!O364,0))</f>
        <v/>
      </c>
      <c r="V364" s="30" t="str">
        <f>IF(集計用!U364="","",IF(集計用!F364="男",LOOKUP(集計用!U364,得点換算データ!$O$3:$P$12),LOOKUP(集計用!U364,得点換算データ!$O$17:$P$26)))</f>
        <v/>
      </c>
      <c r="W364" s="28" t="str">
        <f>IF(記入用!P364="","",ROUNDDOWN(記入用!P364,0))</f>
        <v/>
      </c>
      <c r="X364" s="30" t="str">
        <f>IF(集計用!W364="","",IF(集計用!F364="男",LOOKUP(集計用!W364,得点換算データ!$Q$3:$R$12),LOOKUP(集計用!W364,得点換算データ!$Q$17:$R$26)))</f>
        <v/>
      </c>
      <c r="Y364" s="28" t="str">
        <f>IF(SUM(集計用!H364+J364+L364+N364+P364+R364+T364+V364+X364)=0,"",(H364+J364+L364+N364+T364+V364+X364+MAX(P364,R364)))</f>
        <v/>
      </c>
      <c r="Z364" s="28" t="str">
        <f>IF(Y364="","",IF(C364=1,LOOKUP(Y364,得点換算データ!$B$29:$B$33,得点換算データ!$A$29:$A$33),IF(C364=2,LOOKUP(Y364,得点換算データ!$C$29:$C$33,得点換算データ!$A$29:$A$33),LOOKUP(Y364,得点換算データ!$D$29:$D$33,得点換算データ!$A$29:$A$33))))</f>
        <v/>
      </c>
      <c r="AA364" s="27">
        <f t="shared" si="50"/>
        <v>0</v>
      </c>
      <c r="AB364" s="27"/>
      <c r="AC364" s="27">
        <f t="shared" si="51"/>
        <v>0</v>
      </c>
      <c r="AD364" s="27">
        <f t="shared" si="52"/>
        <v>0</v>
      </c>
      <c r="AE364" s="27">
        <f t="shared" si="53"/>
        <v>0</v>
      </c>
      <c r="AF364" s="27">
        <f t="shared" si="54"/>
        <v>0</v>
      </c>
      <c r="AG364" s="27">
        <f t="shared" si="55"/>
        <v>0</v>
      </c>
      <c r="AH364" s="27">
        <f t="shared" si="56"/>
        <v>0</v>
      </c>
      <c r="AI364" s="27">
        <f t="shared" si="57"/>
        <v>0</v>
      </c>
      <c r="AJ364" s="27">
        <f t="shared" si="58"/>
        <v>0</v>
      </c>
      <c r="AK364" s="27">
        <f t="shared" si="59"/>
        <v>0</v>
      </c>
    </row>
    <row r="365" spans="1:37">
      <c r="A365" s="28" t="str">
        <f>IF(記入用!A365="","",記入用!A365)</f>
        <v/>
      </c>
      <c r="B365" s="28" t="str">
        <f>IF(記入用!B365="","",記入用!B365)</f>
        <v/>
      </c>
      <c r="C365" s="28" t="str">
        <f>IF(記入用!C365="","",記入用!C365)</f>
        <v/>
      </c>
      <c r="D365" s="28" t="str">
        <f>IF(記入用!D365="","",記入用!D365)</f>
        <v/>
      </c>
      <c r="E365" s="28" t="str">
        <f>IF(記入用!E365="","",記入用!E365)</f>
        <v/>
      </c>
      <c r="F365" s="28" t="str">
        <f>IF(記入用!F365="","",記入用!F365)</f>
        <v/>
      </c>
      <c r="G365" s="28" t="str">
        <f>IF(OR(記入用!G365=0,記入用!H365=0),"",ROUND((記入用!G365+記入用!H365)/2,0))</f>
        <v/>
      </c>
      <c r="H365" s="29" t="str">
        <f>IF(集計用!G365="","",IF(集計用!F365="男",LOOKUP(集計用!G365,得点換算データ!$A$3:$B$12),LOOKUP(集計用!G365,得点換算データ!$A$17:$B$26)))</f>
        <v/>
      </c>
      <c r="I365" s="28" t="str">
        <f>IF(記入用!I365="","",記入用!I365)</f>
        <v/>
      </c>
      <c r="J365" s="30" t="str">
        <f>IF(集計用!I365="","",IF(集計用!F365="男",LOOKUP(集計用!I365,得点換算データ!$C$3:$D$12),LOOKUP(集計用!I365,得点換算データ!$C$17:$D$26)))</f>
        <v/>
      </c>
      <c r="K365" s="28" t="str">
        <f>IF(記入用!J365="","",ROUNDDOWN(記入用!J365,0))</f>
        <v/>
      </c>
      <c r="L365" s="29" t="str">
        <f>IF(集計用!K365="","",IF(集計用!F365="男",LOOKUP(集計用!K365,得点換算データ!$E$3:$F$12),LOOKUP(集計用!K365,得点換算データ!$E$17:$F$26)))</f>
        <v/>
      </c>
      <c r="M365" s="28" t="str">
        <f>IF(記入用!K365="","",記入用!K365)</f>
        <v/>
      </c>
      <c r="N365" s="30" t="str">
        <f>IF(集計用!M365="","",IF(集計用!F365="男",LOOKUP(集計用!M365,得点換算データ!$G$3:$H$12),LOOKUP(集計用!M365,得点換算データ!$G$17:$H$26)))</f>
        <v/>
      </c>
      <c r="O365" s="28" t="str">
        <f>IF(記入用!L365="","",記入用!L365)</f>
        <v/>
      </c>
      <c r="P365" s="30" t="str">
        <f>IF(集計用!O365="","",IF(集計用!F365="男",LOOKUP(集計用!O365,得点換算データ!$I$3:$J$12),LOOKUP(集計用!O365,得点換算データ!$I$17:$J$26)))</f>
        <v/>
      </c>
      <c r="Q365" s="28" t="str">
        <f>IF(記入用!M365="","",記入用!M365)</f>
        <v/>
      </c>
      <c r="R365" s="30" t="str">
        <f>IF(集計用!Q365="","",IF(集計用!F365="男",LOOKUP(集計用!Q365,得点換算データ!$K$3:$L$12),LOOKUP(集計用!Q365,得点換算データ!$K$17:$L$26)))</f>
        <v/>
      </c>
      <c r="S365" s="28" t="str">
        <f>IF(記入用!N365="","",ROUNDUP(記入用!N365,1))</f>
        <v/>
      </c>
      <c r="T365" s="30" t="str">
        <f>IF(集計用!S365="","",IF(集計用!F365="男",LOOKUP(集計用!S365,得点換算データ!$M$3:$N$12),LOOKUP(集計用!S365,得点換算データ!$M$17:$N$26)))</f>
        <v/>
      </c>
      <c r="U365" s="28" t="str">
        <f>IF(記入用!O365="","",ROUNDDOWN(記入用!O365,0))</f>
        <v/>
      </c>
      <c r="V365" s="30" t="str">
        <f>IF(集計用!U365="","",IF(集計用!F365="男",LOOKUP(集計用!U365,得点換算データ!$O$3:$P$12),LOOKUP(集計用!U365,得点換算データ!$O$17:$P$26)))</f>
        <v/>
      </c>
      <c r="W365" s="28" t="str">
        <f>IF(記入用!P365="","",ROUNDDOWN(記入用!P365,0))</f>
        <v/>
      </c>
      <c r="X365" s="30" t="str">
        <f>IF(集計用!W365="","",IF(集計用!F365="男",LOOKUP(集計用!W365,得点換算データ!$Q$3:$R$12),LOOKUP(集計用!W365,得点換算データ!$Q$17:$R$26)))</f>
        <v/>
      </c>
      <c r="Y365" s="28" t="str">
        <f>IF(SUM(集計用!H365+J365+L365+N365+P365+R365+T365+V365+X365)=0,"",(H365+J365+L365+N365+T365+V365+X365+MAX(P365,R365)))</f>
        <v/>
      </c>
      <c r="Z365" s="28" t="str">
        <f>IF(Y365="","",IF(C365=1,LOOKUP(Y365,得点換算データ!$B$29:$B$33,得点換算データ!$A$29:$A$33),IF(C365=2,LOOKUP(Y365,得点換算データ!$C$29:$C$33,得点換算データ!$A$29:$A$33),LOOKUP(Y365,得点換算データ!$D$29:$D$33,得点換算データ!$A$29:$A$33))))</f>
        <v/>
      </c>
      <c r="AA365" s="27">
        <f t="shared" si="50"/>
        <v>0</v>
      </c>
      <c r="AB365" s="27"/>
      <c r="AC365" s="27">
        <f t="shared" si="51"/>
        <v>0</v>
      </c>
      <c r="AD365" s="27">
        <f t="shared" si="52"/>
        <v>0</v>
      </c>
      <c r="AE365" s="27">
        <f t="shared" si="53"/>
        <v>0</v>
      </c>
      <c r="AF365" s="27">
        <f t="shared" si="54"/>
        <v>0</v>
      </c>
      <c r="AG365" s="27">
        <f t="shared" si="55"/>
        <v>0</v>
      </c>
      <c r="AH365" s="27">
        <f t="shared" si="56"/>
        <v>0</v>
      </c>
      <c r="AI365" s="27">
        <f t="shared" si="57"/>
        <v>0</v>
      </c>
      <c r="AJ365" s="27">
        <f t="shared" si="58"/>
        <v>0</v>
      </c>
      <c r="AK365" s="27">
        <f t="shared" si="59"/>
        <v>0</v>
      </c>
    </row>
    <row r="366" spans="1:37">
      <c r="A366" s="28" t="str">
        <f>IF(記入用!A366="","",記入用!A366)</f>
        <v/>
      </c>
      <c r="B366" s="28" t="str">
        <f>IF(記入用!B366="","",記入用!B366)</f>
        <v/>
      </c>
      <c r="C366" s="28" t="str">
        <f>IF(記入用!C366="","",記入用!C366)</f>
        <v/>
      </c>
      <c r="D366" s="28" t="str">
        <f>IF(記入用!D366="","",記入用!D366)</f>
        <v/>
      </c>
      <c r="E366" s="28" t="str">
        <f>IF(記入用!E366="","",記入用!E366)</f>
        <v/>
      </c>
      <c r="F366" s="28" t="str">
        <f>IF(記入用!F366="","",記入用!F366)</f>
        <v/>
      </c>
      <c r="G366" s="28" t="str">
        <f>IF(OR(記入用!G366=0,記入用!H366=0),"",ROUND((記入用!G366+記入用!H366)/2,0))</f>
        <v/>
      </c>
      <c r="H366" s="29" t="str">
        <f>IF(集計用!G366="","",IF(集計用!F366="男",LOOKUP(集計用!G366,得点換算データ!$A$3:$B$12),LOOKUP(集計用!G366,得点換算データ!$A$17:$B$26)))</f>
        <v/>
      </c>
      <c r="I366" s="28" t="str">
        <f>IF(記入用!I366="","",記入用!I366)</f>
        <v/>
      </c>
      <c r="J366" s="30" t="str">
        <f>IF(集計用!I366="","",IF(集計用!F366="男",LOOKUP(集計用!I366,得点換算データ!$C$3:$D$12),LOOKUP(集計用!I366,得点換算データ!$C$17:$D$26)))</f>
        <v/>
      </c>
      <c r="K366" s="28" t="str">
        <f>IF(記入用!J366="","",ROUNDDOWN(記入用!J366,0))</f>
        <v/>
      </c>
      <c r="L366" s="29" t="str">
        <f>IF(集計用!K366="","",IF(集計用!F366="男",LOOKUP(集計用!K366,得点換算データ!$E$3:$F$12),LOOKUP(集計用!K366,得点換算データ!$E$17:$F$26)))</f>
        <v/>
      </c>
      <c r="M366" s="28" t="str">
        <f>IF(記入用!K366="","",記入用!K366)</f>
        <v/>
      </c>
      <c r="N366" s="30" t="str">
        <f>IF(集計用!M366="","",IF(集計用!F366="男",LOOKUP(集計用!M366,得点換算データ!$G$3:$H$12),LOOKUP(集計用!M366,得点換算データ!$G$17:$H$26)))</f>
        <v/>
      </c>
      <c r="O366" s="28" t="str">
        <f>IF(記入用!L366="","",記入用!L366)</f>
        <v/>
      </c>
      <c r="P366" s="30" t="str">
        <f>IF(集計用!O366="","",IF(集計用!F366="男",LOOKUP(集計用!O366,得点換算データ!$I$3:$J$12),LOOKUP(集計用!O366,得点換算データ!$I$17:$J$26)))</f>
        <v/>
      </c>
      <c r="Q366" s="28" t="str">
        <f>IF(記入用!M366="","",記入用!M366)</f>
        <v/>
      </c>
      <c r="R366" s="30" t="str">
        <f>IF(集計用!Q366="","",IF(集計用!F366="男",LOOKUP(集計用!Q366,得点換算データ!$K$3:$L$12),LOOKUP(集計用!Q366,得点換算データ!$K$17:$L$26)))</f>
        <v/>
      </c>
      <c r="S366" s="28" t="str">
        <f>IF(記入用!N366="","",ROUNDUP(記入用!N366,1))</f>
        <v/>
      </c>
      <c r="T366" s="30" t="str">
        <f>IF(集計用!S366="","",IF(集計用!F366="男",LOOKUP(集計用!S366,得点換算データ!$M$3:$N$12),LOOKUP(集計用!S366,得点換算データ!$M$17:$N$26)))</f>
        <v/>
      </c>
      <c r="U366" s="28" t="str">
        <f>IF(記入用!O366="","",ROUNDDOWN(記入用!O366,0))</f>
        <v/>
      </c>
      <c r="V366" s="30" t="str">
        <f>IF(集計用!U366="","",IF(集計用!F366="男",LOOKUP(集計用!U366,得点換算データ!$O$3:$P$12),LOOKUP(集計用!U366,得点換算データ!$O$17:$P$26)))</f>
        <v/>
      </c>
      <c r="W366" s="28" t="str">
        <f>IF(記入用!P366="","",ROUNDDOWN(記入用!P366,0))</f>
        <v/>
      </c>
      <c r="X366" s="30" t="str">
        <f>IF(集計用!W366="","",IF(集計用!F366="男",LOOKUP(集計用!W366,得点換算データ!$Q$3:$R$12),LOOKUP(集計用!W366,得点換算データ!$Q$17:$R$26)))</f>
        <v/>
      </c>
      <c r="Y366" s="28" t="str">
        <f>IF(SUM(集計用!H366+J366+L366+N366+P366+R366+T366+V366+X366)=0,"",(H366+J366+L366+N366+T366+V366+X366+MAX(P366,R366)))</f>
        <v/>
      </c>
      <c r="Z366" s="28" t="str">
        <f>IF(Y366="","",IF(C366=1,LOOKUP(Y366,得点換算データ!$B$29:$B$33,得点換算データ!$A$29:$A$33),IF(C366=2,LOOKUP(Y366,得点換算データ!$C$29:$C$33,得点換算データ!$A$29:$A$33),LOOKUP(Y366,得点換算データ!$D$29:$D$33,得点換算データ!$A$29:$A$33))))</f>
        <v/>
      </c>
      <c r="AA366" s="27">
        <f t="shared" si="50"/>
        <v>0</v>
      </c>
      <c r="AB366" s="27"/>
      <c r="AC366" s="27">
        <f t="shared" si="51"/>
        <v>0</v>
      </c>
      <c r="AD366" s="27">
        <f t="shared" si="52"/>
        <v>0</v>
      </c>
      <c r="AE366" s="27">
        <f t="shared" si="53"/>
        <v>0</v>
      </c>
      <c r="AF366" s="27">
        <f t="shared" si="54"/>
        <v>0</v>
      </c>
      <c r="AG366" s="27">
        <f t="shared" si="55"/>
        <v>0</v>
      </c>
      <c r="AH366" s="27">
        <f t="shared" si="56"/>
        <v>0</v>
      </c>
      <c r="AI366" s="27">
        <f t="shared" si="57"/>
        <v>0</v>
      </c>
      <c r="AJ366" s="27">
        <f t="shared" si="58"/>
        <v>0</v>
      </c>
      <c r="AK366" s="27">
        <f t="shared" si="59"/>
        <v>0</v>
      </c>
    </row>
    <row r="367" spans="1:37">
      <c r="A367" s="28" t="str">
        <f>IF(記入用!A367="","",記入用!A367)</f>
        <v/>
      </c>
      <c r="B367" s="28" t="str">
        <f>IF(記入用!B367="","",記入用!B367)</f>
        <v/>
      </c>
      <c r="C367" s="28" t="str">
        <f>IF(記入用!C367="","",記入用!C367)</f>
        <v/>
      </c>
      <c r="D367" s="28" t="str">
        <f>IF(記入用!D367="","",記入用!D367)</f>
        <v/>
      </c>
      <c r="E367" s="28" t="str">
        <f>IF(記入用!E367="","",記入用!E367)</f>
        <v/>
      </c>
      <c r="F367" s="28" t="str">
        <f>IF(記入用!F367="","",記入用!F367)</f>
        <v/>
      </c>
      <c r="G367" s="28" t="str">
        <f>IF(OR(記入用!G367=0,記入用!H367=0),"",ROUND((記入用!G367+記入用!H367)/2,0))</f>
        <v/>
      </c>
      <c r="H367" s="29" t="str">
        <f>IF(集計用!G367="","",IF(集計用!F367="男",LOOKUP(集計用!G367,得点換算データ!$A$3:$B$12),LOOKUP(集計用!G367,得点換算データ!$A$17:$B$26)))</f>
        <v/>
      </c>
      <c r="I367" s="28" t="str">
        <f>IF(記入用!I367="","",記入用!I367)</f>
        <v/>
      </c>
      <c r="J367" s="30" t="str">
        <f>IF(集計用!I367="","",IF(集計用!F367="男",LOOKUP(集計用!I367,得点換算データ!$C$3:$D$12),LOOKUP(集計用!I367,得点換算データ!$C$17:$D$26)))</f>
        <v/>
      </c>
      <c r="K367" s="28" t="str">
        <f>IF(記入用!J367="","",ROUNDDOWN(記入用!J367,0))</f>
        <v/>
      </c>
      <c r="L367" s="29" t="str">
        <f>IF(集計用!K367="","",IF(集計用!F367="男",LOOKUP(集計用!K367,得点換算データ!$E$3:$F$12),LOOKUP(集計用!K367,得点換算データ!$E$17:$F$26)))</f>
        <v/>
      </c>
      <c r="M367" s="28" t="str">
        <f>IF(記入用!K367="","",記入用!K367)</f>
        <v/>
      </c>
      <c r="N367" s="30" t="str">
        <f>IF(集計用!M367="","",IF(集計用!F367="男",LOOKUP(集計用!M367,得点換算データ!$G$3:$H$12),LOOKUP(集計用!M367,得点換算データ!$G$17:$H$26)))</f>
        <v/>
      </c>
      <c r="O367" s="28" t="str">
        <f>IF(記入用!L367="","",記入用!L367)</f>
        <v/>
      </c>
      <c r="P367" s="30" t="str">
        <f>IF(集計用!O367="","",IF(集計用!F367="男",LOOKUP(集計用!O367,得点換算データ!$I$3:$J$12),LOOKUP(集計用!O367,得点換算データ!$I$17:$J$26)))</f>
        <v/>
      </c>
      <c r="Q367" s="28" t="str">
        <f>IF(記入用!M367="","",記入用!M367)</f>
        <v/>
      </c>
      <c r="R367" s="30" t="str">
        <f>IF(集計用!Q367="","",IF(集計用!F367="男",LOOKUP(集計用!Q367,得点換算データ!$K$3:$L$12),LOOKUP(集計用!Q367,得点換算データ!$K$17:$L$26)))</f>
        <v/>
      </c>
      <c r="S367" s="28" t="str">
        <f>IF(記入用!N367="","",ROUNDUP(記入用!N367,1))</f>
        <v/>
      </c>
      <c r="T367" s="30" t="str">
        <f>IF(集計用!S367="","",IF(集計用!F367="男",LOOKUP(集計用!S367,得点換算データ!$M$3:$N$12),LOOKUP(集計用!S367,得点換算データ!$M$17:$N$26)))</f>
        <v/>
      </c>
      <c r="U367" s="28" t="str">
        <f>IF(記入用!O367="","",ROUNDDOWN(記入用!O367,0))</f>
        <v/>
      </c>
      <c r="V367" s="30" t="str">
        <f>IF(集計用!U367="","",IF(集計用!F367="男",LOOKUP(集計用!U367,得点換算データ!$O$3:$P$12),LOOKUP(集計用!U367,得点換算データ!$O$17:$P$26)))</f>
        <v/>
      </c>
      <c r="W367" s="28" t="str">
        <f>IF(記入用!P367="","",ROUNDDOWN(記入用!P367,0))</f>
        <v/>
      </c>
      <c r="X367" s="30" t="str">
        <f>IF(集計用!W367="","",IF(集計用!F367="男",LOOKUP(集計用!W367,得点換算データ!$Q$3:$R$12),LOOKUP(集計用!W367,得点換算データ!$Q$17:$R$26)))</f>
        <v/>
      </c>
      <c r="Y367" s="28" t="str">
        <f>IF(SUM(集計用!H367+J367+L367+N367+P367+R367+T367+V367+X367)=0,"",(H367+J367+L367+N367+T367+V367+X367+MAX(P367,R367)))</f>
        <v/>
      </c>
      <c r="Z367" s="28" t="str">
        <f>IF(Y367="","",IF(C367=1,LOOKUP(Y367,得点換算データ!$B$29:$B$33,得点換算データ!$A$29:$A$33),IF(C367=2,LOOKUP(Y367,得点換算データ!$C$29:$C$33,得点換算データ!$A$29:$A$33),LOOKUP(Y367,得点換算データ!$D$29:$D$33,得点換算データ!$A$29:$A$33))))</f>
        <v/>
      </c>
      <c r="AA367" s="27">
        <f t="shared" si="50"/>
        <v>0</v>
      </c>
      <c r="AB367" s="27"/>
      <c r="AC367" s="27">
        <f t="shared" si="51"/>
        <v>0</v>
      </c>
      <c r="AD367" s="27">
        <f t="shared" si="52"/>
        <v>0</v>
      </c>
      <c r="AE367" s="27">
        <f t="shared" si="53"/>
        <v>0</v>
      </c>
      <c r="AF367" s="27">
        <f t="shared" si="54"/>
        <v>0</v>
      </c>
      <c r="AG367" s="27">
        <f t="shared" si="55"/>
        <v>0</v>
      </c>
      <c r="AH367" s="27">
        <f t="shared" si="56"/>
        <v>0</v>
      </c>
      <c r="AI367" s="27">
        <f t="shared" si="57"/>
        <v>0</v>
      </c>
      <c r="AJ367" s="27">
        <f t="shared" si="58"/>
        <v>0</v>
      </c>
      <c r="AK367" s="27">
        <f t="shared" si="59"/>
        <v>0</v>
      </c>
    </row>
    <row r="368" spans="1:37">
      <c r="A368" s="28" t="str">
        <f>IF(記入用!A368="","",記入用!A368)</f>
        <v/>
      </c>
      <c r="B368" s="28" t="str">
        <f>IF(記入用!B368="","",記入用!B368)</f>
        <v/>
      </c>
      <c r="C368" s="28" t="str">
        <f>IF(記入用!C368="","",記入用!C368)</f>
        <v/>
      </c>
      <c r="D368" s="28" t="str">
        <f>IF(記入用!D368="","",記入用!D368)</f>
        <v/>
      </c>
      <c r="E368" s="28" t="str">
        <f>IF(記入用!E368="","",記入用!E368)</f>
        <v/>
      </c>
      <c r="F368" s="28" t="str">
        <f>IF(記入用!F368="","",記入用!F368)</f>
        <v/>
      </c>
      <c r="G368" s="28" t="str">
        <f>IF(OR(記入用!G368=0,記入用!H368=0),"",ROUND((記入用!G368+記入用!H368)/2,0))</f>
        <v/>
      </c>
      <c r="H368" s="29" t="str">
        <f>IF(集計用!G368="","",IF(集計用!F368="男",LOOKUP(集計用!G368,得点換算データ!$A$3:$B$12),LOOKUP(集計用!G368,得点換算データ!$A$17:$B$26)))</f>
        <v/>
      </c>
      <c r="I368" s="28" t="str">
        <f>IF(記入用!I368="","",記入用!I368)</f>
        <v/>
      </c>
      <c r="J368" s="30" t="str">
        <f>IF(集計用!I368="","",IF(集計用!F368="男",LOOKUP(集計用!I368,得点換算データ!$C$3:$D$12),LOOKUP(集計用!I368,得点換算データ!$C$17:$D$26)))</f>
        <v/>
      </c>
      <c r="K368" s="28" t="str">
        <f>IF(記入用!J368="","",ROUNDDOWN(記入用!J368,0))</f>
        <v/>
      </c>
      <c r="L368" s="29" t="str">
        <f>IF(集計用!K368="","",IF(集計用!F368="男",LOOKUP(集計用!K368,得点換算データ!$E$3:$F$12),LOOKUP(集計用!K368,得点換算データ!$E$17:$F$26)))</f>
        <v/>
      </c>
      <c r="M368" s="28" t="str">
        <f>IF(記入用!K368="","",記入用!K368)</f>
        <v/>
      </c>
      <c r="N368" s="30" t="str">
        <f>IF(集計用!M368="","",IF(集計用!F368="男",LOOKUP(集計用!M368,得点換算データ!$G$3:$H$12),LOOKUP(集計用!M368,得点換算データ!$G$17:$H$26)))</f>
        <v/>
      </c>
      <c r="O368" s="28" t="str">
        <f>IF(記入用!L368="","",記入用!L368)</f>
        <v/>
      </c>
      <c r="P368" s="30" t="str">
        <f>IF(集計用!O368="","",IF(集計用!F368="男",LOOKUP(集計用!O368,得点換算データ!$I$3:$J$12),LOOKUP(集計用!O368,得点換算データ!$I$17:$J$26)))</f>
        <v/>
      </c>
      <c r="Q368" s="28" t="str">
        <f>IF(記入用!M368="","",記入用!M368)</f>
        <v/>
      </c>
      <c r="R368" s="30" t="str">
        <f>IF(集計用!Q368="","",IF(集計用!F368="男",LOOKUP(集計用!Q368,得点換算データ!$K$3:$L$12),LOOKUP(集計用!Q368,得点換算データ!$K$17:$L$26)))</f>
        <v/>
      </c>
      <c r="S368" s="28" t="str">
        <f>IF(記入用!N368="","",ROUNDUP(記入用!N368,1))</f>
        <v/>
      </c>
      <c r="T368" s="30" t="str">
        <f>IF(集計用!S368="","",IF(集計用!F368="男",LOOKUP(集計用!S368,得点換算データ!$M$3:$N$12),LOOKUP(集計用!S368,得点換算データ!$M$17:$N$26)))</f>
        <v/>
      </c>
      <c r="U368" s="28" t="str">
        <f>IF(記入用!O368="","",ROUNDDOWN(記入用!O368,0))</f>
        <v/>
      </c>
      <c r="V368" s="30" t="str">
        <f>IF(集計用!U368="","",IF(集計用!F368="男",LOOKUP(集計用!U368,得点換算データ!$O$3:$P$12),LOOKUP(集計用!U368,得点換算データ!$O$17:$P$26)))</f>
        <v/>
      </c>
      <c r="W368" s="28" t="str">
        <f>IF(記入用!P368="","",ROUNDDOWN(記入用!P368,0))</f>
        <v/>
      </c>
      <c r="X368" s="30" t="str">
        <f>IF(集計用!W368="","",IF(集計用!F368="男",LOOKUP(集計用!W368,得点換算データ!$Q$3:$R$12),LOOKUP(集計用!W368,得点換算データ!$Q$17:$R$26)))</f>
        <v/>
      </c>
      <c r="Y368" s="28" t="str">
        <f>IF(SUM(集計用!H368+J368+L368+N368+P368+R368+T368+V368+X368)=0,"",(H368+J368+L368+N368+T368+V368+X368+MAX(P368,R368)))</f>
        <v/>
      </c>
      <c r="Z368" s="28" t="str">
        <f>IF(Y368="","",IF(C368=1,LOOKUP(Y368,得点換算データ!$B$29:$B$33,得点換算データ!$A$29:$A$33),IF(C368=2,LOOKUP(Y368,得点換算データ!$C$29:$C$33,得点換算データ!$A$29:$A$33),LOOKUP(Y368,得点換算データ!$D$29:$D$33,得点換算データ!$A$29:$A$33))))</f>
        <v/>
      </c>
      <c r="AA368" s="27">
        <f t="shared" si="50"/>
        <v>0</v>
      </c>
      <c r="AB368" s="27"/>
      <c r="AC368" s="27">
        <f t="shared" si="51"/>
        <v>0</v>
      </c>
      <c r="AD368" s="27">
        <f t="shared" si="52"/>
        <v>0</v>
      </c>
      <c r="AE368" s="27">
        <f t="shared" si="53"/>
        <v>0</v>
      </c>
      <c r="AF368" s="27">
        <f t="shared" si="54"/>
        <v>0</v>
      </c>
      <c r="AG368" s="27">
        <f t="shared" si="55"/>
        <v>0</v>
      </c>
      <c r="AH368" s="27">
        <f t="shared" si="56"/>
        <v>0</v>
      </c>
      <c r="AI368" s="27">
        <f t="shared" si="57"/>
        <v>0</v>
      </c>
      <c r="AJ368" s="27">
        <f t="shared" si="58"/>
        <v>0</v>
      </c>
      <c r="AK368" s="27">
        <f t="shared" si="59"/>
        <v>0</v>
      </c>
    </row>
    <row r="369" spans="1:37">
      <c r="A369" s="28" t="str">
        <f>IF(記入用!A369="","",記入用!A369)</f>
        <v/>
      </c>
      <c r="B369" s="28" t="str">
        <f>IF(記入用!B369="","",記入用!B369)</f>
        <v/>
      </c>
      <c r="C369" s="28" t="str">
        <f>IF(記入用!C369="","",記入用!C369)</f>
        <v/>
      </c>
      <c r="D369" s="28" t="str">
        <f>IF(記入用!D369="","",記入用!D369)</f>
        <v/>
      </c>
      <c r="E369" s="28" t="str">
        <f>IF(記入用!E369="","",記入用!E369)</f>
        <v/>
      </c>
      <c r="F369" s="28" t="str">
        <f>IF(記入用!F369="","",記入用!F369)</f>
        <v/>
      </c>
      <c r="G369" s="28" t="str">
        <f>IF(OR(記入用!G369=0,記入用!H369=0),"",ROUND((記入用!G369+記入用!H369)/2,0))</f>
        <v/>
      </c>
      <c r="H369" s="29" t="str">
        <f>IF(集計用!G369="","",IF(集計用!F369="男",LOOKUP(集計用!G369,得点換算データ!$A$3:$B$12),LOOKUP(集計用!G369,得点換算データ!$A$17:$B$26)))</f>
        <v/>
      </c>
      <c r="I369" s="28" t="str">
        <f>IF(記入用!I369="","",記入用!I369)</f>
        <v/>
      </c>
      <c r="J369" s="30" t="str">
        <f>IF(集計用!I369="","",IF(集計用!F369="男",LOOKUP(集計用!I369,得点換算データ!$C$3:$D$12),LOOKUP(集計用!I369,得点換算データ!$C$17:$D$26)))</f>
        <v/>
      </c>
      <c r="K369" s="28" t="str">
        <f>IF(記入用!J369="","",ROUNDDOWN(記入用!J369,0))</f>
        <v/>
      </c>
      <c r="L369" s="29" t="str">
        <f>IF(集計用!K369="","",IF(集計用!F369="男",LOOKUP(集計用!K369,得点換算データ!$E$3:$F$12),LOOKUP(集計用!K369,得点換算データ!$E$17:$F$26)))</f>
        <v/>
      </c>
      <c r="M369" s="28" t="str">
        <f>IF(記入用!K369="","",記入用!K369)</f>
        <v/>
      </c>
      <c r="N369" s="30" t="str">
        <f>IF(集計用!M369="","",IF(集計用!F369="男",LOOKUP(集計用!M369,得点換算データ!$G$3:$H$12),LOOKUP(集計用!M369,得点換算データ!$G$17:$H$26)))</f>
        <v/>
      </c>
      <c r="O369" s="28" t="str">
        <f>IF(記入用!L369="","",記入用!L369)</f>
        <v/>
      </c>
      <c r="P369" s="30" t="str">
        <f>IF(集計用!O369="","",IF(集計用!F369="男",LOOKUP(集計用!O369,得点換算データ!$I$3:$J$12),LOOKUP(集計用!O369,得点換算データ!$I$17:$J$26)))</f>
        <v/>
      </c>
      <c r="Q369" s="28" t="str">
        <f>IF(記入用!M369="","",記入用!M369)</f>
        <v/>
      </c>
      <c r="R369" s="30" t="str">
        <f>IF(集計用!Q369="","",IF(集計用!F369="男",LOOKUP(集計用!Q369,得点換算データ!$K$3:$L$12),LOOKUP(集計用!Q369,得点換算データ!$K$17:$L$26)))</f>
        <v/>
      </c>
      <c r="S369" s="28" t="str">
        <f>IF(記入用!N369="","",ROUNDUP(記入用!N369,1))</f>
        <v/>
      </c>
      <c r="T369" s="30" t="str">
        <f>IF(集計用!S369="","",IF(集計用!F369="男",LOOKUP(集計用!S369,得点換算データ!$M$3:$N$12),LOOKUP(集計用!S369,得点換算データ!$M$17:$N$26)))</f>
        <v/>
      </c>
      <c r="U369" s="28" t="str">
        <f>IF(記入用!O369="","",ROUNDDOWN(記入用!O369,0))</f>
        <v/>
      </c>
      <c r="V369" s="30" t="str">
        <f>IF(集計用!U369="","",IF(集計用!F369="男",LOOKUP(集計用!U369,得点換算データ!$O$3:$P$12),LOOKUP(集計用!U369,得点換算データ!$O$17:$P$26)))</f>
        <v/>
      </c>
      <c r="W369" s="28" t="str">
        <f>IF(記入用!P369="","",ROUNDDOWN(記入用!P369,0))</f>
        <v/>
      </c>
      <c r="X369" s="30" t="str">
        <f>IF(集計用!W369="","",IF(集計用!F369="男",LOOKUP(集計用!W369,得点換算データ!$Q$3:$R$12),LOOKUP(集計用!W369,得点換算データ!$Q$17:$R$26)))</f>
        <v/>
      </c>
      <c r="Y369" s="28" t="str">
        <f>IF(SUM(集計用!H369+J369+L369+N369+P369+R369+T369+V369+X369)=0,"",(H369+J369+L369+N369+T369+V369+X369+MAX(P369,R369)))</f>
        <v/>
      </c>
      <c r="Z369" s="28" t="str">
        <f>IF(Y369="","",IF(C369=1,LOOKUP(Y369,得点換算データ!$B$29:$B$33,得点換算データ!$A$29:$A$33),IF(C369=2,LOOKUP(Y369,得点換算データ!$C$29:$C$33,得点換算データ!$A$29:$A$33),LOOKUP(Y369,得点換算データ!$D$29:$D$33,得点換算データ!$A$29:$A$33))))</f>
        <v/>
      </c>
      <c r="AA369" s="27">
        <f t="shared" si="50"/>
        <v>0</v>
      </c>
      <c r="AB369" s="27"/>
      <c r="AC369" s="27">
        <f t="shared" si="51"/>
        <v>0</v>
      </c>
      <c r="AD369" s="27">
        <f t="shared" si="52"/>
        <v>0</v>
      </c>
      <c r="AE369" s="27">
        <f t="shared" si="53"/>
        <v>0</v>
      </c>
      <c r="AF369" s="27">
        <f t="shared" si="54"/>
        <v>0</v>
      </c>
      <c r="AG369" s="27">
        <f t="shared" si="55"/>
        <v>0</v>
      </c>
      <c r="AH369" s="27">
        <f t="shared" si="56"/>
        <v>0</v>
      </c>
      <c r="AI369" s="27">
        <f t="shared" si="57"/>
        <v>0</v>
      </c>
      <c r="AJ369" s="27">
        <f t="shared" si="58"/>
        <v>0</v>
      </c>
      <c r="AK369" s="27">
        <f t="shared" si="59"/>
        <v>0</v>
      </c>
    </row>
    <row r="370" spans="1:37">
      <c r="A370" s="28" t="str">
        <f>IF(記入用!A370="","",記入用!A370)</f>
        <v/>
      </c>
      <c r="B370" s="28" t="str">
        <f>IF(記入用!B370="","",記入用!B370)</f>
        <v/>
      </c>
      <c r="C370" s="28" t="str">
        <f>IF(記入用!C370="","",記入用!C370)</f>
        <v/>
      </c>
      <c r="D370" s="28" t="str">
        <f>IF(記入用!D370="","",記入用!D370)</f>
        <v/>
      </c>
      <c r="E370" s="28" t="str">
        <f>IF(記入用!E370="","",記入用!E370)</f>
        <v/>
      </c>
      <c r="F370" s="28" t="str">
        <f>IF(記入用!F370="","",記入用!F370)</f>
        <v/>
      </c>
      <c r="G370" s="28" t="str">
        <f>IF(OR(記入用!G370=0,記入用!H370=0),"",ROUND((記入用!G370+記入用!H370)/2,0))</f>
        <v/>
      </c>
      <c r="H370" s="29" t="str">
        <f>IF(集計用!G370="","",IF(集計用!F370="男",LOOKUP(集計用!G370,得点換算データ!$A$3:$B$12),LOOKUP(集計用!G370,得点換算データ!$A$17:$B$26)))</f>
        <v/>
      </c>
      <c r="I370" s="28" t="str">
        <f>IF(記入用!I370="","",記入用!I370)</f>
        <v/>
      </c>
      <c r="J370" s="30" t="str">
        <f>IF(集計用!I370="","",IF(集計用!F370="男",LOOKUP(集計用!I370,得点換算データ!$C$3:$D$12),LOOKUP(集計用!I370,得点換算データ!$C$17:$D$26)))</f>
        <v/>
      </c>
      <c r="K370" s="28" t="str">
        <f>IF(記入用!J370="","",ROUNDDOWN(記入用!J370,0))</f>
        <v/>
      </c>
      <c r="L370" s="29" t="str">
        <f>IF(集計用!K370="","",IF(集計用!F370="男",LOOKUP(集計用!K370,得点換算データ!$E$3:$F$12),LOOKUP(集計用!K370,得点換算データ!$E$17:$F$26)))</f>
        <v/>
      </c>
      <c r="M370" s="28" t="str">
        <f>IF(記入用!K370="","",記入用!K370)</f>
        <v/>
      </c>
      <c r="N370" s="30" t="str">
        <f>IF(集計用!M370="","",IF(集計用!F370="男",LOOKUP(集計用!M370,得点換算データ!$G$3:$H$12),LOOKUP(集計用!M370,得点換算データ!$G$17:$H$26)))</f>
        <v/>
      </c>
      <c r="O370" s="28" t="str">
        <f>IF(記入用!L370="","",記入用!L370)</f>
        <v/>
      </c>
      <c r="P370" s="30" t="str">
        <f>IF(集計用!O370="","",IF(集計用!F370="男",LOOKUP(集計用!O370,得点換算データ!$I$3:$J$12),LOOKUP(集計用!O370,得点換算データ!$I$17:$J$26)))</f>
        <v/>
      </c>
      <c r="Q370" s="28" t="str">
        <f>IF(記入用!M370="","",記入用!M370)</f>
        <v/>
      </c>
      <c r="R370" s="30" t="str">
        <f>IF(集計用!Q370="","",IF(集計用!F370="男",LOOKUP(集計用!Q370,得点換算データ!$K$3:$L$12),LOOKUP(集計用!Q370,得点換算データ!$K$17:$L$26)))</f>
        <v/>
      </c>
      <c r="S370" s="28" t="str">
        <f>IF(記入用!N370="","",ROUNDUP(記入用!N370,1))</f>
        <v/>
      </c>
      <c r="T370" s="30" t="str">
        <f>IF(集計用!S370="","",IF(集計用!F370="男",LOOKUP(集計用!S370,得点換算データ!$M$3:$N$12),LOOKUP(集計用!S370,得点換算データ!$M$17:$N$26)))</f>
        <v/>
      </c>
      <c r="U370" s="28" t="str">
        <f>IF(記入用!O370="","",ROUNDDOWN(記入用!O370,0))</f>
        <v/>
      </c>
      <c r="V370" s="30" t="str">
        <f>IF(集計用!U370="","",IF(集計用!F370="男",LOOKUP(集計用!U370,得点換算データ!$O$3:$P$12),LOOKUP(集計用!U370,得点換算データ!$O$17:$P$26)))</f>
        <v/>
      </c>
      <c r="W370" s="28" t="str">
        <f>IF(記入用!P370="","",ROUNDDOWN(記入用!P370,0))</f>
        <v/>
      </c>
      <c r="X370" s="30" t="str">
        <f>IF(集計用!W370="","",IF(集計用!F370="男",LOOKUP(集計用!W370,得点換算データ!$Q$3:$R$12),LOOKUP(集計用!W370,得点換算データ!$Q$17:$R$26)))</f>
        <v/>
      </c>
      <c r="Y370" s="28" t="str">
        <f>IF(SUM(集計用!H370+J370+L370+N370+P370+R370+T370+V370+X370)=0,"",(H370+J370+L370+N370+T370+V370+X370+MAX(P370,R370)))</f>
        <v/>
      </c>
      <c r="Z370" s="28" t="str">
        <f>IF(Y370="","",IF(C370=1,LOOKUP(Y370,得点換算データ!$B$29:$B$33,得点換算データ!$A$29:$A$33),IF(C370=2,LOOKUP(Y370,得点換算データ!$C$29:$C$33,得点換算データ!$A$29:$A$33),LOOKUP(Y370,得点換算データ!$D$29:$D$33,得点換算データ!$A$29:$A$33))))</f>
        <v/>
      </c>
      <c r="AA370" s="27">
        <f t="shared" si="50"/>
        <v>0</v>
      </c>
      <c r="AB370" s="27"/>
      <c r="AC370" s="27">
        <f t="shared" si="51"/>
        <v>0</v>
      </c>
      <c r="AD370" s="27">
        <f t="shared" si="52"/>
        <v>0</v>
      </c>
      <c r="AE370" s="27">
        <f t="shared" si="53"/>
        <v>0</v>
      </c>
      <c r="AF370" s="27">
        <f t="shared" si="54"/>
        <v>0</v>
      </c>
      <c r="AG370" s="27">
        <f t="shared" si="55"/>
        <v>0</v>
      </c>
      <c r="AH370" s="27">
        <f t="shared" si="56"/>
        <v>0</v>
      </c>
      <c r="AI370" s="27">
        <f t="shared" si="57"/>
        <v>0</v>
      </c>
      <c r="AJ370" s="27">
        <f t="shared" si="58"/>
        <v>0</v>
      </c>
      <c r="AK370" s="27">
        <f t="shared" si="59"/>
        <v>0</v>
      </c>
    </row>
    <row r="371" spans="1:37">
      <c r="A371" s="28" t="str">
        <f>IF(記入用!A371="","",記入用!A371)</f>
        <v/>
      </c>
      <c r="B371" s="28" t="str">
        <f>IF(記入用!B371="","",記入用!B371)</f>
        <v/>
      </c>
      <c r="C371" s="28" t="str">
        <f>IF(記入用!C371="","",記入用!C371)</f>
        <v/>
      </c>
      <c r="D371" s="28" t="str">
        <f>IF(記入用!D371="","",記入用!D371)</f>
        <v/>
      </c>
      <c r="E371" s="28" t="str">
        <f>IF(記入用!E371="","",記入用!E371)</f>
        <v/>
      </c>
      <c r="F371" s="28" t="str">
        <f>IF(記入用!F371="","",記入用!F371)</f>
        <v/>
      </c>
      <c r="G371" s="28" t="str">
        <f>IF(OR(記入用!G371=0,記入用!H371=0),"",ROUND((記入用!G371+記入用!H371)/2,0))</f>
        <v/>
      </c>
      <c r="H371" s="29" t="str">
        <f>IF(集計用!G371="","",IF(集計用!F371="男",LOOKUP(集計用!G371,得点換算データ!$A$3:$B$12),LOOKUP(集計用!G371,得点換算データ!$A$17:$B$26)))</f>
        <v/>
      </c>
      <c r="I371" s="28" t="str">
        <f>IF(記入用!I371="","",記入用!I371)</f>
        <v/>
      </c>
      <c r="J371" s="30" t="str">
        <f>IF(集計用!I371="","",IF(集計用!F371="男",LOOKUP(集計用!I371,得点換算データ!$C$3:$D$12),LOOKUP(集計用!I371,得点換算データ!$C$17:$D$26)))</f>
        <v/>
      </c>
      <c r="K371" s="28" t="str">
        <f>IF(記入用!J371="","",ROUNDDOWN(記入用!J371,0))</f>
        <v/>
      </c>
      <c r="L371" s="29" t="str">
        <f>IF(集計用!K371="","",IF(集計用!F371="男",LOOKUP(集計用!K371,得点換算データ!$E$3:$F$12),LOOKUP(集計用!K371,得点換算データ!$E$17:$F$26)))</f>
        <v/>
      </c>
      <c r="M371" s="28" t="str">
        <f>IF(記入用!K371="","",記入用!K371)</f>
        <v/>
      </c>
      <c r="N371" s="30" t="str">
        <f>IF(集計用!M371="","",IF(集計用!F371="男",LOOKUP(集計用!M371,得点換算データ!$G$3:$H$12),LOOKUP(集計用!M371,得点換算データ!$G$17:$H$26)))</f>
        <v/>
      </c>
      <c r="O371" s="28" t="str">
        <f>IF(記入用!L371="","",記入用!L371)</f>
        <v/>
      </c>
      <c r="P371" s="30" t="str">
        <f>IF(集計用!O371="","",IF(集計用!F371="男",LOOKUP(集計用!O371,得点換算データ!$I$3:$J$12),LOOKUP(集計用!O371,得点換算データ!$I$17:$J$26)))</f>
        <v/>
      </c>
      <c r="Q371" s="28" t="str">
        <f>IF(記入用!M371="","",記入用!M371)</f>
        <v/>
      </c>
      <c r="R371" s="30" t="str">
        <f>IF(集計用!Q371="","",IF(集計用!F371="男",LOOKUP(集計用!Q371,得点換算データ!$K$3:$L$12),LOOKUP(集計用!Q371,得点換算データ!$K$17:$L$26)))</f>
        <v/>
      </c>
      <c r="S371" s="28" t="str">
        <f>IF(記入用!N371="","",ROUNDUP(記入用!N371,1))</f>
        <v/>
      </c>
      <c r="T371" s="30" t="str">
        <f>IF(集計用!S371="","",IF(集計用!F371="男",LOOKUP(集計用!S371,得点換算データ!$M$3:$N$12),LOOKUP(集計用!S371,得点換算データ!$M$17:$N$26)))</f>
        <v/>
      </c>
      <c r="U371" s="28" t="str">
        <f>IF(記入用!O371="","",ROUNDDOWN(記入用!O371,0))</f>
        <v/>
      </c>
      <c r="V371" s="30" t="str">
        <f>IF(集計用!U371="","",IF(集計用!F371="男",LOOKUP(集計用!U371,得点換算データ!$O$3:$P$12),LOOKUP(集計用!U371,得点換算データ!$O$17:$P$26)))</f>
        <v/>
      </c>
      <c r="W371" s="28" t="str">
        <f>IF(記入用!P371="","",ROUNDDOWN(記入用!P371,0))</f>
        <v/>
      </c>
      <c r="X371" s="30" t="str">
        <f>IF(集計用!W371="","",IF(集計用!F371="男",LOOKUP(集計用!W371,得点換算データ!$Q$3:$R$12),LOOKUP(集計用!W371,得点換算データ!$Q$17:$R$26)))</f>
        <v/>
      </c>
      <c r="Y371" s="28" t="str">
        <f>IF(SUM(集計用!H371+J371+L371+N371+P371+R371+T371+V371+X371)=0,"",(H371+J371+L371+N371+T371+V371+X371+MAX(P371,R371)))</f>
        <v/>
      </c>
      <c r="Z371" s="28" t="str">
        <f>IF(Y371="","",IF(C371=1,LOOKUP(Y371,得点換算データ!$B$29:$B$33,得点換算データ!$A$29:$A$33),IF(C371=2,LOOKUP(Y371,得点換算データ!$C$29:$C$33,得点換算データ!$A$29:$A$33),LOOKUP(Y371,得点換算データ!$D$29:$D$33,得点換算データ!$A$29:$A$33))))</f>
        <v/>
      </c>
      <c r="AA371" s="27">
        <f t="shared" si="50"/>
        <v>0</v>
      </c>
      <c r="AB371" s="27"/>
      <c r="AC371" s="27">
        <f t="shared" si="51"/>
        <v>0</v>
      </c>
      <c r="AD371" s="27">
        <f t="shared" si="52"/>
        <v>0</v>
      </c>
      <c r="AE371" s="27">
        <f t="shared" si="53"/>
        <v>0</v>
      </c>
      <c r="AF371" s="27">
        <f t="shared" si="54"/>
        <v>0</v>
      </c>
      <c r="AG371" s="27">
        <f t="shared" si="55"/>
        <v>0</v>
      </c>
      <c r="AH371" s="27">
        <f t="shared" si="56"/>
        <v>0</v>
      </c>
      <c r="AI371" s="27">
        <f t="shared" si="57"/>
        <v>0</v>
      </c>
      <c r="AJ371" s="27">
        <f t="shared" si="58"/>
        <v>0</v>
      </c>
      <c r="AK371" s="27">
        <f t="shared" si="59"/>
        <v>0</v>
      </c>
    </row>
    <row r="372" spans="1:37">
      <c r="A372" s="28" t="str">
        <f>IF(記入用!A372="","",記入用!A372)</f>
        <v/>
      </c>
      <c r="B372" s="28" t="str">
        <f>IF(記入用!B372="","",記入用!B372)</f>
        <v/>
      </c>
      <c r="C372" s="28" t="str">
        <f>IF(記入用!C372="","",記入用!C372)</f>
        <v/>
      </c>
      <c r="D372" s="28" t="str">
        <f>IF(記入用!D372="","",記入用!D372)</f>
        <v/>
      </c>
      <c r="E372" s="28" t="str">
        <f>IF(記入用!E372="","",記入用!E372)</f>
        <v/>
      </c>
      <c r="F372" s="28" t="str">
        <f>IF(記入用!F372="","",記入用!F372)</f>
        <v/>
      </c>
      <c r="G372" s="28" t="str">
        <f>IF(OR(記入用!G372=0,記入用!H372=0),"",ROUND((記入用!G372+記入用!H372)/2,0))</f>
        <v/>
      </c>
      <c r="H372" s="29" t="str">
        <f>IF(集計用!G372="","",IF(集計用!F372="男",LOOKUP(集計用!G372,得点換算データ!$A$3:$B$12),LOOKUP(集計用!G372,得点換算データ!$A$17:$B$26)))</f>
        <v/>
      </c>
      <c r="I372" s="28" t="str">
        <f>IF(記入用!I372="","",記入用!I372)</f>
        <v/>
      </c>
      <c r="J372" s="30" t="str">
        <f>IF(集計用!I372="","",IF(集計用!F372="男",LOOKUP(集計用!I372,得点換算データ!$C$3:$D$12),LOOKUP(集計用!I372,得点換算データ!$C$17:$D$26)))</f>
        <v/>
      </c>
      <c r="K372" s="28" t="str">
        <f>IF(記入用!J372="","",ROUNDDOWN(記入用!J372,0))</f>
        <v/>
      </c>
      <c r="L372" s="29" t="str">
        <f>IF(集計用!K372="","",IF(集計用!F372="男",LOOKUP(集計用!K372,得点換算データ!$E$3:$F$12),LOOKUP(集計用!K372,得点換算データ!$E$17:$F$26)))</f>
        <v/>
      </c>
      <c r="M372" s="28" t="str">
        <f>IF(記入用!K372="","",記入用!K372)</f>
        <v/>
      </c>
      <c r="N372" s="30" t="str">
        <f>IF(集計用!M372="","",IF(集計用!F372="男",LOOKUP(集計用!M372,得点換算データ!$G$3:$H$12),LOOKUP(集計用!M372,得点換算データ!$G$17:$H$26)))</f>
        <v/>
      </c>
      <c r="O372" s="28" t="str">
        <f>IF(記入用!L372="","",記入用!L372)</f>
        <v/>
      </c>
      <c r="P372" s="30" t="str">
        <f>IF(集計用!O372="","",IF(集計用!F372="男",LOOKUP(集計用!O372,得点換算データ!$I$3:$J$12),LOOKUP(集計用!O372,得点換算データ!$I$17:$J$26)))</f>
        <v/>
      </c>
      <c r="Q372" s="28" t="str">
        <f>IF(記入用!M372="","",記入用!M372)</f>
        <v/>
      </c>
      <c r="R372" s="30" t="str">
        <f>IF(集計用!Q372="","",IF(集計用!F372="男",LOOKUP(集計用!Q372,得点換算データ!$K$3:$L$12),LOOKUP(集計用!Q372,得点換算データ!$K$17:$L$26)))</f>
        <v/>
      </c>
      <c r="S372" s="28" t="str">
        <f>IF(記入用!N372="","",ROUNDUP(記入用!N372,1))</f>
        <v/>
      </c>
      <c r="T372" s="30" t="str">
        <f>IF(集計用!S372="","",IF(集計用!F372="男",LOOKUP(集計用!S372,得点換算データ!$M$3:$N$12),LOOKUP(集計用!S372,得点換算データ!$M$17:$N$26)))</f>
        <v/>
      </c>
      <c r="U372" s="28" t="str">
        <f>IF(記入用!O372="","",ROUNDDOWN(記入用!O372,0))</f>
        <v/>
      </c>
      <c r="V372" s="30" t="str">
        <f>IF(集計用!U372="","",IF(集計用!F372="男",LOOKUP(集計用!U372,得点換算データ!$O$3:$P$12),LOOKUP(集計用!U372,得点換算データ!$O$17:$P$26)))</f>
        <v/>
      </c>
      <c r="W372" s="28" t="str">
        <f>IF(記入用!P372="","",ROUNDDOWN(記入用!P372,0))</f>
        <v/>
      </c>
      <c r="X372" s="30" t="str">
        <f>IF(集計用!W372="","",IF(集計用!F372="男",LOOKUP(集計用!W372,得点換算データ!$Q$3:$R$12),LOOKUP(集計用!W372,得点換算データ!$Q$17:$R$26)))</f>
        <v/>
      </c>
      <c r="Y372" s="28" t="str">
        <f>IF(SUM(集計用!H372+J372+L372+N372+P372+R372+T372+V372+X372)=0,"",(H372+J372+L372+N372+T372+V372+X372+MAX(P372,R372)))</f>
        <v/>
      </c>
      <c r="Z372" s="28" t="str">
        <f>IF(Y372="","",IF(C372=1,LOOKUP(Y372,得点換算データ!$B$29:$B$33,得点換算データ!$A$29:$A$33),IF(C372=2,LOOKUP(Y372,得点換算データ!$C$29:$C$33,得点換算データ!$A$29:$A$33),LOOKUP(Y372,得点換算データ!$D$29:$D$33,得点換算データ!$A$29:$A$33))))</f>
        <v/>
      </c>
      <c r="AA372" s="27">
        <f t="shared" si="50"/>
        <v>0</v>
      </c>
      <c r="AB372" s="27"/>
      <c r="AC372" s="27">
        <f t="shared" si="51"/>
        <v>0</v>
      </c>
      <c r="AD372" s="27">
        <f t="shared" si="52"/>
        <v>0</v>
      </c>
      <c r="AE372" s="27">
        <f t="shared" si="53"/>
        <v>0</v>
      </c>
      <c r="AF372" s="27">
        <f t="shared" si="54"/>
        <v>0</v>
      </c>
      <c r="AG372" s="27">
        <f t="shared" si="55"/>
        <v>0</v>
      </c>
      <c r="AH372" s="27">
        <f t="shared" si="56"/>
        <v>0</v>
      </c>
      <c r="AI372" s="27">
        <f t="shared" si="57"/>
        <v>0</v>
      </c>
      <c r="AJ372" s="27">
        <f t="shared" si="58"/>
        <v>0</v>
      </c>
      <c r="AK372" s="27">
        <f t="shared" si="59"/>
        <v>0</v>
      </c>
    </row>
    <row r="373" spans="1:37">
      <c r="A373" s="28" t="str">
        <f>IF(記入用!A373="","",記入用!A373)</f>
        <v/>
      </c>
      <c r="B373" s="28" t="str">
        <f>IF(記入用!B373="","",記入用!B373)</f>
        <v/>
      </c>
      <c r="C373" s="28" t="str">
        <f>IF(記入用!C373="","",記入用!C373)</f>
        <v/>
      </c>
      <c r="D373" s="28" t="str">
        <f>IF(記入用!D373="","",記入用!D373)</f>
        <v/>
      </c>
      <c r="E373" s="28" t="str">
        <f>IF(記入用!E373="","",記入用!E373)</f>
        <v/>
      </c>
      <c r="F373" s="28" t="str">
        <f>IF(記入用!F373="","",記入用!F373)</f>
        <v/>
      </c>
      <c r="G373" s="28" t="str">
        <f>IF(OR(記入用!G373=0,記入用!H373=0),"",ROUND((記入用!G373+記入用!H373)/2,0))</f>
        <v/>
      </c>
      <c r="H373" s="29" t="str">
        <f>IF(集計用!G373="","",IF(集計用!F373="男",LOOKUP(集計用!G373,得点換算データ!$A$3:$B$12),LOOKUP(集計用!G373,得点換算データ!$A$17:$B$26)))</f>
        <v/>
      </c>
      <c r="I373" s="28" t="str">
        <f>IF(記入用!I373="","",記入用!I373)</f>
        <v/>
      </c>
      <c r="J373" s="30" t="str">
        <f>IF(集計用!I373="","",IF(集計用!F373="男",LOOKUP(集計用!I373,得点換算データ!$C$3:$D$12),LOOKUP(集計用!I373,得点換算データ!$C$17:$D$26)))</f>
        <v/>
      </c>
      <c r="K373" s="28" t="str">
        <f>IF(記入用!J373="","",ROUNDDOWN(記入用!J373,0))</f>
        <v/>
      </c>
      <c r="L373" s="29" t="str">
        <f>IF(集計用!K373="","",IF(集計用!F373="男",LOOKUP(集計用!K373,得点換算データ!$E$3:$F$12),LOOKUP(集計用!K373,得点換算データ!$E$17:$F$26)))</f>
        <v/>
      </c>
      <c r="M373" s="28" t="str">
        <f>IF(記入用!K373="","",記入用!K373)</f>
        <v/>
      </c>
      <c r="N373" s="30" t="str">
        <f>IF(集計用!M373="","",IF(集計用!F373="男",LOOKUP(集計用!M373,得点換算データ!$G$3:$H$12),LOOKUP(集計用!M373,得点換算データ!$G$17:$H$26)))</f>
        <v/>
      </c>
      <c r="O373" s="28" t="str">
        <f>IF(記入用!L373="","",記入用!L373)</f>
        <v/>
      </c>
      <c r="P373" s="30" t="str">
        <f>IF(集計用!O373="","",IF(集計用!F373="男",LOOKUP(集計用!O373,得点換算データ!$I$3:$J$12),LOOKUP(集計用!O373,得点換算データ!$I$17:$J$26)))</f>
        <v/>
      </c>
      <c r="Q373" s="28" t="str">
        <f>IF(記入用!M373="","",記入用!M373)</f>
        <v/>
      </c>
      <c r="R373" s="30" t="str">
        <f>IF(集計用!Q373="","",IF(集計用!F373="男",LOOKUP(集計用!Q373,得点換算データ!$K$3:$L$12),LOOKUP(集計用!Q373,得点換算データ!$K$17:$L$26)))</f>
        <v/>
      </c>
      <c r="S373" s="28" t="str">
        <f>IF(記入用!N373="","",ROUNDUP(記入用!N373,1))</f>
        <v/>
      </c>
      <c r="T373" s="30" t="str">
        <f>IF(集計用!S373="","",IF(集計用!F373="男",LOOKUP(集計用!S373,得点換算データ!$M$3:$N$12),LOOKUP(集計用!S373,得点換算データ!$M$17:$N$26)))</f>
        <v/>
      </c>
      <c r="U373" s="28" t="str">
        <f>IF(記入用!O373="","",ROUNDDOWN(記入用!O373,0))</f>
        <v/>
      </c>
      <c r="V373" s="30" t="str">
        <f>IF(集計用!U373="","",IF(集計用!F373="男",LOOKUP(集計用!U373,得点換算データ!$O$3:$P$12),LOOKUP(集計用!U373,得点換算データ!$O$17:$P$26)))</f>
        <v/>
      </c>
      <c r="W373" s="28" t="str">
        <f>IF(記入用!P373="","",ROUNDDOWN(記入用!P373,0))</f>
        <v/>
      </c>
      <c r="X373" s="30" t="str">
        <f>IF(集計用!W373="","",IF(集計用!F373="男",LOOKUP(集計用!W373,得点換算データ!$Q$3:$R$12),LOOKUP(集計用!W373,得点換算データ!$Q$17:$R$26)))</f>
        <v/>
      </c>
      <c r="Y373" s="28" t="str">
        <f>IF(SUM(集計用!H373+J373+L373+N373+P373+R373+T373+V373+X373)=0,"",(H373+J373+L373+N373+T373+V373+X373+MAX(P373,R373)))</f>
        <v/>
      </c>
      <c r="Z373" s="28" t="str">
        <f>IF(Y373="","",IF(C373=1,LOOKUP(Y373,得点換算データ!$B$29:$B$33,得点換算データ!$A$29:$A$33),IF(C373=2,LOOKUP(Y373,得点換算データ!$C$29:$C$33,得点換算データ!$A$29:$A$33),LOOKUP(Y373,得点換算データ!$D$29:$D$33,得点換算データ!$A$29:$A$33))))</f>
        <v/>
      </c>
      <c r="AA373" s="27">
        <f t="shared" si="50"/>
        <v>0</v>
      </c>
      <c r="AB373" s="27"/>
      <c r="AC373" s="27">
        <f t="shared" si="51"/>
        <v>0</v>
      </c>
      <c r="AD373" s="27">
        <f t="shared" si="52"/>
        <v>0</v>
      </c>
      <c r="AE373" s="27">
        <f t="shared" si="53"/>
        <v>0</v>
      </c>
      <c r="AF373" s="27">
        <f t="shared" si="54"/>
        <v>0</v>
      </c>
      <c r="AG373" s="27">
        <f t="shared" si="55"/>
        <v>0</v>
      </c>
      <c r="AH373" s="27">
        <f t="shared" si="56"/>
        <v>0</v>
      </c>
      <c r="AI373" s="27">
        <f t="shared" si="57"/>
        <v>0</v>
      </c>
      <c r="AJ373" s="27">
        <f t="shared" si="58"/>
        <v>0</v>
      </c>
      <c r="AK373" s="27">
        <f t="shared" si="59"/>
        <v>0</v>
      </c>
    </row>
    <row r="374" spans="1:37">
      <c r="A374" s="28" t="str">
        <f>IF(記入用!A374="","",記入用!A374)</f>
        <v/>
      </c>
      <c r="B374" s="28" t="str">
        <f>IF(記入用!B374="","",記入用!B374)</f>
        <v/>
      </c>
      <c r="C374" s="28" t="str">
        <f>IF(記入用!C374="","",記入用!C374)</f>
        <v/>
      </c>
      <c r="D374" s="28" t="str">
        <f>IF(記入用!D374="","",記入用!D374)</f>
        <v/>
      </c>
      <c r="E374" s="28" t="str">
        <f>IF(記入用!E374="","",記入用!E374)</f>
        <v/>
      </c>
      <c r="F374" s="28" t="str">
        <f>IF(記入用!F374="","",記入用!F374)</f>
        <v/>
      </c>
      <c r="G374" s="28" t="str">
        <f>IF(OR(記入用!G374=0,記入用!H374=0),"",ROUND((記入用!G374+記入用!H374)/2,0))</f>
        <v/>
      </c>
      <c r="H374" s="29" t="str">
        <f>IF(集計用!G374="","",IF(集計用!F374="男",LOOKUP(集計用!G374,得点換算データ!$A$3:$B$12),LOOKUP(集計用!G374,得点換算データ!$A$17:$B$26)))</f>
        <v/>
      </c>
      <c r="I374" s="28" t="str">
        <f>IF(記入用!I374="","",記入用!I374)</f>
        <v/>
      </c>
      <c r="J374" s="30" t="str">
        <f>IF(集計用!I374="","",IF(集計用!F374="男",LOOKUP(集計用!I374,得点換算データ!$C$3:$D$12),LOOKUP(集計用!I374,得点換算データ!$C$17:$D$26)))</f>
        <v/>
      </c>
      <c r="K374" s="28" t="str">
        <f>IF(記入用!J374="","",ROUNDDOWN(記入用!J374,0))</f>
        <v/>
      </c>
      <c r="L374" s="29" t="str">
        <f>IF(集計用!K374="","",IF(集計用!F374="男",LOOKUP(集計用!K374,得点換算データ!$E$3:$F$12),LOOKUP(集計用!K374,得点換算データ!$E$17:$F$26)))</f>
        <v/>
      </c>
      <c r="M374" s="28" t="str">
        <f>IF(記入用!K374="","",記入用!K374)</f>
        <v/>
      </c>
      <c r="N374" s="30" t="str">
        <f>IF(集計用!M374="","",IF(集計用!F374="男",LOOKUP(集計用!M374,得点換算データ!$G$3:$H$12),LOOKUP(集計用!M374,得点換算データ!$G$17:$H$26)))</f>
        <v/>
      </c>
      <c r="O374" s="28" t="str">
        <f>IF(記入用!L374="","",記入用!L374)</f>
        <v/>
      </c>
      <c r="P374" s="30" t="str">
        <f>IF(集計用!O374="","",IF(集計用!F374="男",LOOKUP(集計用!O374,得点換算データ!$I$3:$J$12),LOOKUP(集計用!O374,得点換算データ!$I$17:$J$26)))</f>
        <v/>
      </c>
      <c r="Q374" s="28" t="str">
        <f>IF(記入用!M374="","",記入用!M374)</f>
        <v/>
      </c>
      <c r="R374" s="30" t="str">
        <f>IF(集計用!Q374="","",IF(集計用!F374="男",LOOKUP(集計用!Q374,得点換算データ!$K$3:$L$12),LOOKUP(集計用!Q374,得点換算データ!$K$17:$L$26)))</f>
        <v/>
      </c>
      <c r="S374" s="28" t="str">
        <f>IF(記入用!N374="","",ROUNDUP(記入用!N374,1))</f>
        <v/>
      </c>
      <c r="T374" s="30" t="str">
        <f>IF(集計用!S374="","",IF(集計用!F374="男",LOOKUP(集計用!S374,得点換算データ!$M$3:$N$12),LOOKUP(集計用!S374,得点換算データ!$M$17:$N$26)))</f>
        <v/>
      </c>
      <c r="U374" s="28" t="str">
        <f>IF(記入用!O374="","",ROUNDDOWN(記入用!O374,0))</f>
        <v/>
      </c>
      <c r="V374" s="30" t="str">
        <f>IF(集計用!U374="","",IF(集計用!F374="男",LOOKUP(集計用!U374,得点換算データ!$O$3:$P$12),LOOKUP(集計用!U374,得点換算データ!$O$17:$P$26)))</f>
        <v/>
      </c>
      <c r="W374" s="28" t="str">
        <f>IF(記入用!P374="","",ROUNDDOWN(記入用!P374,0))</f>
        <v/>
      </c>
      <c r="X374" s="30" t="str">
        <f>IF(集計用!W374="","",IF(集計用!F374="男",LOOKUP(集計用!W374,得点換算データ!$Q$3:$R$12),LOOKUP(集計用!W374,得点換算データ!$Q$17:$R$26)))</f>
        <v/>
      </c>
      <c r="Y374" s="28" t="str">
        <f>IF(SUM(集計用!H374+J374+L374+N374+P374+R374+T374+V374+X374)=0,"",(H374+J374+L374+N374+T374+V374+X374+MAX(P374,R374)))</f>
        <v/>
      </c>
      <c r="Z374" s="28" t="str">
        <f>IF(Y374="","",IF(C374=1,LOOKUP(Y374,得点換算データ!$B$29:$B$33,得点換算データ!$A$29:$A$33),IF(C374=2,LOOKUP(Y374,得点換算データ!$C$29:$C$33,得点換算データ!$A$29:$A$33),LOOKUP(Y374,得点換算データ!$D$29:$D$33,得点換算データ!$A$29:$A$33))))</f>
        <v/>
      </c>
      <c r="AA374" s="27">
        <f t="shared" si="50"/>
        <v>0</v>
      </c>
      <c r="AB374" s="27"/>
      <c r="AC374" s="27">
        <f t="shared" si="51"/>
        <v>0</v>
      </c>
      <c r="AD374" s="27">
        <f t="shared" si="52"/>
        <v>0</v>
      </c>
      <c r="AE374" s="27">
        <f t="shared" si="53"/>
        <v>0</v>
      </c>
      <c r="AF374" s="27">
        <f t="shared" si="54"/>
        <v>0</v>
      </c>
      <c r="AG374" s="27">
        <f t="shared" si="55"/>
        <v>0</v>
      </c>
      <c r="AH374" s="27">
        <f t="shared" si="56"/>
        <v>0</v>
      </c>
      <c r="AI374" s="27">
        <f t="shared" si="57"/>
        <v>0</v>
      </c>
      <c r="AJ374" s="27">
        <f t="shared" si="58"/>
        <v>0</v>
      </c>
      <c r="AK374" s="27">
        <f t="shared" si="59"/>
        <v>0</v>
      </c>
    </row>
    <row r="375" spans="1:37">
      <c r="A375" s="28" t="str">
        <f>IF(記入用!A375="","",記入用!A375)</f>
        <v/>
      </c>
      <c r="B375" s="28" t="str">
        <f>IF(記入用!B375="","",記入用!B375)</f>
        <v/>
      </c>
      <c r="C375" s="28" t="str">
        <f>IF(記入用!C375="","",記入用!C375)</f>
        <v/>
      </c>
      <c r="D375" s="28" t="str">
        <f>IF(記入用!D375="","",記入用!D375)</f>
        <v/>
      </c>
      <c r="E375" s="28" t="str">
        <f>IF(記入用!E375="","",記入用!E375)</f>
        <v/>
      </c>
      <c r="F375" s="28" t="str">
        <f>IF(記入用!F375="","",記入用!F375)</f>
        <v/>
      </c>
      <c r="G375" s="28" t="str">
        <f>IF(OR(記入用!G375=0,記入用!H375=0),"",ROUND((記入用!G375+記入用!H375)/2,0))</f>
        <v/>
      </c>
      <c r="H375" s="29" t="str">
        <f>IF(集計用!G375="","",IF(集計用!F375="男",LOOKUP(集計用!G375,得点換算データ!$A$3:$B$12),LOOKUP(集計用!G375,得点換算データ!$A$17:$B$26)))</f>
        <v/>
      </c>
      <c r="I375" s="28" t="str">
        <f>IF(記入用!I375="","",記入用!I375)</f>
        <v/>
      </c>
      <c r="J375" s="30" t="str">
        <f>IF(集計用!I375="","",IF(集計用!F375="男",LOOKUP(集計用!I375,得点換算データ!$C$3:$D$12),LOOKUP(集計用!I375,得点換算データ!$C$17:$D$26)))</f>
        <v/>
      </c>
      <c r="K375" s="28" t="str">
        <f>IF(記入用!J375="","",ROUNDDOWN(記入用!J375,0))</f>
        <v/>
      </c>
      <c r="L375" s="29" t="str">
        <f>IF(集計用!K375="","",IF(集計用!F375="男",LOOKUP(集計用!K375,得点換算データ!$E$3:$F$12),LOOKUP(集計用!K375,得点換算データ!$E$17:$F$26)))</f>
        <v/>
      </c>
      <c r="M375" s="28" t="str">
        <f>IF(記入用!K375="","",記入用!K375)</f>
        <v/>
      </c>
      <c r="N375" s="30" t="str">
        <f>IF(集計用!M375="","",IF(集計用!F375="男",LOOKUP(集計用!M375,得点換算データ!$G$3:$H$12),LOOKUP(集計用!M375,得点換算データ!$G$17:$H$26)))</f>
        <v/>
      </c>
      <c r="O375" s="28" t="str">
        <f>IF(記入用!L375="","",記入用!L375)</f>
        <v/>
      </c>
      <c r="P375" s="30" t="str">
        <f>IF(集計用!O375="","",IF(集計用!F375="男",LOOKUP(集計用!O375,得点換算データ!$I$3:$J$12),LOOKUP(集計用!O375,得点換算データ!$I$17:$J$26)))</f>
        <v/>
      </c>
      <c r="Q375" s="28" t="str">
        <f>IF(記入用!M375="","",記入用!M375)</f>
        <v/>
      </c>
      <c r="R375" s="30" t="str">
        <f>IF(集計用!Q375="","",IF(集計用!F375="男",LOOKUP(集計用!Q375,得点換算データ!$K$3:$L$12),LOOKUP(集計用!Q375,得点換算データ!$K$17:$L$26)))</f>
        <v/>
      </c>
      <c r="S375" s="28" t="str">
        <f>IF(記入用!N375="","",ROUNDUP(記入用!N375,1))</f>
        <v/>
      </c>
      <c r="T375" s="30" t="str">
        <f>IF(集計用!S375="","",IF(集計用!F375="男",LOOKUP(集計用!S375,得点換算データ!$M$3:$N$12),LOOKUP(集計用!S375,得点換算データ!$M$17:$N$26)))</f>
        <v/>
      </c>
      <c r="U375" s="28" t="str">
        <f>IF(記入用!O375="","",ROUNDDOWN(記入用!O375,0))</f>
        <v/>
      </c>
      <c r="V375" s="30" t="str">
        <f>IF(集計用!U375="","",IF(集計用!F375="男",LOOKUP(集計用!U375,得点換算データ!$O$3:$P$12),LOOKUP(集計用!U375,得点換算データ!$O$17:$P$26)))</f>
        <v/>
      </c>
      <c r="W375" s="28" t="str">
        <f>IF(記入用!P375="","",ROUNDDOWN(記入用!P375,0))</f>
        <v/>
      </c>
      <c r="X375" s="30" t="str">
        <f>IF(集計用!W375="","",IF(集計用!F375="男",LOOKUP(集計用!W375,得点換算データ!$Q$3:$R$12),LOOKUP(集計用!W375,得点換算データ!$Q$17:$R$26)))</f>
        <v/>
      </c>
      <c r="Y375" s="28" t="str">
        <f>IF(SUM(集計用!H375+J375+L375+N375+P375+R375+T375+V375+X375)=0,"",(H375+J375+L375+N375+T375+V375+X375+MAX(P375,R375)))</f>
        <v/>
      </c>
      <c r="Z375" s="28" t="str">
        <f>IF(Y375="","",IF(C375=1,LOOKUP(Y375,得点換算データ!$B$29:$B$33,得点換算データ!$A$29:$A$33),IF(C375=2,LOOKUP(Y375,得点換算データ!$C$29:$C$33,得点換算データ!$A$29:$A$33),LOOKUP(Y375,得点換算データ!$D$29:$D$33,得点換算データ!$A$29:$A$33))))</f>
        <v/>
      </c>
      <c r="AA375" s="27">
        <f t="shared" si="50"/>
        <v>0</v>
      </c>
      <c r="AB375" s="27"/>
      <c r="AC375" s="27">
        <f t="shared" si="51"/>
        <v>0</v>
      </c>
      <c r="AD375" s="27">
        <f t="shared" si="52"/>
        <v>0</v>
      </c>
      <c r="AE375" s="27">
        <f t="shared" si="53"/>
        <v>0</v>
      </c>
      <c r="AF375" s="27">
        <f t="shared" si="54"/>
        <v>0</v>
      </c>
      <c r="AG375" s="27">
        <f t="shared" si="55"/>
        <v>0</v>
      </c>
      <c r="AH375" s="27">
        <f t="shared" si="56"/>
        <v>0</v>
      </c>
      <c r="AI375" s="27">
        <f t="shared" si="57"/>
        <v>0</v>
      </c>
      <c r="AJ375" s="27">
        <f t="shared" si="58"/>
        <v>0</v>
      </c>
      <c r="AK375" s="27">
        <f t="shared" si="59"/>
        <v>0</v>
      </c>
    </row>
    <row r="376" spans="1:37">
      <c r="A376" s="28" t="str">
        <f>IF(記入用!A376="","",記入用!A376)</f>
        <v/>
      </c>
      <c r="B376" s="28" t="str">
        <f>IF(記入用!B376="","",記入用!B376)</f>
        <v/>
      </c>
      <c r="C376" s="28" t="str">
        <f>IF(記入用!C376="","",記入用!C376)</f>
        <v/>
      </c>
      <c r="D376" s="28" t="str">
        <f>IF(記入用!D376="","",記入用!D376)</f>
        <v/>
      </c>
      <c r="E376" s="28" t="str">
        <f>IF(記入用!E376="","",記入用!E376)</f>
        <v/>
      </c>
      <c r="F376" s="28" t="str">
        <f>IF(記入用!F376="","",記入用!F376)</f>
        <v/>
      </c>
      <c r="G376" s="28" t="str">
        <f>IF(OR(記入用!G376=0,記入用!H376=0),"",ROUND((記入用!G376+記入用!H376)/2,0))</f>
        <v/>
      </c>
      <c r="H376" s="29" t="str">
        <f>IF(集計用!G376="","",IF(集計用!F376="男",LOOKUP(集計用!G376,得点換算データ!$A$3:$B$12),LOOKUP(集計用!G376,得点換算データ!$A$17:$B$26)))</f>
        <v/>
      </c>
      <c r="I376" s="28" t="str">
        <f>IF(記入用!I376="","",記入用!I376)</f>
        <v/>
      </c>
      <c r="J376" s="30" t="str">
        <f>IF(集計用!I376="","",IF(集計用!F376="男",LOOKUP(集計用!I376,得点換算データ!$C$3:$D$12),LOOKUP(集計用!I376,得点換算データ!$C$17:$D$26)))</f>
        <v/>
      </c>
      <c r="K376" s="28" t="str">
        <f>IF(記入用!J376="","",ROUNDDOWN(記入用!J376,0))</f>
        <v/>
      </c>
      <c r="L376" s="29" t="str">
        <f>IF(集計用!K376="","",IF(集計用!F376="男",LOOKUP(集計用!K376,得点換算データ!$E$3:$F$12),LOOKUP(集計用!K376,得点換算データ!$E$17:$F$26)))</f>
        <v/>
      </c>
      <c r="M376" s="28" t="str">
        <f>IF(記入用!K376="","",記入用!K376)</f>
        <v/>
      </c>
      <c r="N376" s="30" t="str">
        <f>IF(集計用!M376="","",IF(集計用!F376="男",LOOKUP(集計用!M376,得点換算データ!$G$3:$H$12),LOOKUP(集計用!M376,得点換算データ!$G$17:$H$26)))</f>
        <v/>
      </c>
      <c r="O376" s="28" t="str">
        <f>IF(記入用!L376="","",記入用!L376)</f>
        <v/>
      </c>
      <c r="P376" s="30" t="str">
        <f>IF(集計用!O376="","",IF(集計用!F376="男",LOOKUP(集計用!O376,得点換算データ!$I$3:$J$12),LOOKUP(集計用!O376,得点換算データ!$I$17:$J$26)))</f>
        <v/>
      </c>
      <c r="Q376" s="28" t="str">
        <f>IF(記入用!M376="","",記入用!M376)</f>
        <v/>
      </c>
      <c r="R376" s="30" t="str">
        <f>IF(集計用!Q376="","",IF(集計用!F376="男",LOOKUP(集計用!Q376,得点換算データ!$K$3:$L$12),LOOKUP(集計用!Q376,得点換算データ!$K$17:$L$26)))</f>
        <v/>
      </c>
      <c r="S376" s="28" t="str">
        <f>IF(記入用!N376="","",ROUNDUP(記入用!N376,1))</f>
        <v/>
      </c>
      <c r="T376" s="30" t="str">
        <f>IF(集計用!S376="","",IF(集計用!F376="男",LOOKUP(集計用!S376,得点換算データ!$M$3:$N$12),LOOKUP(集計用!S376,得点換算データ!$M$17:$N$26)))</f>
        <v/>
      </c>
      <c r="U376" s="28" t="str">
        <f>IF(記入用!O376="","",ROUNDDOWN(記入用!O376,0))</f>
        <v/>
      </c>
      <c r="V376" s="30" t="str">
        <f>IF(集計用!U376="","",IF(集計用!F376="男",LOOKUP(集計用!U376,得点換算データ!$O$3:$P$12),LOOKUP(集計用!U376,得点換算データ!$O$17:$P$26)))</f>
        <v/>
      </c>
      <c r="W376" s="28" t="str">
        <f>IF(記入用!P376="","",ROUNDDOWN(記入用!P376,0))</f>
        <v/>
      </c>
      <c r="X376" s="30" t="str">
        <f>IF(集計用!W376="","",IF(集計用!F376="男",LOOKUP(集計用!W376,得点換算データ!$Q$3:$R$12),LOOKUP(集計用!W376,得点換算データ!$Q$17:$R$26)))</f>
        <v/>
      </c>
      <c r="Y376" s="28" t="str">
        <f>IF(SUM(集計用!H376+J376+L376+N376+P376+R376+T376+V376+X376)=0,"",(H376+J376+L376+N376+T376+V376+X376+MAX(P376,R376)))</f>
        <v/>
      </c>
      <c r="Z376" s="28" t="str">
        <f>IF(Y376="","",IF(C376=1,LOOKUP(Y376,得点換算データ!$B$29:$B$33,得点換算データ!$A$29:$A$33),IF(C376=2,LOOKUP(Y376,得点換算データ!$C$29:$C$33,得点換算データ!$A$29:$A$33),LOOKUP(Y376,得点換算データ!$D$29:$D$33,得点換算データ!$A$29:$A$33))))</f>
        <v/>
      </c>
      <c r="AA376" s="27">
        <f t="shared" si="50"/>
        <v>0</v>
      </c>
      <c r="AB376" s="27"/>
      <c r="AC376" s="27">
        <f t="shared" si="51"/>
        <v>0</v>
      </c>
      <c r="AD376" s="27">
        <f t="shared" si="52"/>
        <v>0</v>
      </c>
      <c r="AE376" s="27">
        <f t="shared" si="53"/>
        <v>0</v>
      </c>
      <c r="AF376" s="27">
        <f t="shared" si="54"/>
        <v>0</v>
      </c>
      <c r="AG376" s="27">
        <f t="shared" si="55"/>
        <v>0</v>
      </c>
      <c r="AH376" s="27">
        <f t="shared" si="56"/>
        <v>0</v>
      </c>
      <c r="AI376" s="27">
        <f t="shared" si="57"/>
        <v>0</v>
      </c>
      <c r="AJ376" s="27">
        <f t="shared" si="58"/>
        <v>0</v>
      </c>
      <c r="AK376" s="27">
        <f t="shared" si="59"/>
        <v>0</v>
      </c>
    </row>
    <row r="377" spans="1:37">
      <c r="A377" s="28" t="str">
        <f>IF(記入用!A377="","",記入用!A377)</f>
        <v/>
      </c>
      <c r="B377" s="28" t="str">
        <f>IF(記入用!B377="","",記入用!B377)</f>
        <v/>
      </c>
      <c r="C377" s="28" t="str">
        <f>IF(記入用!C377="","",記入用!C377)</f>
        <v/>
      </c>
      <c r="D377" s="28" t="str">
        <f>IF(記入用!D377="","",記入用!D377)</f>
        <v/>
      </c>
      <c r="E377" s="28" t="str">
        <f>IF(記入用!E377="","",記入用!E377)</f>
        <v/>
      </c>
      <c r="F377" s="28" t="str">
        <f>IF(記入用!F377="","",記入用!F377)</f>
        <v/>
      </c>
      <c r="G377" s="28" t="str">
        <f>IF(OR(記入用!G377=0,記入用!H377=0),"",ROUND((記入用!G377+記入用!H377)/2,0))</f>
        <v/>
      </c>
      <c r="H377" s="29" t="str">
        <f>IF(集計用!G377="","",IF(集計用!F377="男",LOOKUP(集計用!G377,得点換算データ!$A$3:$B$12),LOOKUP(集計用!G377,得点換算データ!$A$17:$B$26)))</f>
        <v/>
      </c>
      <c r="I377" s="28" t="str">
        <f>IF(記入用!I377="","",記入用!I377)</f>
        <v/>
      </c>
      <c r="J377" s="30" t="str">
        <f>IF(集計用!I377="","",IF(集計用!F377="男",LOOKUP(集計用!I377,得点換算データ!$C$3:$D$12),LOOKUP(集計用!I377,得点換算データ!$C$17:$D$26)))</f>
        <v/>
      </c>
      <c r="K377" s="28" t="str">
        <f>IF(記入用!J377="","",ROUNDDOWN(記入用!J377,0))</f>
        <v/>
      </c>
      <c r="L377" s="29" t="str">
        <f>IF(集計用!K377="","",IF(集計用!F377="男",LOOKUP(集計用!K377,得点換算データ!$E$3:$F$12),LOOKUP(集計用!K377,得点換算データ!$E$17:$F$26)))</f>
        <v/>
      </c>
      <c r="M377" s="28" t="str">
        <f>IF(記入用!K377="","",記入用!K377)</f>
        <v/>
      </c>
      <c r="N377" s="30" t="str">
        <f>IF(集計用!M377="","",IF(集計用!F377="男",LOOKUP(集計用!M377,得点換算データ!$G$3:$H$12),LOOKUP(集計用!M377,得点換算データ!$G$17:$H$26)))</f>
        <v/>
      </c>
      <c r="O377" s="28" t="str">
        <f>IF(記入用!L377="","",記入用!L377)</f>
        <v/>
      </c>
      <c r="P377" s="30" t="str">
        <f>IF(集計用!O377="","",IF(集計用!F377="男",LOOKUP(集計用!O377,得点換算データ!$I$3:$J$12),LOOKUP(集計用!O377,得点換算データ!$I$17:$J$26)))</f>
        <v/>
      </c>
      <c r="Q377" s="28" t="str">
        <f>IF(記入用!M377="","",記入用!M377)</f>
        <v/>
      </c>
      <c r="R377" s="30" t="str">
        <f>IF(集計用!Q377="","",IF(集計用!F377="男",LOOKUP(集計用!Q377,得点換算データ!$K$3:$L$12),LOOKUP(集計用!Q377,得点換算データ!$K$17:$L$26)))</f>
        <v/>
      </c>
      <c r="S377" s="28" t="str">
        <f>IF(記入用!N377="","",ROUNDUP(記入用!N377,1))</f>
        <v/>
      </c>
      <c r="T377" s="30" t="str">
        <f>IF(集計用!S377="","",IF(集計用!F377="男",LOOKUP(集計用!S377,得点換算データ!$M$3:$N$12),LOOKUP(集計用!S377,得点換算データ!$M$17:$N$26)))</f>
        <v/>
      </c>
      <c r="U377" s="28" t="str">
        <f>IF(記入用!O377="","",ROUNDDOWN(記入用!O377,0))</f>
        <v/>
      </c>
      <c r="V377" s="30" t="str">
        <f>IF(集計用!U377="","",IF(集計用!F377="男",LOOKUP(集計用!U377,得点換算データ!$O$3:$P$12),LOOKUP(集計用!U377,得点換算データ!$O$17:$P$26)))</f>
        <v/>
      </c>
      <c r="W377" s="28" t="str">
        <f>IF(記入用!P377="","",ROUNDDOWN(記入用!P377,0))</f>
        <v/>
      </c>
      <c r="X377" s="30" t="str">
        <f>IF(集計用!W377="","",IF(集計用!F377="男",LOOKUP(集計用!W377,得点換算データ!$Q$3:$R$12),LOOKUP(集計用!W377,得点換算データ!$Q$17:$R$26)))</f>
        <v/>
      </c>
      <c r="Y377" s="28" t="str">
        <f>IF(SUM(集計用!H377+J377+L377+N377+P377+R377+T377+V377+X377)=0,"",(H377+J377+L377+N377+T377+V377+X377+MAX(P377,R377)))</f>
        <v/>
      </c>
      <c r="Z377" s="28" t="str">
        <f>IF(Y377="","",IF(C377=1,LOOKUP(Y377,得点換算データ!$B$29:$B$33,得点換算データ!$A$29:$A$33),IF(C377=2,LOOKUP(Y377,得点換算データ!$C$29:$C$33,得点換算データ!$A$29:$A$33),LOOKUP(Y377,得点換算データ!$D$29:$D$33,得点換算データ!$A$29:$A$33))))</f>
        <v/>
      </c>
      <c r="AA377" s="27">
        <f t="shared" si="50"/>
        <v>0</v>
      </c>
      <c r="AB377" s="27"/>
      <c r="AC377" s="27">
        <f t="shared" si="51"/>
        <v>0</v>
      </c>
      <c r="AD377" s="27">
        <f t="shared" si="52"/>
        <v>0</v>
      </c>
      <c r="AE377" s="27">
        <f t="shared" si="53"/>
        <v>0</v>
      </c>
      <c r="AF377" s="27">
        <f t="shared" si="54"/>
        <v>0</v>
      </c>
      <c r="AG377" s="27">
        <f t="shared" si="55"/>
        <v>0</v>
      </c>
      <c r="AH377" s="27">
        <f t="shared" si="56"/>
        <v>0</v>
      </c>
      <c r="AI377" s="27">
        <f t="shared" si="57"/>
        <v>0</v>
      </c>
      <c r="AJ377" s="27">
        <f t="shared" si="58"/>
        <v>0</v>
      </c>
      <c r="AK377" s="27">
        <f t="shared" si="59"/>
        <v>0</v>
      </c>
    </row>
    <row r="378" spans="1:37">
      <c r="A378" s="28" t="str">
        <f>IF(記入用!A378="","",記入用!A378)</f>
        <v/>
      </c>
      <c r="B378" s="28" t="str">
        <f>IF(記入用!B378="","",記入用!B378)</f>
        <v/>
      </c>
      <c r="C378" s="28" t="str">
        <f>IF(記入用!C378="","",記入用!C378)</f>
        <v/>
      </c>
      <c r="D378" s="28" t="str">
        <f>IF(記入用!D378="","",記入用!D378)</f>
        <v/>
      </c>
      <c r="E378" s="28" t="str">
        <f>IF(記入用!E378="","",記入用!E378)</f>
        <v/>
      </c>
      <c r="F378" s="28" t="str">
        <f>IF(記入用!F378="","",記入用!F378)</f>
        <v/>
      </c>
      <c r="G378" s="28" t="str">
        <f>IF(OR(記入用!G378=0,記入用!H378=0),"",ROUND((記入用!G378+記入用!H378)/2,0))</f>
        <v/>
      </c>
      <c r="H378" s="29" t="str">
        <f>IF(集計用!G378="","",IF(集計用!F378="男",LOOKUP(集計用!G378,得点換算データ!$A$3:$B$12),LOOKUP(集計用!G378,得点換算データ!$A$17:$B$26)))</f>
        <v/>
      </c>
      <c r="I378" s="28" t="str">
        <f>IF(記入用!I378="","",記入用!I378)</f>
        <v/>
      </c>
      <c r="J378" s="30" t="str">
        <f>IF(集計用!I378="","",IF(集計用!F378="男",LOOKUP(集計用!I378,得点換算データ!$C$3:$D$12),LOOKUP(集計用!I378,得点換算データ!$C$17:$D$26)))</f>
        <v/>
      </c>
      <c r="K378" s="28" t="str">
        <f>IF(記入用!J378="","",ROUNDDOWN(記入用!J378,0))</f>
        <v/>
      </c>
      <c r="L378" s="29" t="str">
        <f>IF(集計用!K378="","",IF(集計用!F378="男",LOOKUP(集計用!K378,得点換算データ!$E$3:$F$12),LOOKUP(集計用!K378,得点換算データ!$E$17:$F$26)))</f>
        <v/>
      </c>
      <c r="M378" s="28" t="str">
        <f>IF(記入用!K378="","",記入用!K378)</f>
        <v/>
      </c>
      <c r="N378" s="30" t="str">
        <f>IF(集計用!M378="","",IF(集計用!F378="男",LOOKUP(集計用!M378,得点換算データ!$G$3:$H$12),LOOKUP(集計用!M378,得点換算データ!$G$17:$H$26)))</f>
        <v/>
      </c>
      <c r="O378" s="28" t="str">
        <f>IF(記入用!L378="","",記入用!L378)</f>
        <v/>
      </c>
      <c r="P378" s="30" t="str">
        <f>IF(集計用!O378="","",IF(集計用!F378="男",LOOKUP(集計用!O378,得点換算データ!$I$3:$J$12),LOOKUP(集計用!O378,得点換算データ!$I$17:$J$26)))</f>
        <v/>
      </c>
      <c r="Q378" s="28" t="str">
        <f>IF(記入用!M378="","",記入用!M378)</f>
        <v/>
      </c>
      <c r="R378" s="30" t="str">
        <f>IF(集計用!Q378="","",IF(集計用!F378="男",LOOKUP(集計用!Q378,得点換算データ!$K$3:$L$12),LOOKUP(集計用!Q378,得点換算データ!$K$17:$L$26)))</f>
        <v/>
      </c>
      <c r="S378" s="28" t="str">
        <f>IF(記入用!N378="","",ROUNDUP(記入用!N378,1))</f>
        <v/>
      </c>
      <c r="T378" s="30" t="str">
        <f>IF(集計用!S378="","",IF(集計用!F378="男",LOOKUP(集計用!S378,得点換算データ!$M$3:$N$12),LOOKUP(集計用!S378,得点換算データ!$M$17:$N$26)))</f>
        <v/>
      </c>
      <c r="U378" s="28" t="str">
        <f>IF(記入用!O378="","",ROUNDDOWN(記入用!O378,0))</f>
        <v/>
      </c>
      <c r="V378" s="30" t="str">
        <f>IF(集計用!U378="","",IF(集計用!F378="男",LOOKUP(集計用!U378,得点換算データ!$O$3:$P$12),LOOKUP(集計用!U378,得点換算データ!$O$17:$P$26)))</f>
        <v/>
      </c>
      <c r="W378" s="28" t="str">
        <f>IF(記入用!P378="","",ROUNDDOWN(記入用!P378,0))</f>
        <v/>
      </c>
      <c r="X378" s="30" t="str">
        <f>IF(集計用!W378="","",IF(集計用!F378="男",LOOKUP(集計用!W378,得点換算データ!$Q$3:$R$12),LOOKUP(集計用!W378,得点換算データ!$Q$17:$R$26)))</f>
        <v/>
      </c>
      <c r="Y378" s="28" t="str">
        <f>IF(SUM(集計用!H378+J378+L378+N378+P378+R378+T378+V378+X378)=0,"",(H378+J378+L378+N378+T378+V378+X378+MAX(P378,R378)))</f>
        <v/>
      </c>
      <c r="Z378" s="28" t="str">
        <f>IF(Y378="","",IF(C378=1,LOOKUP(Y378,得点換算データ!$B$29:$B$33,得点換算データ!$A$29:$A$33),IF(C378=2,LOOKUP(Y378,得点換算データ!$C$29:$C$33,得点換算データ!$A$29:$A$33),LOOKUP(Y378,得点換算データ!$D$29:$D$33,得点換算データ!$A$29:$A$33))))</f>
        <v/>
      </c>
      <c r="AA378" s="27">
        <f t="shared" si="50"/>
        <v>0</v>
      </c>
      <c r="AB378" s="27"/>
      <c r="AC378" s="27">
        <f t="shared" si="51"/>
        <v>0</v>
      </c>
      <c r="AD378" s="27">
        <f t="shared" si="52"/>
        <v>0</v>
      </c>
      <c r="AE378" s="27">
        <f t="shared" si="53"/>
        <v>0</v>
      </c>
      <c r="AF378" s="27">
        <f t="shared" si="54"/>
        <v>0</v>
      </c>
      <c r="AG378" s="27">
        <f t="shared" si="55"/>
        <v>0</v>
      </c>
      <c r="AH378" s="27">
        <f t="shared" si="56"/>
        <v>0</v>
      </c>
      <c r="AI378" s="27">
        <f t="shared" si="57"/>
        <v>0</v>
      </c>
      <c r="AJ378" s="27">
        <f t="shared" si="58"/>
        <v>0</v>
      </c>
      <c r="AK378" s="27">
        <f t="shared" si="59"/>
        <v>0</v>
      </c>
    </row>
    <row r="379" spans="1:37">
      <c r="A379" s="28" t="str">
        <f>IF(記入用!A379="","",記入用!A379)</f>
        <v/>
      </c>
      <c r="B379" s="28" t="str">
        <f>IF(記入用!B379="","",記入用!B379)</f>
        <v/>
      </c>
      <c r="C379" s="28" t="str">
        <f>IF(記入用!C379="","",記入用!C379)</f>
        <v/>
      </c>
      <c r="D379" s="28" t="str">
        <f>IF(記入用!D379="","",記入用!D379)</f>
        <v/>
      </c>
      <c r="E379" s="28" t="str">
        <f>IF(記入用!E379="","",記入用!E379)</f>
        <v/>
      </c>
      <c r="F379" s="28" t="str">
        <f>IF(記入用!F379="","",記入用!F379)</f>
        <v/>
      </c>
      <c r="G379" s="28" t="str">
        <f>IF(OR(記入用!G379=0,記入用!H379=0),"",ROUND((記入用!G379+記入用!H379)/2,0))</f>
        <v/>
      </c>
      <c r="H379" s="29" t="str">
        <f>IF(集計用!G379="","",IF(集計用!F379="男",LOOKUP(集計用!G379,得点換算データ!$A$3:$B$12),LOOKUP(集計用!G379,得点換算データ!$A$17:$B$26)))</f>
        <v/>
      </c>
      <c r="I379" s="28" t="str">
        <f>IF(記入用!I379="","",記入用!I379)</f>
        <v/>
      </c>
      <c r="J379" s="30" t="str">
        <f>IF(集計用!I379="","",IF(集計用!F379="男",LOOKUP(集計用!I379,得点換算データ!$C$3:$D$12),LOOKUP(集計用!I379,得点換算データ!$C$17:$D$26)))</f>
        <v/>
      </c>
      <c r="K379" s="28" t="str">
        <f>IF(記入用!J379="","",ROUNDDOWN(記入用!J379,0))</f>
        <v/>
      </c>
      <c r="L379" s="29" t="str">
        <f>IF(集計用!K379="","",IF(集計用!F379="男",LOOKUP(集計用!K379,得点換算データ!$E$3:$F$12),LOOKUP(集計用!K379,得点換算データ!$E$17:$F$26)))</f>
        <v/>
      </c>
      <c r="M379" s="28" t="str">
        <f>IF(記入用!K379="","",記入用!K379)</f>
        <v/>
      </c>
      <c r="N379" s="30" t="str">
        <f>IF(集計用!M379="","",IF(集計用!F379="男",LOOKUP(集計用!M379,得点換算データ!$G$3:$H$12),LOOKUP(集計用!M379,得点換算データ!$G$17:$H$26)))</f>
        <v/>
      </c>
      <c r="O379" s="28" t="str">
        <f>IF(記入用!L379="","",記入用!L379)</f>
        <v/>
      </c>
      <c r="P379" s="30" t="str">
        <f>IF(集計用!O379="","",IF(集計用!F379="男",LOOKUP(集計用!O379,得点換算データ!$I$3:$J$12),LOOKUP(集計用!O379,得点換算データ!$I$17:$J$26)))</f>
        <v/>
      </c>
      <c r="Q379" s="28" t="str">
        <f>IF(記入用!M379="","",記入用!M379)</f>
        <v/>
      </c>
      <c r="R379" s="30" t="str">
        <f>IF(集計用!Q379="","",IF(集計用!F379="男",LOOKUP(集計用!Q379,得点換算データ!$K$3:$L$12),LOOKUP(集計用!Q379,得点換算データ!$K$17:$L$26)))</f>
        <v/>
      </c>
      <c r="S379" s="28" t="str">
        <f>IF(記入用!N379="","",ROUNDUP(記入用!N379,1))</f>
        <v/>
      </c>
      <c r="T379" s="30" t="str">
        <f>IF(集計用!S379="","",IF(集計用!F379="男",LOOKUP(集計用!S379,得点換算データ!$M$3:$N$12),LOOKUP(集計用!S379,得点換算データ!$M$17:$N$26)))</f>
        <v/>
      </c>
      <c r="U379" s="28" t="str">
        <f>IF(記入用!O379="","",ROUNDDOWN(記入用!O379,0))</f>
        <v/>
      </c>
      <c r="V379" s="30" t="str">
        <f>IF(集計用!U379="","",IF(集計用!F379="男",LOOKUP(集計用!U379,得点換算データ!$O$3:$P$12),LOOKUP(集計用!U379,得点換算データ!$O$17:$P$26)))</f>
        <v/>
      </c>
      <c r="W379" s="28" t="str">
        <f>IF(記入用!P379="","",ROUNDDOWN(記入用!P379,0))</f>
        <v/>
      </c>
      <c r="X379" s="30" t="str">
        <f>IF(集計用!W379="","",IF(集計用!F379="男",LOOKUP(集計用!W379,得点換算データ!$Q$3:$R$12),LOOKUP(集計用!W379,得点換算データ!$Q$17:$R$26)))</f>
        <v/>
      </c>
      <c r="Y379" s="28" t="str">
        <f>IF(SUM(集計用!H379+J379+L379+N379+P379+R379+T379+V379+X379)=0,"",(H379+J379+L379+N379+T379+V379+X379+MAX(P379,R379)))</f>
        <v/>
      </c>
      <c r="Z379" s="28" t="str">
        <f>IF(Y379="","",IF(C379=1,LOOKUP(Y379,得点換算データ!$B$29:$B$33,得点換算データ!$A$29:$A$33),IF(C379=2,LOOKUP(Y379,得点換算データ!$C$29:$C$33,得点換算データ!$A$29:$A$33),LOOKUP(Y379,得点換算データ!$D$29:$D$33,得点換算データ!$A$29:$A$33))))</f>
        <v/>
      </c>
      <c r="AA379" s="27">
        <f t="shared" si="50"/>
        <v>0</v>
      </c>
      <c r="AB379" s="27"/>
      <c r="AC379" s="27">
        <f t="shared" si="51"/>
        <v>0</v>
      </c>
      <c r="AD379" s="27">
        <f t="shared" si="52"/>
        <v>0</v>
      </c>
      <c r="AE379" s="27">
        <f t="shared" si="53"/>
        <v>0</v>
      </c>
      <c r="AF379" s="27">
        <f t="shared" si="54"/>
        <v>0</v>
      </c>
      <c r="AG379" s="27">
        <f t="shared" si="55"/>
        <v>0</v>
      </c>
      <c r="AH379" s="27">
        <f t="shared" si="56"/>
        <v>0</v>
      </c>
      <c r="AI379" s="27">
        <f t="shared" si="57"/>
        <v>0</v>
      </c>
      <c r="AJ379" s="27">
        <f t="shared" si="58"/>
        <v>0</v>
      </c>
      <c r="AK379" s="27">
        <f t="shared" si="59"/>
        <v>0</v>
      </c>
    </row>
    <row r="380" spans="1:37">
      <c r="A380" s="28" t="str">
        <f>IF(記入用!A380="","",記入用!A380)</f>
        <v/>
      </c>
      <c r="B380" s="28" t="str">
        <f>IF(記入用!B380="","",記入用!B380)</f>
        <v/>
      </c>
      <c r="C380" s="28" t="str">
        <f>IF(記入用!C380="","",記入用!C380)</f>
        <v/>
      </c>
      <c r="D380" s="28" t="str">
        <f>IF(記入用!D380="","",記入用!D380)</f>
        <v/>
      </c>
      <c r="E380" s="28" t="str">
        <f>IF(記入用!E380="","",記入用!E380)</f>
        <v/>
      </c>
      <c r="F380" s="28" t="str">
        <f>IF(記入用!F380="","",記入用!F380)</f>
        <v/>
      </c>
      <c r="G380" s="28" t="str">
        <f>IF(OR(記入用!G380=0,記入用!H380=0),"",ROUND((記入用!G380+記入用!H380)/2,0))</f>
        <v/>
      </c>
      <c r="H380" s="29" t="str">
        <f>IF(集計用!G380="","",IF(集計用!F380="男",LOOKUP(集計用!G380,得点換算データ!$A$3:$B$12),LOOKUP(集計用!G380,得点換算データ!$A$17:$B$26)))</f>
        <v/>
      </c>
      <c r="I380" s="28" t="str">
        <f>IF(記入用!I380="","",記入用!I380)</f>
        <v/>
      </c>
      <c r="J380" s="30" t="str">
        <f>IF(集計用!I380="","",IF(集計用!F380="男",LOOKUP(集計用!I380,得点換算データ!$C$3:$D$12),LOOKUP(集計用!I380,得点換算データ!$C$17:$D$26)))</f>
        <v/>
      </c>
      <c r="K380" s="28" t="str">
        <f>IF(記入用!J380="","",ROUNDDOWN(記入用!J380,0))</f>
        <v/>
      </c>
      <c r="L380" s="29" t="str">
        <f>IF(集計用!K380="","",IF(集計用!F380="男",LOOKUP(集計用!K380,得点換算データ!$E$3:$F$12),LOOKUP(集計用!K380,得点換算データ!$E$17:$F$26)))</f>
        <v/>
      </c>
      <c r="M380" s="28" t="str">
        <f>IF(記入用!K380="","",記入用!K380)</f>
        <v/>
      </c>
      <c r="N380" s="30" t="str">
        <f>IF(集計用!M380="","",IF(集計用!F380="男",LOOKUP(集計用!M380,得点換算データ!$G$3:$H$12),LOOKUP(集計用!M380,得点換算データ!$G$17:$H$26)))</f>
        <v/>
      </c>
      <c r="O380" s="28" t="str">
        <f>IF(記入用!L380="","",記入用!L380)</f>
        <v/>
      </c>
      <c r="P380" s="30" t="str">
        <f>IF(集計用!O380="","",IF(集計用!F380="男",LOOKUP(集計用!O380,得点換算データ!$I$3:$J$12),LOOKUP(集計用!O380,得点換算データ!$I$17:$J$26)))</f>
        <v/>
      </c>
      <c r="Q380" s="28" t="str">
        <f>IF(記入用!M380="","",記入用!M380)</f>
        <v/>
      </c>
      <c r="R380" s="30" t="str">
        <f>IF(集計用!Q380="","",IF(集計用!F380="男",LOOKUP(集計用!Q380,得点換算データ!$K$3:$L$12),LOOKUP(集計用!Q380,得点換算データ!$K$17:$L$26)))</f>
        <v/>
      </c>
      <c r="S380" s="28" t="str">
        <f>IF(記入用!N380="","",ROUNDUP(記入用!N380,1))</f>
        <v/>
      </c>
      <c r="T380" s="30" t="str">
        <f>IF(集計用!S380="","",IF(集計用!F380="男",LOOKUP(集計用!S380,得点換算データ!$M$3:$N$12),LOOKUP(集計用!S380,得点換算データ!$M$17:$N$26)))</f>
        <v/>
      </c>
      <c r="U380" s="28" t="str">
        <f>IF(記入用!O380="","",ROUNDDOWN(記入用!O380,0))</f>
        <v/>
      </c>
      <c r="V380" s="30" t="str">
        <f>IF(集計用!U380="","",IF(集計用!F380="男",LOOKUP(集計用!U380,得点換算データ!$O$3:$P$12),LOOKUP(集計用!U380,得点換算データ!$O$17:$P$26)))</f>
        <v/>
      </c>
      <c r="W380" s="28" t="str">
        <f>IF(記入用!P380="","",ROUNDDOWN(記入用!P380,0))</f>
        <v/>
      </c>
      <c r="X380" s="30" t="str">
        <f>IF(集計用!W380="","",IF(集計用!F380="男",LOOKUP(集計用!W380,得点換算データ!$Q$3:$R$12),LOOKUP(集計用!W380,得点換算データ!$Q$17:$R$26)))</f>
        <v/>
      </c>
      <c r="Y380" s="28" t="str">
        <f>IF(SUM(集計用!H380+J380+L380+N380+P380+R380+T380+V380+X380)=0,"",(H380+J380+L380+N380+T380+V380+X380+MAX(P380,R380)))</f>
        <v/>
      </c>
      <c r="Z380" s="28" t="str">
        <f>IF(Y380="","",IF(C380=1,LOOKUP(Y380,得点換算データ!$B$29:$B$33,得点換算データ!$A$29:$A$33),IF(C380=2,LOOKUP(Y380,得点換算データ!$C$29:$C$33,得点換算データ!$A$29:$A$33),LOOKUP(Y380,得点換算データ!$D$29:$D$33,得点換算データ!$A$29:$A$33))))</f>
        <v/>
      </c>
      <c r="AA380" s="27">
        <f t="shared" si="50"/>
        <v>0</v>
      </c>
      <c r="AB380" s="27"/>
      <c r="AC380" s="27">
        <f t="shared" si="51"/>
        <v>0</v>
      </c>
      <c r="AD380" s="27">
        <f t="shared" si="52"/>
        <v>0</v>
      </c>
      <c r="AE380" s="27">
        <f t="shared" si="53"/>
        <v>0</v>
      </c>
      <c r="AF380" s="27">
        <f t="shared" si="54"/>
        <v>0</v>
      </c>
      <c r="AG380" s="27">
        <f t="shared" si="55"/>
        <v>0</v>
      </c>
      <c r="AH380" s="27">
        <f t="shared" si="56"/>
        <v>0</v>
      </c>
      <c r="AI380" s="27">
        <f t="shared" si="57"/>
        <v>0</v>
      </c>
      <c r="AJ380" s="27">
        <f t="shared" si="58"/>
        <v>0</v>
      </c>
      <c r="AK380" s="27">
        <f t="shared" si="59"/>
        <v>0</v>
      </c>
    </row>
    <row r="381" spans="1:37">
      <c r="A381" s="28" t="str">
        <f>IF(記入用!A381="","",記入用!A381)</f>
        <v/>
      </c>
      <c r="B381" s="28" t="str">
        <f>IF(記入用!B381="","",記入用!B381)</f>
        <v/>
      </c>
      <c r="C381" s="28" t="str">
        <f>IF(記入用!C381="","",記入用!C381)</f>
        <v/>
      </c>
      <c r="D381" s="28" t="str">
        <f>IF(記入用!D381="","",記入用!D381)</f>
        <v/>
      </c>
      <c r="E381" s="28" t="str">
        <f>IF(記入用!E381="","",記入用!E381)</f>
        <v/>
      </c>
      <c r="F381" s="28" t="str">
        <f>IF(記入用!F381="","",記入用!F381)</f>
        <v/>
      </c>
      <c r="G381" s="28" t="str">
        <f>IF(OR(記入用!G381=0,記入用!H381=0),"",ROUND((記入用!G381+記入用!H381)/2,0))</f>
        <v/>
      </c>
      <c r="H381" s="29" t="str">
        <f>IF(集計用!G381="","",IF(集計用!F381="男",LOOKUP(集計用!G381,得点換算データ!$A$3:$B$12),LOOKUP(集計用!G381,得点換算データ!$A$17:$B$26)))</f>
        <v/>
      </c>
      <c r="I381" s="28" t="str">
        <f>IF(記入用!I381="","",記入用!I381)</f>
        <v/>
      </c>
      <c r="J381" s="30" t="str">
        <f>IF(集計用!I381="","",IF(集計用!F381="男",LOOKUP(集計用!I381,得点換算データ!$C$3:$D$12),LOOKUP(集計用!I381,得点換算データ!$C$17:$D$26)))</f>
        <v/>
      </c>
      <c r="K381" s="28" t="str">
        <f>IF(記入用!J381="","",ROUNDDOWN(記入用!J381,0))</f>
        <v/>
      </c>
      <c r="L381" s="29" t="str">
        <f>IF(集計用!K381="","",IF(集計用!F381="男",LOOKUP(集計用!K381,得点換算データ!$E$3:$F$12),LOOKUP(集計用!K381,得点換算データ!$E$17:$F$26)))</f>
        <v/>
      </c>
      <c r="M381" s="28" t="str">
        <f>IF(記入用!K381="","",記入用!K381)</f>
        <v/>
      </c>
      <c r="N381" s="30" t="str">
        <f>IF(集計用!M381="","",IF(集計用!F381="男",LOOKUP(集計用!M381,得点換算データ!$G$3:$H$12),LOOKUP(集計用!M381,得点換算データ!$G$17:$H$26)))</f>
        <v/>
      </c>
      <c r="O381" s="28" t="str">
        <f>IF(記入用!L381="","",記入用!L381)</f>
        <v/>
      </c>
      <c r="P381" s="30" t="str">
        <f>IF(集計用!O381="","",IF(集計用!F381="男",LOOKUP(集計用!O381,得点換算データ!$I$3:$J$12),LOOKUP(集計用!O381,得点換算データ!$I$17:$J$26)))</f>
        <v/>
      </c>
      <c r="Q381" s="28" t="str">
        <f>IF(記入用!M381="","",記入用!M381)</f>
        <v/>
      </c>
      <c r="R381" s="30" t="str">
        <f>IF(集計用!Q381="","",IF(集計用!F381="男",LOOKUP(集計用!Q381,得点換算データ!$K$3:$L$12),LOOKUP(集計用!Q381,得点換算データ!$K$17:$L$26)))</f>
        <v/>
      </c>
      <c r="S381" s="28" t="str">
        <f>IF(記入用!N381="","",ROUNDUP(記入用!N381,1))</f>
        <v/>
      </c>
      <c r="T381" s="30" t="str">
        <f>IF(集計用!S381="","",IF(集計用!F381="男",LOOKUP(集計用!S381,得点換算データ!$M$3:$N$12),LOOKUP(集計用!S381,得点換算データ!$M$17:$N$26)))</f>
        <v/>
      </c>
      <c r="U381" s="28" t="str">
        <f>IF(記入用!O381="","",ROUNDDOWN(記入用!O381,0))</f>
        <v/>
      </c>
      <c r="V381" s="30" t="str">
        <f>IF(集計用!U381="","",IF(集計用!F381="男",LOOKUP(集計用!U381,得点換算データ!$O$3:$P$12),LOOKUP(集計用!U381,得点換算データ!$O$17:$P$26)))</f>
        <v/>
      </c>
      <c r="W381" s="28" t="str">
        <f>IF(記入用!P381="","",ROUNDDOWN(記入用!P381,0))</f>
        <v/>
      </c>
      <c r="X381" s="30" t="str">
        <f>IF(集計用!W381="","",IF(集計用!F381="男",LOOKUP(集計用!W381,得点換算データ!$Q$3:$R$12),LOOKUP(集計用!W381,得点換算データ!$Q$17:$R$26)))</f>
        <v/>
      </c>
      <c r="Y381" s="28" t="str">
        <f>IF(SUM(集計用!H381+J381+L381+N381+P381+R381+T381+V381+X381)=0,"",(H381+J381+L381+N381+T381+V381+X381+MAX(P381,R381)))</f>
        <v/>
      </c>
      <c r="Z381" s="28" t="str">
        <f>IF(Y381="","",IF(C381=1,LOOKUP(Y381,得点換算データ!$B$29:$B$33,得点換算データ!$A$29:$A$33),IF(C381=2,LOOKUP(Y381,得点換算データ!$C$29:$C$33,得点換算データ!$A$29:$A$33),LOOKUP(Y381,得点換算データ!$D$29:$D$33,得点換算データ!$A$29:$A$33))))</f>
        <v/>
      </c>
      <c r="AA381" s="27">
        <f t="shared" si="50"/>
        <v>0</v>
      </c>
      <c r="AB381" s="27"/>
      <c r="AC381" s="27">
        <f t="shared" si="51"/>
        <v>0</v>
      </c>
      <c r="AD381" s="27">
        <f t="shared" si="52"/>
        <v>0</v>
      </c>
      <c r="AE381" s="27">
        <f t="shared" si="53"/>
        <v>0</v>
      </c>
      <c r="AF381" s="27">
        <f t="shared" si="54"/>
        <v>0</v>
      </c>
      <c r="AG381" s="27">
        <f t="shared" si="55"/>
        <v>0</v>
      </c>
      <c r="AH381" s="27">
        <f t="shared" si="56"/>
        <v>0</v>
      </c>
      <c r="AI381" s="27">
        <f t="shared" si="57"/>
        <v>0</v>
      </c>
      <c r="AJ381" s="27">
        <f t="shared" si="58"/>
        <v>0</v>
      </c>
      <c r="AK381" s="27">
        <f t="shared" si="59"/>
        <v>0</v>
      </c>
    </row>
    <row r="382" spans="1:37">
      <c r="A382" s="28" t="str">
        <f>IF(記入用!A382="","",記入用!A382)</f>
        <v/>
      </c>
      <c r="B382" s="28" t="str">
        <f>IF(記入用!B382="","",記入用!B382)</f>
        <v/>
      </c>
      <c r="C382" s="28" t="str">
        <f>IF(記入用!C382="","",記入用!C382)</f>
        <v/>
      </c>
      <c r="D382" s="28" t="str">
        <f>IF(記入用!D382="","",記入用!D382)</f>
        <v/>
      </c>
      <c r="E382" s="28" t="str">
        <f>IF(記入用!E382="","",記入用!E382)</f>
        <v/>
      </c>
      <c r="F382" s="28" t="str">
        <f>IF(記入用!F382="","",記入用!F382)</f>
        <v/>
      </c>
      <c r="G382" s="28" t="str">
        <f>IF(OR(記入用!G382=0,記入用!H382=0),"",ROUND((記入用!G382+記入用!H382)/2,0))</f>
        <v/>
      </c>
      <c r="H382" s="29" t="str">
        <f>IF(集計用!G382="","",IF(集計用!F382="男",LOOKUP(集計用!G382,得点換算データ!$A$3:$B$12),LOOKUP(集計用!G382,得点換算データ!$A$17:$B$26)))</f>
        <v/>
      </c>
      <c r="I382" s="28" t="str">
        <f>IF(記入用!I382="","",記入用!I382)</f>
        <v/>
      </c>
      <c r="J382" s="30" t="str">
        <f>IF(集計用!I382="","",IF(集計用!F382="男",LOOKUP(集計用!I382,得点換算データ!$C$3:$D$12),LOOKUP(集計用!I382,得点換算データ!$C$17:$D$26)))</f>
        <v/>
      </c>
      <c r="K382" s="28" t="str">
        <f>IF(記入用!J382="","",ROUNDDOWN(記入用!J382,0))</f>
        <v/>
      </c>
      <c r="L382" s="29" t="str">
        <f>IF(集計用!K382="","",IF(集計用!F382="男",LOOKUP(集計用!K382,得点換算データ!$E$3:$F$12),LOOKUP(集計用!K382,得点換算データ!$E$17:$F$26)))</f>
        <v/>
      </c>
      <c r="M382" s="28" t="str">
        <f>IF(記入用!K382="","",記入用!K382)</f>
        <v/>
      </c>
      <c r="N382" s="30" t="str">
        <f>IF(集計用!M382="","",IF(集計用!F382="男",LOOKUP(集計用!M382,得点換算データ!$G$3:$H$12),LOOKUP(集計用!M382,得点換算データ!$G$17:$H$26)))</f>
        <v/>
      </c>
      <c r="O382" s="28" t="str">
        <f>IF(記入用!L382="","",記入用!L382)</f>
        <v/>
      </c>
      <c r="P382" s="30" t="str">
        <f>IF(集計用!O382="","",IF(集計用!F382="男",LOOKUP(集計用!O382,得点換算データ!$I$3:$J$12),LOOKUP(集計用!O382,得点換算データ!$I$17:$J$26)))</f>
        <v/>
      </c>
      <c r="Q382" s="28" t="str">
        <f>IF(記入用!M382="","",記入用!M382)</f>
        <v/>
      </c>
      <c r="R382" s="30" t="str">
        <f>IF(集計用!Q382="","",IF(集計用!F382="男",LOOKUP(集計用!Q382,得点換算データ!$K$3:$L$12),LOOKUP(集計用!Q382,得点換算データ!$K$17:$L$26)))</f>
        <v/>
      </c>
      <c r="S382" s="28" t="str">
        <f>IF(記入用!N382="","",ROUNDUP(記入用!N382,1))</f>
        <v/>
      </c>
      <c r="T382" s="30" t="str">
        <f>IF(集計用!S382="","",IF(集計用!F382="男",LOOKUP(集計用!S382,得点換算データ!$M$3:$N$12),LOOKUP(集計用!S382,得点換算データ!$M$17:$N$26)))</f>
        <v/>
      </c>
      <c r="U382" s="28" t="str">
        <f>IF(記入用!O382="","",ROUNDDOWN(記入用!O382,0))</f>
        <v/>
      </c>
      <c r="V382" s="30" t="str">
        <f>IF(集計用!U382="","",IF(集計用!F382="男",LOOKUP(集計用!U382,得点換算データ!$O$3:$P$12),LOOKUP(集計用!U382,得点換算データ!$O$17:$P$26)))</f>
        <v/>
      </c>
      <c r="W382" s="28" t="str">
        <f>IF(記入用!P382="","",ROUNDDOWN(記入用!P382,0))</f>
        <v/>
      </c>
      <c r="X382" s="30" t="str">
        <f>IF(集計用!W382="","",IF(集計用!F382="男",LOOKUP(集計用!W382,得点換算データ!$Q$3:$R$12),LOOKUP(集計用!W382,得点換算データ!$Q$17:$R$26)))</f>
        <v/>
      </c>
      <c r="Y382" s="28" t="str">
        <f>IF(SUM(集計用!H382+J382+L382+N382+P382+R382+T382+V382+X382)=0,"",(H382+J382+L382+N382+T382+V382+X382+MAX(P382,R382)))</f>
        <v/>
      </c>
      <c r="Z382" s="28" t="str">
        <f>IF(Y382="","",IF(C382=1,LOOKUP(Y382,得点換算データ!$B$29:$B$33,得点換算データ!$A$29:$A$33),IF(C382=2,LOOKUP(Y382,得点換算データ!$C$29:$C$33,得点換算データ!$A$29:$A$33),LOOKUP(Y382,得点換算データ!$D$29:$D$33,得点換算データ!$A$29:$A$33))))</f>
        <v/>
      </c>
      <c r="AA382" s="27">
        <f t="shared" si="50"/>
        <v>0</v>
      </c>
      <c r="AB382" s="27"/>
      <c r="AC382" s="27">
        <f t="shared" si="51"/>
        <v>0</v>
      </c>
      <c r="AD382" s="27">
        <f t="shared" si="52"/>
        <v>0</v>
      </c>
      <c r="AE382" s="27">
        <f t="shared" si="53"/>
        <v>0</v>
      </c>
      <c r="AF382" s="27">
        <f t="shared" si="54"/>
        <v>0</v>
      </c>
      <c r="AG382" s="27">
        <f t="shared" si="55"/>
        <v>0</v>
      </c>
      <c r="AH382" s="27">
        <f t="shared" si="56"/>
        <v>0</v>
      </c>
      <c r="AI382" s="27">
        <f t="shared" si="57"/>
        <v>0</v>
      </c>
      <c r="AJ382" s="27">
        <f t="shared" si="58"/>
        <v>0</v>
      </c>
      <c r="AK382" s="27">
        <f t="shared" si="59"/>
        <v>0</v>
      </c>
    </row>
    <row r="383" spans="1:37">
      <c r="A383" s="28" t="str">
        <f>IF(記入用!A383="","",記入用!A383)</f>
        <v/>
      </c>
      <c r="B383" s="28" t="str">
        <f>IF(記入用!B383="","",記入用!B383)</f>
        <v/>
      </c>
      <c r="C383" s="28" t="str">
        <f>IF(記入用!C383="","",記入用!C383)</f>
        <v/>
      </c>
      <c r="D383" s="28" t="str">
        <f>IF(記入用!D383="","",記入用!D383)</f>
        <v/>
      </c>
      <c r="E383" s="28" t="str">
        <f>IF(記入用!E383="","",記入用!E383)</f>
        <v/>
      </c>
      <c r="F383" s="28" t="str">
        <f>IF(記入用!F383="","",記入用!F383)</f>
        <v/>
      </c>
      <c r="G383" s="28" t="str">
        <f>IF(OR(記入用!G383=0,記入用!H383=0),"",ROUND((記入用!G383+記入用!H383)/2,0))</f>
        <v/>
      </c>
      <c r="H383" s="29" t="str">
        <f>IF(集計用!G383="","",IF(集計用!F383="男",LOOKUP(集計用!G383,得点換算データ!$A$3:$B$12),LOOKUP(集計用!G383,得点換算データ!$A$17:$B$26)))</f>
        <v/>
      </c>
      <c r="I383" s="28" t="str">
        <f>IF(記入用!I383="","",記入用!I383)</f>
        <v/>
      </c>
      <c r="J383" s="30" t="str">
        <f>IF(集計用!I383="","",IF(集計用!F383="男",LOOKUP(集計用!I383,得点換算データ!$C$3:$D$12),LOOKUP(集計用!I383,得点換算データ!$C$17:$D$26)))</f>
        <v/>
      </c>
      <c r="K383" s="28" t="str">
        <f>IF(記入用!J383="","",ROUNDDOWN(記入用!J383,0))</f>
        <v/>
      </c>
      <c r="L383" s="29" t="str">
        <f>IF(集計用!K383="","",IF(集計用!F383="男",LOOKUP(集計用!K383,得点換算データ!$E$3:$F$12),LOOKUP(集計用!K383,得点換算データ!$E$17:$F$26)))</f>
        <v/>
      </c>
      <c r="M383" s="28" t="str">
        <f>IF(記入用!K383="","",記入用!K383)</f>
        <v/>
      </c>
      <c r="N383" s="30" t="str">
        <f>IF(集計用!M383="","",IF(集計用!F383="男",LOOKUP(集計用!M383,得点換算データ!$G$3:$H$12),LOOKUP(集計用!M383,得点換算データ!$G$17:$H$26)))</f>
        <v/>
      </c>
      <c r="O383" s="28" t="str">
        <f>IF(記入用!L383="","",記入用!L383)</f>
        <v/>
      </c>
      <c r="P383" s="30" t="str">
        <f>IF(集計用!O383="","",IF(集計用!F383="男",LOOKUP(集計用!O383,得点換算データ!$I$3:$J$12),LOOKUP(集計用!O383,得点換算データ!$I$17:$J$26)))</f>
        <v/>
      </c>
      <c r="Q383" s="28" t="str">
        <f>IF(記入用!M383="","",記入用!M383)</f>
        <v/>
      </c>
      <c r="R383" s="30" t="str">
        <f>IF(集計用!Q383="","",IF(集計用!F383="男",LOOKUP(集計用!Q383,得点換算データ!$K$3:$L$12),LOOKUP(集計用!Q383,得点換算データ!$K$17:$L$26)))</f>
        <v/>
      </c>
      <c r="S383" s="28" t="str">
        <f>IF(記入用!N383="","",ROUNDUP(記入用!N383,1))</f>
        <v/>
      </c>
      <c r="T383" s="30" t="str">
        <f>IF(集計用!S383="","",IF(集計用!F383="男",LOOKUP(集計用!S383,得点換算データ!$M$3:$N$12),LOOKUP(集計用!S383,得点換算データ!$M$17:$N$26)))</f>
        <v/>
      </c>
      <c r="U383" s="28" t="str">
        <f>IF(記入用!O383="","",ROUNDDOWN(記入用!O383,0))</f>
        <v/>
      </c>
      <c r="V383" s="30" t="str">
        <f>IF(集計用!U383="","",IF(集計用!F383="男",LOOKUP(集計用!U383,得点換算データ!$O$3:$P$12),LOOKUP(集計用!U383,得点換算データ!$O$17:$P$26)))</f>
        <v/>
      </c>
      <c r="W383" s="28" t="str">
        <f>IF(記入用!P383="","",ROUNDDOWN(記入用!P383,0))</f>
        <v/>
      </c>
      <c r="X383" s="30" t="str">
        <f>IF(集計用!W383="","",IF(集計用!F383="男",LOOKUP(集計用!W383,得点換算データ!$Q$3:$R$12),LOOKUP(集計用!W383,得点換算データ!$Q$17:$R$26)))</f>
        <v/>
      </c>
      <c r="Y383" s="28" t="str">
        <f>IF(SUM(集計用!H383+J383+L383+N383+P383+R383+T383+V383+X383)=0,"",(H383+J383+L383+N383+T383+V383+X383+MAX(P383,R383)))</f>
        <v/>
      </c>
      <c r="Z383" s="28" t="str">
        <f>IF(Y383="","",IF(C383=1,LOOKUP(Y383,得点換算データ!$B$29:$B$33,得点換算データ!$A$29:$A$33),IF(C383=2,LOOKUP(Y383,得点換算データ!$C$29:$C$33,得点換算データ!$A$29:$A$33),LOOKUP(Y383,得点換算データ!$D$29:$D$33,得点換算データ!$A$29:$A$33))))</f>
        <v/>
      </c>
      <c r="AA383" s="27">
        <f t="shared" si="50"/>
        <v>0</v>
      </c>
      <c r="AB383" s="27"/>
      <c r="AC383" s="27">
        <f t="shared" si="51"/>
        <v>0</v>
      </c>
      <c r="AD383" s="27">
        <f t="shared" si="52"/>
        <v>0</v>
      </c>
      <c r="AE383" s="27">
        <f t="shared" si="53"/>
        <v>0</v>
      </c>
      <c r="AF383" s="27">
        <f t="shared" si="54"/>
        <v>0</v>
      </c>
      <c r="AG383" s="27">
        <f t="shared" si="55"/>
        <v>0</v>
      </c>
      <c r="AH383" s="27">
        <f t="shared" si="56"/>
        <v>0</v>
      </c>
      <c r="AI383" s="27">
        <f t="shared" si="57"/>
        <v>0</v>
      </c>
      <c r="AJ383" s="27">
        <f t="shared" si="58"/>
        <v>0</v>
      </c>
      <c r="AK383" s="27">
        <f t="shared" si="59"/>
        <v>0</v>
      </c>
    </row>
    <row r="384" spans="1:37">
      <c r="A384" s="28" t="str">
        <f>IF(記入用!A384="","",記入用!A384)</f>
        <v/>
      </c>
      <c r="B384" s="28" t="str">
        <f>IF(記入用!B384="","",記入用!B384)</f>
        <v/>
      </c>
      <c r="C384" s="28" t="str">
        <f>IF(記入用!C384="","",記入用!C384)</f>
        <v/>
      </c>
      <c r="D384" s="28" t="str">
        <f>IF(記入用!D384="","",記入用!D384)</f>
        <v/>
      </c>
      <c r="E384" s="28" t="str">
        <f>IF(記入用!E384="","",記入用!E384)</f>
        <v/>
      </c>
      <c r="F384" s="28" t="str">
        <f>IF(記入用!F384="","",記入用!F384)</f>
        <v/>
      </c>
      <c r="G384" s="28" t="str">
        <f>IF(OR(記入用!G384=0,記入用!H384=0),"",ROUND((記入用!G384+記入用!H384)/2,0))</f>
        <v/>
      </c>
      <c r="H384" s="29" t="str">
        <f>IF(集計用!G384="","",IF(集計用!F384="男",LOOKUP(集計用!G384,得点換算データ!$A$3:$B$12),LOOKUP(集計用!G384,得点換算データ!$A$17:$B$26)))</f>
        <v/>
      </c>
      <c r="I384" s="28" t="str">
        <f>IF(記入用!I384="","",記入用!I384)</f>
        <v/>
      </c>
      <c r="J384" s="30" t="str">
        <f>IF(集計用!I384="","",IF(集計用!F384="男",LOOKUP(集計用!I384,得点換算データ!$C$3:$D$12),LOOKUP(集計用!I384,得点換算データ!$C$17:$D$26)))</f>
        <v/>
      </c>
      <c r="K384" s="28" t="str">
        <f>IF(記入用!J384="","",ROUNDDOWN(記入用!J384,0))</f>
        <v/>
      </c>
      <c r="L384" s="29" t="str">
        <f>IF(集計用!K384="","",IF(集計用!F384="男",LOOKUP(集計用!K384,得点換算データ!$E$3:$F$12),LOOKUP(集計用!K384,得点換算データ!$E$17:$F$26)))</f>
        <v/>
      </c>
      <c r="M384" s="28" t="str">
        <f>IF(記入用!K384="","",記入用!K384)</f>
        <v/>
      </c>
      <c r="N384" s="30" t="str">
        <f>IF(集計用!M384="","",IF(集計用!F384="男",LOOKUP(集計用!M384,得点換算データ!$G$3:$H$12),LOOKUP(集計用!M384,得点換算データ!$G$17:$H$26)))</f>
        <v/>
      </c>
      <c r="O384" s="28" t="str">
        <f>IF(記入用!L384="","",記入用!L384)</f>
        <v/>
      </c>
      <c r="P384" s="30" t="str">
        <f>IF(集計用!O384="","",IF(集計用!F384="男",LOOKUP(集計用!O384,得点換算データ!$I$3:$J$12),LOOKUP(集計用!O384,得点換算データ!$I$17:$J$26)))</f>
        <v/>
      </c>
      <c r="Q384" s="28" t="str">
        <f>IF(記入用!M384="","",記入用!M384)</f>
        <v/>
      </c>
      <c r="R384" s="30" t="str">
        <f>IF(集計用!Q384="","",IF(集計用!F384="男",LOOKUP(集計用!Q384,得点換算データ!$K$3:$L$12),LOOKUP(集計用!Q384,得点換算データ!$K$17:$L$26)))</f>
        <v/>
      </c>
      <c r="S384" s="28" t="str">
        <f>IF(記入用!N384="","",ROUNDUP(記入用!N384,1))</f>
        <v/>
      </c>
      <c r="T384" s="30" t="str">
        <f>IF(集計用!S384="","",IF(集計用!F384="男",LOOKUP(集計用!S384,得点換算データ!$M$3:$N$12),LOOKUP(集計用!S384,得点換算データ!$M$17:$N$26)))</f>
        <v/>
      </c>
      <c r="U384" s="28" t="str">
        <f>IF(記入用!O384="","",ROUNDDOWN(記入用!O384,0))</f>
        <v/>
      </c>
      <c r="V384" s="30" t="str">
        <f>IF(集計用!U384="","",IF(集計用!F384="男",LOOKUP(集計用!U384,得点換算データ!$O$3:$P$12),LOOKUP(集計用!U384,得点換算データ!$O$17:$P$26)))</f>
        <v/>
      </c>
      <c r="W384" s="28" t="str">
        <f>IF(記入用!P384="","",ROUNDDOWN(記入用!P384,0))</f>
        <v/>
      </c>
      <c r="X384" s="30" t="str">
        <f>IF(集計用!W384="","",IF(集計用!F384="男",LOOKUP(集計用!W384,得点換算データ!$Q$3:$R$12),LOOKUP(集計用!W384,得点換算データ!$Q$17:$R$26)))</f>
        <v/>
      </c>
      <c r="Y384" s="28" t="str">
        <f>IF(SUM(集計用!H384+J384+L384+N384+P384+R384+T384+V384+X384)=0,"",(H384+J384+L384+N384+T384+V384+X384+MAX(P384,R384)))</f>
        <v/>
      </c>
      <c r="Z384" s="28" t="str">
        <f>IF(Y384="","",IF(C384=1,LOOKUP(Y384,得点換算データ!$B$29:$B$33,得点換算データ!$A$29:$A$33),IF(C384=2,LOOKUP(Y384,得点換算データ!$C$29:$C$33,得点換算データ!$A$29:$A$33),LOOKUP(Y384,得点換算データ!$D$29:$D$33,得点換算データ!$A$29:$A$33))))</f>
        <v/>
      </c>
      <c r="AA384" s="27">
        <f t="shared" si="50"/>
        <v>0</v>
      </c>
      <c r="AB384" s="27"/>
      <c r="AC384" s="27">
        <f t="shared" si="51"/>
        <v>0</v>
      </c>
      <c r="AD384" s="27">
        <f t="shared" si="52"/>
        <v>0</v>
      </c>
      <c r="AE384" s="27">
        <f t="shared" si="53"/>
        <v>0</v>
      </c>
      <c r="AF384" s="27">
        <f t="shared" si="54"/>
        <v>0</v>
      </c>
      <c r="AG384" s="27">
        <f t="shared" si="55"/>
        <v>0</v>
      </c>
      <c r="AH384" s="27">
        <f t="shared" si="56"/>
        <v>0</v>
      </c>
      <c r="AI384" s="27">
        <f t="shared" si="57"/>
        <v>0</v>
      </c>
      <c r="AJ384" s="27">
        <f t="shared" si="58"/>
        <v>0</v>
      </c>
      <c r="AK384" s="27">
        <f t="shared" si="59"/>
        <v>0</v>
      </c>
    </row>
    <row r="385" spans="1:37">
      <c r="A385" s="28" t="str">
        <f>IF(記入用!A385="","",記入用!A385)</f>
        <v/>
      </c>
      <c r="B385" s="28" t="str">
        <f>IF(記入用!B385="","",記入用!B385)</f>
        <v/>
      </c>
      <c r="C385" s="28" t="str">
        <f>IF(記入用!C385="","",記入用!C385)</f>
        <v/>
      </c>
      <c r="D385" s="28" t="str">
        <f>IF(記入用!D385="","",記入用!D385)</f>
        <v/>
      </c>
      <c r="E385" s="28" t="str">
        <f>IF(記入用!E385="","",記入用!E385)</f>
        <v/>
      </c>
      <c r="F385" s="28" t="str">
        <f>IF(記入用!F385="","",記入用!F385)</f>
        <v/>
      </c>
      <c r="G385" s="28" t="str">
        <f>IF(OR(記入用!G385=0,記入用!H385=0),"",ROUND((記入用!G385+記入用!H385)/2,0))</f>
        <v/>
      </c>
      <c r="H385" s="29" t="str">
        <f>IF(集計用!G385="","",IF(集計用!F385="男",LOOKUP(集計用!G385,得点換算データ!$A$3:$B$12),LOOKUP(集計用!G385,得点換算データ!$A$17:$B$26)))</f>
        <v/>
      </c>
      <c r="I385" s="28" t="str">
        <f>IF(記入用!I385="","",記入用!I385)</f>
        <v/>
      </c>
      <c r="J385" s="30" t="str">
        <f>IF(集計用!I385="","",IF(集計用!F385="男",LOOKUP(集計用!I385,得点換算データ!$C$3:$D$12),LOOKUP(集計用!I385,得点換算データ!$C$17:$D$26)))</f>
        <v/>
      </c>
      <c r="K385" s="28" t="str">
        <f>IF(記入用!J385="","",ROUNDDOWN(記入用!J385,0))</f>
        <v/>
      </c>
      <c r="L385" s="29" t="str">
        <f>IF(集計用!K385="","",IF(集計用!F385="男",LOOKUP(集計用!K385,得点換算データ!$E$3:$F$12),LOOKUP(集計用!K385,得点換算データ!$E$17:$F$26)))</f>
        <v/>
      </c>
      <c r="M385" s="28" t="str">
        <f>IF(記入用!K385="","",記入用!K385)</f>
        <v/>
      </c>
      <c r="N385" s="30" t="str">
        <f>IF(集計用!M385="","",IF(集計用!F385="男",LOOKUP(集計用!M385,得点換算データ!$G$3:$H$12),LOOKUP(集計用!M385,得点換算データ!$G$17:$H$26)))</f>
        <v/>
      </c>
      <c r="O385" s="28" t="str">
        <f>IF(記入用!L385="","",記入用!L385)</f>
        <v/>
      </c>
      <c r="P385" s="30" t="str">
        <f>IF(集計用!O385="","",IF(集計用!F385="男",LOOKUP(集計用!O385,得点換算データ!$I$3:$J$12),LOOKUP(集計用!O385,得点換算データ!$I$17:$J$26)))</f>
        <v/>
      </c>
      <c r="Q385" s="28" t="str">
        <f>IF(記入用!M385="","",記入用!M385)</f>
        <v/>
      </c>
      <c r="R385" s="30" t="str">
        <f>IF(集計用!Q385="","",IF(集計用!F385="男",LOOKUP(集計用!Q385,得点換算データ!$K$3:$L$12),LOOKUP(集計用!Q385,得点換算データ!$K$17:$L$26)))</f>
        <v/>
      </c>
      <c r="S385" s="28" t="str">
        <f>IF(記入用!N385="","",ROUNDUP(記入用!N385,1))</f>
        <v/>
      </c>
      <c r="T385" s="30" t="str">
        <f>IF(集計用!S385="","",IF(集計用!F385="男",LOOKUP(集計用!S385,得点換算データ!$M$3:$N$12),LOOKUP(集計用!S385,得点換算データ!$M$17:$N$26)))</f>
        <v/>
      </c>
      <c r="U385" s="28" t="str">
        <f>IF(記入用!O385="","",ROUNDDOWN(記入用!O385,0))</f>
        <v/>
      </c>
      <c r="V385" s="30" t="str">
        <f>IF(集計用!U385="","",IF(集計用!F385="男",LOOKUP(集計用!U385,得点換算データ!$O$3:$P$12),LOOKUP(集計用!U385,得点換算データ!$O$17:$P$26)))</f>
        <v/>
      </c>
      <c r="W385" s="28" t="str">
        <f>IF(記入用!P385="","",ROUNDDOWN(記入用!P385,0))</f>
        <v/>
      </c>
      <c r="X385" s="30" t="str">
        <f>IF(集計用!W385="","",IF(集計用!F385="男",LOOKUP(集計用!W385,得点換算データ!$Q$3:$R$12),LOOKUP(集計用!W385,得点換算データ!$Q$17:$R$26)))</f>
        <v/>
      </c>
      <c r="Y385" s="28" t="str">
        <f>IF(SUM(集計用!H385+J385+L385+N385+P385+R385+T385+V385+X385)=0,"",(H385+J385+L385+N385+T385+V385+X385+MAX(P385,R385)))</f>
        <v/>
      </c>
      <c r="Z385" s="28" t="str">
        <f>IF(Y385="","",IF(C385=1,LOOKUP(Y385,得点換算データ!$B$29:$B$33,得点換算データ!$A$29:$A$33),IF(C385=2,LOOKUP(Y385,得点換算データ!$C$29:$C$33,得点換算データ!$A$29:$A$33),LOOKUP(Y385,得点換算データ!$D$29:$D$33,得点換算データ!$A$29:$A$33))))</f>
        <v/>
      </c>
      <c r="AA385" s="27">
        <f t="shared" si="50"/>
        <v>0</v>
      </c>
      <c r="AB385" s="27"/>
      <c r="AC385" s="27">
        <f t="shared" si="51"/>
        <v>0</v>
      </c>
      <c r="AD385" s="27">
        <f t="shared" si="52"/>
        <v>0</v>
      </c>
      <c r="AE385" s="27">
        <f t="shared" si="53"/>
        <v>0</v>
      </c>
      <c r="AF385" s="27">
        <f t="shared" si="54"/>
        <v>0</v>
      </c>
      <c r="AG385" s="27">
        <f t="shared" si="55"/>
        <v>0</v>
      </c>
      <c r="AH385" s="27">
        <f t="shared" si="56"/>
        <v>0</v>
      </c>
      <c r="AI385" s="27">
        <f t="shared" si="57"/>
        <v>0</v>
      </c>
      <c r="AJ385" s="27">
        <f t="shared" si="58"/>
        <v>0</v>
      </c>
      <c r="AK385" s="27">
        <f t="shared" si="59"/>
        <v>0</v>
      </c>
    </row>
    <row r="386" spans="1:37">
      <c r="A386" s="28" t="str">
        <f>IF(記入用!A386="","",記入用!A386)</f>
        <v/>
      </c>
      <c r="B386" s="28" t="str">
        <f>IF(記入用!B386="","",記入用!B386)</f>
        <v/>
      </c>
      <c r="C386" s="28" t="str">
        <f>IF(記入用!C386="","",記入用!C386)</f>
        <v/>
      </c>
      <c r="D386" s="28" t="str">
        <f>IF(記入用!D386="","",記入用!D386)</f>
        <v/>
      </c>
      <c r="E386" s="28" t="str">
        <f>IF(記入用!E386="","",記入用!E386)</f>
        <v/>
      </c>
      <c r="F386" s="28" t="str">
        <f>IF(記入用!F386="","",記入用!F386)</f>
        <v/>
      </c>
      <c r="G386" s="28" t="str">
        <f>IF(OR(記入用!G386=0,記入用!H386=0),"",ROUND((記入用!G386+記入用!H386)/2,0))</f>
        <v/>
      </c>
      <c r="H386" s="29" t="str">
        <f>IF(集計用!G386="","",IF(集計用!F386="男",LOOKUP(集計用!G386,得点換算データ!$A$3:$B$12),LOOKUP(集計用!G386,得点換算データ!$A$17:$B$26)))</f>
        <v/>
      </c>
      <c r="I386" s="28" t="str">
        <f>IF(記入用!I386="","",記入用!I386)</f>
        <v/>
      </c>
      <c r="J386" s="30" t="str">
        <f>IF(集計用!I386="","",IF(集計用!F386="男",LOOKUP(集計用!I386,得点換算データ!$C$3:$D$12),LOOKUP(集計用!I386,得点換算データ!$C$17:$D$26)))</f>
        <v/>
      </c>
      <c r="K386" s="28" t="str">
        <f>IF(記入用!J386="","",ROUNDDOWN(記入用!J386,0))</f>
        <v/>
      </c>
      <c r="L386" s="29" t="str">
        <f>IF(集計用!K386="","",IF(集計用!F386="男",LOOKUP(集計用!K386,得点換算データ!$E$3:$F$12),LOOKUP(集計用!K386,得点換算データ!$E$17:$F$26)))</f>
        <v/>
      </c>
      <c r="M386" s="28" t="str">
        <f>IF(記入用!K386="","",記入用!K386)</f>
        <v/>
      </c>
      <c r="N386" s="30" t="str">
        <f>IF(集計用!M386="","",IF(集計用!F386="男",LOOKUP(集計用!M386,得点換算データ!$G$3:$H$12),LOOKUP(集計用!M386,得点換算データ!$G$17:$H$26)))</f>
        <v/>
      </c>
      <c r="O386" s="28" t="str">
        <f>IF(記入用!L386="","",記入用!L386)</f>
        <v/>
      </c>
      <c r="P386" s="30" t="str">
        <f>IF(集計用!O386="","",IF(集計用!F386="男",LOOKUP(集計用!O386,得点換算データ!$I$3:$J$12),LOOKUP(集計用!O386,得点換算データ!$I$17:$J$26)))</f>
        <v/>
      </c>
      <c r="Q386" s="28" t="str">
        <f>IF(記入用!M386="","",記入用!M386)</f>
        <v/>
      </c>
      <c r="R386" s="30" t="str">
        <f>IF(集計用!Q386="","",IF(集計用!F386="男",LOOKUP(集計用!Q386,得点換算データ!$K$3:$L$12),LOOKUP(集計用!Q386,得点換算データ!$K$17:$L$26)))</f>
        <v/>
      </c>
      <c r="S386" s="28" t="str">
        <f>IF(記入用!N386="","",ROUNDUP(記入用!N386,1))</f>
        <v/>
      </c>
      <c r="T386" s="30" t="str">
        <f>IF(集計用!S386="","",IF(集計用!F386="男",LOOKUP(集計用!S386,得点換算データ!$M$3:$N$12),LOOKUP(集計用!S386,得点換算データ!$M$17:$N$26)))</f>
        <v/>
      </c>
      <c r="U386" s="28" t="str">
        <f>IF(記入用!O386="","",ROUNDDOWN(記入用!O386,0))</f>
        <v/>
      </c>
      <c r="V386" s="30" t="str">
        <f>IF(集計用!U386="","",IF(集計用!F386="男",LOOKUP(集計用!U386,得点換算データ!$O$3:$P$12),LOOKUP(集計用!U386,得点換算データ!$O$17:$P$26)))</f>
        <v/>
      </c>
      <c r="W386" s="28" t="str">
        <f>IF(記入用!P386="","",ROUNDDOWN(記入用!P386,0))</f>
        <v/>
      </c>
      <c r="X386" s="30" t="str">
        <f>IF(集計用!W386="","",IF(集計用!F386="男",LOOKUP(集計用!W386,得点換算データ!$Q$3:$R$12),LOOKUP(集計用!W386,得点換算データ!$Q$17:$R$26)))</f>
        <v/>
      </c>
      <c r="Y386" s="28" t="str">
        <f>IF(SUM(集計用!H386+J386+L386+N386+P386+R386+T386+V386+X386)=0,"",(H386+J386+L386+N386+T386+V386+X386+MAX(P386,R386)))</f>
        <v/>
      </c>
      <c r="Z386" s="28" t="str">
        <f>IF(Y386="","",IF(C386=1,LOOKUP(Y386,得点換算データ!$B$29:$B$33,得点換算データ!$A$29:$A$33),IF(C386=2,LOOKUP(Y386,得点換算データ!$C$29:$C$33,得点換算データ!$A$29:$A$33),LOOKUP(Y386,得点換算データ!$D$29:$D$33,得点換算データ!$A$29:$A$33))))</f>
        <v/>
      </c>
      <c r="AA386" s="27">
        <f t="shared" si="50"/>
        <v>0</v>
      </c>
      <c r="AB386" s="27"/>
      <c r="AC386" s="27">
        <f t="shared" si="51"/>
        <v>0</v>
      </c>
      <c r="AD386" s="27">
        <f t="shared" si="52"/>
        <v>0</v>
      </c>
      <c r="AE386" s="27">
        <f t="shared" si="53"/>
        <v>0</v>
      </c>
      <c r="AF386" s="27">
        <f t="shared" si="54"/>
        <v>0</v>
      </c>
      <c r="AG386" s="27">
        <f t="shared" si="55"/>
        <v>0</v>
      </c>
      <c r="AH386" s="27">
        <f t="shared" si="56"/>
        <v>0</v>
      </c>
      <c r="AI386" s="27">
        <f t="shared" si="57"/>
        <v>0</v>
      </c>
      <c r="AJ386" s="27">
        <f t="shared" si="58"/>
        <v>0</v>
      </c>
      <c r="AK386" s="27">
        <f t="shared" si="59"/>
        <v>0</v>
      </c>
    </row>
    <row r="387" spans="1:37">
      <c r="A387" s="28" t="str">
        <f>IF(記入用!A387="","",記入用!A387)</f>
        <v/>
      </c>
      <c r="B387" s="28" t="str">
        <f>IF(記入用!B387="","",記入用!B387)</f>
        <v/>
      </c>
      <c r="C387" s="28" t="str">
        <f>IF(記入用!C387="","",記入用!C387)</f>
        <v/>
      </c>
      <c r="D387" s="28" t="str">
        <f>IF(記入用!D387="","",記入用!D387)</f>
        <v/>
      </c>
      <c r="E387" s="28" t="str">
        <f>IF(記入用!E387="","",記入用!E387)</f>
        <v/>
      </c>
      <c r="F387" s="28" t="str">
        <f>IF(記入用!F387="","",記入用!F387)</f>
        <v/>
      </c>
      <c r="G387" s="28" t="str">
        <f>IF(OR(記入用!G387=0,記入用!H387=0),"",ROUND((記入用!G387+記入用!H387)/2,0))</f>
        <v/>
      </c>
      <c r="H387" s="29" t="str">
        <f>IF(集計用!G387="","",IF(集計用!F387="男",LOOKUP(集計用!G387,得点換算データ!$A$3:$B$12),LOOKUP(集計用!G387,得点換算データ!$A$17:$B$26)))</f>
        <v/>
      </c>
      <c r="I387" s="28" t="str">
        <f>IF(記入用!I387="","",記入用!I387)</f>
        <v/>
      </c>
      <c r="J387" s="30" t="str">
        <f>IF(集計用!I387="","",IF(集計用!F387="男",LOOKUP(集計用!I387,得点換算データ!$C$3:$D$12),LOOKUP(集計用!I387,得点換算データ!$C$17:$D$26)))</f>
        <v/>
      </c>
      <c r="K387" s="28" t="str">
        <f>IF(記入用!J387="","",ROUNDDOWN(記入用!J387,0))</f>
        <v/>
      </c>
      <c r="L387" s="29" t="str">
        <f>IF(集計用!K387="","",IF(集計用!F387="男",LOOKUP(集計用!K387,得点換算データ!$E$3:$F$12),LOOKUP(集計用!K387,得点換算データ!$E$17:$F$26)))</f>
        <v/>
      </c>
      <c r="M387" s="28" t="str">
        <f>IF(記入用!K387="","",記入用!K387)</f>
        <v/>
      </c>
      <c r="N387" s="30" t="str">
        <f>IF(集計用!M387="","",IF(集計用!F387="男",LOOKUP(集計用!M387,得点換算データ!$G$3:$H$12),LOOKUP(集計用!M387,得点換算データ!$G$17:$H$26)))</f>
        <v/>
      </c>
      <c r="O387" s="28" t="str">
        <f>IF(記入用!L387="","",記入用!L387)</f>
        <v/>
      </c>
      <c r="P387" s="30" t="str">
        <f>IF(集計用!O387="","",IF(集計用!F387="男",LOOKUP(集計用!O387,得点換算データ!$I$3:$J$12),LOOKUP(集計用!O387,得点換算データ!$I$17:$J$26)))</f>
        <v/>
      </c>
      <c r="Q387" s="28" t="str">
        <f>IF(記入用!M387="","",記入用!M387)</f>
        <v/>
      </c>
      <c r="R387" s="30" t="str">
        <f>IF(集計用!Q387="","",IF(集計用!F387="男",LOOKUP(集計用!Q387,得点換算データ!$K$3:$L$12),LOOKUP(集計用!Q387,得点換算データ!$K$17:$L$26)))</f>
        <v/>
      </c>
      <c r="S387" s="28" t="str">
        <f>IF(記入用!N387="","",ROUNDUP(記入用!N387,1))</f>
        <v/>
      </c>
      <c r="T387" s="30" t="str">
        <f>IF(集計用!S387="","",IF(集計用!F387="男",LOOKUP(集計用!S387,得点換算データ!$M$3:$N$12),LOOKUP(集計用!S387,得点換算データ!$M$17:$N$26)))</f>
        <v/>
      </c>
      <c r="U387" s="28" t="str">
        <f>IF(記入用!O387="","",ROUNDDOWN(記入用!O387,0))</f>
        <v/>
      </c>
      <c r="V387" s="30" t="str">
        <f>IF(集計用!U387="","",IF(集計用!F387="男",LOOKUP(集計用!U387,得点換算データ!$O$3:$P$12),LOOKUP(集計用!U387,得点換算データ!$O$17:$P$26)))</f>
        <v/>
      </c>
      <c r="W387" s="28" t="str">
        <f>IF(記入用!P387="","",ROUNDDOWN(記入用!P387,0))</f>
        <v/>
      </c>
      <c r="X387" s="30" t="str">
        <f>IF(集計用!W387="","",IF(集計用!F387="男",LOOKUP(集計用!W387,得点換算データ!$Q$3:$R$12),LOOKUP(集計用!W387,得点換算データ!$Q$17:$R$26)))</f>
        <v/>
      </c>
      <c r="Y387" s="28" t="str">
        <f>IF(SUM(集計用!H387+J387+L387+N387+P387+R387+T387+V387+X387)=0,"",(H387+J387+L387+N387+T387+V387+X387+MAX(P387,R387)))</f>
        <v/>
      </c>
      <c r="Z387" s="28" t="str">
        <f>IF(Y387="","",IF(C387=1,LOOKUP(Y387,得点換算データ!$B$29:$B$33,得点換算データ!$A$29:$A$33),IF(C387=2,LOOKUP(Y387,得点換算データ!$C$29:$C$33,得点換算データ!$A$29:$A$33),LOOKUP(Y387,得点換算データ!$D$29:$D$33,得点換算データ!$A$29:$A$33))))</f>
        <v/>
      </c>
      <c r="AA387" s="27">
        <f t="shared" ref="AA387:AA450" si="60">SUM(AC387:AK387)</f>
        <v>0</v>
      </c>
      <c r="AB387" s="27"/>
      <c r="AC387" s="27">
        <f t="shared" ref="AC387:AC450" si="61">IF(G387&gt;=1,1,0)</f>
        <v>0</v>
      </c>
      <c r="AD387" s="27">
        <f t="shared" ref="AD387:AD450" si="62">IF(I387&gt;=1,1,0)</f>
        <v>0</v>
      </c>
      <c r="AE387" s="27">
        <f t="shared" ref="AE387:AE450" si="63">IF(K387&gt;=1,1,0)</f>
        <v>0</v>
      </c>
      <c r="AF387" s="27">
        <f t="shared" ref="AF387:AF450" si="64">IF(M387&gt;=1,1,0)</f>
        <v>0</v>
      </c>
      <c r="AG387" s="27">
        <f t="shared" ref="AG387:AG450" si="65">IF(O387&gt;=1,1,0)</f>
        <v>0</v>
      </c>
      <c r="AH387" s="27">
        <f t="shared" ref="AH387:AH450" si="66">IF(Q387&gt;=1,1,0)</f>
        <v>0</v>
      </c>
      <c r="AI387" s="27">
        <f t="shared" ref="AI387:AI450" si="67">IF(S387&gt;=1,1,0)</f>
        <v>0</v>
      </c>
      <c r="AJ387" s="27">
        <f t="shared" ref="AJ387:AJ450" si="68">IF(U387&gt;=1,1,0)</f>
        <v>0</v>
      </c>
      <c r="AK387" s="27">
        <f t="shared" ref="AK387:AK450" si="69">IF(W387&gt;=1,1,0)</f>
        <v>0</v>
      </c>
    </row>
    <row r="388" spans="1:37">
      <c r="A388" s="28" t="str">
        <f>IF(記入用!A388="","",記入用!A388)</f>
        <v/>
      </c>
      <c r="B388" s="28" t="str">
        <f>IF(記入用!B388="","",記入用!B388)</f>
        <v/>
      </c>
      <c r="C388" s="28" t="str">
        <f>IF(記入用!C388="","",記入用!C388)</f>
        <v/>
      </c>
      <c r="D388" s="28" t="str">
        <f>IF(記入用!D388="","",記入用!D388)</f>
        <v/>
      </c>
      <c r="E388" s="28" t="str">
        <f>IF(記入用!E388="","",記入用!E388)</f>
        <v/>
      </c>
      <c r="F388" s="28" t="str">
        <f>IF(記入用!F388="","",記入用!F388)</f>
        <v/>
      </c>
      <c r="G388" s="28" t="str">
        <f>IF(OR(記入用!G388=0,記入用!H388=0),"",ROUND((記入用!G388+記入用!H388)/2,0))</f>
        <v/>
      </c>
      <c r="H388" s="29" t="str">
        <f>IF(集計用!G388="","",IF(集計用!F388="男",LOOKUP(集計用!G388,得点換算データ!$A$3:$B$12),LOOKUP(集計用!G388,得点換算データ!$A$17:$B$26)))</f>
        <v/>
      </c>
      <c r="I388" s="28" t="str">
        <f>IF(記入用!I388="","",記入用!I388)</f>
        <v/>
      </c>
      <c r="J388" s="30" t="str">
        <f>IF(集計用!I388="","",IF(集計用!F388="男",LOOKUP(集計用!I388,得点換算データ!$C$3:$D$12),LOOKUP(集計用!I388,得点換算データ!$C$17:$D$26)))</f>
        <v/>
      </c>
      <c r="K388" s="28" t="str">
        <f>IF(記入用!J388="","",ROUNDDOWN(記入用!J388,0))</f>
        <v/>
      </c>
      <c r="L388" s="29" t="str">
        <f>IF(集計用!K388="","",IF(集計用!F388="男",LOOKUP(集計用!K388,得点換算データ!$E$3:$F$12),LOOKUP(集計用!K388,得点換算データ!$E$17:$F$26)))</f>
        <v/>
      </c>
      <c r="M388" s="28" t="str">
        <f>IF(記入用!K388="","",記入用!K388)</f>
        <v/>
      </c>
      <c r="N388" s="30" t="str">
        <f>IF(集計用!M388="","",IF(集計用!F388="男",LOOKUP(集計用!M388,得点換算データ!$G$3:$H$12),LOOKUP(集計用!M388,得点換算データ!$G$17:$H$26)))</f>
        <v/>
      </c>
      <c r="O388" s="28" t="str">
        <f>IF(記入用!L388="","",記入用!L388)</f>
        <v/>
      </c>
      <c r="P388" s="30" t="str">
        <f>IF(集計用!O388="","",IF(集計用!F388="男",LOOKUP(集計用!O388,得点換算データ!$I$3:$J$12),LOOKUP(集計用!O388,得点換算データ!$I$17:$J$26)))</f>
        <v/>
      </c>
      <c r="Q388" s="28" t="str">
        <f>IF(記入用!M388="","",記入用!M388)</f>
        <v/>
      </c>
      <c r="R388" s="30" t="str">
        <f>IF(集計用!Q388="","",IF(集計用!F388="男",LOOKUP(集計用!Q388,得点換算データ!$K$3:$L$12),LOOKUP(集計用!Q388,得点換算データ!$K$17:$L$26)))</f>
        <v/>
      </c>
      <c r="S388" s="28" t="str">
        <f>IF(記入用!N388="","",ROUNDUP(記入用!N388,1))</f>
        <v/>
      </c>
      <c r="T388" s="30" t="str">
        <f>IF(集計用!S388="","",IF(集計用!F388="男",LOOKUP(集計用!S388,得点換算データ!$M$3:$N$12),LOOKUP(集計用!S388,得点換算データ!$M$17:$N$26)))</f>
        <v/>
      </c>
      <c r="U388" s="28" t="str">
        <f>IF(記入用!O388="","",ROUNDDOWN(記入用!O388,0))</f>
        <v/>
      </c>
      <c r="V388" s="30" t="str">
        <f>IF(集計用!U388="","",IF(集計用!F388="男",LOOKUP(集計用!U388,得点換算データ!$O$3:$P$12),LOOKUP(集計用!U388,得点換算データ!$O$17:$P$26)))</f>
        <v/>
      </c>
      <c r="W388" s="28" t="str">
        <f>IF(記入用!P388="","",ROUNDDOWN(記入用!P388,0))</f>
        <v/>
      </c>
      <c r="X388" s="30" t="str">
        <f>IF(集計用!W388="","",IF(集計用!F388="男",LOOKUP(集計用!W388,得点換算データ!$Q$3:$R$12),LOOKUP(集計用!W388,得点換算データ!$Q$17:$R$26)))</f>
        <v/>
      </c>
      <c r="Y388" s="28" t="str">
        <f>IF(SUM(集計用!H388+J388+L388+N388+P388+R388+T388+V388+X388)=0,"",(H388+J388+L388+N388+T388+V388+X388+MAX(P388,R388)))</f>
        <v/>
      </c>
      <c r="Z388" s="28" t="str">
        <f>IF(Y388="","",IF(C388=1,LOOKUP(Y388,得点換算データ!$B$29:$B$33,得点換算データ!$A$29:$A$33),IF(C388=2,LOOKUP(Y388,得点換算データ!$C$29:$C$33,得点換算データ!$A$29:$A$33),LOOKUP(Y388,得点換算データ!$D$29:$D$33,得点換算データ!$A$29:$A$33))))</f>
        <v/>
      </c>
      <c r="AA388" s="27">
        <f t="shared" si="60"/>
        <v>0</v>
      </c>
      <c r="AB388" s="27"/>
      <c r="AC388" s="27">
        <f t="shared" si="61"/>
        <v>0</v>
      </c>
      <c r="AD388" s="27">
        <f t="shared" si="62"/>
        <v>0</v>
      </c>
      <c r="AE388" s="27">
        <f t="shared" si="63"/>
        <v>0</v>
      </c>
      <c r="AF388" s="27">
        <f t="shared" si="64"/>
        <v>0</v>
      </c>
      <c r="AG388" s="27">
        <f t="shared" si="65"/>
        <v>0</v>
      </c>
      <c r="AH388" s="27">
        <f t="shared" si="66"/>
        <v>0</v>
      </c>
      <c r="AI388" s="27">
        <f t="shared" si="67"/>
        <v>0</v>
      </c>
      <c r="AJ388" s="27">
        <f t="shared" si="68"/>
        <v>0</v>
      </c>
      <c r="AK388" s="27">
        <f t="shared" si="69"/>
        <v>0</v>
      </c>
    </row>
    <row r="389" spans="1:37">
      <c r="A389" s="28" t="str">
        <f>IF(記入用!A389="","",記入用!A389)</f>
        <v/>
      </c>
      <c r="B389" s="28" t="str">
        <f>IF(記入用!B389="","",記入用!B389)</f>
        <v/>
      </c>
      <c r="C389" s="28" t="str">
        <f>IF(記入用!C389="","",記入用!C389)</f>
        <v/>
      </c>
      <c r="D389" s="28" t="str">
        <f>IF(記入用!D389="","",記入用!D389)</f>
        <v/>
      </c>
      <c r="E389" s="28" t="str">
        <f>IF(記入用!E389="","",記入用!E389)</f>
        <v/>
      </c>
      <c r="F389" s="28" t="str">
        <f>IF(記入用!F389="","",記入用!F389)</f>
        <v/>
      </c>
      <c r="G389" s="28" t="str">
        <f>IF(OR(記入用!G389=0,記入用!H389=0),"",ROUND((記入用!G389+記入用!H389)/2,0))</f>
        <v/>
      </c>
      <c r="H389" s="29" t="str">
        <f>IF(集計用!G389="","",IF(集計用!F389="男",LOOKUP(集計用!G389,得点換算データ!$A$3:$B$12),LOOKUP(集計用!G389,得点換算データ!$A$17:$B$26)))</f>
        <v/>
      </c>
      <c r="I389" s="28" t="str">
        <f>IF(記入用!I389="","",記入用!I389)</f>
        <v/>
      </c>
      <c r="J389" s="30" t="str">
        <f>IF(集計用!I389="","",IF(集計用!F389="男",LOOKUP(集計用!I389,得点換算データ!$C$3:$D$12),LOOKUP(集計用!I389,得点換算データ!$C$17:$D$26)))</f>
        <v/>
      </c>
      <c r="K389" s="28" t="str">
        <f>IF(記入用!J389="","",ROUNDDOWN(記入用!J389,0))</f>
        <v/>
      </c>
      <c r="L389" s="29" t="str">
        <f>IF(集計用!K389="","",IF(集計用!F389="男",LOOKUP(集計用!K389,得点換算データ!$E$3:$F$12),LOOKUP(集計用!K389,得点換算データ!$E$17:$F$26)))</f>
        <v/>
      </c>
      <c r="M389" s="28" t="str">
        <f>IF(記入用!K389="","",記入用!K389)</f>
        <v/>
      </c>
      <c r="N389" s="30" t="str">
        <f>IF(集計用!M389="","",IF(集計用!F389="男",LOOKUP(集計用!M389,得点換算データ!$G$3:$H$12),LOOKUP(集計用!M389,得点換算データ!$G$17:$H$26)))</f>
        <v/>
      </c>
      <c r="O389" s="28" t="str">
        <f>IF(記入用!L389="","",記入用!L389)</f>
        <v/>
      </c>
      <c r="P389" s="30" t="str">
        <f>IF(集計用!O389="","",IF(集計用!F389="男",LOOKUP(集計用!O389,得点換算データ!$I$3:$J$12),LOOKUP(集計用!O389,得点換算データ!$I$17:$J$26)))</f>
        <v/>
      </c>
      <c r="Q389" s="28" t="str">
        <f>IF(記入用!M389="","",記入用!M389)</f>
        <v/>
      </c>
      <c r="R389" s="30" t="str">
        <f>IF(集計用!Q389="","",IF(集計用!F389="男",LOOKUP(集計用!Q389,得点換算データ!$K$3:$L$12),LOOKUP(集計用!Q389,得点換算データ!$K$17:$L$26)))</f>
        <v/>
      </c>
      <c r="S389" s="28" t="str">
        <f>IF(記入用!N389="","",ROUNDUP(記入用!N389,1))</f>
        <v/>
      </c>
      <c r="T389" s="30" t="str">
        <f>IF(集計用!S389="","",IF(集計用!F389="男",LOOKUP(集計用!S389,得点換算データ!$M$3:$N$12),LOOKUP(集計用!S389,得点換算データ!$M$17:$N$26)))</f>
        <v/>
      </c>
      <c r="U389" s="28" t="str">
        <f>IF(記入用!O389="","",ROUNDDOWN(記入用!O389,0))</f>
        <v/>
      </c>
      <c r="V389" s="30" t="str">
        <f>IF(集計用!U389="","",IF(集計用!F389="男",LOOKUP(集計用!U389,得点換算データ!$O$3:$P$12),LOOKUP(集計用!U389,得点換算データ!$O$17:$P$26)))</f>
        <v/>
      </c>
      <c r="W389" s="28" t="str">
        <f>IF(記入用!P389="","",ROUNDDOWN(記入用!P389,0))</f>
        <v/>
      </c>
      <c r="X389" s="30" t="str">
        <f>IF(集計用!W389="","",IF(集計用!F389="男",LOOKUP(集計用!W389,得点換算データ!$Q$3:$R$12),LOOKUP(集計用!W389,得点換算データ!$Q$17:$R$26)))</f>
        <v/>
      </c>
      <c r="Y389" s="28" t="str">
        <f>IF(SUM(集計用!H389+J389+L389+N389+P389+R389+T389+V389+X389)=0,"",(H389+J389+L389+N389+T389+V389+X389+MAX(P389,R389)))</f>
        <v/>
      </c>
      <c r="Z389" s="28" t="str">
        <f>IF(Y389="","",IF(C389=1,LOOKUP(Y389,得点換算データ!$B$29:$B$33,得点換算データ!$A$29:$A$33),IF(C389=2,LOOKUP(Y389,得点換算データ!$C$29:$C$33,得点換算データ!$A$29:$A$33),LOOKUP(Y389,得点換算データ!$D$29:$D$33,得点換算データ!$A$29:$A$33))))</f>
        <v/>
      </c>
      <c r="AA389" s="27">
        <f t="shared" si="60"/>
        <v>0</v>
      </c>
      <c r="AB389" s="27"/>
      <c r="AC389" s="27">
        <f t="shared" si="61"/>
        <v>0</v>
      </c>
      <c r="AD389" s="27">
        <f t="shared" si="62"/>
        <v>0</v>
      </c>
      <c r="AE389" s="27">
        <f t="shared" si="63"/>
        <v>0</v>
      </c>
      <c r="AF389" s="27">
        <f t="shared" si="64"/>
        <v>0</v>
      </c>
      <c r="AG389" s="27">
        <f t="shared" si="65"/>
        <v>0</v>
      </c>
      <c r="AH389" s="27">
        <f t="shared" si="66"/>
        <v>0</v>
      </c>
      <c r="AI389" s="27">
        <f t="shared" si="67"/>
        <v>0</v>
      </c>
      <c r="AJ389" s="27">
        <f t="shared" si="68"/>
        <v>0</v>
      </c>
      <c r="AK389" s="27">
        <f t="shared" si="69"/>
        <v>0</v>
      </c>
    </row>
    <row r="390" spans="1:37">
      <c r="A390" s="28" t="str">
        <f>IF(記入用!A390="","",記入用!A390)</f>
        <v/>
      </c>
      <c r="B390" s="28" t="str">
        <f>IF(記入用!B390="","",記入用!B390)</f>
        <v/>
      </c>
      <c r="C390" s="28" t="str">
        <f>IF(記入用!C390="","",記入用!C390)</f>
        <v/>
      </c>
      <c r="D390" s="28" t="str">
        <f>IF(記入用!D390="","",記入用!D390)</f>
        <v/>
      </c>
      <c r="E390" s="28" t="str">
        <f>IF(記入用!E390="","",記入用!E390)</f>
        <v/>
      </c>
      <c r="F390" s="28" t="str">
        <f>IF(記入用!F390="","",記入用!F390)</f>
        <v/>
      </c>
      <c r="G390" s="28" t="str">
        <f>IF(OR(記入用!G390=0,記入用!H390=0),"",ROUND((記入用!G390+記入用!H390)/2,0))</f>
        <v/>
      </c>
      <c r="H390" s="29" t="str">
        <f>IF(集計用!G390="","",IF(集計用!F390="男",LOOKUP(集計用!G390,得点換算データ!$A$3:$B$12),LOOKUP(集計用!G390,得点換算データ!$A$17:$B$26)))</f>
        <v/>
      </c>
      <c r="I390" s="28" t="str">
        <f>IF(記入用!I390="","",記入用!I390)</f>
        <v/>
      </c>
      <c r="J390" s="30" t="str">
        <f>IF(集計用!I390="","",IF(集計用!F390="男",LOOKUP(集計用!I390,得点換算データ!$C$3:$D$12),LOOKUP(集計用!I390,得点換算データ!$C$17:$D$26)))</f>
        <v/>
      </c>
      <c r="K390" s="28" t="str">
        <f>IF(記入用!J390="","",ROUNDDOWN(記入用!J390,0))</f>
        <v/>
      </c>
      <c r="L390" s="29" t="str">
        <f>IF(集計用!K390="","",IF(集計用!F390="男",LOOKUP(集計用!K390,得点換算データ!$E$3:$F$12),LOOKUP(集計用!K390,得点換算データ!$E$17:$F$26)))</f>
        <v/>
      </c>
      <c r="M390" s="28" t="str">
        <f>IF(記入用!K390="","",記入用!K390)</f>
        <v/>
      </c>
      <c r="N390" s="30" t="str">
        <f>IF(集計用!M390="","",IF(集計用!F390="男",LOOKUP(集計用!M390,得点換算データ!$G$3:$H$12),LOOKUP(集計用!M390,得点換算データ!$G$17:$H$26)))</f>
        <v/>
      </c>
      <c r="O390" s="28" t="str">
        <f>IF(記入用!L390="","",記入用!L390)</f>
        <v/>
      </c>
      <c r="P390" s="30" t="str">
        <f>IF(集計用!O390="","",IF(集計用!F390="男",LOOKUP(集計用!O390,得点換算データ!$I$3:$J$12),LOOKUP(集計用!O390,得点換算データ!$I$17:$J$26)))</f>
        <v/>
      </c>
      <c r="Q390" s="28" t="str">
        <f>IF(記入用!M390="","",記入用!M390)</f>
        <v/>
      </c>
      <c r="R390" s="30" t="str">
        <f>IF(集計用!Q390="","",IF(集計用!F390="男",LOOKUP(集計用!Q390,得点換算データ!$K$3:$L$12),LOOKUP(集計用!Q390,得点換算データ!$K$17:$L$26)))</f>
        <v/>
      </c>
      <c r="S390" s="28" t="str">
        <f>IF(記入用!N390="","",ROUNDUP(記入用!N390,1))</f>
        <v/>
      </c>
      <c r="T390" s="30" t="str">
        <f>IF(集計用!S390="","",IF(集計用!F390="男",LOOKUP(集計用!S390,得点換算データ!$M$3:$N$12),LOOKUP(集計用!S390,得点換算データ!$M$17:$N$26)))</f>
        <v/>
      </c>
      <c r="U390" s="28" t="str">
        <f>IF(記入用!O390="","",ROUNDDOWN(記入用!O390,0))</f>
        <v/>
      </c>
      <c r="V390" s="30" t="str">
        <f>IF(集計用!U390="","",IF(集計用!F390="男",LOOKUP(集計用!U390,得点換算データ!$O$3:$P$12),LOOKUP(集計用!U390,得点換算データ!$O$17:$P$26)))</f>
        <v/>
      </c>
      <c r="W390" s="28" t="str">
        <f>IF(記入用!P390="","",ROUNDDOWN(記入用!P390,0))</f>
        <v/>
      </c>
      <c r="X390" s="30" t="str">
        <f>IF(集計用!W390="","",IF(集計用!F390="男",LOOKUP(集計用!W390,得点換算データ!$Q$3:$R$12),LOOKUP(集計用!W390,得点換算データ!$Q$17:$R$26)))</f>
        <v/>
      </c>
      <c r="Y390" s="28" t="str">
        <f>IF(SUM(集計用!H390+J390+L390+N390+P390+R390+T390+V390+X390)=0,"",(H390+J390+L390+N390+T390+V390+X390+MAX(P390,R390)))</f>
        <v/>
      </c>
      <c r="Z390" s="28" t="str">
        <f>IF(Y390="","",IF(C390=1,LOOKUP(Y390,得点換算データ!$B$29:$B$33,得点換算データ!$A$29:$A$33),IF(C390=2,LOOKUP(Y390,得点換算データ!$C$29:$C$33,得点換算データ!$A$29:$A$33),LOOKUP(Y390,得点換算データ!$D$29:$D$33,得点換算データ!$A$29:$A$33))))</f>
        <v/>
      </c>
      <c r="AA390" s="27">
        <f t="shared" si="60"/>
        <v>0</v>
      </c>
      <c r="AB390" s="27"/>
      <c r="AC390" s="27">
        <f t="shared" si="61"/>
        <v>0</v>
      </c>
      <c r="AD390" s="27">
        <f t="shared" si="62"/>
        <v>0</v>
      </c>
      <c r="AE390" s="27">
        <f t="shared" si="63"/>
        <v>0</v>
      </c>
      <c r="AF390" s="27">
        <f t="shared" si="64"/>
        <v>0</v>
      </c>
      <c r="AG390" s="27">
        <f t="shared" si="65"/>
        <v>0</v>
      </c>
      <c r="AH390" s="27">
        <f t="shared" si="66"/>
        <v>0</v>
      </c>
      <c r="AI390" s="27">
        <f t="shared" si="67"/>
        <v>0</v>
      </c>
      <c r="AJ390" s="27">
        <f t="shared" si="68"/>
        <v>0</v>
      </c>
      <c r="AK390" s="27">
        <f t="shared" si="69"/>
        <v>0</v>
      </c>
    </row>
    <row r="391" spans="1:37">
      <c r="A391" s="28" t="str">
        <f>IF(記入用!A391="","",記入用!A391)</f>
        <v/>
      </c>
      <c r="B391" s="28" t="str">
        <f>IF(記入用!B391="","",記入用!B391)</f>
        <v/>
      </c>
      <c r="C391" s="28" t="str">
        <f>IF(記入用!C391="","",記入用!C391)</f>
        <v/>
      </c>
      <c r="D391" s="28" t="str">
        <f>IF(記入用!D391="","",記入用!D391)</f>
        <v/>
      </c>
      <c r="E391" s="28" t="str">
        <f>IF(記入用!E391="","",記入用!E391)</f>
        <v/>
      </c>
      <c r="F391" s="28" t="str">
        <f>IF(記入用!F391="","",記入用!F391)</f>
        <v/>
      </c>
      <c r="G391" s="28" t="str">
        <f>IF(OR(記入用!G391=0,記入用!H391=0),"",ROUND((記入用!G391+記入用!H391)/2,0))</f>
        <v/>
      </c>
      <c r="H391" s="29" t="str">
        <f>IF(集計用!G391="","",IF(集計用!F391="男",LOOKUP(集計用!G391,得点換算データ!$A$3:$B$12),LOOKUP(集計用!G391,得点換算データ!$A$17:$B$26)))</f>
        <v/>
      </c>
      <c r="I391" s="28" t="str">
        <f>IF(記入用!I391="","",記入用!I391)</f>
        <v/>
      </c>
      <c r="J391" s="30" t="str">
        <f>IF(集計用!I391="","",IF(集計用!F391="男",LOOKUP(集計用!I391,得点換算データ!$C$3:$D$12),LOOKUP(集計用!I391,得点換算データ!$C$17:$D$26)))</f>
        <v/>
      </c>
      <c r="K391" s="28" t="str">
        <f>IF(記入用!J391="","",ROUNDDOWN(記入用!J391,0))</f>
        <v/>
      </c>
      <c r="L391" s="29" t="str">
        <f>IF(集計用!K391="","",IF(集計用!F391="男",LOOKUP(集計用!K391,得点換算データ!$E$3:$F$12),LOOKUP(集計用!K391,得点換算データ!$E$17:$F$26)))</f>
        <v/>
      </c>
      <c r="M391" s="28" t="str">
        <f>IF(記入用!K391="","",記入用!K391)</f>
        <v/>
      </c>
      <c r="N391" s="30" t="str">
        <f>IF(集計用!M391="","",IF(集計用!F391="男",LOOKUP(集計用!M391,得点換算データ!$G$3:$H$12),LOOKUP(集計用!M391,得点換算データ!$G$17:$H$26)))</f>
        <v/>
      </c>
      <c r="O391" s="28" t="str">
        <f>IF(記入用!L391="","",記入用!L391)</f>
        <v/>
      </c>
      <c r="P391" s="30" t="str">
        <f>IF(集計用!O391="","",IF(集計用!F391="男",LOOKUP(集計用!O391,得点換算データ!$I$3:$J$12),LOOKUP(集計用!O391,得点換算データ!$I$17:$J$26)))</f>
        <v/>
      </c>
      <c r="Q391" s="28" t="str">
        <f>IF(記入用!M391="","",記入用!M391)</f>
        <v/>
      </c>
      <c r="R391" s="30" t="str">
        <f>IF(集計用!Q391="","",IF(集計用!F391="男",LOOKUP(集計用!Q391,得点換算データ!$K$3:$L$12),LOOKUP(集計用!Q391,得点換算データ!$K$17:$L$26)))</f>
        <v/>
      </c>
      <c r="S391" s="28" t="str">
        <f>IF(記入用!N391="","",ROUNDUP(記入用!N391,1))</f>
        <v/>
      </c>
      <c r="T391" s="30" t="str">
        <f>IF(集計用!S391="","",IF(集計用!F391="男",LOOKUP(集計用!S391,得点換算データ!$M$3:$N$12),LOOKUP(集計用!S391,得点換算データ!$M$17:$N$26)))</f>
        <v/>
      </c>
      <c r="U391" s="28" t="str">
        <f>IF(記入用!O391="","",ROUNDDOWN(記入用!O391,0))</f>
        <v/>
      </c>
      <c r="V391" s="30" t="str">
        <f>IF(集計用!U391="","",IF(集計用!F391="男",LOOKUP(集計用!U391,得点換算データ!$O$3:$P$12),LOOKUP(集計用!U391,得点換算データ!$O$17:$P$26)))</f>
        <v/>
      </c>
      <c r="W391" s="28" t="str">
        <f>IF(記入用!P391="","",ROUNDDOWN(記入用!P391,0))</f>
        <v/>
      </c>
      <c r="X391" s="30" t="str">
        <f>IF(集計用!W391="","",IF(集計用!F391="男",LOOKUP(集計用!W391,得点換算データ!$Q$3:$R$12),LOOKUP(集計用!W391,得点換算データ!$Q$17:$R$26)))</f>
        <v/>
      </c>
      <c r="Y391" s="28" t="str">
        <f>IF(SUM(集計用!H391+J391+L391+N391+P391+R391+T391+V391+X391)=0,"",(H391+J391+L391+N391+T391+V391+X391+MAX(P391,R391)))</f>
        <v/>
      </c>
      <c r="Z391" s="28" t="str">
        <f>IF(Y391="","",IF(C391=1,LOOKUP(Y391,得点換算データ!$B$29:$B$33,得点換算データ!$A$29:$A$33),IF(C391=2,LOOKUP(Y391,得点換算データ!$C$29:$C$33,得点換算データ!$A$29:$A$33),LOOKUP(Y391,得点換算データ!$D$29:$D$33,得点換算データ!$A$29:$A$33))))</f>
        <v/>
      </c>
      <c r="AA391" s="27">
        <f t="shared" si="60"/>
        <v>0</v>
      </c>
      <c r="AB391" s="27"/>
      <c r="AC391" s="27">
        <f t="shared" si="61"/>
        <v>0</v>
      </c>
      <c r="AD391" s="27">
        <f t="shared" si="62"/>
        <v>0</v>
      </c>
      <c r="AE391" s="27">
        <f t="shared" si="63"/>
        <v>0</v>
      </c>
      <c r="AF391" s="27">
        <f t="shared" si="64"/>
        <v>0</v>
      </c>
      <c r="AG391" s="27">
        <f t="shared" si="65"/>
        <v>0</v>
      </c>
      <c r="AH391" s="27">
        <f t="shared" si="66"/>
        <v>0</v>
      </c>
      <c r="AI391" s="27">
        <f t="shared" si="67"/>
        <v>0</v>
      </c>
      <c r="AJ391" s="27">
        <f t="shared" si="68"/>
        <v>0</v>
      </c>
      <c r="AK391" s="27">
        <f t="shared" si="69"/>
        <v>0</v>
      </c>
    </row>
    <row r="392" spans="1:37">
      <c r="A392" s="28" t="str">
        <f>IF(記入用!A392="","",記入用!A392)</f>
        <v/>
      </c>
      <c r="B392" s="28" t="str">
        <f>IF(記入用!B392="","",記入用!B392)</f>
        <v/>
      </c>
      <c r="C392" s="28" t="str">
        <f>IF(記入用!C392="","",記入用!C392)</f>
        <v/>
      </c>
      <c r="D392" s="28" t="str">
        <f>IF(記入用!D392="","",記入用!D392)</f>
        <v/>
      </c>
      <c r="E392" s="28" t="str">
        <f>IF(記入用!E392="","",記入用!E392)</f>
        <v/>
      </c>
      <c r="F392" s="28" t="str">
        <f>IF(記入用!F392="","",記入用!F392)</f>
        <v/>
      </c>
      <c r="G392" s="28" t="str">
        <f>IF(OR(記入用!G392=0,記入用!H392=0),"",ROUND((記入用!G392+記入用!H392)/2,0))</f>
        <v/>
      </c>
      <c r="H392" s="29" t="str">
        <f>IF(集計用!G392="","",IF(集計用!F392="男",LOOKUP(集計用!G392,得点換算データ!$A$3:$B$12),LOOKUP(集計用!G392,得点換算データ!$A$17:$B$26)))</f>
        <v/>
      </c>
      <c r="I392" s="28" t="str">
        <f>IF(記入用!I392="","",記入用!I392)</f>
        <v/>
      </c>
      <c r="J392" s="30" t="str">
        <f>IF(集計用!I392="","",IF(集計用!F392="男",LOOKUP(集計用!I392,得点換算データ!$C$3:$D$12),LOOKUP(集計用!I392,得点換算データ!$C$17:$D$26)))</f>
        <v/>
      </c>
      <c r="K392" s="28" t="str">
        <f>IF(記入用!J392="","",ROUNDDOWN(記入用!J392,0))</f>
        <v/>
      </c>
      <c r="L392" s="29" t="str">
        <f>IF(集計用!K392="","",IF(集計用!F392="男",LOOKUP(集計用!K392,得点換算データ!$E$3:$F$12),LOOKUP(集計用!K392,得点換算データ!$E$17:$F$26)))</f>
        <v/>
      </c>
      <c r="M392" s="28" t="str">
        <f>IF(記入用!K392="","",記入用!K392)</f>
        <v/>
      </c>
      <c r="N392" s="30" t="str">
        <f>IF(集計用!M392="","",IF(集計用!F392="男",LOOKUP(集計用!M392,得点換算データ!$G$3:$H$12),LOOKUP(集計用!M392,得点換算データ!$G$17:$H$26)))</f>
        <v/>
      </c>
      <c r="O392" s="28" t="str">
        <f>IF(記入用!L392="","",記入用!L392)</f>
        <v/>
      </c>
      <c r="P392" s="30" t="str">
        <f>IF(集計用!O392="","",IF(集計用!F392="男",LOOKUP(集計用!O392,得点換算データ!$I$3:$J$12),LOOKUP(集計用!O392,得点換算データ!$I$17:$J$26)))</f>
        <v/>
      </c>
      <c r="Q392" s="28" t="str">
        <f>IF(記入用!M392="","",記入用!M392)</f>
        <v/>
      </c>
      <c r="R392" s="30" t="str">
        <f>IF(集計用!Q392="","",IF(集計用!F392="男",LOOKUP(集計用!Q392,得点換算データ!$K$3:$L$12),LOOKUP(集計用!Q392,得点換算データ!$K$17:$L$26)))</f>
        <v/>
      </c>
      <c r="S392" s="28" t="str">
        <f>IF(記入用!N392="","",ROUNDUP(記入用!N392,1))</f>
        <v/>
      </c>
      <c r="T392" s="30" t="str">
        <f>IF(集計用!S392="","",IF(集計用!F392="男",LOOKUP(集計用!S392,得点換算データ!$M$3:$N$12),LOOKUP(集計用!S392,得点換算データ!$M$17:$N$26)))</f>
        <v/>
      </c>
      <c r="U392" s="28" t="str">
        <f>IF(記入用!O392="","",ROUNDDOWN(記入用!O392,0))</f>
        <v/>
      </c>
      <c r="V392" s="30" t="str">
        <f>IF(集計用!U392="","",IF(集計用!F392="男",LOOKUP(集計用!U392,得点換算データ!$O$3:$P$12),LOOKUP(集計用!U392,得点換算データ!$O$17:$P$26)))</f>
        <v/>
      </c>
      <c r="W392" s="28" t="str">
        <f>IF(記入用!P392="","",ROUNDDOWN(記入用!P392,0))</f>
        <v/>
      </c>
      <c r="X392" s="30" t="str">
        <f>IF(集計用!W392="","",IF(集計用!F392="男",LOOKUP(集計用!W392,得点換算データ!$Q$3:$R$12),LOOKUP(集計用!W392,得点換算データ!$Q$17:$R$26)))</f>
        <v/>
      </c>
      <c r="Y392" s="28" t="str">
        <f>IF(SUM(集計用!H392+J392+L392+N392+P392+R392+T392+V392+X392)=0,"",(H392+J392+L392+N392+T392+V392+X392+MAX(P392,R392)))</f>
        <v/>
      </c>
      <c r="Z392" s="28" t="str">
        <f>IF(Y392="","",IF(C392=1,LOOKUP(Y392,得点換算データ!$B$29:$B$33,得点換算データ!$A$29:$A$33),IF(C392=2,LOOKUP(Y392,得点換算データ!$C$29:$C$33,得点換算データ!$A$29:$A$33),LOOKUP(Y392,得点換算データ!$D$29:$D$33,得点換算データ!$A$29:$A$33))))</f>
        <v/>
      </c>
      <c r="AA392" s="27">
        <f t="shared" si="60"/>
        <v>0</v>
      </c>
      <c r="AB392" s="27"/>
      <c r="AC392" s="27">
        <f t="shared" si="61"/>
        <v>0</v>
      </c>
      <c r="AD392" s="27">
        <f t="shared" si="62"/>
        <v>0</v>
      </c>
      <c r="AE392" s="27">
        <f t="shared" si="63"/>
        <v>0</v>
      </c>
      <c r="AF392" s="27">
        <f t="shared" si="64"/>
        <v>0</v>
      </c>
      <c r="AG392" s="27">
        <f t="shared" si="65"/>
        <v>0</v>
      </c>
      <c r="AH392" s="27">
        <f t="shared" si="66"/>
        <v>0</v>
      </c>
      <c r="AI392" s="27">
        <f t="shared" si="67"/>
        <v>0</v>
      </c>
      <c r="AJ392" s="27">
        <f t="shared" si="68"/>
        <v>0</v>
      </c>
      <c r="AK392" s="27">
        <f t="shared" si="69"/>
        <v>0</v>
      </c>
    </row>
    <row r="393" spans="1:37">
      <c r="A393" s="28" t="str">
        <f>IF(記入用!A393="","",記入用!A393)</f>
        <v/>
      </c>
      <c r="B393" s="28" t="str">
        <f>IF(記入用!B393="","",記入用!B393)</f>
        <v/>
      </c>
      <c r="C393" s="28" t="str">
        <f>IF(記入用!C393="","",記入用!C393)</f>
        <v/>
      </c>
      <c r="D393" s="28" t="str">
        <f>IF(記入用!D393="","",記入用!D393)</f>
        <v/>
      </c>
      <c r="E393" s="28" t="str">
        <f>IF(記入用!E393="","",記入用!E393)</f>
        <v/>
      </c>
      <c r="F393" s="28" t="str">
        <f>IF(記入用!F393="","",記入用!F393)</f>
        <v/>
      </c>
      <c r="G393" s="28" t="str">
        <f>IF(OR(記入用!G393=0,記入用!H393=0),"",ROUND((記入用!G393+記入用!H393)/2,0))</f>
        <v/>
      </c>
      <c r="H393" s="29" t="str">
        <f>IF(集計用!G393="","",IF(集計用!F393="男",LOOKUP(集計用!G393,得点換算データ!$A$3:$B$12),LOOKUP(集計用!G393,得点換算データ!$A$17:$B$26)))</f>
        <v/>
      </c>
      <c r="I393" s="28" t="str">
        <f>IF(記入用!I393="","",記入用!I393)</f>
        <v/>
      </c>
      <c r="J393" s="30" t="str">
        <f>IF(集計用!I393="","",IF(集計用!F393="男",LOOKUP(集計用!I393,得点換算データ!$C$3:$D$12),LOOKUP(集計用!I393,得点換算データ!$C$17:$D$26)))</f>
        <v/>
      </c>
      <c r="K393" s="28" t="str">
        <f>IF(記入用!J393="","",ROUNDDOWN(記入用!J393,0))</f>
        <v/>
      </c>
      <c r="L393" s="29" t="str">
        <f>IF(集計用!K393="","",IF(集計用!F393="男",LOOKUP(集計用!K393,得点換算データ!$E$3:$F$12),LOOKUP(集計用!K393,得点換算データ!$E$17:$F$26)))</f>
        <v/>
      </c>
      <c r="M393" s="28" t="str">
        <f>IF(記入用!K393="","",記入用!K393)</f>
        <v/>
      </c>
      <c r="N393" s="30" t="str">
        <f>IF(集計用!M393="","",IF(集計用!F393="男",LOOKUP(集計用!M393,得点換算データ!$G$3:$H$12),LOOKUP(集計用!M393,得点換算データ!$G$17:$H$26)))</f>
        <v/>
      </c>
      <c r="O393" s="28" t="str">
        <f>IF(記入用!L393="","",記入用!L393)</f>
        <v/>
      </c>
      <c r="P393" s="30" t="str">
        <f>IF(集計用!O393="","",IF(集計用!F393="男",LOOKUP(集計用!O393,得点換算データ!$I$3:$J$12),LOOKUP(集計用!O393,得点換算データ!$I$17:$J$26)))</f>
        <v/>
      </c>
      <c r="Q393" s="28" t="str">
        <f>IF(記入用!M393="","",記入用!M393)</f>
        <v/>
      </c>
      <c r="R393" s="30" t="str">
        <f>IF(集計用!Q393="","",IF(集計用!F393="男",LOOKUP(集計用!Q393,得点換算データ!$K$3:$L$12),LOOKUP(集計用!Q393,得点換算データ!$K$17:$L$26)))</f>
        <v/>
      </c>
      <c r="S393" s="28" t="str">
        <f>IF(記入用!N393="","",ROUNDUP(記入用!N393,1))</f>
        <v/>
      </c>
      <c r="T393" s="30" t="str">
        <f>IF(集計用!S393="","",IF(集計用!F393="男",LOOKUP(集計用!S393,得点換算データ!$M$3:$N$12),LOOKUP(集計用!S393,得点換算データ!$M$17:$N$26)))</f>
        <v/>
      </c>
      <c r="U393" s="28" t="str">
        <f>IF(記入用!O393="","",ROUNDDOWN(記入用!O393,0))</f>
        <v/>
      </c>
      <c r="V393" s="30" t="str">
        <f>IF(集計用!U393="","",IF(集計用!F393="男",LOOKUP(集計用!U393,得点換算データ!$O$3:$P$12),LOOKUP(集計用!U393,得点換算データ!$O$17:$P$26)))</f>
        <v/>
      </c>
      <c r="W393" s="28" t="str">
        <f>IF(記入用!P393="","",ROUNDDOWN(記入用!P393,0))</f>
        <v/>
      </c>
      <c r="X393" s="30" t="str">
        <f>IF(集計用!W393="","",IF(集計用!F393="男",LOOKUP(集計用!W393,得点換算データ!$Q$3:$R$12),LOOKUP(集計用!W393,得点換算データ!$Q$17:$R$26)))</f>
        <v/>
      </c>
      <c r="Y393" s="28" t="str">
        <f>IF(SUM(集計用!H393+J393+L393+N393+P393+R393+T393+V393+X393)=0,"",(H393+J393+L393+N393+T393+V393+X393+MAX(P393,R393)))</f>
        <v/>
      </c>
      <c r="Z393" s="28" t="str">
        <f>IF(Y393="","",IF(C393=1,LOOKUP(Y393,得点換算データ!$B$29:$B$33,得点換算データ!$A$29:$A$33),IF(C393=2,LOOKUP(Y393,得点換算データ!$C$29:$C$33,得点換算データ!$A$29:$A$33),LOOKUP(Y393,得点換算データ!$D$29:$D$33,得点換算データ!$A$29:$A$33))))</f>
        <v/>
      </c>
      <c r="AA393" s="27">
        <f t="shared" si="60"/>
        <v>0</v>
      </c>
      <c r="AB393" s="27"/>
      <c r="AC393" s="27">
        <f t="shared" si="61"/>
        <v>0</v>
      </c>
      <c r="AD393" s="27">
        <f t="shared" si="62"/>
        <v>0</v>
      </c>
      <c r="AE393" s="27">
        <f t="shared" si="63"/>
        <v>0</v>
      </c>
      <c r="AF393" s="27">
        <f t="shared" si="64"/>
        <v>0</v>
      </c>
      <c r="AG393" s="27">
        <f t="shared" si="65"/>
        <v>0</v>
      </c>
      <c r="AH393" s="27">
        <f t="shared" si="66"/>
        <v>0</v>
      </c>
      <c r="AI393" s="27">
        <f t="shared" si="67"/>
        <v>0</v>
      </c>
      <c r="AJ393" s="27">
        <f t="shared" si="68"/>
        <v>0</v>
      </c>
      <c r="AK393" s="27">
        <f t="shared" si="69"/>
        <v>0</v>
      </c>
    </row>
    <row r="394" spans="1:37">
      <c r="A394" s="28" t="str">
        <f>IF(記入用!A394="","",記入用!A394)</f>
        <v/>
      </c>
      <c r="B394" s="28" t="str">
        <f>IF(記入用!B394="","",記入用!B394)</f>
        <v/>
      </c>
      <c r="C394" s="28" t="str">
        <f>IF(記入用!C394="","",記入用!C394)</f>
        <v/>
      </c>
      <c r="D394" s="28" t="str">
        <f>IF(記入用!D394="","",記入用!D394)</f>
        <v/>
      </c>
      <c r="E394" s="28" t="str">
        <f>IF(記入用!E394="","",記入用!E394)</f>
        <v/>
      </c>
      <c r="F394" s="28" t="str">
        <f>IF(記入用!F394="","",記入用!F394)</f>
        <v/>
      </c>
      <c r="G394" s="28" t="str">
        <f>IF(OR(記入用!G394=0,記入用!H394=0),"",ROUND((記入用!G394+記入用!H394)/2,0))</f>
        <v/>
      </c>
      <c r="H394" s="29" t="str">
        <f>IF(集計用!G394="","",IF(集計用!F394="男",LOOKUP(集計用!G394,得点換算データ!$A$3:$B$12),LOOKUP(集計用!G394,得点換算データ!$A$17:$B$26)))</f>
        <v/>
      </c>
      <c r="I394" s="28" t="str">
        <f>IF(記入用!I394="","",記入用!I394)</f>
        <v/>
      </c>
      <c r="J394" s="30" t="str">
        <f>IF(集計用!I394="","",IF(集計用!F394="男",LOOKUP(集計用!I394,得点換算データ!$C$3:$D$12),LOOKUP(集計用!I394,得点換算データ!$C$17:$D$26)))</f>
        <v/>
      </c>
      <c r="K394" s="28" t="str">
        <f>IF(記入用!J394="","",ROUNDDOWN(記入用!J394,0))</f>
        <v/>
      </c>
      <c r="L394" s="29" t="str">
        <f>IF(集計用!K394="","",IF(集計用!F394="男",LOOKUP(集計用!K394,得点換算データ!$E$3:$F$12),LOOKUP(集計用!K394,得点換算データ!$E$17:$F$26)))</f>
        <v/>
      </c>
      <c r="M394" s="28" t="str">
        <f>IF(記入用!K394="","",記入用!K394)</f>
        <v/>
      </c>
      <c r="N394" s="30" t="str">
        <f>IF(集計用!M394="","",IF(集計用!F394="男",LOOKUP(集計用!M394,得点換算データ!$G$3:$H$12),LOOKUP(集計用!M394,得点換算データ!$G$17:$H$26)))</f>
        <v/>
      </c>
      <c r="O394" s="28" t="str">
        <f>IF(記入用!L394="","",記入用!L394)</f>
        <v/>
      </c>
      <c r="P394" s="30" t="str">
        <f>IF(集計用!O394="","",IF(集計用!F394="男",LOOKUP(集計用!O394,得点換算データ!$I$3:$J$12),LOOKUP(集計用!O394,得点換算データ!$I$17:$J$26)))</f>
        <v/>
      </c>
      <c r="Q394" s="28" t="str">
        <f>IF(記入用!M394="","",記入用!M394)</f>
        <v/>
      </c>
      <c r="R394" s="30" t="str">
        <f>IF(集計用!Q394="","",IF(集計用!F394="男",LOOKUP(集計用!Q394,得点換算データ!$K$3:$L$12),LOOKUP(集計用!Q394,得点換算データ!$K$17:$L$26)))</f>
        <v/>
      </c>
      <c r="S394" s="28" t="str">
        <f>IF(記入用!N394="","",ROUNDUP(記入用!N394,1))</f>
        <v/>
      </c>
      <c r="T394" s="30" t="str">
        <f>IF(集計用!S394="","",IF(集計用!F394="男",LOOKUP(集計用!S394,得点換算データ!$M$3:$N$12),LOOKUP(集計用!S394,得点換算データ!$M$17:$N$26)))</f>
        <v/>
      </c>
      <c r="U394" s="28" t="str">
        <f>IF(記入用!O394="","",ROUNDDOWN(記入用!O394,0))</f>
        <v/>
      </c>
      <c r="V394" s="30" t="str">
        <f>IF(集計用!U394="","",IF(集計用!F394="男",LOOKUP(集計用!U394,得点換算データ!$O$3:$P$12),LOOKUP(集計用!U394,得点換算データ!$O$17:$P$26)))</f>
        <v/>
      </c>
      <c r="W394" s="28" t="str">
        <f>IF(記入用!P394="","",ROUNDDOWN(記入用!P394,0))</f>
        <v/>
      </c>
      <c r="X394" s="30" t="str">
        <f>IF(集計用!W394="","",IF(集計用!F394="男",LOOKUP(集計用!W394,得点換算データ!$Q$3:$R$12),LOOKUP(集計用!W394,得点換算データ!$Q$17:$R$26)))</f>
        <v/>
      </c>
      <c r="Y394" s="28" t="str">
        <f>IF(SUM(集計用!H394+J394+L394+N394+P394+R394+T394+V394+X394)=0,"",(H394+J394+L394+N394+T394+V394+X394+MAX(P394,R394)))</f>
        <v/>
      </c>
      <c r="Z394" s="28" t="str">
        <f>IF(Y394="","",IF(C394=1,LOOKUP(Y394,得点換算データ!$B$29:$B$33,得点換算データ!$A$29:$A$33),IF(C394=2,LOOKUP(Y394,得点換算データ!$C$29:$C$33,得点換算データ!$A$29:$A$33),LOOKUP(Y394,得点換算データ!$D$29:$D$33,得点換算データ!$A$29:$A$33))))</f>
        <v/>
      </c>
      <c r="AA394" s="27">
        <f t="shared" si="60"/>
        <v>0</v>
      </c>
      <c r="AB394" s="27"/>
      <c r="AC394" s="27">
        <f t="shared" si="61"/>
        <v>0</v>
      </c>
      <c r="AD394" s="27">
        <f t="shared" si="62"/>
        <v>0</v>
      </c>
      <c r="AE394" s="27">
        <f t="shared" si="63"/>
        <v>0</v>
      </c>
      <c r="AF394" s="27">
        <f t="shared" si="64"/>
        <v>0</v>
      </c>
      <c r="AG394" s="27">
        <f t="shared" si="65"/>
        <v>0</v>
      </c>
      <c r="AH394" s="27">
        <f t="shared" si="66"/>
        <v>0</v>
      </c>
      <c r="AI394" s="27">
        <f t="shared" si="67"/>
        <v>0</v>
      </c>
      <c r="AJ394" s="27">
        <f t="shared" si="68"/>
        <v>0</v>
      </c>
      <c r="AK394" s="27">
        <f t="shared" si="69"/>
        <v>0</v>
      </c>
    </row>
    <row r="395" spans="1:37">
      <c r="A395" s="28" t="str">
        <f>IF(記入用!A395="","",記入用!A395)</f>
        <v/>
      </c>
      <c r="B395" s="28" t="str">
        <f>IF(記入用!B395="","",記入用!B395)</f>
        <v/>
      </c>
      <c r="C395" s="28" t="str">
        <f>IF(記入用!C395="","",記入用!C395)</f>
        <v/>
      </c>
      <c r="D395" s="28" t="str">
        <f>IF(記入用!D395="","",記入用!D395)</f>
        <v/>
      </c>
      <c r="E395" s="28" t="str">
        <f>IF(記入用!E395="","",記入用!E395)</f>
        <v/>
      </c>
      <c r="F395" s="28" t="str">
        <f>IF(記入用!F395="","",記入用!F395)</f>
        <v/>
      </c>
      <c r="G395" s="28" t="str">
        <f>IF(OR(記入用!G395=0,記入用!H395=0),"",ROUND((記入用!G395+記入用!H395)/2,0))</f>
        <v/>
      </c>
      <c r="H395" s="29" t="str">
        <f>IF(集計用!G395="","",IF(集計用!F395="男",LOOKUP(集計用!G395,得点換算データ!$A$3:$B$12),LOOKUP(集計用!G395,得点換算データ!$A$17:$B$26)))</f>
        <v/>
      </c>
      <c r="I395" s="28" t="str">
        <f>IF(記入用!I395="","",記入用!I395)</f>
        <v/>
      </c>
      <c r="J395" s="30" t="str">
        <f>IF(集計用!I395="","",IF(集計用!F395="男",LOOKUP(集計用!I395,得点換算データ!$C$3:$D$12),LOOKUP(集計用!I395,得点換算データ!$C$17:$D$26)))</f>
        <v/>
      </c>
      <c r="K395" s="28" t="str">
        <f>IF(記入用!J395="","",ROUNDDOWN(記入用!J395,0))</f>
        <v/>
      </c>
      <c r="L395" s="29" t="str">
        <f>IF(集計用!K395="","",IF(集計用!F395="男",LOOKUP(集計用!K395,得点換算データ!$E$3:$F$12),LOOKUP(集計用!K395,得点換算データ!$E$17:$F$26)))</f>
        <v/>
      </c>
      <c r="M395" s="28" t="str">
        <f>IF(記入用!K395="","",記入用!K395)</f>
        <v/>
      </c>
      <c r="N395" s="30" t="str">
        <f>IF(集計用!M395="","",IF(集計用!F395="男",LOOKUP(集計用!M395,得点換算データ!$G$3:$H$12),LOOKUP(集計用!M395,得点換算データ!$G$17:$H$26)))</f>
        <v/>
      </c>
      <c r="O395" s="28" t="str">
        <f>IF(記入用!L395="","",記入用!L395)</f>
        <v/>
      </c>
      <c r="P395" s="30" t="str">
        <f>IF(集計用!O395="","",IF(集計用!F395="男",LOOKUP(集計用!O395,得点換算データ!$I$3:$J$12),LOOKUP(集計用!O395,得点換算データ!$I$17:$J$26)))</f>
        <v/>
      </c>
      <c r="Q395" s="28" t="str">
        <f>IF(記入用!M395="","",記入用!M395)</f>
        <v/>
      </c>
      <c r="R395" s="30" t="str">
        <f>IF(集計用!Q395="","",IF(集計用!F395="男",LOOKUP(集計用!Q395,得点換算データ!$K$3:$L$12),LOOKUP(集計用!Q395,得点換算データ!$K$17:$L$26)))</f>
        <v/>
      </c>
      <c r="S395" s="28" t="str">
        <f>IF(記入用!N395="","",ROUNDUP(記入用!N395,1))</f>
        <v/>
      </c>
      <c r="T395" s="30" t="str">
        <f>IF(集計用!S395="","",IF(集計用!F395="男",LOOKUP(集計用!S395,得点換算データ!$M$3:$N$12),LOOKUP(集計用!S395,得点換算データ!$M$17:$N$26)))</f>
        <v/>
      </c>
      <c r="U395" s="28" t="str">
        <f>IF(記入用!O395="","",ROUNDDOWN(記入用!O395,0))</f>
        <v/>
      </c>
      <c r="V395" s="30" t="str">
        <f>IF(集計用!U395="","",IF(集計用!F395="男",LOOKUP(集計用!U395,得点換算データ!$O$3:$P$12),LOOKUP(集計用!U395,得点換算データ!$O$17:$P$26)))</f>
        <v/>
      </c>
      <c r="W395" s="28" t="str">
        <f>IF(記入用!P395="","",ROUNDDOWN(記入用!P395,0))</f>
        <v/>
      </c>
      <c r="X395" s="30" t="str">
        <f>IF(集計用!W395="","",IF(集計用!F395="男",LOOKUP(集計用!W395,得点換算データ!$Q$3:$R$12),LOOKUP(集計用!W395,得点換算データ!$Q$17:$R$26)))</f>
        <v/>
      </c>
      <c r="Y395" s="28" t="str">
        <f>IF(SUM(集計用!H395+J395+L395+N395+P395+R395+T395+V395+X395)=0,"",(H395+J395+L395+N395+T395+V395+X395+MAX(P395,R395)))</f>
        <v/>
      </c>
      <c r="Z395" s="28" t="str">
        <f>IF(Y395="","",IF(C395=1,LOOKUP(Y395,得点換算データ!$B$29:$B$33,得点換算データ!$A$29:$A$33),IF(C395=2,LOOKUP(Y395,得点換算データ!$C$29:$C$33,得点換算データ!$A$29:$A$33),LOOKUP(Y395,得点換算データ!$D$29:$D$33,得点換算データ!$A$29:$A$33))))</f>
        <v/>
      </c>
      <c r="AA395" s="27">
        <f t="shared" si="60"/>
        <v>0</v>
      </c>
      <c r="AB395" s="27"/>
      <c r="AC395" s="27">
        <f t="shared" si="61"/>
        <v>0</v>
      </c>
      <c r="AD395" s="27">
        <f t="shared" si="62"/>
        <v>0</v>
      </c>
      <c r="AE395" s="27">
        <f t="shared" si="63"/>
        <v>0</v>
      </c>
      <c r="AF395" s="27">
        <f t="shared" si="64"/>
        <v>0</v>
      </c>
      <c r="AG395" s="27">
        <f t="shared" si="65"/>
        <v>0</v>
      </c>
      <c r="AH395" s="27">
        <f t="shared" si="66"/>
        <v>0</v>
      </c>
      <c r="AI395" s="27">
        <f t="shared" si="67"/>
        <v>0</v>
      </c>
      <c r="AJ395" s="27">
        <f t="shared" si="68"/>
        <v>0</v>
      </c>
      <c r="AK395" s="27">
        <f t="shared" si="69"/>
        <v>0</v>
      </c>
    </row>
    <row r="396" spans="1:37">
      <c r="A396" s="28" t="str">
        <f>IF(記入用!A396="","",記入用!A396)</f>
        <v/>
      </c>
      <c r="B396" s="28" t="str">
        <f>IF(記入用!B396="","",記入用!B396)</f>
        <v/>
      </c>
      <c r="C396" s="28" t="str">
        <f>IF(記入用!C396="","",記入用!C396)</f>
        <v/>
      </c>
      <c r="D396" s="28" t="str">
        <f>IF(記入用!D396="","",記入用!D396)</f>
        <v/>
      </c>
      <c r="E396" s="28" t="str">
        <f>IF(記入用!E396="","",記入用!E396)</f>
        <v/>
      </c>
      <c r="F396" s="28" t="str">
        <f>IF(記入用!F396="","",記入用!F396)</f>
        <v/>
      </c>
      <c r="G396" s="28" t="str">
        <f>IF(OR(記入用!G396=0,記入用!H396=0),"",ROUND((記入用!G396+記入用!H396)/2,0))</f>
        <v/>
      </c>
      <c r="H396" s="29" t="str">
        <f>IF(集計用!G396="","",IF(集計用!F396="男",LOOKUP(集計用!G396,得点換算データ!$A$3:$B$12),LOOKUP(集計用!G396,得点換算データ!$A$17:$B$26)))</f>
        <v/>
      </c>
      <c r="I396" s="28" t="str">
        <f>IF(記入用!I396="","",記入用!I396)</f>
        <v/>
      </c>
      <c r="J396" s="30" t="str">
        <f>IF(集計用!I396="","",IF(集計用!F396="男",LOOKUP(集計用!I396,得点換算データ!$C$3:$D$12),LOOKUP(集計用!I396,得点換算データ!$C$17:$D$26)))</f>
        <v/>
      </c>
      <c r="K396" s="28" t="str">
        <f>IF(記入用!J396="","",ROUNDDOWN(記入用!J396,0))</f>
        <v/>
      </c>
      <c r="L396" s="29" t="str">
        <f>IF(集計用!K396="","",IF(集計用!F396="男",LOOKUP(集計用!K396,得点換算データ!$E$3:$F$12),LOOKUP(集計用!K396,得点換算データ!$E$17:$F$26)))</f>
        <v/>
      </c>
      <c r="M396" s="28" t="str">
        <f>IF(記入用!K396="","",記入用!K396)</f>
        <v/>
      </c>
      <c r="N396" s="30" t="str">
        <f>IF(集計用!M396="","",IF(集計用!F396="男",LOOKUP(集計用!M396,得点換算データ!$G$3:$H$12),LOOKUP(集計用!M396,得点換算データ!$G$17:$H$26)))</f>
        <v/>
      </c>
      <c r="O396" s="28" t="str">
        <f>IF(記入用!L396="","",記入用!L396)</f>
        <v/>
      </c>
      <c r="P396" s="30" t="str">
        <f>IF(集計用!O396="","",IF(集計用!F396="男",LOOKUP(集計用!O396,得点換算データ!$I$3:$J$12),LOOKUP(集計用!O396,得点換算データ!$I$17:$J$26)))</f>
        <v/>
      </c>
      <c r="Q396" s="28" t="str">
        <f>IF(記入用!M396="","",記入用!M396)</f>
        <v/>
      </c>
      <c r="R396" s="30" t="str">
        <f>IF(集計用!Q396="","",IF(集計用!F396="男",LOOKUP(集計用!Q396,得点換算データ!$K$3:$L$12),LOOKUP(集計用!Q396,得点換算データ!$K$17:$L$26)))</f>
        <v/>
      </c>
      <c r="S396" s="28" t="str">
        <f>IF(記入用!N396="","",ROUNDUP(記入用!N396,1))</f>
        <v/>
      </c>
      <c r="T396" s="30" t="str">
        <f>IF(集計用!S396="","",IF(集計用!F396="男",LOOKUP(集計用!S396,得点換算データ!$M$3:$N$12),LOOKUP(集計用!S396,得点換算データ!$M$17:$N$26)))</f>
        <v/>
      </c>
      <c r="U396" s="28" t="str">
        <f>IF(記入用!O396="","",ROUNDDOWN(記入用!O396,0))</f>
        <v/>
      </c>
      <c r="V396" s="30" t="str">
        <f>IF(集計用!U396="","",IF(集計用!F396="男",LOOKUP(集計用!U396,得点換算データ!$O$3:$P$12),LOOKUP(集計用!U396,得点換算データ!$O$17:$P$26)))</f>
        <v/>
      </c>
      <c r="W396" s="28" t="str">
        <f>IF(記入用!P396="","",ROUNDDOWN(記入用!P396,0))</f>
        <v/>
      </c>
      <c r="X396" s="30" t="str">
        <f>IF(集計用!W396="","",IF(集計用!F396="男",LOOKUP(集計用!W396,得点換算データ!$Q$3:$R$12),LOOKUP(集計用!W396,得点換算データ!$Q$17:$R$26)))</f>
        <v/>
      </c>
      <c r="Y396" s="28" t="str">
        <f>IF(SUM(集計用!H396+J396+L396+N396+P396+R396+T396+V396+X396)=0,"",(H396+J396+L396+N396+T396+V396+X396+MAX(P396,R396)))</f>
        <v/>
      </c>
      <c r="Z396" s="28" t="str">
        <f>IF(Y396="","",IF(C396=1,LOOKUP(Y396,得点換算データ!$B$29:$B$33,得点換算データ!$A$29:$A$33),IF(C396=2,LOOKUP(Y396,得点換算データ!$C$29:$C$33,得点換算データ!$A$29:$A$33),LOOKUP(Y396,得点換算データ!$D$29:$D$33,得点換算データ!$A$29:$A$33))))</f>
        <v/>
      </c>
      <c r="AA396" s="27">
        <f t="shared" si="60"/>
        <v>0</v>
      </c>
      <c r="AB396" s="27"/>
      <c r="AC396" s="27">
        <f t="shared" si="61"/>
        <v>0</v>
      </c>
      <c r="AD396" s="27">
        <f t="shared" si="62"/>
        <v>0</v>
      </c>
      <c r="AE396" s="27">
        <f t="shared" si="63"/>
        <v>0</v>
      </c>
      <c r="AF396" s="27">
        <f t="shared" si="64"/>
        <v>0</v>
      </c>
      <c r="AG396" s="27">
        <f t="shared" si="65"/>
        <v>0</v>
      </c>
      <c r="AH396" s="27">
        <f t="shared" si="66"/>
        <v>0</v>
      </c>
      <c r="AI396" s="27">
        <f t="shared" si="67"/>
        <v>0</v>
      </c>
      <c r="AJ396" s="27">
        <f t="shared" si="68"/>
        <v>0</v>
      </c>
      <c r="AK396" s="27">
        <f t="shared" si="69"/>
        <v>0</v>
      </c>
    </row>
    <row r="397" spans="1:37">
      <c r="A397" s="28" t="str">
        <f>IF(記入用!A397="","",記入用!A397)</f>
        <v/>
      </c>
      <c r="B397" s="28" t="str">
        <f>IF(記入用!B397="","",記入用!B397)</f>
        <v/>
      </c>
      <c r="C397" s="28" t="str">
        <f>IF(記入用!C397="","",記入用!C397)</f>
        <v/>
      </c>
      <c r="D397" s="28" t="str">
        <f>IF(記入用!D397="","",記入用!D397)</f>
        <v/>
      </c>
      <c r="E397" s="28" t="str">
        <f>IF(記入用!E397="","",記入用!E397)</f>
        <v/>
      </c>
      <c r="F397" s="28" t="str">
        <f>IF(記入用!F397="","",記入用!F397)</f>
        <v/>
      </c>
      <c r="G397" s="28" t="str">
        <f>IF(OR(記入用!G397=0,記入用!H397=0),"",ROUND((記入用!G397+記入用!H397)/2,0))</f>
        <v/>
      </c>
      <c r="H397" s="29" t="str">
        <f>IF(集計用!G397="","",IF(集計用!F397="男",LOOKUP(集計用!G397,得点換算データ!$A$3:$B$12),LOOKUP(集計用!G397,得点換算データ!$A$17:$B$26)))</f>
        <v/>
      </c>
      <c r="I397" s="28" t="str">
        <f>IF(記入用!I397="","",記入用!I397)</f>
        <v/>
      </c>
      <c r="J397" s="30" t="str">
        <f>IF(集計用!I397="","",IF(集計用!F397="男",LOOKUP(集計用!I397,得点換算データ!$C$3:$D$12),LOOKUP(集計用!I397,得点換算データ!$C$17:$D$26)))</f>
        <v/>
      </c>
      <c r="K397" s="28" t="str">
        <f>IF(記入用!J397="","",ROUNDDOWN(記入用!J397,0))</f>
        <v/>
      </c>
      <c r="L397" s="29" t="str">
        <f>IF(集計用!K397="","",IF(集計用!F397="男",LOOKUP(集計用!K397,得点換算データ!$E$3:$F$12),LOOKUP(集計用!K397,得点換算データ!$E$17:$F$26)))</f>
        <v/>
      </c>
      <c r="M397" s="28" t="str">
        <f>IF(記入用!K397="","",記入用!K397)</f>
        <v/>
      </c>
      <c r="N397" s="30" t="str">
        <f>IF(集計用!M397="","",IF(集計用!F397="男",LOOKUP(集計用!M397,得点換算データ!$G$3:$H$12),LOOKUP(集計用!M397,得点換算データ!$G$17:$H$26)))</f>
        <v/>
      </c>
      <c r="O397" s="28" t="str">
        <f>IF(記入用!L397="","",記入用!L397)</f>
        <v/>
      </c>
      <c r="P397" s="30" t="str">
        <f>IF(集計用!O397="","",IF(集計用!F397="男",LOOKUP(集計用!O397,得点換算データ!$I$3:$J$12),LOOKUP(集計用!O397,得点換算データ!$I$17:$J$26)))</f>
        <v/>
      </c>
      <c r="Q397" s="28" t="str">
        <f>IF(記入用!M397="","",記入用!M397)</f>
        <v/>
      </c>
      <c r="R397" s="30" t="str">
        <f>IF(集計用!Q397="","",IF(集計用!F397="男",LOOKUP(集計用!Q397,得点換算データ!$K$3:$L$12),LOOKUP(集計用!Q397,得点換算データ!$K$17:$L$26)))</f>
        <v/>
      </c>
      <c r="S397" s="28" t="str">
        <f>IF(記入用!N397="","",ROUNDUP(記入用!N397,1))</f>
        <v/>
      </c>
      <c r="T397" s="30" t="str">
        <f>IF(集計用!S397="","",IF(集計用!F397="男",LOOKUP(集計用!S397,得点換算データ!$M$3:$N$12),LOOKUP(集計用!S397,得点換算データ!$M$17:$N$26)))</f>
        <v/>
      </c>
      <c r="U397" s="28" t="str">
        <f>IF(記入用!O397="","",ROUNDDOWN(記入用!O397,0))</f>
        <v/>
      </c>
      <c r="V397" s="30" t="str">
        <f>IF(集計用!U397="","",IF(集計用!F397="男",LOOKUP(集計用!U397,得点換算データ!$O$3:$P$12),LOOKUP(集計用!U397,得点換算データ!$O$17:$P$26)))</f>
        <v/>
      </c>
      <c r="W397" s="28" t="str">
        <f>IF(記入用!P397="","",ROUNDDOWN(記入用!P397,0))</f>
        <v/>
      </c>
      <c r="X397" s="30" t="str">
        <f>IF(集計用!W397="","",IF(集計用!F397="男",LOOKUP(集計用!W397,得点換算データ!$Q$3:$R$12),LOOKUP(集計用!W397,得点換算データ!$Q$17:$R$26)))</f>
        <v/>
      </c>
      <c r="Y397" s="28" t="str">
        <f>IF(SUM(集計用!H397+J397+L397+N397+P397+R397+T397+V397+X397)=0,"",(H397+J397+L397+N397+T397+V397+X397+MAX(P397,R397)))</f>
        <v/>
      </c>
      <c r="Z397" s="28" t="str">
        <f>IF(Y397="","",IF(C397=1,LOOKUP(Y397,得点換算データ!$B$29:$B$33,得点換算データ!$A$29:$A$33),IF(C397=2,LOOKUP(Y397,得点換算データ!$C$29:$C$33,得点換算データ!$A$29:$A$33),LOOKUP(Y397,得点換算データ!$D$29:$D$33,得点換算データ!$A$29:$A$33))))</f>
        <v/>
      </c>
      <c r="AA397" s="27">
        <f t="shared" si="60"/>
        <v>0</v>
      </c>
      <c r="AB397" s="27"/>
      <c r="AC397" s="27">
        <f t="shared" si="61"/>
        <v>0</v>
      </c>
      <c r="AD397" s="27">
        <f t="shared" si="62"/>
        <v>0</v>
      </c>
      <c r="AE397" s="27">
        <f t="shared" si="63"/>
        <v>0</v>
      </c>
      <c r="AF397" s="27">
        <f t="shared" si="64"/>
        <v>0</v>
      </c>
      <c r="AG397" s="27">
        <f t="shared" si="65"/>
        <v>0</v>
      </c>
      <c r="AH397" s="27">
        <f t="shared" si="66"/>
        <v>0</v>
      </c>
      <c r="AI397" s="27">
        <f t="shared" si="67"/>
        <v>0</v>
      </c>
      <c r="AJ397" s="27">
        <f t="shared" si="68"/>
        <v>0</v>
      </c>
      <c r="AK397" s="27">
        <f t="shared" si="69"/>
        <v>0</v>
      </c>
    </row>
    <row r="398" spans="1:37">
      <c r="A398" s="28" t="str">
        <f>IF(記入用!A398="","",記入用!A398)</f>
        <v/>
      </c>
      <c r="B398" s="28" t="str">
        <f>IF(記入用!B398="","",記入用!B398)</f>
        <v/>
      </c>
      <c r="C398" s="28" t="str">
        <f>IF(記入用!C398="","",記入用!C398)</f>
        <v/>
      </c>
      <c r="D398" s="28" t="str">
        <f>IF(記入用!D398="","",記入用!D398)</f>
        <v/>
      </c>
      <c r="E398" s="28" t="str">
        <f>IF(記入用!E398="","",記入用!E398)</f>
        <v/>
      </c>
      <c r="F398" s="28" t="str">
        <f>IF(記入用!F398="","",記入用!F398)</f>
        <v/>
      </c>
      <c r="G398" s="28" t="str">
        <f>IF(OR(記入用!G398=0,記入用!H398=0),"",ROUND((記入用!G398+記入用!H398)/2,0))</f>
        <v/>
      </c>
      <c r="H398" s="29" t="str">
        <f>IF(集計用!G398="","",IF(集計用!F398="男",LOOKUP(集計用!G398,得点換算データ!$A$3:$B$12),LOOKUP(集計用!G398,得点換算データ!$A$17:$B$26)))</f>
        <v/>
      </c>
      <c r="I398" s="28" t="str">
        <f>IF(記入用!I398="","",記入用!I398)</f>
        <v/>
      </c>
      <c r="J398" s="30" t="str">
        <f>IF(集計用!I398="","",IF(集計用!F398="男",LOOKUP(集計用!I398,得点換算データ!$C$3:$D$12),LOOKUP(集計用!I398,得点換算データ!$C$17:$D$26)))</f>
        <v/>
      </c>
      <c r="K398" s="28" t="str">
        <f>IF(記入用!J398="","",ROUNDDOWN(記入用!J398,0))</f>
        <v/>
      </c>
      <c r="L398" s="29" t="str">
        <f>IF(集計用!K398="","",IF(集計用!F398="男",LOOKUP(集計用!K398,得点換算データ!$E$3:$F$12),LOOKUP(集計用!K398,得点換算データ!$E$17:$F$26)))</f>
        <v/>
      </c>
      <c r="M398" s="28" t="str">
        <f>IF(記入用!K398="","",記入用!K398)</f>
        <v/>
      </c>
      <c r="N398" s="30" t="str">
        <f>IF(集計用!M398="","",IF(集計用!F398="男",LOOKUP(集計用!M398,得点換算データ!$G$3:$H$12),LOOKUP(集計用!M398,得点換算データ!$G$17:$H$26)))</f>
        <v/>
      </c>
      <c r="O398" s="28" t="str">
        <f>IF(記入用!L398="","",記入用!L398)</f>
        <v/>
      </c>
      <c r="P398" s="30" t="str">
        <f>IF(集計用!O398="","",IF(集計用!F398="男",LOOKUP(集計用!O398,得点換算データ!$I$3:$J$12),LOOKUP(集計用!O398,得点換算データ!$I$17:$J$26)))</f>
        <v/>
      </c>
      <c r="Q398" s="28" t="str">
        <f>IF(記入用!M398="","",記入用!M398)</f>
        <v/>
      </c>
      <c r="R398" s="30" t="str">
        <f>IF(集計用!Q398="","",IF(集計用!F398="男",LOOKUP(集計用!Q398,得点換算データ!$K$3:$L$12),LOOKUP(集計用!Q398,得点換算データ!$K$17:$L$26)))</f>
        <v/>
      </c>
      <c r="S398" s="28" t="str">
        <f>IF(記入用!N398="","",ROUNDUP(記入用!N398,1))</f>
        <v/>
      </c>
      <c r="T398" s="30" t="str">
        <f>IF(集計用!S398="","",IF(集計用!F398="男",LOOKUP(集計用!S398,得点換算データ!$M$3:$N$12),LOOKUP(集計用!S398,得点換算データ!$M$17:$N$26)))</f>
        <v/>
      </c>
      <c r="U398" s="28" t="str">
        <f>IF(記入用!O398="","",ROUNDDOWN(記入用!O398,0))</f>
        <v/>
      </c>
      <c r="V398" s="30" t="str">
        <f>IF(集計用!U398="","",IF(集計用!F398="男",LOOKUP(集計用!U398,得点換算データ!$O$3:$P$12),LOOKUP(集計用!U398,得点換算データ!$O$17:$P$26)))</f>
        <v/>
      </c>
      <c r="W398" s="28" t="str">
        <f>IF(記入用!P398="","",ROUNDDOWN(記入用!P398,0))</f>
        <v/>
      </c>
      <c r="X398" s="30" t="str">
        <f>IF(集計用!W398="","",IF(集計用!F398="男",LOOKUP(集計用!W398,得点換算データ!$Q$3:$R$12),LOOKUP(集計用!W398,得点換算データ!$Q$17:$R$26)))</f>
        <v/>
      </c>
      <c r="Y398" s="28" t="str">
        <f>IF(SUM(集計用!H398+J398+L398+N398+P398+R398+T398+V398+X398)=0,"",(H398+J398+L398+N398+T398+V398+X398+MAX(P398,R398)))</f>
        <v/>
      </c>
      <c r="Z398" s="28" t="str">
        <f>IF(Y398="","",IF(C398=1,LOOKUP(Y398,得点換算データ!$B$29:$B$33,得点換算データ!$A$29:$A$33),IF(C398=2,LOOKUP(Y398,得点換算データ!$C$29:$C$33,得点換算データ!$A$29:$A$33),LOOKUP(Y398,得点換算データ!$D$29:$D$33,得点換算データ!$A$29:$A$33))))</f>
        <v/>
      </c>
      <c r="AA398" s="27">
        <f t="shared" si="60"/>
        <v>0</v>
      </c>
      <c r="AB398" s="27"/>
      <c r="AC398" s="27">
        <f t="shared" si="61"/>
        <v>0</v>
      </c>
      <c r="AD398" s="27">
        <f t="shared" si="62"/>
        <v>0</v>
      </c>
      <c r="AE398" s="27">
        <f t="shared" si="63"/>
        <v>0</v>
      </c>
      <c r="AF398" s="27">
        <f t="shared" si="64"/>
        <v>0</v>
      </c>
      <c r="AG398" s="27">
        <f t="shared" si="65"/>
        <v>0</v>
      </c>
      <c r="AH398" s="27">
        <f t="shared" si="66"/>
        <v>0</v>
      </c>
      <c r="AI398" s="27">
        <f t="shared" si="67"/>
        <v>0</v>
      </c>
      <c r="AJ398" s="27">
        <f t="shared" si="68"/>
        <v>0</v>
      </c>
      <c r="AK398" s="27">
        <f t="shared" si="69"/>
        <v>0</v>
      </c>
    </row>
    <row r="399" spans="1:37">
      <c r="A399" s="28" t="str">
        <f>IF(記入用!A399="","",記入用!A399)</f>
        <v/>
      </c>
      <c r="B399" s="28" t="str">
        <f>IF(記入用!B399="","",記入用!B399)</f>
        <v/>
      </c>
      <c r="C399" s="28" t="str">
        <f>IF(記入用!C399="","",記入用!C399)</f>
        <v/>
      </c>
      <c r="D399" s="28" t="str">
        <f>IF(記入用!D399="","",記入用!D399)</f>
        <v/>
      </c>
      <c r="E399" s="28" t="str">
        <f>IF(記入用!E399="","",記入用!E399)</f>
        <v/>
      </c>
      <c r="F399" s="28" t="str">
        <f>IF(記入用!F399="","",記入用!F399)</f>
        <v/>
      </c>
      <c r="G399" s="28" t="str">
        <f>IF(OR(記入用!G399=0,記入用!H399=0),"",ROUND((記入用!G399+記入用!H399)/2,0))</f>
        <v/>
      </c>
      <c r="H399" s="29" t="str">
        <f>IF(集計用!G399="","",IF(集計用!F399="男",LOOKUP(集計用!G399,得点換算データ!$A$3:$B$12),LOOKUP(集計用!G399,得点換算データ!$A$17:$B$26)))</f>
        <v/>
      </c>
      <c r="I399" s="28" t="str">
        <f>IF(記入用!I399="","",記入用!I399)</f>
        <v/>
      </c>
      <c r="J399" s="30" t="str">
        <f>IF(集計用!I399="","",IF(集計用!F399="男",LOOKUP(集計用!I399,得点換算データ!$C$3:$D$12),LOOKUP(集計用!I399,得点換算データ!$C$17:$D$26)))</f>
        <v/>
      </c>
      <c r="K399" s="28" t="str">
        <f>IF(記入用!J399="","",ROUNDDOWN(記入用!J399,0))</f>
        <v/>
      </c>
      <c r="L399" s="29" t="str">
        <f>IF(集計用!K399="","",IF(集計用!F399="男",LOOKUP(集計用!K399,得点換算データ!$E$3:$F$12),LOOKUP(集計用!K399,得点換算データ!$E$17:$F$26)))</f>
        <v/>
      </c>
      <c r="M399" s="28" t="str">
        <f>IF(記入用!K399="","",記入用!K399)</f>
        <v/>
      </c>
      <c r="N399" s="30" t="str">
        <f>IF(集計用!M399="","",IF(集計用!F399="男",LOOKUP(集計用!M399,得点換算データ!$G$3:$H$12),LOOKUP(集計用!M399,得点換算データ!$G$17:$H$26)))</f>
        <v/>
      </c>
      <c r="O399" s="28" t="str">
        <f>IF(記入用!L399="","",記入用!L399)</f>
        <v/>
      </c>
      <c r="P399" s="30" t="str">
        <f>IF(集計用!O399="","",IF(集計用!F399="男",LOOKUP(集計用!O399,得点換算データ!$I$3:$J$12),LOOKUP(集計用!O399,得点換算データ!$I$17:$J$26)))</f>
        <v/>
      </c>
      <c r="Q399" s="28" t="str">
        <f>IF(記入用!M399="","",記入用!M399)</f>
        <v/>
      </c>
      <c r="R399" s="30" t="str">
        <f>IF(集計用!Q399="","",IF(集計用!F399="男",LOOKUP(集計用!Q399,得点換算データ!$K$3:$L$12),LOOKUP(集計用!Q399,得点換算データ!$K$17:$L$26)))</f>
        <v/>
      </c>
      <c r="S399" s="28" t="str">
        <f>IF(記入用!N399="","",ROUNDUP(記入用!N399,1))</f>
        <v/>
      </c>
      <c r="T399" s="30" t="str">
        <f>IF(集計用!S399="","",IF(集計用!F399="男",LOOKUP(集計用!S399,得点換算データ!$M$3:$N$12),LOOKUP(集計用!S399,得点換算データ!$M$17:$N$26)))</f>
        <v/>
      </c>
      <c r="U399" s="28" t="str">
        <f>IF(記入用!O399="","",ROUNDDOWN(記入用!O399,0))</f>
        <v/>
      </c>
      <c r="V399" s="30" t="str">
        <f>IF(集計用!U399="","",IF(集計用!F399="男",LOOKUP(集計用!U399,得点換算データ!$O$3:$P$12),LOOKUP(集計用!U399,得点換算データ!$O$17:$P$26)))</f>
        <v/>
      </c>
      <c r="W399" s="28" t="str">
        <f>IF(記入用!P399="","",ROUNDDOWN(記入用!P399,0))</f>
        <v/>
      </c>
      <c r="X399" s="30" t="str">
        <f>IF(集計用!W399="","",IF(集計用!F399="男",LOOKUP(集計用!W399,得点換算データ!$Q$3:$R$12),LOOKUP(集計用!W399,得点換算データ!$Q$17:$R$26)))</f>
        <v/>
      </c>
      <c r="Y399" s="28" t="str">
        <f>IF(SUM(集計用!H399+J399+L399+N399+P399+R399+T399+V399+X399)=0,"",(H399+J399+L399+N399+T399+V399+X399+MAX(P399,R399)))</f>
        <v/>
      </c>
      <c r="Z399" s="28" t="str">
        <f>IF(Y399="","",IF(C399=1,LOOKUP(Y399,得点換算データ!$B$29:$B$33,得点換算データ!$A$29:$A$33),IF(C399=2,LOOKUP(Y399,得点換算データ!$C$29:$C$33,得点換算データ!$A$29:$A$33),LOOKUP(Y399,得点換算データ!$D$29:$D$33,得点換算データ!$A$29:$A$33))))</f>
        <v/>
      </c>
      <c r="AA399" s="27">
        <f t="shared" si="60"/>
        <v>0</v>
      </c>
      <c r="AB399" s="27"/>
      <c r="AC399" s="27">
        <f t="shared" si="61"/>
        <v>0</v>
      </c>
      <c r="AD399" s="27">
        <f t="shared" si="62"/>
        <v>0</v>
      </c>
      <c r="AE399" s="27">
        <f t="shared" si="63"/>
        <v>0</v>
      </c>
      <c r="AF399" s="27">
        <f t="shared" si="64"/>
        <v>0</v>
      </c>
      <c r="AG399" s="27">
        <f t="shared" si="65"/>
        <v>0</v>
      </c>
      <c r="AH399" s="27">
        <f t="shared" si="66"/>
        <v>0</v>
      </c>
      <c r="AI399" s="27">
        <f t="shared" si="67"/>
        <v>0</v>
      </c>
      <c r="AJ399" s="27">
        <f t="shared" si="68"/>
        <v>0</v>
      </c>
      <c r="AK399" s="27">
        <f t="shared" si="69"/>
        <v>0</v>
      </c>
    </row>
    <row r="400" spans="1:37">
      <c r="A400" s="28" t="str">
        <f>IF(記入用!A400="","",記入用!A400)</f>
        <v/>
      </c>
      <c r="B400" s="28" t="str">
        <f>IF(記入用!B400="","",記入用!B400)</f>
        <v/>
      </c>
      <c r="C400" s="28" t="str">
        <f>IF(記入用!C400="","",記入用!C400)</f>
        <v/>
      </c>
      <c r="D400" s="28" t="str">
        <f>IF(記入用!D400="","",記入用!D400)</f>
        <v/>
      </c>
      <c r="E400" s="28" t="str">
        <f>IF(記入用!E400="","",記入用!E400)</f>
        <v/>
      </c>
      <c r="F400" s="28" t="str">
        <f>IF(記入用!F400="","",記入用!F400)</f>
        <v/>
      </c>
      <c r="G400" s="28" t="str">
        <f>IF(OR(記入用!G400=0,記入用!H400=0),"",ROUND((記入用!G400+記入用!H400)/2,0))</f>
        <v/>
      </c>
      <c r="H400" s="29" t="str">
        <f>IF(集計用!G400="","",IF(集計用!F400="男",LOOKUP(集計用!G400,得点換算データ!$A$3:$B$12),LOOKUP(集計用!G400,得点換算データ!$A$17:$B$26)))</f>
        <v/>
      </c>
      <c r="I400" s="28" t="str">
        <f>IF(記入用!I400="","",記入用!I400)</f>
        <v/>
      </c>
      <c r="J400" s="30" t="str">
        <f>IF(集計用!I400="","",IF(集計用!F400="男",LOOKUP(集計用!I400,得点換算データ!$C$3:$D$12),LOOKUP(集計用!I400,得点換算データ!$C$17:$D$26)))</f>
        <v/>
      </c>
      <c r="K400" s="28" t="str">
        <f>IF(記入用!J400="","",ROUNDDOWN(記入用!J400,0))</f>
        <v/>
      </c>
      <c r="L400" s="29" t="str">
        <f>IF(集計用!K400="","",IF(集計用!F400="男",LOOKUP(集計用!K400,得点換算データ!$E$3:$F$12),LOOKUP(集計用!K400,得点換算データ!$E$17:$F$26)))</f>
        <v/>
      </c>
      <c r="M400" s="28" t="str">
        <f>IF(記入用!K400="","",記入用!K400)</f>
        <v/>
      </c>
      <c r="N400" s="30" t="str">
        <f>IF(集計用!M400="","",IF(集計用!F400="男",LOOKUP(集計用!M400,得点換算データ!$G$3:$H$12),LOOKUP(集計用!M400,得点換算データ!$G$17:$H$26)))</f>
        <v/>
      </c>
      <c r="O400" s="28" t="str">
        <f>IF(記入用!L400="","",記入用!L400)</f>
        <v/>
      </c>
      <c r="P400" s="30" t="str">
        <f>IF(集計用!O400="","",IF(集計用!F400="男",LOOKUP(集計用!O400,得点換算データ!$I$3:$J$12),LOOKUP(集計用!O400,得点換算データ!$I$17:$J$26)))</f>
        <v/>
      </c>
      <c r="Q400" s="28" t="str">
        <f>IF(記入用!M400="","",記入用!M400)</f>
        <v/>
      </c>
      <c r="R400" s="30" t="str">
        <f>IF(集計用!Q400="","",IF(集計用!F400="男",LOOKUP(集計用!Q400,得点換算データ!$K$3:$L$12),LOOKUP(集計用!Q400,得点換算データ!$K$17:$L$26)))</f>
        <v/>
      </c>
      <c r="S400" s="28" t="str">
        <f>IF(記入用!N400="","",ROUNDUP(記入用!N400,1))</f>
        <v/>
      </c>
      <c r="T400" s="30" t="str">
        <f>IF(集計用!S400="","",IF(集計用!F400="男",LOOKUP(集計用!S400,得点換算データ!$M$3:$N$12),LOOKUP(集計用!S400,得点換算データ!$M$17:$N$26)))</f>
        <v/>
      </c>
      <c r="U400" s="28" t="str">
        <f>IF(記入用!O400="","",ROUNDDOWN(記入用!O400,0))</f>
        <v/>
      </c>
      <c r="V400" s="30" t="str">
        <f>IF(集計用!U400="","",IF(集計用!F400="男",LOOKUP(集計用!U400,得点換算データ!$O$3:$P$12),LOOKUP(集計用!U400,得点換算データ!$O$17:$P$26)))</f>
        <v/>
      </c>
      <c r="W400" s="28" t="str">
        <f>IF(記入用!P400="","",ROUNDDOWN(記入用!P400,0))</f>
        <v/>
      </c>
      <c r="X400" s="30" t="str">
        <f>IF(集計用!W400="","",IF(集計用!F400="男",LOOKUP(集計用!W400,得点換算データ!$Q$3:$R$12),LOOKUP(集計用!W400,得点換算データ!$Q$17:$R$26)))</f>
        <v/>
      </c>
      <c r="Y400" s="28" t="str">
        <f>IF(SUM(集計用!H400+J400+L400+N400+P400+R400+T400+V400+X400)=0,"",(H400+J400+L400+N400+T400+V400+X400+MAX(P400,R400)))</f>
        <v/>
      </c>
      <c r="Z400" s="28" t="str">
        <f>IF(Y400="","",IF(C400=1,LOOKUP(Y400,得点換算データ!$B$29:$B$33,得点換算データ!$A$29:$A$33),IF(C400=2,LOOKUP(Y400,得点換算データ!$C$29:$C$33,得点換算データ!$A$29:$A$33),LOOKUP(Y400,得点換算データ!$D$29:$D$33,得点換算データ!$A$29:$A$33))))</f>
        <v/>
      </c>
      <c r="AA400" s="27">
        <f t="shared" si="60"/>
        <v>0</v>
      </c>
      <c r="AB400" s="27"/>
      <c r="AC400" s="27">
        <f t="shared" si="61"/>
        <v>0</v>
      </c>
      <c r="AD400" s="27">
        <f t="shared" si="62"/>
        <v>0</v>
      </c>
      <c r="AE400" s="27">
        <f t="shared" si="63"/>
        <v>0</v>
      </c>
      <c r="AF400" s="27">
        <f t="shared" si="64"/>
        <v>0</v>
      </c>
      <c r="AG400" s="27">
        <f t="shared" si="65"/>
        <v>0</v>
      </c>
      <c r="AH400" s="27">
        <f t="shared" si="66"/>
        <v>0</v>
      </c>
      <c r="AI400" s="27">
        <f t="shared" si="67"/>
        <v>0</v>
      </c>
      <c r="AJ400" s="27">
        <f t="shared" si="68"/>
        <v>0</v>
      </c>
      <c r="AK400" s="27">
        <f t="shared" si="69"/>
        <v>0</v>
      </c>
    </row>
    <row r="401" spans="1:37">
      <c r="A401" s="28" t="str">
        <f>IF(記入用!A401="","",記入用!A401)</f>
        <v/>
      </c>
      <c r="B401" s="28" t="str">
        <f>IF(記入用!B401="","",記入用!B401)</f>
        <v/>
      </c>
      <c r="C401" s="28" t="str">
        <f>IF(記入用!C401="","",記入用!C401)</f>
        <v/>
      </c>
      <c r="D401" s="28" t="str">
        <f>IF(記入用!D401="","",記入用!D401)</f>
        <v/>
      </c>
      <c r="E401" s="28" t="str">
        <f>IF(記入用!E401="","",記入用!E401)</f>
        <v/>
      </c>
      <c r="F401" s="28" t="str">
        <f>IF(記入用!F401="","",記入用!F401)</f>
        <v/>
      </c>
      <c r="G401" s="28" t="str">
        <f>IF(OR(記入用!G401=0,記入用!H401=0),"",ROUND((記入用!G401+記入用!H401)/2,0))</f>
        <v/>
      </c>
      <c r="H401" s="29" t="str">
        <f>IF(集計用!G401="","",IF(集計用!F401="男",LOOKUP(集計用!G401,得点換算データ!$A$3:$B$12),LOOKUP(集計用!G401,得点換算データ!$A$17:$B$26)))</f>
        <v/>
      </c>
      <c r="I401" s="28" t="str">
        <f>IF(記入用!I401="","",記入用!I401)</f>
        <v/>
      </c>
      <c r="J401" s="30" t="str">
        <f>IF(集計用!I401="","",IF(集計用!F401="男",LOOKUP(集計用!I401,得点換算データ!$C$3:$D$12),LOOKUP(集計用!I401,得点換算データ!$C$17:$D$26)))</f>
        <v/>
      </c>
      <c r="K401" s="28" t="str">
        <f>IF(記入用!J401="","",ROUNDDOWN(記入用!J401,0))</f>
        <v/>
      </c>
      <c r="L401" s="29" t="str">
        <f>IF(集計用!K401="","",IF(集計用!F401="男",LOOKUP(集計用!K401,得点換算データ!$E$3:$F$12),LOOKUP(集計用!K401,得点換算データ!$E$17:$F$26)))</f>
        <v/>
      </c>
      <c r="M401" s="28" t="str">
        <f>IF(記入用!K401="","",記入用!K401)</f>
        <v/>
      </c>
      <c r="N401" s="30" t="str">
        <f>IF(集計用!M401="","",IF(集計用!F401="男",LOOKUP(集計用!M401,得点換算データ!$G$3:$H$12),LOOKUP(集計用!M401,得点換算データ!$G$17:$H$26)))</f>
        <v/>
      </c>
      <c r="O401" s="28" t="str">
        <f>IF(記入用!L401="","",記入用!L401)</f>
        <v/>
      </c>
      <c r="P401" s="30" t="str">
        <f>IF(集計用!O401="","",IF(集計用!F401="男",LOOKUP(集計用!O401,得点換算データ!$I$3:$J$12),LOOKUP(集計用!O401,得点換算データ!$I$17:$J$26)))</f>
        <v/>
      </c>
      <c r="Q401" s="28" t="str">
        <f>IF(記入用!M401="","",記入用!M401)</f>
        <v/>
      </c>
      <c r="R401" s="30" t="str">
        <f>IF(集計用!Q401="","",IF(集計用!F401="男",LOOKUP(集計用!Q401,得点換算データ!$K$3:$L$12),LOOKUP(集計用!Q401,得点換算データ!$K$17:$L$26)))</f>
        <v/>
      </c>
      <c r="S401" s="28" t="str">
        <f>IF(記入用!N401="","",ROUNDUP(記入用!N401,1))</f>
        <v/>
      </c>
      <c r="T401" s="30" t="str">
        <f>IF(集計用!S401="","",IF(集計用!F401="男",LOOKUP(集計用!S401,得点換算データ!$M$3:$N$12),LOOKUP(集計用!S401,得点換算データ!$M$17:$N$26)))</f>
        <v/>
      </c>
      <c r="U401" s="28" t="str">
        <f>IF(記入用!O401="","",ROUNDDOWN(記入用!O401,0))</f>
        <v/>
      </c>
      <c r="V401" s="30" t="str">
        <f>IF(集計用!U401="","",IF(集計用!F401="男",LOOKUP(集計用!U401,得点換算データ!$O$3:$P$12),LOOKUP(集計用!U401,得点換算データ!$O$17:$P$26)))</f>
        <v/>
      </c>
      <c r="W401" s="28" t="str">
        <f>IF(記入用!P401="","",ROUNDDOWN(記入用!P401,0))</f>
        <v/>
      </c>
      <c r="X401" s="30" t="str">
        <f>IF(集計用!W401="","",IF(集計用!F401="男",LOOKUP(集計用!W401,得点換算データ!$Q$3:$R$12),LOOKUP(集計用!W401,得点換算データ!$Q$17:$R$26)))</f>
        <v/>
      </c>
      <c r="Y401" s="28" t="str">
        <f>IF(SUM(集計用!H401+J401+L401+N401+P401+R401+T401+V401+X401)=0,"",(H401+J401+L401+N401+T401+V401+X401+MAX(P401,R401)))</f>
        <v/>
      </c>
      <c r="Z401" s="28" t="str">
        <f>IF(Y401="","",IF(C401=1,LOOKUP(Y401,得点換算データ!$B$29:$B$33,得点換算データ!$A$29:$A$33),IF(C401=2,LOOKUP(Y401,得点換算データ!$C$29:$C$33,得点換算データ!$A$29:$A$33),LOOKUP(Y401,得点換算データ!$D$29:$D$33,得点換算データ!$A$29:$A$33))))</f>
        <v/>
      </c>
      <c r="AA401" s="27">
        <f t="shared" si="60"/>
        <v>0</v>
      </c>
      <c r="AB401" s="27"/>
      <c r="AC401" s="27">
        <f t="shared" si="61"/>
        <v>0</v>
      </c>
      <c r="AD401" s="27">
        <f t="shared" si="62"/>
        <v>0</v>
      </c>
      <c r="AE401" s="27">
        <f t="shared" si="63"/>
        <v>0</v>
      </c>
      <c r="AF401" s="27">
        <f t="shared" si="64"/>
        <v>0</v>
      </c>
      <c r="AG401" s="27">
        <f t="shared" si="65"/>
        <v>0</v>
      </c>
      <c r="AH401" s="27">
        <f t="shared" si="66"/>
        <v>0</v>
      </c>
      <c r="AI401" s="27">
        <f t="shared" si="67"/>
        <v>0</v>
      </c>
      <c r="AJ401" s="27">
        <f t="shared" si="68"/>
        <v>0</v>
      </c>
      <c r="AK401" s="27">
        <f t="shared" si="69"/>
        <v>0</v>
      </c>
    </row>
    <row r="402" spans="1:37">
      <c r="A402" s="28" t="str">
        <f>IF(記入用!A402="","",記入用!A402)</f>
        <v/>
      </c>
      <c r="B402" s="28" t="str">
        <f>IF(記入用!B402="","",記入用!B402)</f>
        <v/>
      </c>
      <c r="C402" s="28" t="str">
        <f>IF(記入用!C402="","",記入用!C402)</f>
        <v/>
      </c>
      <c r="D402" s="28" t="str">
        <f>IF(記入用!D402="","",記入用!D402)</f>
        <v/>
      </c>
      <c r="E402" s="28" t="str">
        <f>IF(記入用!E402="","",記入用!E402)</f>
        <v/>
      </c>
      <c r="F402" s="28" t="str">
        <f>IF(記入用!F402="","",記入用!F402)</f>
        <v/>
      </c>
      <c r="G402" s="28" t="str">
        <f>IF(OR(記入用!G402=0,記入用!H402=0),"",ROUND((記入用!G402+記入用!H402)/2,0))</f>
        <v/>
      </c>
      <c r="H402" s="29" t="str">
        <f>IF(集計用!G402="","",IF(集計用!F402="男",LOOKUP(集計用!G402,得点換算データ!$A$3:$B$12),LOOKUP(集計用!G402,得点換算データ!$A$17:$B$26)))</f>
        <v/>
      </c>
      <c r="I402" s="28" t="str">
        <f>IF(記入用!I402="","",記入用!I402)</f>
        <v/>
      </c>
      <c r="J402" s="30" t="str">
        <f>IF(集計用!I402="","",IF(集計用!F402="男",LOOKUP(集計用!I402,得点換算データ!$C$3:$D$12),LOOKUP(集計用!I402,得点換算データ!$C$17:$D$26)))</f>
        <v/>
      </c>
      <c r="K402" s="28" t="str">
        <f>IF(記入用!J402="","",ROUNDDOWN(記入用!J402,0))</f>
        <v/>
      </c>
      <c r="L402" s="29" t="str">
        <f>IF(集計用!K402="","",IF(集計用!F402="男",LOOKUP(集計用!K402,得点換算データ!$E$3:$F$12),LOOKUP(集計用!K402,得点換算データ!$E$17:$F$26)))</f>
        <v/>
      </c>
      <c r="M402" s="28" t="str">
        <f>IF(記入用!K402="","",記入用!K402)</f>
        <v/>
      </c>
      <c r="N402" s="30" t="str">
        <f>IF(集計用!M402="","",IF(集計用!F402="男",LOOKUP(集計用!M402,得点換算データ!$G$3:$H$12),LOOKUP(集計用!M402,得点換算データ!$G$17:$H$26)))</f>
        <v/>
      </c>
      <c r="O402" s="28" t="str">
        <f>IF(記入用!L402="","",記入用!L402)</f>
        <v/>
      </c>
      <c r="P402" s="30" t="str">
        <f>IF(集計用!O402="","",IF(集計用!F402="男",LOOKUP(集計用!O402,得点換算データ!$I$3:$J$12),LOOKUP(集計用!O402,得点換算データ!$I$17:$J$26)))</f>
        <v/>
      </c>
      <c r="Q402" s="28" t="str">
        <f>IF(記入用!M402="","",記入用!M402)</f>
        <v/>
      </c>
      <c r="R402" s="30" t="str">
        <f>IF(集計用!Q402="","",IF(集計用!F402="男",LOOKUP(集計用!Q402,得点換算データ!$K$3:$L$12),LOOKUP(集計用!Q402,得点換算データ!$K$17:$L$26)))</f>
        <v/>
      </c>
      <c r="S402" s="28" t="str">
        <f>IF(記入用!N402="","",ROUNDUP(記入用!N402,1))</f>
        <v/>
      </c>
      <c r="T402" s="30" t="str">
        <f>IF(集計用!S402="","",IF(集計用!F402="男",LOOKUP(集計用!S402,得点換算データ!$M$3:$N$12),LOOKUP(集計用!S402,得点換算データ!$M$17:$N$26)))</f>
        <v/>
      </c>
      <c r="U402" s="28" t="str">
        <f>IF(記入用!O402="","",ROUNDDOWN(記入用!O402,0))</f>
        <v/>
      </c>
      <c r="V402" s="30" t="str">
        <f>IF(集計用!U402="","",IF(集計用!F402="男",LOOKUP(集計用!U402,得点換算データ!$O$3:$P$12),LOOKUP(集計用!U402,得点換算データ!$O$17:$P$26)))</f>
        <v/>
      </c>
      <c r="W402" s="28" t="str">
        <f>IF(記入用!P402="","",ROUNDDOWN(記入用!P402,0))</f>
        <v/>
      </c>
      <c r="X402" s="30" t="str">
        <f>IF(集計用!W402="","",IF(集計用!F402="男",LOOKUP(集計用!W402,得点換算データ!$Q$3:$R$12),LOOKUP(集計用!W402,得点換算データ!$Q$17:$R$26)))</f>
        <v/>
      </c>
      <c r="Y402" s="28" t="str">
        <f>IF(SUM(集計用!H402+J402+L402+N402+P402+R402+T402+V402+X402)=0,"",(H402+J402+L402+N402+T402+V402+X402+MAX(P402,R402)))</f>
        <v/>
      </c>
      <c r="Z402" s="28" t="str">
        <f>IF(Y402="","",IF(C402=1,LOOKUP(Y402,得点換算データ!$B$29:$B$33,得点換算データ!$A$29:$A$33),IF(C402=2,LOOKUP(Y402,得点換算データ!$C$29:$C$33,得点換算データ!$A$29:$A$33),LOOKUP(Y402,得点換算データ!$D$29:$D$33,得点換算データ!$A$29:$A$33))))</f>
        <v/>
      </c>
      <c r="AA402" s="27">
        <f t="shared" si="60"/>
        <v>0</v>
      </c>
      <c r="AB402" s="27"/>
      <c r="AC402" s="27">
        <f t="shared" si="61"/>
        <v>0</v>
      </c>
      <c r="AD402" s="27">
        <f t="shared" si="62"/>
        <v>0</v>
      </c>
      <c r="AE402" s="27">
        <f t="shared" si="63"/>
        <v>0</v>
      </c>
      <c r="AF402" s="27">
        <f t="shared" si="64"/>
        <v>0</v>
      </c>
      <c r="AG402" s="27">
        <f t="shared" si="65"/>
        <v>0</v>
      </c>
      <c r="AH402" s="27">
        <f t="shared" si="66"/>
        <v>0</v>
      </c>
      <c r="AI402" s="27">
        <f t="shared" si="67"/>
        <v>0</v>
      </c>
      <c r="AJ402" s="27">
        <f t="shared" si="68"/>
        <v>0</v>
      </c>
      <c r="AK402" s="27">
        <f t="shared" si="69"/>
        <v>0</v>
      </c>
    </row>
    <row r="403" spans="1:37">
      <c r="A403" s="28" t="str">
        <f>IF(記入用!A403="","",記入用!A403)</f>
        <v/>
      </c>
      <c r="B403" s="28" t="str">
        <f>IF(記入用!B403="","",記入用!B403)</f>
        <v/>
      </c>
      <c r="C403" s="28" t="str">
        <f>IF(記入用!C403="","",記入用!C403)</f>
        <v/>
      </c>
      <c r="D403" s="28" t="str">
        <f>IF(記入用!D403="","",記入用!D403)</f>
        <v/>
      </c>
      <c r="E403" s="28" t="str">
        <f>IF(記入用!E403="","",記入用!E403)</f>
        <v/>
      </c>
      <c r="F403" s="28" t="str">
        <f>IF(記入用!F403="","",記入用!F403)</f>
        <v/>
      </c>
      <c r="G403" s="28" t="str">
        <f>IF(OR(記入用!G403=0,記入用!H403=0),"",ROUND((記入用!G403+記入用!H403)/2,0))</f>
        <v/>
      </c>
      <c r="H403" s="29" t="str">
        <f>IF(集計用!G403="","",IF(集計用!F403="男",LOOKUP(集計用!G403,得点換算データ!$A$3:$B$12),LOOKUP(集計用!G403,得点換算データ!$A$17:$B$26)))</f>
        <v/>
      </c>
      <c r="I403" s="28" t="str">
        <f>IF(記入用!I403="","",記入用!I403)</f>
        <v/>
      </c>
      <c r="J403" s="30" t="str">
        <f>IF(集計用!I403="","",IF(集計用!F403="男",LOOKUP(集計用!I403,得点換算データ!$C$3:$D$12),LOOKUP(集計用!I403,得点換算データ!$C$17:$D$26)))</f>
        <v/>
      </c>
      <c r="K403" s="28" t="str">
        <f>IF(記入用!J403="","",ROUNDDOWN(記入用!J403,0))</f>
        <v/>
      </c>
      <c r="L403" s="29" t="str">
        <f>IF(集計用!K403="","",IF(集計用!F403="男",LOOKUP(集計用!K403,得点換算データ!$E$3:$F$12),LOOKUP(集計用!K403,得点換算データ!$E$17:$F$26)))</f>
        <v/>
      </c>
      <c r="M403" s="28" t="str">
        <f>IF(記入用!K403="","",記入用!K403)</f>
        <v/>
      </c>
      <c r="N403" s="30" t="str">
        <f>IF(集計用!M403="","",IF(集計用!F403="男",LOOKUP(集計用!M403,得点換算データ!$G$3:$H$12),LOOKUP(集計用!M403,得点換算データ!$G$17:$H$26)))</f>
        <v/>
      </c>
      <c r="O403" s="28" t="str">
        <f>IF(記入用!L403="","",記入用!L403)</f>
        <v/>
      </c>
      <c r="P403" s="30" t="str">
        <f>IF(集計用!O403="","",IF(集計用!F403="男",LOOKUP(集計用!O403,得点換算データ!$I$3:$J$12),LOOKUP(集計用!O403,得点換算データ!$I$17:$J$26)))</f>
        <v/>
      </c>
      <c r="Q403" s="28" t="str">
        <f>IF(記入用!M403="","",記入用!M403)</f>
        <v/>
      </c>
      <c r="R403" s="30" t="str">
        <f>IF(集計用!Q403="","",IF(集計用!F403="男",LOOKUP(集計用!Q403,得点換算データ!$K$3:$L$12),LOOKUP(集計用!Q403,得点換算データ!$K$17:$L$26)))</f>
        <v/>
      </c>
      <c r="S403" s="28" t="str">
        <f>IF(記入用!N403="","",ROUNDUP(記入用!N403,1))</f>
        <v/>
      </c>
      <c r="T403" s="30" t="str">
        <f>IF(集計用!S403="","",IF(集計用!F403="男",LOOKUP(集計用!S403,得点換算データ!$M$3:$N$12),LOOKUP(集計用!S403,得点換算データ!$M$17:$N$26)))</f>
        <v/>
      </c>
      <c r="U403" s="28" t="str">
        <f>IF(記入用!O403="","",ROUNDDOWN(記入用!O403,0))</f>
        <v/>
      </c>
      <c r="V403" s="30" t="str">
        <f>IF(集計用!U403="","",IF(集計用!F403="男",LOOKUP(集計用!U403,得点換算データ!$O$3:$P$12),LOOKUP(集計用!U403,得点換算データ!$O$17:$P$26)))</f>
        <v/>
      </c>
      <c r="W403" s="28" t="str">
        <f>IF(記入用!P403="","",ROUNDDOWN(記入用!P403,0))</f>
        <v/>
      </c>
      <c r="X403" s="30" t="str">
        <f>IF(集計用!W403="","",IF(集計用!F403="男",LOOKUP(集計用!W403,得点換算データ!$Q$3:$R$12),LOOKUP(集計用!W403,得点換算データ!$Q$17:$R$26)))</f>
        <v/>
      </c>
      <c r="Y403" s="28" t="str">
        <f>IF(SUM(集計用!H403+J403+L403+N403+P403+R403+T403+V403+X403)=0,"",(H403+J403+L403+N403+T403+V403+X403+MAX(P403,R403)))</f>
        <v/>
      </c>
      <c r="Z403" s="28" t="str">
        <f>IF(Y403="","",IF(C403=1,LOOKUP(Y403,得点換算データ!$B$29:$B$33,得点換算データ!$A$29:$A$33),IF(C403=2,LOOKUP(Y403,得点換算データ!$C$29:$C$33,得点換算データ!$A$29:$A$33),LOOKUP(Y403,得点換算データ!$D$29:$D$33,得点換算データ!$A$29:$A$33))))</f>
        <v/>
      </c>
      <c r="AA403" s="27">
        <f t="shared" si="60"/>
        <v>0</v>
      </c>
      <c r="AB403" s="27"/>
      <c r="AC403" s="27">
        <f t="shared" si="61"/>
        <v>0</v>
      </c>
      <c r="AD403" s="27">
        <f t="shared" si="62"/>
        <v>0</v>
      </c>
      <c r="AE403" s="27">
        <f t="shared" si="63"/>
        <v>0</v>
      </c>
      <c r="AF403" s="27">
        <f t="shared" si="64"/>
        <v>0</v>
      </c>
      <c r="AG403" s="27">
        <f t="shared" si="65"/>
        <v>0</v>
      </c>
      <c r="AH403" s="27">
        <f t="shared" si="66"/>
        <v>0</v>
      </c>
      <c r="AI403" s="27">
        <f t="shared" si="67"/>
        <v>0</v>
      </c>
      <c r="AJ403" s="27">
        <f t="shared" si="68"/>
        <v>0</v>
      </c>
      <c r="AK403" s="27">
        <f t="shared" si="69"/>
        <v>0</v>
      </c>
    </row>
    <row r="404" spans="1:37">
      <c r="A404" s="28" t="str">
        <f>IF(記入用!A404="","",記入用!A404)</f>
        <v/>
      </c>
      <c r="B404" s="28" t="str">
        <f>IF(記入用!B404="","",記入用!B404)</f>
        <v/>
      </c>
      <c r="C404" s="28" t="str">
        <f>IF(記入用!C404="","",記入用!C404)</f>
        <v/>
      </c>
      <c r="D404" s="28" t="str">
        <f>IF(記入用!D404="","",記入用!D404)</f>
        <v/>
      </c>
      <c r="E404" s="28" t="str">
        <f>IF(記入用!E404="","",記入用!E404)</f>
        <v/>
      </c>
      <c r="F404" s="28" t="str">
        <f>IF(記入用!F404="","",記入用!F404)</f>
        <v/>
      </c>
      <c r="G404" s="28" t="str">
        <f>IF(OR(記入用!G404=0,記入用!H404=0),"",ROUND((記入用!G404+記入用!H404)/2,0))</f>
        <v/>
      </c>
      <c r="H404" s="29" t="str">
        <f>IF(集計用!G404="","",IF(集計用!F404="男",LOOKUP(集計用!G404,得点換算データ!$A$3:$B$12),LOOKUP(集計用!G404,得点換算データ!$A$17:$B$26)))</f>
        <v/>
      </c>
      <c r="I404" s="28" t="str">
        <f>IF(記入用!I404="","",記入用!I404)</f>
        <v/>
      </c>
      <c r="J404" s="30" t="str">
        <f>IF(集計用!I404="","",IF(集計用!F404="男",LOOKUP(集計用!I404,得点換算データ!$C$3:$D$12),LOOKUP(集計用!I404,得点換算データ!$C$17:$D$26)))</f>
        <v/>
      </c>
      <c r="K404" s="28" t="str">
        <f>IF(記入用!J404="","",ROUNDDOWN(記入用!J404,0))</f>
        <v/>
      </c>
      <c r="L404" s="29" t="str">
        <f>IF(集計用!K404="","",IF(集計用!F404="男",LOOKUP(集計用!K404,得点換算データ!$E$3:$F$12),LOOKUP(集計用!K404,得点換算データ!$E$17:$F$26)))</f>
        <v/>
      </c>
      <c r="M404" s="28" t="str">
        <f>IF(記入用!K404="","",記入用!K404)</f>
        <v/>
      </c>
      <c r="N404" s="30" t="str">
        <f>IF(集計用!M404="","",IF(集計用!F404="男",LOOKUP(集計用!M404,得点換算データ!$G$3:$H$12),LOOKUP(集計用!M404,得点換算データ!$G$17:$H$26)))</f>
        <v/>
      </c>
      <c r="O404" s="28" t="str">
        <f>IF(記入用!L404="","",記入用!L404)</f>
        <v/>
      </c>
      <c r="P404" s="30" t="str">
        <f>IF(集計用!O404="","",IF(集計用!F404="男",LOOKUP(集計用!O404,得点換算データ!$I$3:$J$12),LOOKUP(集計用!O404,得点換算データ!$I$17:$J$26)))</f>
        <v/>
      </c>
      <c r="Q404" s="28" t="str">
        <f>IF(記入用!M404="","",記入用!M404)</f>
        <v/>
      </c>
      <c r="R404" s="30" t="str">
        <f>IF(集計用!Q404="","",IF(集計用!F404="男",LOOKUP(集計用!Q404,得点換算データ!$K$3:$L$12),LOOKUP(集計用!Q404,得点換算データ!$K$17:$L$26)))</f>
        <v/>
      </c>
      <c r="S404" s="28" t="str">
        <f>IF(記入用!N404="","",ROUNDUP(記入用!N404,1))</f>
        <v/>
      </c>
      <c r="T404" s="30" t="str">
        <f>IF(集計用!S404="","",IF(集計用!F404="男",LOOKUP(集計用!S404,得点換算データ!$M$3:$N$12),LOOKUP(集計用!S404,得点換算データ!$M$17:$N$26)))</f>
        <v/>
      </c>
      <c r="U404" s="28" t="str">
        <f>IF(記入用!O404="","",ROUNDDOWN(記入用!O404,0))</f>
        <v/>
      </c>
      <c r="V404" s="30" t="str">
        <f>IF(集計用!U404="","",IF(集計用!F404="男",LOOKUP(集計用!U404,得点換算データ!$O$3:$P$12),LOOKUP(集計用!U404,得点換算データ!$O$17:$P$26)))</f>
        <v/>
      </c>
      <c r="W404" s="28" t="str">
        <f>IF(記入用!P404="","",ROUNDDOWN(記入用!P404,0))</f>
        <v/>
      </c>
      <c r="X404" s="30" t="str">
        <f>IF(集計用!W404="","",IF(集計用!F404="男",LOOKUP(集計用!W404,得点換算データ!$Q$3:$R$12),LOOKUP(集計用!W404,得点換算データ!$Q$17:$R$26)))</f>
        <v/>
      </c>
      <c r="Y404" s="28" t="str">
        <f>IF(SUM(集計用!H404+J404+L404+N404+P404+R404+T404+V404+X404)=0,"",(H404+J404+L404+N404+T404+V404+X404+MAX(P404,R404)))</f>
        <v/>
      </c>
      <c r="Z404" s="28" t="str">
        <f>IF(Y404="","",IF(C404=1,LOOKUP(Y404,得点換算データ!$B$29:$B$33,得点換算データ!$A$29:$A$33),IF(C404=2,LOOKUP(Y404,得点換算データ!$C$29:$C$33,得点換算データ!$A$29:$A$33),LOOKUP(Y404,得点換算データ!$D$29:$D$33,得点換算データ!$A$29:$A$33))))</f>
        <v/>
      </c>
      <c r="AA404" s="27">
        <f t="shared" si="60"/>
        <v>0</v>
      </c>
      <c r="AB404" s="27"/>
      <c r="AC404" s="27">
        <f t="shared" si="61"/>
        <v>0</v>
      </c>
      <c r="AD404" s="27">
        <f t="shared" si="62"/>
        <v>0</v>
      </c>
      <c r="AE404" s="27">
        <f t="shared" si="63"/>
        <v>0</v>
      </c>
      <c r="AF404" s="27">
        <f t="shared" si="64"/>
        <v>0</v>
      </c>
      <c r="AG404" s="27">
        <f t="shared" si="65"/>
        <v>0</v>
      </c>
      <c r="AH404" s="27">
        <f t="shared" si="66"/>
        <v>0</v>
      </c>
      <c r="AI404" s="27">
        <f t="shared" si="67"/>
        <v>0</v>
      </c>
      <c r="AJ404" s="27">
        <f t="shared" si="68"/>
        <v>0</v>
      </c>
      <c r="AK404" s="27">
        <f t="shared" si="69"/>
        <v>0</v>
      </c>
    </row>
    <row r="405" spans="1:37">
      <c r="A405" s="28" t="str">
        <f>IF(記入用!A405="","",記入用!A405)</f>
        <v/>
      </c>
      <c r="B405" s="28" t="str">
        <f>IF(記入用!B405="","",記入用!B405)</f>
        <v/>
      </c>
      <c r="C405" s="28" t="str">
        <f>IF(記入用!C405="","",記入用!C405)</f>
        <v/>
      </c>
      <c r="D405" s="28" t="str">
        <f>IF(記入用!D405="","",記入用!D405)</f>
        <v/>
      </c>
      <c r="E405" s="28" t="str">
        <f>IF(記入用!E405="","",記入用!E405)</f>
        <v/>
      </c>
      <c r="F405" s="28" t="str">
        <f>IF(記入用!F405="","",記入用!F405)</f>
        <v/>
      </c>
      <c r="G405" s="28" t="str">
        <f>IF(OR(記入用!G405=0,記入用!H405=0),"",ROUND((記入用!G405+記入用!H405)/2,0))</f>
        <v/>
      </c>
      <c r="H405" s="29" t="str">
        <f>IF(集計用!G405="","",IF(集計用!F405="男",LOOKUP(集計用!G405,得点換算データ!$A$3:$B$12),LOOKUP(集計用!G405,得点換算データ!$A$17:$B$26)))</f>
        <v/>
      </c>
      <c r="I405" s="28" t="str">
        <f>IF(記入用!I405="","",記入用!I405)</f>
        <v/>
      </c>
      <c r="J405" s="30" t="str">
        <f>IF(集計用!I405="","",IF(集計用!F405="男",LOOKUP(集計用!I405,得点換算データ!$C$3:$D$12),LOOKUP(集計用!I405,得点換算データ!$C$17:$D$26)))</f>
        <v/>
      </c>
      <c r="K405" s="28" t="str">
        <f>IF(記入用!J405="","",ROUNDDOWN(記入用!J405,0))</f>
        <v/>
      </c>
      <c r="L405" s="29" t="str">
        <f>IF(集計用!K405="","",IF(集計用!F405="男",LOOKUP(集計用!K405,得点換算データ!$E$3:$F$12),LOOKUP(集計用!K405,得点換算データ!$E$17:$F$26)))</f>
        <v/>
      </c>
      <c r="M405" s="28" t="str">
        <f>IF(記入用!K405="","",記入用!K405)</f>
        <v/>
      </c>
      <c r="N405" s="30" t="str">
        <f>IF(集計用!M405="","",IF(集計用!F405="男",LOOKUP(集計用!M405,得点換算データ!$G$3:$H$12),LOOKUP(集計用!M405,得点換算データ!$G$17:$H$26)))</f>
        <v/>
      </c>
      <c r="O405" s="28" t="str">
        <f>IF(記入用!L405="","",記入用!L405)</f>
        <v/>
      </c>
      <c r="P405" s="30" t="str">
        <f>IF(集計用!O405="","",IF(集計用!F405="男",LOOKUP(集計用!O405,得点換算データ!$I$3:$J$12),LOOKUP(集計用!O405,得点換算データ!$I$17:$J$26)))</f>
        <v/>
      </c>
      <c r="Q405" s="28" t="str">
        <f>IF(記入用!M405="","",記入用!M405)</f>
        <v/>
      </c>
      <c r="R405" s="30" t="str">
        <f>IF(集計用!Q405="","",IF(集計用!F405="男",LOOKUP(集計用!Q405,得点換算データ!$K$3:$L$12),LOOKUP(集計用!Q405,得点換算データ!$K$17:$L$26)))</f>
        <v/>
      </c>
      <c r="S405" s="28" t="str">
        <f>IF(記入用!N405="","",ROUNDUP(記入用!N405,1))</f>
        <v/>
      </c>
      <c r="T405" s="30" t="str">
        <f>IF(集計用!S405="","",IF(集計用!F405="男",LOOKUP(集計用!S405,得点換算データ!$M$3:$N$12),LOOKUP(集計用!S405,得点換算データ!$M$17:$N$26)))</f>
        <v/>
      </c>
      <c r="U405" s="28" t="str">
        <f>IF(記入用!O405="","",ROUNDDOWN(記入用!O405,0))</f>
        <v/>
      </c>
      <c r="V405" s="30" t="str">
        <f>IF(集計用!U405="","",IF(集計用!F405="男",LOOKUP(集計用!U405,得点換算データ!$O$3:$P$12),LOOKUP(集計用!U405,得点換算データ!$O$17:$P$26)))</f>
        <v/>
      </c>
      <c r="W405" s="28" t="str">
        <f>IF(記入用!P405="","",ROUNDDOWN(記入用!P405,0))</f>
        <v/>
      </c>
      <c r="X405" s="30" t="str">
        <f>IF(集計用!W405="","",IF(集計用!F405="男",LOOKUP(集計用!W405,得点換算データ!$Q$3:$R$12),LOOKUP(集計用!W405,得点換算データ!$Q$17:$R$26)))</f>
        <v/>
      </c>
      <c r="Y405" s="28" t="str">
        <f>IF(SUM(集計用!H405+J405+L405+N405+P405+R405+T405+V405+X405)=0,"",(H405+J405+L405+N405+T405+V405+X405+MAX(P405,R405)))</f>
        <v/>
      </c>
      <c r="Z405" s="28" t="str">
        <f>IF(Y405="","",IF(C405=1,LOOKUP(Y405,得点換算データ!$B$29:$B$33,得点換算データ!$A$29:$A$33),IF(C405=2,LOOKUP(Y405,得点換算データ!$C$29:$C$33,得点換算データ!$A$29:$A$33),LOOKUP(Y405,得点換算データ!$D$29:$D$33,得点換算データ!$A$29:$A$33))))</f>
        <v/>
      </c>
      <c r="AA405" s="27">
        <f t="shared" si="60"/>
        <v>0</v>
      </c>
      <c r="AB405" s="27"/>
      <c r="AC405" s="27">
        <f t="shared" si="61"/>
        <v>0</v>
      </c>
      <c r="AD405" s="27">
        <f t="shared" si="62"/>
        <v>0</v>
      </c>
      <c r="AE405" s="27">
        <f t="shared" si="63"/>
        <v>0</v>
      </c>
      <c r="AF405" s="27">
        <f t="shared" si="64"/>
        <v>0</v>
      </c>
      <c r="AG405" s="27">
        <f t="shared" si="65"/>
        <v>0</v>
      </c>
      <c r="AH405" s="27">
        <f t="shared" si="66"/>
        <v>0</v>
      </c>
      <c r="AI405" s="27">
        <f t="shared" si="67"/>
        <v>0</v>
      </c>
      <c r="AJ405" s="27">
        <f t="shared" si="68"/>
        <v>0</v>
      </c>
      <c r="AK405" s="27">
        <f t="shared" si="69"/>
        <v>0</v>
      </c>
    </row>
    <row r="406" spans="1:37">
      <c r="A406" s="28" t="str">
        <f>IF(記入用!A406="","",記入用!A406)</f>
        <v/>
      </c>
      <c r="B406" s="28" t="str">
        <f>IF(記入用!B406="","",記入用!B406)</f>
        <v/>
      </c>
      <c r="C406" s="28" t="str">
        <f>IF(記入用!C406="","",記入用!C406)</f>
        <v/>
      </c>
      <c r="D406" s="28" t="str">
        <f>IF(記入用!D406="","",記入用!D406)</f>
        <v/>
      </c>
      <c r="E406" s="28" t="str">
        <f>IF(記入用!E406="","",記入用!E406)</f>
        <v/>
      </c>
      <c r="F406" s="28" t="str">
        <f>IF(記入用!F406="","",記入用!F406)</f>
        <v/>
      </c>
      <c r="G406" s="28" t="str">
        <f>IF(OR(記入用!G406=0,記入用!H406=0),"",ROUND((記入用!G406+記入用!H406)/2,0))</f>
        <v/>
      </c>
      <c r="H406" s="29" t="str">
        <f>IF(集計用!G406="","",IF(集計用!F406="男",LOOKUP(集計用!G406,得点換算データ!$A$3:$B$12),LOOKUP(集計用!G406,得点換算データ!$A$17:$B$26)))</f>
        <v/>
      </c>
      <c r="I406" s="28" t="str">
        <f>IF(記入用!I406="","",記入用!I406)</f>
        <v/>
      </c>
      <c r="J406" s="30" t="str">
        <f>IF(集計用!I406="","",IF(集計用!F406="男",LOOKUP(集計用!I406,得点換算データ!$C$3:$D$12),LOOKUP(集計用!I406,得点換算データ!$C$17:$D$26)))</f>
        <v/>
      </c>
      <c r="K406" s="28" t="str">
        <f>IF(記入用!J406="","",ROUNDDOWN(記入用!J406,0))</f>
        <v/>
      </c>
      <c r="L406" s="29" t="str">
        <f>IF(集計用!K406="","",IF(集計用!F406="男",LOOKUP(集計用!K406,得点換算データ!$E$3:$F$12),LOOKUP(集計用!K406,得点換算データ!$E$17:$F$26)))</f>
        <v/>
      </c>
      <c r="M406" s="28" t="str">
        <f>IF(記入用!K406="","",記入用!K406)</f>
        <v/>
      </c>
      <c r="N406" s="30" t="str">
        <f>IF(集計用!M406="","",IF(集計用!F406="男",LOOKUP(集計用!M406,得点換算データ!$G$3:$H$12),LOOKUP(集計用!M406,得点換算データ!$G$17:$H$26)))</f>
        <v/>
      </c>
      <c r="O406" s="28" t="str">
        <f>IF(記入用!L406="","",記入用!L406)</f>
        <v/>
      </c>
      <c r="P406" s="30" t="str">
        <f>IF(集計用!O406="","",IF(集計用!F406="男",LOOKUP(集計用!O406,得点換算データ!$I$3:$J$12),LOOKUP(集計用!O406,得点換算データ!$I$17:$J$26)))</f>
        <v/>
      </c>
      <c r="Q406" s="28" t="str">
        <f>IF(記入用!M406="","",記入用!M406)</f>
        <v/>
      </c>
      <c r="R406" s="30" t="str">
        <f>IF(集計用!Q406="","",IF(集計用!F406="男",LOOKUP(集計用!Q406,得点換算データ!$K$3:$L$12),LOOKUP(集計用!Q406,得点換算データ!$K$17:$L$26)))</f>
        <v/>
      </c>
      <c r="S406" s="28" t="str">
        <f>IF(記入用!N406="","",ROUNDUP(記入用!N406,1))</f>
        <v/>
      </c>
      <c r="T406" s="30" t="str">
        <f>IF(集計用!S406="","",IF(集計用!F406="男",LOOKUP(集計用!S406,得点換算データ!$M$3:$N$12),LOOKUP(集計用!S406,得点換算データ!$M$17:$N$26)))</f>
        <v/>
      </c>
      <c r="U406" s="28" t="str">
        <f>IF(記入用!O406="","",ROUNDDOWN(記入用!O406,0))</f>
        <v/>
      </c>
      <c r="V406" s="30" t="str">
        <f>IF(集計用!U406="","",IF(集計用!F406="男",LOOKUP(集計用!U406,得点換算データ!$O$3:$P$12),LOOKUP(集計用!U406,得点換算データ!$O$17:$P$26)))</f>
        <v/>
      </c>
      <c r="W406" s="28" t="str">
        <f>IF(記入用!P406="","",ROUNDDOWN(記入用!P406,0))</f>
        <v/>
      </c>
      <c r="X406" s="30" t="str">
        <f>IF(集計用!W406="","",IF(集計用!F406="男",LOOKUP(集計用!W406,得点換算データ!$Q$3:$R$12),LOOKUP(集計用!W406,得点換算データ!$Q$17:$R$26)))</f>
        <v/>
      </c>
      <c r="Y406" s="28" t="str">
        <f>IF(SUM(集計用!H406+J406+L406+N406+P406+R406+T406+V406+X406)=0,"",(H406+J406+L406+N406+T406+V406+X406+MAX(P406,R406)))</f>
        <v/>
      </c>
      <c r="Z406" s="28" t="str">
        <f>IF(Y406="","",IF(C406=1,LOOKUP(Y406,得点換算データ!$B$29:$B$33,得点換算データ!$A$29:$A$33),IF(C406=2,LOOKUP(Y406,得点換算データ!$C$29:$C$33,得点換算データ!$A$29:$A$33),LOOKUP(Y406,得点換算データ!$D$29:$D$33,得点換算データ!$A$29:$A$33))))</f>
        <v/>
      </c>
      <c r="AA406" s="27">
        <f t="shared" si="60"/>
        <v>0</v>
      </c>
      <c r="AB406" s="27"/>
      <c r="AC406" s="27">
        <f t="shared" si="61"/>
        <v>0</v>
      </c>
      <c r="AD406" s="27">
        <f t="shared" si="62"/>
        <v>0</v>
      </c>
      <c r="AE406" s="27">
        <f t="shared" si="63"/>
        <v>0</v>
      </c>
      <c r="AF406" s="27">
        <f t="shared" si="64"/>
        <v>0</v>
      </c>
      <c r="AG406" s="27">
        <f t="shared" si="65"/>
        <v>0</v>
      </c>
      <c r="AH406" s="27">
        <f t="shared" si="66"/>
        <v>0</v>
      </c>
      <c r="AI406" s="27">
        <f t="shared" si="67"/>
        <v>0</v>
      </c>
      <c r="AJ406" s="27">
        <f t="shared" si="68"/>
        <v>0</v>
      </c>
      <c r="AK406" s="27">
        <f t="shared" si="69"/>
        <v>0</v>
      </c>
    </row>
    <row r="407" spans="1:37">
      <c r="A407" s="28" t="str">
        <f>IF(記入用!A407="","",記入用!A407)</f>
        <v/>
      </c>
      <c r="B407" s="28" t="str">
        <f>IF(記入用!B407="","",記入用!B407)</f>
        <v/>
      </c>
      <c r="C407" s="28" t="str">
        <f>IF(記入用!C407="","",記入用!C407)</f>
        <v/>
      </c>
      <c r="D407" s="28" t="str">
        <f>IF(記入用!D407="","",記入用!D407)</f>
        <v/>
      </c>
      <c r="E407" s="28" t="str">
        <f>IF(記入用!E407="","",記入用!E407)</f>
        <v/>
      </c>
      <c r="F407" s="28" t="str">
        <f>IF(記入用!F407="","",記入用!F407)</f>
        <v/>
      </c>
      <c r="G407" s="28" t="str">
        <f>IF(OR(記入用!G407=0,記入用!H407=0),"",ROUND((記入用!G407+記入用!H407)/2,0))</f>
        <v/>
      </c>
      <c r="H407" s="29" t="str">
        <f>IF(集計用!G407="","",IF(集計用!F407="男",LOOKUP(集計用!G407,得点換算データ!$A$3:$B$12),LOOKUP(集計用!G407,得点換算データ!$A$17:$B$26)))</f>
        <v/>
      </c>
      <c r="I407" s="28" t="str">
        <f>IF(記入用!I407="","",記入用!I407)</f>
        <v/>
      </c>
      <c r="J407" s="30" t="str">
        <f>IF(集計用!I407="","",IF(集計用!F407="男",LOOKUP(集計用!I407,得点換算データ!$C$3:$D$12),LOOKUP(集計用!I407,得点換算データ!$C$17:$D$26)))</f>
        <v/>
      </c>
      <c r="K407" s="28" t="str">
        <f>IF(記入用!J407="","",ROUNDDOWN(記入用!J407,0))</f>
        <v/>
      </c>
      <c r="L407" s="29" t="str">
        <f>IF(集計用!K407="","",IF(集計用!F407="男",LOOKUP(集計用!K407,得点換算データ!$E$3:$F$12),LOOKUP(集計用!K407,得点換算データ!$E$17:$F$26)))</f>
        <v/>
      </c>
      <c r="M407" s="28" t="str">
        <f>IF(記入用!K407="","",記入用!K407)</f>
        <v/>
      </c>
      <c r="N407" s="30" t="str">
        <f>IF(集計用!M407="","",IF(集計用!F407="男",LOOKUP(集計用!M407,得点換算データ!$G$3:$H$12),LOOKUP(集計用!M407,得点換算データ!$G$17:$H$26)))</f>
        <v/>
      </c>
      <c r="O407" s="28" t="str">
        <f>IF(記入用!L407="","",記入用!L407)</f>
        <v/>
      </c>
      <c r="P407" s="30" t="str">
        <f>IF(集計用!O407="","",IF(集計用!F407="男",LOOKUP(集計用!O407,得点換算データ!$I$3:$J$12),LOOKUP(集計用!O407,得点換算データ!$I$17:$J$26)))</f>
        <v/>
      </c>
      <c r="Q407" s="28" t="str">
        <f>IF(記入用!M407="","",記入用!M407)</f>
        <v/>
      </c>
      <c r="R407" s="30" t="str">
        <f>IF(集計用!Q407="","",IF(集計用!F407="男",LOOKUP(集計用!Q407,得点換算データ!$K$3:$L$12),LOOKUP(集計用!Q407,得点換算データ!$K$17:$L$26)))</f>
        <v/>
      </c>
      <c r="S407" s="28" t="str">
        <f>IF(記入用!N407="","",ROUNDUP(記入用!N407,1))</f>
        <v/>
      </c>
      <c r="T407" s="30" t="str">
        <f>IF(集計用!S407="","",IF(集計用!F407="男",LOOKUP(集計用!S407,得点換算データ!$M$3:$N$12),LOOKUP(集計用!S407,得点換算データ!$M$17:$N$26)))</f>
        <v/>
      </c>
      <c r="U407" s="28" t="str">
        <f>IF(記入用!O407="","",ROUNDDOWN(記入用!O407,0))</f>
        <v/>
      </c>
      <c r="V407" s="30" t="str">
        <f>IF(集計用!U407="","",IF(集計用!F407="男",LOOKUP(集計用!U407,得点換算データ!$O$3:$P$12),LOOKUP(集計用!U407,得点換算データ!$O$17:$P$26)))</f>
        <v/>
      </c>
      <c r="W407" s="28" t="str">
        <f>IF(記入用!P407="","",ROUNDDOWN(記入用!P407,0))</f>
        <v/>
      </c>
      <c r="X407" s="30" t="str">
        <f>IF(集計用!W407="","",IF(集計用!F407="男",LOOKUP(集計用!W407,得点換算データ!$Q$3:$R$12),LOOKUP(集計用!W407,得点換算データ!$Q$17:$R$26)))</f>
        <v/>
      </c>
      <c r="Y407" s="28" t="str">
        <f>IF(SUM(集計用!H407+J407+L407+N407+P407+R407+T407+V407+X407)=0,"",(H407+J407+L407+N407+T407+V407+X407+MAX(P407,R407)))</f>
        <v/>
      </c>
      <c r="Z407" s="28" t="str">
        <f>IF(Y407="","",IF(C407=1,LOOKUP(Y407,得点換算データ!$B$29:$B$33,得点換算データ!$A$29:$A$33),IF(C407=2,LOOKUP(Y407,得点換算データ!$C$29:$C$33,得点換算データ!$A$29:$A$33),LOOKUP(Y407,得点換算データ!$D$29:$D$33,得点換算データ!$A$29:$A$33))))</f>
        <v/>
      </c>
      <c r="AA407" s="27">
        <f t="shared" si="60"/>
        <v>0</v>
      </c>
      <c r="AB407" s="27"/>
      <c r="AC407" s="27">
        <f t="shared" si="61"/>
        <v>0</v>
      </c>
      <c r="AD407" s="27">
        <f t="shared" si="62"/>
        <v>0</v>
      </c>
      <c r="AE407" s="27">
        <f t="shared" si="63"/>
        <v>0</v>
      </c>
      <c r="AF407" s="27">
        <f t="shared" si="64"/>
        <v>0</v>
      </c>
      <c r="AG407" s="27">
        <f t="shared" si="65"/>
        <v>0</v>
      </c>
      <c r="AH407" s="27">
        <f t="shared" si="66"/>
        <v>0</v>
      </c>
      <c r="AI407" s="27">
        <f t="shared" si="67"/>
        <v>0</v>
      </c>
      <c r="AJ407" s="27">
        <f t="shared" si="68"/>
        <v>0</v>
      </c>
      <c r="AK407" s="27">
        <f t="shared" si="69"/>
        <v>0</v>
      </c>
    </row>
    <row r="408" spans="1:37">
      <c r="A408" s="28" t="str">
        <f>IF(記入用!A408="","",記入用!A408)</f>
        <v/>
      </c>
      <c r="B408" s="28" t="str">
        <f>IF(記入用!B408="","",記入用!B408)</f>
        <v/>
      </c>
      <c r="C408" s="28" t="str">
        <f>IF(記入用!C408="","",記入用!C408)</f>
        <v/>
      </c>
      <c r="D408" s="28" t="str">
        <f>IF(記入用!D408="","",記入用!D408)</f>
        <v/>
      </c>
      <c r="E408" s="28" t="str">
        <f>IF(記入用!E408="","",記入用!E408)</f>
        <v/>
      </c>
      <c r="F408" s="28" t="str">
        <f>IF(記入用!F408="","",記入用!F408)</f>
        <v/>
      </c>
      <c r="G408" s="28" t="str">
        <f>IF(OR(記入用!G408=0,記入用!H408=0),"",ROUND((記入用!G408+記入用!H408)/2,0))</f>
        <v/>
      </c>
      <c r="H408" s="29" t="str">
        <f>IF(集計用!G408="","",IF(集計用!F408="男",LOOKUP(集計用!G408,得点換算データ!$A$3:$B$12),LOOKUP(集計用!G408,得点換算データ!$A$17:$B$26)))</f>
        <v/>
      </c>
      <c r="I408" s="28" t="str">
        <f>IF(記入用!I408="","",記入用!I408)</f>
        <v/>
      </c>
      <c r="J408" s="30" t="str">
        <f>IF(集計用!I408="","",IF(集計用!F408="男",LOOKUP(集計用!I408,得点換算データ!$C$3:$D$12),LOOKUP(集計用!I408,得点換算データ!$C$17:$D$26)))</f>
        <v/>
      </c>
      <c r="K408" s="28" t="str">
        <f>IF(記入用!J408="","",ROUNDDOWN(記入用!J408,0))</f>
        <v/>
      </c>
      <c r="L408" s="29" t="str">
        <f>IF(集計用!K408="","",IF(集計用!F408="男",LOOKUP(集計用!K408,得点換算データ!$E$3:$F$12),LOOKUP(集計用!K408,得点換算データ!$E$17:$F$26)))</f>
        <v/>
      </c>
      <c r="M408" s="28" t="str">
        <f>IF(記入用!K408="","",記入用!K408)</f>
        <v/>
      </c>
      <c r="N408" s="30" t="str">
        <f>IF(集計用!M408="","",IF(集計用!F408="男",LOOKUP(集計用!M408,得点換算データ!$G$3:$H$12),LOOKUP(集計用!M408,得点換算データ!$G$17:$H$26)))</f>
        <v/>
      </c>
      <c r="O408" s="28" t="str">
        <f>IF(記入用!L408="","",記入用!L408)</f>
        <v/>
      </c>
      <c r="P408" s="30" t="str">
        <f>IF(集計用!O408="","",IF(集計用!F408="男",LOOKUP(集計用!O408,得点換算データ!$I$3:$J$12),LOOKUP(集計用!O408,得点換算データ!$I$17:$J$26)))</f>
        <v/>
      </c>
      <c r="Q408" s="28" t="str">
        <f>IF(記入用!M408="","",記入用!M408)</f>
        <v/>
      </c>
      <c r="R408" s="30" t="str">
        <f>IF(集計用!Q408="","",IF(集計用!F408="男",LOOKUP(集計用!Q408,得点換算データ!$K$3:$L$12),LOOKUP(集計用!Q408,得点換算データ!$K$17:$L$26)))</f>
        <v/>
      </c>
      <c r="S408" s="28" t="str">
        <f>IF(記入用!N408="","",ROUNDUP(記入用!N408,1))</f>
        <v/>
      </c>
      <c r="T408" s="30" t="str">
        <f>IF(集計用!S408="","",IF(集計用!F408="男",LOOKUP(集計用!S408,得点換算データ!$M$3:$N$12),LOOKUP(集計用!S408,得点換算データ!$M$17:$N$26)))</f>
        <v/>
      </c>
      <c r="U408" s="28" t="str">
        <f>IF(記入用!O408="","",ROUNDDOWN(記入用!O408,0))</f>
        <v/>
      </c>
      <c r="V408" s="30" t="str">
        <f>IF(集計用!U408="","",IF(集計用!F408="男",LOOKUP(集計用!U408,得点換算データ!$O$3:$P$12),LOOKUP(集計用!U408,得点換算データ!$O$17:$P$26)))</f>
        <v/>
      </c>
      <c r="W408" s="28" t="str">
        <f>IF(記入用!P408="","",ROUNDDOWN(記入用!P408,0))</f>
        <v/>
      </c>
      <c r="X408" s="30" t="str">
        <f>IF(集計用!W408="","",IF(集計用!F408="男",LOOKUP(集計用!W408,得点換算データ!$Q$3:$R$12),LOOKUP(集計用!W408,得点換算データ!$Q$17:$R$26)))</f>
        <v/>
      </c>
      <c r="Y408" s="28" t="str">
        <f>IF(SUM(集計用!H408+J408+L408+N408+P408+R408+T408+V408+X408)=0,"",(H408+J408+L408+N408+T408+V408+X408+MAX(P408,R408)))</f>
        <v/>
      </c>
      <c r="Z408" s="28" t="str">
        <f>IF(Y408="","",IF(C408=1,LOOKUP(Y408,得点換算データ!$B$29:$B$33,得点換算データ!$A$29:$A$33),IF(C408=2,LOOKUP(Y408,得点換算データ!$C$29:$C$33,得点換算データ!$A$29:$A$33),LOOKUP(Y408,得点換算データ!$D$29:$D$33,得点換算データ!$A$29:$A$33))))</f>
        <v/>
      </c>
      <c r="AA408" s="27">
        <f t="shared" si="60"/>
        <v>0</v>
      </c>
      <c r="AB408" s="27"/>
      <c r="AC408" s="27">
        <f t="shared" si="61"/>
        <v>0</v>
      </c>
      <c r="AD408" s="27">
        <f t="shared" si="62"/>
        <v>0</v>
      </c>
      <c r="AE408" s="27">
        <f t="shared" si="63"/>
        <v>0</v>
      </c>
      <c r="AF408" s="27">
        <f t="shared" si="64"/>
        <v>0</v>
      </c>
      <c r="AG408" s="27">
        <f t="shared" si="65"/>
        <v>0</v>
      </c>
      <c r="AH408" s="27">
        <f t="shared" si="66"/>
        <v>0</v>
      </c>
      <c r="AI408" s="27">
        <f t="shared" si="67"/>
        <v>0</v>
      </c>
      <c r="AJ408" s="27">
        <f t="shared" si="68"/>
        <v>0</v>
      </c>
      <c r="AK408" s="27">
        <f t="shared" si="69"/>
        <v>0</v>
      </c>
    </row>
    <row r="409" spans="1:37">
      <c r="A409" s="28" t="str">
        <f>IF(記入用!A409="","",記入用!A409)</f>
        <v/>
      </c>
      <c r="B409" s="28" t="str">
        <f>IF(記入用!B409="","",記入用!B409)</f>
        <v/>
      </c>
      <c r="C409" s="28" t="str">
        <f>IF(記入用!C409="","",記入用!C409)</f>
        <v/>
      </c>
      <c r="D409" s="28" t="str">
        <f>IF(記入用!D409="","",記入用!D409)</f>
        <v/>
      </c>
      <c r="E409" s="28" t="str">
        <f>IF(記入用!E409="","",記入用!E409)</f>
        <v/>
      </c>
      <c r="F409" s="28" t="str">
        <f>IF(記入用!F409="","",記入用!F409)</f>
        <v/>
      </c>
      <c r="G409" s="28" t="str">
        <f>IF(OR(記入用!G409=0,記入用!H409=0),"",ROUND((記入用!G409+記入用!H409)/2,0))</f>
        <v/>
      </c>
      <c r="H409" s="29" t="str">
        <f>IF(集計用!G409="","",IF(集計用!F409="男",LOOKUP(集計用!G409,得点換算データ!$A$3:$B$12),LOOKUP(集計用!G409,得点換算データ!$A$17:$B$26)))</f>
        <v/>
      </c>
      <c r="I409" s="28" t="str">
        <f>IF(記入用!I409="","",記入用!I409)</f>
        <v/>
      </c>
      <c r="J409" s="30" t="str">
        <f>IF(集計用!I409="","",IF(集計用!F409="男",LOOKUP(集計用!I409,得点換算データ!$C$3:$D$12),LOOKUP(集計用!I409,得点換算データ!$C$17:$D$26)))</f>
        <v/>
      </c>
      <c r="K409" s="28" t="str">
        <f>IF(記入用!J409="","",ROUNDDOWN(記入用!J409,0))</f>
        <v/>
      </c>
      <c r="L409" s="29" t="str">
        <f>IF(集計用!K409="","",IF(集計用!F409="男",LOOKUP(集計用!K409,得点換算データ!$E$3:$F$12),LOOKUP(集計用!K409,得点換算データ!$E$17:$F$26)))</f>
        <v/>
      </c>
      <c r="M409" s="28" t="str">
        <f>IF(記入用!K409="","",記入用!K409)</f>
        <v/>
      </c>
      <c r="N409" s="30" t="str">
        <f>IF(集計用!M409="","",IF(集計用!F409="男",LOOKUP(集計用!M409,得点換算データ!$G$3:$H$12),LOOKUP(集計用!M409,得点換算データ!$G$17:$H$26)))</f>
        <v/>
      </c>
      <c r="O409" s="28" t="str">
        <f>IF(記入用!L409="","",記入用!L409)</f>
        <v/>
      </c>
      <c r="P409" s="30" t="str">
        <f>IF(集計用!O409="","",IF(集計用!F409="男",LOOKUP(集計用!O409,得点換算データ!$I$3:$J$12),LOOKUP(集計用!O409,得点換算データ!$I$17:$J$26)))</f>
        <v/>
      </c>
      <c r="Q409" s="28" t="str">
        <f>IF(記入用!M409="","",記入用!M409)</f>
        <v/>
      </c>
      <c r="R409" s="30" t="str">
        <f>IF(集計用!Q409="","",IF(集計用!F409="男",LOOKUP(集計用!Q409,得点換算データ!$K$3:$L$12),LOOKUP(集計用!Q409,得点換算データ!$K$17:$L$26)))</f>
        <v/>
      </c>
      <c r="S409" s="28" t="str">
        <f>IF(記入用!N409="","",ROUNDUP(記入用!N409,1))</f>
        <v/>
      </c>
      <c r="T409" s="30" t="str">
        <f>IF(集計用!S409="","",IF(集計用!F409="男",LOOKUP(集計用!S409,得点換算データ!$M$3:$N$12),LOOKUP(集計用!S409,得点換算データ!$M$17:$N$26)))</f>
        <v/>
      </c>
      <c r="U409" s="28" t="str">
        <f>IF(記入用!O409="","",ROUNDDOWN(記入用!O409,0))</f>
        <v/>
      </c>
      <c r="V409" s="30" t="str">
        <f>IF(集計用!U409="","",IF(集計用!F409="男",LOOKUP(集計用!U409,得点換算データ!$O$3:$P$12),LOOKUP(集計用!U409,得点換算データ!$O$17:$P$26)))</f>
        <v/>
      </c>
      <c r="W409" s="28" t="str">
        <f>IF(記入用!P409="","",ROUNDDOWN(記入用!P409,0))</f>
        <v/>
      </c>
      <c r="X409" s="30" t="str">
        <f>IF(集計用!W409="","",IF(集計用!F409="男",LOOKUP(集計用!W409,得点換算データ!$Q$3:$R$12),LOOKUP(集計用!W409,得点換算データ!$Q$17:$R$26)))</f>
        <v/>
      </c>
      <c r="Y409" s="28" t="str">
        <f>IF(SUM(集計用!H409+J409+L409+N409+P409+R409+T409+V409+X409)=0,"",(H409+J409+L409+N409+T409+V409+X409+MAX(P409,R409)))</f>
        <v/>
      </c>
      <c r="Z409" s="28" t="str">
        <f>IF(Y409="","",IF(C409=1,LOOKUP(Y409,得点換算データ!$B$29:$B$33,得点換算データ!$A$29:$A$33),IF(C409=2,LOOKUP(Y409,得点換算データ!$C$29:$C$33,得点換算データ!$A$29:$A$33),LOOKUP(Y409,得点換算データ!$D$29:$D$33,得点換算データ!$A$29:$A$33))))</f>
        <v/>
      </c>
      <c r="AA409" s="27">
        <f t="shared" si="60"/>
        <v>0</v>
      </c>
      <c r="AB409" s="27"/>
      <c r="AC409" s="27">
        <f t="shared" si="61"/>
        <v>0</v>
      </c>
      <c r="AD409" s="27">
        <f t="shared" si="62"/>
        <v>0</v>
      </c>
      <c r="AE409" s="27">
        <f t="shared" si="63"/>
        <v>0</v>
      </c>
      <c r="AF409" s="27">
        <f t="shared" si="64"/>
        <v>0</v>
      </c>
      <c r="AG409" s="27">
        <f t="shared" si="65"/>
        <v>0</v>
      </c>
      <c r="AH409" s="27">
        <f t="shared" si="66"/>
        <v>0</v>
      </c>
      <c r="AI409" s="27">
        <f t="shared" si="67"/>
        <v>0</v>
      </c>
      <c r="AJ409" s="27">
        <f t="shared" si="68"/>
        <v>0</v>
      </c>
      <c r="AK409" s="27">
        <f t="shared" si="69"/>
        <v>0</v>
      </c>
    </row>
    <row r="410" spans="1:37">
      <c r="A410" s="28" t="str">
        <f>IF(記入用!A410="","",記入用!A410)</f>
        <v/>
      </c>
      <c r="B410" s="28" t="str">
        <f>IF(記入用!B410="","",記入用!B410)</f>
        <v/>
      </c>
      <c r="C410" s="28" t="str">
        <f>IF(記入用!C410="","",記入用!C410)</f>
        <v/>
      </c>
      <c r="D410" s="28" t="str">
        <f>IF(記入用!D410="","",記入用!D410)</f>
        <v/>
      </c>
      <c r="E410" s="28" t="str">
        <f>IF(記入用!E410="","",記入用!E410)</f>
        <v/>
      </c>
      <c r="F410" s="28" t="str">
        <f>IF(記入用!F410="","",記入用!F410)</f>
        <v/>
      </c>
      <c r="G410" s="28" t="str">
        <f>IF(OR(記入用!G410=0,記入用!H410=0),"",ROUND((記入用!G410+記入用!H410)/2,0))</f>
        <v/>
      </c>
      <c r="H410" s="29" t="str">
        <f>IF(集計用!G410="","",IF(集計用!F410="男",LOOKUP(集計用!G410,得点換算データ!$A$3:$B$12),LOOKUP(集計用!G410,得点換算データ!$A$17:$B$26)))</f>
        <v/>
      </c>
      <c r="I410" s="28" t="str">
        <f>IF(記入用!I410="","",記入用!I410)</f>
        <v/>
      </c>
      <c r="J410" s="30" t="str">
        <f>IF(集計用!I410="","",IF(集計用!F410="男",LOOKUP(集計用!I410,得点換算データ!$C$3:$D$12),LOOKUP(集計用!I410,得点換算データ!$C$17:$D$26)))</f>
        <v/>
      </c>
      <c r="K410" s="28" t="str">
        <f>IF(記入用!J410="","",ROUNDDOWN(記入用!J410,0))</f>
        <v/>
      </c>
      <c r="L410" s="29" t="str">
        <f>IF(集計用!K410="","",IF(集計用!F410="男",LOOKUP(集計用!K410,得点換算データ!$E$3:$F$12),LOOKUP(集計用!K410,得点換算データ!$E$17:$F$26)))</f>
        <v/>
      </c>
      <c r="M410" s="28" t="str">
        <f>IF(記入用!K410="","",記入用!K410)</f>
        <v/>
      </c>
      <c r="N410" s="30" t="str">
        <f>IF(集計用!M410="","",IF(集計用!F410="男",LOOKUP(集計用!M410,得点換算データ!$G$3:$H$12),LOOKUP(集計用!M410,得点換算データ!$G$17:$H$26)))</f>
        <v/>
      </c>
      <c r="O410" s="28" t="str">
        <f>IF(記入用!L410="","",記入用!L410)</f>
        <v/>
      </c>
      <c r="P410" s="30" t="str">
        <f>IF(集計用!O410="","",IF(集計用!F410="男",LOOKUP(集計用!O410,得点換算データ!$I$3:$J$12),LOOKUP(集計用!O410,得点換算データ!$I$17:$J$26)))</f>
        <v/>
      </c>
      <c r="Q410" s="28" t="str">
        <f>IF(記入用!M410="","",記入用!M410)</f>
        <v/>
      </c>
      <c r="R410" s="30" t="str">
        <f>IF(集計用!Q410="","",IF(集計用!F410="男",LOOKUP(集計用!Q410,得点換算データ!$K$3:$L$12),LOOKUP(集計用!Q410,得点換算データ!$K$17:$L$26)))</f>
        <v/>
      </c>
      <c r="S410" s="28" t="str">
        <f>IF(記入用!N410="","",ROUNDUP(記入用!N410,1))</f>
        <v/>
      </c>
      <c r="T410" s="30" t="str">
        <f>IF(集計用!S410="","",IF(集計用!F410="男",LOOKUP(集計用!S410,得点換算データ!$M$3:$N$12),LOOKUP(集計用!S410,得点換算データ!$M$17:$N$26)))</f>
        <v/>
      </c>
      <c r="U410" s="28" t="str">
        <f>IF(記入用!O410="","",ROUNDDOWN(記入用!O410,0))</f>
        <v/>
      </c>
      <c r="V410" s="30" t="str">
        <f>IF(集計用!U410="","",IF(集計用!F410="男",LOOKUP(集計用!U410,得点換算データ!$O$3:$P$12),LOOKUP(集計用!U410,得点換算データ!$O$17:$P$26)))</f>
        <v/>
      </c>
      <c r="W410" s="28" t="str">
        <f>IF(記入用!P410="","",ROUNDDOWN(記入用!P410,0))</f>
        <v/>
      </c>
      <c r="X410" s="30" t="str">
        <f>IF(集計用!W410="","",IF(集計用!F410="男",LOOKUP(集計用!W410,得点換算データ!$Q$3:$R$12),LOOKUP(集計用!W410,得点換算データ!$Q$17:$R$26)))</f>
        <v/>
      </c>
      <c r="Y410" s="28" t="str">
        <f>IF(SUM(集計用!H410+J410+L410+N410+P410+R410+T410+V410+X410)=0,"",(H410+J410+L410+N410+T410+V410+X410+MAX(P410,R410)))</f>
        <v/>
      </c>
      <c r="Z410" s="28" t="str">
        <f>IF(Y410="","",IF(C410=1,LOOKUP(Y410,得点換算データ!$B$29:$B$33,得点換算データ!$A$29:$A$33),IF(C410=2,LOOKUP(Y410,得点換算データ!$C$29:$C$33,得点換算データ!$A$29:$A$33),LOOKUP(Y410,得点換算データ!$D$29:$D$33,得点換算データ!$A$29:$A$33))))</f>
        <v/>
      </c>
      <c r="AA410" s="27">
        <f t="shared" si="60"/>
        <v>0</v>
      </c>
      <c r="AB410" s="27"/>
      <c r="AC410" s="27">
        <f t="shared" si="61"/>
        <v>0</v>
      </c>
      <c r="AD410" s="27">
        <f t="shared" si="62"/>
        <v>0</v>
      </c>
      <c r="AE410" s="27">
        <f t="shared" si="63"/>
        <v>0</v>
      </c>
      <c r="AF410" s="27">
        <f t="shared" si="64"/>
        <v>0</v>
      </c>
      <c r="AG410" s="27">
        <f t="shared" si="65"/>
        <v>0</v>
      </c>
      <c r="AH410" s="27">
        <f t="shared" si="66"/>
        <v>0</v>
      </c>
      <c r="AI410" s="27">
        <f t="shared" si="67"/>
        <v>0</v>
      </c>
      <c r="AJ410" s="27">
        <f t="shared" si="68"/>
        <v>0</v>
      </c>
      <c r="AK410" s="27">
        <f t="shared" si="69"/>
        <v>0</v>
      </c>
    </row>
    <row r="411" spans="1:37">
      <c r="A411" s="28" t="str">
        <f>IF(記入用!A411="","",記入用!A411)</f>
        <v/>
      </c>
      <c r="B411" s="28" t="str">
        <f>IF(記入用!B411="","",記入用!B411)</f>
        <v/>
      </c>
      <c r="C411" s="28" t="str">
        <f>IF(記入用!C411="","",記入用!C411)</f>
        <v/>
      </c>
      <c r="D411" s="28" t="str">
        <f>IF(記入用!D411="","",記入用!D411)</f>
        <v/>
      </c>
      <c r="E411" s="28" t="str">
        <f>IF(記入用!E411="","",記入用!E411)</f>
        <v/>
      </c>
      <c r="F411" s="28" t="str">
        <f>IF(記入用!F411="","",記入用!F411)</f>
        <v/>
      </c>
      <c r="G411" s="28" t="str">
        <f>IF(OR(記入用!G411=0,記入用!H411=0),"",ROUND((記入用!G411+記入用!H411)/2,0))</f>
        <v/>
      </c>
      <c r="H411" s="29" t="str">
        <f>IF(集計用!G411="","",IF(集計用!F411="男",LOOKUP(集計用!G411,得点換算データ!$A$3:$B$12),LOOKUP(集計用!G411,得点換算データ!$A$17:$B$26)))</f>
        <v/>
      </c>
      <c r="I411" s="28" t="str">
        <f>IF(記入用!I411="","",記入用!I411)</f>
        <v/>
      </c>
      <c r="J411" s="30" t="str">
        <f>IF(集計用!I411="","",IF(集計用!F411="男",LOOKUP(集計用!I411,得点換算データ!$C$3:$D$12),LOOKUP(集計用!I411,得点換算データ!$C$17:$D$26)))</f>
        <v/>
      </c>
      <c r="K411" s="28" t="str">
        <f>IF(記入用!J411="","",ROUNDDOWN(記入用!J411,0))</f>
        <v/>
      </c>
      <c r="L411" s="29" t="str">
        <f>IF(集計用!K411="","",IF(集計用!F411="男",LOOKUP(集計用!K411,得点換算データ!$E$3:$F$12),LOOKUP(集計用!K411,得点換算データ!$E$17:$F$26)))</f>
        <v/>
      </c>
      <c r="M411" s="28" t="str">
        <f>IF(記入用!K411="","",記入用!K411)</f>
        <v/>
      </c>
      <c r="N411" s="30" t="str">
        <f>IF(集計用!M411="","",IF(集計用!F411="男",LOOKUP(集計用!M411,得点換算データ!$G$3:$H$12),LOOKUP(集計用!M411,得点換算データ!$G$17:$H$26)))</f>
        <v/>
      </c>
      <c r="O411" s="28" t="str">
        <f>IF(記入用!L411="","",記入用!L411)</f>
        <v/>
      </c>
      <c r="P411" s="30" t="str">
        <f>IF(集計用!O411="","",IF(集計用!F411="男",LOOKUP(集計用!O411,得点換算データ!$I$3:$J$12),LOOKUP(集計用!O411,得点換算データ!$I$17:$J$26)))</f>
        <v/>
      </c>
      <c r="Q411" s="28" t="str">
        <f>IF(記入用!M411="","",記入用!M411)</f>
        <v/>
      </c>
      <c r="R411" s="30" t="str">
        <f>IF(集計用!Q411="","",IF(集計用!F411="男",LOOKUP(集計用!Q411,得点換算データ!$K$3:$L$12),LOOKUP(集計用!Q411,得点換算データ!$K$17:$L$26)))</f>
        <v/>
      </c>
      <c r="S411" s="28" t="str">
        <f>IF(記入用!N411="","",ROUNDUP(記入用!N411,1))</f>
        <v/>
      </c>
      <c r="T411" s="30" t="str">
        <f>IF(集計用!S411="","",IF(集計用!F411="男",LOOKUP(集計用!S411,得点換算データ!$M$3:$N$12),LOOKUP(集計用!S411,得点換算データ!$M$17:$N$26)))</f>
        <v/>
      </c>
      <c r="U411" s="28" t="str">
        <f>IF(記入用!O411="","",ROUNDDOWN(記入用!O411,0))</f>
        <v/>
      </c>
      <c r="V411" s="30" t="str">
        <f>IF(集計用!U411="","",IF(集計用!F411="男",LOOKUP(集計用!U411,得点換算データ!$O$3:$P$12),LOOKUP(集計用!U411,得点換算データ!$O$17:$P$26)))</f>
        <v/>
      </c>
      <c r="W411" s="28" t="str">
        <f>IF(記入用!P411="","",ROUNDDOWN(記入用!P411,0))</f>
        <v/>
      </c>
      <c r="X411" s="30" t="str">
        <f>IF(集計用!W411="","",IF(集計用!F411="男",LOOKUP(集計用!W411,得点換算データ!$Q$3:$R$12),LOOKUP(集計用!W411,得点換算データ!$Q$17:$R$26)))</f>
        <v/>
      </c>
      <c r="Y411" s="28" t="str">
        <f>IF(SUM(集計用!H411+J411+L411+N411+P411+R411+T411+V411+X411)=0,"",(H411+J411+L411+N411+T411+V411+X411+MAX(P411,R411)))</f>
        <v/>
      </c>
      <c r="Z411" s="28" t="str">
        <f>IF(Y411="","",IF(C411=1,LOOKUP(Y411,得点換算データ!$B$29:$B$33,得点換算データ!$A$29:$A$33),IF(C411=2,LOOKUP(Y411,得点換算データ!$C$29:$C$33,得点換算データ!$A$29:$A$33),LOOKUP(Y411,得点換算データ!$D$29:$D$33,得点換算データ!$A$29:$A$33))))</f>
        <v/>
      </c>
      <c r="AA411" s="27">
        <f t="shared" si="60"/>
        <v>0</v>
      </c>
      <c r="AB411" s="27"/>
      <c r="AC411" s="27">
        <f t="shared" si="61"/>
        <v>0</v>
      </c>
      <c r="AD411" s="27">
        <f t="shared" si="62"/>
        <v>0</v>
      </c>
      <c r="AE411" s="27">
        <f t="shared" si="63"/>
        <v>0</v>
      </c>
      <c r="AF411" s="27">
        <f t="shared" si="64"/>
        <v>0</v>
      </c>
      <c r="AG411" s="27">
        <f t="shared" si="65"/>
        <v>0</v>
      </c>
      <c r="AH411" s="27">
        <f t="shared" si="66"/>
        <v>0</v>
      </c>
      <c r="AI411" s="27">
        <f t="shared" si="67"/>
        <v>0</v>
      </c>
      <c r="AJ411" s="27">
        <f t="shared" si="68"/>
        <v>0</v>
      </c>
      <c r="AK411" s="27">
        <f t="shared" si="69"/>
        <v>0</v>
      </c>
    </row>
    <row r="412" spans="1:37">
      <c r="A412" s="28" t="str">
        <f>IF(記入用!A412="","",記入用!A412)</f>
        <v/>
      </c>
      <c r="B412" s="28" t="str">
        <f>IF(記入用!B412="","",記入用!B412)</f>
        <v/>
      </c>
      <c r="C412" s="28" t="str">
        <f>IF(記入用!C412="","",記入用!C412)</f>
        <v/>
      </c>
      <c r="D412" s="28" t="str">
        <f>IF(記入用!D412="","",記入用!D412)</f>
        <v/>
      </c>
      <c r="E412" s="28" t="str">
        <f>IF(記入用!E412="","",記入用!E412)</f>
        <v/>
      </c>
      <c r="F412" s="28" t="str">
        <f>IF(記入用!F412="","",記入用!F412)</f>
        <v/>
      </c>
      <c r="G412" s="28" t="str">
        <f>IF(OR(記入用!G412=0,記入用!H412=0),"",ROUND((記入用!G412+記入用!H412)/2,0))</f>
        <v/>
      </c>
      <c r="H412" s="29" t="str">
        <f>IF(集計用!G412="","",IF(集計用!F412="男",LOOKUP(集計用!G412,得点換算データ!$A$3:$B$12),LOOKUP(集計用!G412,得点換算データ!$A$17:$B$26)))</f>
        <v/>
      </c>
      <c r="I412" s="28" t="str">
        <f>IF(記入用!I412="","",記入用!I412)</f>
        <v/>
      </c>
      <c r="J412" s="30" t="str">
        <f>IF(集計用!I412="","",IF(集計用!F412="男",LOOKUP(集計用!I412,得点換算データ!$C$3:$D$12),LOOKUP(集計用!I412,得点換算データ!$C$17:$D$26)))</f>
        <v/>
      </c>
      <c r="K412" s="28" t="str">
        <f>IF(記入用!J412="","",ROUNDDOWN(記入用!J412,0))</f>
        <v/>
      </c>
      <c r="L412" s="29" t="str">
        <f>IF(集計用!K412="","",IF(集計用!F412="男",LOOKUP(集計用!K412,得点換算データ!$E$3:$F$12),LOOKUP(集計用!K412,得点換算データ!$E$17:$F$26)))</f>
        <v/>
      </c>
      <c r="M412" s="28" t="str">
        <f>IF(記入用!K412="","",記入用!K412)</f>
        <v/>
      </c>
      <c r="N412" s="30" t="str">
        <f>IF(集計用!M412="","",IF(集計用!F412="男",LOOKUP(集計用!M412,得点換算データ!$G$3:$H$12),LOOKUP(集計用!M412,得点換算データ!$G$17:$H$26)))</f>
        <v/>
      </c>
      <c r="O412" s="28" t="str">
        <f>IF(記入用!L412="","",記入用!L412)</f>
        <v/>
      </c>
      <c r="P412" s="30" t="str">
        <f>IF(集計用!O412="","",IF(集計用!F412="男",LOOKUP(集計用!O412,得点換算データ!$I$3:$J$12),LOOKUP(集計用!O412,得点換算データ!$I$17:$J$26)))</f>
        <v/>
      </c>
      <c r="Q412" s="28" t="str">
        <f>IF(記入用!M412="","",記入用!M412)</f>
        <v/>
      </c>
      <c r="R412" s="30" t="str">
        <f>IF(集計用!Q412="","",IF(集計用!F412="男",LOOKUP(集計用!Q412,得点換算データ!$K$3:$L$12),LOOKUP(集計用!Q412,得点換算データ!$K$17:$L$26)))</f>
        <v/>
      </c>
      <c r="S412" s="28" t="str">
        <f>IF(記入用!N412="","",ROUNDUP(記入用!N412,1))</f>
        <v/>
      </c>
      <c r="T412" s="30" t="str">
        <f>IF(集計用!S412="","",IF(集計用!F412="男",LOOKUP(集計用!S412,得点換算データ!$M$3:$N$12),LOOKUP(集計用!S412,得点換算データ!$M$17:$N$26)))</f>
        <v/>
      </c>
      <c r="U412" s="28" t="str">
        <f>IF(記入用!O412="","",ROUNDDOWN(記入用!O412,0))</f>
        <v/>
      </c>
      <c r="V412" s="30" t="str">
        <f>IF(集計用!U412="","",IF(集計用!F412="男",LOOKUP(集計用!U412,得点換算データ!$O$3:$P$12),LOOKUP(集計用!U412,得点換算データ!$O$17:$P$26)))</f>
        <v/>
      </c>
      <c r="W412" s="28" t="str">
        <f>IF(記入用!P412="","",ROUNDDOWN(記入用!P412,0))</f>
        <v/>
      </c>
      <c r="X412" s="30" t="str">
        <f>IF(集計用!W412="","",IF(集計用!F412="男",LOOKUP(集計用!W412,得点換算データ!$Q$3:$R$12),LOOKUP(集計用!W412,得点換算データ!$Q$17:$R$26)))</f>
        <v/>
      </c>
      <c r="Y412" s="28" t="str">
        <f>IF(SUM(集計用!H412+J412+L412+N412+P412+R412+T412+V412+X412)=0,"",(H412+J412+L412+N412+T412+V412+X412+MAX(P412,R412)))</f>
        <v/>
      </c>
      <c r="Z412" s="28" t="str">
        <f>IF(Y412="","",IF(C412=1,LOOKUP(Y412,得点換算データ!$B$29:$B$33,得点換算データ!$A$29:$A$33),IF(C412=2,LOOKUP(Y412,得点換算データ!$C$29:$C$33,得点換算データ!$A$29:$A$33),LOOKUP(Y412,得点換算データ!$D$29:$D$33,得点換算データ!$A$29:$A$33))))</f>
        <v/>
      </c>
      <c r="AA412" s="27">
        <f t="shared" si="60"/>
        <v>0</v>
      </c>
      <c r="AB412" s="27"/>
      <c r="AC412" s="27">
        <f t="shared" si="61"/>
        <v>0</v>
      </c>
      <c r="AD412" s="27">
        <f t="shared" si="62"/>
        <v>0</v>
      </c>
      <c r="AE412" s="27">
        <f t="shared" si="63"/>
        <v>0</v>
      </c>
      <c r="AF412" s="27">
        <f t="shared" si="64"/>
        <v>0</v>
      </c>
      <c r="AG412" s="27">
        <f t="shared" si="65"/>
        <v>0</v>
      </c>
      <c r="AH412" s="27">
        <f t="shared" si="66"/>
        <v>0</v>
      </c>
      <c r="AI412" s="27">
        <f t="shared" si="67"/>
        <v>0</v>
      </c>
      <c r="AJ412" s="27">
        <f t="shared" si="68"/>
        <v>0</v>
      </c>
      <c r="AK412" s="27">
        <f t="shared" si="69"/>
        <v>0</v>
      </c>
    </row>
    <row r="413" spans="1:37">
      <c r="A413" s="28" t="str">
        <f>IF(記入用!A413="","",記入用!A413)</f>
        <v/>
      </c>
      <c r="B413" s="28" t="str">
        <f>IF(記入用!B413="","",記入用!B413)</f>
        <v/>
      </c>
      <c r="C413" s="28" t="str">
        <f>IF(記入用!C413="","",記入用!C413)</f>
        <v/>
      </c>
      <c r="D413" s="28" t="str">
        <f>IF(記入用!D413="","",記入用!D413)</f>
        <v/>
      </c>
      <c r="E413" s="28" t="str">
        <f>IF(記入用!E413="","",記入用!E413)</f>
        <v/>
      </c>
      <c r="F413" s="28" t="str">
        <f>IF(記入用!F413="","",記入用!F413)</f>
        <v/>
      </c>
      <c r="G413" s="28" t="str">
        <f>IF(OR(記入用!G413=0,記入用!H413=0),"",ROUND((記入用!G413+記入用!H413)/2,0))</f>
        <v/>
      </c>
      <c r="H413" s="29" t="str">
        <f>IF(集計用!G413="","",IF(集計用!F413="男",LOOKUP(集計用!G413,得点換算データ!$A$3:$B$12),LOOKUP(集計用!G413,得点換算データ!$A$17:$B$26)))</f>
        <v/>
      </c>
      <c r="I413" s="28" t="str">
        <f>IF(記入用!I413="","",記入用!I413)</f>
        <v/>
      </c>
      <c r="J413" s="30" t="str">
        <f>IF(集計用!I413="","",IF(集計用!F413="男",LOOKUP(集計用!I413,得点換算データ!$C$3:$D$12),LOOKUP(集計用!I413,得点換算データ!$C$17:$D$26)))</f>
        <v/>
      </c>
      <c r="K413" s="28" t="str">
        <f>IF(記入用!J413="","",ROUNDDOWN(記入用!J413,0))</f>
        <v/>
      </c>
      <c r="L413" s="29" t="str">
        <f>IF(集計用!K413="","",IF(集計用!F413="男",LOOKUP(集計用!K413,得点換算データ!$E$3:$F$12),LOOKUP(集計用!K413,得点換算データ!$E$17:$F$26)))</f>
        <v/>
      </c>
      <c r="M413" s="28" t="str">
        <f>IF(記入用!K413="","",記入用!K413)</f>
        <v/>
      </c>
      <c r="N413" s="30" t="str">
        <f>IF(集計用!M413="","",IF(集計用!F413="男",LOOKUP(集計用!M413,得点換算データ!$G$3:$H$12),LOOKUP(集計用!M413,得点換算データ!$G$17:$H$26)))</f>
        <v/>
      </c>
      <c r="O413" s="28" t="str">
        <f>IF(記入用!L413="","",記入用!L413)</f>
        <v/>
      </c>
      <c r="P413" s="30" t="str">
        <f>IF(集計用!O413="","",IF(集計用!F413="男",LOOKUP(集計用!O413,得点換算データ!$I$3:$J$12),LOOKUP(集計用!O413,得点換算データ!$I$17:$J$26)))</f>
        <v/>
      </c>
      <c r="Q413" s="28" t="str">
        <f>IF(記入用!M413="","",記入用!M413)</f>
        <v/>
      </c>
      <c r="R413" s="30" t="str">
        <f>IF(集計用!Q413="","",IF(集計用!F413="男",LOOKUP(集計用!Q413,得点換算データ!$K$3:$L$12),LOOKUP(集計用!Q413,得点換算データ!$K$17:$L$26)))</f>
        <v/>
      </c>
      <c r="S413" s="28" t="str">
        <f>IF(記入用!N413="","",ROUNDUP(記入用!N413,1))</f>
        <v/>
      </c>
      <c r="T413" s="30" t="str">
        <f>IF(集計用!S413="","",IF(集計用!F413="男",LOOKUP(集計用!S413,得点換算データ!$M$3:$N$12),LOOKUP(集計用!S413,得点換算データ!$M$17:$N$26)))</f>
        <v/>
      </c>
      <c r="U413" s="28" t="str">
        <f>IF(記入用!O413="","",ROUNDDOWN(記入用!O413,0))</f>
        <v/>
      </c>
      <c r="V413" s="30" t="str">
        <f>IF(集計用!U413="","",IF(集計用!F413="男",LOOKUP(集計用!U413,得点換算データ!$O$3:$P$12),LOOKUP(集計用!U413,得点換算データ!$O$17:$P$26)))</f>
        <v/>
      </c>
      <c r="W413" s="28" t="str">
        <f>IF(記入用!P413="","",ROUNDDOWN(記入用!P413,0))</f>
        <v/>
      </c>
      <c r="X413" s="30" t="str">
        <f>IF(集計用!W413="","",IF(集計用!F413="男",LOOKUP(集計用!W413,得点換算データ!$Q$3:$R$12),LOOKUP(集計用!W413,得点換算データ!$Q$17:$R$26)))</f>
        <v/>
      </c>
      <c r="Y413" s="28" t="str">
        <f>IF(SUM(集計用!H413+J413+L413+N413+P413+R413+T413+V413+X413)=0,"",(H413+J413+L413+N413+T413+V413+X413+MAX(P413,R413)))</f>
        <v/>
      </c>
      <c r="Z413" s="28" t="str">
        <f>IF(Y413="","",IF(C413=1,LOOKUP(Y413,得点換算データ!$B$29:$B$33,得点換算データ!$A$29:$A$33),IF(C413=2,LOOKUP(Y413,得点換算データ!$C$29:$C$33,得点換算データ!$A$29:$A$33),LOOKUP(Y413,得点換算データ!$D$29:$D$33,得点換算データ!$A$29:$A$33))))</f>
        <v/>
      </c>
      <c r="AA413" s="27">
        <f t="shared" si="60"/>
        <v>0</v>
      </c>
      <c r="AB413" s="27"/>
      <c r="AC413" s="27">
        <f t="shared" si="61"/>
        <v>0</v>
      </c>
      <c r="AD413" s="27">
        <f t="shared" si="62"/>
        <v>0</v>
      </c>
      <c r="AE413" s="27">
        <f t="shared" si="63"/>
        <v>0</v>
      </c>
      <c r="AF413" s="27">
        <f t="shared" si="64"/>
        <v>0</v>
      </c>
      <c r="AG413" s="27">
        <f t="shared" si="65"/>
        <v>0</v>
      </c>
      <c r="AH413" s="27">
        <f t="shared" si="66"/>
        <v>0</v>
      </c>
      <c r="AI413" s="27">
        <f t="shared" si="67"/>
        <v>0</v>
      </c>
      <c r="AJ413" s="27">
        <f t="shared" si="68"/>
        <v>0</v>
      </c>
      <c r="AK413" s="27">
        <f t="shared" si="69"/>
        <v>0</v>
      </c>
    </row>
    <row r="414" spans="1:37">
      <c r="A414" s="28" t="str">
        <f>IF(記入用!A414="","",記入用!A414)</f>
        <v/>
      </c>
      <c r="B414" s="28" t="str">
        <f>IF(記入用!B414="","",記入用!B414)</f>
        <v/>
      </c>
      <c r="C414" s="28" t="str">
        <f>IF(記入用!C414="","",記入用!C414)</f>
        <v/>
      </c>
      <c r="D414" s="28" t="str">
        <f>IF(記入用!D414="","",記入用!D414)</f>
        <v/>
      </c>
      <c r="E414" s="28" t="str">
        <f>IF(記入用!E414="","",記入用!E414)</f>
        <v/>
      </c>
      <c r="F414" s="28" t="str">
        <f>IF(記入用!F414="","",記入用!F414)</f>
        <v/>
      </c>
      <c r="G414" s="28" t="str">
        <f>IF(OR(記入用!G414=0,記入用!H414=0),"",ROUND((記入用!G414+記入用!H414)/2,0))</f>
        <v/>
      </c>
      <c r="H414" s="29" t="str">
        <f>IF(集計用!G414="","",IF(集計用!F414="男",LOOKUP(集計用!G414,得点換算データ!$A$3:$B$12),LOOKUP(集計用!G414,得点換算データ!$A$17:$B$26)))</f>
        <v/>
      </c>
      <c r="I414" s="28" t="str">
        <f>IF(記入用!I414="","",記入用!I414)</f>
        <v/>
      </c>
      <c r="J414" s="30" t="str">
        <f>IF(集計用!I414="","",IF(集計用!F414="男",LOOKUP(集計用!I414,得点換算データ!$C$3:$D$12),LOOKUP(集計用!I414,得点換算データ!$C$17:$D$26)))</f>
        <v/>
      </c>
      <c r="K414" s="28" t="str">
        <f>IF(記入用!J414="","",ROUNDDOWN(記入用!J414,0))</f>
        <v/>
      </c>
      <c r="L414" s="29" t="str">
        <f>IF(集計用!K414="","",IF(集計用!F414="男",LOOKUP(集計用!K414,得点換算データ!$E$3:$F$12),LOOKUP(集計用!K414,得点換算データ!$E$17:$F$26)))</f>
        <v/>
      </c>
      <c r="M414" s="28" t="str">
        <f>IF(記入用!K414="","",記入用!K414)</f>
        <v/>
      </c>
      <c r="N414" s="30" t="str">
        <f>IF(集計用!M414="","",IF(集計用!F414="男",LOOKUP(集計用!M414,得点換算データ!$G$3:$H$12),LOOKUP(集計用!M414,得点換算データ!$G$17:$H$26)))</f>
        <v/>
      </c>
      <c r="O414" s="28" t="str">
        <f>IF(記入用!L414="","",記入用!L414)</f>
        <v/>
      </c>
      <c r="P414" s="30" t="str">
        <f>IF(集計用!O414="","",IF(集計用!F414="男",LOOKUP(集計用!O414,得点換算データ!$I$3:$J$12),LOOKUP(集計用!O414,得点換算データ!$I$17:$J$26)))</f>
        <v/>
      </c>
      <c r="Q414" s="28" t="str">
        <f>IF(記入用!M414="","",記入用!M414)</f>
        <v/>
      </c>
      <c r="R414" s="30" t="str">
        <f>IF(集計用!Q414="","",IF(集計用!F414="男",LOOKUP(集計用!Q414,得点換算データ!$K$3:$L$12),LOOKUP(集計用!Q414,得点換算データ!$K$17:$L$26)))</f>
        <v/>
      </c>
      <c r="S414" s="28" t="str">
        <f>IF(記入用!N414="","",ROUNDUP(記入用!N414,1))</f>
        <v/>
      </c>
      <c r="T414" s="30" t="str">
        <f>IF(集計用!S414="","",IF(集計用!F414="男",LOOKUP(集計用!S414,得点換算データ!$M$3:$N$12),LOOKUP(集計用!S414,得点換算データ!$M$17:$N$26)))</f>
        <v/>
      </c>
      <c r="U414" s="28" t="str">
        <f>IF(記入用!O414="","",ROUNDDOWN(記入用!O414,0))</f>
        <v/>
      </c>
      <c r="V414" s="30" t="str">
        <f>IF(集計用!U414="","",IF(集計用!F414="男",LOOKUP(集計用!U414,得点換算データ!$O$3:$P$12),LOOKUP(集計用!U414,得点換算データ!$O$17:$P$26)))</f>
        <v/>
      </c>
      <c r="W414" s="28" t="str">
        <f>IF(記入用!P414="","",ROUNDDOWN(記入用!P414,0))</f>
        <v/>
      </c>
      <c r="X414" s="30" t="str">
        <f>IF(集計用!W414="","",IF(集計用!F414="男",LOOKUP(集計用!W414,得点換算データ!$Q$3:$R$12),LOOKUP(集計用!W414,得点換算データ!$Q$17:$R$26)))</f>
        <v/>
      </c>
      <c r="Y414" s="28" t="str">
        <f>IF(SUM(集計用!H414+J414+L414+N414+P414+R414+T414+V414+X414)=0,"",(H414+J414+L414+N414+T414+V414+X414+MAX(P414,R414)))</f>
        <v/>
      </c>
      <c r="Z414" s="28" t="str">
        <f>IF(Y414="","",IF(C414=1,LOOKUP(Y414,得点換算データ!$B$29:$B$33,得点換算データ!$A$29:$A$33),IF(C414=2,LOOKUP(Y414,得点換算データ!$C$29:$C$33,得点換算データ!$A$29:$A$33),LOOKUP(Y414,得点換算データ!$D$29:$D$33,得点換算データ!$A$29:$A$33))))</f>
        <v/>
      </c>
      <c r="AA414" s="27">
        <f t="shared" si="60"/>
        <v>0</v>
      </c>
      <c r="AB414" s="27"/>
      <c r="AC414" s="27">
        <f t="shared" si="61"/>
        <v>0</v>
      </c>
      <c r="AD414" s="27">
        <f t="shared" si="62"/>
        <v>0</v>
      </c>
      <c r="AE414" s="27">
        <f t="shared" si="63"/>
        <v>0</v>
      </c>
      <c r="AF414" s="27">
        <f t="shared" si="64"/>
        <v>0</v>
      </c>
      <c r="AG414" s="27">
        <f t="shared" si="65"/>
        <v>0</v>
      </c>
      <c r="AH414" s="27">
        <f t="shared" si="66"/>
        <v>0</v>
      </c>
      <c r="AI414" s="27">
        <f t="shared" si="67"/>
        <v>0</v>
      </c>
      <c r="AJ414" s="27">
        <f t="shared" si="68"/>
        <v>0</v>
      </c>
      <c r="AK414" s="27">
        <f t="shared" si="69"/>
        <v>0</v>
      </c>
    </row>
    <row r="415" spans="1:37">
      <c r="A415" s="28" t="str">
        <f>IF(記入用!A415="","",記入用!A415)</f>
        <v/>
      </c>
      <c r="B415" s="28" t="str">
        <f>IF(記入用!B415="","",記入用!B415)</f>
        <v/>
      </c>
      <c r="C415" s="28" t="str">
        <f>IF(記入用!C415="","",記入用!C415)</f>
        <v/>
      </c>
      <c r="D415" s="28" t="str">
        <f>IF(記入用!D415="","",記入用!D415)</f>
        <v/>
      </c>
      <c r="E415" s="28" t="str">
        <f>IF(記入用!E415="","",記入用!E415)</f>
        <v/>
      </c>
      <c r="F415" s="28" t="str">
        <f>IF(記入用!F415="","",記入用!F415)</f>
        <v/>
      </c>
      <c r="G415" s="28" t="str">
        <f>IF(OR(記入用!G415=0,記入用!H415=0),"",ROUND((記入用!G415+記入用!H415)/2,0))</f>
        <v/>
      </c>
      <c r="H415" s="29" t="str">
        <f>IF(集計用!G415="","",IF(集計用!F415="男",LOOKUP(集計用!G415,得点換算データ!$A$3:$B$12),LOOKUP(集計用!G415,得点換算データ!$A$17:$B$26)))</f>
        <v/>
      </c>
      <c r="I415" s="28" t="str">
        <f>IF(記入用!I415="","",記入用!I415)</f>
        <v/>
      </c>
      <c r="J415" s="30" t="str">
        <f>IF(集計用!I415="","",IF(集計用!F415="男",LOOKUP(集計用!I415,得点換算データ!$C$3:$D$12),LOOKUP(集計用!I415,得点換算データ!$C$17:$D$26)))</f>
        <v/>
      </c>
      <c r="K415" s="28" t="str">
        <f>IF(記入用!J415="","",ROUNDDOWN(記入用!J415,0))</f>
        <v/>
      </c>
      <c r="L415" s="29" t="str">
        <f>IF(集計用!K415="","",IF(集計用!F415="男",LOOKUP(集計用!K415,得点換算データ!$E$3:$F$12),LOOKUP(集計用!K415,得点換算データ!$E$17:$F$26)))</f>
        <v/>
      </c>
      <c r="M415" s="28" t="str">
        <f>IF(記入用!K415="","",記入用!K415)</f>
        <v/>
      </c>
      <c r="N415" s="30" t="str">
        <f>IF(集計用!M415="","",IF(集計用!F415="男",LOOKUP(集計用!M415,得点換算データ!$G$3:$H$12),LOOKUP(集計用!M415,得点換算データ!$G$17:$H$26)))</f>
        <v/>
      </c>
      <c r="O415" s="28" t="str">
        <f>IF(記入用!L415="","",記入用!L415)</f>
        <v/>
      </c>
      <c r="P415" s="30" t="str">
        <f>IF(集計用!O415="","",IF(集計用!F415="男",LOOKUP(集計用!O415,得点換算データ!$I$3:$J$12),LOOKUP(集計用!O415,得点換算データ!$I$17:$J$26)))</f>
        <v/>
      </c>
      <c r="Q415" s="28" t="str">
        <f>IF(記入用!M415="","",記入用!M415)</f>
        <v/>
      </c>
      <c r="R415" s="30" t="str">
        <f>IF(集計用!Q415="","",IF(集計用!F415="男",LOOKUP(集計用!Q415,得点換算データ!$K$3:$L$12),LOOKUP(集計用!Q415,得点換算データ!$K$17:$L$26)))</f>
        <v/>
      </c>
      <c r="S415" s="28" t="str">
        <f>IF(記入用!N415="","",ROUNDUP(記入用!N415,1))</f>
        <v/>
      </c>
      <c r="T415" s="30" t="str">
        <f>IF(集計用!S415="","",IF(集計用!F415="男",LOOKUP(集計用!S415,得点換算データ!$M$3:$N$12),LOOKUP(集計用!S415,得点換算データ!$M$17:$N$26)))</f>
        <v/>
      </c>
      <c r="U415" s="28" t="str">
        <f>IF(記入用!O415="","",ROUNDDOWN(記入用!O415,0))</f>
        <v/>
      </c>
      <c r="V415" s="30" t="str">
        <f>IF(集計用!U415="","",IF(集計用!F415="男",LOOKUP(集計用!U415,得点換算データ!$O$3:$P$12),LOOKUP(集計用!U415,得点換算データ!$O$17:$P$26)))</f>
        <v/>
      </c>
      <c r="W415" s="28" t="str">
        <f>IF(記入用!P415="","",ROUNDDOWN(記入用!P415,0))</f>
        <v/>
      </c>
      <c r="X415" s="30" t="str">
        <f>IF(集計用!W415="","",IF(集計用!F415="男",LOOKUP(集計用!W415,得点換算データ!$Q$3:$R$12),LOOKUP(集計用!W415,得点換算データ!$Q$17:$R$26)))</f>
        <v/>
      </c>
      <c r="Y415" s="28" t="str">
        <f>IF(SUM(集計用!H415+J415+L415+N415+P415+R415+T415+V415+X415)=0,"",(H415+J415+L415+N415+T415+V415+X415+MAX(P415,R415)))</f>
        <v/>
      </c>
      <c r="Z415" s="28" t="str">
        <f>IF(Y415="","",IF(C415=1,LOOKUP(Y415,得点換算データ!$B$29:$B$33,得点換算データ!$A$29:$A$33),IF(C415=2,LOOKUP(Y415,得点換算データ!$C$29:$C$33,得点換算データ!$A$29:$A$33),LOOKUP(Y415,得点換算データ!$D$29:$D$33,得点換算データ!$A$29:$A$33))))</f>
        <v/>
      </c>
      <c r="AA415" s="27">
        <f t="shared" si="60"/>
        <v>0</v>
      </c>
      <c r="AB415" s="27"/>
      <c r="AC415" s="27">
        <f t="shared" si="61"/>
        <v>0</v>
      </c>
      <c r="AD415" s="27">
        <f t="shared" si="62"/>
        <v>0</v>
      </c>
      <c r="AE415" s="27">
        <f t="shared" si="63"/>
        <v>0</v>
      </c>
      <c r="AF415" s="27">
        <f t="shared" si="64"/>
        <v>0</v>
      </c>
      <c r="AG415" s="27">
        <f t="shared" si="65"/>
        <v>0</v>
      </c>
      <c r="AH415" s="27">
        <f t="shared" si="66"/>
        <v>0</v>
      </c>
      <c r="AI415" s="27">
        <f t="shared" si="67"/>
        <v>0</v>
      </c>
      <c r="AJ415" s="27">
        <f t="shared" si="68"/>
        <v>0</v>
      </c>
      <c r="AK415" s="27">
        <f t="shared" si="69"/>
        <v>0</v>
      </c>
    </row>
    <row r="416" spans="1:37">
      <c r="A416" s="28" t="str">
        <f>IF(記入用!A416="","",記入用!A416)</f>
        <v/>
      </c>
      <c r="B416" s="28" t="str">
        <f>IF(記入用!B416="","",記入用!B416)</f>
        <v/>
      </c>
      <c r="C416" s="28" t="str">
        <f>IF(記入用!C416="","",記入用!C416)</f>
        <v/>
      </c>
      <c r="D416" s="28" t="str">
        <f>IF(記入用!D416="","",記入用!D416)</f>
        <v/>
      </c>
      <c r="E416" s="28" t="str">
        <f>IF(記入用!E416="","",記入用!E416)</f>
        <v/>
      </c>
      <c r="F416" s="28" t="str">
        <f>IF(記入用!F416="","",記入用!F416)</f>
        <v/>
      </c>
      <c r="G416" s="28" t="str">
        <f>IF(OR(記入用!G416=0,記入用!H416=0),"",ROUND((記入用!G416+記入用!H416)/2,0))</f>
        <v/>
      </c>
      <c r="H416" s="29" t="str">
        <f>IF(集計用!G416="","",IF(集計用!F416="男",LOOKUP(集計用!G416,得点換算データ!$A$3:$B$12),LOOKUP(集計用!G416,得点換算データ!$A$17:$B$26)))</f>
        <v/>
      </c>
      <c r="I416" s="28" t="str">
        <f>IF(記入用!I416="","",記入用!I416)</f>
        <v/>
      </c>
      <c r="J416" s="30" t="str">
        <f>IF(集計用!I416="","",IF(集計用!F416="男",LOOKUP(集計用!I416,得点換算データ!$C$3:$D$12),LOOKUP(集計用!I416,得点換算データ!$C$17:$D$26)))</f>
        <v/>
      </c>
      <c r="K416" s="28" t="str">
        <f>IF(記入用!J416="","",ROUNDDOWN(記入用!J416,0))</f>
        <v/>
      </c>
      <c r="L416" s="29" t="str">
        <f>IF(集計用!K416="","",IF(集計用!F416="男",LOOKUP(集計用!K416,得点換算データ!$E$3:$F$12),LOOKUP(集計用!K416,得点換算データ!$E$17:$F$26)))</f>
        <v/>
      </c>
      <c r="M416" s="28" t="str">
        <f>IF(記入用!K416="","",記入用!K416)</f>
        <v/>
      </c>
      <c r="N416" s="30" t="str">
        <f>IF(集計用!M416="","",IF(集計用!F416="男",LOOKUP(集計用!M416,得点換算データ!$G$3:$H$12),LOOKUP(集計用!M416,得点換算データ!$G$17:$H$26)))</f>
        <v/>
      </c>
      <c r="O416" s="28" t="str">
        <f>IF(記入用!L416="","",記入用!L416)</f>
        <v/>
      </c>
      <c r="P416" s="30" t="str">
        <f>IF(集計用!O416="","",IF(集計用!F416="男",LOOKUP(集計用!O416,得点換算データ!$I$3:$J$12),LOOKUP(集計用!O416,得点換算データ!$I$17:$J$26)))</f>
        <v/>
      </c>
      <c r="Q416" s="28" t="str">
        <f>IF(記入用!M416="","",記入用!M416)</f>
        <v/>
      </c>
      <c r="R416" s="30" t="str">
        <f>IF(集計用!Q416="","",IF(集計用!F416="男",LOOKUP(集計用!Q416,得点換算データ!$K$3:$L$12),LOOKUP(集計用!Q416,得点換算データ!$K$17:$L$26)))</f>
        <v/>
      </c>
      <c r="S416" s="28" t="str">
        <f>IF(記入用!N416="","",ROUNDUP(記入用!N416,1))</f>
        <v/>
      </c>
      <c r="T416" s="30" t="str">
        <f>IF(集計用!S416="","",IF(集計用!F416="男",LOOKUP(集計用!S416,得点換算データ!$M$3:$N$12),LOOKUP(集計用!S416,得点換算データ!$M$17:$N$26)))</f>
        <v/>
      </c>
      <c r="U416" s="28" t="str">
        <f>IF(記入用!O416="","",ROUNDDOWN(記入用!O416,0))</f>
        <v/>
      </c>
      <c r="V416" s="30" t="str">
        <f>IF(集計用!U416="","",IF(集計用!F416="男",LOOKUP(集計用!U416,得点換算データ!$O$3:$P$12),LOOKUP(集計用!U416,得点換算データ!$O$17:$P$26)))</f>
        <v/>
      </c>
      <c r="W416" s="28" t="str">
        <f>IF(記入用!P416="","",ROUNDDOWN(記入用!P416,0))</f>
        <v/>
      </c>
      <c r="X416" s="30" t="str">
        <f>IF(集計用!W416="","",IF(集計用!F416="男",LOOKUP(集計用!W416,得点換算データ!$Q$3:$R$12),LOOKUP(集計用!W416,得点換算データ!$Q$17:$R$26)))</f>
        <v/>
      </c>
      <c r="Y416" s="28" t="str">
        <f>IF(SUM(集計用!H416+J416+L416+N416+P416+R416+T416+V416+X416)=0,"",(H416+J416+L416+N416+T416+V416+X416+MAX(P416,R416)))</f>
        <v/>
      </c>
      <c r="Z416" s="28" t="str">
        <f>IF(Y416="","",IF(C416=1,LOOKUP(Y416,得点換算データ!$B$29:$B$33,得点換算データ!$A$29:$A$33),IF(C416=2,LOOKUP(Y416,得点換算データ!$C$29:$C$33,得点換算データ!$A$29:$A$33),LOOKUP(Y416,得点換算データ!$D$29:$D$33,得点換算データ!$A$29:$A$33))))</f>
        <v/>
      </c>
      <c r="AA416" s="27">
        <f t="shared" si="60"/>
        <v>0</v>
      </c>
      <c r="AB416" s="27"/>
      <c r="AC416" s="27">
        <f t="shared" si="61"/>
        <v>0</v>
      </c>
      <c r="AD416" s="27">
        <f t="shared" si="62"/>
        <v>0</v>
      </c>
      <c r="AE416" s="27">
        <f t="shared" si="63"/>
        <v>0</v>
      </c>
      <c r="AF416" s="27">
        <f t="shared" si="64"/>
        <v>0</v>
      </c>
      <c r="AG416" s="27">
        <f t="shared" si="65"/>
        <v>0</v>
      </c>
      <c r="AH416" s="27">
        <f t="shared" si="66"/>
        <v>0</v>
      </c>
      <c r="AI416" s="27">
        <f t="shared" si="67"/>
        <v>0</v>
      </c>
      <c r="AJ416" s="27">
        <f t="shared" si="68"/>
        <v>0</v>
      </c>
      <c r="AK416" s="27">
        <f t="shared" si="69"/>
        <v>0</v>
      </c>
    </row>
    <row r="417" spans="1:37">
      <c r="A417" s="28" t="str">
        <f>IF(記入用!A417="","",記入用!A417)</f>
        <v/>
      </c>
      <c r="B417" s="28" t="str">
        <f>IF(記入用!B417="","",記入用!B417)</f>
        <v/>
      </c>
      <c r="C417" s="28" t="str">
        <f>IF(記入用!C417="","",記入用!C417)</f>
        <v/>
      </c>
      <c r="D417" s="28" t="str">
        <f>IF(記入用!D417="","",記入用!D417)</f>
        <v/>
      </c>
      <c r="E417" s="28" t="str">
        <f>IF(記入用!E417="","",記入用!E417)</f>
        <v/>
      </c>
      <c r="F417" s="28" t="str">
        <f>IF(記入用!F417="","",記入用!F417)</f>
        <v/>
      </c>
      <c r="G417" s="28" t="str">
        <f>IF(OR(記入用!G417=0,記入用!H417=0),"",ROUND((記入用!G417+記入用!H417)/2,0))</f>
        <v/>
      </c>
      <c r="H417" s="29" t="str">
        <f>IF(集計用!G417="","",IF(集計用!F417="男",LOOKUP(集計用!G417,得点換算データ!$A$3:$B$12),LOOKUP(集計用!G417,得点換算データ!$A$17:$B$26)))</f>
        <v/>
      </c>
      <c r="I417" s="28" t="str">
        <f>IF(記入用!I417="","",記入用!I417)</f>
        <v/>
      </c>
      <c r="J417" s="30" t="str">
        <f>IF(集計用!I417="","",IF(集計用!F417="男",LOOKUP(集計用!I417,得点換算データ!$C$3:$D$12),LOOKUP(集計用!I417,得点換算データ!$C$17:$D$26)))</f>
        <v/>
      </c>
      <c r="K417" s="28" t="str">
        <f>IF(記入用!J417="","",ROUNDDOWN(記入用!J417,0))</f>
        <v/>
      </c>
      <c r="L417" s="29" t="str">
        <f>IF(集計用!K417="","",IF(集計用!F417="男",LOOKUP(集計用!K417,得点換算データ!$E$3:$F$12),LOOKUP(集計用!K417,得点換算データ!$E$17:$F$26)))</f>
        <v/>
      </c>
      <c r="M417" s="28" t="str">
        <f>IF(記入用!K417="","",記入用!K417)</f>
        <v/>
      </c>
      <c r="N417" s="30" t="str">
        <f>IF(集計用!M417="","",IF(集計用!F417="男",LOOKUP(集計用!M417,得点換算データ!$G$3:$H$12),LOOKUP(集計用!M417,得点換算データ!$G$17:$H$26)))</f>
        <v/>
      </c>
      <c r="O417" s="28" t="str">
        <f>IF(記入用!L417="","",記入用!L417)</f>
        <v/>
      </c>
      <c r="P417" s="30" t="str">
        <f>IF(集計用!O417="","",IF(集計用!F417="男",LOOKUP(集計用!O417,得点換算データ!$I$3:$J$12),LOOKUP(集計用!O417,得点換算データ!$I$17:$J$26)))</f>
        <v/>
      </c>
      <c r="Q417" s="28" t="str">
        <f>IF(記入用!M417="","",記入用!M417)</f>
        <v/>
      </c>
      <c r="R417" s="30" t="str">
        <f>IF(集計用!Q417="","",IF(集計用!F417="男",LOOKUP(集計用!Q417,得点換算データ!$K$3:$L$12),LOOKUP(集計用!Q417,得点換算データ!$K$17:$L$26)))</f>
        <v/>
      </c>
      <c r="S417" s="28" t="str">
        <f>IF(記入用!N417="","",ROUNDUP(記入用!N417,1))</f>
        <v/>
      </c>
      <c r="T417" s="30" t="str">
        <f>IF(集計用!S417="","",IF(集計用!F417="男",LOOKUP(集計用!S417,得点換算データ!$M$3:$N$12),LOOKUP(集計用!S417,得点換算データ!$M$17:$N$26)))</f>
        <v/>
      </c>
      <c r="U417" s="28" t="str">
        <f>IF(記入用!O417="","",ROUNDDOWN(記入用!O417,0))</f>
        <v/>
      </c>
      <c r="V417" s="30" t="str">
        <f>IF(集計用!U417="","",IF(集計用!F417="男",LOOKUP(集計用!U417,得点換算データ!$O$3:$P$12),LOOKUP(集計用!U417,得点換算データ!$O$17:$P$26)))</f>
        <v/>
      </c>
      <c r="W417" s="28" t="str">
        <f>IF(記入用!P417="","",ROUNDDOWN(記入用!P417,0))</f>
        <v/>
      </c>
      <c r="X417" s="30" t="str">
        <f>IF(集計用!W417="","",IF(集計用!F417="男",LOOKUP(集計用!W417,得点換算データ!$Q$3:$R$12),LOOKUP(集計用!W417,得点換算データ!$Q$17:$R$26)))</f>
        <v/>
      </c>
      <c r="Y417" s="28" t="str">
        <f>IF(SUM(集計用!H417+J417+L417+N417+P417+R417+T417+V417+X417)=0,"",(H417+J417+L417+N417+T417+V417+X417+MAX(P417,R417)))</f>
        <v/>
      </c>
      <c r="Z417" s="28" t="str">
        <f>IF(Y417="","",IF(C417=1,LOOKUP(Y417,得点換算データ!$B$29:$B$33,得点換算データ!$A$29:$A$33),IF(C417=2,LOOKUP(Y417,得点換算データ!$C$29:$C$33,得点換算データ!$A$29:$A$33),LOOKUP(Y417,得点換算データ!$D$29:$D$33,得点換算データ!$A$29:$A$33))))</f>
        <v/>
      </c>
      <c r="AA417" s="27">
        <f t="shared" si="60"/>
        <v>0</v>
      </c>
      <c r="AB417" s="27"/>
      <c r="AC417" s="27">
        <f t="shared" si="61"/>
        <v>0</v>
      </c>
      <c r="AD417" s="27">
        <f t="shared" si="62"/>
        <v>0</v>
      </c>
      <c r="AE417" s="27">
        <f t="shared" si="63"/>
        <v>0</v>
      </c>
      <c r="AF417" s="27">
        <f t="shared" si="64"/>
        <v>0</v>
      </c>
      <c r="AG417" s="27">
        <f t="shared" si="65"/>
        <v>0</v>
      </c>
      <c r="AH417" s="27">
        <f t="shared" si="66"/>
        <v>0</v>
      </c>
      <c r="AI417" s="27">
        <f t="shared" si="67"/>
        <v>0</v>
      </c>
      <c r="AJ417" s="27">
        <f t="shared" si="68"/>
        <v>0</v>
      </c>
      <c r="AK417" s="27">
        <f t="shared" si="69"/>
        <v>0</v>
      </c>
    </row>
    <row r="418" spans="1:37">
      <c r="A418" s="28" t="str">
        <f>IF(記入用!A418="","",記入用!A418)</f>
        <v/>
      </c>
      <c r="B418" s="28" t="str">
        <f>IF(記入用!B418="","",記入用!B418)</f>
        <v/>
      </c>
      <c r="C418" s="28" t="str">
        <f>IF(記入用!C418="","",記入用!C418)</f>
        <v/>
      </c>
      <c r="D418" s="28" t="str">
        <f>IF(記入用!D418="","",記入用!D418)</f>
        <v/>
      </c>
      <c r="E418" s="28" t="str">
        <f>IF(記入用!E418="","",記入用!E418)</f>
        <v/>
      </c>
      <c r="F418" s="28" t="str">
        <f>IF(記入用!F418="","",記入用!F418)</f>
        <v/>
      </c>
      <c r="G418" s="28" t="str">
        <f>IF(OR(記入用!G418=0,記入用!H418=0),"",ROUND((記入用!G418+記入用!H418)/2,0))</f>
        <v/>
      </c>
      <c r="H418" s="29" t="str">
        <f>IF(集計用!G418="","",IF(集計用!F418="男",LOOKUP(集計用!G418,得点換算データ!$A$3:$B$12),LOOKUP(集計用!G418,得点換算データ!$A$17:$B$26)))</f>
        <v/>
      </c>
      <c r="I418" s="28" t="str">
        <f>IF(記入用!I418="","",記入用!I418)</f>
        <v/>
      </c>
      <c r="J418" s="30" t="str">
        <f>IF(集計用!I418="","",IF(集計用!F418="男",LOOKUP(集計用!I418,得点換算データ!$C$3:$D$12),LOOKUP(集計用!I418,得点換算データ!$C$17:$D$26)))</f>
        <v/>
      </c>
      <c r="K418" s="28" t="str">
        <f>IF(記入用!J418="","",ROUNDDOWN(記入用!J418,0))</f>
        <v/>
      </c>
      <c r="L418" s="29" t="str">
        <f>IF(集計用!K418="","",IF(集計用!F418="男",LOOKUP(集計用!K418,得点換算データ!$E$3:$F$12),LOOKUP(集計用!K418,得点換算データ!$E$17:$F$26)))</f>
        <v/>
      </c>
      <c r="M418" s="28" t="str">
        <f>IF(記入用!K418="","",記入用!K418)</f>
        <v/>
      </c>
      <c r="N418" s="30" t="str">
        <f>IF(集計用!M418="","",IF(集計用!F418="男",LOOKUP(集計用!M418,得点換算データ!$G$3:$H$12),LOOKUP(集計用!M418,得点換算データ!$G$17:$H$26)))</f>
        <v/>
      </c>
      <c r="O418" s="28" t="str">
        <f>IF(記入用!L418="","",記入用!L418)</f>
        <v/>
      </c>
      <c r="P418" s="30" t="str">
        <f>IF(集計用!O418="","",IF(集計用!F418="男",LOOKUP(集計用!O418,得点換算データ!$I$3:$J$12),LOOKUP(集計用!O418,得点換算データ!$I$17:$J$26)))</f>
        <v/>
      </c>
      <c r="Q418" s="28" t="str">
        <f>IF(記入用!M418="","",記入用!M418)</f>
        <v/>
      </c>
      <c r="R418" s="30" t="str">
        <f>IF(集計用!Q418="","",IF(集計用!F418="男",LOOKUP(集計用!Q418,得点換算データ!$K$3:$L$12),LOOKUP(集計用!Q418,得点換算データ!$K$17:$L$26)))</f>
        <v/>
      </c>
      <c r="S418" s="28" t="str">
        <f>IF(記入用!N418="","",ROUNDUP(記入用!N418,1))</f>
        <v/>
      </c>
      <c r="T418" s="30" t="str">
        <f>IF(集計用!S418="","",IF(集計用!F418="男",LOOKUP(集計用!S418,得点換算データ!$M$3:$N$12),LOOKUP(集計用!S418,得点換算データ!$M$17:$N$26)))</f>
        <v/>
      </c>
      <c r="U418" s="28" t="str">
        <f>IF(記入用!O418="","",ROUNDDOWN(記入用!O418,0))</f>
        <v/>
      </c>
      <c r="V418" s="30" t="str">
        <f>IF(集計用!U418="","",IF(集計用!F418="男",LOOKUP(集計用!U418,得点換算データ!$O$3:$P$12),LOOKUP(集計用!U418,得点換算データ!$O$17:$P$26)))</f>
        <v/>
      </c>
      <c r="W418" s="28" t="str">
        <f>IF(記入用!P418="","",ROUNDDOWN(記入用!P418,0))</f>
        <v/>
      </c>
      <c r="X418" s="30" t="str">
        <f>IF(集計用!W418="","",IF(集計用!F418="男",LOOKUP(集計用!W418,得点換算データ!$Q$3:$R$12),LOOKUP(集計用!W418,得点換算データ!$Q$17:$R$26)))</f>
        <v/>
      </c>
      <c r="Y418" s="28" t="str">
        <f>IF(SUM(集計用!H418+J418+L418+N418+P418+R418+T418+V418+X418)=0,"",(H418+J418+L418+N418+T418+V418+X418+MAX(P418,R418)))</f>
        <v/>
      </c>
      <c r="Z418" s="28" t="str">
        <f>IF(Y418="","",IF(C418=1,LOOKUP(Y418,得点換算データ!$B$29:$B$33,得点換算データ!$A$29:$A$33),IF(C418=2,LOOKUP(Y418,得点換算データ!$C$29:$C$33,得点換算データ!$A$29:$A$33),LOOKUP(Y418,得点換算データ!$D$29:$D$33,得点換算データ!$A$29:$A$33))))</f>
        <v/>
      </c>
      <c r="AA418" s="27">
        <f t="shared" si="60"/>
        <v>0</v>
      </c>
      <c r="AB418" s="27"/>
      <c r="AC418" s="27">
        <f t="shared" si="61"/>
        <v>0</v>
      </c>
      <c r="AD418" s="27">
        <f t="shared" si="62"/>
        <v>0</v>
      </c>
      <c r="AE418" s="27">
        <f t="shared" si="63"/>
        <v>0</v>
      </c>
      <c r="AF418" s="27">
        <f t="shared" si="64"/>
        <v>0</v>
      </c>
      <c r="AG418" s="27">
        <f t="shared" si="65"/>
        <v>0</v>
      </c>
      <c r="AH418" s="27">
        <f t="shared" si="66"/>
        <v>0</v>
      </c>
      <c r="AI418" s="27">
        <f t="shared" si="67"/>
        <v>0</v>
      </c>
      <c r="AJ418" s="27">
        <f t="shared" si="68"/>
        <v>0</v>
      </c>
      <c r="AK418" s="27">
        <f t="shared" si="69"/>
        <v>0</v>
      </c>
    </row>
    <row r="419" spans="1:37">
      <c r="A419" s="28" t="str">
        <f>IF(記入用!A419="","",記入用!A419)</f>
        <v/>
      </c>
      <c r="B419" s="28" t="str">
        <f>IF(記入用!B419="","",記入用!B419)</f>
        <v/>
      </c>
      <c r="C419" s="28" t="str">
        <f>IF(記入用!C419="","",記入用!C419)</f>
        <v/>
      </c>
      <c r="D419" s="28" t="str">
        <f>IF(記入用!D419="","",記入用!D419)</f>
        <v/>
      </c>
      <c r="E419" s="28" t="str">
        <f>IF(記入用!E419="","",記入用!E419)</f>
        <v/>
      </c>
      <c r="F419" s="28" t="str">
        <f>IF(記入用!F419="","",記入用!F419)</f>
        <v/>
      </c>
      <c r="G419" s="28" t="str">
        <f>IF(OR(記入用!G419=0,記入用!H419=0),"",ROUND((記入用!G419+記入用!H419)/2,0))</f>
        <v/>
      </c>
      <c r="H419" s="29" t="str">
        <f>IF(集計用!G419="","",IF(集計用!F419="男",LOOKUP(集計用!G419,得点換算データ!$A$3:$B$12),LOOKUP(集計用!G419,得点換算データ!$A$17:$B$26)))</f>
        <v/>
      </c>
      <c r="I419" s="28" t="str">
        <f>IF(記入用!I419="","",記入用!I419)</f>
        <v/>
      </c>
      <c r="J419" s="30" t="str">
        <f>IF(集計用!I419="","",IF(集計用!F419="男",LOOKUP(集計用!I419,得点換算データ!$C$3:$D$12),LOOKUP(集計用!I419,得点換算データ!$C$17:$D$26)))</f>
        <v/>
      </c>
      <c r="K419" s="28" t="str">
        <f>IF(記入用!J419="","",ROUNDDOWN(記入用!J419,0))</f>
        <v/>
      </c>
      <c r="L419" s="29" t="str">
        <f>IF(集計用!K419="","",IF(集計用!F419="男",LOOKUP(集計用!K419,得点換算データ!$E$3:$F$12),LOOKUP(集計用!K419,得点換算データ!$E$17:$F$26)))</f>
        <v/>
      </c>
      <c r="M419" s="28" t="str">
        <f>IF(記入用!K419="","",記入用!K419)</f>
        <v/>
      </c>
      <c r="N419" s="30" t="str">
        <f>IF(集計用!M419="","",IF(集計用!F419="男",LOOKUP(集計用!M419,得点換算データ!$G$3:$H$12),LOOKUP(集計用!M419,得点換算データ!$G$17:$H$26)))</f>
        <v/>
      </c>
      <c r="O419" s="28" t="str">
        <f>IF(記入用!L419="","",記入用!L419)</f>
        <v/>
      </c>
      <c r="P419" s="30" t="str">
        <f>IF(集計用!O419="","",IF(集計用!F419="男",LOOKUP(集計用!O419,得点換算データ!$I$3:$J$12),LOOKUP(集計用!O419,得点換算データ!$I$17:$J$26)))</f>
        <v/>
      </c>
      <c r="Q419" s="28" t="str">
        <f>IF(記入用!M419="","",記入用!M419)</f>
        <v/>
      </c>
      <c r="R419" s="30" t="str">
        <f>IF(集計用!Q419="","",IF(集計用!F419="男",LOOKUP(集計用!Q419,得点換算データ!$K$3:$L$12),LOOKUP(集計用!Q419,得点換算データ!$K$17:$L$26)))</f>
        <v/>
      </c>
      <c r="S419" s="28" t="str">
        <f>IF(記入用!N419="","",ROUNDUP(記入用!N419,1))</f>
        <v/>
      </c>
      <c r="T419" s="30" t="str">
        <f>IF(集計用!S419="","",IF(集計用!F419="男",LOOKUP(集計用!S419,得点換算データ!$M$3:$N$12),LOOKUP(集計用!S419,得点換算データ!$M$17:$N$26)))</f>
        <v/>
      </c>
      <c r="U419" s="28" t="str">
        <f>IF(記入用!O419="","",ROUNDDOWN(記入用!O419,0))</f>
        <v/>
      </c>
      <c r="V419" s="30" t="str">
        <f>IF(集計用!U419="","",IF(集計用!F419="男",LOOKUP(集計用!U419,得点換算データ!$O$3:$P$12),LOOKUP(集計用!U419,得点換算データ!$O$17:$P$26)))</f>
        <v/>
      </c>
      <c r="W419" s="28" t="str">
        <f>IF(記入用!P419="","",ROUNDDOWN(記入用!P419,0))</f>
        <v/>
      </c>
      <c r="X419" s="30" t="str">
        <f>IF(集計用!W419="","",IF(集計用!F419="男",LOOKUP(集計用!W419,得点換算データ!$Q$3:$R$12),LOOKUP(集計用!W419,得点換算データ!$Q$17:$R$26)))</f>
        <v/>
      </c>
      <c r="Y419" s="28" t="str">
        <f>IF(SUM(集計用!H419+J419+L419+N419+P419+R419+T419+V419+X419)=0,"",(H419+J419+L419+N419+T419+V419+X419+MAX(P419,R419)))</f>
        <v/>
      </c>
      <c r="Z419" s="28" t="str">
        <f>IF(Y419="","",IF(C419=1,LOOKUP(Y419,得点換算データ!$B$29:$B$33,得点換算データ!$A$29:$A$33),IF(C419=2,LOOKUP(Y419,得点換算データ!$C$29:$C$33,得点換算データ!$A$29:$A$33),LOOKUP(Y419,得点換算データ!$D$29:$D$33,得点換算データ!$A$29:$A$33))))</f>
        <v/>
      </c>
      <c r="AA419" s="27">
        <f t="shared" si="60"/>
        <v>0</v>
      </c>
      <c r="AB419" s="27"/>
      <c r="AC419" s="27">
        <f t="shared" si="61"/>
        <v>0</v>
      </c>
      <c r="AD419" s="27">
        <f t="shared" si="62"/>
        <v>0</v>
      </c>
      <c r="AE419" s="27">
        <f t="shared" si="63"/>
        <v>0</v>
      </c>
      <c r="AF419" s="27">
        <f t="shared" si="64"/>
        <v>0</v>
      </c>
      <c r="AG419" s="27">
        <f t="shared" si="65"/>
        <v>0</v>
      </c>
      <c r="AH419" s="27">
        <f t="shared" si="66"/>
        <v>0</v>
      </c>
      <c r="AI419" s="27">
        <f t="shared" si="67"/>
        <v>0</v>
      </c>
      <c r="AJ419" s="27">
        <f t="shared" si="68"/>
        <v>0</v>
      </c>
      <c r="AK419" s="27">
        <f t="shared" si="69"/>
        <v>0</v>
      </c>
    </row>
    <row r="420" spans="1:37">
      <c r="A420" s="28" t="str">
        <f>IF(記入用!A420="","",記入用!A420)</f>
        <v/>
      </c>
      <c r="B420" s="28" t="str">
        <f>IF(記入用!B420="","",記入用!B420)</f>
        <v/>
      </c>
      <c r="C420" s="28" t="str">
        <f>IF(記入用!C420="","",記入用!C420)</f>
        <v/>
      </c>
      <c r="D420" s="28" t="str">
        <f>IF(記入用!D420="","",記入用!D420)</f>
        <v/>
      </c>
      <c r="E420" s="28" t="str">
        <f>IF(記入用!E420="","",記入用!E420)</f>
        <v/>
      </c>
      <c r="F420" s="28" t="str">
        <f>IF(記入用!F420="","",記入用!F420)</f>
        <v/>
      </c>
      <c r="G420" s="28" t="str">
        <f>IF(OR(記入用!G420=0,記入用!H420=0),"",ROUND((記入用!G420+記入用!H420)/2,0))</f>
        <v/>
      </c>
      <c r="H420" s="29" t="str">
        <f>IF(集計用!G420="","",IF(集計用!F420="男",LOOKUP(集計用!G420,得点換算データ!$A$3:$B$12),LOOKUP(集計用!G420,得点換算データ!$A$17:$B$26)))</f>
        <v/>
      </c>
      <c r="I420" s="28" t="str">
        <f>IF(記入用!I420="","",記入用!I420)</f>
        <v/>
      </c>
      <c r="J420" s="30" t="str">
        <f>IF(集計用!I420="","",IF(集計用!F420="男",LOOKUP(集計用!I420,得点換算データ!$C$3:$D$12),LOOKUP(集計用!I420,得点換算データ!$C$17:$D$26)))</f>
        <v/>
      </c>
      <c r="K420" s="28" t="str">
        <f>IF(記入用!J420="","",ROUNDDOWN(記入用!J420,0))</f>
        <v/>
      </c>
      <c r="L420" s="29" t="str">
        <f>IF(集計用!K420="","",IF(集計用!F420="男",LOOKUP(集計用!K420,得点換算データ!$E$3:$F$12),LOOKUP(集計用!K420,得点換算データ!$E$17:$F$26)))</f>
        <v/>
      </c>
      <c r="M420" s="28" t="str">
        <f>IF(記入用!K420="","",記入用!K420)</f>
        <v/>
      </c>
      <c r="N420" s="30" t="str">
        <f>IF(集計用!M420="","",IF(集計用!F420="男",LOOKUP(集計用!M420,得点換算データ!$G$3:$H$12),LOOKUP(集計用!M420,得点換算データ!$G$17:$H$26)))</f>
        <v/>
      </c>
      <c r="O420" s="28" t="str">
        <f>IF(記入用!L420="","",記入用!L420)</f>
        <v/>
      </c>
      <c r="P420" s="30" t="str">
        <f>IF(集計用!O420="","",IF(集計用!F420="男",LOOKUP(集計用!O420,得点換算データ!$I$3:$J$12),LOOKUP(集計用!O420,得点換算データ!$I$17:$J$26)))</f>
        <v/>
      </c>
      <c r="Q420" s="28" t="str">
        <f>IF(記入用!M420="","",記入用!M420)</f>
        <v/>
      </c>
      <c r="R420" s="30" t="str">
        <f>IF(集計用!Q420="","",IF(集計用!F420="男",LOOKUP(集計用!Q420,得点換算データ!$K$3:$L$12),LOOKUP(集計用!Q420,得点換算データ!$K$17:$L$26)))</f>
        <v/>
      </c>
      <c r="S420" s="28" t="str">
        <f>IF(記入用!N420="","",ROUNDUP(記入用!N420,1))</f>
        <v/>
      </c>
      <c r="T420" s="30" t="str">
        <f>IF(集計用!S420="","",IF(集計用!F420="男",LOOKUP(集計用!S420,得点換算データ!$M$3:$N$12),LOOKUP(集計用!S420,得点換算データ!$M$17:$N$26)))</f>
        <v/>
      </c>
      <c r="U420" s="28" t="str">
        <f>IF(記入用!O420="","",ROUNDDOWN(記入用!O420,0))</f>
        <v/>
      </c>
      <c r="V420" s="30" t="str">
        <f>IF(集計用!U420="","",IF(集計用!F420="男",LOOKUP(集計用!U420,得点換算データ!$O$3:$P$12),LOOKUP(集計用!U420,得点換算データ!$O$17:$P$26)))</f>
        <v/>
      </c>
      <c r="W420" s="28" t="str">
        <f>IF(記入用!P420="","",ROUNDDOWN(記入用!P420,0))</f>
        <v/>
      </c>
      <c r="X420" s="30" t="str">
        <f>IF(集計用!W420="","",IF(集計用!F420="男",LOOKUP(集計用!W420,得点換算データ!$Q$3:$R$12),LOOKUP(集計用!W420,得点換算データ!$Q$17:$R$26)))</f>
        <v/>
      </c>
      <c r="Y420" s="28" t="str">
        <f>IF(SUM(集計用!H420+J420+L420+N420+P420+R420+T420+V420+X420)=0,"",(H420+J420+L420+N420+T420+V420+X420+MAX(P420,R420)))</f>
        <v/>
      </c>
      <c r="Z420" s="28" t="str">
        <f>IF(Y420="","",IF(C420=1,LOOKUP(Y420,得点換算データ!$B$29:$B$33,得点換算データ!$A$29:$A$33),IF(C420=2,LOOKUP(Y420,得点換算データ!$C$29:$C$33,得点換算データ!$A$29:$A$33),LOOKUP(Y420,得点換算データ!$D$29:$D$33,得点換算データ!$A$29:$A$33))))</f>
        <v/>
      </c>
      <c r="AA420" s="27">
        <f t="shared" si="60"/>
        <v>0</v>
      </c>
      <c r="AB420" s="27"/>
      <c r="AC420" s="27">
        <f t="shared" si="61"/>
        <v>0</v>
      </c>
      <c r="AD420" s="27">
        <f t="shared" si="62"/>
        <v>0</v>
      </c>
      <c r="AE420" s="27">
        <f t="shared" si="63"/>
        <v>0</v>
      </c>
      <c r="AF420" s="27">
        <f t="shared" si="64"/>
        <v>0</v>
      </c>
      <c r="AG420" s="27">
        <f t="shared" si="65"/>
        <v>0</v>
      </c>
      <c r="AH420" s="27">
        <f t="shared" si="66"/>
        <v>0</v>
      </c>
      <c r="AI420" s="27">
        <f t="shared" si="67"/>
        <v>0</v>
      </c>
      <c r="AJ420" s="27">
        <f t="shared" si="68"/>
        <v>0</v>
      </c>
      <c r="AK420" s="27">
        <f t="shared" si="69"/>
        <v>0</v>
      </c>
    </row>
    <row r="421" spans="1:37">
      <c r="A421" s="28" t="str">
        <f>IF(記入用!A421="","",記入用!A421)</f>
        <v/>
      </c>
      <c r="B421" s="28" t="str">
        <f>IF(記入用!B421="","",記入用!B421)</f>
        <v/>
      </c>
      <c r="C421" s="28" t="str">
        <f>IF(記入用!C421="","",記入用!C421)</f>
        <v/>
      </c>
      <c r="D421" s="28" t="str">
        <f>IF(記入用!D421="","",記入用!D421)</f>
        <v/>
      </c>
      <c r="E421" s="28" t="str">
        <f>IF(記入用!E421="","",記入用!E421)</f>
        <v/>
      </c>
      <c r="F421" s="28" t="str">
        <f>IF(記入用!F421="","",記入用!F421)</f>
        <v/>
      </c>
      <c r="G421" s="28" t="str">
        <f>IF(OR(記入用!G421=0,記入用!H421=0),"",ROUND((記入用!G421+記入用!H421)/2,0))</f>
        <v/>
      </c>
      <c r="H421" s="29" t="str">
        <f>IF(集計用!G421="","",IF(集計用!F421="男",LOOKUP(集計用!G421,得点換算データ!$A$3:$B$12),LOOKUP(集計用!G421,得点換算データ!$A$17:$B$26)))</f>
        <v/>
      </c>
      <c r="I421" s="28" t="str">
        <f>IF(記入用!I421="","",記入用!I421)</f>
        <v/>
      </c>
      <c r="J421" s="30" t="str">
        <f>IF(集計用!I421="","",IF(集計用!F421="男",LOOKUP(集計用!I421,得点換算データ!$C$3:$D$12),LOOKUP(集計用!I421,得点換算データ!$C$17:$D$26)))</f>
        <v/>
      </c>
      <c r="K421" s="28" t="str">
        <f>IF(記入用!J421="","",ROUNDDOWN(記入用!J421,0))</f>
        <v/>
      </c>
      <c r="L421" s="29" t="str">
        <f>IF(集計用!K421="","",IF(集計用!F421="男",LOOKUP(集計用!K421,得点換算データ!$E$3:$F$12),LOOKUP(集計用!K421,得点換算データ!$E$17:$F$26)))</f>
        <v/>
      </c>
      <c r="M421" s="28" t="str">
        <f>IF(記入用!K421="","",記入用!K421)</f>
        <v/>
      </c>
      <c r="N421" s="30" t="str">
        <f>IF(集計用!M421="","",IF(集計用!F421="男",LOOKUP(集計用!M421,得点換算データ!$G$3:$H$12),LOOKUP(集計用!M421,得点換算データ!$G$17:$H$26)))</f>
        <v/>
      </c>
      <c r="O421" s="28" t="str">
        <f>IF(記入用!L421="","",記入用!L421)</f>
        <v/>
      </c>
      <c r="P421" s="30" t="str">
        <f>IF(集計用!O421="","",IF(集計用!F421="男",LOOKUP(集計用!O421,得点換算データ!$I$3:$J$12),LOOKUP(集計用!O421,得点換算データ!$I$17:$J$26)))</f>
        <v/>
      </c>
      <c r="Q421" s="28" t="str">
        <f>IF(記入用!M421="","",記入用!M421)</f>
        <v/>
      </c>
      <c r="R421" s="30" t="str">
        <f>IF(集計用!Q421="","",IF(集計用!F421="男",LOOKUP(集計用!Q421,得点換算データ!$K$3:$L$12),LOOKUP(集計用!Q421,得点換算データ!$K$17:$L$26)))</f>
        <v/>
      </c>
      <c r="S421" s="28" t="str">
        <f>IF(記入用!N421="","",ROUNDUP(記入用!N421,1))</f>
        <v/>
      </c>
      <c r="T421" s="30" t="str">
        <f>IF(集計用!S421="","",IF(集計用!F421="男",LOOKUP(集計用!S421,得点換算データ!$M$3:$N$12),LOOKUP(集計用!S421,得点換算データ!$M$17:$N$26)))</f>
        <v/>
      </c>
      <c r="U421" s="28" t="str">
        <f>IF(記入用!O421="","",ROUNDDOWN(記入用!O421,0))</f>
        <v/>
      </c>
      <c r="V421" s="30" t="str">
        <f>IF(集計用!U421="","",IF(集計用!F421="男",LOOKUP(集計用!U421,得点換算データ!$O$3:$P$12),LOOKUP(集計用!U421,得点換算データ!$O$17:$P$26)))</f>
        <v/>
      </c>
      <c r="W421" s="28" t="str">
        <f>IF(記入用!P421="","",ROUNDDOWN(記入用!P421,0))</f>
        <v/>
      </c>
      <c r="X421" s="30" t="str">
        <f>IF(集計用!W421="","",IF(集計用!F421="男",LOOKUP(集計用!W421,得点換算データ!$Q$3:$R$12),LOOKUP(集計用!W421,得点換算データ!$Q$17:$R$26)))</f>
        <v/>
      </c>
      <c r="Y421" s="28" t="str">
        <f>IF(SUM(集計用!H421+J421+L421+N421+P421+R421+T421+V421+X421)=0,"",(H421+J421+L421+N421+T421+V421+X421+MAX(P421,R421)))</f>
        <v/>
      </c>
      <c r="Z421" s="28" t="str">
        <f>IF(Y421="","",IF(C421=1,LOOKUP(Y421,得点換算データ!$B$29:$B$33,得点換算データ!$A$29:$A$33),IF(C421=2,LOOKUP(Y421,得点換算データ!$C$29:$C$33,得点換算データ!$A$29:$A$33),LOOKUP(Y421,得点換算データ!$D$29:$D$33,得点換算データ!$A$29:$A$33))))</f>
        <v/>
      </c>
      <c r="AA421" s="27">
        <f t="shared" si="60"/>
        <v>0</v>
      </c>
      <c r="AB421" s="27"/>
      <c r="AC421" s="27">
        <f t="shared" si="61"/>
        <v>0</v>
      </c>
      <c r="AD421" s="27">
        <f t="shared" si="62"/>
        <v>0</v>
      </c>
      <c r="AE421" s="27">
        <f t="shared" si="63"/>
        <v>0</v>
      </c>
      <c r="AF421" s="27">
        <f t="shared" si="64"/>
        <v>0</v>
      </c>
      <c r="AG421" s="27">
        <f t="shared" si="65"/>
        <v>0</v>
      </c>
      <c r="AH421" s="27">
        <f t="shared" si="66"/>
        <v>0</v>
      </c>
      <c r="AI421" s="27">
        <f t="shared" si="67"/>
        <v>0</v>
      </c>
      <c r="AJ421" s="27">
        <f t="shared" si="68"/>
        <v>0</v>
      </c>
      <c r="AK421" s="27">
        <f t="shared" si="69"/>
        <v>0</v>
      </c>
    </row>
    <row r="422" spans="1:37">
      <c r="A422" s="28" t="str">
        <f>IF(記入用!A422="","",記入用!A422)</f>
        <v/>
      </c>
      <c r="B422" s="28" t="str">
        <f>IF(記入用!B422="","",記入用!B422)</f>
        <v/>
      </c>
      <c r="C422" s="28" t="str">
        <f>IF(記入用!C422="","",記入用!C422)</f>
        <v/>
      </c>
      <c r="D422" s="28" t="str">
        <f>IF(記入用!D422="","",記入用!D422)</f>
        <v/>
      </c>
      <c r="E422" s="28" t="str">
        <f>IF(記入用!E422="","",記入用!E422)</f>
        <v/>
      </c>
      <c r="F422" s="28" t="str">
        <f>IF(記入用!F422="","",記入用!F422)</f>
        <v/>
      </c>
      <c r="G422" s="28" t="str">
        <f>IF(OR(記入用!G422=0,記入用!H422=0),"",ROUND((記入用!G422+記入用!H422)/2,0))</f>
        <v/>
      </c>
      <c r="H422" s="29" t="str">
        <f>IF(集計用!G422="","",IF(集計用!F422="男",LOOKUP(集計用!G422,得点換算データ!$A$3:$B$12),LOOKUP(集計用!G422,得点換算データ!$A$17:$B$26)))</f>
        <v/>
      </c>
      <c r="I422" s="28" t="str">
        <f>IF(記入用!I422="","",記入用!I422)</f>
        <v/>
      </c>
      <c r="J422" s="30" t="str">
        <f>IF(集計用!I422="","",IF(集計用!F422="男",LOOKUP(集計用!I422,得点換算データ!$C$3:$D$12),LOOKUP(集計用!I422,得点換算データ!$C$17:$D$26)))</f>
        <v/>
      </c>
      <c r="K422" s="28" t="str">
        <f>IF(記入用!J422="","",ROUNDDOWN(記入用!J422,0))</f>
        <v/>
      </c>
      <c r="L422" s="29" t="str">
        <f>IF(集計用!K422="","",IF(集計用!F422="男",LOOKUP(集計用!K422,得点換算データ!$E$3:$F$12),LOOKUP(集計用!K422,得点換算データ!$E$17:$F$26)))</f>
        <v/>
      </c>
      <c r="M422" s="28" t="str">
        <f>IF(記入用!K422="","",記入用!K422)</f>
        <v/>
      </c>
      <c r="N422" s="30" t="str">
        <f>IF(集計用!M422="","",IF(集計用!F422="男",LOOKUP(集計用!M422,得点換算データ!$G$3:$H$12),LOOKUP(集計用!M422,得点換算データ!$G$17:$H$26)))</f>
        <v/>
      </c>
      <c r="O422" s="28" t="str">
        <f>IF(記入用!L422="","",記入用!L422)</f>
        <v/>
      </c>
      <c r="P422" s="30" t="str">
        <f>IF(集計用!O422="","",IF(集計用!F422="男",LOOKUP(集計用!O422,得点換算データ!$I$3:$J$12),LOOKUP(集計用!O422,得点換算データ!$I$17:$J$26)))</f>
        <v/>
      </c>
      <c r="Q422" s="28" t="str">
        <f>IF(記入用!M422="","",記入用!M422)</f>
        <v/>
      </c>
      <c r="R422" s="30" t="str">
        <f>IF(集計用!Q422="","",IF(集計用!F422="男",LOOKUP(集計用!Q422,得点換算データ!$K$3:$L$12),LOOKUP(集計用!Q422,得点換算データ!$K$17:$L$26)))</f>
        <v/>
      </c>
      <c r="S422" s="28" t="str">
        <f>IF(記入用!N422="","",ROUNDUP(記入用!N422,1))</f>
        <v/>
      </c>
      <c r="T422" s="30" t="str">
        <f>IF(集計用!S422="","",IF(集計用!F422="男",LOOKUP(集計用!S422,得点換算データ!$M$3:$N$12),LOOKUP(集計用!S422,得点換算データ!$M$17:$N$26)))</f>
        <v/>
      </c>
      <c r="U422" s="28" t="str">
        <f>IF(記入用!O422="","",ROUNDDOWN(記入用!O422,0))</f>
        <v/>
      </c>
      <c r="V422" s="30" t="str">
        <f>IF(集計用!U422="","",IF(集計用!F422="男",LOOKUP(集計用!U422,得点換算データ!$O$3:$P$12),LOOKUP(集計用!U422,得点換算データ!$O$17:$P$26)))</f>
        <v/>
      </c>
      <c r="W422" s="28" t="str">
        <f>IF(記入用!P422="","",ROUNDDOWN(記入用!P422,0))</f>
        <v/>
      </c>
      <c r="X422" s="30" t="str">
        <f>IF(集計用!W422="","",IF(集計用!F422="男",LOOKUP(集計用!W422,得点換算データ!$Q$3:$R$12),LOOKUP(集計用!W422,得点換算データ!$Q$17:$R$26)))</f>
        <v/>
      </c>
      <c r="Y422" s="28" t="str">
        <f>IF(SUM(集計用!H422+J422+L422+N422+P422+R422+T422+V422+X422)=0,"",(H422+J422+L422+N422+T422+V422+X422+MAX(P422,R422)))</f>
        <v/>
      </c>
      <c r="Z422" s="28" t="str">
        <f>IF(Y422="","",IF(C422=1,LOOKUP(Y422,得点換算データ!$B$29:$B$33,得点換算データ!$A$29:$A$33),IF(C422=2,LOOKUP(Y422,得点換算データ!$C$29:$C$33,得点換算データ!$A$29:$A$33),LOOKUP(Y422,得点換算データ!$D$29:$D$33,得点換算データ!$A$29:$A$33))))</f>
        <v/>
      </c>
      <c r="AA422" s="27">
        <f t="shared" si="60"/>
        <v>0</v>
      </c>
      <c r="AB422" s="27"/>
      <c r="AC422" s="27">
        <f t="shared" si="61"/>
        <v>0</v>
      </c>
      <c r="AD422" s="27">
        <f t="shared" si="62"/>
        <v>0</v>
      </c>
      <c r="AE422" s="27">
        <f t="shared" si="63"/>
        <v>0</v>
      </c>
      <c r="AF422" s="27">
        <f t="shared" si="64"/>
        <v>0</v>
      </c>
      <c r="AG422" s="27">
        <f t="shared" si="65"/>
        <v>0</v>
      </c>
      <c r="AH422" s="27">
        <f t="shared" si="66"/>
        <v>0</v>
      </c>
      <c r="AI422" s="27">
        <f t="shared" si="67"/>
        <v>0</v>
      </c>
      <c r="AJ422" s="27">
        <f t="shared" si="68"/>
        <v>0</v>
      </c>
      <c r="AK422" s="27">
        <f t="shared" si="69"/>
        <v>0</v>
      </c>
    </row>
    <row r="423" spans="1:37">
      <c r="A423" s="28" t="str">
        <f>IF(記入用!A423="","",記入用!A423)</f>
        <v/>
      </c>
      <c r="B423" s="28" t="str">
        <f>IF(記入用!B423="","",記入用!B423)</f>
        <v/>
      </c>
      <c r="C423" s="28" t="str">
        <f>IF(記入用!C423="","",記入用!C423)</f>
        <v/>
      </c>
      <c r="D423" s="28" t="str">
        <f>IF(記入用!D423="","",記入用!D423)</f>
        <v/>
      </c>
      <c r="E423" s="28" t="str">
        <f>IF(記入用!E423="","",記入用!E423)</f>
        <v/>
      </c>
      <c r="F423" s="28" t="str">
        <f>IF(記入用!F423="","",記入用!F423)</f>
        <v/>
      </c>
      <c r="G423" s="28" t="str">
        <f>IF(OR(記入用!G423=0,記入用!H423=0),"",ROUND((記入用!G423+記入用!H423)/2,0))</f>
        <v/>
      </c>
      <c r="H423" s="29" t="str">
        <f>IF(集計用!G423="","",IF(集計用!F423="男",LOOKUP(集計用!G423,得点換算データ!$A$3:$B$12),LOOKUP(集計用!G423,得点換算データ!$A$17:$B$26)))</f>
        <v/>
      </c>
      <c r="I423" s="28" t="str">
        <f>IF(記入用!I423="","",記入用!I423)</f>
        <v/>
      </c>
      <c r="J423" s="30" t="str">
        <f>IF(集計用!I423="","",IF(集計用!F423="男",LOOKUP(集計用!I423,得点換算データ!$C$3:$D$12),LOOKUP(集計用!I423,得点換算データ!$C$17:$D$26)))</f>
        <v/>
      </c>
      <c r="K423" s="28" t="str">
        <f>IF(記入用!J423="","",ROUNDDOWN(記入用!J423,0))</f>
        <v/>
      </c>
      <c r="L423" s="29" t="str">
        <f>IF(集計用!K423="","",IF(集計用!F423="男",LOOKUP(集計用!K423,得点換算データ!$E$3:$F$12),LOOKUP(集計用!K423,得点換算データ!$E$17:$F$26)))</f>
        <v/>
      </c>
      <c r="M423" s="28" t="str">
        <f>IF(記入用!K423="","",記入用!K423)</f>
        <v/>
      </c>
      <c r="N423" s="30" t="str">
        <f>IF(集計用!M423="","",IF(集計用!F423="男",LOOKUP(集計用!M423,得点換算データ!$G$3:$H$12),LOOKUP(集計用!M423,得点換算データ!$G$17:$H$26)))</f>
        <v/>
      </c>
      <c r="O423" s="28" t="str">
        <f>IF(記入用!L423="","",記入用!L423)</f>
        <v/>
      </c>
      <c r="P423" s="30" t="str">
        <f>IF(集計用!O423="","",IF(集計用!F423="男",LOOKUP(集計用!O423,得点換算データ!$I$3:$J$12),LOOKUP(集計用!O423,得点換算データ!$I$17:$J$26)))</f>
        <v/>
      </c>
      <c r="Q423" s="28" t="str">
        <f>IF(記入用!M423="","",記入用!M423)</f>
        <v/>
      </c>
      <c r="R423" s="30" t="str">
        <f>IF(集計用!Q423="","",IF(集計用!F423="男",LOOKUP(集計用!Q423,得点換算データ!$K$3:$L$12),LOOKUP(集計用!Q423,得点換算データ!$K$17:$L$26)))</f>
        <v/>
      </c>
      <c r="S423" s="28" t="str">
        <f>IF(記入用!N423="","",ROUNDUP(記入用!N423,1))</f>
        <v/>
      </c>
      <c r="T423" s="30" t="str">
        <f>IF(集計用!S423="","",IF(集計用!F423="男",LOOKUP(集計用!S423,得点換算データ!$M$3:$N$12),LOOKUP(集計用!S423,得点換算データ!$M$17:$N$26)))</f>
        <v/>
      </c>
      <c r="U423" s="28" t="str">
        <f>IF(記入用!O423="","",ROUNDDOWN(記入用!O423,0))</f>
        <v/>
      </c>
      <c r="V423" s="30" t="str">
        <f>IF(集計用!U423="","",IF(集計用!F423="男",LOOKUP(集計用!U423,得点換算データ!$O$3:$P$12),LOOKUP(集計用!U423,得点換算データ!$O$17:$P$26)))</f>
        <v/>
      </c>
      <c r="W423" s="28" t="str">
        <f>IF(記入用!P423="","",ROUNDDOWN(記入用!P423,0))</f>
        <v/>
      </c>
      <c r="X423" s="30" t="str">
        <f>IF(集計用!W423="","",IF(集計用!F423="男",LOOKUP(集計用!W423,得点換算データ!$Q$3:$R$12),LOOKUP(集計用!W423,得点換算データ!$Q$17:$R$26)))</f>
        <v/>
      </c>
      <c r="Y423" s="28" t="str">
        <f>IF(SUM(集計用!H423+J423+L423+N423+P423+R423+T423+V423+X423)=0,"",(H423+J423+L423+N423+T423+V423+X423+MAX(P423,R423)))</f>
        <v/>
      </c>
      <c r="Z423" s="28" t="str">
        <f>IF(Y423="","",IF(C423=1,LOOKUP(Y423,得点換算データ!$B$29:$B$33,得点換算データ!$A$29:$A$33),IF(C423=2,LOOKUP(Y423,得点換算データ!$C$29:$C$33,得点換算データ!$A$29:$A$33),LOOKUP(Y423,得点換算データ!$D$29:$D$33,得点換算データ!$A$29:$A$33))))</f>
        <v/>
      </c>
      <c r="AA423" s="27">
        <f t="shared" si="60"/>
        <v>0</v>
      </c>
      <c r="AB423" s="27"/>
      <c r="AC423" s="27">
        <f t="shared" si="61"/>
        <v>0</v>
      </c>
      <c r="AD423" s="27">
        <f t="shared" si="62"/>
        <v>0</v>
      </c>
      <c r="AE423" s="27">
        <f t="shared" si="63"/>
        <v>0</v>
      </c>
      <c r="AF423" s="27">
        <f t="shared" si="64"/>
        <v>0</v>
      </c>
      <c r="AG423" s="27">
        <f t="shared" si="65"/>
        <v>0</v>
      </c>
      <c r="AH423" s="27">
        <f t="shared" si="66"/>
        <v>0</v>
      </c>
      <c r="AI423" s="27">
        <f t="shared" si="67"/>
        <v>0</v>
      </c>
      <c r="AJ423" s="27">
        <f t="shared" si="68"/>
        <v>0</v>
      </c>
      <c r="AK423" s="27">
        <f t="shared" si="69"/>
        <v>0</v>
      </c>
    </row>
    <row r="424" spans="1:37">
      <c r="A424" s="28" t="str">
        <f>IF(記入用!A424="","",記入用!A424)</f>
        <v/>
      </c>
      <c r="B424" s="28" t="str">
        <f>IF(記入用!B424="","",記入用!B424)</f>
        <v/>
      </c>
      <c r="C424" s="28" t="str">
        <f>IF(記入用!C424="","",記入用!C424)</f>
        <v/>
      </c>
      <c r="D424" s="28" t="str">
        <f>IF(記入用!D424="","",記入用!D424)</f>
        <v/>
      </c>
      <c r="E424" s="28" t="str">
        <f>IF(記入用!E424="","",記入用!E424)</f>
        <v/>
      </c>
      <c r="F424" s="28" t="str">
        <f>IF(記入用!F424="","",記入用!F424)</f>
        <v/>
      </c>
      <c r="G424" s="28" t="str">
        <f>IF(OR(記入用!G424=0,記入用!H424=0),"",ROUND((記入用!G424+記入用!H424)/2,0))</f>
        <v/>
      </c>
      <c r="H424" s="29" t="str">
        <f>IF(集計用!G424="","",IF(集計用!F424="男",LOOKUP(集計用!G424,得点換算データ!$A$3:$B$12),LOOKUP(集計用!G424,得点換算データ!$A$17:$B$26)))</f>
        <v/>
      </c>
      <c r="I424" s="28" t="str">
        <f>IF(記入用!I424="","",記入用!I424)</f>
        <v/>
      </c>
      <c r="J424" s="30" t="str">
        <f>IF(集計用!I424="","",IF(集計用!F424="男",LOOKUP(集計用!I424,得点換算データ!$C$3:$D$12),LOOKUP(集計用!I424,得点換算データ!$C$17:$D$26)))</f>
        <v/>
      </c>
      <c r="K424" s="28" t="str">
        <f>IF(記入用!J424="","",ROUNDDOWN(記入用!J424,0))</f>
        <v/>
      </c>
      <c r="L424" s="29" t="str">
        <f>IF(集計用!K424="","",IF(集計用!F424="男",LOOKUP(集計用!K424,得点換算データ!$E$3:$F$12),LOOKUP(集計用!K424,得点換算データ!$E$17:$F$26)))</f>
        <v/>
      </c>
      <c r="M424" s="28" t="str">
        <f>IF(記入用!K424="","",記入用!K424)</f>
        <v/>
      </c>
      <c r="N424" s="30" t="str">
        <f>IF(集計用!M424="","",IF(集計用!F424="男",LOOKUP(集計用!M424,得点換算データ!$G$3:$H$12),LOOKUP(集計用!M424,得点換算データ!$G$17:$H$26)))</f>
        <v/>
      </c>
      <c r="O424" s="28" t="str">
        <f>IF(記入用!L424="","",記入用!L424)</f>
        <v/>
      </c>
      <c r="P424" s="30" t="str">
        <f>IF(集計用!O424="","",IF(集計用!F424="男",LOOKUP(集計用!O424,得点換算データ!$I$3:$J$12),LOOKUP(集計用!O424,得点換算データ!$I$17:$J$26)))</f>
        <v/>
      </c>
      <c r="Q424" s="28" t="str">
        <f>IF(記入用!M424="","",記入用!M424)</f>
        <v/>
      </c>
      <c r="R424" s="30" t="str">
        <f>IF(集計用!Q424="","",IF(集計用!F424="男",LOOKUP(集計用!Q424,得点換算データ!$K$3:$L$12),LOOKUP(集計用!Q424,得点換算データ!$K$17:$L$26)))</f>
        <v/>
      </c>
      <c r="S424" s="28" t="str">
        <f>IF(記入用!N424="","",ROUNDUP(記入用!N424,1))</f>
        <v/>
      </c>
      <c r="T424" s="30" t="str">
        <f>IF(集計用!S424="","",IF(集計用!F424="男",LOOKUP(集計用!S424,得点換算データ!$M$3:$N$12),LOOKUP(集計用!S424,得点換算データ!$M$17:$N$26)))</f>
        <v/>
      </c>
      <c r="U424" s="28" t="str">
        <f>IF(記入用!O424="","",ROUNDDOWN(記入用!O424,0))</f>
        <v/>
      </c>
      <c r="V424" s="30" t="str">
        <f>IF(集計用!U424="","",IF(集計用!F424="男",LOOKUP(集計用!U424,得点換算データ!$O$3:$P$12),LOOKUP(集計用!U424,得点換算データ!$O$17:$P$26)))</f>
        <v/>
      </c>
      <c r="W424" s="28" t="str">
        <f>IF(記入用!P424="","",ROUNDDOWN(記入用!P424,0))</f>
        <v/>
      </c>
      <c r="X424" s="30" t="str">
        <f>IF(集計用!W424="","",IF(集計用!F424="男",LOOKUP(集計用!W424,得点換算データ!$Q$3:$R$12),LOOKUP(集計用!W424,得点換算データ!$Q$17:$R$26)))</f>
        <v/>
      </c>
      <c r="Y424" s="28" t="str">
        <f>IF(SUM(集計用!H424+J424+L424+N424+P424+R424+T424+V424+X424)=0,"",(H424+J424+L424+N424+T424+V424+X424+MAX(P424,R424)))</f>
        <v/>
      </c>
      <c r="Z424" s="28" t="str">
        <f>IF(Y424="","",IF(C424=1,LOOKUP(Y424,得点換算データ!$B$29:$B$33,得点換算データ!$A$29:$A$33),IF(C424=2,LOOKUP(Y424,得点換算データ!$C$29:$C$33,得点換算データ!$A$29:$A$33),LOOKUP(Y424,得点換算データ!$D$29:$D$33,得点換算データ!$A$29:$A$33))))</f>
        <v/>
      </c>
      <c r="AA424" s="27">
        <f t="shared" si="60"/>
        <v>0</v>
      </c>
      <c r="AB424" s="27"/>
      <c r="AC424" s="27">
        <f t="shared" si="61"/>
        <v>0</v>
      </c>
      <c r="AD424" s="27">
        <f t="shared" si="62"/>
        <v>0</v>
      </c>
      <c r="AE424" s="27">
        <f t="shared" si="63"/>
        <v>0</v>
      </c>
      <c r="AF424" s="27">
        <f t="shared" si="64"/>
        <v>0</v>
      </c>
      <c r="AG424" s="27">
        <f t="shared" si="65"/>
        <v>0</v>
      </c>
      <c r="AH424" s="27">
        <f t="shared" si="66"/>
        <v>0</v>
      </c>
      <c r="AI424" s="27">
        <f t="shared" si="67"/>
        <v>0</v>
      </c>
      <c r="AJ424" s="27">
        <f t="shared" si="68"/>
        <v>0</v>
      </c>
      <c r="AK424" s="27">
        <f t="shared" si="69"/>
        <v>0</v>
      </c>
    </row>
    <row r="425" spans="1:37">
      <c r="A425" s="28" t="str">
        <f>IF(記入用!A425="","",記入用!A425)</f>
        <v/>
      </c>
      <c r="B425" s="28" t="str">
        <f>IF(記入用!B425="","",記入用!B425)</f>
        <v/>
      </c>
      <c r="C425" s="28" t="str">
        <f>IF(記入用!C425="","",記入用!C425)</f>
        <v/>
      </c>
      <c r="D425" s="28" t="str">
        <f>IF(記入用!D425="","",記入用!D425)</f>
        <v/>
      </c>
      <c r="E425" s="28" t="str">
        <f>IF(記入用!E425="","",記入用!E425)</f>
        <v/>
      </c>
      <c r="F425" s="28" t="str">
        <f>IF(記入用!F425="","",記入用!F425)</f>
        <v/>
      </c>
      <c r="G425" s="28" t="str">
        <f>IF(OR(記入用!G425=0,記入用!H425=0),"",ROUND((記入用!G425+記入用!H425)/2,0))</f>
        <v/>
      </c>
      <c r="H425" s="29" t="str">
        <f>IF(集計用!G425="","",IF(集計用!F425="男",LOOKUP(集計用!G425,得点換算データ!$A$3:$B$12),LOOKUP(集計用!G425,得点換算データ!$A$17:$B$26)))</f>
        <v/>
      </c>
      <c r="I425" s="28" t="str">
        <f>IF(記入用!I425="","",記入用!I425)</f>
        <v/>
      </c>
      <c r="J425" s="30" t="str">
        <f>IF(集計用!I425="","",IF(集計用!F425="男",LOOKUP(集計用!I425,得点換算データ!$C$3:$D$12),LOOKUP(集計用!I425,得点換算データ!$C$17:$D$26)))</f>
        <v/>
      </c>
      <c r="K425" s="28" t="str">
        <f>IF(記入用!J425="","",ROUNDDOWN(記入用!J425,0))</f>
        <v/>
      </c>
      <c r="L425" s="29" t="str">
        <f>IF(集計用!K425="","",IF(集計用!F425="男",LOOKUP(集計用!K425,得点換算データ!$E$3:$F$12),LOOKUP(集計用!K425,得点換算データ!$E$17:$F$26)))</f>
        <v/>
      </c>
      <c r="M425" s="28" t="str">
        <f>IF(記入用!K425="","",記入用!K425)</f>
        <v/>
      </c>
      <c r="N425" s="30" t="str">
        <f>IF(集計用!M425="","",IF(集計用!F425="男",LOOKUP(集計用!M425,得点換算データ!$G$3:$H$12),LOOKUP(集計用!M425,得点換算データ!$G$17:$H$26)))</f>
        <v/>
      </c>
      <c r="O425" s="28" t="str">
        <f>IF(記入用!L425="","",記入用!L425)</f>
        <v/>
      </c>
      <c r="P425" s="30" t="str">
        <f>IF(集計用!O425="","",IF(集計用!F425="男",LOOKUP(集計用!O425,得点換算データ!$I$3:$J$12),LOOKUP(集計用!O425,得点換算データ!$I$17:$J$26)))</f>
        <v/>
      </c>
      <c r="Q425" s="28" t="str">
        <f>IF(記入用!M425="","",記入用!M425)</f>
        <v/>
      </c>
      <c r="R425" s="30" t="str">
        <f>IF(集計用!Q425="","",IF(集計用!F425="男",LOOKUP(集計用!Q425,得点換算データ!$K$3:$L$12),LOOKUP(集計用!Q425,得点換算データ!$K$17:$L$26)))</f>
        <v/>
      </c>
      <c r="S425" s="28" t="str">
        <f>IF(記入用!N425="","",ROUNDUP(記入用!N425,1))</f>
        <v/>
      </c>
      <c r="T425" s="30" t="str">
        <f>IF(集計用!S425="","",IF(集計用!F425="男",LOOKUP(集計用!S425,得点換算データ!$M$3:$N$12),LOOKUP(集計用!S425,得点換算データ!$M$17:$N$26)))</f>
        <v/>
      </c>
      <c r="U425" s="28" t="str">
        <f>IF(記入用!O425="","",ROUNDDOWN(記入用!O425,0))</f>
        <v/>
      </c>
      <c r="V425" s="30" t="str">
        <f>IF(集計用!U425="","",IF(集計用!F425="男",LOOKUP(集計用!U425,得点換算データ!$O$3:$P$12),LOOKUP(集計用!U425,得点換算データ!$O$17:$P$26)))</f>
        <v/>
      </c>
      <c r="W425" s="28" t="str">
        <f>IF(記入用!P425="","",ROUNDDOWN(記入用!P425,0))</f>
        <v/>
      </c>
      <c r="X425" s="30" t="str">
        <f>IF(集計用!W425="","",IF(集計用!F425="男",LOOKUP(集計用!W425,得点換算データ!$Q$3:$R$12),LOOKUP(集計用!W425,得点換算データ!$Q$17:$R$26)))</f>
        <v/>
      </c>
      <c r="Y425" s="28" t="str">
        <f>IF(SUM(集計用!H425+J425+L425+N425+P425+R425+T425+V425+X425)=0,"",(H425+J425+L425+N425+T425+V425+X425+MAX(P425,R425)))</f>
        <v/>
      </c>
      <c r="Z425" s="28" t="str">
        <f>IF(Y425="","",IF(C425=1,LOOKUP(Y425,得点換算データ!$B$29:$B$33,得点換算データ!$A$29:$A$33),IF(C425=2,LOOKUP(Y425,得点換算データ!$C$29:$C$33,得点換算データ!$A$29:$A$33),LOOKUP(Y425,得点換算データ!$D$29:$D$33,得点換算データ!$A$29:$A$33))))</f>
        <v/>
      </c>
      <c r="AA425" s="27">
        <f t="shared" si="60"/>
        <v>0</v>
      </c>
      <c r="AB425" s="27"/>
      <c r="AC425" s="27">
        <f t="shared" si="61"/>
        <v>0</v>
      </c>
      <c r="AD425" s="27">
        <f t="shared" si="62"/>
        <v>0</v>
      </c>
      <c r="AE425" s="27">
        <f t="shared" si="63"/>
        <v>0</v>
      </c>
      <c r="AF425" s="27">
        <f t="shared" si="64"/>
        <v>0</v>
      </c>
      <c r="AG425" s="27">
        <f t="shared" si="65"/>
        <v>0</v>
      </c>
      <c r="AH425" s="27">
        <f t="shared" si="66"/>
        <v>0</v>
      </c>
      <c r="AI425" s="27">
        <f t="shared" si="67"/>
        <v>0</v>
      </c>
      <c r="AJ425" s="27">
        <f t="shared" si="68"/>
        <v>0</v>
      </c>
      <c r="AK425" s="27">
        <f t="shared" si="69"/>
        <v>0</v>
      </c>
    </row>
    <row r="426" spans="1:37">
      <c r="A426" s="28" t="str">
        <f>IF(記入用!A426="","",記入用!A426)</f>
        <v/>
      </c>
      <c r="B426" s="28" t="str">
        <f>IF(記入用!B426="","",記入用!B426)</f>
        <v/>
      </c>
      <c r="C426" s="28" t="str">
        <f>IF(記入用!C426="","",記入用!C426)</f>
        <v/>
      </c>
      <c r="D426" s="28" t="str">
        <f>IF(記入用!D426="","",記入用!D426)</f>
        <v/>
      </c>
      <c r="E426" s="28" t="str">
        <f>IF(記入用!E426="","",記入用!E426)</f>
        <v/>
      </c>
      <c r="F426" s="28" t="str">
        <f>IF(記入用!F426="","",記入用!F426)</f>
        <v/>
      </c>
      <c r="G426" s="28" t="str">
        <f>IF(OR(記入用!G426=0,記入用!H426=0),"",ROUND((記入用!G426+記入用!H426)/2,0))</f>
        <v/>
      </c>
      <c r="H426" s="29" t="str">
        <f>IF(集計用!G426="","",IF(集計用!F426="男",LOOKUP(集計用!G426,得点換算データ!$A$3:$B$12),LOOKUP(集計用!G426,得点換算データ!$A$17:$B$26)))</f>
        <v/>
      </c>
      <c r="I426" s="28" t="str">
        <f>IF(記入用!I426="","",記入用!I426)</f>
        <v/>
      </c>
      <c r="J426" s="30" t="str">
        <f>IF(集計用!I426="","",IF(集計用!F426="男",LOOKUP(集計用!I426,得点換算データ!$C$3:$D$12),LOOKUP(集計用!I426,得点換算データ!$C$17:$D$26)))</f>
        <v/>
      </c>
      <c r="K426" s="28" t="str">
        <f>IF(記入用!J426="","",ROUNDDOWN(記入用!J426,0))</f>
        <v/>
      </c>
      <c r="L426" s="29" t="str">
        <f>IF(集計用!K426="","",IF(集計用!F426="男",LOOKUP(集計用!K426,得点換算データ!$E$3:$F$12),LOOKUP(集計用!K426,得点換算データ!$E$17:$F$26)))</f>
        <v/>
      </c>
      <c r="M426" s="28" t="str">
        <f>IF(記入用!K426="","",記入用!K426)</f>
        <v/>
      </c>
      <c r="N426" s="30" t="str">
        <f>IF(集計用!M426="","",IF(集計用!F426="男",LOOKUP(集計用!M426,得点換算データ!$G$3:$H$12),LOOKUP(集計用!M426,得点換算データ!$G$17:$H$26)))</f>
        <v/>
      </c>
      <c r="O426" s="28" t="str">
        <f>IF(記入用!L426="","",記入用!L426)</f>
        <v/>
      </c>
      <c r="P426" s="30" t="str">
        <f>IF(集計用!O426="","",IF(集計用!F426="男",LOOKUP(集計用!O426,得点換算データ!$I$3:$J$12),LOOKUP(集計用!O426,得点換算データ!$I$17:$J$26)))</f>
        <v/>
      </c>
      <c r="Q426" s="28" t="str">
        <f>IF(記入用!M426="","",記入用!M426)</f>
        <v/>
      </c>
      <c r="R426" s="30" t="str">
        <f>IF(集計用!Q426="","",IF(集計用!F426="男",LOOKUP(集計用!Q426,得点換算データ!$K$3:$L$12),LOOKUP(集計用!Q426,得点換算データ!$K$17:$L$26)))</f>
        <v/>
      </c>
      <c r="S426" s="28" t="str">
        <f>IF(記入用!N426="","",ROUNDUP(記入用!N426,1))</f>
        <v/>
      </c>
      <c r="T426" s="30" t="str">
        <f>IF(集計用!S426="","",IF(集計用!F426="男",LOOKUP(集計用!S426,得点換算データ!$M$3:$N$12),LOOKUP(集計用!S426,得点換算データ!$M$17:$N$26)))</f>
        <v/>
      </c>
      <c r="U426" s="28" t="str">
        <f>IF(記入用!O426="","",ROUNDDOWN(記入用!O426,0))</f>
        <v/>
      </c>
      <c r="V426" s="30" t="str">
        <f>IF(集計用!U426="","",IF(集計用!F426="男",LOOKUP(集計用!U426,得点換算データ!$O$3:$P$12),LOOKUP(集計用!U426,得点換算データ!$O$17:$P$26)))</f>
        <v/>
      </c>
      <c r="W426" s="28" t="str">
        <f>IF(記入用!P426="","",ROUNDDOWN(記入用!P426,0))</f>
        <v/>
      </c>
      <c r="X426" s="30" t="str">
        <f>IF(集計用!W426="","",IF(集計用!F426="男",LOOKUP(集計用!W426,得点換算データ!$Q$3:$R$12),LOOKUP(集計用!W426,得点換算データ!$Q$17:$R$26)))</f>
        <v/>
      </c>
      <c r="Y426" s="28" t="str">
        <f>IF(SUM(集計用!H426+J426+L426+N426+P426+R426+T426+V426+X426)=0,"",(H426+J426+L426+N426+T426+V426+X426+MAX(P426,R426)))</f>
        <v/>
      </c>
      <c r="Z426" s="28" t="str">
        <f>IF(Y426="","",IF(C426=1,LOOKUP(Y426,得点換算データ!$B$29:$B$33,得点換算データ!$A$29:$A$33),IF(C426=2,LOOKUP(Y426,得点換算データ!$C$29:$C$33,得点換算データ!$A$29:$A$33),LOOKUP(Y426,得点換算データ!$D$29:$D$33,得点換算データ!$A$29:$A$33))))</f>
        <v/>
      </c>
      <c r="AA426" s="27">
        <f t="shared" si="60"/>
        <v>0</v>
      </c>
      <c r="AB426" s="27"/>
      <c r="AC426" s="27">
        <f t="shared" si="61"/>
        <v>0</v>
      </c>
      <c r="AD426" s="27">
        <f t="shared" si="62"/>
        <v>0</v>
      </c>
      <c r="AE426" s="27">
        <f t="shared" si="63"/>
        <v>0</v>
      </c>
      <c r="AF426" s="27">
        <f t="shared" si="64"/>
        <v>0</v>
      </c>
      <c r="AG426" s="27">
        <f t="shared" si="65"/>
        <v>0</v>
      </c>
      <c r="AH426" s="27">
        <f t="shared" si="66"/>
        <v>0</v>
      </c>
      <c r="AI426" s="27">
        <f t="shared" si="67"/>
        <v>0</v>
      </c>
      <c r="AJ426" s="27">
        <f t="shared" si="68"/>
        <v>0</v>
      </c>
      <c r="AK426" s="27">
        <f t="shared" si="69"/>
        <v>0</v>
      </c>
    </row>
    <row r="427" spans="1:37">
      <c r="A427" s="28" t="str">
        <f>IF(記入用!A427="","",記入用!A427)</f>
        <v/>
      </c>
      <c r="B427" s="28" t="str">
        <f>IF(記入用!B427="","",記入用!B427)</f>
        <v/>
      </c>
      <c r="C427" s="28" t="str">
        <f>IF(記入用!C427="","",記入用!C427)</f>
        <v/>
      </c>
      <c r="D427" s="28" t="str">
        <f>IF(記入用!D427="","",記入用!D427)</f>
        <v/>
      </c>
      <c r="E427" s="28" t="str">
        <f>IF(記入用!E427="","",記入用!E427)</f>
        <v/>
      </c>
      <c r="F427" s="28" t="str">
        <f>IF(記入用!F427="","",記入用!F427)</f>
        <v/>
      </c>
      <c r="G427" s="28" t="str">
        <f>IF(OR(記入用!G427=0,記入用!H427=0),"",ROUND((記入用!G427+記入用!H427)/2,0))</f>
        <v/>
      </c>
      <c r="H427" s="29" t="str">
        <f>IF(集計用!G427="","",IF(集計用!F427="男",LOOKUP(集計用!G427,得点換算データ!$A$3:$B$12),LOOKUP(集計用!G427,得点換算データ!$A$17:$B$26)))</f>
        <v/>
      </c>
      <c r="I427" s="28" t="str">
        <f>IF(記入用!I427="","",記入用!I427)</f>
        <v/>
      </c>
      <c r="J427" s="30" t="str">
        <f>IF(集計用!I427="","",IF(集計用!F427="男",LOOKUP(集計用!I427,得点換算データ!$C$3:$D$12),LOOKUP(集計用!I427,得点換算データ!$C$17:$D$26)))</f>
        <v/>
      </c>
      <c r="K427" s="28" t="str">
        <f>IF(記入用!J427="","",ROUNDDOWN(記入用!J427,0))</f>
        <v/>
      </c>
      <c r="L427" s="29" t="str">
        <f>IF(集計用!K427="","",IF(集計用!F427="男",LOOKUP(集計用!K427,得点換算データ!$E$3:$F$12),LOOKUP(集計用!K427,得点換算データ!$E$17:$F$26)))</f>
        <v/>
      </c>
      <c r="M427" s="28" t="str">
        <f>IF(記入用!K427="","",記入用!K427)</f>
        <v/>
      </c>
      <c r="N427" s="30" t="str">
        <f>IF(集計用!M427="","",IF(集計用!F427="男",LOOKUP(集計用!M427,得点換算データ!$G$3:$H$12),LOOKUP(集計用!M427,得点換算データ!$G$17:$H$26)))</f>
        <v/>
      </c>
      <c r="O427" s="28" t="str">
        <f>IF(記入用!L427="","",記入用!L427)</f>
        <v/>
      </c>
      <c r="P427" s="30" t="str">
        <f>IF(集計用!O427="","",IF(集計用!F427="男",LOOKUP(集計用!O427,得点換算データ!$I$3:$J$12),LOOKUP(集計用!O427,得点換算データ!$I$17:$J$26)))</f>
        <v/>
      </c>
      <c r="Q427" s="28" t="str">
        <f>IF(記入用!M427="","",記入用!M427)</f>
        <v/>
      </c>
      <c r="R427" s="30" t="str">
        <f>IF(集計用!Q427="","",IF(集計用!F427="男",LOOKUP(集計用!Q427,得点換算データ!$K$3:$L$12),LOOKUP(集計用!Q427,得点換算データ!$K$17:$L$26)))</f>
        <v/>
      </c>
      <c r="S427" s="28" t="str">
        <f>IF(記入用!N427="","",ROUNDUP(記入用!N427,1))</f>
        <v/>
      </c>
      <c r="T427" s="30" t="str">
        <f>IF(集計用!S427="","",IF(集計用!F427="男",LOOKUP(集計用!S427,得点換算データ!$M$3:$N$12),LOOKUP(集計用!S427,得点換算データ!$M$17:$N$26)))</f>
        <v/>
      </c>
      <c r="U427" s="28" t="str">
        <f>IF(記入用!O427="","",ROUNDDOWN(記入用!O427,0))</f>
        <v/>
      </c>
      <c r="V427" s="30" t="str">
        <f>IF(集計用!U427="","",IF(集計用!F427="男",LOOKUP(集計用!U427,得点換算データ!$O$3:$P$12),LOOKUP(集計用!U427,得点換算データ!$O$17:$P$26)))</f>
        <v/>
      </c>
      <c r="W427" s="28" t="str">
        <f>IF(記入用!P427="","",ROUNDDOWN(記入用!P427,0))</f>
        <v/>
      </c>
      <c r="X427" s="30" t="str">
        <f>IF(集計用!W427="","",IF(集計用!F427="男",LOOKUP(集計用!W427,得点換算データ!$Q$3:$R$12),LOOKUP(集計用!W427,得点換算データ!$Q$17:$R$26)))</f>
        <v/>
      </c>
      <c r="Y427" s="28" t="str">
        <f>IF(SUM(集計用!H427+J427+L427+N427+P427+R427+T427+V427+X427)=0,"",(H427+J427+L427+N427+T427+V427+X427+MAX(P427,R427)))</f>
        <v/>
      </c>
      <c r="Z427" s="28" t="str">
        <f>IF(Y427="","",IF(C427=1,LOOKUP(Y427,得点換算データ!$B$29:$B$33,得点換算データ!$A$29:$A$33),IF(C427=2,LOOKUP(Y427,得点換算データ!$C$29:$C$33,得点換算データ!$A$29:$A$33),LOOKUP(Y427,得点換算データ!$D$29:$D$33,得点換算データ!$A$29:$A$33))))</f>
        <v/>
      </c>
      <c r="AA427" s="27">
        <f t="shared" si="60"/>
        <v>0</v>
      </c>
      <c r="AB427" s="27"/>
      <c r="AC427" s="27">
        <f t="shared" si="61"/>
        <v>0</v>
      </c>
      <c r="AD427" s="27">
        <f t="shared" si="62"/>
        <v>0</v>
      </c>
      <c r="AE427" s="27">
        <f t="shared" si="63"/>
        <v>0</v>
      </c>
      <c r="AF427" s="27">
        <f t="shared" si="64"/>
        <v>0</v>
      </c>
      <c r="AG427" s="27">
        <f t="shared" si="65"/>
        <v>0</v>
      </c>
      <c r="AH427" s="27">
        <f t="shared" si="66"/>
        <v>0</v>
      </c>
      <c r="AI427" s="27">
        <f t="shared" si="67"/>
        <v>0</v>
      </c>
      <c r="AJ427" s="27">
        <f t="shared" si="68"/>
        <v>0</v>
      </c>
      <c r="AK427" s="27">
        <f t="shared" si="69"/>
        <v>0</v>
      </c>
    </row>
    <row r="428" spans="1:37">
      <c r="A428" s="28" t="str">
        <f>IF(記入用!A428="","",記入用!A428)</f>
        <v/>
      </c>
      <c r="B428" s="28" t="str">
        <f>IF(記入用!B428="","",記入用!B428)</f>
        <v/>
      </c>
      <c r="C428" s="28" t="str">
        <f>IF(記入用!C428="","",記入用!C428)</f>
        <v/>
      </c>
      <c r="D428" s="28" t="str">
        <f>IF(記入用!D428="","",記入用!D428)</f>
        <v/>
      </c>
      <c r="E428" s="28" t="str">
        <f>IF(記入用!E428="","",記入用!E428)</f>
        <v/>
      </c>
      <c r="F428" s="28" t="str">
        <f>IF(記入用!F428="","",記入用!F428)</f>
        <v/>
      </c>
      <c r="G428" s="28" t="str">
        <f>IF(OR(記入用!G428=0,記入用!H428=0),"",ROUND((記入用!G428+記入用!H428)/2,0))</f>
        <v/>
      </c>
      <c r="H428" s="29" t="str">
        <f>IF(集計用!G428="","",IF(集計用!F428="男",LOOKUP(集計用!G428,得点換算データ!$A$3:$B$12),LOOKUP(集計用!G428,得点換算データ!$A$17:$B$26)))</f>
        <v/>
      </c>
      <c r="I428" s="28" t="str">
        <f>IF(記入用!I428="","",記入用!I428)</f>
        <v/>
      </c>
      <c r="J428" s="30" t="str">
        <f>IF(集計用!I428="","",IF(集計用!F428="男",LOOKUP(集計用!I428,得点換算データ!$C$3:$D$12),LOOKUP(集計用!I428,得点換算データ!$C$17:$D$26)))</f>
        <v/>
      </c>
      <c r="K428" s="28" t="str">
        <f>IF(記入用!J428="","",ROUNDDOWN(記入用!J428,0))</f>
        <v/>
      </c>
      <c r="L428" s="29" t="str">
        <f>IF(集計用!K428="","",IF(集計用!F428="男",LOOKUP(集計用!K428,得点換算データ!$E$3:$F$12),LOOKUP(集計用!K428,得点換算データ!$E$17:$F$26)))</f>
        <v/>
      </c>
      <c r="M428" s="28" t="str">
        <f>IF(記入用!K428="","",記入用!K428)</f>
        <v/>
      </c>
      <c r="N428" s="30" t="str">
        <f>IF(集計用!M428="","",IF(集計用!F428="男",LOOKUP(集計用!M428,得点換算データ!$G$3:$H$12),LOOKUP(集計用!M428,得点換算データ!$G$17:$H$26)))</f>
        <v/>
      </c>
      <c r="O428" s="28" t="str">
        <f>IF(記入用!L428="","",記入用!L428)</f>
        <v/>
      </c>
      <c r="P428" s="30" t="str">
        <f>IF(集計用!O428="","",IF(集計用!F428="男",LOOKUP(集計用!O428,得点換算データ!$I$3:$J$12),LOOKUP(集計用!O428,得点換算データ!$I$17:$J$26)))</f>
        <v/>
      </c>
      <c r="Q428" s="28" t="str">
        <f>IF(記入用!M428="","",記入用!M428)</f>
        <v/>
      </c>
      <c r="R428" s="30" t="str">
        <f>IF(集計用!Q428="","",IF(集計用!F428="男",LOOKUP(集計用!Q428,得点換算データ!$K$3:$L$12),LOOKUP(集計用!Q428,得点換算データ!$K$17:$L$26)))</f>
        <v/>
      </c>
      <c r="S428" s="28" t="str">
        <f>IF(記入用!N428="","",ROUNDUP(記入用!N428,1))</f>
        <v/>
      </c>
      <c r="T428" s="30" t="str">
        <f>IF(集計用!S428="","",IF(集計用!F428="男",LOOKUP(集計用!S428,得点換算データ!$M$3:$N$12),LOOKUP(集計用!S428,得点換算データ!$M$17:$N$26)))</f>
        <v/>
      </c>
      <c r="U428" s="28" t="str">
        <f>IF(記入用!O428="","",ROUNDDOWN(記入用!O428,0))</f>
        <v/>
      </c>
      <c r="V428" s="30" t="str">
        <f>IF(集計用!U428="","",IF(集計用!F428="男",LOOKUP(集計用!U428,得点換算データ!$O$3:$P$12),LOOKUP(集計用!U428,得点換算データ!$O$17:$P$26)))</f>
        <v/>
      </c>
      <c r="W428" s="28" t="str">
        <f>IF(記入用!P428="","",ROUNDDOWN(記入用!P428,0))</f>
        <v/>
      </c>
      <c r="X428" s="30" t="str">
        <f>IF(集計用!W428="","",IF(集計用!F428="男",LOOKUP(集計用!W428,得点換算データ!$Q$3:$R$12),LOOKUP(集計用!W428,得点換算データ!$Q$17:$R$26)))</f>
        <v/>
      </c>
      <c r="Y428" s="28" t="str">
        <f>IF(SUM(集計用!H428+J428+L428+N428+P428+R428+T428+V428+X428)=0,"",(H428+J428+L428+N428+T428+V428+X428+MAX(P428,R428)))</f>
        <v/>
      </c>
      <c r="Z428" s="28" t="str">
        <f>IF(Y428="","",IF(C428=1,LOOKUP(Y428,得点換算データ!$B$29:$B$33,得点換算データ!$A$29:$A$33),IF(C428=2,LOOKUP(Y428,得点換算データ!$C$29:$C$33,得点換算データ!$A$29:$A$33),LOOKUP(Y428,得点換算データ!$D$29:$D$33,得点換算データ!$A$29:$A$33))))</f>
        <v/>
      </c>
      <c r="AA428" s="27">
        <f t="shared" si="60"/>
        <v>0</v>
      </c>
      <c r="AB428" s="27"/>
      <c r="AC428" s="27">
        <f t="shared" si="61"/>
        <v>0</v>
      </c>
      <c r="AD428" s="27">
        <f t="shared" si="62"/>
        <v>0</v>
      </c>
      <c r="AE428" s="27">
        <f t="shared" si="63"/>
        <v>0</v>
      </c>
      <c r="AF428" s="27">
        <f t="shared" si="64"/>
        <v>0</v>
      </c>
      <c r="AG428" s="27">
        <f t="shared" si="65"/>
        <v>0</v>
      </c>
      <c r="AH428" s="27">
        <f t="shared" si="66"/>
        <v>0</v>
      </c>
      <c r="AI428" s="27">
        <f t="shared" si="67"/>
        <v>0</v>
      </c>
      <c r="AJ428" s="27">
        <f t="shared" si="68"/>
        <v>0</v>
      </c>
      <c r="AK428" s="27">
        <f t="shared" si="69"/>
        <v>0</v>
      </c>
    </row>
    <row r="429" spans="1:37">
      <c r="A429" s="28" t="str">
        <f>IF(記入用!A429="","",記入用!A429)</f>
        <v/>
      </c>
      <c r="B429" s="28" t="str">
        <f>IF(記入用!B429="","",記入用!B429)</f>
        <v/>
      </c>
      <c r="C429" s="28" t="str">
        <f>IF(記入用!C429="","",記入用!C429)</f>
        <v/>
      </c>
      <c r="D429" s="28" t="str">
        <f>IF(記入用!D429="","",記入用!D429)</f>
        <v/>
      </c>
      <c r="E429" s="28" t="str">
        <f>IF(記入用!E429="","",記入用!E429)</f>
        <v/>
      </c>
      <c r="F429" s="28" t="str">
        <f>IF(記入用!F429="","",記入用!F429)</f>
        <v/>
      </c>
      <c r="G429" s="28" t="str">
        <f>IF(OR(記入用!G429=0,記入用!H429=0),"",ROUND((記入用!G429+記入用!H429)/2,0))</f>
        <v/>
      </c>
      <c r="H429" s="29" t="str">
        <f>IF(集計用!G429="","",IF(集計用!F429="男",LOOKUP(集計用!G429,得点換算データ!$A$3:$B$12),LOOKUP(集計用!G429,得点換算データ!$A$17:$B$26)))</f>
        <v/>
      </c>
      <c r="I429" s="28" t="str">
        <f>IF(記入用!I429="","",記入用!I429)</f>
        <v/>
      </c>
      <c r="J429" s="30" t="str">
        <f>IF(集計用!I429="","",IF(集計用!F429="男",LOOKUP(集計用!I429,得点換算データ!$C$3:$D$12),LOOKUP(集計用!I429,得点換算データ!$C$17:$D$26)))</f>
        <v/>
      </c>
      <c r="K429" s="28" t="str">
        <f>IF(記入用!J429="","",ROUNDDOWN(記入用!J429,0))</f>
        <v/>
      </c>
      <c r="L429" s="29" t="str">
        <f>IF(集計用!K429="","",IF(集計用!F429="男",LOOKUP(集計用!K429,得点換算データ!$E$3:$F$12),LOOKUP(集計用!K429,得点換算データ!$E$17:$F$26)))</f>
        <v/>
      </c>
      <c r="M429" s="28" t="str">
        <f>IF(記入用!K429="","",記入用!K429)</f>
        <v/>
      </c>
      <c r="N429" s="30" t="str">
        <f>IF(集計用!M429="","",IF(集計用!F429="男",LOOKUP(集計用!M429,得点換算データ!$G$3:$H$12),LOOKUP(集計用!M429,得点換算データ!$G$17:$H$26)))</f>
        <v/>
      </c>
      <c r="O429" s="28" t="str">
        <f>IF(記入用!L429="","",記入用!L429)</f>
        <v/>
      </c>
      <c r="P429" s="30" t="str">
        <f>IF(集計用!O429="","",IF(集計用!F429="男",LOOKUP(集計用!O429,得点換算データ!$I$3:$J$12),LOOKUP(集計用!O429,得点換算データ!$I$17:$J$26)))</f>
        <v/>
      </c>
      <c r="Q429" s="28" t="str">
        <f>IF(記入用!M429="","",記入用!M429)</f>
        <v/>
      </c>
      <c r="R429" s="30" t="str">
        <f>IF(集計用!Q429="","",IF(集計用!F429="男",LOOKUP(集計用!Q429,得点換算データ!$K$3:$L$12),LOOKUP(集計用!Q429,得点換算データ!$K$17:$L$26)))</f>
        <v/>
      </c>
      <c r="S429" s="28" t="str">
        <f>IF(記入用!N429="","",ROUNDUP(記入用!N429,1))</f>
        <v/>
      </c>
      <c r="T429" s="30" t="str">
        <f>IF(集計用!S429="","",IF(集計用!F429="男",LOOKUP(集計用!S429,得点換算データ!$M$3:$N$12),LOOKUP(集計用!S429,得点換算データ!$M$17:$N$26)))</f>
        <v/>
      </c>
      <c r="U429" s="28" t="str">
        <f>IF(記入用!O429="","",ROUNDDOWN(記入用!O429,0))</f>
        <v/>
      </c>
      <c r="V429" s="30" t="str">
        <f>IF(集計用!U429="","",IF(集計用!F429="男",LOOKUP(集計用!U429,得点換算データ!$O$3:$P$12),LOOKUP(集計用!U429,得点換算データ!$O$17:$P$26)))</f>
        <v/>
      </c>
      <c r="W429" s="28" t="str">
        <f>IF(記入用!P429="","",ROUNDDOWN(記入用!P429,0))</f>
        <v/>
      </c>
      <c r="X429" s="30" t="str">
        <f>IF(集計用!W429="","",IF(集計用!F429="男",LOOKUP(集計用!W429,得点換算データ!$Q$3:$R$12),LOOKUP(集計用!W429,得点換算データ!$Q$17:$R$26)))</f>
        <v/>
      </c>
      <c r="Y429" s="28" t="str">
        <f>IF(SUM(集計用!H429+J429+L429+N429+P429+R429+T429+V429+X429)=0,"",(H429+J429+L429+N429+T429+V429+X429+MAX(P429,R429)))</f>
        <v/>
      </c>
      <c r="Z429" s="28" t="str">
        <f>IF(Y429="","",IF(C429=1,LOOKUP(Y429,得点換算データ!$B$29:$B$33,得点換算データ!$A$29:$A$33),IF(C429=2,LOOKUP(Y429,得点換算データ!$C$29:$C$33,得点換算データ!$A$29:$A$33),LOOKUP(Y429,得点換算データ!$D$29:$D$33,得点換算データ!$A$29:$A$33))))</f>
        <v/>
      </c>
      <c r="AA429" s="27">
        <f t="shared" si="60"/>
        <v>0</v>
      </c>
      <c r="AB429" s="27"/>
      <c r="AC429" s="27">
        <f t="shared" si="61"/>
        <v>0</v>
      </c>
      <c r="AD429" s="27">
        <f t="shared" si="62"/>
        <v>0</v>
      </c>
      <c r="AE429" s="27">
        <f t="shared" si="63"/>
        <v>0</v>
      </c>
      <c r="AF429" s="27">
        <f t="shared" si="64"/>
        <v>0</v>
      </c>
      <c r="AG429" s="27">
        <f t="shared" si="65"/>
        <v>0</v>
      </c>
      <c r="AH429" s="27">
        <f t="shared" si="66"/>
        <v>0</v>
      </c>
      <c r="AI429" s="27">
        <f t="shared" si="67"/>
        <v>0</v>
      </c>
      <c r="AJ429" s="27">
        <f t="shared" si="68"/>
        <v>0</v>
      </c>
      <c r="AK429" s="27">
        <f t="shared" si="69"/>
        <v>0</v>
      </c>
    </row>
    <row r="430" spans="1:37">
      <c r="A430" s="28" t="str">
        <f>IF(記入用!A430="","",記入用!A430)</f>
        <v/>
      </c>
      <c r="B430" s="28" t="str">
        <f>IF(記入用!B430="","",記入用!B430)</f>
        <v/>
      </c>
      <c r="C430" s="28" t="str">
        <f>IF(記入用!C430="","",記入用!C430)</f>
        <v/>
      </c>
      <c r="D430" s="28" t="str">
        <f>IF(記入用!D430="","",記入用!D430)</f>
        <v/>
      </c>
      <c r="E430" s="28" t="str">
        <f>IF(記入用!E430="","",記入用!E430)</f>
        <v/>
      </c>
      <c r="F430" s="28" t="str">
        <f>IF(記入用!F430="","",記入用!F430)</f>
        <v/>
      </c>
      <c r="G430" s="28" t="str">
        <f>IF(OR(記入用!G430=0,記入用!H430=0),"",ROUND((記入用!G430+記入用!H430)/2,0))</f>
        <v/>
      </c>
      <c r="H430" s="29" t="str">
        <f>IF(集計用!G430="","",IF(集計用!F430="男",LOOKUP(集計用!G430,得点換算データ!$A$3:$B$12),LOOKUP(集計用!G430,得点換算データ!$A$17:$B$26)))</f>
        <v/>
      </c>
      <c r="I430" s="28" t="str">
        <f>IF(記入用!I430="","",記入用!I430)</f>
        <v/>
      </c>
      <c r="J430" s="30" t="str">
        <f>IF(集計用!I430="","",IF(集計用!F430="男",LOOKUP(集計用!I430,得点換算データ!$C$3:$D$12),LOOKUP(集計用!I430,得点換算データ!$C$17:$D$26)))</f>
        <v/>
      </c>
      <c r="K430" s="28" t="str">
        <f>IF(記入用!J430="","",ROUNDDOWN(記入用!J430,0))</f>
        <v/>
      </c>
      <c r="L430" s="29" t="str">
        <f>IF(集計用!K430="","",IF(集計用!F430="男",LOOKUP(集計用!K430,得点換算データ!$E$3:$F$12),LOOKUP(集計用!K430,得点換算データ!$E$17:$F$26)))</f>
        <v/>
      </c>
      <c r="M430" s="28" t="str">
        <f>IF(記入用!K430="","",記入用!K430)</f>
        <v/>
      </c>
      <c r="N430" s="30" t="str">
        <f>IF(集計用!M430="","",IF(集計用!F430="男",LOOKUP(集計用!M430,得点換算データ!$G$3:$H$12),LOOKUP(集計用!M430,得点換算データ!$G$17:$H$26)))</f>
        <v/>
      </c>
      <c r="O430" s="28" t="str">
        <f>IF(記入用!L430="","",記入用!L430)</f>
        <v/>
      </c>
      <c r="P430" s="30" t="str">
        <f>IF(集計用!O430="","",IF(集計用!F430="男",LOOKUP(集計用!O430,得点換算データ!$I$3:$J$12),LOOKUP(集計用!O430,得点換算データ!$I$17:$J$26)))</f>
        <v/>
      </c>
      <c r="Q430" s="28" t="str">
        <f>IF(記入用!M430="","",記入用!M430)</f>
        <v/>
      </c>
      <c r="R430" s="30" t="str">
        <f>IF(集計用!Q430="","",IF(集計用!F430="男",LOOKUP(集計用!Q430,得点換算データ!$K$3:$L$12),LOOKUP(集計用!Q430,得点換算データ!$K$17:$L$26)))</f>
        <v/>
      </c>
      <c r="S430" s="28" t="str">
        <f>IF(記入用!N430="","",ROUNDUP(記入用!N430,1))</f>
        <v/>
      </c>
      <c r="T430" s="30" t="str">
        <f>IF(集計用!S430="","",IF(集計用!F430="男",LOOKUP(集計用!S430,得点換算データ!$M$3:$N$12),LOOKUP(集計用!S430,得点換算データ!$M$17:$N$26)))</f>
        <v/>
      </c>
      <c r="U430" s="28" t="str">
        <f>IF(記入用!O430="","",ROUNDDOWN(記入用!O430,0))</f>
        <v/>
      </c>
      <c r="V430" s="30" t="str">
        <f>IF(集計用!U430="","",IF(集計用!F430="男",LOOKUP(集計用!U430,得点換算データ!$O$3:$P$12),LOOKUP(集計用!U430,得点換算データ!$O$17:$P$26)))</f>
        <v/>
      </c>
      <c r="W430" s="28" t="str">
        <f>IF(記入用!P430="","",ROUNDDOWN(記入用!P430,0))</f>
        <v/>
      </c>
      <c r="X430" s="30" t="str">
        <f>IF(集計用!W430="","",IF(集計用!F430="男",LOOKUP(集計用!W430,得点換算データ!$Q$3:$R$12),LOOKUP(集計用!W430,得点換算データ!$Q$17:$R$26)))</f>
        <v/>
      </c>
      <c r="Y430" s="28" t="str">
        <f>IF(SUM(集計用!H430+J430+L430+N430+P430+R430+T430+V430+X430)=0,"",(H430+J430+L430+N430+T430+V430+X430+MAX(P430,R430)))</f>
        <v/>
      </c>
      <c r="Z430" s="28" t="str">
        <f>IF(Y430="","",IF(C430=1,LOOKUP(Y430,得点換算データ!$B$29:$B$33,得点換算データ!$A$29:$A$33),IF(C430=2,LOOKUP(Y430,得点換算データ!$C$29:$C$33,得点換算データ!$A$29:$A$33),LOOKUP(Y430,得点換算データ!$D$29:$D$33,得点換算データ!$A$29:$A$33))))</f>
        <v/>
      </c>
      <c r="AA430" s="27">
        <f t="shared" si="60"/>
        <v>0</v>
      </c>
      <c r="AB430" s="27"/>
      <c r="AC430" s="27">
        <f t="shared" si="61"/>
        <v>0</v>
      </c>
      <c r="AD430" s="27">
        <f t="shared" si="62"/>
        <v>0</v>
      </c>
      <c r="AE430" s="27">
        <f t="shared" si="63"/>
        <v>0</v>
      </c>
      <c r="AF430" s="27">
        <f t="shared" si="64"/>
        <v>0</v>
      </c>
      <c r="AG430" s="27">
        <f t="shared" si="65"/>
        <v>0</v>
      </c>
      <c r="AH430" s="27">
        <f t="shared" si="66"/>
        <v>0</v>
      </c>
      <c r="AI430" s="27">
        <f t="shared" si="67"/>
        <v>0</v>
      </c>
      <c r="AJ430" s="27">
        <f t="shared" si="68"/>
        <v>0</v>
      </c>
      <c r="AK430" s="27">
        <f t="shared" si="69"/>
        <v>0</v>
      </c>
    </row>
    <row r="431" spans="1:37">
      <c r="A431" s="28" t="str">
        <f>IF(記入用!A431="","",記入用!A431)</f>
        <v/>
      </c>
      <c r="B431" s="28" t="str">
        <f>IF(記入用!B431="","",記入用!B431)</f>
        <v/>
      </c>
      <c r="C431" s="28" t="str">
        <f>IF(記入用!C431="","",記入用!C431)</f>
        <v/>
      </c>
      <c r="D431" s="28" t="str">
        <f>IF(記入用!D431="","",記入用!D431)</f>
        <v/>
      </c>
      <c r="E431" s="28" t="str">
        <f>IF(記入用!E431="","",記入用!E431)</f>
        <v/>
      </c>
      <c r="F431" s="28" t="str">
        <f>IF(記入用!F431="","",記入用!F431)</f>
        <v/>
      </c>
      <c r="G431" s="28" t="str">
        <f>IF(OR(記入用!G431=0,記入用!H431=0),"",ROUND((記入用!G431+記入用!H431)/2,0))</f>
        <v/>
      </c>
      <c r="H431" s="29" t="str">
        <f>IF(集計用!G431="","",IF(集計用!F431="男",LOOKUP(集計用!G431,得点換算データ!$A$3:$B$12),LOOKUP(集計用!G431,得点換算データ!$A$17:$B$26)))</f>
        <v/>
      </c>
      <c r="I431" s="28" t="str">
        <f>IF(記入用!I431="","",記入用!I431)</f>
        <v/>
      </c>
      <c r="J431" s="30" t="str">
        <f>IF(集計用!I431="","",IF(集計用!F431="男",LOOKUP(集計用!I431,得点換算データ!$C$3:$D$12),LOOKUP(集計用!I431,得点換算データ!$C$17:$D$26)))</f>
        <v/>
      </c>
      <c r="K431" s="28" t="str">
        <f>IF(記入用!J431="","",ROUNDDOWN(記入用!J431,0))</f>
        <v/>
      </c>
      <c r="L431" s="29" t="str">
        <f>IF(集計用!K431="","",IF(集計用!F431="男",LOOKUP(集計用!K431,得点換算データ!$E$3:$F$12),LOOKUP(集計用!K431,得点換算データ!$E$17:$F$26)))</f>
        <v/>
      </c>
      <c r="M431" s="28" t="str">
        <f>IF(記入用!K431="","",記入用!K431)</f>
        <v/>
      </c>
      <c r="N431" s="30" t="str">
        <f>IF(集計用!M431="","",IF(集計用!F431="男",LOOKUP(集計用!M431,得点換算データ!$G$3:$H$12),LOOKUP(集計用!M431,得点換算データ!$G$17:$H$26)))</f>
        <v/>
      </c>
      <c r="O431" s="28" t="str">
        <f>IF(記入用!L431="","",記入用!L431)</f>
        <v/>
      </c>
      <c r="P431" s="30" t="str">
        <f>IF(集計用!O431="","",IF(集計用!F431="男",LOOKUP(集計用!O431,得点換算データ!$I$3:$J$12),LOOKUP(集計用!O431,得点換算データ!$I$17:$J$26)))</f>
        <v/>
      </c>
      <c r="Q431" s="28" t="str">
        <f>IF(記入用!M431="","",記入用!M431)</f>
        <v/>
      </c>
      <c r="R431" s="30" t="str">
        <f>IF(集計用!Q431="","",IF(集計用!F431="男",LOOKUP(集計用!Q431,得点換算データ!$K$3:$L$12),LOOKUP(集計用!Q431,得点換算データ!$K$17:$L$26)))</f>
        <v/>
      </c>
      <c r="S431" s="28" t="str">
        <f>IF(記入用!N431="","",ROUNDUP(記入用!N431,1))</f>
        <v/>
      </c>
      <c r="T431" s="30" t="str">
        <f>IF(集計用!S431="","",IF(集計用!F431="男",LOOKUP(集計用!S431,得点換算データ!$M$3:$N$12),LOOKUP(集計用!S431,得点換算データ!$M$17:$N$26)))</f>
        <v/>
      </c>
      <c r="U431" s="28" t="str">
        <f>IF(記入用!O431="","",ROUNDDOWN(記入用!O431,0))</f>
        <v/>
      </c>
      <c r="V431" s="30" t="str">
        <f>IF(集計用!U431="","",IF(集計用!F431="男",LOOKUP(集計用!U431,得点換算データ!$O$3:$P$12),LOOKUP(集計用!U431,得点換算データ!$O$17:$P$26)))</f>
        <v/>
      </c>
      <c r="W431" s="28" t="str">
        <f>IF(記入用!P431="","",ROUNDDOWN(記入用!P431,0))</f>
        <v/>
      </c>
      <c r="X431" s="30" t="str">
        <f>IF(集計用!W431="","",IF(集計用!F431="男",LOOKUP(集計用!W431,得点換算データ!$Q$3:$R$12),LOOKUP(集計用!W431,得点換算データ!$Q$17:$R$26)))</f>
        <v/>
      </c>
      <c r="Y431" s="28" t="str">
        <f>IF(SUM(集計用!H431+J431+L431+N431+P431+R431+T431+V431+X431)=0,"",(H431+J431+L431+N431+T431+V431+X431+MAX(P431,R431)))</f>
        <v/>
      </c>
      <c r="Z431" s="28" t="str">
        <f>IF(Y431="","",IF(C431=1,LOOKUP(Y431,得点換算データ!$B$29:$B$33,得点換算データ!$A$29:$A$33),IF(C431=2,LOOKUP(Y431,得点換算データ!$C$29:$C$33,得点換算データ!$A$29:$A$33),LOOKUP(Y431,得点換算データ!$D$29:$D$33,得点換算データ!$A$29:$A$33))))</f>
        <v/>
      </c>
      <c r="AA431" s="27">
        <f t="shared" si="60"/>
        <v>0</v>
      </c>
      <c r="AB431" s="27"/>
      <c r="AC431" s="27">
        <f t="shared" si="61"/>
        <v>0</v>
      </c>
      <c r="AD431" s="27">
        <f t="shared" si="62"/>
        <v>0</v>
      </c>
      <c r="AE431" s="27">
        <f t="shared" si="63"/>
        <v>0</v>
      </c>
      <c r="AF431" s="27">
        <f t="shared" si="64"/>
        <v>0</v>
      </c>
      <c r="AG431" s="27">
        <f t="shared" si="65"/>
        <v>0</v>
      </c>
      <c r="AH431" s="27">
        <f t="shared" si="66"/>
        <v>0</v>
      </c>
      <c r="AI431" s="27">
        <f t="shared" si="67"/>
        <v>0</v>
      </c>
      <c r="AJ431" s="27">
        <f t="shared" si="68"/>
        <v>0</v>
      </c>
      <c r="AK431" s="27">
        <f t="shared" si="69"/>
        <v>0</v>
      </c>
    </row>
    <row r="432" spans="1:37">
      <c r="A432" s="28" t="str">
        <f>IF(記入用!A432="","",記入用!A432)</f>
        <v/>
      </c>
      <c r="B432" s="28" t="str">
        <f>IF(記入用!B432="","",記入用!B432)</f>
        <v/>
      </c>
      <c r="C432" s="28" t="str">
        <f>IF(記入用!C432="","",記入用!C432)</f>
        <v/>
      </c>
      <c r="D432" s="28" t="str">
        <f>IF(記入用!D432="","",記入用!D432)</f>
        <v/>
      </c>
      <c r="E432" s="28" t="str">
        <f>IF(記入用!E432="","",記入用!E432)</f>
        <v/>
      </c>
      <c r="F432" s="28" t="str">
        <f>IF(記入用!F432="","",記入用!F432)</f>
        <v/>
      </c>
      <c r="G432" s="28" t="str">
        <f>IF(OR(記入用!G432=0,記入用!H432=0),"",ROUND((記入用!G432+記入用!H432)/2,0))</f>
        <v/>
      </c>
      <c r="H432" s="29" t="str">
        <f>IF(集計用!G432="","",IF(集計用!F432="男",LOOKUP(集計用!G432,得点換算データ!$A$3:$B$12),LOOKUP(集計用!G432,得点換算データ!$A$17:$B$26)))</f>
        <v/>
      </c>
      <c r="I432" s="28" t="str">
        <f>IF(記入用!I432="","",記入用!I432)</f>
        <v/>
      </c>
      <c r="J432" s="30" t="str">
        <f>IF(集計用!I432="","",IF(集計用!F432="男",LOOKUP(集計用!I432,得点換算データ!$C$3:$D$12),LOOKUP(集計用!I432,得点換算データ!$C$17:$D$26)))</f>
        <v/>
      </c>
      <c r="K432" s="28" t="str">
        <f>IF(記入用!J432="","",ROUNDDOWN(記入用!J432,0))</f>
        <v/>
      </c>
      <c r="L432" s="29" t="str">
        <f>IF(集計用!K432="","",IF(集計用!F432="男",LOOKUP(集計用!K432,得点換算データ!$E$3:$F$12),LOOKUP(集計用!K432,得点換算データ!$E$17:$F$26)))</f>
        <v/>
      </c>
      <c r="M432" s="28" t="str">
        <f>IF(記入用!K432="","",記入用!K432)</f>
        <v/>
      </c>
      <c r="N432" s="30" t="str">
        <f>IF(集計用!M432="","",IF(集計用!F432="男",LOOKUP(集計用!M432,得点換算データ!$G$3:$H$12),LOOKUP(集計用!M432,得点換算データ!$G$17:$H$26)))</f>
        <v/>
      </c>
      <c r="O432" s="28" t="str">
        <f>IF(記入用!L432="","",記入用!L432)</f>
        <v/>
      </c>
      <c r="P432" s="30" t="str">
        <f>IF(集計用!O432="","",IF(集計用!F432="男",LOOKUP(集計用!O432,得点換算データ!$I$3:$J$12),LOOKUP(集計用!O432,得点換算データ!$I$17:$J$26)))</f>
        <v/>
      </c>
      <c r="Q432" s="28" t="str">
        <f>IF(記入用!M432="","",記入用!M432)</f>
        <v/>
      </c>
      <c r="R432" s="30" t="str">
        <f>IF(集計用!Q432="","",IF(集計用!F432="男",LOOKUP(集計用!Q432,得点換算データ!$K$3:$L$12),LOOKUP(集計用!Q432,得点換算データ!$K$17:$L$26)))</f>
        <v/>
      </c>
      <c r="S432" s="28" t="str">
        <f>IF(記入用!N432="","",ROUNDUP(記入用!N432,1))</f>
        <v/>
      </c>
      <c r="T432" s="30" t="str">
        <f>IF(集計用!S432="","",IF(集計用!F432="男",LOOKUP(集計用!S432,得点換算データ!$M$3:$N$12),LOOKUP(集計用!S432,得点換算データ!$M$17:$N$26)))</f>
        <v/>
      </c>
      <c r="U432" s="28" t="str">
        <f>IF(記入用!O432="","",ROUNDDOWN(記入用!O432,0))</f>
        <v/>
      </c>
      <c r="V432" s="30" t="str">
        <f>IF(集計用!U432="","",IF(集計用!F432="男",LOOKUP(集計用!U432,得点換算データ!$O$3:$P$12),LOOKUP(集計用!U432,得点換算データ!$O$17:$P$26)))</f>
        <v/>
      </c>
      <c r="W432" s="28" t="str">
        <f>IF(記入用!P432="","",ROUNDDOWN(記入用!P432,0))</f>
        <v/>
      </c>
      <c r="X432" s="30" t="str">
        <f>IF(集計用!W432="","",IF(集計用!F432="男",LOOKUP(集計用!W432,得点換算データ!$Q$3:$R$12),LOOKUP(集計用!W432,得点換算データ!$Q$17:$R$26)))</f>
        <v/>
      </c>
      <c r="Y432" s="28" t="str">
        <f>IF(SUM(集計用!H432+J432+L432+N432+P432+R432+T432+V432+X432)=0,"",(H432+J432+L432+N432+T432+V432+X432+MAX(P432,R432)))</f>
        <v/>
      </c>
      <c r="Z432" s="28" t="str">
        <f>IF(Y432="","",IF(C432=1,LOOKUP(Y432,得点換算データ!$B$29:$B$33,得点換算データ!$A$29:$A$33),IF(C432=2,LOOKUP(Y432,得点換算データ!$C$29:$C$33,得点換算データ!$A$29:$A$33),LOOKUP(Y432,得点換算データ!$D$29:$D$33,得点換算データ!$A$29:$A$33))))</f>
        <v/>
      </c>
      <c r="AA432" s="27">
        <f t="shared" si="60"/>
        <v>0</v>
      </c>
      <c r="AB432" s="27"/>
      <c r="AC432" s="27">
        <f t="shared" si="61"/>
        <v>0</v>
      </c>
      <c r="AD432" s="27">
        <f t="shared" si="62"/>
        <v>0</v>
      </c>
      <c r="AE432" s="27">
        <f t="shared" si="63"/>
        <v>0</v>
      </c>
      <c r="AF432" s="27">
        <f t="shared" si="64"/>
        <v>0</v>
      </c>
      <c r="AG432" s="27">
        <f t="shared" si="65"/>
        <v>0</v>
      </c>
      <c r="AH432" s="27">
        <f t="shared" si="66"/>
        <v>0</v>
      </c>
      <c r="AI432" s="27">
        <f t="shared" si="67"/>
        <v>0</v>
      </c>
      <c r="AJ432" s="27">
        <f t="shared" si="68"/>
        <v>0</v>
      </c>
      <c r="AK432" s="27">
        <f t="shared" si="69"/>
        <v>0</v>
      </c>
    </row>
    <row r="433" spans="1:37">
      <c r="A433" s="28" t="str">
        <f>IF(記入用!A433="","",記入用!A433)</f>
        <v/>
      </c>
      <c r="B433" s="28" t="str">
        <f>IF(記入用!B433="","",記入用!B433)</f>
        <v/>
      </c>
      <c r="C433" s="28" t="str">
        <f>IF(記入用!C433="","",記入用!C433)</f>
        <v/>
      </c>
      <c r="D433" s="28" t="str">
        <f>IF(記入用!D433="","",記入用!D433)</f>
        <v/>
      </c>
      <c r="E433" s="28" t="str">
        <f>IF(記入用!E433="","",記入用!E433)</f>
        <v/>
      </c>
      <c r="F433" s="28" t="str">
        <f>IF(記入用!F433="","",記入用!F433)</f>
        <v/>
      </c>
      <c r="G433" s="28" t="str">
        <f>IF(OR(記入用!G433=0,記入用!H433=0),"",ROUND((記入用!G433+記入用!H433)/2,0))</f>
        <v/>
      </c>
      <c r="H433" s="29" t="str">
        <f>IF(集計用!G433="","",IF(集計用!F433="男",LOOKUP(集計用!G433,得点換算データ!$A$3:$B$12),LOOKUP(集計用!G433,得点換算データ!$A$17:$B$26)))</f>
        <v/>
      </c>
      <c r="I433" s="28" t="str">
        <f>IF(記入用!I433="","",記入用!I433)</f>
        <v/>
      </c>
      <c r="J433" s="30" t="str">
        <f>IF(集計用!I433="","",IF(集計用!F433="男",LOOKUP(集計用!I433,得点換算データ!$C$3:$D$12),LOOKUP(集計用!I433,得点換算データ!$C$17:$D$26)))</f>
        <v/>
      </c>
      <c r="K433" s="28" t="str">
        <f>IF(記入用!J433="","",ROUNDDOWN(記入用!J433,0))</f>
        <v/>
      </c>
      <c r="L433" s="29" t="str">
        <f>IF(集計用!K433="","",IF(集計用!F433="男",LOOKUP(集計用!K433,得点換算データ!$E$3:$F$12),LOOKUP(集計用!K433,得点換算データ!$E$17:$F$26)))</f>
        <v/>
      </c>
      <c r="M433" s="28" t="str">
        <f>IF(記入用!K433="","",記入用!K433)</f>
        <v/>
      </c>
      <c r="N433" s="30" t="str">
        <f>IF(集計用!M433="","",IF(集計用!F433="男",LOOKUP(集計用!M433,得点換算データ!$G$3:$H$12),LOOKUP(集計用!M433,得点換算データ!$G$17:$H$26)))</f>
        <v/>
      </c>
      <c r="O433" s="28" t="str">
        <f>IF(記入用!L433="","",記入用!L433)</f>
        <v/>
      </c>
      <c r="P433" s="30" t="str">
        <f>IF(集計用!O433="","",IF(集計用!F433="男",LOOKUP(集計用!O433,得点換算データ!$I$3:$J$12),LOOKUP(集計用!O433,得点換算データ!$I$17:$J$26)))</f>
        <v/>
      </c>
      <c r="Q433" s="28" t="str">
        <f>IF(記入用!M433="","",記入用!M433)</f>
        <v/>
      </c>
      <c r="R433" s="30" t="str">
        <f>IF(集計用!Q433="","",IF(集計用!F433="男",LOOKUP(集計用!Q433,得点換算データ!$K$3:$L$12),LOOKUP(集計用!Q433,得点換算データ!$K$17:$L$26)))</f>
        <v/>
      </c>
      <c r="S433" s="28" t="str">
        <f>IF(記入用!N433="","",ROUNDUP(記入用!N433,1))</f>
        <v/>
      </c>
      <c r="T433" s="30" t="str">
        <f>IF(集計用!S433="","",IF(集計用!F433="男",LOOKUP(集計用!S433,得点換算データ!$M$3:$N$12),LOOKUP(集計用!S433,得点換算データ!$M$17:$N$26)))</f>
        <v/>
      </c>
      <c r="U433" s="28" t="str">
        <f>IF(記入用!O433="","",ROUNDDOWN(記入用!O433,0))</f>
        <v/>
      </c>
      <c r="V433" s="30" t="str">
        <f>IF(集計用!U433="","",IF(集計用!F433="男",LOOKUP(集計用!U433,得点換算データ!$O$3:$P$12),LOOKUP(集計用!U433,得点換算データ!$O$17:$P$26)))</f>
        <v/>
      </c>
      <c r="W433" s="28" t="str">
        <f>IF(記入用!P433="","",ROUNDDOWN(記入用!P433,0))</f>
        <v/>
      </c>
      <c r="X433" s="30" t="str">
        <f>IF(集計用!W433="","",IF(集計用!F433="男",LOOKUP(集計用!W433,得点換算データ!$Q$3:$R$12),LOOKUP(集計用!W433,得点換算データ!$Q$17:$R$26)))</f>
        <v/>
      </c>
      <c r="Y433" s="28" t="str">
        <f>IF(SUM(集計用!H433+J433+L433+N433+P433+R433+T433+V433+X433)=0,"",(H433+J433+L433+N433+T433+V433+X433+MAX(P433,R433)))</f>
        <v/>
      </c>
      <c r="Z433" s="28" t="str">
        <f>IF(Y433="","",IF(C433=1,LOOKUP(Y433,得点換算データ!$B$29:$B$33,得点換算データ!$A$29:$A$33),IF(C433=2,LOOKUP(Y433,得点換算データ!$C$29:$C$33,得点換算データ!$A$29:$A$33),LOOKUP(Y433,得点換算データ!$D$29:$D$33,得点換算データ!$A$29:$A$33))))</f>
        <v/>
      </c>
      <c r="AA433" s="27">
        <f t="shared" si="60"/>
        <v>0</v>
      </c>
      <c r="AB433" s="27"/>
      <c r="AC433" s="27">
        <f t="shared" si="61"/>
        <v>0</v>
      </c>
      <c r="AD433" s="27">
        <f t="shared" si="62"/>
        <v>0</v>
      </c>
      <c r="AE433" s="27">
        <f t="shared" si="63"/>
        <v>0</v>
      </c>
      <c r="AF433" s="27">
        <f t="shared" si="64"/>
        <v>0</v>
      </c>
      <c r="AG433" s="27">
        <f t="shared" si="65"/>
        <v>0</v>
      </c>
      <c r="AH433" s="27">
        <f t="shared" si="66"/>
        <v>0</v>
      </c>
      <c r="AI433" s="27">
        <f t="shared" si="67"/>
        <v>0</v>
      </c>
      <c r="AJ433" s="27">
        <f t="shared" si="68"/>
        <v>0</v>
      </c>
      <c r="AK433" s="27">
        <f t="shared" si="69"/>
        <v>0</v>
      </c>
    </row>
    <row r="434" spans="1:37">
      <c r="A434" s="28" t="str">
        <f>IF(記入用!A434="","",記入用!A434)</f>
        <v/>
      </c>
      <c r="B434" s="28" t="str">
        <f>IF(記入用!B434="","",記入用!B434)</f>
        <v/>
      </c>
      <c r="C434" s="28" t="str">
        <f>IF(記入用!C434="","",記入用!C434)</f>
        <v/>
      </c>
      <c r="D434" s="28" t="str">
        <f>IF(記入用!D434="","",記入用!D434)</f>
        <v/>
      </c>
      <c r="E434" s="28" t="str">
        <f>IF(記入用!E434="","",記入用!E434)</f>
        <v/>
      </c>
      <c r="F434" s="28" t="str">
        <f>IF(記入用!F434="","",記入用!F434)</f>
        <v/>
      </c>
      <c r="G434" s="28" t="str">
        <f>IF(OR(記入用!G434=0,記入用!H434=0),"",ROUND((記入用!G434+記入用!H434)/2,0))</f>
        <v/>
      </c>
      <c r="H434" s="29" t="str">
        <f>IF(集計用!G434="","",IF(集計用!F434="男",LOOKUP(集計用!G434,得点換算データ!$A$3:$B$12),LOOKUP(集計用!G434,得点換算データ!$A$17:$B$26)))</f>
        <v/>
      </c>
      <c r="I434" s="28" t="str">
        <f>IF(記入用!I434="","",記入用!I434)</f>
        <v/>
      </c>
      <c r="J434" s="30" t="str">
        <f>IF(集計用!I434="","",IF(集計用!F434="男",LOOKUP(集計用!I434,得点換算データ!$C$3:$D$12),LOOKUP(集計用!I434,得点換算データ!$C$17:$D$26)))</f>
        <v/>
      </c>
      <c r="K434" s="28" t="str">
        <f>IF(記入用!J434="","",ROUNDDOWN(記入用!J434,0))</f>
        <v/>
      </c>
      <c r="L434" s="29" t="str">
        <f>IF(集計用!K434="","",IF(集計用!F434="男",LOOKUP(集計用!K434,得点換算データ!$E$3:$F$12),LOOKUP(集計用!K434,得点換算データ!$E$17:$F$26)))</f>
        <v/>
      </c>
      <c r="M434" s="28" t="str">
        <f>IF(記入用!K434="","",記入用!K434)</f>
        <v/>
      </c>
      <c r="N434" s="30" t="str">
        <f>IF(集計用!M434="","",IF(集計用!F434="男",LOOKUP(集計用!M434,得点換算データ!$G$3:$H$12),LOOKUP(集計用!M434,得点換算データ!$G$17:$H$26)))</f>
        <v/>
      </c>
      <c r="O434" s="28" t="str">
        <f>IF(記入用!L434="","",記入用!L434)</f>
        <v/>
      </c>
      <c r="P434" s="30" t="str">
        <f>IF(集計用!O434="","",IF(集計用!F434="男",LOOKUP(集計用!O434,得点換算データ!$I$3:$J$12),LOOKUP(集計用!O434,得点換算データ!$I$17:$J$26)))</f>
        <v/>
      </c>
      <c r="Q434" s="28" t="str">
        <f>IF(記入用!M434="","",記入用!M434)</f>
        <v/>
      </c>
      <c r="R434" s="30" t="str">
        <f>IF(集計用!Q434="","",IF(集計用!F434="男",LOOKUP(集計用!Q434,得点換算データ!$K$3:$L$12),LOOKUP(集計用!Q434,得点換算データ!$K$17:$L$26)))</f>
        <v/>
      </c>
      <c r="S434" s="28" t="str">
        <f>IF(記入用!N434="","",ROUNDUP(記入用!N434,1))</f>
        <v/>
      </c>
      <c r="T434" s="30" t="str">
        <f>IF(集計用!S434="","",IF(集計用!F434="男",LOOKUP(集計用!S434,得点換算データ!$M$3:$N$12),LOOKUP(集計用!S434,得点換算データ!$M$17:$N$26)))</f>
        <v/>
      </c>
      <c r="U434" s="28" t="str">
        <f>IF(記入用!O434="","",ROUNDDOWN(記入用!O434,0))</f>
        <v/>
      </c>
      <c r="V434" s="30" t="str">
        <f>IF(集計用!U434="","",IF(集計用!F434="男",LOOKUP(集計用!U434,得点換算データ!$O$3:$P$12),LOOKUP(集計用!U434,得点換算データ!$O$17:$P$26)))</f>
        <v/>
      </c>
      <c r="W434" s="28" t="str">
        <f>IF(記入用!P434="","",ROUNDDOWN(記入用!P434,0))</f>
        <v/>
      </c>
      <c r="X434" s="30" t="str">
        <f>IF(集計用!W434="","",IF(集計用!F434="男",LOOKUP(集計用!W434,得点換算データ!$Q$3:$R$12),LOOKUP(集計用!W434,得点換算データ!$Q$17:$R$26)))</f>
        <v/>
      </c>
      <c r="Y434" s="28" t="str">
        <f>IF(SUM(集計用!H434+J434+L434+N434+P434+R434+T434+V434+X434)=0,"",(H434+J434+L434+N434+T434+V434+X434+MAX(P434,R434)))</f>
        <v/>
      </c>
      <c r="Z434" s="28" t="str">
        <f>IF(Y434="","",IF(C434=1,LOOKUP(Y434,得点換算データ!$B$29:$B$33,得点換算データ!$A$29:$A$33),IF(C434=2,LOOKUP(Y434,得点換算データ!$C$29:$C$33,得点換算データ!$A$29:$A$33),LOOKUP(Y434,得点換算データ!$D$29:$D$33,得点換算データ!$A$29:$A$33))))</f>
        <v/>
      </c>
      <c r="AA434" s="27">
        <f t="shared" si="60"/>
        <v>0</v>
      </c>
      <c r="AB434" s="27"/>
      <c r="AC434" s="27">
        <f t="shared" si="61"/>
        <v>0</v>
      </c>
      <c r="AD434" s="27">
        <f t="shared" si="62"/>
        <v>0</v>
      </c>
      <c r="AE434" s="27">
        <f t="shared" si="63"/>
        <v>0</v>
      </c>
      <c r="AF434" s="27">
        <f t="shared" si="64"/>
        <v>0</v>
      </c>
      <c r="AG434" s="27">
        <f t="shared" si="65"/>
        <v>0</v>
      </c>
      <c r="AH434" s="27">
        <f t="shared" si="66"/>
        <v>0</v>
      </c>
      <c r="AI434" s="27">
        <f t="shared" si="67"/>
        <v>0</v>
      </c>
      <c r="AJ434" s="27">
        <f t="shared" si="68"/>
        <v>0</v>
      </c>
      <c r="AK434" s="27">
        <f t="shared" si="69"/>
        <v>0</v>
      </c>
    </row>
    <row r="435" spans="1:37">
      <c r="A435" s="28" t="str">
        <f>IF(記入用!A435="","",記入用!A435)</f>
        <v/>
      </c>
      <c r="B435" s="28" t="str">
        <f>IF(記入用!B435="","",記入用!B435)</f>
        <v/>
      </c>
      <c r="C435" s="28" t="str">
        <f>IF(記入用!C435="","",記入用!C435)</f>
        <v/>
      </c>
      <c r="D435" s="28" t="str">
        <f>IF(記入用!D435="","",記入用!D435)</f>
        <v/>
      </c>
      <c r="E435" s="28" t="str">
        <f>IF(記入用!E435="","",記入用!E435)</f>
        <v/>
      </c>
      <c r="F435" s="28" t="str">
        <f>IF(記入用!F435="","",記入用!F435)</f>
        <v/>
      </c>
      <c r="G435" s="28" t="str">
        <f>IF(OR(記入用!G435=0,記入用!H435=0),"",ROUND((記入用!G435+記入用!H435)/2,0))</f>
        <v/>
      </c>
      <c r="H435" s="29" t="str">
        <f>IF(集計用!G435="","",IF(集計用!F435="男",LOOKUP(集計用!G435,得点換算データ!$A$3:$B$12),LOOKUP(集計用!G435,得点換算データ!$A$17:$B$26)))</f>
        <v/>
      </c>
      <c r="I435" s="28" t="str">
        <f>IF(記入用!I435="","",記入用!I435)</f>
        <v/>
      </c>
      <c r="J435" s="30" t="str">
        <f>IF(集計用!I435="","",IF(集計用!F435="男",LOOKUP(集計用!I435,得点換算データ!$C$3:$D$12),LOOKUP(集計用!I435,得点換算データ!$C$17:$D$26)))</f>
        <v/>
      </c>
      <c r="K435" s="28" t="str">
        <f>IF(記入用!J435="","",ROUNDDOWN(記入用!J435,0))</f>
        <v/>
      </c>
      <c r="L435" s="29" t="str">
        <f>IF(集計用!K435="","",IF(集計用!F435="男",LOOKUP(集計用!K435,得点換算データ!$E$3:$F$12),LOOKUP(集計用!K435,得点換算データ!$E$17:$F$26)))</f>
        <v/>
      </c>
      <c r="M435" s="28" t="str">
        <f>IF(記入用!K435="","",記入用!K435)</f>
        <v/>
      </c>
      <c r="N435" s="30" t="str">
        <f>IF(集計用!M435="","",IF(集計用!F435="男",LOOKUP(集計用!M435,得点換算データ!$G$3:$H$12),LOOKUP(集計用!M435,得点換算データ!$G$17:$H$26)))</f>
        <v/>
      </c>
      <c r="O435" s="28" t="str">
        <f>IF(記入用!L435="","",記入用!L435)</f>
        <v/>
      </c>
      <c r="P435" s="30" t="str">
        <f>IF(集計用!O435="","",IF(集計用!F435="男",LOOKUP(集計用!O435,得点換算データ!$I$3:$J$12),LOOKUP(集計用!O435,得点換算データ!$I$17:$J$26)))</f>
        <v/>
      </c>
      <c r="Q435" s="28" t="str">
        <f>IF(記入用!M435="","",記入用!M435)</f>
        <v/>
      </c>
      <c r="R435" s="30" t="str">
        <f>IF(集計用!Q435="","",IF(集計用!F435="男",LOOKUP(集計用!Q435,得点換算データ!$K$3:$L$12),LOOKUP(集計用!Q435,得点換算データ!$K$17:$L$26)))</f>
        <v/>
      </c>
      <c r="S435" s="28" t="str">
        <f>IF(記入用!N435="","",ROUNDUP(記入用!N435,1))</f>
        <v/>
      </c>
      <c r="T435" s="30" t="str">
        <f>IF(集計用!S435="","",IF(集計用!F435="男",LOOKUP(集計用!S435,得点換算データ!$M$3:$N$12),LOOKUP(集計用!S435,得点換算データ!$M$17:$N$26)))</f>
        <v/>
      </c>
      <c r="U435" s="28" t="str">
        <f>IF(記入用!O435="","",ROUNDDOWN(記入用!O435,0))</f>
        <v/>
      </c>
      <c r="V435" s="30" t="str">
        <f>IF(集計用!U435="","",IF(集計用!F435="男",LOOKUP(集計用!U435,得点換算データ!$O$3:$P$12),LOOKUP(集計用!U435,得点換算データ!$O$17:$P$26)))</f>
        <v/>
      </c>
      <c r="W435" s="28" t="str">
        <f>IF(記入用!P435="","",ROUNDDOWN(記入用!P435,0))</f>
        <v/>
      </c>
      <c r="X435" s="30" t="str">
        <f>IF(集計用!W435="","",IF(集計用!F435="男",LOOKUP(集計用!W435,得点換算データ!$Q$3:$R$12),LOOKUP(集計用!W435,得点換算データ!$Q$17:$R$26)))</f>
        <v/>
      </c>
      <c r="Y435" s="28" t="str">
        <f>IF(SUM(集計用!H435+J435+L435+N435+P435+R435+T435+V435+X435)=0,"",(H435+J435+L435+N435+T435+V435+X435+MAX(P435,R435)))</f>
        <v/>
      </c>
      <c r="Z435" s="28" t="str">
        <f>IF(Y435="","",IF(C435=1,LOOKUP(Y435,得点換算データ!$B$29:$B$33,得点換算データ!$A$29:$A$33),IF(C435=2,LOOKUP(Y435,得点換算データ!$C$29:$C$33,得点換算データ!$A$29:$A$33),LOOKUP(Y435,得点換算データ!$D$29:$D$33,得点換算データ!$A$29:$A$33))))</f>
        <v/>
      </c>
      <c r="AA435" s="27">
        <f t="shared" si="60"/>
        <v>0</v>
      </c>
      <c r="AB435" s="27"/>
      <c r="AC435" s="27">
        <f t="shared" si="61"/>
        <v>0</v>
      </c>
      <c r="AD435" s="27">
        <f t="shared" si="62"/>
        <v>0</v>
      </c>
      <c r="AE435" s="27">
        <f t="shared" si="63"/>
        <v>0</v>
      </c>
      <c r="AF435" s="27">
        <f t="shared" si="64"/>
        <v>0</v>
      </c>
      <c r="AG435" s="27">
        <f t="shared" si="65"/>
        <v>0</v>
      </c>
      <c r="AH435" s="27">
        <f t="shared" si="66"/>
        <v>0</v>
      </c>
      <c r="AI435" s="27">
        <f t="shared" si="67"/>
        <v>0</v>
      </c>
      <c r="AJ435" s="27">
        <f t="shared" si="68"/>
        <v>0</v>
      </c>
      <c r="AK435" s="27">
        <f t="shared" si="69"/>
        <v>0</v>
      </c>
    </row>
    <row r="436" spans="1:37">
      <c r="A436" s="28" t="str">
        <f>IF(記入用!A436="","",記入用!A436)</f>
        <v/>
      </c>
      <c r="B436" s="28" t="str">
        <f>IF(記入用!B436="","",記入用!B436)</f>
        <v/>
      </c>
      <c r="C436" s="28" t="str">
        <f>IF(記入用!C436="","",記入用!C436)</f>
        <v/>
      </c>
      <c r="D436" s="28" t="str">
        <f>IF(記入用!D436="","",記入用!D436)</f>
        <v/>
      </c>
      <c r="E436" s="28" t="str">
        <f>IF(記入用!E436="","",記入用!E436)</f>
        <v/>
      </c>
      <c r="F436" s="28" t="str">
        <f>IF(記入用!F436="","",記入用!F436)</f>
        <v/>
      </c>
      <c r="G436" s="28" t="str">
        <f>IF(OR(記入用!G436=0,記入用!H436=0),"",ROUND((記入用!G436+記入用!H436)/2,0))</f>
        <v/>
      </c>
      <c r="H436" s="29" t="str">
        <f>IF(集計用!G436="","",IF(集計用!F436="男",LOOKUP(集計用!G436,得点換算データ!$A$3:$B$12),LOOKUP(集計用!G436,得点換算データ!$A$17:$B$26)))</f>
        <v/>
      </c>
      <c r="I436" s="28" t="str">
        <f>IF(記入用!I436="","",記入用!I436)</f>
        <v/>
      </c>
      <c r="J436" s="30" t="str">
        <f>IF(集計用!I436="","",IF(集計用!F436="男",LOOKUP(集計用!I436,得点換算データ!$C$3:$D$12),LOOKUP(集計用!I436,得点換算データ!$C$17:$D$26)))</f>
        <v/>
      </c>
      <c r="K436" s="28" t="str">
        <f>IF(記入用!J436="","",ROUNDDOWN(記入用!J436,0))</f>
        <v/>
      </c>
      <c r="L436" s="29" t="str">
        <f>IF(集計用!K436="","",IF(集計用!F436="男",LOOKUP(集計用!K436,得点換算データ!$E$3:$F$12),LOOKUP(集計用!K436,得点換算データ!$E$17:$F$26)))</f>
        <v/>
      </c>
      <c r="M436" s="28" t="str">
        <f>IF(記入用!K436="","",記入用!K436)</f>
        <v/>
      </c>
      <c r="N436" s="30" t="str">
        <f>IF(集計用!M436="","",IF(集計用!F436="男",LOOKUP(集計用!M436,得点換算データ!$G$3:$H$12),LOOKUP(集計用!M436,得点換算データ!$G$17:$H$26)))</f>
        <v/>
      </c>
      <c r="O436" s="28" t="str">
        <f>IF(記入用!L436="","",記入用!L436)</f>
        <v/>
      </c>
      <c r="P436" s="30" t="str">
        <f>IF(集計用!O436="","",IF(集計用!F436="男",LOOKUP(集計用!O436,得点換算データ!$I$3:$J$12),LOOKUP(集計用!O436,得点換算データ!$I$17:$J$26)))</f>
        <v/>
      </c>
      <c r="Q436" s="28" t="str">
        <f>IF(記入用!M436="","",記入用!M436)</f>
        <v/>
      </c>
      <c r="R436" s="30" t="str">
        <f>IF(集計用!Q436="","",IF(集計用!F436="男",LOOKUP(集計用!Q436,得点換算データ!$K$3:$L$12),LOOKUP(集計用!Q436,得点換算データ!$K$17:$L$26)))</f>
        <v/>
      </c>
      <c r="S436" s="28" t="str">
        <f>IF(記入用!N436="","",ROUNDUP(記入用!N436,1))</f>
        <v/>
      </c>
      <c r="T436" s="30" t="str">
        <f>IF(集計用!S436="","",IF(集計用!F436="男",LOOKUP(集計用!S436,得点換算データ!$M$3:$N$12),LOOKUP(集計用!S436,得点換算データ!$M$17:$N$26)))</f>
        <v/>
      </c>
      <c r="U436" s="28" t="str">
        <f>IF(記入用!O436="","",ROUNDDOWN(記入用!O436,0))</f>
        <v/>
      </c>
      <c r="V436" s="30" t="str">
        <f>IF(集計用!U436="","",IF(集計用!F436="男",LOOKUP(集計用!U436,得点換算データ!$O$3:$P$12),LOOKUP(集計用!U436,得点換算データ!$O$17:$P$26)))</f>
        <v/>
      </c>
      <c r="W436" s="28" t="str">
        <f>IF(記入用!P436="","",ROUNDDOWN(記入用!P436,0))</f>
        <v/>
      </c>
      <c r="X436" s="30" t="str">
        <f>IF(集計用!W436="","",IF(集計用!F436="男",LOOKUP(集計用!W436,得点換算データ!$Q$3:$R$12),LOOKUP(集計用!W436,得点換算データ!$Q$17:$R$26)))</f>
        <v/>
      </c>
      <c r="Y436" s="28" t="str">
        <f>IF(SUM(集計用!H436+J436+L436+N436+P436+R436+T436+V436+X436)=0,"",(H436+J436+L436+N436+T436+V436+X436+MAX(P436,R436)))</f>
        <v/>
      </c>
      <c r="Z436" s="28" t="str">
        <f>IF(Y436="","",IF(C436=1,LOOKUP(Y436,得点換算データ!$B$29:$B$33,得点換算データ!$A$29:$A$33),IF(C436=2,LOOKUP(Y436,得点換算データ!$C$29:$C$33,得点換算データ!$A$29:$A$33),LOOKUP(Y436,得点換算データ!$D$29:$D$33,得点換算データ!$A$29:$A$33))))</f>
        <v/>
      </c>
      <c r="AA436" s="27">
        <f t="shared" si="60"/>
        <v>0</v>
      </c>
      <c r="AB436" s="27"/>
      <c r="AC436" s="27">
        <f t="shared" si="61"/>
        <v>0</v>
      </c>
      <c r="AD436" s="27">
        <f t="shared" si="62"/>
        <v>0</v>
      </c>
      <c r="AE436" s="27">
        <f t="shared" si="63"/>
        <v>0</v>
      </c>
      <c r="AF436" s="27">
        <f t="shared" si="64"/>
        <v>0</v>
      </c>
      <c r="AG436" s="27">
        <f t="shared" si="65"/>
        <v>0</v>
      </c>
      <c r="AH436" s="27">
        <f t="shared" si="66"/>
        <v>0</v>
      </c>
      <c r="AI436" s="27">
        <f t="shared" si="67"/>
        <v>0</v>
      </c>
      <c r="AJ436" s="27">
        <f t="shared" si="68"/>
        <v>0</v>
      </c>
      <c r="AK436" s="27">
        <f t="shared" si="69"/>
        <v>0</v>
      </c>
    </row>
    <row r="437" spans="1:37">
      <c r="A437" s="28" t="str">
        <f>IF(記入用!A437="","",記入用!A437)</f>
        <v/>
      </c>
      <c r="B437" s="28" t="str">
        <f>IF(記入用!B437="","",記入用!B437)</f>
        <v/>
      </c>
      <c r="C437" s="28" t="str">
        <f>IF(記入用!C437="","",記入用!C437)</f>
        <v/>
      </c>
      <c r="D437" s="28" t="str">
        <f>IF(記入用!D437="","",記入用!D437)</f>
        <v/>
      </c>
      <c r="E437" s="28" t="str">
        <f>IF(記入用!E437="","",記入用!E437)</f>
        <v/>
      </c>
      <c r="F437" s="28" t="str">
        <f>IF(記入用!F437="","",記入用!F437)</f>
        <v/>
      </c>
      <c r="G437" s="28" t="str">
        <f>IF(OR(記入用!G437=0,記入用!H437=0),"",ROUND((記入用!G437+記入用!H437)/2,0))</f>
        <v/>
      </c>
      <c r="H437" s="29" t="str">
        <f>IF(集計用!G437="","",IF(集計用!F437="男",LOOKUP(集計用!G437,得点換算データ!$A$3:$B$12),LOOKUP(集計用!G437,得点換算データ!$A$17:$B$26)))</f>
        <v/>
      </c>
      <c r="I437" s="28" t="str">
        <f>IF(記入用!I437="","",記入用!I437)</f>
        <v/>
      </c>
      <c r="J437" s="30" t="str">
        <f>IF(集計用!I437="","",IF(集計用!F437="男",LOOKUP(集計用!I437,得点換算データ!$C$3:$D$12),LOOKUP(集計用!I437,得点換算データ!$C$17:$D$26)))</f>
        <v/>
      </c>
      <c r="K437" s="28" t="str">
        <f>IF(記入用!J437="","",ROUNDDOWN(記入用!J437,0))</f>
        <v/>
      </c>
      <c r="L437" s="29" t="str">
        <f>IF(集計用!K437="","",IF(集計用!F437="男",LOOKUP(集計用!K437,得点換算データ!$E$3:$F$12),LOOKUP(集計用!K437,得点換算データ!$E$17:$F$26)))</f>
        <v/>
      </c>
      <c r="M437" s="28" t="str">
        <f>IF(記入用!K437="","",記入用!K437)</f>
        <v/>
      </c>
      <c r="N437" s="30" t="str">
        <f>IF(集計用!M437="","",IF(集計用!F437="男",LOOKUP(集計用!M437,得点換算データ!$G$3:$H$12),LOOKUP(集計用!M437,得点換算データ!$G$17:$H$26)))</f>
        <v/>
      </c>
      <c r="O437" s="28" t="str">
        <f>IF(記入用!L437="","",記入用!L437)</f>
        <v/>
      </c>
      <c r="P437" s="30" t="str">
        <f>IF(集計用!O437="","",IF(集計用!F437="男",LOOKUP(集計用!O437,得点換算データ!$I$3:$J$12),LOOKUP(集計用!O437,得点換算データ!$I$17:$J$26)))</f>
        <v/>
      </c>
      <c r="Q437" s="28" t="str">
        <f>IF(記入用!M437="","",記入用!M437)</f>
        <v/>
      </c>
      <c r="R437" s="30" t="str">
        <f>IF(集計用!Q437="","",IF(集計用!F437="男",LOOKUP(集計用!Q437,得点換算データ!$K$3:$L$12),LOOKUP(集計用!Q437,得点換算データ!$K$17:$L$26)))</f>
        <v/>
      </c>
      <c r="S437" s="28" t="str">
        <f>IF(記入用!N437="","",ROUNDUP(記入用!N437,1))</f>
        <v/>
      </c>
      <c r="T437" s="30" t="str">
        <f>IF(集計用!S437="","",IF(集計用!F437="男",LOOKUP(集計用!S437,得点換算データ!$M$3:$N$12),LOOKUP(集計用!S437,得点換算データ!$M$17:$N$26)))</f>
        <v/>
      </c>
      <c r="U437" s="28" t="str">
        <f>IF(記入用!O437="","",ROUNDDOWN(記入用!O437,0))</f>
        <v/>
      </c>
      <c r="V437" s="30" t="str">
        <f>IF(集計用!U437="","",IF(集計用!F437="男",LOOKUP(集計用!U437,得点換算データ!$O$3:$P$12),LOOKUP(集計用!U437,得点換算データ!$O$17:$P$26)))</f>
        <v/>
      </c>
      <c r="W437" s="28" t="str">
        <f>IF(記入用!P437="","",ROUNDDOWN(記入用!P437,0))</f>
        <v/>
      </c>
      <c r="X437" s="30" t="str">
        <f>IF(集計用!W437="","",IF(集計用!F437="男",LOOKUP(集計用!W437,得点換算データ!$Q$3:$R$12),LOOKUP(集計用!W437,得点換算データ!$Q$17:$R$26)))</f>
        <v/>
      </c>
      <c r="Y437" s="28" t="str">
        <f>IF(SUM(集計用!H437+J437+L437+N437+P437+R437+T437+V437+X437)=0,"",(H437+J437+L437+N437+T437+V437+X437+MAX(P437,R437)))</f>
        <v/>
      </c>
      <c r="Z437" s="28" t="str">
        <f>IF(Y437="","",IF(C437=1,LOOKUP(Y437,得点換算データ!$B$29:$B$33,得点換算データ!$A$29:$A$33),IF(C437=2,LOOKUP(Y437,得点換算データ!$C$29:$C$33,得点換算データ!$A$29:$A$33),LOOKUP(Y437,得点換算データ!$D$29:$D$33,得点換算データ!$A$29:$A$33))))</f>
        <v/>
      </c>
      <c r="AA437" s="27">
        <f t="shared" si="60"/>
        <v>0</v>
      </c>
      <c r="AB437" s="27"/>
      <c r="AC437" s="27">
        <f t="shared" si="61"/>
        <v>0</v>
      </c>
      <c r="AD437" s="27">
        <f t="shared" si="62"/>
        <v>0</v>
      </c>
      <c r="AE437" s="27">
        <f t="shared" si="63"/>
        <v>0</v>
      </c>
      <c r="AF437" s="27">
        <f t="shared" si="64"/>
        <v>0</v>
      </c>
      <c r="AG437" s="27">
        <f t="shared" si="65"/>
        <v>0</v>
      </c>
      <c r="AH437" s="27">
        <f t="shared" si="66"/>
        <v>0</v>
      </c>
      <c r="AI437" s="27">
        <f t="shared" si="67"/>
        <v>0</v>
      </c>
      <c r="AJ437" s="27">
        <f t="shared" si="68"/>
        <v>0</v>
      </c>
      <c r="AK437" s="27">
        <f t="shared" si="69"/>
        <v>0</v>
      </c>
    </row>
    <row r="438" spans="1:37">
      <c r="A438" s="28" t="str">
        <f>IF(記入用!A438="","",記入用!A438)</f>
        <v/>
      </c>
      <c r="B438" s="28" t="str">
        <f>IF(記入用!B438="","",記入用!B438)</f>
        <v/>
      </c>
      <c r="C438" s="28" t="str">
        <f>IF(記入用!C438="","",記入用!C438)</f>
        <v/>
      </c>
      <c r="D438" s="28" t="str">
        <f>IF(記入用!D438="","",記入用!D438)</f>
        <v/>
      </c>
      <c r="E438" s="28" t="str">
        <f>IF(記入用!E438="","",記入用!E438)</f>
        <v/>
      </c>
      <c r="F438" s="28" t="str">
        <f>IF(記入用!F438="","",記入用!F438)</f>
        <v/>
      </c>
      <c r="G438" s="28" t="str">
        <f>IF(OR(記入用!G438=0,記入用!H438=0),"",ROUND((記入用!G438+記入用!H438)/2,0))</f>
        <v/>
      </c>
      <c r="H438" s="29" t="str">
        <f>IF(集計用!G438="","",IF(集計用!F438="男",LOOKUP(集計用!G438,得点換算データ!$A$3:$B$12),LOOKUP(集計用!G438,得点換算データ!$A$17:$B$26)))</f>
        <v/>
      </c>
      <c r="I438" s="28" t="str">
        <f>IF(記入用!I438="","",記入用!I438)</f>
        <v/>
      </c>
      <c r="J438" s="30" t="str">
        <f>IF(集計用!I438="","",IF(集計用!F438="男",LOOKUP(集計用!I438,得点換算データ!$C$3:$D$12),LOOKUP(集計用!I438,得点換算データ!$C$17:$D$26)))</f>
        <v/>
      </c>
      <c r="K438" s="28" t="str">
        <f>IF(記入用!J438="","",ROUNDDOWN(記入用!J438,0))</f>
        <v/>
      </c>
      <c r="L438" s="29" t="str">
        <f>IF(集計用!K438="","",IF(集計用!F438="男",LOOKUP(集計用!K438,得点換算データ!$E$3:$F$12),LOOKUP(集計用!K438,得点換算データ!$E$17:$F$26)))</f>
        <v/>
      </c>
      <c r="M438" s="28" t="str">
        <f>IF(記入用!K438="","",記入用!K438)</f>
        <v/>
      </c>
      <c r="N438" s="30" t="str">
        <f>IF(集計用!M438="","",IF(集計用!F438="男",LOOKUP(集計用!M438,得点換算データ!$G$3:$H$12),LOOKUP(集計用!M438,得点換算データ!$G$17:$H$26)))</f>
        <v/>
      </c>
      <c r="O438" s="28" t="str">
        <f>IF(記入用!L438="","",記入用!L438)</f>
        <v/>
      </c>
      <c r="P438" s="30" t="str">
        <f>IF(集計用!O438="","",IF(集計用!F438="男",LOOKUP(集計用!O438,得点換算データ!$I$3:$J$12),LOOKUP(集計用!O438,得点換算データ!$I$17:$J$26)))</f>
        <v/>
      </c>
      <c r="Q438" s="28" t="str">
        <f>IF(記入用!M438="","",記入用!M438)</f>
        <v/>
      </c>
      <c r="R438" s="30" t="str">
        <f>IF(集計用!Q438="","",IF(集計用!F438="男",LOOKUP(集計用!Q438,得点換算データ!$K$3:$L$12),LOOKUP(集計用!Q438,得点換算データ!$K$17:$L$26)))</f>
        <v/>
      </c>
      <c r="S438" s="28" t="str">
        <f>IF(記入用!N438="","",ROUNDUP(記入用!N438,1))</f>
        <v/>
      </c>
      <c r="T438" s="30" t="str">
        <f>IF(集計用!S438="","",IF(集計用!F438="男",LOOKUP(集計用!S438,得点換算データ!$M$3:$N$12),LOOKUP(集計用!S438,得点換算データ!$M$17:$N$26)))</f>
        <v/>
      </c>
      <c r="U438" s="28" t="str">
        <f>IF(記入用!O438="","",ROUNDDOWN(記入用!O438,0))</f>
        <v/>
      </c>
      <c r="V438" s="30" t="str">
        <f>IF(集計用!U438="","",IF(集計用!F438="男",LOOKUP(集計用!U438,得点換算データ!$O$3:$P$12),LOOKUP(集計用!U438,得点換算データ!$O$17:$P$26)))</f>
        <v/>
      </c>
      <c r="W438" s="28" t="str">
        <f>IF(記入用!P438="","",ROUNDDOWN(記入用!P438,0))</f>
        <v/>
      </c>
      <c r="X438" s="30" t="str">
        <f>IF(集計用!W438="","",IF(集計用!F438="男",LOOKUP(集計用!W438,得点換算データ!$Q$3:$R$12),LOOKUP(集計用!W438,得点換算データ!$Q$17:$R$26)))</f>
        <v/>
      </c>
      <c r="Y438" s="28" t="str">
        <f>IF(SUM(集計用!H438+J438+L438+N438+P438+R438+T438+V438+X438)=0,"",(H438+J438+L438+N438+T438+V438+X438+MAX(P438,R438)))</f>
        <v/>
      </c>
      <c r="Z438" s="28" t="str">
        <f>IF(Y438="","",IF(C438=1,LOOKUP(Y438,得点換算データ!$B$29:$B$33,得点換算データ!$A$29:$A$33),IF(C438=2,LOOKUP(Y438,得点換算データ!$C$29:$C$33,得点換算データ!$A$29:$A$33),LOOKUP(Y438,得点換算データ!$D$29:$D$33,得点換算データ!$A$29:$A$33))))</f>
        <v/>
      </c>
      <c r="AA438" s="27">
        <f t="shared" si="60"/>
        <v>0</v>
      </c>
      <c r="AB438" s="27"/>
      <c r="AC438" s="27">
        <f t="shared" si="61"/>
        <v>0</v>
      </c>
      <c r="AD438" s="27">
        <f t="shared" si="62"/>
        <v>0</v>
      </c>
      <c r="AE438" s="27">
        <f t="shared" si="63"/>
        <v>0</v>
      </c>
      <c r="AF438" s="27">
        <f t="shared" si="64"/>
        <v>0</v>
      </c>
      <c r="AG438" s="27">
        <f t="shared" si="65"/>
        <v>0</v>
      </c>
      <c r="AH438" s="27">
        <f t="shared" si="66"/>
        <v>0</v>
      </c>
      <c r="AI438" s="27">
        <f t="shared" si="67"/>
        <v>0</v>
      </c>
      <c r="AJ438" s="27">
        <f t="shared" si="68"/>
        <v>0</v>
      </c>
      <c r="AK438" s="27">
        <f t="shared" si="69"/>
        <v>0</v>
      </c>
    </row>
    <row r="439" spans="1:37">
      <c r="A439" s="28" t="str">
        <f>IF(記入用!A439="","",記入用!A439)</f>
        <v/>
      </c>
      <c r="B439" s="28" t="str">
        <f>IF(記入用!B439="","",記入用!B439)</f>
        <v/>
      </c>
      <c r="C439" s="28" t="str">
        <f>IF(記入用!C439="","",記入用!C439)</f>
        <v/>
      </c>
      <c r="D439" s="28" t="str">
        <f>IF(記入用!D439="","",記入用!D439)</f>
        <v/>
      </c>
      <c r="E439" s="28" t="str">
        <f>IF(記入用!E439="","",記入用!E439)</f>
        <v/>
      </c>
      <c r="F439" s="28" t="str">
        <f>IF(記入用!F439="","",記入用!F439)</f>
        <v/>
      </c>
      <c r="G439" s="28" t="str">
        <f>IF(OR(記入用!G439=0,記入用!H439=0),"",ROUND((記入用!G439+記入用!H439)/2,0))</f>
        <v/>
      </c>
      <c r="H439" s="29" t="str">
        <f>IF(集計用!G439="","",IF(集計用!F439="男",LOOKUP(集計用!G439,得点換算データ!$A$3:$B$12),LOOKUP(集計用!G439,得点換算データ!$A$17:$B$26)))</f>
        <v/>
      </c>
      <c r="I439" s="28" t="str">
        <f>IF(記入用!I439="","",記入用!I439)</f>
        <v/>
      </c>
      <c r="J439" s="30" t="str">
        <f>IF(集計用!I439="","",IF(集計用!F439="男",LOOKUP(集計用!I439,得点換算データ!$C$3:$D$12),LOOKUP(集計用!I439,得点換算データ!$C$17:$D$26)))</f>
        <v/>
      </c>
      <c r="K439" s="28" t="str">
        <f>IF(記入用!J439="","",ROUNDDOWN(記入用!J439,0))</f>
        <v/>
      </c>
      <c r="L439" s="29" t="str">
        <f>IF(集計用!K439="","",IF(集計用!F439="男",LOOKUP(集計用!K439,得点換算データ!$E$3:$F$12),LOOKUP(集計用!K439,得点換算データ!$E$17:$F$26)))</f>
        <v/>
      </c>
      <c r="M439" s="28" t="str">
        <f>IF(記入用!K439="","",記入用!K439)</f>
        <v/>
      </c>
      <c r="N439" s="30" t="str">
        <f>IF(集計用!M439="","",IF(集計用!F439="男",LOOKUP(集計用!M439,得点換算データ!$G$3:$H$12),LOOKUP(集計用!M439,得点換算データ!$G$17:$H$26)))</f>
        <v/>
      </c>
      <c r="O439" s="28" t="str">
        <f>IF(記入用!L439="","",記入用!L439)</f>
        <v/>
      </c>
      <c r="P439" s="30" t="str">
        <f>IF(集計用!O439="","",IF(集計用!F439="男",LOOKUP(集計用!O439,得点換算データ!$I$3:$J$12),LOOKUP(集計用!O439,得点換算データ!$I$17:$J$26)))</f>
        <v/>
      </c>
      <c r="Q439" s="28" t="str">
        <f>IF(記入用!M439="","",記入用!M439)</f>
        <v/>
      </c>
      <c r="R439" s="30" t="str">
        <f>IF(集計用!Q439="","",IF(集計用!F439="男",LOOKUP(集計用!Q439,得点換算データ!$K$3:$L$12),LOOKUP(集計用!Q439,得点換算データ!$K$17:$L$26)))</f>
        <v/>
      </c>
      <c r="S439" s="28" t="str">
        <f>IF(記入用!N439="","",ROUNDUP(記入用!N439,1))</f>
        <v/>
      </c>
      <c r="T439" s="30" t="str">
        <f>IF(集計用!S439="","",IF(集計用!F439="男",LOOKUP(集計用!S439,得点換算データ!$M$3:$N$12),LOOKUP(集計用!S439,得点換算データ!$M$17:$N$26)))</f>
        <v/>
      </c>
      <c r="U439" s="28" t="str">
        <f>IF(記入用!O439="","",ROUNDDOWN(記入用!O439,0))</f>
        <v/>
      </c>
      <c r="V439" s="30" t="str">
        <f>IF(集計用!U439="","",IF(集計用!F439="男",LOOKUP(集計用!U439,得点換算データ!$O$3:$P$12),LOOKUP(集計用!U439,得点換算データ!$O$17:$P$26)))</f>
        <v/>
      </c>
      <c r="W439" s="28" t="str">
        <f>IF(記入用!P439="","",ROUNDDOWN(記入用!P439,0))</f>
        <v/>
      </c>
      <c r="X439" s="30" t="str">
        <f>IF(集計用!W439="","",IF(集計用!F439="男",LOOKUP(集計用!W439,得点換算データ!$Q$3:$R$12),LOOKUP(集計用!W439,得点換算データ!$Q$17:$R$26)))</f>
        <v/>
      </c>
      <c r="Y439" s="28" t="str">
        <f>IF(SUM(集計用!H439+J439+L439+N439+P439+R439+T439+V439+X439)=0,"",(H439+J439+L439+N439+T439+V439+X439+MAX(P439,R439)))</f>
        <v/>
      </c>
      <c r="Z439" s="28" t="str">
        <f>IF(Y439="","",IF(C439=1,LOOKUP(Y439,得点換算データ!$B$29:$B$33,得点換算データ!$A$29:$A$33),IF(C439=2,LOOKUP(Y439,得点換算データ!$C$29:$C$33,得点換算データ!$A$29:$A$33),LOOKUP(Y439,得点換算データ!$D$29:$D$33,得点換算データ!$A$29:$A$33))))</f>
        <v/>
      </c>
      <c r="AA439" s="27">
        <f t="shared" si="60"/>
        <v>0</v>
      </c>
      <c r="AB439" s="27"/>
      <c r="AC439" s="27">
        <f t="shared" si="61"/>
        <v>0</v>
      </c>
      <c r="AD439" s="27">
        <f t="shared" si="62"/>
        <v>0</v>
      </c>
      <c r="AE439" s="27">
        <f t="shared" si="63"/>
        <v>0</v>
      </c>
      <c r="AF439" s="27">
        <f t="shared" si="64"/>
        <v>0</v>
      </c>
      <c r="AG439" s="27">
        <f t="shared" si="65"/>
        <v>0</v>
      </c>
      <c r="AH439" s="27">
        <f t="shared" si="66"/>
        <v>0</v>
      </c>
      <c r="AI439" s="27">
        <f t="shared" si="67"/>
        <v>0</v>
      </c>
      <c r="AJ439" s="27">
        <f t="shared" si="68"/>
        <v>0</v>
      </c>
      <c r="AK439" s="27">
        <f t="shared" si="69"/>
        <v>0</v>
      </c>
    </row>
    <row r="440" spans="1:37">
      <c r="A440" s="28" t="str">
        <f>IF(記入用!A440="","",記入用!A440)</f>
        <v/>
      </c>
      <c r="B440" s="28" t="str">
        <f>IF(記入用!B440="","",記入用!B440)</f>
        <v/>
      </c>
      <c r="C440" s="28" t="str">
        <f>IF(記入用!C440="","",記入用!C440)</f>
        <v/>
      </c>
      <c r="D440" s="28" t="str">
        <f>IF(記入用!D440="","",記入用!D440)</f>
        <v/>
      </c>
      <c r="E440" s="28" t="str">
        <f>IF(記入用!E440="","",記入用!E440)</f>
        <v/>
      </c>
      <c r="F440" s="28" t="str">
        <f>IF(記入用!F440="","",記入用!F440)</f>
        <v/>
      </c>
      <c r="G440" s="28" t="str">
        <f>IF(OR(記入用!G440=0,記入用!H440=0),"",ROUND((記入用!G440+記入用!H440)/2,0))</f>
        <v/>
      </c>
      <c r="H440" s="29" t="str">
        <f>IF(集計用!G440="","",IF(集計用!F440="男",LOOKUP(集計用!G440,得点換算データ!$A$3:$B$12),LOOKUP(集計用!G440,得点換算データ!$A$17:$B$26)))</f>
        <v/>
      </c>
      <c r="I440" s="28" t="str">
        <f>IF(記入用!I440="","",記入用!I440)</f>
        <v/>
      </c>
      <c r="J440" s="30" t="str">
        <f>IF(集計用!I440="","",IF(集計用!F440="男",LOOKUP(集計用!I440,得点換算データ!$C$3:$D$12),LOOKUP(集計用!I440,得点換算データ!$C$17:$D$26)))</f>
        <v/>
      </c>
      <c r="K440" s="28" t="str">
        <f>IF(記入用!J440="","",ROUNDDOWN(記入用!J440,0))</f>
        <v/>
      </c>
      <c r="L440" s="29" t="str">
        <f>IF(集計用!K440="","",IF(集計用!F440="男",LOOKUP(集計用!K440,得点換算データ!$E$3:$F$12),LOOKUP(集計用!K440,得点換算データ!$E$17:$F$26)))</f>
        <v/>
      </c>
      <c r="M440" s="28" t="str">
        <f>IF(記入用!K440="","",記入用!K440)</f>
        <v/>
      </c>
      <c r="N440" s="30" t="str">
        <f>IF(集計用!M440="","",IF(集計用!F440="男",LOOKUP(集計用!M440,得点換算データ!$G$3:$H$12),LOOKUP(集計用!M440,得点換算データ!$G$17:$H$26)))</f>
        <v/>
      </c>
      <c r="O440" s="28" t="str">
        <f>IF(記入用!L440="","",記入用!L440)</f>
        <v/>
      </c>
      <c r="P440" s="30" t="str">
        <f>IF(集計用!O440="","",IF(集計用!F440="男",LOOKUP(集計用!O440,得点換算データ!$I$3:$J$12),LOOKUP(集計用!O440,得点換算データ!$I$17:$J$26)))</f>
        <v/>
      </c>
      <c r="Q440" s="28" t="str">
        <f>IF(記入用!M440="","",記入用!M440)</f>
        <v/>
      </c>
      <c r="R440" s="30" t="str">
        <f>IF(集計用!Q440="","",IF(集計用!F440="男",LOOKUP(集計用!Q440,得点換算データ!$K$3:$L$12),LOOKUP(集計用!Q440,得点換算データ!$K$17:$L$26)))</f>
        <v/>
      </c>
      <c r="S440" s="28" t="str">
        <f>IF(記入用!N440="","",ROUNDUP(記入用!N440,1))</f>
        <v/>
      </c>
      <c r="T440" s="30" t="str">
        <f>IF(集計用!S440="","",IF(集計用!F440="男",LOOKUP(集計用!S440,得点換算データ!$M$3:$N$12),LOOKUP(集計用!S440,得点換算データ!$M$17:$N$26)))</f>
        <v/>
      </c>
      <c r="U440" s="28" t="str">
        <f>IF(記入用!O440="","",ROUNDDOWN(記入用!O440,0))</f>
        <v/>
      </c>
      <c r="V440" s="30" t="str">
        <f>IF(集計用!U440="","",IF(集計用!F440="男",LOOKUP(集計用!U440,得点換算データ!$O$3:$P$12),LOOKUP(集計用!U440,得点換算データ!$O$17:$P$26)))</f>
        <v/>
      </c>
      <c r="W440" s="28" t="str">
        <f>IF(記入用!P440="","",ROUNDDOWN(記入用!P440,0))</f>
        <v/>
      </c>
      <c r="X440" s="30" t="str">
        <f>IF(集計用!W440="","",IF(集計用!F440="男",LOOKUP(集計用!W440,得点換算データ!$Q$3:$R$12),LOOKUP(集計用!W440,得点換算データ!$Q$17:$R$26)))</f>
        <v/>
      </c>
      <c r="Y440" s="28" t="str">
        <f>IF(SUM(集計用!H440+J440+L440+N440+P440+R440+T440+V440+X440)=0,"",(H440+J440+L440+N440+T440+V440+X440+MAX(P440,R440)))</f>
        <v/>
      </c>
      <c r="Z440" s="28" t="str">
        <f>IF(Y440="","",IF(C440=1,LOOKUP(Y440,得点換算データ!$B$29:$B$33,得点換算データ!$A$29:$A$33),IF(C440=2,LOOKUP(Y440,得点換算データ!$C$29:$C$33,得点換算データ!$A$29:$A$33),LOOKUP(Y440,得点換算データ!$D$29:$D$33,得点換算データ!$A$29:$A$33))))</f>
        <v/>
      </c>
      <c r="AA440" s="27">
        <f t="shared" si="60"/>
        <v>0</v>
      </c>
      <c r="AB440" s="27"/>
      <c r="AC440" s="27">
        <f t="shared" si="61"/>
        <v>0</v>
      </c>
      <c r="AD440" s="27">
        <f t="shared" si="62"/>
        <v>0</v>
      </c>
      <c r="AE440" s="27">
        <f t="shared" si="63"/>
        <v>0</v>
      </c>
      <c r="AF440" s="27">
        <f t="shared" si="64"/>
        <v>0</v>
      </c>
      <c r="AG440" s="27">
        <f t="shared" si="65"/>
        <v>0</v>
      </c>
      <c r="AH440" s="27">
        <f t="shared" si="66"/>
        <v>0</v>
      </c>
      <c r="AI440" s="27">
        <f t="shared" si="67"/>
        <v>0</v>
      </c>
      <c r="AJ440" s="27">
        <f t="shared" si="68"/>
        <v>0</v>
      </c>
      <c r="AK440" s="27">
        <f t="shared" si="69"/>
        <v>0</v>
      </c>
    </row>
    <row r="441" spans="1:37">
      <c r="A441" s="28" t="str">
        <f>IF(記入用!A441="","",記入用!A441)</f>
        <v/>
      </c>
      <c r="B441" s="28" t="str">
        <f>IF(記入用!B441="","",記入用!B441)</f>
        <v/>
      </c>
      <c r="C441" s="28" t="str">
        <f>IF(記入用!C441="","",記入用!C441)</f>
        <v/>
      </c>
      <c r="D441" s="28" t="str">
        <f>IF(記入用!D441="","",記入用!D441)</f>
        <v/>
      </c>
      <c r="E441" s="28" t="str">
        <f>IF(記入用!E441="","",記入用!E441)</f>
        <v/>
      </c>
      <c r="F441" s="28" t="str">
        <f>IF(記入用!F441="","",記入用!F441)</f>
        <v/>
      </c>
      <c r="G441" s="28" t="str">
        <f>IF(OR(記入用!G441=0,記入用!H441=0),"",ROUND((記入用!G441+記入用!H441)/2,0))</f>
        <v/>
      </c>
      <c r="H441" s="29" t="str">
        <f>IF(集計用!G441="","",IF(集計用!F441="男",LOOKUP(集計用!G441,得点換算データ!$A$3:$B$12),LOOKUP(集計用!G441,得点換算データ!$A$17:$B$26)))</f>
        <v/>
      </c>
      <c r="I441" s="28" t="str">
        <f>IF(記入用!I441="","",記入用!I441)</f>
        <v/>
      </c>
      <c r="J441" s="30" t="str">
        <f>IF(集計用!I441="","",IF(集計用!F441="男",LOOKUP(集計用!I441,得点換算データ!$C$3:$D$12),LOOKUP(集計用!I441,得点換算データ!$C$17:$D$26)))</f>
        <v/>
      </c>
      <c r="K441" s="28" t="str">
        <f>IF(記入用!J441="","",ROUNDDOWN(記入用!J441,0))</f>
        <v/>
      </c>
      <c r="L441" s="29" t="str">
        <f>IF(集計用!K441="","",IF(集計用!F441="男",LOOKUP(集計用!K441,得点換算データ!$E$3:$F$12),LOOKUP(集計用!K441,得点換算データ!$E$17:$F$26)))</f>
        <v/>
      </c>
      <c r="M441" s="28" t="str">
        <f>IF(記入用!K441="","",記入用!K441)</f>
        <v/>
      </c>
      <c r="N441" s="30" t="str">
        <f>IF(集計用!M441="","",IF(集計用!F441="男",LOOKUP(集計用!M441,得点換算データ!$G$3:$H$12),LOOKUP(集計用!M441,得点換算データ!$G$17:$H$26)))</f>
        <v/>
      </c>
      <c r="O441" s="28" t="str">
        <f>IF(記入用!L441="","",記入用!L441)</f>
        <v/>
      </c>
      <c r="P441" s="30" t="str">
        <f>IF(集計用!O441="","",IF(集計用!F441="男",LOOKUP(集計用!O441,得点換算データ!$I$3:$J$12),LOOKUP(集計用!O441,得点換算データ!$I$17:$J$26)))</f>
        <v/>
      </c>
      <c r="Q441" s="28" t="str">
        <f>IF(記入用!M441="","",記入用!M441)</f>
        <v/>
      </c>
      <c r="R441" s="30" t="str">
        <f>IF(集計用!Q441="","",IF(集計用!F441="男",LOOKUP(集計用!Q441,得点換算データ!$K$3:$L$12),LOOKUP(集計用!Q441,得点換算データ!$K$17:$L$26)))</f>
        <v/>
      </c>
      <c r="S441" s="28" t="str">
        <f>IF(記入用!N441="","",ROUNDUP(記入用!N441,1))</f>
        <v/>
      </c>
      <c r="T441" s="30" t="str">
        <f>IF(集計用!S441="","",IF(集計用!F441="男",LOOKUP(集計用!S441,得点換算データ!$M$3:$N$12),LOOKUP(集計用!S441,得点換算データ!$M$17:$N$26)))</f>
        <v/>
      </c>
      <c r="U441" s="28" t="str">
        <f>IF(記入用!O441="","",ROUNDDOWN(記入用!O441,0))</f>
        <v/>
      </c>
      <c r="V441" s="30" t="str">
        <f>IF(集計用!U441="","",IF(集計用!F441="男",LOOKUP(集計用!U441,得点換算データ!$O$3:$P$12),LOOKUP(集計用!U441,得点換算データ!$O$17:$P$26)))</f>
        <v/>
      </c>
      <c r="W441" s="28" t="str">
        <f>IF(記入用!P441="","",ROUNDDOWN(記入用!P441,0))</f>
        <v/>
      </c>
      <c r="X441" s="30" t="str">
        <f>IF(集計用!W441="","",IF(集計用!F441="男",LOOKUP(集計用!W441,得点換算データ!$Q$3:$R$12),LOOKUP(集計用!W441,得点換算データ!$Q$17:$R$26)))</f>
        <v/>
      </c>
      <c r="Y441" s="28" t="str">
        <f>IF(SUM(集計用!H441+J441+L441+N441+P441+R441+T441+V441+X441)=0,"",(H441+J441+L441+N441+T441+V441+X441+MAX(P441,R441)))</f>
        <v/>
      </c>
      <c r="Z441" s="28" t="str">
        <f>IF(Y441="","",IF(C441=1,LOOKUP(Y441,得点換算データ!$B$29:$B$33,得点換算データ!$A$29:$A$33),IF(C441=2,LOOKUP(Y441,得点換算データ!$C$29:$C$33,得点換算データ!$A$29:$A$33),LOOKUP(Y441,得点換算データ!$D$29:$D$33,得点換算データ!$A$29:$A$33))))</f>
        <v/>
      </c>
      <c r="AA441" s="27">
        <f t="shared" si="60"/>
        <v>0</v>
      </c>
      <c r="AB441" s="27"/>
      <c r="AC441" s="27">
        <f t="shared" si="61"/>
        <v>0</v>
      </c>
      <c r="AD441" s="27">
        <f t="shared" si="62"/>
        <v>0</v>
      </c>
      <c r="AE441" s="27">
        <f t="shared" si="63"/>
        <v>0</v>
      </c>
      <c r="AF441" s="27">
        <f t="shared" si="64"/>
        <v>0</v>
      </c>
      <c r="AG441" s="27">
        <f t="shared" si="65"/>
        <v>0</v>
      </c>
      <c r="AH441" s="27">
        <f t="shared" si="66"/>
        <v>0</v>
      </c>
      <c r="AI441" s="27">
        <f t="shared" si="67"/>
        <v>0</v>
      </c>
      <c r="AJ441" s="27">
        <f t="shared" si="68"/>
        <v>0</v>
      </c>
      <c r="AK441" s="27">
        <f t="shared" si="69"/>
        <v>0</v>
      </c>
    </row>
    <row r="442" spans="1:37">
      <c r="A442" s="28" t="str">
        <f>IF(記入用!A442="","",記入用!A442)</f>
        <v/>
      </c>
      <c r="B442" s="28" t="str">
        <f>IF(記入用!B442="","",記入用!B442)</f>
        <v/>
      </c>
      <c r="C442" s="28" t="str">
        <f>IF(記入用!C442="","",記入用!C442)</f>
        <v/>
      </c>
      <c r="D442" s="28" t="str">
        <f>IF(記入用!D442="","",記入用!D442)</f>
        <v/>
      </c>
      <c r="E442" s="28" t="str">
        <f>IF(記入用!E442="","",記入用!E442)</f>
        <v/>
      </c>
      <c r="F442" s="28" t="str">
        <f>IF(記入用!F442="","",記入用!F442)</f>
        <v/>
      </c>
      <c r="G442" s="28" t="str">
        <f>IF(OR(記入用!G442=0,記入用!H442=0),"",ROUND((記入用!G442+記入用!H442)/2,0))</f>
        <v/>
      </c>
      <c r="H442" s="29" t="str">
        <f>IF(集計用!G442="","",IF(集計用!F442="男",LOOKUP(集計用!G442,得点換算データ!$A$3:$B$12),LOOKUP(集計用!G442,得点換算データ!$A$17:$B$26)))</f>
        <v/>
      </c>
      <c r="I442" s="28" t="str">
        <f>IF(記入用!I442="","",記入用!I442)</f>
        <v/>
      </c>
      <c r="J442" s="30" t="str">
        <f>IF(集計用!I442="","",IF(集計用!F442="男",LOOKUP(集計用!I442,得点換算データ!$C$3:$D$12),LOOKUP(集計用!I442,得点換算データ!$C$17:$D$26)))</f>
        <v/>
      </c>
      <c r="K442" s="28" t="str">
        <f>IF(記入用!J442="","",ROUNDDOWN(記入用!J442,0))</f>
        <v/>
      </c>
      <c r="L442" s="29" t="str">
        <f>IF(集計用!K442="","",IF(集計用!F442="男",LOOKUP(集計用!K442,得点換算データ!$E$3:$F$12),LOOKUP(集計用!K442,得点換算データ!$E$17:$F$26)))</f>
        <v/>
      </c>
      <c r="M442" s="28" t="str">
        <f>IF(記入用!K442="","",記入用!K442)</f>
        <v/>
      </c>
      <c r="N442" s="30" t="str">
        <f>IF(集計用!M442="","",IF(集計用!F442="男",LOOKUP(集計用!M442,得点換算データ!$G$3:$H$12),LOOKUP(集計用!M442,得点換算データ!$G$17:$H$26)))</f>
        <v/>
      </c>
      <c r="O442" s="28" t="str">
        <f>IF(記入用!L442="","",記入用!L442)</f>
        <v/>
      </c>
      <c r="P442" s="30" t="str">
        <f>IF(集計用!O442="","",IF(集計用!F442="男",LOOKUP(集計用!O442,得点換算データ!$I$3:$J$12),LOOKUP(集計用!O442,得点換算データ!$I$17:$J$26)))</f>
        <v/>
      </c>
      <c r="Q442" s="28" t="str">
        <f>IF(記入用!M442="","",記入用!M442)</f>
        <v/>
      </c>
      <c r="R442" s="30" t="str">
        <f>IF(集計用!Q442="","",IF(集計用!F442="男",LOOKUP(集計用!Q442,得点換算データ!$K$3:$L$12),LOOKUP(集計用!Q442,得点換算データ!$K$17:$L$26)))</f>
        <v/>
      </c>
      <c r="S442" s="28" t="str">
        <f>IF(記入用!N442="","",ROUNDUP(記入用!N442,1))</f>
        <v/>
      </c>
      <c r="T442" s="30" t="str">
        <f>IF(集計用!S442="","",IF(集計用!F442="男",LOOKUP(集計用!S442,得点換算データ!$M$3:$N$12),LOOKUP(集計用!S442,得点換算データ!$M$17:$N$26)))</f>
        <v/>
      </c>
      <c r="U442" s="28" t="str">
        <f>IF(記入用!O442="","",ROUNDDOWN(記入用!O442,0))</f>
        <v/>
      </c>
      <c r="V442" s="30" t="str">
        <f>IF(集計用!U442="","",IF(集計用!F442="男",LOOKUP(集計用!U442,得点換算データ!$O$3:$P$12),LOOKUP(集計用!U442,得点換算データ!$O$17:$P$26)))</f>
        <v/>
      </c>
      <c r="W442" s="28" t="str">
        <f>IF(記入用!P442="","",ROUNDDOWN(記入用!P442,0))</f>
        <v/>
      </c>
      <c r="X442" s="30" t="str">
        <f>IF(集計用!W442="","",IF(集計用!F442="男",LOOKUP(集計用!W442,得点換算データ!$Q$3:$R$12),LOOKUP(集計用!W442,得点換算データ!$Q$17:$R$26)))</f>
        <v/>
      </c>
      <c r="Y442" s="28" t="str">
        <f>IF(SUM(集計用!H442+J442+L442+N442+P442+R442+T442+V442+X442)=0,"",(H442+J442+L442+N442+T442+V442+X442+MAX(P442,R442)))</f>
        <v/>
      </c>
      <c r="Z442" s="28" t="str">
        <f>IF(Y442="","",IF(C442=1,LOOKUP(Y442,得点換算データ!$B$29:$B$33,得点換算データ!$A$29:$A$33),IF(C442=2,LOOKUP(Y442,得点換算データ!$C$29:$C$33,得点換算データ!$A$29:$A$33),LOOKUP(Y442,得点換算データ!$D$29:$D$33,得点換算データ!$A$29:$A$33))))</f>
        <v/>
      </c>
      <c r="AA442" s="27">
        <f t="shared" si="60"/>
        <v>0</v>
      </c>
      <c r="AB442" s="27"/>
      <c r="AC442" s="27">
        <f t="shared" si="61"/>
        <v>0</v>
      </c>
      <c r="AD442" s="27">
        <f t="shared" si="62"/>
        <v>0</v>
      </c>
      <c r="AE442" s="27">
        <f t="shared" si="63"/>
        <v>0</v>
      </c>
      <c r="AF442" s="27">
        <f t="shared" si="64"/>
        <v>0</v>
      </c>
      <c r="AG442" s="27">
        <f t="shared" si="65"/>
        <v>0</v>
      </c>
      <c r="AH442" s="27">
        <f t="shared" si="66"/>
        <v>0</v>
      </c>
      <c r="AI442" s="27">
        <f t="shared" si="67"/>
        <v>0</v>
      </c>
      <c r="AJ442" s="27">
        <f t="shared" si="68"/>
        <v>0</v>
      </c>
      <c r="AK442" s="27">
        <f t="shared" si="69"/>
        <v>0</v>
      </c>
    </row>
    <row r="443" spans="1:37">
      <c r="A443" s="28" t="str">
        <f>IF(記入用!A443="","",記入用!A443)</f>
        <v/>
      </c>
      <c r="B443" s="28" t="str">
        <f>IF(記入用!B443="","",記入用!B443)</f>
        <v/>
      </c>
      <c r="C443" s="28" t="str">
        <f>IF(記入用!C443="","",記入用!C443)</f>
        <v/>
      </c>
      <c r="D443" s="28" t="str">
        <f>IF(記入用!D443="","",記入用!D443)</f>
        <v/>
      </c>
      <c r="E443" s="28" t="str">
        <f>IF(記入用!E443="","",記入用!E443)</f>
        <v/>
      </c>
      <c r="F443" s="28" t="str">
        <f>IF(記入用!F443="","",記入用!F443)</f>
        <v/>
      </c>
      <c r="G443" s="28" t="str">
        <f>IF(OR(記入用!G443=0,記入用!H443=0),"",ROUND((記入用!G443+記入用!H443)/2,0))</f>
        <v/>
      </c>
      <c r="H443" s="29" t="str">
        <f>IF(集計用!G443="","",IF(集計用!F443="男",LOOKUP(集計用!G443,得点換算データ!$A$3:$B$12),LOOKUP(集計用!G443,得点換算データ!$A$17:$B$26)))</f>
        <v/>
      </c>
      <c r="I443" s="28" t="str">
        <f>IF(記入用!I443="","",記入用!I443)</f>
        <v/>
      </c>
      <c r="J443" s="30" t="str">
        <f>IF(集計用!I443="","",IF(集計用!F443="男",LOOKUP(集計用!I443,得点換算データ!$C$3:$D$12),LOOKUP(集計用!I443,得点換算データ!$C$17:$D$26)))</f>
        <v/>
      </c>
      <c r="K443" s="28" t="str">
        <f>IF(記入用!J443="","",ROUNDDOWN(記入用!J443,0))</f>
        <v/>
      </c>
      <c r="L443" s="29" t="str">
        <f>IF(集計用!K443="","",IF(集計用!F443="男",LOOKUP(集計用!K443,得点換算データ!$E$3:$F$12),LOOKUP(集計用!K443,得点換算データ!$E$17:$F$26)))</f>
        <v/>
      </c>
      <c r="M443" s="28" t="str">
        <f>IF(記入用!K443="","",記入用!K443)</f>
        <v/>
      </c>
      <c r="N443" s="30" t="str">
        <f>IF(集計用!M443="","",IF(集計用!F443="男",LOOKUP(集計用!M443,得点換算データ!$G$3:$H$12),LOOKUP(集計用!M443,得点換算データ!$G$17:$H$26)))</f>
        <v/>
      </c>
      <c r="O443" s="28" t="str">
        <f>IF(記入用!L443="","",記入用!L443)</f>
        <v/>
      </c>
      <c r="P443" s="30" t="str">
        <f>IF(集計用!O443="","",IF(集計用!F443="男",LOOKUP(集計用!O443,得点換算データ!$I$3:$J$12),LOOKUP(集計用!O443,得点換算データ!$I$17:$J$26)))</f>
        <v/>
      </c>
      <c r="Q443" s="28" t="str">
        <f>IF(記入用!M443="","",記入用!M443)</f>
        <v/>
      </c>
      <c r="R443" s="30" t="str">
        <f>IF(集計用!Q443="","",IF(集計用!F443="男",LOOKUP(集計用!Q443,得点換算データ!$K$3:$L$12),LOOKUP(集計用!Q443,得点換算データ!$K$17:$L$26)))</f>
        <v/>
      </c>
      <c r="S443" s="28" t="str">
        <f>IF(記入用!N443="","",ROUNDUP(記入用!N443,1))</f>
        <v/>
      </c>
      <c r="T443" s="30" t="str">
        <f>IF(集計用!S443="","",IF(集計用!F443="男",LOOKUP(集計用!S443,得点換算データ!$M$3:$N$12),LOOKUP(集計用!S443,得点換算データ!$M$17:$N$26)))</f>
        <v/>
      </c>
      <c r="U443" s="28" t="str">
        <f>IF(記入用!O443="","",ROUNDDOWN(記入用!O443,0))</f>
        <v/>
      </c>
      <c r="V443" s="30" t="str">
        <f>IF(集計用!U443="","",IF(集計用!F443="男",LOOKUP(集計用!U443,得点換算データ!$O$3:$P$12),LOOKUP(集計用!U443,得点換算データ!$O$17:$P$26)))</f>
        <v/>
      </c>
      <c r="W443" s="28" t="str">
        <f>IF(記入用!P443="","",ROUNDDOWN(記入用!P443,0))</f>
        <v/>
      </c>
      <c r="X443" s="30" t="str">
        <f>IF(集計用!W443="","",IF(集計用!F443="男",LOOKUP(集計用!W443,得点換算データ!$Q$3:$R$12),LOOKUP(集計用!W443,得点換算データ!$Q$17:$R$26)))</f>
        <v/>
      </c>
      <c r="Y443" s="28" t="str">
        <f>IF(SUM(集計用!H443+J443+L443+N443+P443+R443+T443+V443+X443)=0,"",(H443+J443+L443+N443+T443+V443+X443+MAX(P443,R443)))</f>
        <v/>
      </c>
      <c r="Z443" s="28" t="str">
        <f>IF(Y443="","",IF(C443=1,LOOKUP(Y443,得点換算データ!$B$29:$B$33,得点換算データ!$A$29:$A$33),IF(C443=2,LOOKUP(Y443,得点換算データ!$C$29:$C$33,得点換算データ!$A$29:$A$33),LOOKUP(Y443,得点換算データ!$D$29:$D$33,得点換算データ!$A$29:$A$33))))</f>
        <v/>
      </c>
      <c r="AA443" s="27">
        <f t="shared" si="60"/>
        <v>0</v>
      </c>
      <c r="AB443" s="27"/>
      <c r="AC443" s="27">
        <f t="shared" si="61"/>
        <v>0</v>
      </c>
      <c r="AD443" s="27">
        <f t="shared" si="62"/>
        <v>0</v>
      </c>
      <c r="AE443" s="27">
        <f t="shared" si="63"/>
        <v>0</v>
      </c>
      <c r="AF443" s="27">
        <f t="shared" si="64"/>
        <v>0</v>
      </c>
      <c r="AG443" s="27">
        <f t="shared" si="65"/>
        <v>0</v>
      </c>
      <c r="AH443" s="27">
        <f t="shared" si="66"/>
        <v>0</v>
      </c>
      <c r="AI443" s="27">
        <f t="shared" si="67"/>
        <v>0</v>
      </c>
      <c r="AJ443" s="27">
        <f t="shared" si="68"/>
        <v>0</v>
      </c>
      <c r="AK443" s="27">
        <f t="shared" si="69"/>
        <v>0</v>
      </c>
    </row>
    <row r="444" spans="1:37">
      <c r="A444" s="28" t="str">
        <f>IF(記入用!A444="","",記入用!A444)</f>
        <v/>
      </c>
      <c r="B444" s="28" t="str">
        <f>IF(記入用!B444="","",記入用!B444)</f>
        <v/>
      </c>
      <c r="C444" s="28" t="str">
        <f>IF(記入用!C444="","",記入用!C444)</f>
        <v/>
      </c>
      <c r="D444" s="28" t="str">
        <f>IF(記入用!D444="","",記入用!D444)</f>
        <v/>
      </c>
      <c r="E444" s="28" t="str">
        <f>IF(記入用!E444="","",記入用!E444)</f>
        <v/>
      </c>
      <c r="F444" s="28" t="str">
        <f>IF(記入用!F444="","",記入用!F444)</f>
        <v/>
      </c>
      <c r="G444" s="28" t="str">
        <f>IF(OR(記入用!G444=0,記入用!H444=0),"",ROUND((記入用!G444+記入用!H444)/2,0))</f>
        <v/>
      </c>
      <c r="H444" s="29" t="str">
        <f>IF(集計用!G444="","",IF(集計用!F444="男",LOOKUP(集計用!G444,得点換算データ!$A$3:$B$12),LOOKUP(集計用!G444,得点換算データ!$A$17:$B$26)))</f>
        <v/>
      </c>
      <c r="I444" s="28" t="str">
        <f>IF(記入用!I444="","",記入用!I444)</f>
        <v/>
      </c>
      <c r="J444" s="30" t="str">
        <f>IF(集計用!I444="","",IF(集計用!F444="男",LOOKUP(集計用!I444,得点換算データ!$C$3:$D$12),LOOKUP(集計用!I444,得点換算データ!$C$17:$D$26)))</f>
        <v/>
      </c>
      <c r="K444" s="28" t="str">
        <f>IF(記入用!J444="","",ROUNDDOWN(記入用!J444,0))</f>
        <v/>
      </c>
      <c r="L444" s="29" t="str">
        <f>IF(集計用!K444="","",IF(集計用!F444="男",LOOKUP(集計用!K444,得点換算データ!$E$3:$F$12),LOOKUP(集計用!K444,得点換算データ!$E$17:$F$26)))</f>
        <v/>
      </c>
      <c r="M444" s="28" t="str">
        <f>IF(記入用!K444="","",記入用!K444)</f>
        <v/>
      </c>
      <c r="N444" s="30" t="str">
        <f>IF(集計用!M444="","",IF(集計用!F444="男",LOOKUP(集計用!M444,得点換算データ!$G$3:$H$12),LOOKUP(集計用!M444,得点換算データ!$G$17:$H$26)))</f>
        <v/>
      </c>
      <c r="O444" s="28" t="str">
        <f>IF(記入用!L444="","",記入用!L444)</f>
        <v/>
      </c>
      <c r="P444" s="30" t="str">
        <f>IF(集計用!O444="","",IF(集計用!F444="男",LOOKUP(集計用!O444,得点換算データ!$I$3:$J$12),LOOKUP(集計用!O444,得点換算データ!$I$17:$J$26)))</f>
        <v/>
      </c>
      <c r="Q444" s="28" t="str">
        <f>IF(記入用!M444="","",記入用!M444)</f>
        <v/>
      </c>
      <c r="R444" s="30" t="str">
        <f>IF(集計用!Q444="","",IF(集計用!F444="男",LOOKUP(集計用!Q444,得点換算データ!$K$3:$L$12),LOOKUP(集計用!Q444,得点換算データ!$K$17:$L$26)))</f>
        <v/>
      </c>
      <c r="S444" s="28" t="str">
        <f>IF(記入用!N444="","",ROUNDUP(記入用!N444,1))</f>
        <v/>
      </c>
      <c r="T444" s="30" t="str">
        <f>IF(集計用!S444="","",IF(集計用!F444="男",LOOKUP(集計用!S444,得点換算データ!$M$3:$N$12),LOOKUP(集計用!S444,得点換算データ!$M$17:$N$26)))</f>
        <v/>
      </c>
      <c r="U444" s="28" t="str">
        <f>IF(記入用!O444="","",ROUNDDOWN(記入用!O444,0))</f>
        <v/>
      </c>
      <c r="V444" s="30" t="str">
        <f>IF(集計用!U444="","",IF(集計用!F444="男",LOOKUP(集計用!U444,得点換算データ!$O$3:$P$12),LOOKUP(集計用!U444,得点換算データ!$O$17:$P$26)))</f>
        <v/>
      </c>
      <c r="W444" s="28" t="str">
        <f>IF(記入用!P444="","",ROUNDDOWN(記入用!P444,0))</f>
        <v/>
      </c>
      <c r="X444" s="30" t="str">
        <f>IF(集計用!W444="","",IF(集計用!F444="男",LOOKUP(集計用!W444,得点換算データ!$Q$3:$R$12),LOOKUP(集計用!W444,得点換算データ!$Q$17:$R$26)))</f>
        <v/>
      </c>
      <c r="Y444" s="28" t="str">
        <f>IF(SUM(集計用!H444+J444+L444+N444+P444+R444+T444+V444+X444)=0,"",(H444+J444+L444+N444+T444+V444+X444+MAX(P444,R444)))</f>
        <v/>
      </c>
      <c r="Z444" s="28" t="str">
        <f>IF(Y444="","",IF(C444=1,LOOKUP(Y444,得点換算データ!$B$29:$B$33,得点換算データ!$A$29:$A$33),IF(C444=2,LOOKUP(Y444,得点換算データ!$C$29:$C$33,得点換算データ!$A$29:$A$33),LOOKUP(Y444,得点換算データ!$D$29:$D$33,得点換算データ!$A$29:$A$33))))</f>
        <v/>
      </c>
      <c r="AA444" s="27">
        <f t="shared" si="60"/>
        <v>0</v>
      </c>
      <c r="AB444" s="27"/>
      <c r="AC444" s="27">
        <f t="shared" si="61"/>
        <v>0</v>
      </c>
      <c r="AD444" s="27">
        <f t="shared" si="62"/>
        <v>0</v>
      </c>
      <c r="AE444" s="27">
        <f t="shared" si="63"/>
        <v>0</v>
      </c>
      <c r="AF444" s="27">
        <f t="shared" si="64"/>
        <v>0</v>
      </c>
      <c r="AG444" s="27">
        <f t="shared" si="65"/>
        <v>0</v>
      </c>
      <c r="AH444" s="27">
        <f t="shared" si="66"/>
        <v>0</v>
      </c>
      <c r="AI444" s="27">
        <f t="shared" si="67"/>
        <v>0</v>
      </c>
      <c r="AJ444" s="27">
        <f t="shared" si="68"/>
        <v>0</v>
      </c>
      <c r="AK444" s="27">
        <f t="shared" si="69"/>
        <v>0</v>
      </c>
    </row>
    <row r="445" spans="1:37">
      <c r="A445" s="28" t="str">
        <f>IF(記入用!A445="","",記入用!A445)</f>
        <v/>
      </c>
      <c r="B445" s="28" t="str">
        <f>IF(記入用!B445="","",記入用!B445)</f>
        <v/>
      </c>
      <c r="C445" s="28" t="str">
        <f>IF(記入用!C445="","",記入用!C445)</f>
        <v/>
      </c>
      <c r="D445" s="28" t="str">
        <f>IF(記入用!D445="","",記入用!D445)</f>
        <v/>
      </c>
      <c r="E445" s="28" t="str">
        <f>IF(記入用!E445="","",記入用!E445)</f>
        <v/>
      </c>
      <c r="F445" s="28" t="str">
        <f>IF(記入用!F445="","",記入用!F445)</f>
        <v/>
      </c>
      <c r="G445" s="28" t="str">
        <f>IF(OR(記入用!G445=0,記入用!H445=0),"",ROUND((記入用!G445+記入用!H445)/2,0))</f>
        <v/>
      </c>
      <c r="H445" s="29" t="str">
        <f>IF(集計用!G445="","",IF(集計用!F445="男",LOOKUP(集計用!G445,得点換算データ!$A$3:$B$12),LOOKUP(集計用!G445,得点換算データ!$A$17:$B$26)))</f>
        <v/>
      </c>
      <c r="I445" s="28" t="str">
        <f>IF(記入用!I445="","",記入用!I445)</f>
        <v/>
      </c>
      <c r="J445" s="30" t="str">
        <f>IF(集計用!I445="","",IF(集計用!F445="男",LOOKUP(集計用!I445,得点換算データ!$C$3:$D$12),LOOKUP(集計用!I445,得点換算データ!$C$17:$D$26)))</f>
        <v/>
      </c>
      <c r="K445" s="28" t="str">
        <f>IF(記入用!J445="","",ROUNDDOWN(記入用!J445,0))</f>
        <v/>
      </c>
      <c r="L445" s="29" t="str">
        <f>IF(集計用!K445="","",IF(集計用!F445="男",LOOKUP(集計用!K445,得点換算データ!$E$3:$F$12),LOOKUP(集計用!K445,得点換算データ!$E$17:$F$26)))</f>
        <v/>
      </c>
      <c r="M445" s="28" t="str">
        <f>IF(記入用!K445="","",記入用!K445)</f>
        <v/>
      </c>
      <c r="N445" s="30" t="str">
        <f>IF(集計用!M445="","",IF(集計用!F445="男",LOOKUP(集計用!M445,得点換算データ!$G$3:$H$12),LOOKUP(集計用!M445,得点換算データ!$G$17:$H$26)))</f>
        <v/>
      </c>
      <c r="O445" s="28" t="str">
        <f>IF(記入用!L445="","",記入用!L445)</f>
        <v/>
      </c>
      <c r="P445" s="30" t="str">
        <f>IF(集計用!O445="","",IF(集計用!F445="男",LOOKUP(集計用!O445,得点換算データ!$I$3:$J$12),LOOKUP(集計用!O445,得点換算データ!$I$17:$J$26)))</f>
        <v/>
      </c>
      <c r="Q445" s="28" t="str">
        <f>IF(記入用!M445="","",記入用!M445)</f>
        <v/>
      </c>
      <c r="R445" s="30" t="str">
        <f>IF(集計用!Q445="","",IF(集計用!F445="男",LOOKUP(集計用!Q445,得点換算データ!$K$3:$L$12),LOOKUP(集計用!Q445,得点換算データ!$K$17:$L$26)))</f>
        <v/>
      </c>
      <c r="S445" s="28" t="str">
        <f>IF(記入用!N445="","",ROUNDUP(記入用!N445,1))</f>
        <v/>
      </c>
      <c r="T445" s="30" t="str">
        <f>IF(集計用!S445="","",IF(集計用!F445="男",LOOKUP(集計用!S445,得点換算データ!$M$3:$N$12),LOOKUP(集計用!S445,得点換算データ!$M$17:$N$26)))</f>
        <v/>
      </c>
      <c r="U445" s="28" t="str">
        <f>IF(記入用!O445="","",ROUNDDOWN(記入用!O445,0))</f>
        <v/>
      </c>
      <c r="V445" s="30" t="str">
        <f>IF(集計用!U445="","",IF(集計用!F445="男",LOOKUP(集計用!U445,得点換算データ!$O$3:$P$12),LOOKUP(集計用!U445,得点換算データ!$O$17:$P$26)))</f>
        <v/>
      </c>
      <c r="W445" s="28" t="str">
        <f>IF(記入用!P445="","",ROUNDDOWN(記入用!P445,0))</f>
        <v/>
      </c>
      <c r="X445" s="30" t="str">
        <f>IF(集計用!W445="","",IF(集計用!F445="男",LOOKUP(集計用!W445,得点換算データ!$Q$3:$R$12),LOOKUP(集計用!W445,得点換算データ!$Q$17:$R$26)))</f>
        <v/>
      </c>
      <c r="Y445" s="28" t="str">
        <f>IF(SUM(集計用!H445+J445+L445+N445+P445+R445+T445+V445+X445)=0,"",(H445+J445+L445+N445+T445+V445+X445+MAX(P445,R445)))</f>
        <v/>
      </c>
      <c r="Z445" s="28" t="str">
        <f>IF(Y445="","",IF(C445=1,LOOKUP(Y445,得点換算データ!$B$29:$B$33,得点換算データ!$A$29:$A$33),IF(C445=2,LOOKUP(Y445,得点換算データ!$C$29:$C$33,得点換算データ!$A$29:$A$33),LOOKUP(Y445,得点換算データ!$D$29:$D$33,得点換算データ!$A$29:$A$33))))</f>
        <v/>
      </c>
      <c r="AA445" s="27">
        <f t="shared" si="60"/>
        <v>0</v>
      </c>
      <c r="AB445" s="27"/>
      <c r="AC445" s="27">
        <f t="shared" si="61"/>
        <v>0</v>
      </c>
      <c r="AD445" s="27">
        <f t="shared" si="62"/>
        <v>0</v>
      </c>
      <c r="AE445" s="27">
        <f t="shared" si="63"/>
        <v>0</v>
      </c>
      <c r="AF445" s="27">
        <f t="shared" si="64"/>
        <v>0</v>
      </c>
      <c r="AG445" s="27">
        <f t="shared" si="65"/>
        <v>0</v>
      </c>
      <c r="AH445" s="27">
        <f t="shared" si="66"/>
        <v>0</v>
      </c>
      <c r="AI445" s="27">
        <f t="shared" si="67"/>
        <v>0</v>
      </c>
      <c r="AJ445" s="27">
        <f t="shared" si="68"/>
        <v>0</v>
      </c>
      <c r="AK445" s="27">
        <f t="shared" si="69"/>
        <v>0</v>
      </c>
    </row>
    <row r="446" spans="1:37">
      <c r="A446" s="28" t="str">
        <f>IF(記入用!A446="","",記入用!A446)</f>
        <v/>
      </c>
      <c r="B446" s="28" t="str">
        <f>IF(記入用!B446="","",記入用!B446)</f>
        <v/>
      </c>
      <c r="C446" s="28" t="str">
        <f>IF(記入用!C446="","",記入用!C446)</f>
        <v/>
      </c>
      <c r="D446" s="28" t="str">
        <f>IF(記入用!D446="","",記入用!D446)</f>
        <v/>
      </c>
      <c r="E446" s="28" t="str">
        <f>IF(記入用!E446="","",記入用!E446)</f>
        <v/>
      </c>
      <c r="F446" s="28" t="str">
        <f>IF(記入用!F446="","",記入用!F446)</f>
        <v/>
      </c>
      <c r="G446" s="28" t="str">
        <f>IF(OR(記入用!G446=0,記入用!H446=0),"",ROUND((記入用!G446+記入用!H446)/2,0))</f>
        <v/>
      </c>
      <c r="H446" s="29" t="str">
        <f>IF(集計用!G446="","",IF(集計用!F446="男",LOOKUP(集計用!G446,得点換算データ!$A$3:$B$12),LOOKUP(集計用!G446,得点換算データ!$A$17:$B$26)))</f>
        <v/>
      </c>
      <c r="I446" s="28" t="str">
        <f>IF(記入用!I446="","",記入用!I446)</f>
        <v/>
      </c>
      <c r="J446" s="30" t="str">
        <f>IF(集計用!I446="","",IF(集計用!F446="男",LOOKUP(集計用!I446,得点換算データ!$C$3:$D$12),LOOKUP(集計用!I446,得点換算データ!$C$17:$D$26)))</f>
        <v/>
      </c>
      <c r="K446" s="28" t="str">
        <f>IF(記入用!J446="","",ROUNDDOWN(記入用!J446,0))</f>
        <v/>
      </c>
      <c r="L446" s="29" t="str">
        <f>IF(集計用!K446="","",IF(集計用!F446="男",LOOKUP(集計用!K446,得点換算データ!$E$3:$F$12),LOOKUP(集計用!K446,得点換算データ!$E$17:$F$26)))</f>
        <v/>
      </c>
      <c r="M446" s="28" t="str">
        <f>IF(記入用!K446="","",記入用!K446)</f>
        <v/>
      </c>
      <c r="N446" s="30" t="str">
        <f>IF(集計用!M446="","",IF(集計用!F446="男",LOOKUP(集計用!M446,得点換算データ!$G$3:$H$12),LOOKUP(集計用!M446,得点換算データ!$G$17:$H$26)))</f>
        <v/>
      </c>
      <c r="O446" s="28" t="str">
        <f>IF(記入用!L446="","",記入用!L446)</f>
        <v/>
      </c>
      <c r="P446" s="30" t="str">
        <f>IF(集計用!O446="","",IF(集計用!F446="男",LOOKUP(集計用!O446,得点換算データ!$I$3:$J$12),LOOKUP(集計用!O446,得点換算データ!$I$17:$J$26)))</f>
        <v/>
      </c>
      <c r="Q446" s="28" t="str">
        <f>IF(記入用!M446="","",記入用!M446)</f>
        <v/>
      </c>
      <c r="R446" s="30" t="str">
        <f>IF(集計用!Q446="","",IF(集計用!F446="男",LOOKUP(集計用!Q446,得点換算データ!$K$3:$L$12),LOOKUP(集計用!Q446,得点換算データ!$K$17:$L$26)))</f>
        <v/>
      </c>
      <c r="S446" s="28" t="str">
        <f>IF(記入用!N446="","",ROUNDUP(記入用!N446,1))</f>
        <v/>
      </c>
      <c r="T446" s="30" t="str">
        <f>IF(集計用!S446="","",IF(集計用!F446="男",LOOKUP(集計用!S446,得点換算データ!$M$3:$N$12),LOOKUP(集計用!S446,得点換算データ!$M$17:$N$26)))</f>
        <v/>
      </c>
      <c r="U446" s="28" t="str">
        <f>IF(記入用!O446="","",ROUNDDOWN(記入用!O446,0))</f>
        <v/>
      </c>
      <c r="V446" s="30" t="str">
        <f>IF(集計用!U446="","",IF(集計用!F446="男",LOOKUP(集計用!U446,得点換算データ!$O$3:$P$12),LOOKUP(集計用!U446,得点換算データ!$O$17:$P$26)))</f>
        <v/>
      </c>
      <c r="W446" s="28" t="str">
        <f>IF(記入用!P446="","",ROUNDDOWN(記入用!P446,0))</f>
        <v/>
      </c>
      <c r="X446" s="30" t="str">
        <f>IF(集計用!W446="","",IF(集計用!F446="男",LOOKUP(集計用!W446,得点換算データ!$Q$3:$R$12),LOOKUP(集計用!W446,得点換算データ!$Q$17:$R$26)))</f>
        <v/>
      </c>
      <c r="Y446" s="28" t="str">
        <f>IF(SUM(集計用!H446+J446+L446+N446+P446+R446+T446+V446+X446)=0,"",(H446+J446+L446+N446+T446+V446+X446+MAX(P446,R446)))</f>
        <v/>
      </c>
      <c r="Z446" s="28" t="str">
        <f>IF(Y446="","",IF(C446=1,LOOKUP(Y446,得点換算データ!$B$29:$B$33,得点換算データ!$A$29:$A$33),IF(C446=2,LOOKUP(Y446,得点換算データ!$C$29:$C$33,得点換算データ!$A$29:$A$33),LOOKUP(Y446,得点換算データ!$D$29:$D$33,得点換算データ!$A$29:$A$33))))</f>
        <v/>
      </c>
      <c r="AA446" s="27">
        <f t="shared" si="60"/>
        <v>0</v>
      </c>
      <c r="AB446" s="27"/>
      <c r="AC446" s="27">
        <f t="shared" si="61"/>
        <v>0</v>
      </c>
      <c r="AD446" s="27">
        <f t="shared" si="62"/>
        <v>0</v>
      </c>
      <c r="AE446" s="27">
        <f t="shared" si="63"/>
        <v>0</v>
      </c>
      <c r="AF446" s="27">
        <f t="shared" si="64"/>
        <v>0</v>
      </c>
      <c r="AG446" s="27">
        <f t="shared" si="65"/>
        <v>0</v>
      </c>
      <c r="AH446" s="27">
        <f t="shared" si="66"/>
        <v>0</v>
      </c>
      <c r="AI446" s="27">
        <f t="shared" si="67"/>
        <v>0</v>
      </c>
      <c r="AJ446" s="27">
        <f t="shared" si="68"/>
        <v>0</v>
      </c>
      <c r="AK446" s="27">
        <f t="shared" si="69"/>
        <v>0</v>
      </c>
    </row>
    <row r="447" spans="1:37">
      <c r="A447" s="28" t="str">
        <f>IF(記入用!A447="","",記入用!A447)</f>
        <v/>
      </c>
      <c r="B447" s="28" t="str">
        <f>IF(記入用!B447="","",記入用!B447)</f>
        <v/>
      </c>
      <c r="C447" s="28" t="str">
        <f>IF(記入用!C447="","",記入用!C447)</f>
        <v/>
      </c>
      <c r="D447" s="28" t="str">
        <f>IF(記入用!D447="","",記入用!D447)</f>
        <v/>
      </c>
      <c r="E447" s="28" t="str">
        <f>IF(記入用!E447="","",記入用!E447)</f>
        <v/>
      </c>
      <c r="F447" s="28" t="str">
        <f>IF(記入用!F447="","",記入用!F447)</f>
        <v/>
      </c>
      <c r="G447" s="28" t="str">
        <f>IF(OR(記入用!G447=0,記入用!H447=0),"",ROUND((記入用!G447+記入用!H447)/2,0))</f>
        <v/>
      </c>
      <c r="H447" s="29" t="str">
        <f>IF(集計用!G447="","",IF(集計用!F447="男",LOOKUP(集計用!G447,得点換算データ!$A$3:$B$12),LOOKUP(集計用!G447,得点換算データ!$A$17:$B$26)))</f>
        <v/>
      </c>
      <c r="I447" s="28" t="str">
        <f>IF(記入用!I447="","",記入用!I447)</f>
        <v/>
      </c>
      <c r="J447" s="30" t="str">
        <f>IF(集計用!I447="","",IF(集計用!F447="男",LOOKUP(集計用!I447,得点換算データ!$C$3:$D$12),LOOKUP(集計用!I447,得点換算データ!$C$17:$D$26)))</f>
        <v/>
      </c>
      <c r="K447" s="28" t="str">
        <f>IF(記入用!J447="","",ROUNDDOWN(記入用!J447,0))</f>
        <v/>
      </c>
      <c r="L447" s="29" t="str">
        <f>IF(集計用!K447="","",IF(集計用!F447="男",LOOKUP(集計用!K447,得点換算データ!$E$3:$F$12),LOOKUP(集計用!K447,得点換算データ!$E$17:$F$26)))</f>
        <v/>
      </c>
      <c r="M447" s="28" t="str">
        <f>IF(記入用!K447="","",記入用!K447)</f>
        <v/>
      </c>
      <c r="N447" s="30" t="str">
        <f>IF(集計用!M447="","",IF(集計用!F447="男",LOOKUP(集計用!M447,得点換算データ!$G$3:$H$12),LOOKUP(集計用!M447,得点換算データ!$G$17:$H$26)))</f>
        <v/>
      </c>
      <c r="O447" s="28" t="str">
        <f>IF(記入用!L447="","",記入用!L447)</f>
        <v/>
      </c>
      <c r="P447" s="30" t="str">
        <f>IF(集計用!O447="","",IF(集計用!F447="男",LOOKUP(集計用!O447,得点換算データ!$I$3:$J$12),LOOKUP(集計用!O447,得点換算データ!$I$17:$J$26)))</f>
        <v/>
      </c>
      <c r="Q447" s="28" t="str">
        <f>IF(記入用!M447="","",記入用!M447)</f>
        <v/>
      </c>
      <c r="R447" s="30" t="str">
        <f>IF(集計用!Q447="","",IF(集計用!F447="男",LOOKUP(集計用!Q447,得点換算データ!$K$3:$L$12),LOOKUP(集計用!Q447,得点換算データ!$K$17:$L$26)))</f>
        <v/>
      </c>
      <c r="S447" s="28" t="str">
        <f>IF(記入用!N447="","",ROUNDUP(記入用!N447,1))</f>
        <v/>
      </c>
      <c r="T447" s="30" t="str">
        <f>IF(集計用!S447="","",IF(集計用!F447="男",LOOKUP(集計用!S447,得点換算データ!$M$3:$N$12),LOOKUP(集計用!S447,得点換算データ!$M$17:$N$26)))</f>
        <v/>
      </c>
      <c r="U447" s="28" t="str">
        <f>IF(記入用!O447="","",ROUNDDOWN(記入用!O447,0))</f>
        <v/>
      </c>
      <c r="V447" s="30" t="str">
        <f>IF(集計用!U447="","",IF(集計用!F447="男",LOOKUP(集計用!U447,得点換算データ!$O$3:$P$12),LOOKUP(集計用!U447,得点換算データ!$O$17:$P$26)))</f>
        <v/>
      </c>
      <c r="W447" s="28" t="str">
        <f>IF(記入用!P447="","",ROUNDDOWN(記入用!P447,0))</f>
        <v/>
      </c>
      <c r="X447" s="30" t="str">
        <f>IF(集計用!W447="","",IF(集計用!F447="男",LOOKUP(集計用!W447,得点換算データ!$Q$3:$R$12),LOOKUP(集計用!W447,得点換算データ!$Q$17:$R$26)))</f>
        <v/>
      </c>
      <c r="Y447" s="28" t="str">
        <f>IF(SUM(集計用!H447+J447+L447+N447+P447+R447+T447+V447+X447)=0,"",(H447+J447+L447+N447+T447+V447+X447+MAX(P447,R447)))</f>
        <v/>
      </c>
      <c r="Z447" s="28" t="str">
        <f>IF(Y447="","",IF(C447=1,LOOKUP(Y447,得点換算データ!$B$29:$B$33,得点換算データ!$A$29:$A$33),IF(C447=2,LOOKUP(Y447,得点換算データ!$C$29:$C$33,得点換算データ!$A$29:$A$33),LOOKUP(Y447,得点換算データ!$D$29:$D$33,得点換算データ!$A$29:$A$33))))</f>
        <v/>
      </c>
      <c r="AA447" s="27">
        <f t="shared" si="60"/>
        <v>0</v>
      </c>
      <c r="AB447" s="27"/>
      <c r="AC447" s="27">
        <f t="shared" si="61"/>
        <v>0</v>
      </c>
      <c r="AD447" s="27">
        <f t="shared" si="62"/>
        <v>0</v>
      </c>
      <c r="AE447" s="27">
        <f t="shared" si="63"/>
        <v>0</v>
      </c>
      <c r="AF447" s="27">
        <f t="shared" si="64"/>
        <v>0</v>
      </c>
      <c r="AG447" s="27">
        <f t="shared" si="65"/>
        <v>0</v>
      </c>
      <c r="AH447" s="27">
        <f t="shared" si="66"/>
        <v>0</v>
      </c>
      <c r="AI447" s="27">
        <f t="shared" si="67"/>
        <v>0</v>
      </c>
      <c r="AJ447" s="27">
        <f t="shared" si="68"/>
        <v>0</v>
      </c>
      <c r="AK447" s="27">
        <f t="shared" si="69"/>
        <v>0</v>
      </c>
    </row>
    <row r="448" spans="1:37">
      <c r="A448" s="28" t="str">
        <f>IF(記入用!A448="","",記入用!A448)</f>
        <v/>
      </c>
      <c r="B448" s="28" t="str">
        <f>IF(記入用!B448="","",記入用!B448)</f>
        <v/>
      </c>
      <c r="C448" s="28" t="str">
        <f>IF(記入用!C448="","",記入用!C448)</f>
        <v/>
      </c>
      <c r="D448" s="28" t="str">
        <f>IF(記入用!D448="","",記入用!D448)</f>
        <v/>
      </c>
      <c r="E448" s="28" t="str">
        <f>IF(記入用!E448="","",記入用!E448)</f>
        <v/>
      </c>
      <c r="F448" s="28" t="str">
        <f>IF(記入用!F448="","",記入用!F448)</f>
        <v/>
      </c>
      <c r="G448" s="28" t="str">
        <f>IF(OR(記入用!G448=0,記入用!H448=0),"",ROUND((記入用!G448+記入用!H448)/2,0))</f>
        <v/>
      </c>
      <c r="H448" s="29" t="str">
        <f>IF(集計用!G448="","",IF(集計用!F448="男",LOOKUP(集計用!G448,得点換算データ!$A$3:$B$12),LOOKUP(集計用!G448,得点換算データ!$A$17:$B$26)))</f>
        <v/>
      </c>
      <c r="I448" s="28" t="str">
        <f>IF(記入用!I448="","",記入用!I448)</f>
        <v/>
      </c>
      <c r="J448" s="30" t="str">
        <f>IF(集計用!I448="","",IF(集計用!F448="男",LOOKUP(集計用!I448,得点換算データ!$C$3:$D$12),LOOKUP(集計用!I448,得点換算データ!$C$17:$D$26)))</f>
        <v/>
      </c>
      <c r="K448" s="28" t="str">
        <f>IF(記入用!J448="","",ROUNDDOWN(記入用!J448,0))</f>
        <v/>
      </c>
      <c r="L448" s="29" t="str">
        <f>IF(集計用!K448="","",IF(集計用!F448="男",LOOKUP(集計用!K448,得点換算データ!$E$3:$F$12),LOOKUP(集計用!K448,得点換算データ!$E$17:$F$26)))</f>
        <v/>
      </c>
      <c r="M448" s="28" t="str">
        <f>IF(記入用!K448="","",記入用!K448)</f>
        <v/>
      </c>
      <c r="N448" s="30" t="str">
        <f>IF(集計用!M448="","",IF(集計用!F448="男",LOOKUP(集計用!M448,得点換算データ!$G$3:$H$12),LOOKUP(集計用!M448,得点換算データ!$G$17:$H$26)))</f>
        <v/>
      </c>
      <c r="O448" s="28" t="str">
        <f>IF(記入用!L448="","",記入用!L448)</f>
        <v/>
      </c>
      <c r="P448" s="30" t="str">
        <f>IF(集計用!O448="","",IF(集計用!F448="男",LOOKUP(集計用!O448,得点換算データ!$I$3:$J$12),LOOKUP(集計用!O448,得点換算データ!$I$17:$J$26)))</f>
        <v/>
      </c>
      <c r="Q448" s="28" t="str">
        <f>IF(記入用!M448="","",記入用!M448)</f>
        <v/>
      </c>
      <c r="R448" s="30" t="str">
        <f>IF(集計用!Q448="","",IF(集計用!F448="男",LOOKUP(集計用!Q448,得点換算データ!$K$3:$L$12),LOOKUP(集計用!Q448,得点換算データ!$K$17:$L$26)))</f>
        <v/>
      </c>
      <c r="S448" s="28" t="str">
        <f>IF(記入用!N448="","",ROUNDUP(記入用!N448,1))</f>
        <v/>
      </c>
      <c r="T448" s="30" t="str">
        <f>IF(集計用!S448="","",IF(集計用!F448="男",LOOKUP(集計用!S448,得点換算データ!$M$3:$N$12),LOOKUP(集計用!S448,得点換算データ!$M$17:$N$26)))</f>
        <v/>
      </c>
      <c r="U448" s="28" t="str">
        <f>IF(記入用!O448="","",ROUNDDOWN(記入用!O448,0))</f>
        <v/>
      </c>
      <c r="V448" s="30" t="str">
        <f>IF(集計用!U448="","",IF(集計用!F448="男",LOOKUP(集計用!U448,得点換算データ!$O$3:$P$12),LOOKUP(集計用!U448,得点換算データ!$O$17:$P$26)))</f>
        <v/>
      </c>
      <c r="W448" s="28" t="str">
        <f>IF(記入用!P448="","",ROUNDDOWN(記入用!P448,0))</f>
        <v/>
      </c>
      <c r="X448" s="30" t="str">
        <f>IF(集計用!W448="","",IF(集計用!F448="男",LOOKUP(集計用!W448,得点換算データ!$Q$3:$R$12),LOOKUP(集計用!W448,得点換算データ!$Q$17:$R$26)))</f>
        <v/>
      </c>
      <c r="Y448" s="28" t="str">
        <f>IF(SUM(集計用!H448+J448+L448+N448+P448+R448+T448+V448+X448)=0,"",(H448+J448+L448+N448+T448+V448+X448+MAX(P448,R448)))</f>
        <v/>
      </c>
      <c r="Z448" s="28" t="str">
        <f>IF(Y448="","",IF(C448=1,LOOKUP(Y448,得点換算データ!$B$29:$B$33,得点換算データ!$A$29:$A$33),IF(C448=2,LOOKUP(Y448,得点換算データ!$C$29:$C$33,得点換算データ!$A$29:$A$33),LOOKUP(Y448,得点換算データ!$D$29:$D$33,得点換算データ!$A$29:$A$33))))</f>
        <v/>
      </c>
      <c r="AA448" s="27">
        <f t="shared" si="60"/>
        <v>0</v>
      </c>
      <c r="AB448" s="27"/>
      <c r="AC448" s="27">
        <f t="shared" si="61"/>
        <v>0</v>
      </c>
      <c r="AD448" s="27">
        <f t="shared" si="62"/>
        <v>0</v>
      </c>
      <c r="AE448" s="27">
        <f t="shared" si="63"/>
        <v>0</v>
      </c>
      <c r="AF448" s="27">
        <f t="shared" si="64"/>
        <v>0</v>
      </c>
      <c r="AG448" s="27">
        <f t="shared" si="65"/>
        <v>0</v>
      </c>
      <c r="AH448" s="27">
        <f t="shared" si="66"/>
        <v>0</v>
      </c>
      <c r="AI448" s="27">
        <f t="shared" si="67"/>
        <v>0</v>
      </c>
      <c r="AJ448" s="27">
        <f t="shared" si="68"/>
        <v>0</v>
      </c>
      <c r="AK448" s="27">
        <f t="shared" si="69"/>
        <v>0</v>
      </c>
    </row>
    <row r="449" spans="1:37">
      <c r="A449" s="28" t="str">
        <f>IF(記入用!A449="","",記入用!A449)</f>
        <v/>
      </c>
      <c r="B449" s="28" t="str">
        <f>IF(記入用!B449="","",記入用!B449)</f>
        <v/>
      </c>
      <c r="C449" s="28" t="str">
        <f>IF(記入用!C449="","",記入用!C449)</f>
        <v/>
      </c>
      <c r="D449" s="28" t="str">
        <f>IF(記入用!D449="","",記入用!D449)</f>
        <v/>
      </c>
      <c r="E449" s="28" t="str">
        <f>IF(記入用!E449="","",記入用!E449)</f>
        <v/>
      </c>
      <c r="F449" s="28" t="str">
        <f>IF(記入用!F449="","",記入用!F449)</f>
        <v/>
      </c>
      <c r="G449" s="28" t="str">
        <f>IF(OR(記入用!G449=0,記入用!H449=0),"",ROUND((記入用!G449+記入用!H449)/2,0))</f>
        <v/>
      </c>
      <c r="H449" s="29" t="str">
        <f>IF(集計用!G449="","",IF(集計用!F449="男",LOOKUP(集計用!G449,得点換算データ!$A$3:$B$12),LOOKUP(集計用!G449,得点換算データ!$A$17:$B$26)))</f>
        <v/>
      </c>
      <c r="I449" s="28" t="str">
        <f>IF(記入用!I449="","",記入用!I449)</f>
        <v/>
      </c>
      <c r="J449" s="30" t="str">
        <f>IF(集計用!I449="","",IF(集計用!F449="男",LOOKUP(集計用!I449,得点換算データ!$C$3:$D$12),LOOKUP(集計用!I449,得点換算データ!$C$17:$D$26)))</f>
        <v/>
      </c>
      <c r="K449" s="28" t="str">
        <f>IF(記入用!J449="","",ROUNDDOWN(記入用!J449,0))</f>
        <v/>
      </c>
      <c r="L449" s="29" t="str">
        <f>IF(集計用!K449="","",IF(集計用!F449="男",LOOKUP(集計用!K449,得点換算データ!$E$3:$F$12),LOOKUP(集計用!K449,得点換算データ!$E$17:$F$26)))</f>
        <v/>
      </c>
      <c r="M449" s="28" t="str">
        <f>IF(記入用!K449="","",記入用!K449)</f>
        <v/>
      </c>
      <c r="N449" s="30" t="str">
        <f>IF(集計用!M449="","",IF(集計用!F449="男",LOOKUP(集計用!M449,得点換算データ!$G$3:$H$12),LOOKUP(集計用!M449,得点換算データ!$G$17:$H$26)))</f>
        <v/>
      </c>
      <c r="O449" s="28" t="str">
        <f>IF(記入用!L449="","",記入用!L449)</f>
        <v/>
      </c>
      <c r="P449" s="30" t="str">
        <f>IF(集計用!O449="","",IF(集計用!F449="男",LOOKUP(集計用!O449,得点換算データ!$I$3:$J$12),LOOKUP(集計用!O449,得点換算データ!$I$17:$J$26)))</f>
        <v/>
      </c>
      <c r="Q449" s="28" t="str">
        <f>IF(記入用!M449="","",記入用!M449)</f>
        <v/>
      </c>
      <c r="R449" s="30" t="str">
        <f>IF(集計用!Q449="","",IF(集計用!F449="男",LOOKUP(集計用!Q449,得点換算データ!$K$3:$L$12),LOOKUP(集計用!Q449,得点換算データ!$K$17:$L$26)))</f>
        <v/>
      </c>
      <c r="S449" s="28" t="str">
        <f>IF(記入用!N449="","",ROUNDUP(記入用!N449,1))</f>
        <v/>
      </c>
      <c r="T449" s="30" t="str">
        <f>IF(集計用!S449="","",IF(集計用!F449="男",LOOKUP(集計用!S449,得点換算データ!$M$3:$N$12),LOOKUP(集計用!S449,得点換算データ!$M$17:$N$26)))</f>
        <v/>
      </c>
      <c r="U449" s="28" t="str">
        <f>IF(記入用!O449="","",ROUNDDOWN(記入用!O449,0))</f>
        <v/>
      </c>
      <c r="V449" s="30" t="str">
        <f>IF(集計用!U449="","",IF(集計用!F449="男",LOOKUP(集計用!U449,得点換算データ!$O$3:$P$12),LOOKUP(集計用!U449,得点換算データ!$O$17:$P$26)))</f>
        <v/>
      </c>
      <c r="W449" s="28" t="str">
        <f>IF(記入用!P449="","",ROUNDDOWN(記入用!P449,0))</f>
        <v/>
      </c>
      <c r="X449" s="30" t="str">
        <f>IF(集計用!W449="","",IF(集計用!F449="男",LOOKUP(集計用!W449,得点換算データ!$Q$3:$R$12),LOOKUP(集計用!W449,得点換算データ!$Q$17:$R$26)))</f>
        <v/>
      </c>
      <c r="Y449" s="28" t="str">
        <f>IF(SUM(集計用!H449+J449+L449+N449+P449+R449+T449+V449+X449)=0,"",(H449+J449+L449+N449+T449+V449+X449+MAX(P449,R449)))</f>
        <v/>
      </c>
      <c r="Z449" s="28" t="str">
        <f>IF(Y449="","",IF(C449=1,LOOKUP(Y449,得点換算データ!$B$29:$B$33,得点換算データ!$A$29:$A$33),IF(C449=2,LOOKUP(Y449,得点換算データ!$C$29:$C$33,得点換算データ!$A$29:$A$33),LOOKUP(Y449,得点換算データ!$D$29:$D$33,得点換算データ!$A$29:$A$33))))</f>
        <v/>
      </c>
      <c r="AA449" s="27">
        <f t="shared" si="60"/>
        <v>0</v>
      </c>
      <c r="AB449" s="27"/>
      <c r="AC449" s="27">
        <f t="shared" si="61"/>
        <v>0</v>
      </c>
      <c r="AD449" s="27">
        <f t="shared" si="62"/>
        <v>0</v>
      </c>
      <c r="AE449" s="27">
        <f t="shared" si="63"/>
        <v>0</v>
      </c>
      <c r="AF449" s="27">
        <f t="shared" si="64"/>
        <v>0</v>
      </c>
      <c r="AG449" s="27">
        <f t="shared" si="65"/>
        <v>0</v>
      </c>
      <c r="AH449" s="27">
        <f t="shared" si="66"/>
        <v>0</v>
      </c>
      <c r="AI449" s="27">
        <f t="shared" si="67"/>
        <v>0</v>
      </c>
      <c r="AJ449" s="27">
        <f t="shared" si="68"/>
        <v>0</v>
      </c>
      <c r="AK449" s="27">
        <f t="shared" si="69"/>
        <v>0</v>
      </c>
    </row>
    <row r="450" spans="1:37">
      <c r="A450" s="28" t="str">
        <f>IF(記入用!A450="","",記入用!A450)</f>
        <v/>
      </c>
      <c r="B450" s="28" t="str">
        <f>IF(記入用!B450="","",記入用!B450)</f>
        <v/>
      </c>
      <c r="C450" s="28" t="str">
        <f>IF(記入用!C450="","",記入用!C450)</f>
        <v/>
      </c>
      <c r="D450" s="28" t="str">
        <f>IF(記入用!D450="","",記入用!D450)</f>
        <v/>
      </c>
      <c r="E450" s="28" t="str">
        <f>IF(記入用!E450="","",記入用!E450)</f>
        <v/>
      </c>
      <c r="F450" s="28" t="str">
        <f>IF(記入用!F450="","",記入用!F450)</f>
        <v/>
      </c>
      <c r="G450" s="28" t="str">
        <f>IF(OR(記入用!G450=0,記入用!H450=0),"",ROUND((記入用!G450+記入用!H450)/2,0))</f>
        <v/>
      </c>
      <c r="H450" s="29" t="str">
        <f>IF(集計用!G450="","",IF(集計用!F450="男",LOOKUP(集計用!G450,得点換算データ!$A$3:$B$12),LOOKUP(集計用!G450,得点換算データ!$A$17:$B$26)))</f>
        <v/>
      </c>
      <c r="I450" s="28" t="str">
        <f>IF(記入用!I450="","",記入用!I450)</f>
        <v/>
      </c>
      <c r="J450" s="30" t="str">
        <f>IF(集計用!I450="","",IF(集計用!F450="男",LOOKUP(集計用!I450,得点換算データ!$C$3:$D$12),LOOKUP(集計用!I450,得点換算データ!$C$17:$D$26)))</f>
        <v/>
      </c>
      <c r="K450" s="28" t="str">
        <f>IF(記入用!J450="","",ROUNDDOWN(記入用!J450,0))</f>
        <v/>
      </c>
      <c r="L450" s="29" t="str">
        <f>IF(集計用!K450="","",IF(集計用!F450="男",LOOKUP(集計用!K450,得点換算データ!$E$3:$F$12),LOOKUP(集計用!K450,得点換算データ!$E$17:$F$26)))</f>
        <v/>
      </c>
      <c r="M450" s="28" t="str">
        <f>IF(記入用!K450="","",記入用!K450)</f>
        <v/>
      </c>
      <c r="N450" s="30" t="str">
        <f>IF(集計用!M450="","",IF(集計用!F450="男",LOOKUP(集計用!M450,得点換算データ!$G$3:$H$12),LOOKUP(集計用!M450,得点換算データ!$G$17:$H$26)))</f>
        <v/>
      </c>
      <c r="O450" s="28" t="str">
        <f>IF(記入用!L450="","",記入用!L450)</f>
        <v/>
      </c>
      <c r="P450" s="30" t="str">
        <f>IF(集計用!O450="","",IF(集計用!F450="男",LOOKUP(集計用!O450,得点換算データ!$I$3:$J$12),LOOKUP(集計用!O450,得点換算データ!$I$17:$J$26)))</f>
        <v/>
      </c>
      <c r="Q450" s="28" t="str">
        <f>IF(記入用!M450="","",記入用!M450)</f>
        <v/>
      </c>
      <c r="R450" s="30" t="str">
        <f>IF(集計用!Q450="","",IF(集計用!F450="男",LOOKUP(集計用!Q450,得点換算データ!$K$3:$L$12),LOOKUP(集計用!Q450,得点換算データ!$K$17:$L$26)))</f>
        <v/>
      </c>
      <c r="S450" s="28" t="str">
        <f>IF(記入用!N450="","",ROUNDUP(記入用!N450,1))</f>
        <v/>
      </c>
      <c r="T450" s="30" t="str">
        <f>IF(集計用!S450="","",IF(集計用!F450="男",LOOKUP(集計用!S450,得点換算データ!$M$3:$N$12),LOOKUP(集計用!S450,得点換算データ!$M$17:$N$26)))</f>
        <v/>
      </c>
      <c r="U450" s="28" t="str">
        <f>IF(記入用!O450="","",ROUNDDOWN(記入用!O450,0))</f>
        <v/>
      </c>
      <c r="V450" s="30" t="str">
        <f>IF(集計用!U450="","",IF(集計用!F450="男",LOOKUP(集計用!U450,得点換算データ!$O$3:$P$12),LOOKUP(集計用!U450,得点換算データ!$O$17:$P$26)))</f>
        <v/>
      </c>
      <c r="W450" s="28" t="str">
        <f>IF(記入用!P450="","",ROUNDDOWN(記入用!P450,0))</f>
        <v/>
      </c>
      <c r="X450" s="30" t="str">
        <f>IF(集計用!W450="","",IF(集計用!F450="男",LOOKUP(集計用!W450,得点換算データ!$Q$3:$R$12),LOOKUP(集計用!W450,得点換算データ!$Q$17:$R$26)))</f>
        <v/>
      </c>
      <c r="Y450" s="28" t="str">
        <f>IF(SUM(集計用!H450+J450+L450+N450+P450+R450+T450+V450+X450)=0,"",(H450+J450+L450+N450+T450+V450+X450+MAX(P450,R450)))</f>
        <v/>
      </c>
      <c r="Z450" s="28" t="str">
        <f>IF(Y450="","",IF(C450=1,LOOKUP(Y450,得点換算データ!$B$29:$B$33,得点換算データ!$A$29:$A$33),IF(C450=2,LOOKUP(Y450,得点換算データ!$C$29:$C$33,得点換算データ!$A$29:$A$33),LOOKUP(Y450,得点換算データ!$D$29:$D$33,得点換算データ!$A$29:$A$33))))</f>
        <v/>
      </c>
      <c r="AA450" s="27">
        <f t="shared" si="60"/>
        <v>0</v>
      </c>
      <c r="AB450" s="27"/>
      <c r="AC450" s="27">
        <f t="shared" si="61"/>
        <v>0</v>
      </c>
      <c r="AD450" s="27">
        <f t="shared" si="62"/>
        <v>0</v>
      </c>
      <c r="AE450" s="27">
        <f t="shared" si="63"/>
        <v>0</v>
      </c>
      <c r="AF450" s="27">
        <f t="shared" si="64"/>
        <v>0</v>
      </c>
      <c r="AG450" s="27">
        <f t="shared" si="65"/>
        <v>0</v>
      </c>
      <c r="AH450" s="27">
        <f t="shared" si="66"/>
        <v>0</v>
      </c>
      <c r="AI450" s="27">
        <f t="shared" si="67"/>
        <v>0</v>
      </c>
      <c r="AJ450" s="27">
        <f t="shared" si="68"/>
        <v>0</v>
      </c>
      <c r="AK450" s="27">
        <f t="shared" si="69"/>
        <v>0</v>
      </c>
    </row>
    <row r="451" spans="1:37">
      <c r="A451" s="28" t="str">
        <f>IF(記入用!A451="","",記入用!A451)</f>
        <v/>
      </c>
      <c r="B451" s="28" t="str">
        <f>IF(記入用!B451="","",記入用!B451)</f>
        <v/>
      </c>
      <c r="C451" s="28" t="str">
        <f>IF(記入用!C451="","",記入用!C451)</f>
        <v/>
      </c>
      <c r="D451" s="28" t="str">
        <f>IF(記入用!D451="","",記入用!D451)</f>
        <v/>
      </c>
      <c r="E451" s="28" t="str">
        <f>IF(記入用!E451="","",記入用!E451)</f>
        <v/>
      </c>
      <c r="F451" s="28" t="str">
        <f>IF(記入用!F451="","",記入用!F451)</f>
        <v/>
      </c>
      <c r="G451" s="28" t="str">
        <f>IF(OR(記入用!G451=0,記入用!H451=0),"",ROUND((記入用!G451+記入用!H451)/2,0))</f>
        <v/>
      </c>
      <c r="H451" s="29" t="str">
        <f>IF(集計用!G451="","",IF(集計用!F451="男",LOOKUP(集計用!G451,得点換算データ!$A$3:$B$12),LOOKUP(集計用!G451,得点換算データ!$A$17:$B$26)))</f>
        <v/>
      </c>
      <c r="I451" s="28" t="str">
        <f>IF(記入用!I451="","",記入用!I451)</f>
        <v/>
      </c>
      <c r="J451" s="30" t="str">
        <f>IF(集計用!I451="","",IF(集計用!F451="男",LOOKUP(集計用!I451,得点換算データ!$C$3:$D$12),LOOKUP(集計用!I451,得点換算データ!$C$17:$D$26)))</f>
        <v/>
      </c>
      <c r="K451" s="28" t="str">
        <f>IF(記入用!J451="","",ROUNDDOWN(記入用!J451,0))</f>
        <v/>
      </c>
      <c r="L451" s="29" t="str">
        <f>IF(集計用!K451="","",IF(集計用!F451="男",LOOKUP(集計用!K451,得点換算データ!$E$3:$F$12),LOOKUP(集計用!K451,得点換算データ!$E$17:$F$26)))</f>
        <v/>
      </c>
      <c r="M451" s="28" t="str">
        <f>IF(記入用!K451="","",記入用!K451)</f>
        <v/>
      </c>
      <c r="N451" s="30" t="str">
        <f>IF(集計用!M451="","",IF(集計用!F451="男",LOOKUP(集計用!M451,得点換算データ!$G$3:$H$12),LOOKUP(集計用!M451,得点換算データ!$G$17:$H$26)))</f>
        <v/>
      </c>
      <c r="O451" s="28" t="str">
        <f>IF(記入用!L451="","",記入用!L451)</f>
        <v/>
      </c>
      <c r="P451" s="30" t="str">
        <f>IF(集計用!O451="","",IF(集計用!F451="男",LOOKUP(集計用!O451,得点換算データ!$I$3:$J$12),LOOKUP(集計用!O451,得点換算データ!$I$17:$J$26)))</f>
        <v/>
      </c>
      <c r="Q451" s="28" t="str">
        <f>IF(記入用!M451="","",記入用!M451)</f>
        <v/>
      </c>
      <c r="R451" s="30" t="str">
        <f>IF(集計用!Q451="","",IF(集計用!F451="男",LOOKUP(集計用!Q451,得点換算データ!$K$3:$L$12),LOOKUP(集計用!Q451,得点換算データ!$K$17:$L$26)))</f>
        <v/>
      </c>
      <c r="S451" s="28" t="str">
        <f>IF(記入用!N451="","",ROUNDUP(記入用!N451,1))</f>
        <v/>
      </c>
      <c r="T451" s="30" t="str">
        <f>IF(集計用!S451="","",IF(集計用!F451="男",LOOKUP(集計用!S451,得点換算データ!$M$3:$N$12),LOOKUP(集計用!S451,得点換算データ!$M$17:$N$26)))</f>
        <v/>
      </c>
      <c r="U451" s="28" t="str">
        <f>IF(記入用!O451="","",ROUNDDOWN(記入用!O451,0))</f>
        <v/>
      </c>
      <c r="V451" s="30" t="str">
        <f>IF(集計用!U451="","",IF(集計用!F451="男",LOOKUP(集計用!U451,得点換算データ!$O$3:$P$12),LOOKUP(集計用!U451,得点換算データ!$O$17:$P$26)))</f>
        <v/>
      </c>
      <c r="W451" s="28" t="str">
        <f>IF(記入用!P451="","",ROUNDDOWN(記入用!P451,0))</f>
        <v/>
      </c>
      <c r="X451" s="30" t="str">
        <f>IF(集計用!W451="","",IF(集計用!F451="男",LOOKUP(集計用!W451,得点換算データ!$Q$3:$R$12),LOOKUP(集計用!W451,得点換算データ!$Q$17:$R$26)))</f>
        <v/>
      </c>
      <c r="Y451" s="28" t="str">
        <f>IF(SUM(集計用!H451+J451+L451+N451+P451+R451+T451+V451+X451)=0,"",(H451+J451+L451+N451+T451+V451+X451+MAX(P451,R451)))</f>
        <v/>
      </c>
      <c r="Z451" s="28" t="str">
        <f>IF(Y451="","",IF(C451=1,LOOKUP(Y451,得点換算データ!$B$29:$B$33,得点換算データ!$A$29:$A$33),IF(C451=2,LOOKUP(Y451,得点換算データ!$C$29:$C$33,得点換算データ!$A$29:$A$33),LOOKUP(Y451,得点換算データ!$D$29:$D$33,得点換算データ!$A$29:$A$33))))</f>
        <v/>
      </c>
      <c r="AA451" s="27">
        <f t="shared" ref="AA451:AA514" si="70">SUM(AC451:AK451)</f>
        <v>0</v>
      </c>
      <c r="AB451" s="27"/>
      <c r="AC451" s="27">
        <f t="shared" ref="AC451:AC514" si="71">IF(G451&gt;=1,1,0)</f>
        <v>0</v>
      </c>
      <c r="AD451" s="27">
        <f t="shared" ref="AD451:AD514" si="72">IF(I451&gt;=1,1,0)</f>
        <v>0</v>
      </c>
      <c r="AE451" s="27">
        <f t="shared" ref="AE451:AE514" si="73">IF(K451&gt;=1,1,0)</f>
        <v>0</v>
      </c>
      <c r="AF451" s="27">
        <f t="shared" ref="AF451:AF514" si="74">IF(M451&gt;=1,1,0)</f>
        <v>0</v>
      </c>
      <c r="AG451" s="27">
        <f t="shared" ref="AG451:AG514" si="75">IF(O451&gt;=1,1,0)</f>
        <v>0</v>
      </c>
      <c r="AH451" s="27">
        <f t="shared" ref="AH451:AH514" si="76">IF(Q451&gt;=1,1,0)</f>
        <v>0</v>
      </c>
      <c r="AI451" s="27">
        <f t="shared" ref="AI451:AI514" si="77">IF(S451&gt;=1,1,0)</f>
        <v>0</v>
      </c>
      <c r="AJ451" s="27">
        <f t="shared" ref="AJ451:AJ514" si="78">IF(U451&gt;=1,1,0)</f>
        <v>0</v>
      </c>
      <c r="AK451" s="27">
        <f t="shared" ref="AK451:AK514" si="79">IF(W451&gt;=1,1,0)</f>
        <v>0</v>
      </c>
    </row>
    <row r="452" spans="1:37">
      <c r="A452" s="28" t="str">
        <f>IF(記入用!A452="","",記入用!A452)</f>
        <v/>
      </c>
      <c r="B452" s="28" t="str">
        <f>IF(記入用!B452="","",記入用!B452)</f>
        <v/>
      </c>
      <c r="C452" s="28" t="str">
        <f>IF(記入用!C452="","",記入用!C452)</f>
        <v/>
      </c>
      <c r="D452" s="28" t="str">
        <f>IF(記入用!D452="","",記入用!D452)</f>
        <v/>
      </c>
      <c r="E452" s="28" t="str">
        <f>IF(記入用!E452="","",記入用!E452)</f>
        <v/>
      </c>
      <c r="F452" s="28" t="str">
        <f>IF(記入用!F452="","",記入用!F452)</f>
        <v/>
      </c>
      <c r="G452" s="28" t="str">
        <f>IF(OR(記入用!G452=0,記入用!H452=0),"",ROUND((記入用!G452+記入用!H452)/2,0))</f>
        <v/>
      </c>
      <c r="H452" s="29" t="str">
        <f>IF(集計用!G452="","",IF(集計用!F452="男",LOOKUP(集計用!G452,得点換算データ!$A$3:$B$12),LOOKUP(集計用!G452,得点換算データ!$A$17:$B$26)))</f>
        <v/>
      </c>
      <c r="I452" s="28" t="str">
        <f>IF(記入用!I452="","",記入用!I452)</f>
        <v/>
      </c>
      <c r="J452" s="30" t="str">
        <f>IF(集計用!I452="","",IF(集計用!F452="男",LOOKUP(集計用!I452,得点換算データ!$C$3:$D$12),LOOKUP(集計用!I452,得点換算データ!$C$17:$D$26)))</f>
        <v/>
      </c>
      <c r="K452" s="28" t="str">
        <f>IF(記入用!J452="","",ROUNDDOWN(記入用!J452,0))</f>
        <v/>
      </c>
      <c r="L452" s="29" t="str">
        <f>IF(集計用!K452="","",IF(集計用!F452="男",LOOKUP(集計用!K452,得点換算データ!$E$3:$F$12),LOOKUP(集計用!K452,得点換算データ!$E$17:$F$26)))</f>
        <v/>
      </c>
      <c r="M452" s="28" t="str">
        <f>IF(記入用!K452="","",記入用!K452)</f>
        <v/>
      </c>
      <c r="N452" s="30" t="str">
        <f>IF(集計用!M452="","",IF(集計用!F452="男",LOOKUP(集計用!M452,得点換算データ!$G$3:$H$12),LOOKUP(集計用!M452,得点換算データ!$G$17:$H$26)))</f>
        <v/>
      </c>
      <c r="O452" s="28" t="str">
        <f>IF(記入用!L452="","",記入用!L452)</f>
        <v/>
      </c>
      <c r="P452" s="30" t="str">
        <f>IF(集計用!O452="","",IF(集計用!F452="男",LOOKUP(集計用!O452,得点換算データ!$I$3:$J$12),LOOKUP(集計用!O452,得点換算データ!$I$17:$J$26)))</f>
        <v/>
      </c>
      <c r="Q452" s="28" t="str">
        <f>IF(記入用!M452="","",記入用!M452)</f>
        <v/>
      </c>
      <c r="R452" s="30" t="str">
        <f>IF(集計用!Q452="","",IF(集計用!F452="男",LOOKUP(集計用!Q452,得点換算データ!$K$3:$L$12),LOOKUP(集計用!Q452,得点換算データ!$K$17:$L$26)))</f>
        <v/>
      </c>
      <c r="S452" s="28" t="str">
        <f>IF(記入用!N452="","",ROUNDUP(記入用!N452,1))</f>
        <v/>
      </c>
      <c r="T452" s="30" t="str">
        <f>IF(集計用!S452="","",IF(集計用!F452="男",LOOKUP(集計用!S452,得点換算データ!$M$3:$N$12),LOOKUP(集計用!S452,得点換算データ!$M$17:$N$26)))</f>
        <v/>
      </c>
      <c r="U452" s="28" t="str">
        <f>IF(記入用!O452="","",ROUNDDOWN(記入用!O452,0))</f>
        <v/>
      </c>
      <c r="V452" s="30" t="str">
        <f>IF(集計用!U452="","",IF(集計用!F452="男",LOOKUP(集計用!U452,得点換算データ!$O$3:$P$12),LOOKUP(集計用!U452,得点換算データ!$O$17:$P$26)))</f>
        <v/>
      </c>
      <c r="W452" s="28" t="str">
        <f>IF(記入用!P452="","",ROUNDDOWN(記入用!P452,0))</f>
        <v/>
      </c>
      <c r="X452" s="30" t="str">
        <f>IF(集計用!W452="","",IF(集計用!F452="男",LOOKUP(集計用!W452,得点換算データ!$Q$3:$R$12),LOOKUP(集計用!W452,得点換算データ!$Q$17:$R$26)))</f>
        <v/>
      </c>
      <c r="Y452" s="28" t="str">
        <f>IF(SUM(集計用!H452+J452+L452+N452+P452+R452+T452+V452+X452)=0,"",(H452+J452+L452+N452+T452+V452+X452+MAX(P452,R452)))</f>
        <v/>
      </c>
      <c r="Z452" s="28" t="str">
        <f>IF(Y452="","",IF(C452=1,LOOKUP(Y452,得点換算データ!$B$29:$B$33,得点換算データ!$A$29:$A$33),IF(C452=2,LOOKUP(Y452,得点換算データ!$C$29:$C$33,得点換算データ!$A$29:$A$33),LOOKUP(Y452,得点換算データ!$D$29:$D$33,得点換算データ!$A$29:$A$33))))</f>
        <v/>
      </c>
      <c r="AA452" s="27">
        <f t="shared" si="70"/>
        <v>0</v>
      </c>
      <c r="AB452" s="27"/>
      <c r="AC452" s="27">
        <f t="shared" si="71"/>
        <v>0</v>
      </c>
      <c r="AD452" s="27">
        <f t="shared" si="72"/>
        <v>0</v>
      </c>
      <c r="AE452" s="27">
        <f t="shared" si="73"/>
        <v>0</v>
      </c>
      <c r="AF452" s="27">
        <f t="shared" si="74"/>
        <v>0</v>
      </c>
      <c r="AG452" s="27">
        <f t="shared" si="75"/>
        <v>0</v>
      </c>
      <c r="AH452" s="27">
        <f t="shared" si="76"/>
        <v>0</v>
      </c>
      <c r="AI452" s="27">
        <f t="shared" si="77"/>
        <v>0</v>
      </c>
      <c r="AJ452" s="27">
        <f t="shared" si="78"/>
        <v>0</v>
      </c>
      <c r="AK452" s="27">
        <f t="shared" si="79"/>
        <v>0</v>
      </c>
    </row>
    <row r="453" spans="1:37">
      <c r="A453" s="28" t="str">
        <f>IF(記入用!A453="","",記入用!A453)</f>
        <v/>
      </c>
      <c r="B453" s="28" t="str">
        <f>IF(記入用!B453="","",記入用!B453)</f>
        <v/>
      </c>
      <c r="C453" s="28" t="str">
        <f>IF(記入用!C453="","",記入用!C453)</f>
        <v/>
      </c>
      <c r="D453" s="28" t="str">
        <f>IF(記入用!D453="","",記入用!D453)</f>
        <v/>
      </c>
      <c r="E453" s="28" t="str">
        <f>IF(記入用!E453="","",記入用!E453)</f>
        <v/>
      </c>
      <c r="F453" s="28" t="str">
        <f>IF(記入用!F453="","",記入用!F453)</f>
        <v/>
      </c>
      <c r="G453" s="28" t="str">
        <f>IF(OR(記入用!G453=0,記入用!H453=0),"",ROUND((記入用!G453+記入用!H453)/2,0))</f>
        <v/>
      </c>
      <c r="H453" s="29" t="str">
        <f>IF(集計用!G453="","",IF(集計用!F453="男",LOOKUP(集計用!G453,得点換算データ!$A$3:$B$12),LOOKUP(集計用!G453,得点換算データ!$A$17:$B$26)))</f>
        <v/>
      </c>
      <c r="I453" s="28" t="str">
        <f>IF(記入用!I453="","",記入用!I453)</f>
        <v/>
      </c>
      <c r="J453" s="30" t="str">
        <f>IF(集計用!I453="","",IF(集計用!F453="男",LOOKUP(集計用!I453,得点換算データ!$C$3:$D$12),LOOKUP(集計用!I453,得点換算データ!$C$17:$D$26)))</f>
        <v/>
      </c>
      <c r="K453" s="28" t="str">
        <f>IF(記入用!J453="","",ROUNDDOWN(記入用!J453,0))</f>
        <v/>
      </c>
      <c r="L453" s="29" t="str">
        <f>IF(集計用!K453="","",IF(集計用!F453="男",LOOKUP(集計用!K453,得点換算データ!$E$3:$F$12),LOOKUP(集計用!K453,得点換算データ!$E$17:$F$26)))</f>
        <v/>
      </c>
      <c r="M453" s="28" t="str">
        <f>IF(記入用!K453="","",記入用!K453)</f>
        <v/>
      </c>
      <c r="N453" s="30" t="str">
        <f>IF(集計用!M453="","",IF(集計用!F453="男",LOOKUP(集計用!M453,得点換算データ!$G$3:$H$12),LOOKUP(集計用!M453,得点換算データ!$G$17:$H$26)))</f>
        <v/>
      </c>
      <c r="O453" s="28" t="str">
        <f>IF(記入用!L453="","",記入用!L453)</f>
        <v/>
      </c>
      <c r="P453" s="30" t="str">
        <f>IF(集計用!O453="","",IF(集計用!F453="男",LOOKUP(集計用!O453,得点換算データ!$I$3:$J$12),LOOKUP(集計用!O453,得点換算データ!$I$17:$J$26)))</f>
        <v/>
      </c>
      <c r="Q453" s="28" t="str">
        <f>IF(記入用!M453="","",記入用!M453)</f>
        <v/>
      </c>
      <c r="R453" s="30" t="str">
        <f>IF(集計用!Q453="","",IF(集計用!F453="男",LOOKUP(集計用!Q453,得点換算データ!$K$3:$L$12),LOOKUP(集計用!Q453,得点換算データ!$K$17:$L$26)))</f>
        <v/>
      </c>
      <c r="S453" s="28" t="str">
        <f>IF(記入用!N453="","",ROUNDUP(記入用!N453,1))</f>
        <v/>
      </c>
      <c r="T453" s="30" t="str">
        <f>IF(集計用!S453="","",IF(集計用!F453="男",LOOKUP(集計用!S453,得点換算データ!$M$3:$N$12),LOOKUP(集計用!S453,得点換算データ!$M$17:$N$26)))</f>
        <v/>
      </c>
      <c r="U453" s="28" t="str">
        <f>IF(記入用!O453="","",ROUNDDOWN(記入用!O453,0))</f>
        <v/>
      </c>
      <c r="V453" s="30" t="str">
        <f>IF(集計用!U453="","",IF(集計用!F453="男",LOOKUP(集計用!U453,得点換算データ!$O$3:$P$12),LOOKUP(集計用!U453,得点換算データ!$O$17:$P$26)))</f>
        <v/>
      </c>
      <c r="W453" s="28" t="str">
        <f>IF(記入用!P453="","",ROUNDDOWN(記入用!P453,0))</f>
        <v/>
      </c>
      <c r="X453" s="30" t="str">
        <f>IF(集計用!W453="","",IF(集計用!F453="男",LOOKUP(集計用!W453,得点換算データ!$Q$3:$R$12),LOOKUP(集計用!W453,得点換算データ!$Q$17:$R$26)))</f>
        <v/>
      </c>
      <c r="Y453" s="28" t="str">
        <f>IF(SUM(集計用!H453+J453+L453+N453+P453+R453+T453+V453+X453)=0,"",(H453+J453+L453+N453+T453+V453+X453+MAX(P453,R453)))</f>
        <v/>
      </c>
      <c r="Z453" s="28" t="str">
        <f>IF(Y453="","",IF(C453=1,LOOKUP(Y453,得点換算データ!$B$29:$B$33,得点換算データ!$A$29:$A$33),IF(C453=2,LOOKUP(Y453,得点換算データ!$C$29:$C$33,得点換算データ!$A$29:$A$33),LOOKUP(Y453,得点換算データ!$D$29:$D$33,得点換算データ!$A$29:$A$33))))</f>
        <v/>
      </c>
      <c r="AA453" s="27">
        <f t="shared" si="70"/>
        <v>0</v>
      </c>
      <c r="AB453" s="27"/>
      <c r="AC453" s="27">
        <f t="shared" si="71"/>
        <v>0</v>
      </c>
      <c r="AD453" s="27">
        <f t="shared" si="72"/>
        <v>0</v>
      </c>
      <c r="AE453" s="27">
        <f t="shared" si="73"/>
        <v>0</v>
      </c>
      <c r="AF453" s="27">
        <f t="shared" si="74"/>
        <v>0</v>
      </c>
      <c r="AG453" s="27">
        <f t="shared" si="75"/>
        <v>0</v>
      </c>
      <c r="AH453" s="27">
        <f t="shared" si="76"/>
        <v>0</v>
      </c>
      <c r="AI453" s="27">
        <f t="shared" si="77"/>
        <v>0</v>
      </c>
      <c r="AJ453" s="27">
        <f t="shared" si="78"/>
        <v>0</v>
      </c>
      <c r="AK453" s="27">
        <f t="shared" si="79"/>
        <v>0</v>
      </c>
    </row>
    <row r="454" spans="1:37">
      <c r="A454" s="28" t="str">
        <f>IF(記入用!A454="","",記入用!A454)</f>
        <v/>
      </c>
      <c r="B454" s="28" t="str">
        <f>IF(記入用!B454="","",記入用!B454)</f>
        <v/>
      </c>
      <c r="C454" s="28" t="str">
        <f>IF(記入用!C454="","",記入用!C454)</f>
        <v/>
      </c>
      <c r="D454" s="28" t="str">
        <f>IF(記入用!D454="","",記入用!D454)</f>
        <v/>
      </c>
      <c r="E454" s="28" t="str">
        <f>IF(記入用!E454="","",記入用!E454)</f>
        <v/>
      </c>
      <c r="F454" s="28" t="str">
        <f>IF(記入用!F454="","",記入用!F454)</f>
        <v/>
      </c>
      <c r="G454" s="28" t="str">
        <f>IF(OR(記入用!G454=0,記入用!H454=0),"",ROUND((記入用!G454+記入用!H454)/2,0))</f>
        <v/>
      </c>
      <c r="H454" s="29" t="str">
        <f>IF(集計用!G454="","",IF(集計用!F454="男",LOOKUP(集計用!G454,得点換算データ!$A$3:$B$12),LOOKUP(集計用!G454,得点換算データ!$A$17:$B$26)))</f>
        <v/>
      </c>
      <c r="I454" s="28" t="str">
        <f>IF(記入用!I454="","",記入用!I454)</f>
        <v/>
      </c>
      <c r="J454" s="30" t="str">
        <f>IF(集計用!I454="","",IF(集計用!F454="男",LOOKUP(集計用!I454,得点換算データ!$C$3:$D$12),LOOKUP(集計用!I454,得点換算データ!$C$17:$D$26)))</f>
        <v/>
      </c>
      <c r="K454" s="28" t="str">
        <f>IF(記入用!J454="","",ROUNDDOWN(記入用!J454,0))</f>
        <v/>
      </c>
      <c r="L454" s="29" t="str">
        <f>IF(集計用!K454="","",IF(集計用!F454="男",LOOKUP(集計用!K454,得点換算データ!$E$3:$F$12),LOOKUP(集計用!K454,得点換算データ!$E$17:$F$26)))</f>
        <v/>
      </c>
      <c r="M454" s="28" t="str">
        <f>IF(記入用!K454="","",記入用!K454)</f>
        <v/>
      </c>
      <c r="N454" s="30" t="str">
        <f>IF(集計用!M454="","",IF(集計用!F454="男",LOOKUP(集計用!M454,得点換算データ!$G$3:$H$12),LOOKUP(集計用!M454,得点換算データ!$G$17:$H$26)))</f>
        <v/>
      </c>
      <c r="O454" s="28" t="str">
        <f>IF(記入用!L454="","",記入用!L454)</f>
        <v/>
      </c>
      <c r="P454" s="30" t="str">
        <f>IF(集計用!O454="","",IF(集計用!F454="男",LOOKUP(集計用!O454,得点換算データ!$I$3:$J$12),LOOKUP(集計用!O454,得点換算データ!$I$17:$J$26)))</f>
        <v/>
      </c>
      <c r="Q454" s="28" t="str">
        <f>IF(記入用!M454="","",記入用!M454)</f>
        <v/>
      </c>
      <c r="R454" s="30" t="str">
        <f>IF(集計用!Q454="","",IF(集計用!F454="男",LOOKUP(集計用!Q454,得点換算データ!$K$3:$L$12),LOOKUP(集計用!Q454,得点換算データ!$K$17:$L$26)))</f>
        <v/>
      </c>
      <c r="S454" s="28" t="str">
        <f>IF(記入用!N454="","",ROUNDUP(記入用!N454,1))</f>
        <v/>
      </c>
      <c r="T454" s="30" t="str">
        <f>IF(集計用!S454="","",IF(集計用!F454="男",LOOKUP(集計用!S454,得点換算データ!$M$3:$N$12),LOOKUP(集計用!S454,得点換算データ!$M$17:$N$26)))</f>
        <v/>
      </c>
      <c r="U454" s="28" t="str">
        <f>IF(記入用!O454="","",ROUNDDOWN(記入用!O454,0))</f>
        <v/>
      </c>
      <c r="V454" s="30" t="str">
        <f>IF(集計用!U454="","",IF(集計用!F454="男",LOOKUP(集計用!U454,得点換算データ!$O$3:$P$12),LOOKUP(集計用!U454,得点換算データ!$O$17:$P$26)))</f>
        <v/>
      </c>
      <c r="W454" s="28" t="str">
        <f>IF(記入用!P454="","",ROUNDDOWN(記入用!P454,0))</f>
        <v/>
      </c>
      <c r="X454" s="30" t="str">
        <f>IF(集計用!W454="","",IF(集計用!F454="男",LOOKUP(集計用!W454,得点換算データ!$Q$3:$R$12),LOOKUP(集計用!W454,得点換算データ!$Q$17:$R$26)))</f>
        <v/>
      </c>
      <c r="Y454" s="28" t="str">
        <f>IF(SUM(集計用!H454+J454+L454+N454+P454+R454+T454+V454+X454)=0,"",(H454+J454+L454+N454+T454+V454+X454+MAX(P454,R454)))</f>
        <v/>
      </c>
      <c r="Z454" s="28" t="str">
        <f>IF(Y454="","",IF(C454=1,LOOKUP(Y454,得点換算データ!$B$29:$B$33,得点換算データ!$A$29:$A$33),IF(C454=2,LOOKUP(Y454,得点換算データ!$C$29:$C$33,得点換算データ!$A$29:$A$33),LOOKUP(Y454,得点換算データ!$D$29:$D$33,得点換算データ!$A$29:$A$33))))</f>
        <v/>
      </c>
      <c r="AA454" s="27">
        <f t="shared" si="70"/>
        <v>0</v>
      </c>
      <c r="AB454" s="27"/>
      <c r="AC454" s="27">
        <f t="shared" si="71"/>
        <v>0</v>
      </c>
      <c r="AD454" s="27">
        <f t="shared" si="72"/>
        <v>0</v>
      </c>
      <c r="AE454" s="27">
        <f t="shared" si="73"/>
        <v>0</v>
      </c>
      <c r="AF454" s="27">
        <f t="shared" si="74"/>
        <v>0</v>
      </c>
      <c r="AG454" s="27">
        <f t="shared" si="75"/>
        <v>0</v>
      </c>
      <c r="AH454" s="27">
        <f t="shared" si="76"/>
        <v>0</v>
      </c>
      <c r="AI454" s="27">
        <f t="shared" si="77"/>
        <v>0</v>
      </c>
      <c r="AJ454" s="27">
        <f t="shared" si="78"/>
        <v>0</v>
      </c>
      <c r="AK454" s="27">
        <f t="shared" si="79"/>
        <v>0</v>
      </c>
    </row>
    <row r="455" spans="1:37">
      <c r="A455" s="28" t="str">
        <f>IF(記入用!A455="","",記入用!A455)</f>
        <v/>
      </c>
      <c r="B455" s="28" t="str">
        <f>IF(記入用!B455="","",記入用!B455)</f>
        <v/>
      </c>
      <c r="C455" s="28" t="str">
        <f>IF(記入用!C455="","",記入用!C455)</f>
        <v/>
      </c>
      <c r="D455" s="28" t="str">
        <f>IF(記入用!D455="","",記入用!D455)</f>
        <v/>
      </c>
      <c r="E455" s="28" t="str">
        <f>IF(記入用!E455="","",記入用!E455)</f>
        <v/>
      </c>
      <c r="F455" s="28" t="str">
        <f>IF(記入用!F455="","",記入用!F455)</f>
        <v/>
      </c>
      <c r="G455" s="28" t="str">
        <f>IF(OR(記入用!G455=0,記入用!H455=0),"",ROUND((記入用!G455+記入用!H455)/2,0))</f>
        <v/>
      </c>
      <c r="H455" s="29" t="str">
        <f>IF(集計用!G455="","",IF(集計用!F455="男",LOOKUP(集計用!G455,得点換算データ!$A$3:$B$12),LOOKUP(集計用!G455,得点換算データ!$A$17:$B$26)))</f>
        <v/>
      </c>
      <c r="I455" s="28" t="str">
        <f>IF(記入用!I455="","",記入用!I455)</f>
        <v/>
      </c>
      <c r="J455" s="30" t="str">
        <f>IF(集計用!I455="","",IF(集計用!F455="男",LOOKUP(集計用!I455,得点換算データ!$C$3:$D$12),LOOKUP(集計用!I455,得点換算データ!$C$17:$D$26)))</f>
        <v/>
      </c>
      <c r="K455" s="28" t="str">
        <f>IF(記入用!J455="","",ROUNDDOWN(記入用!J455,0))</f>
        <v/>
      </c>
      <c r="L455" s="29" t="str">
        <f>IF(集計用!K455="","",IF(集計用!F455="男",LOOKUP(集計用!K455,得点換算データ!$E$3:$F$12),LOOKUP(集計用!K455,得点換算データ!$E$17:$F$26)))</f>
        <v/>
      </c>
      <c r="M455" s="28" t="str">
        <f>IF(記入用!K455="","",記入用!K455)</f>
        <v/>
      </c>
      <c r="N455" s="30" t="str">
        <f>IF(集計用!M455="","",IF(集計用!F455="男",LOOKUP(集計用!M455,得点換算データ!$G$3:$H$12),LOOKUP(集計用!M455,得点換算データ!$G$17:$H$26)))</f>
        <v/>
      </c>
      <c r="O455" s="28" t="str">
        <f>IF(記入用!L455="","",記入用!L455)</f>
        <v/>
      </c>
      <c r="P455" s="30" t="str">
        <f>IF(集計用!O455="","",IF(集計用!F455="男",LOOKUP(集計用!O455,得点換算データ!$I$3:$J$12),LOOKUP(集計用!O455,得点換算データ!$I$17:$J$26)))</f>
        <v/>
      </c>
      <c r="Q455" s="28" t="str">
        <f>IF(記入用!M455="","",記入用!M455)</f>
        <v/>
      </c>
      <c r="R455" s="30" t="str">
        <f>IF(集計用!Q455="","",IF(集計用!F455="男",LOOKUP(集計用!Q455,得点換算データ!$K$3:$L$12),LOOKUP(集計用!Q455,得点換算データ!$K$17:$L$26)))</f>
        <v/>
      </c>
      <c r="S455" s="28" t="str">
        <f>IF(記入用!N455="","",ROUNDUP(記入用!N455,1))</f>
        <v/>
      </c>
      <c r="T455" s="30" t="str">
        <f>IF(集計用!S455="","",IF(集計用!F455="男",LOOKUP(集計用!S455,得点換算データ!$M$3:$N$12),LOOKUP(集計用!S455,得点換算データ!$M$17:$N$26)))</f>
        <v/>
      </c>
      <c r="U455" s="28" t="str">
        <f>IF(記入用!O455="","",ROUNDDOWN(記入用!O455,0))</f>
        <v/>
      </c>
      <c r="V455" s="30" t="str">
        <f>IF(集計用!U455="","",IF(集計用!F455="男",LOOKUP(集計用!U455,得点換算データ!$O$3:$P$12),LOOKUP(集計用!U455,得点換算データ!$O$17:$P$26)))</f>
        <v/>
      </c>
      <c r="W455" s="28" t="str">
        <f>IF(記入用!P455="","",ROUNDDOWN(記入用!P455,0))</f>
        <v/>
      </c>
      <c r="X455" s="30" t="str">
        <f>IF(集計用!W455="","",IF(集計用!F455="男",LOOKUP(集計用!W455,得点換算データ!$Q$3:$R$12),LOOKUP(集計用!W455,得点換算データ!$Q$17:$R$26)))</f>
        <v/>
      </c>
      <c r="Y455" s="28" t="str">
        <f>IF(SUM(集計用!H455+J455+L455+N455+P455+R455+T455+V455+X455)=0,"",(H455+J455+L455+N455+T455+V455+X455+MAX(P455,R455)))</f>
        <v/>
      </c>
      <c r="Z455" s="28" t="str">
        <f>IF(Y455="","",IF(C455=1,LOOKUP(Y455,得点換算データ!$B$29:$B$33,得点換算データ!$A$29:$A$33),IF(C455=2,LOOKUP(Y455,得点換算データ!$C$29:$C$33,得点換算データ!$A$29:$A$33),LOOKUP(Y455,得点換算データ!$D$29:$D$33,得点換算データ!$A$29:$A$33))))</f>
        <v/>
      </c>
      <c r="AA455" s="27">
        <f t="shared" si="70"/>
        <v>0</v>
      </c>
      <c r="AB455" s="27"/>
      <c r="AC455" s="27">
        <f t="shared" si="71"/>
        <v>0</v>
      </c>
      <c r="AD455" s="27">
        <f t="shared" si="72"/>
        <v>0</v>
      </c>
      <c r="AE455" s="27">
        <f t="shared" si="73"/>
        <v>0</v>
      </c>
      <c r="AF455" s="27">
        <f t="shared" si="74"/>
        <v>0</v>
      </c>
      <c r="AG455" s="27">
        <f t="shared" si="75"/>
        <v>0</v>
      </c>
      <c r="AH455" s="27">
        <f t="shared" si="76"/>
        <v>0</v>
      </c>
      <c r="AI455" s="27">
        <f t="shared" si="77"/>
        <v>0</v>
      </c>
      <c r="AJ455" s="27">
        <f t="shared" si="78"/>
        <v>0</v>
      </c>
      <c r="AK455" s="27">
        <f t="shared" si="79"/>
        <v>0</v>
      </c>
    </row>
    <row r="456" spans="1:37">
      <c r="A456" s="28" t="str">
        <f>IF(記入用!A456="","",記入用!A456)</f>
        <v/>
      </c>
      <c r="B456" s="28" t="str">
        <f>IF(記入用!B456="","",記入用!B456)</f>
        <v/>
      </c>
      <c r="C456" s="28" t="str">
        <f>IF(記入用!C456="","",記入用!C456)</f>
        <v/>
      </c>
      <c r="D456" s="28" t="str">
        <f>IF(記入用!D456="","",記入用!D456)</f>
        <v/>
      </c>
      <c r="E456" s="28" t="str">
        <f>IF(記入用!E456="","",記入用!E456)</f>
        <v/>
      </c>
      <c r="F456" s="28" t="str">
        <f>IF(記入用!F456="","",記入用!F456)</f>
        <v/>
      </c>
      <c r="G456" s="28" t="str">
        <f>IF(OR(記入用!G456=0,記入用!H456=0),"",ROUND((記入用!G456+記入用!H456)/2,0))</f>
        <v/>
      </c>
      <c r="H456" s="29" t="str">
        <f>IF(集計用!G456="","",IF(集計用!F456="男",LOOKUP(集計用!G456,得点換算データ!$A$3:$B$12),LOOKUP(集計用!G456,得点換算データ!$A$17:$B$26)))</f>
        <v/>
      </c>
      <c r="I456" s="28" t="str">
        <f>IF(記入用!I456="","",記入用!I456)</f>
        <v/>
      </c>
      <c r="J456" s="30" t="str">
        <f>IF(集計用!I456="","",IF(集計用!F456="男",LOOKUP(集計用!I456,得点換算データ!$C$3:$D$12),LOOKUP(集計用!I456,得点換算データ!$C$17:$D$26)))</f>
        <v/>
      </c>
      <c r="K456" s="28" t="str">
        <f>IF(記入用!J456="","",ROUNDDOWN(記入用!J456,0))</f>
        <v/>
      </c>
      <c r="L456" s="29" t="str">
        <f>IF(集計用!K456="","",IF(集計用!F456="男",LOOKUP(集計用!K456,得点換算データ!$E$3:$F$12),LOOKUP(集計用!K456,得点換算データ!$E$17:$F$26)))</f>
        <v/>
      </c>
      <c r="M456" s="28" t="str">
        <f>IF(記入用!K456="","",記入用!K456)</f>
        <v/>
      </c>
      <c r="N456" s="30" t="str">
        <f>IF(集計用!M456="","",IF(集計用!F456="男",LOOKUP(集計用!M456,得点換算データ!$G$3:$H$12),LOOKUP(集計用!M456,得点換算データ!$G$17:$H$26)))</f>
        <v/>
      </c>
      <c r="O456" s="28" t="str">
        <f>IF(記入用!L456="","",記入用!L456)</f>
        <v/>
      </c>
      <c r="P456" s="30" t="str">
        <f>IF(集計用!O456="","",IF(集計用!F456="男",LOOKUP(集計用!O456,得点換算データ!$I$3:$J$12),LOOKUP(集計用!O456,得点換算データ!$I$17:$J$26)))</f>
        <v/>
      </c>
      <c r="Q456" s="28" t="str">
        <f>IF(記入用!M456="","",記入用!M456)</f>
        <v/>
      </c>
      <c r="R456" s="30" t="str">
        <f>IF(集計用!Q456="","",IF(集計用!F456="男",LOOKUP(集計用!Q456,得点換算データ!$K$3:$L$12),LOOKUP(集計用!Q456,得点換算データ!$K$17:$L$26)))</f>
        <v/>
      </c>
      <c r="S456" s="28" t="str">
        <f>IF(記入用!N456="","",ROUNDUP(記入用!N456,1))</f>
        <v/>
      </c>
      <c r="T456" s="30" t="str">
        <f>IF(集計用!S456="","",IF(集計用!F456="男",LOOKUP(集計用!S456,得点換算データ!$M$3:$N$12),LOOKUP(集計用!S456,得点換算データ!$M$17:$N$26)))</f>
        <v/>
      </c>
      <c r="U456" s="28" t="str">
        <f>IF(記入用!O456="","",ROUNDDOWN(記入用!O456,0))</f>
        <v/>
      </c>
      <c r="V456" s="30" t="str">
        <f>IF(集計用!U456="","",IF(集計用!F456="男",LOOKUP(集計用!U456,得点換算データ!$O$3:$P$12),LOOKUP(集計用!U456,得点換算データ!$O$17:$P$26)))</f>
        <v/>
      </c>
      <c r="W456" s="28" t="str">
        <f>IF(記入用!P456="","",ROUNDDOWN(記入用!P456,0))</f>
        <v/>
      </c>
      <c r="X456" s="30" t="str">
        <f>IF(集計用!W456="","",IF(集計用!F456="男",LOOKUP(集計用!W456,得点換算データ!$Q$3:$R$12),LOOKUP(集計用!W456,得点換算データ!$Q$17:$R$26)))</f>
        <v/>
      </c>
      <c r="Y456" s="28" t="str">
        <f>IF(SUM(集計用!H456+J456+L456+N456+P456+R456+T456+V456+X456)=0,"",(H456+J456+L456+N456+T456+V456+X456+MAX(P456,R456)))</f>
        <v/>
      </c>
      <c r="Z456" s="28" t="str">
        <f>IF(Y456="","",IF(C456=1,LOOKUP(Y456,得点換算データ!$B$29:$B$33,得点換算データ!$A$29:$A$33),IF(C456=2,LOOKUP(Y456,得点換算データ!$C$29:$C$33,得点換算データ!$A$29:$A$33),LOOKUP(Y456,得点換算データ!$D$29:$D$33,得点換算データ!$A$29:$A$33))))</f>
        <v/>
      </c>
      <c r="AA456" s="27">
        <f t="shared" si="70"/>
        <v>0</v>
      </c>
      <c r="AB456" s="27"/>
      <c r="AC456" s="27">
        <f t="shared" si="71"/>
        <v>0</v>
      </c>
      <c r="AD456" s="27">
        <f t="shared" si="72"/>
        <v>0</v>
      </c>
      <c r="AE456" s="27">
        <f t="shared" si="73"/>
        <v>0</v>
      </c>
      <c r="AF456" s="27">
        <f t="shared" si="74"/>
        <v>0</v>
      </c>
      <c r="AG456" s="27">
        <f t="shared" si="75"/>
        <v>0</v>
      </c>
      <c r="AH456" s="27">
        <f t="shared" si="76"/>
        <v>0</v>
      </c>
      <c r="AI456" s="27">
        <f t="shared" si="77"/>
        <v>0</v>
      </c>
      <c r="AJ456" s="27">
        <f t="shared" si="78"/>
        <v>0</v>
      </c>
      <c r="AK456" s="27">
        <f t="shared" si="79"/>
        <v>0</v>
      </c>
    </row>
    <row r="457" spans="1:37">
      <c r="A457" s="28" t="str">
        <f>IF(記入用!A457="","",記入用!A457)</f>
        <v/>
      </c>
      <c r="B457" s="28" t="str">
        <f>IF(記入用!B457="","",記入用!B457)</f>
        <v/>
      </c>
      <c r="C457" s="28" t="str">
        <f>IF(記入用!C457="","",記入用!C457)</f>
        <v/>
      </c>
      <c r="D457" s="28" t="str">
        <f>IF(記入用!D457="","",記入用!D457)</f>
        <v/>
      </c>
      <c r="E457" s="28" t="str">
        <f>IF(記入用!E457="","",記入用!E457)</f>
        <v/>
      </c>
      <c r="F457" s="28" t="str">
        <f>IF(記入用!F457="","",記入用!F457)</f>
        <v/>
      </c>
      <c r="G457" s="28" t="str">
        <f>IF(OR(記入用!G457=0,記入用!H457=0),"",ROUND((記入用!G457+記入用!H457)/2,0))</f>
        <v/>
      </c>
      <c r="H457" s="29" t="str">
        <f>IF(集計用!G457="","",IF(集計用!F457="男",LOOKUP(集計用!G457,得点換算データ!$A$3:$B$12),LOOKUP(集計用!G457,得点換算データ!$A$17:$B$26)))</f>
        <v/>
      </c>
      <c r="I457" s="28" t="str">
        <f>IF(記入用!I457="","",記入用!I457)</f>
        <v/>
      </c>
      <c r="J457" s="30" t="str">
        <f>IF(集計用!I457="","",IF(集計用!F457="男",LOOKUP(集計用!I457,得点換算データ!$C$3:$D$12),LOOKUP(集計用!I457,得点換算データ!$C$17:$D$26)))</f>
        <v/>
      </c>
      <c r="K457" s="28" t="str">
        <f>IF(記入用!J457="","",ROUNDDOWN(記入用!J457,0))</f>
        <v/>
      </c>
      <c r="L457" s="29" t="str">
        <f>IF(集計用!K457="","",IF(集計用!F457="男",LOOKUP(集計用!K457,得点換算データ!$E$3:$F$12),LOOKUP(集計用!K457,得点換算データ!$E$17:$F$26)))</f>
        <v/>
      </c>
      <c r="M457" s="28" t="str">
        <f>IF(記入用!K457="","",記入用!K457)</f>
        <v/>
      </c>
      <c r="N457" s="30" t="str">
        <f>IF(集計用!M457="","",IF(集計用!F457="男",LOOKUP(集計用!M457,得点換算データ!$G$3:$H$12),LOOKUP(集計用!M457,得点換算データ!$G$17:$H$26)))</f>
        <v/>
      </c>
      <c r="O457" s="28" t="str">
        <f>IF(記入用!L457="","",記入用!L457)</f>
        <v/>
      </c>
      <c r="P457" s="30" t="str">
        <f>IF(集計用!O457="","",IF(集計用!F457="男",LOOKUP(集計用!O457,得点換算データ!$I$3:$J$12),LOOKUP(集計用!O457,得点換算データ!$I$17:$J$26)))</f>
        <v/>
      </c>
      <c r="Q457" s="28" t="str">
        <f>IF(記入用!M457="","",記入用!M457)</f>
        <v/>
      </c>
      <c r="R457" s="30" t="str">
        <f>IF(集計用!Q457="","",IF(集計用!F457="男",LOOKUP(集計用!Q457,得点換算データ!$K$3:$L$12),LOOKUP(集計用!Q457,得点換算データ!$K$17:$L$26)))</f>
        <v/>
      </c>
      <c r="S457" s="28" t="str">
        <f>IF(記入用!N457="","",ROUNDUP(記入用!N457,1))</f>
        <v/>
      </c>
      <c r="T457" s="30" t="str">
        <f>IF(集計用!S457="","",IF(集計用!F457="男",LOOKUP(集計用!S457,得点換算データ!$M$3:$N$12),LOOKUP(集計用!S457,得点換算データ!$M$17:$N$26)))</f>
        <v/>
      </c>
      <c r="U457" s="28" t="str">
        <f>IF(記入用!O457="","",ROUNDDOWN(記入用!O457,0))</f>
        <v/>
      </c>
      <c r="V457" s="30" t="str">
        <f>IF(集計用!U457="","",IF(集計用!F457="男",LOOKUP(集計用!U457,得点換算データ!$O$3:$P$12),LOOKUP(集計用!U457,得点換算データ!$O$17:$P$26)))</f>
        <v/>
      </c>
      <c r="W457" s="28" t="str">
        <f>IF(記入用!P457="","",ROUNDDOWN(記入用!P457,0))</f>
        <v/>
      </c>
      <c r="X457" s="30" t="str">
        <f>IF(集計用!W457="","",IF(集計用!F457="男",LOOKUP(集計用!W457,得点換算データ!$Q$3:$R$12),LOOKUP(集計用!W457,得点換算データ!$Q$17:$R$26)))</f>
        <v/>
      </c>
      <c r="Y457" s="28" t="str">
        <f>IF(SUM(集計用!H457+J457+L457+N457+P457+R457+T457+V457+X457)=0,"",(H457+J457+L457+N457+T457+V457+X457+MAX(P457,R457)))</f>
        <v/>
      </c>
      <c r="Z457" s="28" t="str">
        <f>IF(Y457="","",IF(C457=1,LOOKUP(Y457,得点換算データ!$B$29:$B$33,得点換算データ!$A$29:$A$33),IF(C457=2,LOOKUP(Y457,得点換算データ!$C$29:$C$33,得点換算データ!$A$29:$A$33),LOOKUP(Y457,得点換算データ!$D$29:$D$33,得点換算データ!$A$29:$A$33))))</f>
        <v/>
      </c>
      <c r="AA457" s="27">
        <f t="shared" si="70"/>
        <v>0</v>
      </c>
      <c r="AB457" s="27"/>
      <c r="AC457" s="27">
        <f t="shared" si="71"/>
        <v>0</v>
      </c>
      <c r="AD457" s="27">
        <f t="shared" si="72"/>
        <v>0</v>
      </c>
      <c r="AE457" s="27">
        <f t="shared" si="73"/>
        <v>0</v>
      </c>
      <c r="AF457" s="27">
        <f t="shared" si="74"/>
        <v>0</v>
      </c>
      <c r="AG457" s="27">
        <f t="shared" si="75"/>
        <v>0</v>
      </c>
      <c r="AH457" s="27">
        <f t="shared" si="76"/>
        <v>0</v>
      </c>
      <c r="AI457" s="27">
        <f t="shared" si="77"/>
        <v>0</v>
      </c>
      <c r="AJ457" s="27">
        <f t="shared" si="78"/>
        <v>0</v>
      </c>
      <c r="AK457" s="27">
        <f t="shared" si="79"/>
        <v>0</v>
      </c>
    </row>
    <row r="458" spans="1:37">
      <c r="A458" s="28" t="str">
        <f>IF(記入用!A458="","",記入用!A458)</f>
        <v/>
      </c>
      <c r="B458" s="28" t="str">
        <f>IF(記入用!B458="","",記入用!B458)</f>
        <v/>
      </c>
      <c r="C458" s="28" t="str">
        <f>IF(記入用!C458="","",記入用!C458)</f>
        <v/>
      </c>
      <c r="D458" s="28" t="str">
        <f>IF(記入用!D458="","",記入用!D458)</f>
        <v/>
      </c>
      <c r="E458" s="28" t="str">
        <f>IF(記入用!E458="","",記入用!E458)</f>
        <v/>
      </c>
      <c r="F458" s="28" t="str">
        <f>IF(記入用!F458="","",記入用!F458)</f>
        <v/>
      </c>
      <c r="G458" s="28" t="str">
        <f>IF(OR(記入用!G458=0,記入用!H458=0),"",ROUND((記入用!G458+記入用!H458)/2,0))</f>
        <v/>
      </c>
      <c r="H458" s="29" t="str">
        <f>IF(集計用!G458="","",IF(集計用!F458="男",LOOKUP(集計用!G458,得点換算データ!$A$3:$B$12),LOOKUP(集計用!G458,得点換算データ!$A$17:$B$26)))</f>
        <v/>
      </c>
      <c r="I458" s="28" t="str">
        <f>IF(記入用!I458="","",記入用!I458)</f>
        <v/>
      </c>
      <c r="J458" s="30" t="str">
        <f>IF(集計用!I458="","",IF(集計用!F458="男",LOOKUP(集計用!I458,得点換算データ!$C$3:$D$12),LOOKUP(集計用!I458,得点換算データ!$C$17:$D$26)))</f>
        <v/>
      </c>
      <c r="K458" s="28" t="str">
        <f>IF(記入用!J458="","",ROUNDDOWN(記入用!J458,0))</f>
        <v/>
      </c>
      <c r="L458" s="29" t="str">
        <f>IF(集計用!K458="","",IF(集計用!F458="男",LOOKUP(集計用!K458,得点換算データ!$E$3:$F$12),LOOKUP(集計用!K458,得点換算データ!$E$17:$F$26)))</f>
        <v/>
      </c>
      <c r="M458" s="28" t="str">
        <f>IF(記入用!K458="","",記入用!K458)</f>
        <v/>
      </c>
      <c r="N458" s="30" t="str">
        <f>IF(集計用!M458="","",IF(集計用!F458="男",LOOKUP(集計用!M458,得点換算データ!$G$3:$H$12),LOOKUP(集計用!M458,得点換算データ!$G$17:$H$26)))</f>
        <v/>
      </c>
      <c r="O458" s="28" t="str">
        <f>IF(記入用!L458="","",記入用!L458)</f>
        <v/>
      </c>
      <c r="P458" s="30" t="str">
        <f>IF(集計用!O458="","",IF(集計用!F458="男",LOOKUP(集計用!O458,得点換算データ!$I$3:$J$12),LOOKUP(集計用!O458,得点換算データ!$I$17:$J$26)))</f>
        <v/>
      </c>
      <c r="Q458" s="28" t="str">
        <f>IF(記入用!M458="","",記入用!M458)</f>
        <v/>
      </c>
      <c r="R458" s="30" t="str">
        <f>IF(集計用!Q458="","",IF(集計用!F458="男",LOOKUP(集計用!Q458,得点換算データ!$K$3:$L$12),LOOKUP(集計用!Q458,得点換算データ!$K$17:$L$26)))</f>
        <v/>
      </c>
      <c r="S458" s="28" t="str">
        <f>IF(記入用!N458="","",ROUNDUP(記入用!N458,1))</f>
        <v/>
      </c>
      <c r="T458" s="30" t="str">
        <f>IF(集計用!S458="","",IF(集計用!F458="男",LOOKUP(集計用!S458,得点換算データ!$M$3:$N$12),LOOKUP(集計用!S458,得点換算データ!$M$17:$N$26)))</f>
        <v/>
      </c>
      <c r="U458" s="28" t="str">
        <f>IF(記入用!O458="","",ROUNDDOWN(記入用!O458,0))</f>
        <v/>
      </c>
      <c r="V458" s="30" t="str">
        <f>IF(集計用!U458="","",IF(集計用!F458="男",LOOKUP(集計用!U458,得点換算データ!$O$3:$P$12),LOOKUP(集計用!U458,得点換算データ!$O$17:$P$26)))</f>
        <v/>
      </c>
      <c r="W458" s="28" t="str">
        <f>IF(記入用!P458="","",ROUNDDOWN(記入用!P458,0))</f>
        <v/>
      </c>
      <c r="X458" s="30" t="str">
        <f>IF(集計用!W458="","",IF(集計用!F458="男",LOOKUP(集計用!W458,得点換算データ!$Q$3:$R$12),LOOKUP(集計用!W458,得点換算データ!$Q$17:$R$26)))</f>
        <v/>
      </c>
      <c r="Y458" s="28" t="str">
        <f>IF(SUM(集計用!H458+J458+L458+N458+P458+R458+T458+V458+X458)=0,"",(H458+J458+L458+N458+T458+V458+X458+MAX(P458,R458)))</f>
        <v/>
      </c>
      <c r="Z458" s="28" t="str">
        <f>IF(Y458="","",IF(C458=1,LOOKUP(Y458,得点換算データ!$B$29:$B$33,得点換算データ!$A$29:$A$33),IF(C458=2,LOOKUP(Y458,得点換算データ!$C$29:$C$33,得点換算データ!$A$29:$A$33),LOOKUP(Y458,得点換算データ!$D$29:$D$33,得点換算データ!$A$29:$A$33))))</f>
        <v/>
      </c>
      <c r="AA458" s="27">
        <f t="shared" si="70"/>
        <v>0</v>
      </c>
      <c r="AB458" s="27"/>
      <c r="AC458" s="27">
        <f t="shared" si="71"/>
        <v>0</v>
      </c>
      <c r="AD458" s="27">
        <f t="shared" si="72"/>
        <v>0</v>
      </c>
      <c r="AE458" s="27">
        <f t="shared" si="73"/>
        <v>0</v>
      </c>
      <c r="AF458" s="27">
        <f t="shared" si="74"/>
        <v>0</v>
      </c>
      <c r="AG458" s="27">
        <f t="shared" si="75"/>
        <v>0</v>
      </c>
      <c r="AH458" s="27">
        <f t="shared" si="76"/>
        <v>0</v>
      </c>
      <c r="AI458" s="27">
        <f t="shared" si="77"/>
        <v>0</v>
      </c>
      <c r="AJ458" s="27">
        <f t="shared" si="78"/>
        <v>0</v>
      </c>
      <c r="AK458" s="27">
        <f t="shared" si="79"/>
        <v>0</v>
      </c>
    </row>
    <row r="459" spans="1:37">
      <c r="A459" s="28" t="str">
        <f>IF(記入用!A459="","",記入用!A459)</f>
        <v/>
      </c>
      <c r="B459" s="28" t="str">
        <f>IF(記入用!B459="","",記入用!B459)</f>
        <v/>
      </c>
      <c r="C459" s="28" t="str">
        <f>IF(記入用!C459="","",記入用!C459)</f>
        <v/>
      </c>
      <c r="D459" s="28" t="str">
        <f>IF(記入用!D459="","",記入用!D459)</f>
        <v/>
      </c>
      <c r="E459" s="28" t="str">
        <f>IF(記入用!E459="","",記入用!E459)</f>
        <v/>
      </c>
      <c r="F459" s="28" t="str">
        <f>IF(記入用!F459="","",記入用!F459)</f>
        <v/>
      </c>
      <c r="G459" s="28" t="str">
        <f>IF(OR(記入用!G459=0,記入用!H459=0),"",ROUND((記入用!G459+記入用!H459)/2,0))</f>
        <v/>
      </c>
      <c r="H459" s="29" t="str">
        <f>IF(集計用!G459="","",IF(集計用!F459="男",LOOKUP(集計用!G459,得点換算データ!$A$3:$B$12),LOOKUP(集計用!G459,得点換算データ!$A$17:$B$26)))</f>
        <v/>
      </c>
      <c r="I459" s="28" t="str">
        <f>IF(記入用!I459="","",記入用!I459)</f>
        <v/>
      </c>
      <c r="J459" s="30" t="str">
        <f>IF(集計用!I459="","",IF(集計用!F459="男",LOOKUP(集計用!I459,得点換算データ!$C$3:$D$12),LOOKUP(集計用!I459,得点換算データ!$C$17:$D$26)))</f>
        <v/>
      </c>
      <c r="K459" s="28" t="str">
        <f>IF(記入用!J459="","",ROUNDDOWN(記入用!J459,0))</f>
        <v/>
      </c>
      <c r="L459" s="29" t="str">
        <f>IF(集計用!K459="","",IF(集計用!F459="男",LOOKUP(集計用!K459,得点換算データ!$E$3:$F$12),LOOKUP(集計用!K459,得点換算データ!$E$17:$F$26)))</f>
        <v/>
      </c>
      <c r="M459" s="28" t="str">
        <f>IF(記入用!K459="","",記入用!K459)</f>
        <v/>
      </c>
      <c r="N459" s="30" t="str">
        <f>IF(集計用!M459="","",IF(集計用!F459="男",LOOKUP(集計用!M459,得点換算データ!$G$3:$H$12),LOOKUP(集計用!M459,得点換算データ!$G$17:$H$26)))</f>
        <v/>
      </c>
      <c r="O459" s="28" t="str">
        <f>IF(記入用!L459="","",記入用!L459)</f>
        <v/>
      </c>
      <c r="P459" s="30" t="str">
        <f>IF(集計用!O459="","",IF(集計用!F459="男",LOOKUP(集計用!O459,得点換算データ!$I$3:$J$12),LOOKUP(集計用!O459,得点換算データ!$I$17:$J$26)))</f>
        <v/>
      </c>
      <c r="Q459" s="28" t="str">
        <f>IF(記入用!M459="","",記入用!M459)</f>
        <v/>
      </c>
      <c r="R459" s="30" t="str">
        <f>IF(集計用!Q459="","",IF(集計用!F459="男",LOOKUP(集計用!Q459,得点換算データ!$K$3:$L$12),LOOKUP(集計用!Q459,得点換算データ!$K$17:$L$26)))</f>
        <v/>
      </c>
      <c r="S459" s="28" t="str">
        <f>IF(記入用!N459="","",ROUNDUP(記入用!N459,1))</f>
        <v/>
      </c>
      <c r="T459" s="30" t="str">
        <f>IF(集計用!S459="","",IF(集計用!F459="男",LOOKUP(集計用!S459,得点換算データ!$M$3:$N$12),LOOKUP(集計用!S459,得点換算データ!$M$17:$N$26)))</f>
        <v/>
      </c>
      <c r="U459" s="28" t="str">
        <f>IF(記入用!O459="","",ROUNDDOWN(記入用!O459,0))</f>
        <v/>
      </c>
      <c r="V459" s="30" t="str">
        <f>IF(集計用!U459="","",IF(集計用!F459="男",LOOKUP(集計用!U459,得点換算データ!$O$3:$P$12),LOOKUP(集計用!U459,得点換算データ!$O$17:$P$26)))</f>
        <v/>
      </c>
      <c r="W459" s="28" t="str">
        <f>IF(記入用!P459="","",ROUNDDOWN(記入用!P459,0))</f>
        <v/>
      </c>
      <c r="X459" s="30" t="str">
        <f>IF(集計用!W459="","",IF(集計用!F459="男",LOOKUP(集計用!W459,得点換算データ!$Q$3:$R$12),LOOKUP(集計用!W459,得点換算データ!$Q$17:$R$26)))</f>
        <v/>
      </c>
      <c r="Y459" s="28" t="str">
        <f>IF(SUM(集計用!H459+J459+L459+N459+P459+R459+T459+V459+X459)=0,"",(H459+J459+L459+N459+T459+V459+X459+MAX(P459,R459)))</f>
        <v/>
      </c>
      <c r="Z459" s="28" t="str">
        <f>IF(Y459="","",IF(C459=1,LOOKUP(Y459,得点換算データ!$B$29:$B$33,得点換算データ!$A$29:$A$33),IF(C459=2,LOOKUP(Y459,得点換算データ!$C$29:$C$33,得点換算データ!$A$29:$A$33),LOOKUP(Y459,得点換算データ!$D$29:$D$33,得点換算データ!$A$29:$A$33))))</f>
        <v/>
      </c>
      <c r="AA459" s="27">
        <f t="shared" si="70"/>
        <v>0</v>
      </c>
      <c r="AB459" s="27"/>
      <c r="AC459" s="27">
        <f t="shared" si="71"/>
        <v>0</v>
      </c>
      <c r="AD459" s="27">
        <f t="shared" si="72"/>
        <v>0</v>
      </c>
      <c r="AE459" s="27">
        <f t="shared" si="73"/>
        <v>0</v>
      </c>
      <c r="AF459" s="27">
        <f t="shared" si="74"/>
        <v>0</v>
      </c>
      <c r="AG459" s="27">
        <f t="shared" si="75"/>
        <v>0</v>
      </c>
      <c r="AH459" s="27">
        <f t="shared" si="76"/>
        <v>0</v>
      </c>
      <c r="AI459" s="27">
        <f t="shared" si="77"/>
        <v>0</v>
      </c>
      <c r="AJ459" s="27">
        <f t="shared" si="78"/>
        <v>0</v>
      </c>
      <c r="AK459" s="27">
        <f t="shared" si="79"/>
        <v>0</v>
      </c>
    </row>
    <row r="460" spans="1:37">
      <c r="A460" s="28" t="str">
        <f>IF(記入用!A460="","",記入用!A460)</f>
        <v/>
      </c>
      <c r="B460" s="28" t="str">
        <f>IF(記入用!B460="","",記入用!B460)</f>
        <v/>
      </c>
      <c r="C460" s="28" t="str">
        <f>IF(記入用!C460="","",記入用!C460)</f>
        <v/>
      </c>
      <c r="D460" s="28" t="str">
        <f>IF(記入用!D460="","",記入用!D460)</f>
        <v/>
      </c>
      <c r="E460" s="28" t="str">
        <f>IF(記入用!E460="","",記入用!E460)</f>
        <v/>
      </c>
      <c r="F460" s="28" t="str">
        <f>IF(記入用!F460="","",記入用!F460)</f>
        <v/>
      </c>
      <c r="G460" s="28" t="str">
        <f>IF(OR(記入用!G460=0,記入用!H460=0),"",ROUND((記入用!G460+記入用!H460)/2,0))</f>
        <v/>
      </c>
      <c r="H460" s="29" t="str">
        <f>IF(集計用!G460="","",IF(集計用!F460="男",LOOKUP(集計用!G460,得点換算データ!$A$3:$B$12),LOOKUP(集計用!G460,得点換算データ!$A$17:$B$26)))</f>
        <v/>
      </c>
      <c r="I460" s="28" t="str">
        <f>IF(記入用!I460="","",記入用!I460)</f>
        <v/>
      </c>
      <c r="J460" s="30" t="str">
        <f>IF(集計用!I460="","",IF(集計用!F460="男",LOOKUP(集計用!I460,得点換算データ!$C$3:$D$12),LOOKUP(集計用!I460,得点換算データ!$C$17:$D$26)))</f>
        <v/>
      </c>
      <c r="K460" s="28" t="str">
        <f>IF(記入用!J460="","",ROUNDDOWN(記入用!J460,0))</f>
        <v/>
      </c>
      <c r="L460" s="29" t="str">
        <f>IF(集計用!K460="","",IF(集計用!F460="男",LOOKUP(集計用!K460,得点換算データ!$E$3:$F$12),LOOKUP(集計用!K460,得点換算データ!$E$17:$F$26)))</f>
        <v/>
      </c>
      <c r="M460" s="28" t="str">
        <f>IF(記入用!K460="","",記入用!K460)</f>
        <v/>
      </c>
      <c r="N460" s="30" t="str">
        <f>IF(集計用!M460="","",IF(集計用!F460="男",LOOKUP(集計用!M460,得点換算データ!$G$3:$H$12),LOOKUP(集計用!M460,得点換算データ!$G$17:$H$26)))</f>
        <v/>
      </c>
      <c r="O460" s="28" t="str">
        <f>IF(記入用!L460="","",記入用!L460)</f>
        <v/>
      </c>
      <c r="P460" s="30" t="str">
        <f>IF(集計用!O460="","",IF(集計用!F460="男",LOOKUP(集計用!O460,得点換算データ!$I$3:$J$12),LOOKUP(集計用!O460,得点換算データ!$I$17:$J$26)))</f>
        <v/>
      </c>
      <c r="Q460" s="28" t="str">
        <f>IF(記入用!M460="","",記入用!M460)</f>
        <v/>
      </c>
      <c r="R460" s="30" t="str">
        <f>IF(集計用!Q460="","",IF(集計用!F460="男",LOOKUP(集計用!Q460,得点換算データ!$K$3:$L$12),LOOKUP(集計用!Q460,得点換算データ!$K$17:$L$26)))</f>
        <v/>
      </c>
      <c r="S460" s="28" t="str">
        <f>IF(記入用!N460="","",ROUNDUP(記入用!N460,1))</f>
        <v/>
      </c>
      <c r="T460" s="30" t="str">
        <f>IF(集計用!S460="","",IF(集計用!F460="男",LOOKUP(集計用!S460,得点換算データ!$M$3:$N$12),LOOKUP(集計用!S460,得点換算データ!$M$17:$N$26)))</f>
        <v/>
      </c>
      <c r="U460" s="28" t="str">
        <f>IF(記入用!O460="","",ROUNDDOWN(記入用!O460,0))</f>
        <v/>
      </c>
      <c r="V460" s="30" t="str">
        <f>IF(集計用!U460="","",IF(集計用!F460="男",LOOKUP(集計用!U460,得点換算データ!$O$3:$P$12),LOOKUP(集計用!U460,得点換算データ!$O$17:$P$26)))</f>
        <v/>
      </c>
      <c r="W460" s="28" t="str">
        <f>IF(記入用!P460="","",ROUNDDOWN(記入用!P460,0))</f>
        <v/>
      </c>
      <c r="X460" s="30" t="str">
        <f>IF(集計用!W460="","",IF(集計用!F460="男",LOOKUP(集計用!W460,得点換算データ!$Q$3:$R$12),LOOKUP(集計用!W460,得点換算データ!$Q$17:$R$26)))</f>
        <v/>
      </c>
      <c r="Y460" s="28" t="str">
        <f>IF(SUM(集計用!H460+J460+L460+N460+P460+R460+T460+V460+X460)=0,"",(H460+J460+L460+N460+T460+V460+X460+MAX(P460,R460)))</f>
        <v/>
      </c>
      <c r="Z460" s="28" t="str">
        <f>IF(Y460="","",IF(C460=1,LOOKUP(Y460,得点換算データ!$B$29:$B$33,得点換算データ!$A$29:$A$33),IF(C460=2,LOOKUP(Y460,得点換算データ!$C$29:$C$33,得点換算データ!$A$29:$A$33),LOOKUP(Y460,得点換算データ!$D$29:$D$33,得点換算データ!$A$29:$A$33))))</f>
        <v/>
      </c>
      <c r="AA460" s="27">
        <f t="shared" si="70"/>
        <v>0</v>
      </c>
      <c r="AB460" s="27"/>
      <c r="AC460" s="27">
        <f t="shared" si="71"/>
        <v>0</v>
      </c>
      <c r="AD460" s="27">
        <f t="shared" si="72"/>
        <v>0</v>
      </c>
      <c r="AE460" s="27">
        <f t="shared" si="73"/>
        <v>0</v>
      </c>
      <c r="AF460" s="27">
        <f t="shared" si="74"/>
        <v>0</v>
      </c>
      <c r="AG460" s="27">
        <f t="shared" si="75"/>
        <v>0</v>
      </c>
      <c r="AH460" s="27">
        <f t="shared" si="76"/>
        <v>0</v>
      </c>
      <c r="AI460" s="27">
        <f t="shared" si="77"/>
        <v>0</v>
      </c>
      <c r="AJ460" s="27">
        <f t="shared" si="78"/>
        <v>0</v>
      </c>
      <c r="AK460" s="27">
        <f t="shared" si="79"/>
        <v>0</v>
      </c>
    </row>
    <row r="461" spans="1:37">
      <c r="A461" s="28" t="str">
        <f>IF(記入用!A461="","",記入用!A461)</f>
        <v/>
      </c>
      <c r="B461" s="28" t="str">
        <f>IF(記入用!B461="","",記入用!B461)</f>
        <v/>
      </c>
      <c r="C461" s="28" t="str">
        <f>IF(記入用!C461="","",記入用!C461)</f>
        <v/>
      </c>
      <c r="D461" s="28" t="str">
        <f>IF(記入用!D461="","",記入用!D461)</f>
        <v/>
      </c>
      <c r="E461" s="28" t="str">
        <f>IF(記入用!E461="","",記入用!E461)</f>
        <v/>
      </c>
      <c r="F461" s="28" t="str">
        <f>IF(記入用!F461="","",記入用!F461)</f>
        <v/>
      </c>
      <c r="G461" s="28" t="str">
        <f>IF(OR(記入用!G461=0,記入用!H461=0),"",ROUND((記入用!G461+記入用!H461)/2,0))</f>
        <v/>
      </c>
      <c r="H461" s="29" t="str">
        <f>IF(集計用!G461="","",IF(集計用!F461="男",LOOKUP(集計用!G461,得点換算データ!$A$3:$B$12),LOOKUP(集計用!G461,得点換算データ!$A$17:$B$26)))</f>
        <v/>
      </c>
      <c r="I461" s="28" t="str">
        <f>IF(記入用!I461="","",記入用!I461)</f>
        <v/>
      </c>
      <c r="J461" s="30" t="str">
        <f>IF(集計用!I461="","",IF(集計用!F461="男",LOOKUP(集計用!I461,得点換算データ!$C$3:$D$12),LOOKUP(集計用!I461,得点換算データ!$C$17:$D$26)))</f>
        <v/>
      </c>
      <c r="K461" s="28" t="str">
        <f>IF(記入用!J461="","",ROUNDDOWN(記入用!J461,0))</f>
        <v/>
      </c>
      <c r="L461" s="29" t="str">
        <f>IF(集計用!K461="","",IF(集計用!F461="男",LOOKUP(集計用!K461,得点換算データ!$E$3:$F$12),LOOKUP(集計用!K461,得点換算データ!$E$17:$F$26)))</f>
        <v/>
      </c>
      <c r="M461" s="28" t="str">
        <f>IF(記入用!K461="","",記入用!K461)</f>
        <v/>
      </c>
      <c r="N461" s="30" t="str">
        <f>IF(集計用!M461="","",IF(集計用!F461="男",LOOKUP(集計用!M461,得点換算データ!$G$3:$H$12),LOOKUP(集計用!M461,得点換算データ!$G$17:$H$26)))</f>
        <v/>
      </c>
      <c r="O461" s="28" t="str">
        <f>IF(記入用!L461="","",記入用!L461)</f>
        <v/>
      </c>
      <c r="P461" s="30" t="str">
        <f>IF(集計用!O461="","",IF(集計用!F461="男",LOOKUP(集計用!O461,得点換算データ!$I$3:$J$12),LOOKUP(集計用!O461,得点換算データ!$I$17:$J$26)))</f>
        <v/>
      </c>
      <c r="Q461" s="28" t="str">
        <f>IF(記入用!M461="","",記入用!M461)</f>
        <v/>
      </c>
      <c r="R461" s="30" t="str">
        <f>IF(集計用!Q461="","",IF(集計用!F461="男",LOOKUP(集計用!Q461,得点換算データ!$K$3:$L$12),LOOKUP(集計用!Q461,得点換算データ!$K$17:$L$26)))</f>
        <v/>
      </c>
      <c r="S461" s="28" t="str">
        <f>IF(記入用!N461="","",ROUNDUP(記入用!N461,1))</f>
        <v/>
      </c>
      <c r="T461" s="30" t="str">
        <f>IF(集計用!S461="","",IF(集計用!F461="男",LOOKUP(集計用!S461,得点換算データ!$M$3:$N$12),LOOKUP(集計用!S461,得点換算データ!$M$17:$N$26)))</f>
        <v/>
      </c>
      <c r="U461" s="28" t="str">
        <f>IF(記入用!O461="","",ROUNDDOWN(記入用!O461,0))</f>
        <v/>
      </c>
      <c r="V461" s="30" t="str">
        <f>IF(集計用!U461="","",IF(集計用!F461="男",LOOKUP(集計用!U461,得点換算データ!$O$3:$P$12),LOOKUP(集計用!U461,得点換算データ!$O$17:$P$26)))</f>
        <v/>
      </c>
      <c r="W461" s="28" t="str">
        <f>IF(記入用!P461="","",ROUNDDOWN(記入用!P461,0))</f>
        <v/>
      </c>
      <c r="X461" s="30" t="str">
        <f>IF(集計用!W461="","",IF(集計用!F461="男",LOOKUP(集計用!W461,得点換算データ!$Q$3:$R$12),LOOKUP(集計用!W461,得点換算データ!$Q$17:$R$26)))</f>
        <v/>
      </c>
      <c r="Y461" s="28" t="str">
        <f>IF(SUM(集計用!H461+J461+L461+N461+P461+R461+T461+V461+X461)=0,"",(H461+J461+L461+N461+T461+V461+X461+MAX(P461,R461)))</f>
        <v/>
      </c>
      <c r="Z461" s="28" t="str">
        <f>IF(Y461="","",IF(C461=1,LOOKUP(Y461,得点換算データ!$B$29:$B$33,得点換算データ!$A$29:$A$33),IF(C461=2,LOOKUP(Y461,得点換算データ!$C$29:$C$33,得点換算データ!$A$29:$A$33),LOOKUP(Y461,得点換算データ!$D$29:$D$33,得点換算データ!$A$29:$A$33))))</f>
        <v/>
      </c>
      <c r="AA461" s="27">
        <f t="shared" si="70"/>
        <v>0</v>
      </c>
      <c r="AB461" s="27"/>
      <c r="AC461" s="27">
        <f t="shared" si="71"/>
        <v>0</v>
      </c>
      <c r="AD461" s="27">
        <f t="shared" si="72"/>
        <v>0</v>
      </c>
      <c r="AE461" s="27">
        <f t="shared" si="73"/>
        <v>0</v>
      </c>
      <c r="AF461" s="27">
        <f t="shared" si="74"/>
        <v>0</v>
      </c>
      <c r="AG461" s="27">
        <f t="shared" si="75"/>
        <v>0</v>
      </c>
      <c r="AH461" s="27">
        <f t="shared" si="76"/>
        <v>0</v>
      </c>
      <c r="AI461" s="27">
        <f t="shared" si="77"/>
        <v>0</v>
      </c>
      <c r="AJ461" s="27">
        <f t="shared" si="78"/>
        <v>0</v>
      </c>
      <c r="AK461" s="27">
        <f t="shared" si="79"/>
        <v>0</v>
      </c>
    </row>
    <row r="462" spans="1:37">
      <c r="A462" s="28" t="str">
        <f>IF(記入用!A462="","",記入用!A462)</f>
        <v/>
      </c>
      <c r="B462" s="28" t="str">
        <f>IF(記入用!B462="","",記入用!B462)</f>
        <v/>
      </c>
      <c r="C462" s="28" t="str">
        <f>IF(記入用!C462="","",記入用!C462)</f>
        <v/>
      </c>
      <c r="D462" s="28" t="str">
        <f>IF(記入用!D462="","",記入用!D462)</f>
        <v/>
      </c>
      <c r="E462" s="28" t="str">
        <f>IF(記入用!E462="","",記入用!E462)</f>
        <v/>
      </c>
      <c r="F462" s="28" t="str">
        <f>IF(記入用!F462="","",記入用!F462)</f>
        <v/>
      </c>
      <c r="G462" s="28" t="str">
        <f>IF(OR(記入用!G462=0,記入用!H462=0),"",ROUND((記入用!G462+記入用!H462)/2,0))</f>
        <v/>
      </c>
      <c r="H462" s="29" t="str">
        <f>IF(集計用!G462="","",IF(集計用!F462="男",LOOKUP(集計用!G462,得点換算データ!$A$3:$B$12),LOOKUP(集計用!G462,得点換算データ!$A$17:$B$26)))</f>
        <v/>
      </c>
      <c r="I462" s="28" t="str">
        <f>IF(記入用!I462="","",記入用!I462)</f>
        <v/>
      </c>
      <c r="J462" s="30" t="str">
        <f>IF(集計用!I462="","",IF(集計用!F462="男",LOOKUP(集計用!I462,得点換算データ!$C$3:$D$12),LOOKUP(集計用!I462,得点換算データ!$C$17:$D$26)))</f>
        <v/>
      </c>
      <c r="K462" s="28" t="str">
        <f>IF(記入用!J462="","",ROUNDDOWN(記入用!J462,0))</f>
        <v/>
      </c>
      <c r="L462" s="29" t="str">
        <f>IF(集計用!K462="","",IF(集計用!F462="男",LOOKUP(集計用!K462,得点換算データ!$E$3:$F$12),LOOKUP(集計用!K462,得点換算データ!$E$17:$F$26)))</f>
        <v/>
      </c>
      <c r="M462" s="28" t="str">
        <f>IF(記入用!K462="","",記入用!K462)</f>
        <v/>
      </c>
      <c r="N462" s="30" t="str">
        <f>IF(集計用!M462="","",IF(集計用!F462="男",LOOKUP(集計用!M462,得点換算データ!$G$3:$H$12),LOOKUP(集計用!M462,得点換算データ!$G$17:$H$26)))</f>
        <v/>
      </c>
      <c r="O462" s="28" t="str">
        <f>IF(記入用!L462="","",記入用!L462)</f>
        <v/>
      </c>
      <c r="P462" s="30" t="str">
        <f>IF(集計用!O462="","",IF(集計用!F462="男",LOOKUP(集計用!O462,得点換算データ!$I$3:$J$12),LOOKUP(集計用!O462,得点換算データ!$I$17:$J$26)))</f>
        <v/>
      </c>
      <c r="Q462" s="28" t="str">
        <f>IF(記入用!M462="","",記入用!M462)</f>
        <v/>
      </c>
      <c r="R462" s="30" t="str">
        <f>IF(集計用!Q462="","",IF(集計用!F462="男",LOOKUP(集計用!Q462,得点換算データ!$K$3:$L$12),LOOKUP(集計用!Q462,得点換算データ!$K$17:$L$26)))</f>
        <v/>
      </c>
      <c r="S462" s="28" t="str">
        <f>IF(記入用!N462="","",ROUNDUP(記入用!N462,1))</f>
        <v/>
      </c>
      <c r="T462" s="30" t="str">
        <f>IF(集計用!S462="","",IF(集計用!F462="男",LOOKUP(集計用!S462,得点換算データ!$M$3:$N$12),LOOKUP(集計用!S462,得点換算データ!$M$17:$N$26)))</f>
        <v/>
      </c>
      <c r="U462" s="28" t="str">
        <f>IF(記入用!O462="","",ROUNDDOWN(記入用!O462,0))</f>
        <v/>
      </c>
      <c r="V462" s="30" t="str">
        <f>IF(集計用!U462="","",IF(集計用!F462="男",LOOKUP(集計用!U462,得点換算データ!$O$3:$P$12),LOOKUP(集計用!U462,得点換算データ!$O$17:$P$26)))</f>
        <v/>
      </c>
      <c r="W462" s="28" t="str">
        <f>IF(記入用!P462="","",ROUNDDOWN(記入用!P462,0))</f>
        <v/>
      </c>
      <c r="X462" s="30" t="str">
        <f>IF(集計用!W462="","",IF(集計用!F462="男",LOOKUP(集計用!W462,得点換算データ!$Q$3:$R$12),LOOKUP(集計用!W462,得点換算データ!$Q$17:$R$26)))</f>
        <v/>
      </c>
      <c r="Y462" s="28" t="str">
        <f>IF(SUM(集計用!H462+J462+L462+N462+P462+R462+T462+V462+X462)=0,"",(H462+J462+L462+N462+T462+V462+X462+MAX(P462,R462)))</f>
        <v/>
      </c>
      <c r="Z462" s="28" t="str">
        <f>IF(Y462="","",IF(C462=1,LOOKUP(Y462,得点換算データ!$B$29:$B$33,得点換算データ!$A$29:$A$33),IF(C462=2,LOOKUP(Y462,得点換算データ!$C$29:$C$33,得点換算データ!$A$29:$A$33),LOOKUP(Y462,得点換算データ!$D$29:$D$33,得点換算データ!$A$29:$A$33))))</f>
        <v/>
      </c>
      <c r="AA462" s="27">
        <f t="shared" si="70"/>
        <v>0</v>
      </c>
      <c r="AB462" s="27"/>
      <c r="AC462" s="27">
        <f t="shared" si="71"/>
        <v>0</v>
      </c>
      <c r="AD462" s="27">
        <f t="shared" si="72"/>
        <v>0</v>
      </c>
      <c r="AE462" s="27">
        <f t="shared" si="73"/>
        <v>0</v>
      </c>
      <c r="AF462" s="27">
        <f t="shared" si="74"/>
        <v>0</v>
      </c>
      <c r="AG462" s="27">
        <f t="shared" si="75"/>
        <v>0</v>
      </c>
      <c r="AH462" s="27">
        <f t="shared" si="76"/>
        <v>0</v>
      </c>
      <c r="AI462" s="27">
        <f t="shared" si="77"/>
        <v>0</v>
      </c>
      <c r="AJ462" s="27">
        <f t="shared" si="78"/>
        <v>0</v>
      </c>
      <c r="AK462" s="27">
        <f t="shared" si="79"/>
        <v>0</v>
      </c>
    </row>
    <row r="463" spans="1:37">
      <c r="A463" s="28" t="str">
        <f>IF(記入用!A463="","",記入用!A463)</f>
        <v/>
      </c>
      <c r="B463" s="28" t="str">
        <f>IF(記入用!B463="","",記入用!B463)</f>
        <v/>
      </c>
      <c r="C463" s="28" t="str">
        <f>IF(記入用!C463="","",記入用!C463)</f>
        <v/>
      </c>
      <c r="D463" s="28" t="str">
        <f>IF(記入用!D463="","",記入用!D463)</f>
        <v/>
      </c>
      <c r="E463" s="28" t="str">
        <f>IF(記入用!E463="","",記入用!E463)</f>
        <v/>
      </c>
      <c r="F463" s="28" t="str">
        <f>IF(記入用!F463="","",記入用!F463)</f>
        <v/>
      </c>
      <c r="G463" s="28" t="str">
        <f>IF(OR(記入用!G463=0,記入用!H463=0),"",ROUND((記入用!G463+記入用!H463)/2,0))</f>
        <v/>
      </c>
      <c r="H463" s="29" t="str">
        <f>IF(集計用!G463="","",IF(集計用!F463="男",LOOKUP(集計用!G463,得点換算データ!$A$3:$B$12),LOOKUP(集計用!G463,得点換算データ!$A$17:$B$26)))</f>
        <v/>
      </c>
      <c r="I463" s="28" t="str">
        <f>IF(記入用!I463="","",記入用!I463)</f>
        <v/>
      </c>
      <c r="J463" s="30" t="str">
        <f>IF(集計用!I463="","",IF(集計用!F463="男",LOOKUP(集計用!I463,得点換算データ!$C$3:$D$12),LOOKUP(集計用!I463,得点換算データ!$C$17:$D$26)))</f>
        <v/>
      </c>
      <c r="K463" s="28" t="str">
        <f>IF(記入用!J463="","",ROUNDDOWN(記入用!J463,0))</f>
        <v/>
      </c>
      <c r="L463" s="29" t="str">
        <f>IF(集計用!K463="","",IF(集計用!F463="男",LOOKUP(集計用!K463,得点換算データ!$E$3:$F$12),LOOKUP(集計用!K463,得点換算データ!$E$17:$F$26)))</f>
        <v/>
      </c>
      <c r="M463" s="28" t="str">
        <f>IF(記入用!K463="","",記入用!K463)</f>
        <v/>
      </c>
      <c r="N463" s="30" t="str">
        <f>IF(集計用!M463="","",IF(集計用!F463="男",LOOKUP(集計用!M463,得点換算データ!$G$3:$H$12),LOOKUP(集計用!M463,得点換算データ!$G$17:$H$26)))</f>
        <v/>
      </c>
      <c r="O463" s="28" t="str">
        <f>IF(記入用!L463="","",記入用!L463)</f>
        <v/>
      </c>
      <c r="P463" s="30" t="str">
        <f>IF(集計用!O463="","",IF(集計用!F463="男",LOOKUP(集計用!O463,得点換算データ!$I$3:$J$12),LOOKUP(集計用!O463,得点換算データ!$I$17:$J$26)))</f>
        <v/>
      </c>
      <c r="Q463" s="28" t="str">
        <f>IF(記入用!M463="","",記入用!M463)</f>
        <v/>
      </c>
      <c r="R463" s="30" t="str">
        <f>IF(集計用!Q463="","",IF(集計用!F463="男",LOOKUP(集計用!Q463,得点換算データ!$K$3:$L$12),LOOKUP(集計用!Q463,得点換算データ!$K$17:$L$26)))</f>
        <v/>
      </c>
      <c r="S463" s="28" t="str">
        <f>IF(記入用!N463="","",ROUNDUP(記入用!N463,1))</f>
        <v/>
      </c>
      <c r="T463" s="30" t="str">
        <f>IF(集計用!S463="","",IF(集計用!F463="男",LOOKUP(集計用!S463,得点換算データ!$M$3:$N$12),LOOKUP(集計用!S463,得点換算データ!$M$17:$N$26)))</f>
        <v/>
      </c>
      <c r="U463" s="28" t="str">
        <f>IF(記入用!O463="","",ROUNDDOWN(記入用!O463,0))</f>
        <v/>
      </c>
      <c r="V463" s="30" t="str">
        <f>IF(集計用!U463="","",IF(集計用!F463="男",LOOKUP(集計用!U463,得点換算データ!$O$3:$P$12),LOOKUP(集計用!U463,得点換算データ!$O$17:$P$26)))</f>
        <v/>
      </c>
      <c r="W463" s="28" t="str">
        <f>IF(記入用!P463="","",ROUNDDOWN(記入用!P463,0))</f>
        <v/>
      </c>
      <c r="X463" s="30" t="str">
        <f>IF(集計用!W463="","",IF(集計用!F463="男",LOOKUP(集計用!W463,得点換算データ!$Q$3:$R$12),LOOKUP(集計用!W463,得点換算データ!$Q$17:$R$26)))</f>
        <v/>
      </c>
      <c r="Y463" s="28" t="str">
        <f>IF(SUM(集計用!H463+J463+L463+N463+P463+R463+T463+V463+X463)=0,"",(H463+J463+L463+N463+T463+V463+X463+MAX(P463,R463)))</f>
        <v/>
      </c>
      <c r="Z463" s="28" t="str">
        <f>IF(Y463="","",IF(C463=1,LOOKUP(Y463,得点換算データ!$B$29:$B$33,得点換算データ!$A$29:$A$33),IF(C463=2,LOOKUP(Y463,得点換算データ!$C$29:$C$33,得点換算データ!$A$29:$A$33),LOOKUP(Y463,得点換算データ!$D$29:$D$33,得点換算データ!$A$29:$A$33))))</f>
        <v/>
      </c>
      <c r="AA463" s="27">
        <f t="shared" si="70"/>
        <v>0</v>
      </c>
      <c r="AB463" s="27"/>
      <c r="AC463" s="27">
        <f t="shared" si="71"/>
        <v>0</v>
      </c>
      <c r="AD463" s="27">
        <f t="shared" si="72"/>
        <v>0</v>
      </c>
      <c r="AE463" s="27">
        <f t="shared" si="73"/>
        <v>0</v>
      </c>
      <c r="AF463" s="27">
        <f t="shared" si="74"/>
        <v>0</v>
      </c>
      <c r="AG463" s="27">
        <f t="shared" si="75"/>
        <v>0</v>
      </c>
      <c r="AH463" s="27">
        <f t="shared" si="76"/>
        <v>0</v>
      </c>
      <c r="AI463" s="27">
        <f t="shared" si="77"/>
        <v>0</v>
      </c>
      <c r="AJ463" s="27">
        <f t="shared" si="78"/>
        <v>0</v>
      </c>
      <c r="AK463" s="27">
        <f t="shared" si="79"/>
        <v>0</v>
      </c>
    </row>
    <row r="464" spans="1:37">
      <c r="A464" s="28" t="str">
        <f>IF(記入用!A464="","",記入用!A464)</f>
        <v/>
      </c>
      <c r="B464" s="28" t="str">
        <f>IF(記入用!B464="","",記入用!B464)</f>
        <v/>
      </c>
      <c r="C464" s="28" t="str">
        <f>IF(記入用!C464="","",記入用!C464)</f>
        <v/>
      </c>
      <c r="D464" s="28" t="str">
        <f>IF(記入用!D464="","",記入用!D464)</f>
        <v/>
      </c>
      <c r="E464" s="28" t="str">
        <f>IF(記入用!E464="","",記入用!E464)</f>
        <v/>
      </c>
      <c r="F464" s="28" t="str">
        <f>IF(記入用!F464="","",記入用!F464)</f>
        <v/>
      </c>
      <c r="G464" s="28" t="str">
        <f>IF(OR(記入用!G464=0,記入用!H464=0),"",ROUND((記入用!G464+記入用!H464)/2,0))</f>
        <v/>
      </c>
      <c r="H464" s="29" t="str">
        <f>IF(集計用!G464="","",IF(集計用!F464="男",LOOKUP(集計用!G464,得点換算データ!$A$3:$B$12),LOOKUP(集計用!G464,得点換算データ!$A$17:$B$26)))</f>
        <v/>
      </c>
      <c r="I464" s="28" t="str">
        <f>IF(記入用!I464="","",記入用!I464)</f>
        <v/>
      </c>
      <c r="J464" s="30" t="str">
        <f>IF(集計用!I464="","",IF(集計用!F464="男",LOOKUP(集計用!I464,得点換算データ!$C$3:$D$12),LOOKUP(集計用!I464,得点換算データ!$C$17:$D$26)))</f>
        <v/>
      </c>
      <c r="K464" s="28" t="str">
        <f>IF(記入用!J464="","",ROUNDDOWN(記入用!J464,0))</f>
        <v/>
      </c>
      <c r="L464" s="29" t="str">
        <f>IF(集計用!K464="","",IF(集計用!F464="男",LOOKUP(集計用!K464,得点換算データ!$E$3:$F$12),LOOKUP(集計用!K464,得点換算データ!$E$17:$F$26)))</f>
        <v/>
      </c>
      <c r="M464" s="28" t="str">
        <f>IF(記入用!K464="","",記入用!K464)</f>
        <v/>
      </c>
      <c r="N464" s="30" t="str">
        <f>IF(集計用!M464="","",IF(集計用!F464="男",LOOKUP(集計用!M464,得点換算データ!$G$3:$H$12),LOOKUP(集計用!M464,得点換算データ!$G$17:$H$26)))</f>
        <v/>
      </c>
      <c r="O464" s="28" t="str">
        <f>IF(記入用!L464="","",記入用!L464)</f>
        <v/>
      </c>
      <c r="P464" s="30" t="str">
        <f>IF(集計用!O464="","",IF(集計用!F464="男",LOOKUP(集計用!O464,得点換算データ!$I$3:$J$12),LOOKUP(集計用!O464,得点換算データ!$I$17:$J$26)))</f>
        <v/>
      </c>
      <c r="Q464" s="28" t="str">
        <f>IF(記入用!M464="","",記入用!M464)</f>
        <v/>
      </c>
      <c r="R464" s="30" t="str">
        <f>IF(集計用!Q464="","",IF(集計用!F464="男",LOOKUP(集計用!Q464,得点換算データ!$K$3:$L$12),LOOKUP(集計用!Q464,得点換算データ!$K$17:$L$26)))</f>
        <v/>
      </c>
      <c r="S464" s="28" t="str">
        <f>IF(記入用!N464="","",ROUNDUP(記入用!N464,1))</f>
        <v/>
      </c>
      <c r="T464" s="30" t="str">
        <f>IF(集計用!S464="","",IF(集計用!F464="男",LOOKUP(集計用!S464,得点換算データ!$M$3:$N$12),LOOKUP(集計用!S464,得点換算データ!$M$17:$N$26)))</f>
        <v/>
      </c>
      <c r="U464" s="28" t="str">
        <f>IF(記入用!O464="","",ROUNDDOWN(記入用!O464,0))</f>
        <v/>
      </c>
      <c r="V464" s="30" t="str">
        <f>IF(集計用!U464="","",IF(集計用!F464="男",LOOKUP(集計用!U464,得点換算データ!$O$3:$P$12),LOOKUP(集計用!U464,得点換算データ!$O$17:$P$26)))</f>
        <v/>
      </c>
      <c r="W464" s="28" t="str">
        <f>IF(記入用!P464="","",ROUNDDOWN(記入用!P464,0))</f>
        <v/>
      </c>
      <c r="X464" s="30" t="str">
        <f>IF(集計用!W464="","",IF(集計用!F464="男",LOOKUP(集計用!W464,得点換算データ!$Q$3:$R$12),LOOKUP(集計用!W464,得点換算データ!$Q$17:$R$26)))</f>
        <v/>
      </c>
      <c r="Y464" s="28" t="str">
        <f>IF(SUM(集計用!H464+J464+L464+N464+P464+R464+T464+V464+X464)=0,"",(H464+J464+L464+N464+T464+V464+X464+MAX(P464,R464)))</f>
        <v/>
      </c>
      <c r="Z464" s="28" t="str">
        <f>IF(Y464="","",IF(C464=1,LOOKUP(Y464,得点換算データ!$B$29:$B$33,得点換算データ!$A$29:$A$33),IF(C464=2,LOOKUP(Y464,得点換算データ!$C$29:$C$33,得点換算データ!$A$29:$A$33),LOOKUP(Y464,得点換算データ!$D$29:$D$33,得点換算データ!$A$29:$A$33))))</f>
        <v/>
      </c>
      <c r="AA464" s="27">
        <f t="shared" si="70"/>
        <v>0</v>
      </c>
      <c r="AB464" s="27"/>
      <c r="AC464" s="27">
        <f t="shared" si="71"/>
        <v>0</v>
      </c>
      <c r="AD464" s="27">
        <f t="shared" si="72"/>
        <v>0</v>
      </c>
      <c r="AE464" s="27">
        <f t="shared" si="73"/>
        <v>0</v>
      </c>
      <c r="AF464" s="27">
        <f t="shared" si="74"/>
        <v>0</v>
      </c>
      <c r="AG464" s="27">
        <f t="shared" si="75"/>
        <v>0</v>
      </c>
      <c r="AH464" s="27">
        <f t="shared" si="76"/>
        <v>0</v>
      </c>
      <c r="AI464" s="27">
        <f t="shared" si="77"/>
        <v>0</v>
      </c>
      <c r="AJ464" s="27">
        <f t="shared" si="78"/>
        <v>0</v>
      </c>
      <c r="AK464" s="27">
        <f t="shared" si="79"/>
        <v>0</v>
      </c>
    </row>
    <row r="465" spans="1:37">
      <c r="A465" s="28" t="str">
        <f>IF(記入用!A465="","",記入用!A465)</f>
        <v/>
      </c>
      <c r="B465" s="28" t="str">
        <f>IF(記入用!B465="","",記入用!B465)</f>
        <v/>
      </c>
      <c r="C465" s="28" t="str">
        <f>IF(記入用!C465="","",記入用!C465)</f>
        <v/>
      </c>
      <c r="D465" s="28" t="str">
        <f>IF(記入用!D465="","",記入用!D465)</f>
        <v/>
      </c>
      <c r="E465" s="28" t="str">
        <f>IF(記入用!E465="","",記入用!E465)</f>
        <v/>
      </c>
      <c r="F465" s="28" t="str">
        <f>IF(記入用!F465="","",記入用!F465)</f>
        <v/>
      </c>
      <c r="G465" s="28" t="str">
        <f>IF(OR(記入用!G465=0,記入用!H465=0),"",ROUND((記入用!G465+記入用!H465)/2,0))</f>
        <v/>
      </c>
      <c r="H465" s="29" t="str">
        <f>IF(集計用!G465="","",IF(集計用!F465="男",LOOKUP(集計用!G465,得点換算データ!$A$3:$B$12),LOOKUP(集計用!G465,得点換算データ!$A$17:$B$26)))</f>
        <v/>
      </c>
      <c r="I465" s="28" t="str">
        <f>IF(記入用!I465="","",記入用!I465)</f>
        <v/>
      </c>
      <c r="J465" s="30" t="str">
        <f>IF(集計用!I465="","",IF(集計用!F465="男",LOOKUP(集計用!I465,得点換算データ!$C$3:$D$12),LOOKUP(集計用!I465,得点換算データ!$C$17:$D$26)))</f>
        <v/>
      </c>
      <c r="K465" s="28" t="str">
        <f>IF(記入用!J465="","",ROUNDDOWN(記入用!J465,0))</f>
        <v/>
      </c>
      <c r="L465" s="29" t="str">
        <f>IF(集計用!K465="","",IF(集計用!F465="男",LOOKUP(集計用!K465,得点換算データ!$E$3:$F$12),LOOKUP(集計用!K465,得点換算データ!$E$17:$F$26)))</f>
        <v/>
      </c>
      <c r="M465" s="28" t="str">
        <f>IF(記入用!K465="","",記入用!K465)</f>
        <v/>
      </c>
      <c r="N465" s="30" t="str">
        <f>IF(集計用!M465="","",IF(集計用!F465="男",LOOKUP(集計用!M465,得点換算データ!$G$3:$H$12),LOOKUP(集計用!M465,得点換算データ!$G$17:$H$26)))</f>
        <v/>
      </c>
      <c r="O465" s="28" t="str">
        <f>IF(記入用!L465="","",記入用!L465)</f>
        <v/>
      </c>
      <c r="P465" s="30" t="str">
        <f>IF(集計用!O465="","",IF(集計用!F465="男",LOOKUP(集計用!O465,得点換算データ!$I$3:$J$12),LOOKUP(集計用!O465,得点換算データ!$I$17:$J$26)))</f>
        <v/>
      </c>
      <c r="Q465" s="28" t="str">
        <f>IF(記入用!M465="","",記入用!M465)</f>
        <v/>
      </c>
      <c r="R465" s="30" t="str">
        <f>IF(集計用!Q465="","",IF(集計用!F465="男",LOOKUP(集計用!Q465,得点換算データ!$K$3:$L$12),LOOKUP(集計用!Q465,得点換算データ!$K$17:$L$26)))</f>
        <v/>
      </c>
      <c r="S465" s="28" t="str">
        <f>IF(記入用!N465="","",ROUNDUP(記入用!N465,1))</f>
        <v/>
      </c>
      <c r="T465" s="30" t="str">
        <f>IF(集計用!S465="","",IF(集計用!F465="男",LOOKUP(集計用!S465,得点換算データ!$M$3:$N$12),LOOKUP(集計用!S465,得点換算データ!$M$17:$N$26)))</f>
        <v/>
      </c>
      <c r="U465" s="28" t="str">
        <f>IF(記入用!O465="","",ROUNDDOWN(記入用!O465,0))</f>
        <v/>
      </c>
      <c r="V465" s="30" t="str">
        <f>IF(集計用!U465="","",IF(集計用!F465="男",LOOKUP(集計用!U465,得点換算データ!$O$3:$P$12),LOOKUP(集計用!U465,得点換算データ!$O$17:$P$26)))</f>
        <v/>
      </c>
      <c r="W465" s="28" t="str">
        <f>IF(記入用!P465="","",ROUNDDOWN(記入用!P465,0))</f>
        <v/>
      </c>
      <c r="X465" s="30" t="str">
        <f>IF(集計用!W465="","",IF(集計用!F465="男",LOOKUP(集計用!W465,得点換算データ!$Q$3:$R$12),LOOKUP(集計用!W465,得点換算データ!$Q$17:$R$26)))</f>
        <v/>
      </c>
      <c r="Y465" s="28" t="str">
        <f>IF(SUM(集計用!H465+J465+L465+N465+P465+R465+T465+V465+X465)=0,"",(H465+J465+L465+N465+T465+V465+X465+MAX(P465,R465)))</f>
        <v/>
      </c>
      <c r="Z465" s="28" t="str">
        <f>IF(Y465="","",IF(C465=1,LOOKUP(Y465,得点換算データ!$B$29:$B$33,得点換算データ!$A$29:$A$33),IF(C465=2,LOOKUP(Y465,得点換算データ!$C$29:$C$33,得点換算データ!$A$29:$A$33),LOOKUP(Y465,得点換算データ!$D$29:$D$33,得点換算データ!$A$29:$A$33))))</f>
        <v/>
      </c>
      <c r="AA465" s="27">
        <f t="shared" si="70"/>
        <v>0</v>
      </c>
      <c r="AB465" s="27"/>
      <c r="AC465" s="27">
        <f t="shared" si="71"/>
        <v>0</v>
      </c>
      <c r="AD465" s="27">
        <f t="shared" si="72"/>
        <v>0</v>
      </c>
      <c r="AE465" s="27">
        <f t="shared" si="73"/>
        <v>0</v>
      </c>
      <c r="AF465" s="27">
        <f t="shared" si="74"/>
        <v>0</v>
      </c>
      <c r="AG465" s="27">
        <f t="shared" si="75"/>
        <v>0</v>
      </c>
      <c r="AH465" s="27">
        <f t="shared" si="76"/>
        <v>0</v>
      </c>
      <c r="AI465" s="27">
        <f t="shared" si="77"/>
        <v>0</v>
      </c>
      <c r="AJ465" s="27">
        <f t="shared" si="78"/>
        <v>0</v>
      </c>
      <c r="AK465" s="27">
        <f t="shared" si="79"/>
        <v>0</v>
      </c>
    </row>
    <row r="466" spans="1:37">
      <c r="A466" s="28" t="str">
        <f>IF(記入用!A466="","",記入用!A466)</f>
        <v/>
      </c>
      <c r="B466" s="28" t="str">
        <f>IF(記入用!B466="","",記入用!B466)</f>
        <v/>
      </c>
      <c r="C466" s="28" t="str">
        <f>IF(記入用!C466="","",記入用!C466)</f>
        <v/>
      </c>
      <c r="D466" s="28" t="str">
        <f>IF(記入用!D466="","",記入用!D466)</f>
        <v/>
      </c>
      <c r="E466" s="28" t="str">
        <f>IF(記入用!E466="","",記入用!E466)</f>
        <v/>
      </c>
      <c r="F466" s="28" t="str">
        <f>IF(記入用!F466="","",記入用!F466)</f>
        <v/>
      </c>
      <c r="G466" s="28" t="str">
        <f>IF(OR(記入用!G466=0,記入用!H466=0),"",ROUND((記入用!G466+記入用!H466)/2,0))</f>
        <v/>
      </c>
      <c r="H466" s="29" t="str">
        <f>IF(集計用!G466="","",IF(集計用!F466="男",LOOKUP(集計用!G466,得点換算データ!$A$3:$B$12),LOOKUP(集計用!G466,得点換算データ!$A$17:$B$26)))</f>
        <v/>
      </c>
      <c r="I466" s="28" t="str">
        <f>IF(記入用!I466="","",記入用!I466)</f>
        <v/>
      </c>
      <c r="J466" s="30" t="str">
        <f>IF(集計用!I466="","",IF(集計用!F466="男",LOOKUP(集計用!I466,得点換算データ!$C$3:$D$12),LOOKUP(集計用!I466,得点換算データ!$C$17:$D$26)))</f>
        <v/>
      </c>
      <c r="K466" s="28" t="str">
        <f>IF(記入用!J466="","",ROUNDDOWN(記入用!J466,0))</f>
        <v/>
      </c>
      <c r="L466" s="29" t="str">
        <f>IF(集計用!K466="","",IF(集計用!F466="男",LOOKUP(集計用!K466,得点換算データ!$E$3:$F$12),LOOKUP(集計用!K466,得点換算データ!$E$17:$F$26)))</f>
        <v/>
      </c>
      <c r="M466" s="28" t="str">
        <f>IF(記入用!K466="","",記入用!K466)</f>
        <v/>
      </c>
      <c r="N466" s="30" t="str">
        <f>IF(集計用!M466="","",IF(集計用!F466="男",LOOKUP(集計用!M466,得点換算データ!$G$3:$H$12),LOOKUP(集計用!M466,得点換算データ!$G$17:$H$26)))</f>
        <v/>
      </c>
      <c r="O466" s="28" t="str">
        <f>IF(記入用!L466="","",記入用!L466)</f>
        <v/>
      </c>
      <c r="P466" s="30" t="str">
        <f>IF(集計用!O466="","",IF(集計用!F466="男",LOOKUP(集計用!O466,得点換算データ!$I$3:$J$12),LOOKUP(集計用!O466,得点換算データ!$I$17:$J$26)))</f>
        <v/>
      </c>
      <c r="Q466" s="28" t="str">
        <f>IF(記入用!M466="","",記入用!M466)</f>
        <v/>
      </c>
      <c r="R466" s="30" t="str">
        <f>IF(集計用!Q466="","",IF(集計用!F466="男",LOOKUP(集計用!Q466,得点換算データ!$K$3:$L$12),LOOKUP(集計用!Q466,得点換算データ!$K$17:$L$26)))</f>
        <v/>
      </c>
      <c r="S466" s="28" t="str">
        <f>IF(記入用!N466="","",ROUNDUP(記入用!N466,1))</f>
        <v/>
      </c>
      <c r="T466" s="30" t="str">
        <f>IF(集計用!S466="","",IF(集計用!F466="男",LOOKUP(集計用!S466,得点換算データ!$M$3:$N$12),LOOKUP(集計用!S466,得点換算データ!$M$17:$N$26)))</f>
        <v/>
      </c>
      <c r="U466" s="28" t="str">
        <f>IF(記入用!O466="","",ROUNDDOWN(記入用!O466,0))</f>
        <v/>
      </c>
      <c r="V466" s="30" t="str">
        <f>IF(集計用!U466="","",IF(集計用!F466="男",LOOKUP(集計用!U466,得点換算データ!$O$3:$P$12),LOOKUP(集計用!U466,得点換算データ!$O$17:$P$26)))</f>
        <v/>
      </c>
      <c r="W466" s="28" t="str">
        <f>IF(記入用!P466="","",ROUNDDOWN(記入用!P466,0))</f>
        <v/>
      </c>
      <c r="X466" s="30" t="str">
        <f>IF(集計用!W466="","",IF(集計用!F466="男",LOOKUP(集計用!W466,得点換算データ!$Q$3:$R$12),LOOKUP(集計用!W466,得点換算データ!$Q$17:$R$26)))</f>
        <v/>
      </c>
      <c r="Y466" s="28" t="str">
        <f>IF(SUM(集計用!H466+J466+L466+N466+P466+R466+T466+V466+X466)=0,"",(H466+J466+L466+N466+T466+V466+X466+MAX(P466,R466)))</f>
        <v/>
      </c>
      <c r="Z466" s="28" t="str">
        <f>IF(Y466="","",IF(C466=1,LOOKUP(Y466,得点換算データ!$B$29:$B$33,得点換算データ!$A$29:$A$33),IF(C466=2,LOOKUP(Y466,得点換算データ!$C$29:$C$33,得点換算データ!$A$29:$A$33),LOOKUP(Y466,得点換算データ!$D$29:$D$33,得点換算データ!$A$29:$A$33))))</f>
        <v/>
      </c>
      <c r="AA466" s="27">
        <f t="shared" si="70"/>
        <v>0</v>
      </c>
      <c r="AB466" s="27"/>
      <c r="AC466" s="27">
        <f t="shared" si="71"/>
        <v>0</v>
      </c>
      <c r="AD466" s="27">
        <f t="shared" si="72"/>
        <v>0</v>
      </c>
      <c r="AE466" s="27">
        <f t="shared" si="73"/>
        <v>0</v>
      </c>
      <c r="AF466" s="27">
        <f t="shared" si="74"/>
        <v>0</v>
      </c>
      <c r="AG466" s="27">
        <f t="shared" si="75"/>
        <v>0</v>
      </c>
      <c r="AH466" s="27">
        <f t="shared" si="76"/>
        <v>0</v>
      </c>
      <c r="AI466" s="27">
        <f t="shared" si="77"/>
        <v>0</v>
      </c>
      <c r="AJ466" s="27">
        <f t="shared" si="78"/>
        <v>0</v>
      </c>
      <c r="AK466" s="27">
        <f t="shared" si="79"/>
        <v>0</v>
      </c>
    </row>
    <row r="467" spans="1:37">
      <c r="A467" s="28" t="str">
        <f>IF(記入用!A467="","",記入用!A467)</f>
        <v/>
      </c>
      <c r="B467" s="28" t="str">
        <f>IF(記入用!B467="","",記入用!B467)</f>
        <v/>
      </c>
      <c r="C467" s="28" t="str">
        <f>IF(記入用!C467="","",記入用!C467)</f>
        <v/>
      </c>
      <c r="D467" s="28" t="str">
        <f>IF(記入用!D467="","",記入用!D467)</f>
        <v/>
      </c>
      <c r="E467" s="28" t="str">
        <f>IF(記入用!E467="","",記入用!E467)</f>
        <v/>
      </c>
      <c r="F467" s="28" t="str">
        <f>IF(記入用!F467="","",記入用!F467)</f>
        <v/>
      </c>
      <c r="G467" s="28" t="str">
        <f>IF(OR(記入用!G467=0,記入用!H467=0),"",ROUND((記入用!G467+記入用!H467)/2,0))</f>
        <v/>
      </c>
      <c r="H467" s="29" t="str">
        <f>IF(集計用!G467="","",IF(集計用!F467="男",LOOKUP(集計用!G467,得点換算データ!$A$3:$B$12),LOOKUP(集計用!G467,得点換算データ!$A$17:$B$26)))</f>
        <v/>
      </c>
      <c r="I467" s="28" t="str">
        <f>IF(記入用!I467="","",記入用!I467)</f>
        <v/>
      </c>
      <c r="J467" s="30" t="str">
        <f>IF(集計用!I467="","",IF(集計用!F467="男",LOOKUP(集計用!I467,得点換算データ!$C$3:$D$12),LOOKUP(集計用!I467,得点換算データ!$C$17:$D$26)))</f>
        <v/>
      </c>
      <c r="K467" s="28" t="str">
        <f>IF(記入用!J467="","",ROUNDDOWN(記入用!J467,0))</f>
        <v/>
      </c>
      <c r="L467" s="29" t="str">
        <f>IF(集計用!K467="","",IF(集計用!F467="男",LOOKUP(集計用!K467,得点換算データ!$E$3:$F$12),LOOKUP(集計用!K467,得点換算データ!$E$17:$F$26)))</f>
        <v/>
      </c>
      <c r="M467" s="28" t="str">
        <f>IF(記入用!K467="","",記入用!K467)</f>
        <v/>
      </c>
      <c r="N467" s="30" t="str">
        <f>IF(集計用!M467="","",IF(集計用!F467="男",LOOKUP(集計用!M467,得点換算データ!$G$3:$H$12),LOOKUP(集計用!M467,得点換算データ!$G$17:$H$26)))</f>
        <v/>
      </c>
      <c r="O467" s="28" t="str">
        <f>IF(記入用!L467="","",記入用!L467)</f>
        <v/>
      </c>
      <c r="P467" s="30" t="str">
        <f>IF(集計用!O467="","",IF(集計用!F467="男",LOOKUP(集計用!O467,得点換算データ!$I$3:$J$12),LOOKUP(集計用!O467,得点換算データ!$I$17:$J$26)))</f>
        <v/>
      </c>
      <c r="Q467" s="28" t="str">
        <f>IF(記入用!M467="","",記入用!M467)</f>
        <v/>
      </c>
      <c r="R467" s="30" t="str">
        <f>IF(集計用!Q467="","",IF(集計用!F467="男",LOOKUP(集計用!Q467,得点換算データ!$K$3:$L$12),LOOKUP(集計用!Q467,得点換算データ!$K$17:$L$26)))</f>
        <v/>
      </c>
      <c r="S467" s="28" t="str">
        <f>IF(記入用!N467="","",ROUNDUP(記入用!N467,1))</f>
        <v/>
      </c>
      <c r="T467" s="30" t="str">
        <f>IF(集計用!S467="","",IF(集計用!F467="男",LOOKUP(集計用!S467,得点換算データ!$M$3:$N$12),LOOKUP(集計用!S467,得点換算データ!$M$17:$N$26)))</f>
        <v/>
      </c>
      <c r="U467" s="28" t="str">
        <f>IF(記入用!O467="","",ROUNDDOWN(記入用!O467,0))</f>
        <v/>
      </c>
      <c r="V467" s="30" t="str">
        <f>IF(集計用!U467="","",IF(集計用!F467="男",LOOKUP(集計用!U467,得点換算データ!$O$3:$P$12),LOOKUP(集計用!U467,得点換算データ!$O$17:$P$26)))</f>
        <v/>
      </c>
      <c r="W467" s="28" t="str">
        <f>IF(記入用!P467="","",ROUNDDOWN(記入用!P467,0))</f>
        <v/>
      </c>
      <c r="X467" s="30" t="str">
        <f>IF(集計用!W467="","",IF(集計用!F467="男",LOOKUP(集計用!W467,得点換算データ!$Q$3:$R$12),LOOKUP(集計用!W467,得点換算データ!$Q$17:$R$26)))</f>
        <v/>
      </c>
      <c r="Y467" s="28" t="str">
        <f>IF(SUM(集計用!H467+J467+L467+N467+P467+R467+T467+V467+X467)=0,"",(H467+J467+L467+N467+T467+V467+X467+MAX(P467,R467)))</f>
        <v/>
      </c>
      <c r="Z467" s="28" t="str">
        <f>IF(Y467="","",IF(C467=1,LOOKUP(Y467,得点換算データ!$B$29:$B$33,得点換算データ!$A$29:$A$33),IF(C467=2,LOOKUP(Y467,得点換算データ!$C$29:$C$33,得点換算データ!$A$29:$A$33),LOOKUP(Y467,得点換算データ!$D$29:$D$33,得点換算データ!$A$29:$A$33))))</f>
        <v/>
      </c>
      <c r="AA467" s="27">
        <f t="shared" si="70"/>
        <v>0</v>
      </c>
      <c r="AB467" s="27"/>
      <c r="AC467" s="27">
        <f t="shared" si="71"/>
        <v>0</v>
      </c>
      <c r="AD467" s="27">
        <f t="shared" si="72"/>
        <v>0</v>
      </c>
      <c r="AE467" s="27">
        <f t="shared" si="73"/>
        <v>0</v>
      </c>
      <c r="AF467" s="27">
        <f t="shared" si="74"/>
        <v>0</v>
      </c>
      <c r="AG467" s="27">
        <f t="shared" si="75"/>
        <v>0</v>
      </c>
      <c r="AH467" s="27">
        <f t="shared" si="76"/>
        <v>0</v>
      </c>
      <c r="AI467" s="27">
        <f t="shared" si="77"/>
        <v>0</v>
      </c>
      <c r="AJ467" s="27">
        <f t="shared" si="78"/>
        <v>0</v>
      </c>
      <c r="AK467" s="27">
        <f t="shared" si="79"/>
        <v>0</v>
      </c>
    </row>
    <row r="468" spans="1:37">
      <c r="A468" s="28" t="str">
        <f>IF(記入用!A468="","",記入用!A468)</f>
        <v/>
      </c>
      <c r="B468" s="28" t="str">
        <f>IF(記入用!B468="","",記入用!B468)</f>
        <v/>
      </c>
      <c r="C468" s="28" t="str">
        <f>IF(記入用!C468="","",記入用!C468)</f>
        <v/>
      </c>
      <c r="D468" s="28" t="str">
        <f>IF(記入用!D468="","",記入用!D468)</f>
        <v/>
      </c>
      <c r="E468" s="28" t="str">
        <f>IF(記入用!E468="","",記入用!E468)</f>
        <v/>
      </c>
      <c r="F468" s="28" t="str">
        <f>IF(記入用!F468="","",記入用!F468)</f>
        <v/>
      </c>
      <c r="G468" s="28" t="str">
        <f>IF(OR(記入用!G468=0,記入用!H468=0),"",ROUND((記入用!G468+記入用!H468)/2,0))</f>
        <v/>
      </c>
      <c r="H468" s="29" t="str">
        <f>IF(集計用!G468="","",IF(集計用!F468="男",LOOKUP(集計用!G468,得点換算データ!$A$3:$B$12),LOOKUP(集計用!G468,得点換算データ!$A$17:$B$26)))</f>
        <v/>
      </c>
      <c r="I468" s="28" t="str">
        <f>IF(記入用!I468="","",記入用!I468)</f>
        <v/>
      </c>
      <c r="J468" s="30" t="str">
        <f>IF(集計用!I468="","",IF(集計用!F468="男",LOOKUP(集計用!I468,得点換算データ!$C$3:$D$12),LOOKUP(集計用!I468,得点換算データ!$C$17:$D$26)))</f>
        <v/>
      </c>
      <c r="K468" s="28" t="str">
        <f>IF(記入用!J468="","",ROUNDDOWN(記入用!J468,0))</f>
        <v/>
      </c>
      <c r="L468" s="29" t="str">
        <f>IF(集計用!K468="","",IF(集計用!F468="男",LOOKUP(集計用!K468,得点換算データ!$E$3:$F$12),LOOKUP(集計用!K468,得点換算データ!$E$17:$F$26)))</f>
        <v/>
      </c>
      <c r="M468" s="28" t="str">
        <f>IF(記入用!K468="","",記入用!K468)</f>
        <v/>
      </c>
      <c r="N468" s="30" t="str">
        <f>IF(集計用!M468="","",IF(集計用!F468="男",LOOKUP(集計用!M468,得点換算データ!$G$3:$H$12),LOOKUP(集計用!M468,得点換算データ!$G$17:$H$26)))</f>
        <v/>
      </c>
      <c r="O468" s="28" t="str">
        <f>IF(記入用!L468="","",記入用!L468)</f>
        <v/>
      </c>
      <c r="P468" s="30" t="str">
        <f>IF(集計用!O468="","",IF(集計用!F468="男",LOOKUP(集計用!O468,得点換算データ!$I$3:$J$12),LOOKUP(集計用!O468,得点換算データ!$I$17:$J$26)))</f>
        <v/>
      </c>
      <c r="Q468" s="28" t="str">
        <f>IF(記入用!M468="","",記入用!M468)</f>
        <v/>
      </c>
      <c r="R468" s="30" t="str">
        <f>IF(集計用!Q468="","",IF(集計用!F468="男",LOOKUP(集計用!Q468,得点換算データ!$K$3:$L$12),LOOKUP(集計用!Q468,得点換算データ!$K$17:$L$26)))</f>
        <v/>
      </c>
      <c r="S468" s="28" t="str">
        <f>IF(記入用!N468="","",ROUNDUP(記入用!N468,1))</f>
        <v/>
      </c>
      <c r="T468" s="30" t="str">
        <f>IF(集計用!S468="","",IF(集計用!F468="男",LOOKUP(集計用!S468,得点換算データ!$M$3:$N$12),LOOKUP(集計用!S468,得点換算データ!$M$17:$N$26)))</f>
        <v/>
      </c>
      <c r="U468" s="28" t="str">
        <f>IF(記入用!O468="","",ROUNDDOWN(記入用!O468,0))</f>
        <v/>
      </c>
      <c r="V468" s="30" t="str">
        <f>IF(集計用!U468="","",IF(集計用!F468="男",LOOKUP(集計用!U468,得点換算データ!$O$3:$P$12),LOOKUP(集計用!U468,得点換算データ!$O$17:$P$26)))</f>
        <v/>
      </c>
      <c r="W468" s="28" t="str">
        <f>IF(記入用!P468="","",ROUNDDOWN(記入用!P468,0))</f>
        <v/>
      </c>
      <c r="X468" s="30" t="str">
        <f>IF(集計用!W468="","",IF(集計用!F468="男",LOOKUP(集計用!W468,得点換算データ!$Q$3:$R$12),LOOKUP(集計用!W468,得点換算データ!$Q$17:$R$26)))</f>
        <v/>
      </c>
      <c r="Y468" s="28" t="str">
        <f>IF(SUM(集計用!H468+J468+L468+N468+P468+R468+T468+V468+X468)=0,"",(H468+J468+L468+N468+T468+V468+X468+MAX(P468,R468)))</f>
        <v/>
      </c>
      <c r="Z468" s="28" t="str">
        <f>IF(Y468="","",IF(C468=1,LOOKUP(Y468,得点換算データ!$B$29:$B$33,得点換算データ!$A$29:$A$33),IF(C468=2,LOOKUP(Y468,得点換算データ!$C$29:$C$33,得点換算データ!$A$29:$A$33),LOOKUP(Y468,得点換算データ!$D$29:$D$33,得点換算データ!$A$29:$A$33))))</f>
        <v/>
      </c>
      <c r="AA468" s="27">
        <f t="shared" si="70"/>
        <v>0</v>
      </c>
      <c r="AB468" s="27"/>
      <c r="AC468" s="27">
        <f t="shared" si="71"/>
        <v>0</v>
      </c>
      <c r="AD468" s="27">
        <f t="shared" si="72"/>
        <v>0</v>
      </c>
      <c r="AE468" s="27">
        <f t="shared" si="73"/>
        <v>0</v>
      </c>
      <c r="AF468" s="27">
        <f t="shared" si="74"/>
        <v>0</v>
      </c>
      <c r="AG468" s="27">
        <f t="shared" si="75"/>
        <v>0</v>
      </c>
      <c r="AH468" s="27">
        <f t="shared" si="76"/>
        <v>0</v>
      </c>
      <c r="AI468" s="27">
        <f t="shared" si="77"/>
        <v>0</v>
      </c>
      <c r="AJ468" s="27">
        <f t="shared" si="78"/>
        <v>0</v>
      </c>
      <c r="AK468" s="27">
        <f t="shared" si="79"/>
        <v>0</v>
      </c>
    </row>
    <row r="469" spans="1:37">
      <c r="A469" s="28" t="str">
        <f>IF(記入用!A469="","",記入用!A469)</f>
        <v/>
      </c>
      <c r="B469" s="28" t="str">
        <f>IF(記入用!B469="","",記入用!B469)</f>
        <v/>
      </c>
      <c r="C469" s="28" t="str">
        <f>IF(記入用!C469="","",記入用!C469)</f>
        <v/>
      </c>
      <c r="D469" s="28" t="str">
        <f>IF(記入用!D469="","",記入用!D469)</f>
        <v/>
      </c>
      <c r="E469" s="28" t="str">
        <f>IF(記入用!E469="","",記入用!E469)</f>
        <v/>
      </c>
      <c r="F469" s="28" t="str">
        <f>IF(記入用!F469="","",記入用!F469)</f>
        <v/>
      </c>
      <c r="G469" s="28" t="str">
        <f>IF(OR(記入用!G469=0,記入用!H469=0),"",ROUND((記入用!G469+記入用!H469)/2,0))</f>
        <v/>
      </c>
      <c r="H469" s="29" t="str">
        <f>IF(集計用!G469="","",IF(集計用!F469="男",LOOKUP(集計用!G469,得点換算データ!$A$3:$B$12),LOOKUP(集計用!G469,得点換算データ!$A$17:$B$26)))</f>
        <v/>
      </c>
      <c r="I469" s="28" t="str">
        <f>IF(記入用!I469="","",記入用!I469)</f>
        <v/>
      </c>
      <c r="J469" s="30" t="str">
        <f>IF(集計用!I469="","",IF(集計用!F469="男",LOOKUP(集計用!I469,得点換算データ!$C$3:$D$12),LOOKUP(集計用!I469,得点換算データ!$C$17:$D$26)))</f>
        <v/>
      </c>
      <c r="K469" s="28" t="str">
        <f>IF(記入用!J469="","",ROUNDDOWN(記入用!J469,0))</f>
        <v/>
      </c>
      <c r="L469" s="29" t="str">
        <f>IF(集計用!K469="","",IF(集計用!F469="男",LOOKUP(集計用!K469,得点換算データ!$E$3:$F$12),LOOKUP(集計用!K469,得点換算データ!$E$17:$F$26)))</f>
        <v/>
      </c>
      <c r="M469" s="28" t="str">
        <f>IF(記入用!K469="","",記入用!K469)</f>
        <v/>
      </c>
      <c r="N469" s="30" t="str">
        <f>IF(集計用!M469="","",IF(集計用!F469="男",LOOKUP(集計用!M469,得点換算データ!$G$3:$H$12),LOOKUP(集計用!M469,得点換算データ!$G$17:$H$26)))</f>
        <v/>
      </c>
      <c r="O469" s="28" t="str">
        <f>IF(記入用!L469="","",記入用!L469)</f>
        <v/>
      </c>
      <c r="P469" s="30" t="str">
        <f>IF(集計用!O469="","",IF(集計用!F469="男",LOOKUP(集計用!O469,得点換算データ!$I$3:$J$12),LOOKUP(集計用!O469,得点換算データ!$I$17:$J$26)))</f>
        <v/>
      </c>
      <c r="Q469" s="28" t="str">
        <f>IF(記入用!M469="","",記入用!M469)</f>
        <v/>
      </c>
      <c r="R469" s="30" t="str">
        <f>IF(集計用!Q469="","",IF(集計用!F469="男",LOOKUP(集計用!Q469,得点換算データ!$K$3:$L$12),LOOKUP(集計用!Q469,得点換算データ!$K$17:$L$26)))</f>
        <v/>
      </c>
      <c r="S469" s="28" t="str">
        <f>IF(記入用!N469="","",ROUNDUP(記入用!N469,1))</f>
        <v/>
      </c>
      <c r="T469" s="30" t="str">
        <f>IF(集計用!S469="","",IF(集計用!F469="男",LOOKUP(集計用!S469,得点換算データ!$M$3:$N$12),LOOKUP(集計用!S469,得点換算データ!$M$17:$N$26)))</f>
        <v/>
      </c>
      <c r="U469" s="28" t="str">
        <f>IF(記入用!O469="","",ROUNDDOWN(記入用!O469,0))</f>
        <v/>
      </c>
      <c r="V469" s="30" t="str">
        <f>IF(集計用!U469="","",IF(集計用!F469="男",LOOKUP(集計用!U469,得点換算データ!$O$3:$P$12),LOOKUP(集計用!U469,得点換算データ!$O$17:$P$26)))</f>
        <v/>
      </c>
      <c r="W469" s="28" t="str">
        <f>IF(記入用!P469="","",ROUNDDOWN(記入用!P469,0))</f>
        <v/>
      </c>
      <c r="X469" s="30" t="str">
        <f>IF(集計用!W469="","",IF(集計用!F469="男",LOOKUP(集計用!W469,得点換算データ!$Q$3:$R$12),LOOKUP(集計用!W469,得点換算データ!$Q$17:$R$26)))</f>
        <v/>
      </c>
      <c r="Y469" s="28" t="str">
        <f>IF(SUM(集計用!H469+J469+L469+N469+P469+R469+T469+V469+X469)=0,"",(H469+J469+L469+N469+T469+V469+X469+MAX(P469,R469)))</f>
        <v/>
      </c>
      <c r="Z469" s="28" t="str">
        <f>IF(Y469="","",IF(C469=1,LOOKUP(Y469,得点換算データ!$B$29:$B$33,得点換算データ!$A$29:$A$33),IF(C469=2,LOOKUP(Y469,得点換算データ!$C$29:$C$33,得点換算データ!$A$29:$A$33),LOOKUP(Y469,得点換算データ!$D$29:$D$33,得点換算データ!$A$29:$A$33))))</f>
        <v/>
      </c>
      <c r="AA469" s="27">
        <f t="shared" si="70"/>
        <v>0</v>
      </c>
      <c r="AB469" s="27"/>
      <c r="AC469" s="27">
        <f t="shared" si="71"/>
        <v>0</v>
      </c>
      <c r="AD469" s="27">
        <f t="shared" si="72"/>
        <v>0</v>
      </c>
      <c r="AE469" s="27">
        <f t="shared" si="73"/>
        <v>0</v>
      </c>
      <c r="AF469" s="27">
        <f t="shared" si="74"/>
        <v>0</v>
      </c>
      <c r="AG469" s="27">
        <f t="shared" si="75"/>
        <v>0</v>
      </c>
      <c r="AH469" s="27">
        <f t="shared" si="76"/>
        <v>0</v>
      </c>
      <c r="AI469" s="27">
        <f t="shared" si="77"/>
        <v>0</v>
      </c>
      <c r="AJ469" s="27">
        <f t="shared" si="78"/>
        <v>0</v>
      </c>
      <c r="AK469" s="27">
        <f t="shared" si="79"/>
        <v>0</v>
      </c>
    </row>
    <row r="470" spans="1:37">
      <c r="A470" s="28" t="str">
        <f>IF(記入用!A470="","",記入用!A470)</f>
        <v/>
      </c>
      <c r="B470" s="28" t="str">
        <f>IF(記入用!B470="","",記入用!B470)</f>
        <v/>
      </c>
      <c r="C470" s="28" t="str">
        <f>IF(記入用!C470="","",記入用!C470)</f>
        <v/>
      </c>
      <c r="D470" s="28" t="str">
        <f>IF(記入用!D470="","",記入用!D470)</f>
        <v/>
      </c>
      <c r="E470" s="28" t="str">
        <f>IF(記入用!E470="","",記入用!E470)</f>
        <v/>
      </c>
      <c r="F470" s="28" t="str">
        <f>IF(記入用!F470="","",記入用!F470)</f>
        <v/>
      </c>
      <c r="G470" s="28" t="str">
        <f>IF(OR(記入用!G470=0,記入用!H470=0),"",ROUND((記入用!G470+記入用!H470)/2,0))</f>
        <v/>
      </c>
      <c r="H470" s="29" t="str">
        <f>IF(集計用!G470="","",IF(集計用!F470="男",LOOKUP(集計用!G470,得点換算データ!$A$3:$B$12),LOOKUP(集計用!G470,得点換算データ!$A$17:$B$26)))</f>
        <v/>
      </c>
      <c r="I470" s="28" t="str">
        <f>IF(記入用!I470="","",記入用!I470)</f>
        <v/>
      </c>
      <c r="J470" s="30" t="str">
        <f>IF(集計用!I470="","",IF(集計用!F470="男",LOOKUP(集計用!I470,得点換算データ!$C$3:$D$12),LOOKUP(集計用!I470,得点換算データ!$C$17:$D$26)))</f>
        <v/>
      </c>
      <c r="K470" s="28" t="str">
        <f>IF(記入用!J470="","",ROUNDDOWN(記入用!J470,0))</f>
        <v/>
      </c>
      <c r="L470" s="29" t="str">
        <f>IF(集計用!K470="","",IF(集計用!F470="男",LOOKUP(集計用!K470,得点換算データ!$E$3:$F$12),LOOKUP(集計用!K470,得点換算データ!$E$17:$F$26)))</f>
        <v/>
      </c>
      <c r="M470" s="28" t="str">
        <f>IF(記入用!K470="","",記入用!K470)</f>
        <v/>
      </c>
      <c r="N470" s="30" t="str">
        <f>IF(集計用!M470="","",IF(集計用!F470="男",LOOKUP(集計用!M470,得点換算データ!$G$3:$H$12),LOOKUP(集計用!M470,得点換算データ!$G$17:$H$26)))</f>
        <v/>
      </c>
      <c r="O470" s="28" t="str">
        <f>IF(記入用!L470="","",記入用!L470)</f>
        <v/>
      </c>
      <c r="P470" s="30" t="str">
        <f>IF(集計用!O470="","",IF(集計用!F470="男",LOOKUP(集計用!O470,得点換算データ!$I$3:$J$12),LOOKUP(集計用!O470,得点換算データ!$I$17:$J$26)))</f>
        <v/>
      </c>
      <c r="Q470" s="28" t="str">
        <f>IF(記入用!M470="","",記入用!M470)</f>
        <v/>
      </c>
      <c r="R470" s="30" t="str">
        <f>IF(集計用!Q470="","",IF(集計用!F470="男",LOOKUP(集計用!Q470,得点換算データ!$K$3:$L$12),LOOKUP(集計用!Q470,得点換算データ!$K$17:$L$26)))</f>
        <v/>
      </c>
      <c r="S470" s="28" t="str">
        <f>IF(記入用!N470="","",ROUNDUP(記入用!N470,1))</f>
        <v/>
      </c>
      <c r="T470" s="30" t="str">
        <f>IF(集計用!S470="","",IF(集計用!F470="男",LOOKUP(集計用!S470,得点換算データ!$M$3:$N$12),LOOKUP(集計用!S470,得点換算データ!$M$17:$N$26)))</f>
        <v/>
      </c>
      <c r="U470" s="28" t="str">
        <f>IF(記入用!O470="","",ROUNDDOWN(記入用!O470,0))</f>
        <v/>
      </c>
      <c r="V470" s="30" t="str">
        <f>IF(集計用!U470="","",IF(集計用!F470="男",LOOKUP(集計用!U470,得点換算データ!$O$3:$P$12),LOOKUP(集計用!U470,得点換算データ!$O$17:$P$26)))</f>
        <v/>
      </c>
      <c r="W470" s="28" t="str">
        <f>IF(記入用!P470="","",ROUNDDOWN(記入用!P470,0))</f>
        <v/>
      </c>
      <c r="X470" s="30" t="str">
        <f>IF(集計用!W470="","",IF(集計用!F470="男",LOOKUP(集計用!W470,得点換算データ!$Q$3:$R$12),LOOKUP(集計用!W470,得点換算データ!$Q$17:$R$26)))</f>
        <v/>
      </c>
      <c r="Y470" s="28" t="str">
        <f>IF(SUM(集計用!H470+J470+L470+N470+P470+R470+T470+V470+X470)=0,"",(H470+J470+L470+N470+T470+V470+X470+MAX(P470,R470)))</f>
        <v/>
      </c>
      <c r="Z470" s="28" t="str">
        <f>IF(Y470="","",IF(C470=1,LOOKUP(Y470,得点換算データ!$B$29:$B$33,得点換算データ!$A$29:$A$33),IF(C470=2,LOOKUP(Y470,得点換算データ!$C$29:$C$33,得点換算データ!$A$29:$A$33),LOOKUP(Y470,得点換算データ!$D$29:$D$33,得点換算データ!$A$29:$A$33))))</f>
        <v/>
      </c>
      <c r="AA470" s="27">
        <f t="shared" si="70"/>
        <v>0</v>
      </c>
      <c r="AB470" s="27"/>
      <c r="AC470" s="27">
        <f t="shared" si="71"/>
        <v>0</v>
      </c>
      <c r="AD470" s="27">
        <f t="shared" si="72"/>
        <v>0</v>
      </c>
      <c r="AE470" s="27">
        <f t="shared" si="73"/>
        <v>0</v>
      </c>
      <c r="AF470" s="27">
        <f t="shared" si="74"/>
        <v>0</v>
      </c>
      <c r="AG470" s="27">
        <f t="shared" si="75"/>
        <v>0</v>
      </c>
      <c r="AH470" s="27">
        <f t="shared" si="76"/>
        <v>0</v>
      </c>
      <c r="AI470" s="27">
        <f t="shared" si="77"/>
        <v>0</v>
      </c>
      <c r="AJ470" s="27">
        <f t="shared" si="78"/>
        <v>0</v>
      </c>
      <c r="AK470" s="27">
        <f t="shared" si="79"/>
        <v>0</v>
      </c>
    </row>
    <row r="471" spans="1:37">
      <c r="A471" s="28" t="str">
        <f>IF(記入用!A471="","",記入用!A471)</f>
        <v/>
      </c>
      <c r="B471" s="28" t="str">
        <f>IF(記入用!B471="","",記入用!B471)</f>
        <v/>
      </c>
      <c r="C471" s="28" t="str">
        <f>IF(記入用!C471="","",記入用!C471)</f>
        <v/>
      </c>
      <c r="D471" s="28" t="str">
        <f>IF(記入用!D471="","",記入用!D471)</f>
        <v/>
      </c>
      <c r="E471" s="28" t="str">
        <f>IF(記入用!E471="","",記入用!E471)</f>
        <v/>
      </c>
      <c r="F471" s="28" t="str">
        <f>IF(記入用!F471="","",記入用!F471)</f>
        <v/>
      </c>
      <c r="G471" s="28" t="str">
        <f>IF(OR(記入用!G471=0,記入用!H471=0),"",ROUND((記入用!G471+記入用!H471)/2,0))</f>
        <v/>
      </c>
      <c r="H471" s="29" t="str">
        <f>IF(集計用!G471="","",IF(集計用!F471="男",LOOKUP(集計用!G471,得点換算データ!$A$3:$B$12),LOOKUP(集計用!G471,得点換算データ!$A$17:$B$26)))</f>
        <v/>
      </c>
      <c r="I471" s="28" t="str">
        <f>IF(記入用!I471="","",記入用!I471)</f>
        <v/>
      </c>
      <c r="J471" s="30" t="str">
        <f>IF(集計用!I471="","",IF(集計用!F471="男",LOOKUP(集計用!I471,得点換算データ!$C$3:$D$12),LOOKUP(集計用!I471,得点換算データ!$C$17:$D$26)))</f>
        <v/>
      </c>
      <c r="K471" s="28" t="str">
        <f>IF(記入用!J471="","",ROUNDDOWN(記入用!J471,0))</f>
        <v/>
      </c>
      <c r="L471" s="29" t="str">
        <f>IF(集計用!K471="","",IF(集計用!F471="男",LOOKUP(集計用!K471,得点換算データ!$E$3:$F$12),LOOKUP(集計用!K471,得点換算データ!$E$17:$F$26)))</f>
        <v/>
      </c>
      <c r="M471" s="28" t="str">
        <f>IF(記入用!K471="","",記入用!K471)</f>
        <v/>
      </c>
      <c r="N471" s="30" t="str">
        <f>IF(集計用!M471="","",IF(集計用!F471="男",LOOKUP(集計用!M471,得点換算データ!$G$3:$H$12),LOOKUP(集計用!M471,得点換算データ!$G$17:$H$26)))</f>
        <v/>
      </c>
      <c r="O471" s="28" t="str">
        <f>IF(記入用!L471="","",記入用!L471)</f>
        <v/>
      </c>
      <c r="P471" s="30" t="str">
        <f>IF(集計用!O471="","",IF(集計用!F471="男",LOOKUP(集計用!O471,得点換算データ!$I$3:$J$12),LOOKUP(集計用!O471,得点換算データ!$I$17:$J$26)))</f>
        <v/>
      </c>
      <c r="Q471" s="28" t="str">
        <f>IF(記入用!M471="","",記入用!M471)</f>
        <v/>
      </c>
      <c r="R471" s="30" t="str">
        <f>IF(集計用!Q471="","",IF(集計用!F471="男",LOOKUP(集計用!Q471,得点換算データ!$K$3:$L$12),LOOKUP(集計用!Q471,得点換算データ!$K$17:$L$26)))</f>
        <v/>
      </c>
      <c r="S471" s="28" t="str">
        <f>IF(記入用!N471="","",ROUNDUP(記入用!N471,1))</f>
        <v/>
      </c>
      <c r="T471" s="30" t="str">
        <f>IF(集計用!S471="","",IF(集計用!F471="男",LOOKUP(集計用!S471,得点換算データ!$M$3:$N$12),LOOKUP(集計用!S471,得点換算データ!$M$17:$N$26)))</f>
        <v/>
      </c>
      <c r="U471" s="28" t="str">
        <f>IF(記入用!O471="","",ROUNDDOWN(記入用!O471,0))</f>
        <v/>
      </c>
      <c r="V471" s="30" t="str">
        <f>IF(集計用!U471="","",IF(集計用!F471="男",LOOKUP(集計用!U471,得点換算データ!$O$3:$P$12),LOOKUP(集計用!U471,得点換算データ!$O$17:$P$26)))</f>
        <v/>
      </c>
      <c r="W471" s="28" t="str">
        <f>IF(記入用!P471="","",ROUNDDOWN(記入用!P471,0))</f>
        <v/>
      </c>
      <c r="X471" s="30" t="str">
        <f>IF(集計用!W471="","",IF(集計用!F471="男",LOOKUP(集計用!W471,得点換算データ!$Q$3:$R$12),LOOKUP(集計用!W471,得点換算データ!$Q$17:$R$26)))</f>
        <v/>
      </c>
      <c r="Y471" s="28" t="str">
        <f>IF(SUM(集計用!H471+J471+L471+N471+P471+R471+T471+V471+X471)=0,"",(H471+J471+L471+N471+T471+V471+X471+MAX(P471,R471)))</f>
        <v/>
      </c>
      <c r="Z471" s="28" t="str">
        <f>IF(Y471="","",IF(C471=1,LOOKUP(Y471,得点換算データ!$B$29:$B$33,得点換算データ!$A$29:$A$33),IF(C471=2,LOOKUP(Y471,得点換算データ!$C$29:$C$33,得点換算データ!$A$29:$A$33),LOOKUP(Y471,得点換算データ!$D$29:$D$33,得点換算データ!$A$29:$A$33))))</f>
        <v/>
      </c>
      <c r="AA471" s="27">
        <f t="shared" si="70"/>
        <v>0</v>
      </c>
      <c r="AB471" s="27"/>
      <c r="AC471" s="27">
        <f t="shared" si="71"/>
        <v>0</v>
      </c>
      <c r="AD471" s="27">
        <f t="shared" si="72"/>
        <v>0</v>
      </c>
      <c r="AE471" s="27">
        <f t="shared" si="73"/>
        <v>0</v>
      </c>
      <c r="AF471" s="27">
        <f t="shared" si="74"/>
        <v>0</v>
      </c>
      <c r="AG471" s="27">
        <f t="shared" si="75"/>
        <v>0</v>
      </c>
      <c r="AH471" s="27">
        <f t="shared" si="76"/>
        <v>0</v>
      </c>
      <c r="AI471" s="27">
        <f t="shared" si="77"/>
        <v>0</v>
      </c>
      <c r="AJ471" s="27">
        <f t="shared" si="78"/>
        <v>0</v>
      </c>
      <c r="AK471" s="27">
        <f t="shared" si="79"/>
        <v>0</v>
      </c>
    </row>
    <row r="472" spans="1:37">
      <c r="A472" s="28" t="str">
        <f>IF(記入用!A472="","",記入用!A472)</f>
        <v/>
      </c>
      <c r="B472" s="28" t="str">
        <f>IF(記入用!B472="","",記入用!B472)</f>
        <v/>
      </c>
      <c r="C472" s="28" t="str">
        <f>IF(記入用!C472="","",記入用!C472)</f>
        <v/>
      </c>
      <c r="D472" s="28" t="str">
        <f>IF(記入用!D472="","",記入用!D472)</f>
        <v/>
      </c>
      <c r="E472" s="28" t="str">
        <f>IF(記入用!E472="","",記入用!E472)</f>
        <v/>
      </c>
      <c r="F472" s="28" t="str">
        <f>IF(記入用!F472="","",記入用!F472)</f>
        <v/>
      </c>
      <c r="G472" s="28" t="str">
        <f>IF(OR(記入用!G472=0,記入用!H472=0),"",ROUND((記入用!G472+記入用!H472)/2,0))</f>
        <v/>
      </c>
      <c r="H472" s="29" t="str">
        <f>IF(集計用!G472="","",IF(集計用!F472="男",LOOKUP(集計用!G472,得点換算データ!$A$3:$B$12),LOOKUP(集計用!G472,得点換算データ!$A$17:$B$26)))</f>
        <v/>
      </c>
      <c r="I472" s="28" t="str">
        <f>IF(記入用!I472="","",記入用!I472)</f>
        <v/>
      </c>
      <c r="J472" s="30" t="str">
        <f>IF(集計用!I472="","",IF(集計用!F472="男",LOOKUP(集計用!I472,得点換算データ!$C$3:$D$12),LOOKUP(集計用!I472,得点換算データ!$C$17:$D$26)))</f>
        <v/>
      </c>
      <c r="K472" s="28" t="str">
        <f>IF(記入用!J472="","",ROUNDDOWN(記入用!J472,0))</f>
        <v/>
      </c>
      <c r="L472" s="29" t="str">
        <f>IF(集計用!K472="","",IF(集計用!F472="男",LOOKUP(集計用!K472,得点換算データ!$E$3:$F$12),LOOKUP(集計用!K472,得点換算データ!$E$17:$F$26)))</f>
        <v/>
      </c>
      <c r="M472" s="28" t="str">
        <f>IF(記入用!K472="","",記入用!K472)</f>
        <v/>
      </c>
      <c r="N472" s="30" t="str">
        <f>IF(集計用!M472="","",IF(集計用!F472="男",LOOKUP(集計用!M472,得点換算データ!$G$3:$H$12),LOOKUP(集計用!M472,得点換算データ!$G$17:$H$26)))</f>
        <v/>
      </c>
      <c r="O472" s="28" t="str">
        <f>IF(記入用!L472="","",記入用!L472)</f>
        <v/>
      </c>
      <c r="P472" s="30" t="str">
        <f>IF(集計用!O472="","",IF(集計用!F472="男",LOOKUP(集計用!O472,得点換算データ!$I$3:$J$12),LOOKUP(集計用!O472,得点換算データ!$I$17:$J$26)))</f>
        <v/>
      </c>
      <c r="Q472" s="28" t="str">
        <f>IF(記入用!M472="","",記入用!M472)</f>
        <v/>
      </c>
      <c r="R472" s="30" t="str">
        <f>IF(集計用!Q472="","",IF(集計用!F472="男",LOOKUP(集計用!Q472,得点換算データ!$K$3:$L$12),LOOKUP(集計用!Q472,得点換算データ!$K$17:$L$26)))</f>
        <v/>
      </c>
      <c r="S472" s="28" t="str">
        <f>IF(記入用!N472="","",ROUNDUP(記入用!N472,1))</f>
        <v/>
      </c>
      <c r="T472" s="30" t="str">
        <f>IF(集計用!S472="","",IF(集計用!F472="男",LOOKUP(集計用!S472,得点換算データ!$M$3:$N$12),LOOKUP(集計用!S472,得点換算データ!$M$17:$N$26)))</f>
        <v/>
      </c>
      <c r="U472" s="28" t="str">
        <f>IF(記入用!O472="","",ROUNDDOWN(記入用!O472,0))</f>
        <v/>
      </c>
      <c r="V472" s="30" t="str">
        <f>IF(集計用!U472="","",IF(集計用!F472="男",LOOKUP(集計用!U472,得点換算データ!$O$3:$P$12),LOOKUP(集計用!U472,得点換算データ!$O$17:$P$26)))</f>
        <v/>
      </c>
      <c r="W472" s="28" t="str">
        <f>IF(記入用!P472="","",ROUNDDOWN(記入用!P472,0))</f>
        <v/>
      </c>
      <c r="X472" s="30" t="str">
        <f>IF(集計用!W472="","",IF(集計用!F472="男",LOOKUP(集計用!W472,得点換算データ!$Q$3:$R$12),LOOKUP(集計用!W472,得点換算データ!$Q$17:$R$26)))</f>
        <v/>
      </c>
      <c r="Y472" s="28" t="str">
        <f>IF(SUM(集計用!H472+J472+L472+N472+P472+R472+T472+V472+X472)=0,"",(H472+J472+L472+N472+T472+V472+X472+MAX(P472,R472)))</f>
        <v/>
      </c>
      <c r="Z472" s="28" t="str">
        <f>IF(Y472="","",IF(C472=1,LOOKUP(Y472,得点換算データ!$B$29:$B$33,得点換算データ!$A$29:$A$33),IF(C472=2,LOOKUP(Y472,得点換算データ!$C$29:$C$33,得点換算データ!$A$29:$A$33),LOOKUP(Y472,得点換算データ!$D$29:$D$33,得点換算データ!$A$29:$A$33))))</f>
        <v/>
      </c>
      <c r="AA472" s="27">
        <f t="shared" si="70"/>
        <v>0</v>
      </c>
      <c r="AB472" s="27"/>
      <c r="AC472" s="27">
        <f t="shared" si="71"/>
        <v>0</v>
      </c>
      <c r="AD472" s="27">
        <f t="shared" si="72"/>
        <v>0</v>
      </c>
      <c r="AE472" s="27">
        <f t="shared" si="73"/>
        <v>0</v>
      </c>
      <c r="AF472" s="27">
        <f t="shared" si="74"/>
        <v>0</v>
      </c>
      <c r="AG472" s="27">
        <f t="shared" si="75"/>
        <v>0</v>
      </c>
      <c r="AH472" s="27">
        <f t="shared" si="76"/>
        <v>0</v>
      </c>
      <c r="AI472" s="27">
        <f t="shared" si="77"/>
        <v>0</v>
      </c>
      <c r="AJ472" s="27">
        <f t="shared" si="78"/>
        <v>0</v>
      </c>
      <c r="AK472" s="27">
        <f t="shared" si="79"/>
        <v>0</v>
      </c>
    </row>
    <row r="473" spans="1:37">
      <c r="A473" s="28" t="str">
        <f>IF(記入用!A473="","",記入用!A473)</f>
        <v/>
      </c>
      <c r="B473" s="28" t="str">
        <f>IF(記入用!B473="","",記入用!B473)</f>
        <v/>
      </c>
      <c r="C473" s="28" t="str">
        <f>IF(記入用!C473="","",記入用!C473)</f>
        <v/>
      </c>
      <c r="D473" s="28" t="str">
        <f>IF(記入用!D473="","",記入用!D473)</f>
        <v/>
      </c>
      <c r="E473" s="28" t="str">
        <f>IF(記入用!E473="","",記入用!E473)</f>
        <v/>
      </c>
      <c r="F473" s="28" t="str">
        <f>IF(記入用!F473="","",記入用!F473)</f>
        <v/>
      </c>
      <c r="G473" s="28" t="str">
        <f>IF(OR(記入用!G473=0,記入用!H473=0),"",ROUND((記入用!G473+記入用!H473)/2,0))</f>
        <v/>
      </c>
      <c r="H473" s="29" t="str">
        <f>IF(集計用!G473="","",IF(集計用!F473="男",LOOKUP(集計用!G473,得点換算データ!$A$3:$B$12),LOOKUP(集計用!G473,得点換算データ!$A$17:$B$26)))</f>
        <v/>
      </c>
      <c r="I473" s="28" t="str">
        <f>IF(記入用!I473="","",記入用!I473)</f>
        <v/>
      </c>
      <c r="J473" s="30" t="str">
        <f>IF(集計用!I473="","",IF(集計用!F473="男",LOOKUP(集計用!I473,得点換算データ!$C$3:$D$12),LOOKUP(集計用!I473,得点換算データ!$C$17:$D$26)))</f>
        <v/>
      </c>
      <c r="K473" s="28" t="str">
        <f>IF(記入用!J473="","",ROUNDDOWN(記入用!J473,0))</f>
        <v/>
      </c>
      <c r="L473" s="29" t="str">
        <f>IF(集計用!K473="","",IF(集計用!F473="男",LOOKUP(集計用!K473,得点換算データ!$E$3:$F$12),LOOKUP(集計用!K473,得点換算データ!$E$17:$F$26)))</f>
        <v/>
      </c>
      <c r="M473" s="28" t="str">
        <f>IF(記入用!K473="","",記入用!K473)</f>
        <v/>
      </c>
      <c r="N473" s="30" t="str">
        <f>IF(集計用!M473="","",IF(集計用!F473="男",LOOKUP(集計用!M473,得点換算データ!$G$3:$H$12),LOOKUP(集計用!M473,得点換算データ!$G$17:$H$26)))</f>
        <v/>
      </c>
      <c r="O473" s="28" t="str">
        <f>IF(記入用!L473="","",記入用!L473)</f>
        <v/>
      </c>
      <c r="P473" s="30" t="str">
        <f>IF(集計用!O473="","",IF(集計用!F473="男",LOOKUP(集計用!O473,得点換算データ!$I$3:$J$12),LOOKUP(集計用!O473,得点換算データ!$I$17:$J$26)))</f>
        <v/>
      </c>
      <c r="Q473" s="28" t="str">
        <f>IF(記入用!M473="","",記入用!M473)</f>
        <v/>
      </c>
      <c r="R473" s="30" t="str">
        <f>IF(集計用!Q473="","",IF(集計用!F473="男",LOOKUP(集計用!Q473,得点換算データ!$K$3:$L$12),LOOKUP(集計用!Q473,得点換算データ!$K$17:$L$26)))</f>
        <v/>
      </c>
      <c r="S473" s="28" t="str">
        <f>IF(記入用!N473="","",ROUNDUP(記入用!N473,1))</f>
        <v/>
      </c>
      <c r="T473" s="30" t="str">
        <f>IF(集計用!S473="","",IF(集計用!F473="男",LOOKUP(集計用!S473,得点換算データ!$M$3:$N$12),LOOKUP(集計用!S473,得点換算データ!$M$17:$N$26)))</f>
        <v/>
      </c>
      <c r="U473" s="28" t="str">
        <f>IF(記入用!O473="","",ROUNDDOWN(記入用!O473,0))</f>
        <v/>
      </c>
      <c r="V473" s="30" t="str">
        <f>IF(集計用!U473="","",IF(集計用!F473="男",LOOKUP(集計用!U473,得点換算データ!$O$3:$P$12),LOOKUP(集計用!U473,得点換算データ!$O$17:$P$26)))</f>
        <v/>
      </c>
      <c r="W473" s="28" t="str">
        <f>IF(記入用!P473="","",ROUNDDOWN(記入用!P473,0))</f>
        <v/>
      </c>
      <c r="X473" s="30" t="str">
        <f>IF(集計用!W473="","",IF(集計用!F473="男",LOOKUP(集計用!W473,得点換算データ!$Q$3:$R$12),LOOKUP(集計用!W473,得点換算データ!$Q$17:$R$26)))</f>
        <v/>
      </c>
      <c r="Y473" s="28" t="str">
        <f>IF(SUM(集計用!H473+J473+L473+N473+P473+R473+T473+V473+X473)=0,"",(H473+J473+L473+N473+T473+V473+X473+MAX(P473,R473)))</f>
        <v/>
      </c>
      <c r="Z473" s="28" t="str">
        <f>IF(Y473="","",IF(C473=1,LOOKUP(Y473,得点換算データ!$B$29:$B$33,得点換算データ!$A$29:$A$33),IF(C473=2,LOOKUP(Y473,得点換算データ!$C$29:$C$33,得点換算データ!$A$29:$A$33),LOOKUP(Y473,得点換算データ!$D$29:$D$33,得点換算データ!$A$29:$A$33))))</f>
        <v/>
      </c>
      <c r="AA473" s="27">
        <f t="shared" si="70"/>
        <v>0</v>
      </c>
      <c r="AB473" s="27"/>
      <c r="AC473" s="27">
        <f t="shared" si="71"/>
        <v>0</v>
      </c>
      <c r="AD473" s="27">
        <f t="shared" si="72"/>
        <v>0</v>
      </c>
      <c r="AE473" s="27">
        <f t="shared" si="73"/>
        <v>0</v>
      </c>
      <c r="AF473" s="27">
        <f t="shared" si="74"/>
        <v>0</v>
      </c>
      <c r="AG473" s="27">
        <f t="shared" si="75"/>
        <v>0</v>
      </c>
      <c r="AH473" s="27">
        <f t="shared" si="76"/>
        <v>0</v>
      </c>
      <c r="AI473" s="27">
        <f t="shared" si="77"/>
        <v>0</v>
      </c>
      <c r="AJ473" s="27">
        <f t="shared" si="78"/>
        <v>0</v>
      </c>
      <c r="AK473" s="27">
        <f t="shared" si="79"/>
        <v>0</v>
      </c>
    </row>
    <row r="474" spans="1:37">
      <c r="A474" s="28" t="str">
        <f>IF(記入用!A474="","",記入用!A474)</f>
        <v/>
      </c>
      <c r="B474" s="28" t="str">
        <f>IF(記入用!B474="","",記入用!B474)</f>
        <v/>
      </c>
      <c r="C474" s="28" t="str">
        <f>IF(記入用!C474="","",記入用!C474)</f>
        <v/>
      </c>
      <c r="D474" s="28" t="str">
        <f>IF(記入用!D474="","",記入用!D474)</f>
        <v/>
      </c>
      <c r="E474" s="28" t="str">
        <f>IF(記入用!E474="","",記入用!E474)</f>
        <v/>
      </c>
      <c r="F474" s="28" t="str">
        <f>IF(記入用!F474="","",記入用!F474)</f>
        <v/>
      </c>
      <c r="G474" s="28" t="str">
        <f>IF(OR(記入用!G474=0,記入用!H474=0),"",ROUND((記入用!G474+記入用!H474)/2,0))</f>
        <v/>
      </c>
      <c r="H474" s="29" t="str">
        <f>IF(集計用!G474="","",IF(集計用!F474="男",LOOKUP(集計用!G474,得点換算データ!$A$3:$B$12),LOOKUP(集計用!G474,得点換算データ!$A$17:$B$26)))</f>
        <v/>
      </c>
      <c r="I474" s="28" t="str">
        <f>IF(記入用!I474="","",記入用!I474)</f>
        <v/>
      </c>
      <c r="J474" s="30" t="str">
        <f>IF(集計用!I474="","",IF(集計用!F474="男",LOOKUP(集計用!I474,得点換算データ!$C$3:$D$12),LOOKUP(集計用!I474,得点換算データ!$C$17:$D$26)))</f>
        <v/>
      </c>
      <c r="K474" s="28" t="str">
        <f>IF(記入用!J474="","",ROUNDDOWN(記入用!J474,0))</f>
        <v/>
      </c>
      <c r="L474" s="29" t="str">
        <f>IF(集計用!K474="","",IF(集計用!F474="男",LOOKUP(集計用!K474,得点換算データ!$E$3:$F$12),LOOKUP(集計用!K474,得点換算データ!$E$17:$F$26)))</f>
        <v/>
      </c>
      <c r="M474" s="28" t="str">
        <f>IF(記入用!K474="","",記入用!K474)</f>
        <v/>
      </c>
      <c r="N474" s="30" t="str">
        <f>IF(集計用!M474="","",IF(集計用!F474="男",LOOKUP(集計用!M474,得点換算データ!$G$3:$H$12),LOOKUP(集計用!M474,得点換算データ!$G$17:$H$26)))</f>
        <v/>
      </c>
      <c r="O474" s="28" t="str">
        <f>IF(記入用!L474="","",記入用!L474)</f>
        <v/>
      </c>
      <c r="P474" s="30" t="str">
        <f>IF(集計用!O474="","",IF(集計用!F474="男",LOOKUP(集計用!O474,得点換算データ!$I$3:$J$12),LOOKUP(集計用!O474,得点換算データ!$I$17:$J$26)))</f>
        <v/>
      </c>
      <c r="Q474" s="28" t="str">
        <f>IF(記入用!M474="","",記入用!M474)</f>
        <v/>
      </c>
      <c r="R474" s="30" t="str">
        <f>IF(集計用!Q474="","",IF(集計用!F474="男",LOOKUP(集計用!Q474,得点換算データ!$K$3:$L$12),LOOKUP(集計用!Q474,得点換算データ!$K$17:$L$26)))</f>
        <v/>
      </c>
      <c r="S474" s="28" t="str">
        <f>IF(記入用!N474="","",ROUNDUP(記入用!N474,1))</f>
        <v/>
      </c>
      <c r="T474" s="30" t="str">
        <f>IF(集計用!S474="","",IF(集計用!F474="男",LOOKUP(集計用!S474,得点換算データ!$M$3:$N$12),LOOKUP(集計用!S474,得点換算データ!$M$17:$N$26)))</f>
        <v/>
      </c>
      <c r="U474" s="28" t="str">
        <f>IF(記入用!O474="","",ROUNDDOWN(記入用!O474,0))</f>
        <v/>
      </c>
      <c r="V474" s="30" t="str">
        <f>IF(集計用!U474="","",IF(集計用!F474="男",LOOKUP(集計用!U474,得点換算データ!$O$3:$P$12),LOOKUP(集計用!U474,得点換算データ!$O$17:$P$26)))</f>
        <v/>
      </c>
      <c r="W474" s="28" t="str">
        <f>IF(記入用!P474="","",ROUNDDOWN(記入用!P474,0))</f>
        <v/>
      </c>
      <c r="X474" s="30" t="str">
        <f>IF(集計用!W474="","",IF(集計用!F474="男",LOOKUP(集計用!W474,得点換算データ!$Q$3:$R$12),LOOKUP(集計用!W474,得点換算データ!$Q$17:$R$26)))</f>
        <v/>
      </c>
      <c r="Y474" s="28" t="str">
        <f>IF(SUM(集計用!H474+J474+L474+N474+P474+R474+T474+V474+X474)=0,"",(H474+J474+L474+N474+T474+V474+X474+MAX(P474,R474)))</f>
        <v/>
      </c>
      <c r="Z474" s="28" t="str">
        <f>IF(Y474="","",IF(C474=1,LOOKUP(Y474,得点換算データ!$B$29:$B$33,得点換算データ!$A$29:$A$33),IF(C474=2,LOOKUP(Y474,得点換算データ!$C$29:$C$33,得点換算データ!$A$29:$A$33),LOOKUP(Y474,得点換算データ!$D$29:$D$33,得点換算データ!$A$29:$A$33))))</f>
        <v/>
      </c>
      <c r="AA474" s="27">
        <f t="shared" si="70"/>
        <v>0</v>
      </c>
      <c r="AB474" s="27"/>
      <c r="AC474" s="27">
        <f t="shared" si="71"/>
        <v>0</v>
      </c>
      <c r="AD474" s="27">
        <f t="shared" si="72"/>
        <v>0</v>
      </c>
      <c r="AE474" s="27">
        <f t="shared" si="73"/>
        <v>0</v>
      </c>
      <c r="AF474" s="27">
        <f t="shared" si="74"/>
        <v>0</v>
      </c>
      <c r="AG474" s="27">
        <f t="shared" si="75"/>
        <v>0</v>
      </c>
      <c r="AH474" s="27">
        <f t="shared" si="76"/>
        <v>0</v>
      </c>
      <c r="AI474" s="27">
        <f t="shared" si="77"/>
        <v>0</v>
      </c>
      <c r="AJ474" s="27">
        <f t="shared" si="78"/>
        <v>0</v>
      </c>
      <c r="AK474" s="27">
        <f t="shared" si="79"/>
        <v>0</v>
      </c>
    </row>
    <row r="475" spans="1:37">
      <c r="A475" s="28" t="str">
        <f>IF(記入用!A475="","",記入用!A475)</f>
        <v/>
      </c>
      <c r="B475" s="28" t="str">
        <f>IF(記入用!B475="","",記入用!B475)</f>
        <v/>
      </c>
      <c r="C475" s="28" t="str">
        <f>IF(記入用!C475="","",記入用!C475)</f>
        <v/>
      </c>
      <c r="D475" s="28" t="str">
        <f>IF(記入用!D475="","",記入用!D475)</f>
        <v/>
      </c>
      <c r="E475" s="28" t="str">
        <f>IF(記入用!E475="","",記入用!E475)</f>
        <v/>
      </c>
      <c r="F475" s="28" t="str">
        <f>IF(記入用!F475="","",記入用!F475)</f>
        <v/>
      </c>
      <c r="G475" s="28" t="str">
        <f>IF(OR(記入用!G475=0,記入用!H475=0),"",ROUND((記入用!G475+記入用!H475)/2,0))</f>
        <v/>
      </c>
      <c r="H475" s="29" t="str">
        <f>IF(集計用!G475="","",IF(集計用!F475="男",LOOKUP(集計用!G475,得点換算データ!$A$3:$B$12),LOOKUP(集計用!G475,得点換算データ!$A$17:$B$26)))</f>
        <v/>
      </c>
      <c r="I475" s="28" t="str">
        <f>IF(記入用!I475="","",記入用!I475)</f>
        <v/>
      </c>
      <c r="J475" s="30" t="str">
        <f>IF(集計用!I475="","",IF(集計用!F475="男",LOOKUP(集計用!I475,得点換算データ!$C$3:$D$12),LOOKUP(集計用!I475,得点換算データ!$C$17:$D$26)))</f>
        <v/>
      </c>
      <c r="K475" s="28" t="str">
        <f>IF(記入用!J475="","",ROUNDDOWN(記入用!J475,0))</f>
        <v/>
      </c>
      <c r="L475" s="29" t="str">
        <f>IF(集計用!K475="","",IF(集計用!F475="男",LOOKUP(集計用!K475,得点換算データ!$E$3:$F$12),LOOKUP(集計用!K475,得点換算データ!$E$17:$F$26)))</f>
        <v/>
      </c>
      <c r="M475" s="28" t="str">
        <f>IF(記入用!K475="","",記入用!K475)</f>
        <v/>
      </c>
      <c r="N475" s="30" t="str">
        <f>IF(集計用!M475="","",IF(集計用!F475="男",LOOKUP(集計用!M475,得点換算データ!$G$3:$H$12),LOOKUP(集計用!M475,得点換算データ!$G$17:$H$26)))</f>
        <v/>
      </c>
      <c r="O475" s="28" t="str">
        <f>IF(記入用!L475="","",記入用!L475)</f>
        <v/>
      </c>
      <c r="P475" s="30" t="str">
        <f>IF(集計用!O475="","",IF(集計用!F475="男",LOOKUP(集計用!O475,得点換算データ!$I$3:$J$12),LOOKUP(集計用!O475,得点換算データ!$I$17:$J$26)))</f>
        <v/>
      </c>
      <c r="Q475" s="28" t="str">
        <f>IF(記入用!M475="","",記入用!M475)</f>
        <v/>
      </c>
      <c r="R475" s="30" t="str">
        <f>IF(集計用!Q475="","",IF(集計用!F475="男",LOOKUP(集計用!Q475,得点換算データ!$K$3:$L$12),LOOKUP(集計用!Q475,得点換算データ!$K$17:$L$26)))</f>
        <v/>
      </c>
      <c r="S475" s="28" t="str">
        <f>IF(記入用!N475="","",ROUNDUP(記入用!N475,1))</f>
        <v/>
      </c>
      <c r="T475" s="30" t="str">
        <f>IF(集計用!S475="","",IF(集計用!F475="男",LOOKUP(集計用!S475,得点換算データ!$M$3:$N$12),LOOKUP(集計用!S475,得点換算データ!$M$17:$N$26)))</f>
        <v/>
      </c>
      <c r="U475" s="28" t="str">
        <f>IF(記入用!O475="","",ROUNDDOWN(記入用!O475,0))</f>
        <v/>
      </c>
      <c r="V475" s="30" t="str">
        <f>IF(集計用!U475="","",IF(集計用!F475="男",LOOKUP(集計用!U475,得点換算データ!$O$3:$P$12),LOOKUP(集計用!U475,得点換算データ!$O$17:$P$26)))</f>
        <v/>
      </c>
      <c r="W475" s="28" t="str">
        <f>IF(記入用!P475="","",ROUNDDOWN(記入用!P475,0))</f>
        <v/>
      </c>
      <c r="X475" s="30" t="str">
        <f>IF(集計用!W475="","",IF(集計用!F475="男",LOOKUP(集計用!W475,得点換算データ!$Q$3:$R$12),LOOKUP(集計用!W475,得点換算データ!$Q$17:$R$26)))</f>
        <v/>
      </c>
      <c r="Y475" s="28" t="str">
        <f>IF(SUM(集計用!H475+J475+L475+N475+P475+R475+T475+V475+X475)=0,"",(H475+J475+L475+N475+T475+V475+X475+MAX(P475,R475)))</f>
        <v/>
      </c>
      <c r="Z475" s="28" t="str">
        <f>IF(Y475="","",IF(C475=1,LOOKUP(Y475,得点換算データ!$B$29:$B$33,得点換算データ!$A$29:$A$33),IF(C475=2,LOOKUP(Y475,得点換算データ!$C$29:$C$33,得点換算データ!$A$29:$A$33),LOOKUP(Y475,得点換算データ!$D$29:$D$33,得点換算データ!$A$29:$A$33))))</f>
        <v/>
      </c>
      <c r="AA475" s="27">
        <f t="shared" si="70"/>
        <v>0</v>
      </c>
      <c r="AB475" s="27"/>
      <c r="AC475" s="27">
        <f t="shared" si="71"/>
        <v>0</v>
      </c>
      <c r="AD475" s="27">
        <f t="shared" si="72"/>
        <v>0</v>
      </c>
      <c r="AE475" s="27">
        <f t="shared" si="73"/>
        <v>0</v>
      </c>
      <c r="AF475" s="27">
        <f t="shared" si="74"/>
        <v>0</v>
      </c>
      <c r="AG475" s="27">
        <f t="shared" si="75"/>
        <v>0</v>
      </c>
      <c r="AH475" s="27">
        <f t="shared" si="76"/>
        <v>0</v>
      </c>
      <c r="AI475" s="27">
        <f t="shared" si="77"/>
        <v>0</v>
      </c>
      <c r="AJ475" s="27">
        <f t="shared" si="78"/>
        <v>0</v>
      </c>
      <c r="AK475" s="27">
        <f t="shared" si="79"/>
        <v>0</v>
      </c>
    </row>
    <row r="476" spans="1:37">
      <c r="A476" s="28" t="str">
        <f>IF(記入用!A476="","",記入用!A476)</f>
        <v/>
      </c>
      <c r="B476" s="28" t="str">
        <f>IF(記入用!B476="","",記入用!B476)</f>
        <v/>
      </c>
      <c r="C476" s="28" t="str">
        <f>IF(記入用!C476="","",記入用!C476)</f>
        <v/>
      </c>
      <c r="D476" s="28" t="str">
        <f>IF(記入用!D476="","",記入用!D476)</f>
        <v/>
      </c>
      <c r="E476" s="28" t="str">
        <f>IF(記入用!E476="","",記入用!E476)</f>
        <v/>
      </c>
      <c r="F476" s="28" t="str">
        <f>IF(記入用!F476="","",記入用!F476)</f>
        <v/>
      </c>
      <c r="G476" s="28" t="str">
        <f>IF(OR(記入用!G476=0,記入用!H476=0),"",ROUND((記入用!G476+記入用!H476)/2,0))</f>
        <v/>
      </c>
      <c r="H476" s="29" t="str">
        <f>IF(集計用!G476="","",IF(集計用!F476="男",LOOKUP(集計用!G476,得点換算データ!$A$3:$B$12),LOOKUP(集計用!G476,得点換算データ!$A$17:$B$26)))</f>
        <v/>
      </c>
      <c r="I476" s="28" t="str">
        <f>IF(記入用!I476="","",記入用!I476)</f>
        <v/>
      </c>
      <c r="J476" s="30" t="str">
        <f>IF(集計用!I476="","",IF(集計用!F476="男",LOOKUP(集計用!I476,得点換算データ!$C$3:$D$12),LOOKUP(集計用!I476,得点換算データ!$C$17:$D$26)))</f>
        <v/>
      </c>
      <c r="K476" s="28" t="str">
        <f>IF(記入用!J476="","",ROUNDDOWN(記入用!J476,0))</f>
        <v/>
      </c>
      <c r="L476" s="29" t="str">
        <f>IF(集計用!K476="","",IF(集計用!F476="男",LOOKUP(集計用!K476,得点換算データ!$E$3:$F$12),LOOKUP(集計用!K476,得点換算データ!$E$17:$F$26)))</f>
        <v/>
      </c>
      <c r="M476" s="28" t="str">
        <f>IF(記入用!K476="","",記入用!K476)</f>
        <v/>
      </c>
      <c r="N476" s="30" t="str">
        <f>IF(集計用!M476="","",IF(集計用!F476="男",LOOKUP(集計用!M476,得点換算データ!$G$3:$H$12),LOOKUP(集計用!M476,得点換算データ!$G$17:$H$26)))</f>
        <v/>
      </c>
      <c r="O476" s="28" t="str">
        <f>IF(記入用!L476="","",記入用!L476)</f>
        <v/>
      </c>
      <c r="P476" s="30" t="str">
        <f>IF(集計用!O476="","",IF(集計用!F476="男",LOOKUP(集計用!O476,得点換算データ!$I$3:$J$12),LOOKUP(集計用!O476,得点換算データ!$I$17:$J$26)))</f>
        <v/>
      </c>
      <c r="Q476" s="28" t="str">
        <f>IF(記入用!M476="","",記入用!M476)</f>
        <v/>
      </c>
      <c r="R476" s="30" t="str">
        <f>IF(集計用!Q476="","",IF(集計用!F476="男",LOOKUP(集計用!Q476,得点換算データ!$K$3:$L$12),LOOKUP(集計用!Q476,得点換算データ!$K$17:$L$26)))</f>
        <v/>
      </c>
      <c r="S476" s="28" t="str">
        <f>IF(記入用!N476="","",ROUNDUP(記入用!N476,1))</f>
        <v/>
      </c>
      <c r="T476" s="30" t="str">
        <f>IF(集計用!S476="","",IF(集計用!F476="男",LOOKUP(集計用!S476,得点換算データ!$M$3:$N$12),LOOKUP(集計用!S476,得点換算データ!$M$17:$N$26)))</f>
        <v/>
      </c>
      <c r="U476" s="28" t="str">
        <f>IF(記入用!O476="","",ROUNDDOWN(記入用!O476,0))</f>
        <v/>
      </c>
      <c r="V476" s="30" t="str">
        <f>IF(集計用!U476="","",IF(集計用!F476="男",LOOKUP(集計用!U476,得点換算データ!$O$3:$P$12),LOOKUP(集計用!U476,得点換算データ!$O$17:$P$26)))</f>
        <v/>
      </c>
      <c r="W476" s="28" t="str">
        <f>IF(記入用!P476="","",ROUNDDOWN(記入用!P476,0))</f>
        <v/>
      </c>
      <c r="X476" s="30" t="str">
        <f>IF(集計用!W476="","",IF(集計用!F476="男",LOOKUP(集計用!W476,得点換算データ!$Q$3:$R$12),LOOKUP(集計用!W476,得点換算データ!$Q$17:$R$26)))</f>
        <v/>
      </c>
      <c r="Y476" s="28" t="str">
        <f>IF(SUM(集計用!H476+J476+L476+N476+P476+R476+T476+V476+X476)=0,"",(H476+J476+L476+N476+T476+V476+X476+MAX(P476,R476)))</f>
        <v/>
      </c>
      <c r="Z476" s="28" t="str">
        <f>IF(Y476="","",IF(C476=1,LOOKUP(Y476,得点換算データ!$B$29:$B$33,得点換算データ!$A$29:$A$33),IF(C476=2,LOOKUP(Y476,得点換算データ!$C$29:$C$33,得点換算データ!$A$29:$A$33),LOOKUP(Y476,得点換算データ!$D$29:$D$33,得点換算データ!$A$29:$A$33))))</f>
        <v/>
      </c>
      <c r="AA476" s="27">
        <f t="shared" si="70"/>
        <v>0</v>
      </c>
      <c r="AB476" s="27"/>
      <c r="AC476" s="27">
        <f t="shared" si="71"/>
        <v>0</v>
      </c>
      <c r="AD476" s="27">
        <f t="shared" si="72"/>
        <v>0</v>
      </c>
      <c r="AE476" s="27">
        <f t="shared" si="73"/>
        <v>0</v>
      </c>
      <c r="AF476" s="27">
        <f t="shared" si="74"/>
        <v>0</v>
      </c>
      <c r="AG476" s="27">
        <f t="shared" si="75"/>
        <v>0</v>
      </c>
      <c r="AH476" s="27">
        <f t="shared" si="76"/>
        <v>0</v>
      </c>
      <c r="AI476" s="27">
        <f t="shared" si="77"/>
        <v>0</v>
      </c>
      <c r="AJ476" s="27">
        <f t="shared" si="78"/>
        <v>0</v>
      </c>
      <c r="AK476" s="27">
        <f t="shared" si="79"/>
        <v>0</v>
      </c>
    </row>
    <row r="477" spans="1:37">
      <c r="A477" s="28" t="str">
        <f>IF(記入用!A477="","",記入用!A477)</f>
        <v/>
      </c>
      <c r="B477" s="28" t="str">
        <f>IF(記入用!B477="","",記入用!B477)</f>
        <v/>
      </c>
      <c r="C477" s="28" t="str">
        <f>IF(記入用!C477="","",記入用!C477)</f>
        <v/>
      </c>
      <c r="D477" s="28" t="str">
        <f>IF(記入用!D477="","",記入用!D477)</f>
        <v/>
      </c>
      <c r="E477" s="28" t="str">
        <f>IF(記入用!E477="","",記入用!E477)</f>
        <v/>
      </c>
      <c r="F477" s="28" t="str">
        <f>IF(記入用!F477="","",記入用!F477)</f>
        <v/>
      </c>
      <c r="G477" s="28" t="str">
        <f>IF(OR(記入用!G477=0,記入用!H477=0),"",ROUND((記入用!G477+記入用!H477)/2,0))</f>
        <v/>
      </c>
      <c r="H477" s="29" t="str">
        <f>IF(集計用!G477="","",IF(集計用!F477="男",LOOKUP(集計用!G477,得点換算データ!$A$3:$B$12),LOOKUP(集計用!G477,得点換算データ!$A$17:$B$26)))</f>
        <v/>
      </c>
      <c r="I477" s="28" t="str">
        <f>IF(記入用!I477="","",記入用!I477)</f>
        <v/>
      </c>
      <c r="J477" s="30" t="str">
        <f>IF(集計用!I477="","",IF(集計用!F477="男",LOOKUP(集計用!I477,得点換算データ!$C$3:$D$12),LOOKUP(集計用!I477,得点換算データ!$C$17:$D$26)))</f>
        <v/>
      </c>
      <c r="K477" s="28" t="str">
        <f>IF(記入用!J477="","",ROUNDDOWN(記入用!J477,0))</f>
        <v/>
      </c>
      <c r="L477" s="29" t="str">
        <f>IF(集計用!K477="","",IF(集計用!F477="男",LOOKUP(集計用!K477,得点換算データ!$E$3:$F$12),LOOKUP(集計用!K477,得点換算データ!$E$17:$F$26)))</f>
        <v/>
      </c>
      <c r="M477" s="28" t="str">
        <f>IF(記入用!K477="","",記入用!K477)</f>
        <v/>
      </c>
      <c r="N477" s="30" t="str">
        <f>IF(集計用!M477="","",IF(集計用!F477="男",LOOKUP(集計用!M477,得点換算データ!$G$3:$H$12),LOOKUP(集計用!M477,得点換算データ!$G$17:$H$26)))</f>
        <v/>
      </c>
      <c r="O477" s="28" t="str">
        <f>IF(記入用!L477="","",記入用!L477)</f>
        <v/>
      </c>
      <c r="P477" s="30" t="str">
        <f>IF(集計用!O477="","",IF(集計用!F477="男",LOOKUP(集計用!O477,得点換算データ!$I$3:$J$12),LOOKUP(集計用!O477,得点換算データ!$I$17:$J$26)))</f>
        <v/>
      </c>
      <c r="Q477" s="28" t="str">
        <f>IF(記入用!M477="","",記入用!M477)</f>
        <v/>
      </c>
      <c r="R477" s="30" t="str">
        <f>IF(集計用!Q477="","",IF(集計用!F477="男",LOOKUP(集計用!Q477,得点換算データ!$K$3:$L$12),LOOKUP(集計用!Q477,得点換算データ!$K$17:$L$26)))</f>
        <v/>
      </c>
      <c r="S477" s="28" t="str">
        <f>IF(記入用!N477="","",ROUNDUP(記入用!N477,1))</f>
        <v/>
      </c>
      <c r="T477" s="30" t="str">
        <f>IF(集計用!S477="","",IF(集計用!F477="男",LOOKUP(集計用!S477,得点換算データ!$M$3:$N$12),LOOKUP(集計用!S477,得点換算データ!$M$17:$N$26)))</f>
        <v/>
      </c>
      <c r="U477" s="28" t="str">
        <f>IF(記入用!O477="","",ROUNDDOWN(記入用!O477,0))</f>
        <v/>
      </c>
      <c r="V477" s="30" t="str">
        <f>IF(集計用!U477="","",IF(集計用!F477="男",LOOKUP(集計用!U477,得点換算データ!$O$3:$P$12),LOOKUP(集計用!U477,得点換算データ!$O$17:$P$26)))</f>
        <v/>
      </c>
      <c r="W477" s="28" t="str">
        <f>IF(記入用!P477="","",ROUNDDOWN(記入用!P477,0))</f>
        <v/>
      </c>
      <c r="X477" s="30" t="str">
        <f>IF(集計用!W477="","",IF(集計用!F477="男",LOOKUP(集計用!W477,得点換算データ!$Q$3:$R$12),LOOKUP(集計用!W477,得点換算データ!$Q$17:$R$26)))</f>
        <v/>
      </c>
      <c r="Y477" s="28" t="str">
        <f>IF(SUM(集計用!H477+J477+L477+N477+P477+R477+T477+V477+X477)=0,"",(H477+J477+L477+N477+T477+V477+X477+MAX(P477,R477)))</f>
        <v/>
      </c>
      <c r="Z477" s="28" t="str">
        <f>IF(Y477="","",IF(C477=1,LOOKUP(Y477,得点換算データ!$B$29:$B$33,得点換算データ!$A$29:$A$33),IF(C477=2,LOOKUP(Y477,得点換算データ!$C$29:$C$33,得点換算データ!$A$29:$A$33),LOOKUP(Y477,得点換算データ!$D$29:$D$33,得点換算データ!$A$29:$A$33))))</f>
        <v/>
      </c>
      <c r="AA477" s="27">
        <f t="shared" si="70"/>
        <v>0</v>
      </c>
      <c r="AB477" s="27"/>
      <c r="AC477" s="27">
        <f t="shared" si="71"/>
        <v>0</v>
      </c>
      <c r="AD477" s="27">
        <f t="shared" si="72"/>
        <v>0</v>
      </c>
      <c r="AE477" s="27">
        <f t="shared" si="73"/>
        <v>0</v>
      </c>
      <c r="AF477" s="27">
        <f t="shared" si="74"/>
        <v>0</v>
      </c>
      <c r="AG477" s="27">
        <f t="shared" si="75"/>
        <v>0</v>
      </c>
      <c r="AH477" s="27">
        <f t="shared" si="76"/>
        <v>0</v>
      </c>
      <c r="AI477" s="27">
        <f t="shared" si="77"/>
        <v>0</v>
      </c>
      <c r="AJ477" s="27">
        <f t="shared" si="78"/>
        <v>0</v>
      </c>
      <c r="AK477" s="27">
        <f t="shared" si="79"/>
        <v>0</v>
      </c>
    </row>
    <row r="478" spans="1:37">
      <c r="A478" s="28" t="str">
        <f>IF(記入用!A478="","",記入用!A478)</f>
        <v/>
      </c>
      <c r="B478" s="28" t="str">
        <f>IF(記入用!B478="","",記入用!B478)</f>
        <v/>
      </c>
      <c r="C478" s="28" t="str">
        <f>IF(記入用!C478="","",記入用!C478)</f>
        <v/>
      </c>
      <c r="D478" s="28" t="str">
        <f>IF(記入用!D478="","",記入用!D478)</f>
        <v/>
      </c>
      <c r="E478" s="28" t="str">
        <f>IF(記入用!E478="","",記入用!E478)</f>
        <v/>
      </c>
      <c r="F478" s="28" t="str">
        <f>IF(記入用!F478="","",記入用!F478)</f>
        <v/>
      </c>
      <c r="G478" s="28" t="str">
        <f>IF(OR(記入用!G478=0,記入用!H478=0),"",ROUND((記入用!G478+記入用!H478)/2,0))</f>
        <v/>
      </c>
      <c r="H478" s="29" t="str">
        <f>IF(集計用!G478="","",IF(集計用!F478="男",LOOKUP(集計用!G478,得点換算データ!$A$3:$B$12),LOOKUP(集計用!G478,得点換算データ!$A$17:$B$26)))</f>
        <v/>
      </c>
      <c r="I478" s="28" t="str">
        <f>IF(記入用!I478="","",記入用!I478)</f>
        <v/>
      </c>
      <c r="J478" s="30" t="str">
        <f>IF(集計用!I478="","",IF(集計用!F478="男",LOOKUP(集計用!I478,得点換算データ!$C$3:$D$12),LOOKUP(集計用!I478,得点換算データ!$C$17:$D$26)))</f>
        <v/>
      </c>
      <c r="K478" s="28" t="str">
        <f>IF(記入用!J478="","",ROUNDDOWN(記入用!J478,0))</f>
        <v/>
      </c>
      <c r="L478" s="29" t="str">
        <f>IF(集計用!K478="","",IF(集計用!F478="男",LOOKUP(集計用!K478,得点換算データ!$E$3:$F$12),LOOKUP(集計用!K478,得点換算データ!$E$17:$F$26)))</f>
        <v/>
      </c>
      <c r="M478" s="28" t="str">
        <f>IF(記入用!K478="","",記入用!K478)</f>
        <v/>
      </c>
      <c r="N478" s="30" t="str">
        <f>IF(集計用!M478="","",IF(集計用!F478="男",LOOKUP(集計用!M478,得点換算データ!$G$3:$H$12),LOOKUP(集計用!M478,得点換算データ!$G$17:$H$26)))</f>
        <v/>
      </c>
      <c r="O478" s="28" t="str">
        <f>IF(記入用!L478="","",記入用!L478)</f>
        <v/>
      </c>
      <c r="P478" s="30" t="str">
        <f>IF(集計用!O478="","",IF(集計用!F478="男",LOOKUP(集計用!O478,得点換算データ!$I$3:$J$12),LOOKUP(集計用!O478,得点換算データ!$I$17:$J$26)))</f>
        <v/>
      </c>
      <c r="Q478" s="28" t="str">
        <f>IF(記入用!M478="","",記入用!M478)</f>
        <v/>
      </c>
      <c r="R478" s="30" t="str">
        <f>IF(集計用!Q478="","",IF(集計用!F478="男",LOOKUP(集計用!Q478,得点換算データ!$K$3:$L$12),LOOKUP(集計用!Q478,得点換算データ!$K$17:$L$26)))</f>
        <v/>
      </c>
      <c r="S478" s="28" t="str">
        <f>IF(記入用!N478="","",ROUNDUP(記入用!N478,1))</f>
        <v/>
      </c>
      <c r="T478" s="30" t="str">
        <f>IF(集計用!S478="","",IF(集計用!F478="男",LOOKUP(集計用!S478,得点換算データ!$M$3:$N$12),LOOKUP(集計用!S478,得点換算データ!$M$17:$N$26)))</f>
        <v/>
      </c>
      <c r="U478" s="28" t="str">
        <f>IF(記入用!O478="","",ROUNDDOWN(記入用!O478,0))</f>
        <v/>
      </c>
      <c r="V478" s="30" t="str">
        <f>IF(集計用!U478="","",IF(集計用!F478="男",LOOKUP(集計用!U478,得点換算データ!$O$3:$P$12),LOOKUP(集計用!U478,得点換算データ!$O$17:$P$26)))</f>
        <v/>
      </c>
      <c r="W478" s="28" t="str">
        <f>IF(記入用!P478="","",ROUNDDOWN(記入用!P478,0))</f>
        <v/>
      </c>
      <c r="X478" s="30" t="str">
        <f>IF(集計用!W478="","",IF(集計用!F478="男",LOOKUP(集計用!W478,得点換算データ!$Q$3:$R$12),LOOKUP(集計用!W478,得点換算データ!$Q$17:$R$26)))</f>
        <v/>
      </c>
      <c r="Y478" s="28" t="str">
        <f>IF(SUM(集計用!H478+J478+L478+N478+P478+R478+T478+V478+X478)=0,"",(H478+J478+L478+N478+T478+V478+X478+MAX(P478,R478)))</f>
        <v/>
      </c>
      <c r="Z478" s="28" t="str">
        <f>IF(Y478="","",IF(C478=1,LOOKUP(Y478,得点換算データ!$B$29:$B$33,得点換算データ!$A$29:$A$33),IF(C478=2,LOOKUP(Y478,得点換算データ!$C$29:$C$33,得点換算データ!$A$29:$A$33),LOOKUP(Y478,得点換算データ!$D$29:$D$33,得点換算データ!$A$29:$A$33))))</f>
        <v/>
      </c>
      <c r="AA478" s="27">
        <f t="shared" si="70"/>
        <v>0</v>
      </c>
      <c r="AB478" s="27"/>
      <c r="AC478" s="27">
        <f t="shared" si="71"/>
        <v>0</v>
      </c>
      <c r="AD478" s="27">
        <f t="shared" si="72"/>
        <v>0</v>
      </c>
      <c r="AE478" s="27">
        <f t="shared" si="73"/>
        <v>0</v>
      </c>
      <c r="AF478" s="27">
        <f t="shared" si="74"/>
        <v>0</v>
      </c>
      <c r="AG478" s="27">
        <f t="shared" si="75"/>
        <v>0</v>
      </c>
      <c r="AH478" s="27">
        <f t="shared" si="76"/>
        <v>0</v>
      </c>
      <c r="AI478" s="27">
        <f t="shared" si="77"/>
        <v>0</v>
      </c>
      <c r="AJ478" s="27">
        <f t="shared" si="78"/>
        <v>0</v>
      </c>
      <c r="AK478" s="27">
        <f t="shared" si="79"/>
        <v>0</v>
      </c>
    </row>
    <row r="479" spans="1:37">
      <c r="A479" s="28" t="str">
        <f>IF(記入用!A479="","",記入用!A479)</f>
        <v/>
      </c>
      <c r="B479" s="28" t="str">
        <f>IF(記入用!B479="","",記入用!B479)</f>
        <v/>
      </c>
      <c r="C479" s="28" t="str">
        <f>IF(記入用!C479="","",記入用!C479)</f>
        <v/>
      </c>
      <c r="D479" s="28" t="str">
        <f>IF(記入用!D479="","",記入用!D479)</f>
        <v/>
      </c>
      <c r="E479" s="28" t="str">
        <f>IF(記入用!E479="","",記入用!E479)</f>
        <v/>
      </c>
      <c r="F479" s="28" t="str">
        <f>IF(記入用!F479="","",記入用!F479)</f>
        <v/>
      </c>
      <c r="G479" s="28" t="str">
        <f>IF(OR(記入用!G479=0,記入用!H479=0),"",ROUND((記入用!G479+記入用!H479)/2,0))</f>
        <v/>
      </c>
      <c r="H479" s="29" t="str">
        <f>IF(集計用!G479="","",IF(集計用!F479="男",LOOKUP(集計用!G479,得点換算データ!$A$3:$B$12),LOOKUP(集計用!G479,得点換算データ!$A$17:$B$26)))</f>
        <v/>
      </c>
      <c r="I479" s="28" t="str">
        <f>IF(記入用!I479="","",記入用!I479)</f>
        <v/>
      </c>
      <c r="J479" s="30" t="str">
        <f>IF(集計用!I479="","",IF(集計用!F479="男",LOOKUP(集計用!I479,得点換算データ!$C$3:$D$12),LOOKUP(集計用!I479,得点換算データ!$C$17:$D$26)))</f>
        <v/>
      </c>
      <c r="K479" s="28" t="str">
        <f>IF(記入用!J479="","",ROUNDDOWN(記入用!J479,0))</f>
        <v/>
      </c>
      <c r="L479" s="29" t="str">
        <f>IF(集計用!K479="","",IF(集計用!F479="男",LOOKUP(集計用!K479,得点換算データ!$E$3:$F$12),LOOKUP(集計用!K479,得点換算データ!$E$17:$F$26)))</f>
        <v/>
      </c>
      <c r="M479" s="28" t="str">
        <f>IF(記入用!K479="","",記入用!K479)</f>
        <v/>
      </c>
      <c r="N479" s="30" t="str">
        <f>IF(集計用!M479="","",IF(集計用!F479="男",LOOKUP(集計用!M479,得点換算データ!$G$3:$H$12),LOOKUP(集計用!M479,得点換算データ!$G$17:$H$26)))</f>
        <v/>
      </c>
      <c r="O479" s="28" t="str">
        <f>IF(記入用!L479="","",記入用!L479)</f>
        <v/>
      </c>
      <c r="P479" s="30" t="str">
        <f>IF(集計用!O479="","",IF(集計用!F479="男",LOOKUP(集計用!O479,得点換算データ!$I$3:$J$12),LOOKUP(集計用!O479,得点換算データ!$I$17:$J$26)))</f>
        <v/>
      </c>
      <c r="Q479" s="28" t="str">
        <f>IF(記入用!M479="","",記入用!M479)</f>
        <v/>
      </c>
      <c r="R479" s="30" t="str">
        <f>IF(集計用!Q479="","",IF(集計用!F479="男",LOOKUP(集計用!Q479,得点換算データ!$K$3:$L$12),LOOKUP(集計用!Q479,得点換算データ!$K$17:$L$26)))</f>
        <v/>
      </c>
      <c r="S479" s="28" t="str">
        <f>IF(記入用!N479="","",ROUNDUP(記入用!N479,1))</f>
        <v/>
      </c>
      <c r="T479" s="30" t="str">
        <f>IF(集計用!S479="","",IF(集計用!F479="男",LOOKUP(集計用!S479,得点換算データ!$M$3:$N$12),LOOKUP(集計用!S479,得点換算データ!$M$17:$N$26)))</f>
        <v/>
      </c>
      <c r="U479" s="28" t="str">
        <f>IF(記入用!O479="","",ROUNDDOWN(記入用!O479,0))</f>
        <v/>
      </c>
      <c r="V479" s="30" t="str">
        <f>IF(集計用!U479="","",IF(集計用!F479="男",LOOKUP(集計用!U479,得点換算データ!$O$3:$P$12),LOOKUP(集計用!U479,得点換算データ!$O$17:$P$26)))</f>
        <v/>
      </c>
      <c r="W479" s="28" t="str">
        <f>IF(記入用!P479="","",ROUNDDOWN(記入用!P479,0))</f>
        <v/>
      </c>
      <c r="X479" s="30" t="str">
        <f>IF(集計用!W479="","",IF(集計用!F479="男",LOOKUP(集計用!W479,得点換算データ!$Q$3:$R$12),LOOKUP(集計用!W479,得点換算データ!$Q$17:$R$26)))</f>
        <v/>
      </c>
      <c r="Y479" s="28" t="str">
        <f>IF(SUM(集計用!H479+J479+L479+N479+P479+R479+T479+V479+X479)=0,"",(H479+J479+L479+N479+T479+V479+X479+MAX(P479,R479)))</f>
        <v/>
      </c>
      <c r="Z479" s="28" t="str">
        <f>IF(Y479="","",IF(C479=1,LOOKUP(Y479,得点換算データ!$B$29:$B$33,得点換算データ!$A$29:$A$33),IF(C479=2,LOOKUP(Y479,得点換算データ!$C$29:$C$33,得点換算データ!$A$29:$A$33),LOOKUP(Y479,得点換算データ!$D$29:$D$33,得点換算データ!$A$29:$A$33))))</f>
        <v/>
      </c>
      <c r="AA479" s="27">
        <f t="shared" si="70"/>
        <v>0</v>
      </c>
      <c r="AB479" s="27"/>
      <c r="AC479" s="27">
        <f t="shared" si="71"/>
        <v>0</v>
      </c>
      <c r="AD479" s="27">
        <f t="shared" si="72"/>
        <v>0</v>
      </c>
      <c r="AE479" s="27">
        <f t="shared" si="73"/>
        <v>0</v>
      </c>
      <c r="AF479" s="27">
        <f t="shared" si="74"/>
        <v>0</v>
      </c>
      <c r="AG479" s="27">
        <f t="shared" si="75"/>
        <v>0</v>
      </c>
      <c r="AH479" s="27">
        <f t="shared" si="76"/>
        <v>0</v>
      </c>
      <c r="AI479" s="27">
        <f t="shared" si="77"/>
        <v>0</v>
      </c>
      <c r="AJ479" s="27">
        <f t="shared" si="78"/>
        <v>0</v>
      </c>
      <c r="AK479" s="27">
        <f t="shared" si="79"/>
        <v>0</v>
      </c>
    </row>
    <row r="480" spans="1:37">
      <c r="A480" s="28" t="str">
        <f>IF(記入用!A480="","",記入用!A480)</f>
        <v/>
      </c>
      <c r="B480" s="28" t="str">
        <f>IF(記入用!B480="","",記入用!B480)</f>
        <v/>
      </c>
      <c r="C480" s="28" t="str">
        <f>IF(記入用!C480="","",記入用!C480)</f>
        <v/>
      </c>
      <c r="D480" s="28" t="str">
        <f>IF(記入用!D480="","",記入用!D480)</f>
        <v/>
      </c>
      <c r="E480" s="28" t="str">
        <f>IF(記入用!E480="","",記入用!E480)</f>
        <v/>
      </c>
      <c r="F480" s="28" t="str">
        <f>IF(記入用!F480="","",記入用!F480)</f>
        <v/>
      </c>
      <c r="G480" s="28" t="str">
        <f>IF(OR(記入用!G480=0,記入用!H480=0),"",ROUND((記入用!G480+記入用!H480)/2,0))</f>
        <v/>
      </c>
      <c r="H480" s="29" t="str">
        <f>IF(集計用!G480="","",IF(集計用!F480="男",LOOKUP(集計用!G480,得点換算データ!$A$3:$B$12),LOOKUP(集計用!G480,得点換算データ!$A$17:$B$26)))</f>
        <v/>
      </c>
      <c r="I480" s="28" t="str">
        <f>IF(記入用!I480="","",記入用!I480)</f>
        <v/>
      </c>
      <c r="J480" s="30" t="str">
        <f>IF(集計用!I480="","",IF(集計用!F480="男",LOOKUP(集計用!I480,得点換算データ!$C$3:$D$12),LOOKUP(集計用!I480,得点換算データ!$C$17:$D$26)))</f>
        <v/>
      </c>
      <c r="K480" s="28" t="str">
        <f>IF(記入用!J480="","",ROUNDDOWN(記入用!J480,0))</f>
        <v/>
      </c>
      <c r="L480" s="29" t="str">
        <f>IF(集計用!K480="","",IF(集計用!F480="男",LOOKUP(集計用!K480,得点換算データ!$E$3:$F$12),LOOKUP(集計用!K480,得点換算データ!$E$17:$F$26)))</f>
        <v/>
      </c>
      <c r="M480" s="28" t="str">
        <f>IF(記入用!K480="","",記入用!K480)</f>
        <v/>
      </c>
      <c r="N480" s="30" t="str">
        <f>IF(集計用!M480="","",IF(集計用!F480="男",LOOKUP(集計用!M480,得点換算データ!$G$3:$H$12),LOOKUP(集計用!M480,得点換算データ!$G$17:$H$26)))</f>
        <v/>
      </c>
      <c r="O480" s="28" t="str">
        <f>IF(記入用!L480="","",記入用!L480)</f>
        <v/>
      </c>
      <c r="P480" s="30" t="str">
        <f>IF(集計用!O480="","",IF(集計用!F480="男",LOOKUP(集計用!O480,得点換算データ!$I$3:$J$12),LOOKUP(集計用!O480,得点換算データ!$I$17:$J$26)))</f>
        <v/>
      </c>
      <c r="Q480" s="28" t="str">
        <f>IF(記入用!M480="","",記入用!M480)</f>
        <v/>
      </c>
      <c r="R480" s="30" t="str">
        <f>IF(集計用!Q480="","",IF(集計用!F480="男",LOOKUP(集計用!Q480,得点換算データ!$K$3:$L$12),LOOKUP(集計用!Q480,得点換算データ!$K$17:$L$26)))</f>
        <v/>
      </c>
      <c r="S480" s="28" t="str">
        <f>IF(記入用!N480="","",ROUNDUP(記入用!N480,1))</f>
        <v/>
      </c>
      <c r="T480" s="30" t="str">
        <f>IF(集計用!S480="","",IF(集計用!F480="男",LOOKUP(集計用!S480,得点換算データ!$M$3:$N$12),LOOKUP(集計用!S480,得点換算データ!$M$17:$N$26)))</f>
        <v/>
      </c>
      <c r="U480" s="28" t="str">
        <f>IF(記入用!O480="","",ROUNDDOWN(記入用!O480,0))</f>
        <v/>
      </c>
      <c r="V480" s="30" t="str">
        <f>IF(集計用!U480="","",IF(集計用!F480="男",LOOKUP(集計用!U480,得点換算データ!$O$3:$P$12),LOOKUP(集計用!U480,得点換算データ!$O$17:$P$26)))</f>
        <v/>
      </c>
      <c r="W480" s="28" t="str">
        <f>IF(記入用!P480="","",ROUNDDOWN(記入用!P480,0))</f>
        <v/>
      </c>
      <c r="X480" s="30" t="str">
        <f>IF(集計用!W480="","",IF(集計用!F480="男",LOOKUP(集計用!W480,得点換算データ!$Q$3:$R$12),LOOKUP(集計用!W480,得点換算データ!$Q$17:$R$26)))</f>
        <v/>
      </c>
      <c r="Y480" s="28" t="str">
        <f>IF(SUM(集計用!H480+J480+L480+N480+P480+R480+T480+V480+X480)=0,"",(H480+J480+L480+N480+T480+V480+X480+MAX(P480,R480)))</f>
        <v/>
      </c>
      <c r="Z480" s="28" t="str">
        <f>IF(Y480="","",IF(C480=1,LOOKUP(Y480,得点換算データ!$B$29:$B$33,得点換算データ!$A$29:$A$33),IF(C480=2,LOOKUP(Y480,得点換算データ!$C$29:$C$33,得点換算データ!$A$29:$A$33),LOOKUP(Y480,得点換算データ!$D$29:$D$33,得点換算データ!$A$29:$A$33))))</f>
        <v/>
      </c>
      <c r="AA480" s="27">
        <f t="shared" si="70"/>
        <v>0</v>
      </c>
      <c r="AB480" s="27"/>
      <c r="AC480" s="27">
        <f t="shared" si="71"/>
        <v>0</v>
      </c>
      <c r="AD480" s="27">
        <f t="shared" si="72"/>
        <v>0</v>
      </c>
      <c r="AE480" s="27">
        <f t="shared" si="73"/>
        <v>0</v>
      </c>
      <c r="AF480" s="27">
        <f t="shared" si="74"/>
        <v>0</v>
      </c>
      <c r="AG480" s="27">
        <f t="shared" si="75"/>
        <v>0</v>
      </c>
      <c r="AH480" s="27">
        <f t="shared" si="76"/>
        <v>0</v>
      </c>
      <c r="AI480" s="27">
        <f t="shared" si="77"/>
        <v>0</v>
      </c>
      <c r="AJ480" s="27">
        <f t="shared" si="78"/>
        <v>0</v>
      </c>
      <c r="AK480" s="27">
        <f t="shared" si="79"/>
        <v>0</v>
      </c>
    </row>
    <row r="481" spans="1:37">
      <c r="A481" s="28" t="str">
        <f>IF(記入用!A481="","",記入用!A481)</f>
        <v/>
      </c>
      <c r="B481" s="28" t="str">
        <f>IF(記入用!B481="","",記入用!B481)</f>
        <v/>
      </c>
      <c r="C481" s="28" t="str">
        <f>IF(記入用!C481="","",記入用!C481)</f>
        <v/>
      </c>
      <c r="D481" s="28" t="str">
        <f>IF(記入用!D481="","",記入用!D481)</f>
        <v/>
      </c>
      <c r="E481" s="28" t="str">
        <f>IF(記入用!E481="","",記入用!E481)</f>
        <v/>
      </c>
      <c r="F481" s="28" t="str">
        <f>IF(記入用!F481="","",記入用!F481)</f>
        <v/>
      </c>
      <c r="G481" s="28" t="str">
        <f>IF(OR(記入用!G481=0,記入用!H481=0),"",ROUND((記入用!G481+記入用!H481)/2,0))</f>
        <v/>
      </c>
      <c r="H481" s="29" t="str">
        <f>IF(集計用!G481="","",IF(集計用!F481="男",LOOKUP(集計用!G481,得点換算データ!$A$3:$B$12),LOOKUP(集計用!G481,得点換算データ!$A$17:$B$26)))</f>
        <v/>
      </c>
      <c r="I481" s="28" t="str">
        <f>IF(記入用!I481="","",記入用!I481)</f>
        <v/>
      </c>
      <c r="J481" s="30" t="str">
        <f>IF(集計用!I481="","",IF(集計用!F481="男",LOOKUP(集計用!I481,得点換算データ!$C$3:$D$12),LOOKUP(集計用!I481,得点換算データ!$C$17:$D$26)))</f>
        <v/>
      </c>
      <c r="K481" s="28" t="str">
        <f>IF(記入用!J481="","",ROUNDDOWN(記入用!J481,0))</f>
        <v/>
      </c>
      <c r="L481" s="29" t="str">
        <f>IF(集計用!K481="","",IF(集計用!F481="男",LOOKUP(集計用!K481,得点換算データ!$E$3:$F$12),LOOKUP(集計用!K481,得点換算データ!$E$17:$F$26)))</f>
        <v/>
      </c>
      <c r="M481" s="28" t="str">
        <f>IF(記入用!K481="","",記入用!K481)</f>
        <v/>
      </c>
      <c r="N481" s="30" t="str">
        <f>IF(集計用!M481="","",IF(集計用!F481="男",LOOKUP(集計用!M481,得点換算データ!$G$3:$H$12),LOOKUP(集計用!M481,得点換算データ!$G$17:$H$26)))</f>
        <v/>
      </c>
      <c r="O481" s="28" t="str">
        <f>IF(記入用!L481="","",記入用!L481)</f>
        <v/>
      </c>
      <c r="P481" s="30" t="str">
        <f>IF(集計用!O481="","",IF(集計用!F481="男",LOOKUP(集計用!O481,得点換算データ!$I$3:$J$12),LOOKUP(集計用!O481,得点換算データ!$I$17:$J$26)))</f>
        <v/>
      </c>
      <c r="Q481" s="28" t="str">
        <f>IF(記入用!M481="","",記入用!M481)</f>
        <v/>
      </c>
      <c r="R481" s="30" t="str">
        <f>IF(集計用!Q481="","",IF(集計用!F481="男",LOOKUP(集計用!Q481,得点換算データ!$K$3:$L$12),LOOKUP(集計用!Q481,得点換算データ!$K$17:$L$26)))</f>
        <v/>
      </c>
      <c r="S481" s="28" t="str">
        <f>IF(記入用!N481="","",ROUNDUP(記入用!N481,1))</f>
        <v/>
      </c>
      <c r="T481" s="30" t="str">
        <f>IF(集計用!S481="","",IF(集計用!F481="男",LOOKUP(集計用!S481,得点換算データ!$M$3:$N$12),LOOKUP(集計用!S481,得点換算データ!$M$17:$N$26)))</f>
        <v/>
      </c>
      <c r="U481" s="28" t="str">
        <f>IF(記入用!O481="","",ROUNDDOWN(記入用!O481,0))</f>
        <v/>
      </c>
      <c r="V481" s="30" t="str">
        <f>IF(集計用!U481="","",IF(集計用!F481="男",LOOKUP(集計用!U481,得点換算データ!$O$3:$P$12),LOOKUP(集計用!U481,得点換算データ!$O$17:$P$26)))</f>
        <v/>
      </c>
      <c r="W481" s="28" t="str">
        <f>IF(記入用!P481="","",ROUNDDOWN(記入用!P481,0))</f>
        <v/>
      </c>
      <c r="X481" s="30" t="str">
        <f>IF(集計用!W481="","",IF(集計用!F481="男",LOOKUP(集計用!W481,得点換算データ!$Q$3:$R$12),LOOKUP(集計用!W481,得点換算データ!$Q$17:$R$26)))</f>
        <v/>
      </c>
      <c r="Y481" s="28" t="str">
        <f>IF(SUM(集計用!H481+J481+L481+N481+P481+R481+T481+V481+X481)=0,"",(H481+J481+L481+N481+T481+V481+X481+MAX(P481,R481)))</f>
        <v/>
      </c>
      <c r="Z481" s="28" t="str">
        <f>IF(Y481="","",IF(C481=1,LOOKUP(Y481,得点換算データ!$B$29:$B$33,得点換算データ!$A$29:$A$33),IF(C481=2,LOOKUP(Y481,得点換算データ!$C$29:$C$33,得点換算データ!$A$29:$A$33),LOOKUP(Y481,得点換算データ!$D$29:$D$33,得点換算データ!$A$29:$A$33))))</f>
        <v/>
      </c>
      <c r="AA481" s="27">
        <f t="shared" si="70"/>
        <v>0</v>
      </c>
      <c r="AB481" s="27"/>
      <c r="AC481" s="27">
        <f t="shared" si="71"/>
        <v>0</v>
      </c>
      <c r="AD481" s="27">
        <f t="shared" si="72"/>
        <v>0</v>
      </c>
      <c r="AE481" s="27">
        <f t="shared" si="73"/>
        <v>0</v>
      </c>
      <c r="AF481" s="27">
        <f t="shared" si="74"/>
        <v>0</v>
      </c>
      <c r="AG481" s="27">
        <f t="shared" si="75"/>
        <v>0</v>
      </c>
      <c r="AH481" s="27">
        <f t="shared" si="76"/>
        <v>0</v>
      </c>
      <c r="AI481" s="27">
        <f t="shared" si="77"/>
        <v>0</v>
      </c>
      <c r="AJ481" s="27">
        <f t="shared" si="78"/>
        <v>0</v>
      </c>
      <c r="AK481" s="27">
        <f t="shared" si="79"/>
        <v>0</v>
      </c>
    </row>
    <row r="482" spans="1:37">
      <c r="A482" s="28" t="str">
        <f>IF(記入用!A482="","",記入用!A482)</f>
        <v/>
      </c>
      <c r="B482" s="28" t="str">
        <f>IF(記入用!B482="","",記入用!B482)</f>
        <v/>
      </c>
      <c r="C482" s="28" t="str">
        <f>IF(記入用!C482="","",記入用!C482)</f>
        <v/>
      </c>
      <c r="D482" s="28" t="str">
        <f>IF(記入用!D482="","",記入用!D482)</f>
        <v/>
      </c>
      <c r="E482" s="28" t="str">
        <f>IF(記入用!E482="","",記入用!E482)</f>
        <v/>
      </c>
      <c r="F482" s="28" t="str">
        <f>IF(記入用!F482="","",記入用!F482)</f>
        <v/>
      </c>
      <c r="G482" s="28" t="str">
        <f>IF(OR(記入用!G482=0,記入用!H482=0),"",ROUND((記入用!G482+記入用!H482)/2,0))</f>
        <v/>
      </c>
      <c r="H482" s="29" t="str">
        <f>IF(集計用!G482="","",IF(集計用!F482="男",LOOKUP(集計用!G482,得点換算データ!$A$3:$B$12),LOOKUP(集計用!G482,得点換算データ!$A$17:$B$26)))</f>
        <v/>
      </c>
      <c r="I482" s="28" t="str">
        <f>IF(記入用!I482="","",記入用!I482)</f>
        <v/>
      </c>
      <c r="J482" s="30" t="str">
        <f>IF(集計用!I482="","",IF(集計用!F482="男",LOOKUP(集計用!I482,得点換算データ!$C$3:$D$12),LOOKUP(集計用!I482,得点換算データ!$C$17:$D$26)))</f>
        <v/>
      </c>
      <c r="K482" s="28" t="str">
        <f>IF(記入用!J482="","",ROUNDDOWN(記入用!J482,0))</f>
        <v/>
      </c>
      <c r="L482" s="29" t="str">
        <f>IF(集計用!K482="","",IF(集計用!F482="男",LOOKUP(集計用!K482,得点換算データ!$E$3:$F$12),LOOKUP(集計用!K482,得点換算データ!$E$17:$F$26)))</f>
        <v/>
      </c>
      <c r="M482" s="28" t="str">
        <f>IF(記入用!K482="","",記入用!K482)</f>
        <v/>
      </c>
      <c r="N482" s="30" t="str">
        <f>IF(集計用!M482="","",IF(集計用!F482="男",LOOKUP(集計用!M482,得点換算データ!$G$3:$H$12),LOOKUP(集計用!M482,得点換算データ!$G$17:$H$26)))</f>
        <v/>
      </c>
      <c r="O482" s="28" t="str">
        <f>IF(記入用!L482="","",記入用!L482)</f>
        <v/>
      </c>
      <c r="P482" s="30" t="str">
        <f>IF(集計用!O482="","",IF(集計用!F482="男",LOOKUP(集計用!O482,得点換算データ!$I$3:$J$12),LOOKUP(集計用!O482,得点換算データ!$I$17:$J$26)))</f>
        <v/>
      </c>
      <c r="Q482" s="28" t="str">
        <f>IF(記入用!M482="","",記入用!M482)</f>
        <v/>
      </c>
      <c r="R482" s="30" t="str">
        <f>IF(集計用!Q482="","",IF(集計用!F482="男",LOOKUP(集計用!Q482,得点換算データ!$K$3:$L$12),LOOKUP(集計用!Q482,得点換算データ!$K$17:$L$26)))</f>
        <v/>
      </c>
      <c r="S482" s="28" t="str">
        <f>IF(記入用!N482="","",ROUNDUP(記入用!N482,1))</f>
        <v/>
      </c>
      <c r="T482" s="30" t="str">
        <f>IF(集計用!S482="","",IF(集計用!F482="男",LOOKUP(集計用!S482,得点換算データ!$M$3:$N$12),LOOKUP(集計用!S482,得点換算データ!$M$17:$N$26)))</f>
        <v/>
      </c>
      <c r="U482" s="28" t="str">
        <f>IF(記入用!O482="","",ROUNDDOWN(記入用!O482,0))</f>
        <v/>
      </c>
      <c r="V482" s="30" t="str">
        <f>IF(集計用!U482="","",IF(集計用!F482="男",LOOKUP(集計用!U482,得点換算データ!$O$3:$P$12),LOOKUP(集計用!U482,得点換算データ!$O$17:$P$26)))</f>
        <v/>
      </c>
      <c r="W482" s="28" t="str">
        <f>IF(記入用!P482="","",ROUNDDOWN(記入用!P482,0))</f>
        <v/>
      </c>
      <c r="X482" s="30" t="str">
        <f>IF(集計用!W482="","",IF(集計用!F482="男",LOOKUP(集計用!W482,得点換算データ!$Q$3:$R$12),LOOKUP(集計用!W482,得点換算データ!$Q$17:$R$26)))</f>
        <v/>
      </c>
      <c r="Y482" s="28" t="str">
        <f>IF(SUM(集計用!H482+J482+L482+N482+P482+R482+T482+V482+X482)=0,"",(H482+J482+L482+N482+T482+V482+X482+MAX(P482,R482)))</f>
        <v/>
      </c>
      <c r="Z482" s="28" t="str">
        <f>IF(Y482="","",IF(C482=1,LOOKUP(Y482,得点換算データ!$B$29:$B$33,得点換算データ!$A$29:$A$33),IF(C482=2,LOOKUP(Y482,得点換算データ!$C$29:$C$33,得点換算データ!$A$29:$A$33),LOOKUP(Y482,得点換算データ!$D$29:$D$33,得点換算データ!$A$29:$A$33))))</f>
        <v/>
      </c>
      <c r="AA482" s="27">
        <f t="shared" si="70"/>
        <v>0</v>
      </c>
      <c r="AB482" s="27"/>
      <c r="AC482" s="27">
        <f t="shared" si="71"/>
        <v>0</v>
      </c>
      <c r="AD482" s="27">
        <f t="shared" si="72"/>
        <v>0</v>
      </c>
      <c r="AE482" s="27">
        <f t="shared" si="73"/>
        <v>0</v>
      </c>
      <c r="AF482" s="27">
        <f t="shared" si="74"/>
        <v>0</v>
      </c>
      <c r="AG482" s="27">
        <f t="shared" si="75"/>
        <v>0</v>
      </c>
      <c r="AH482" s="27">
        <f t="shared" si="76"/>
        <v>0</v>
      </c>
      <c r="AI482" s="27">
        <f t="shared" si="77"/>
        <v>0</v>
      </c>
      <c r="AJ482" s="27">
        <f t="shared" si="78"/>
        <v>0</v>
      </c>
      <c r="AK482" s="27">
        <f t="shared" si="79"/>
        <v>0</v>
      </c>
    </row>
    <row r="483" spans="1:37">
      <c r="A483" s="28" t="str">
        <f>IF(記入用!A483="","",記入用!A483)</f>
        <v/>
      </c>
      <c r="B483" s="28" t="str">
        <f>IF(記入用!B483="","",記入用!B483)</f>
        <v/>
      </c>
      <c r="C483" s="28" t="str">
        <f>IF(記入用!C483="","",記入用!C483)</f>
        <v/>
      </c>
      <c r="D483" s="28" t="str">
        <f>IF(記入用!D483="","",記入用!D483)</f>
        <v/>
      </c>
      <c r="E483" s="28" t="str">
        <f>IF(記入用!E483="","",記入用!E483)</f>
        <v/>
      </c>
      <c r="F483" s="28" t="str">
        <f>IF(記入用!F483="","",記入用!F483)</f>
        <v/>
      </c>
      <c r="G483" s="28" t="str">
        <f>IF(OR(記入用!G483=0,記入用!H483=0),"",ROUND((記入用!G483+記入用!H483)/2,0))</f>
        <v/>
      </c>
      <c r="H483" s="29" t="str">
        <f>IF(集計用!G483="","",IF(集計用!F483="男",LOOKUP(集計用!G483,得点換算データ!$A$3:$B$12),LOOKUP(集計用!G483,得点換算データ!$A$17:$B$26)))</f>
        <v/>
      </c>
      <c r="I483" s="28" t="str">
        <f>IF(記入用!I483="","",記入用!I483)</f>
        <v/>
      </c>
      <c r="J483" s="30" t="str">
        <f>IF(集計用!I483="","",IF(集計用!F483="男",LOOKUP(集計用!I483,得点換算データ!$C$3:$D$12),LOOKUP(集計用!I483,得点換算データ!$C$17:$D$26)))</f>
        <v/>
      </c>
      <c r="K483" s="28" t="str">
        <f>IF(記入用!J483="","",ROUNDDOWN(記入用!J483,0))</f>
        <v/>
      </c>
      <c r="L483" s="29" t="str">
        <f>IF(集計用!K483="","",IF(集計用!F483="男",LOOKUP(集計用!K483,得点換算データ!$E$3:$F$12),LOOKUP(集計用!K483,得点換算データ!$E$17:$F$26)))</f>
        <v/>
      </c>
      <c r="M483" s="28" t="str">
        <f>IF(記入用!K483="","",記入用!K483)</f>
        <v/>
      </c>
      <c r="N483" s="30" t="str">
        <f>IF(集計用!M483="","",IF(集計用!F483="男",LOOKUP(集計用!M483,得点換算データ!$G$3:$H$12),LOOKUP(集計用!M483,得点換算データ!$G$17:$H$26)))</f>
        <v/>
      </c>
      <c r="O483" s="28" t="str">
        <f>IF(記入用!L483="","",記入用!L483)</f>
        <v/>
      </c>
      <c r="P483" s="30" t="str">
        <f>IF(集計用!O483="","",IF(集計用!F483="男",LOOKUP(集計用!O483,得点換算データ!$I$3:$J$12),LOOKUP(集計用!O483,得点換算データ!$I$17:$J$26)))</f>
        <v/>
      </c>
      <c r="Q483" s="28" t="str">
        <f>IF(記入用!M483="","",記入用!M483)</f>
        <v/>
      </c>
      <c r="R483" s="30" t="str">
        <f>IF(集計用!Q483="","",IF(集計用!F483="男",LOOKUP(集計用!Q483,得点換算データ!$K$3:$L$12),LOOKUP(集計用!Q483,得点換算データ!$K$17:$L$26)))</f>
        <v/>
      </c>
      <c r="S483" s="28" t="str">
        <f>IF(記入用!N483="","",ROUNDUP(記入用!N483,1))</f>
        <v/>
      </c>
      <c r="T483" s="30" t="str">
        <f>IF(集計用!S483="","",IF(集計用!F483="男",LOOKUP(集計用!S483,得点換算データ!$M$3:$N$12),LOOKUP(集計用!S483,得点換算データ!$M$17:$N$26)))</f>
        <v/>
      </c>
      <c r="U483" s="28" t="str">
        <f>IF(記入用!O483="","",ROUNDDOWN(記入用!O483,0))</f>
        <v/>
      </c>
      <c r="V483" s="30" t="str">
        <f>IF(集計用!U483="","",IF(集計用!F483="男",LOOKUP(集計用!U483,得点換算データ!$O$3:$P$12),LOOKUP(集計用!U483,得点換算データ!$O$17:$P$26)))</f>
        <v/>
      </c>
      <c r="W483" s="28" t="str">
        <f>IF(記入用!P483="","",ROUNDDOWN(記入用!P483,0))</f>
        <v/>
      </c>
      <c r="X483" s="30" t="str">
        <f>IF(集計用!W483="","",IF(集計用!F483="男",LOOKUP(集計用!W483,得点換算データ!$Q$3:$R$12),LOOKUP(集計用!W483,得点換算データ!$Q$17:$R$26)))</f>
        <v/>
      </c>
      <c r="Y483" s="28" t="str">
        <f>IF(SUM(集計用!H483+J483+L483+N483+P483+R483+T483+V483+X483)=0,"",(H483+J483+L483+N483+T483+V483+X483+MAX(P483,R483)))</f>
        <v/>
      </c>
      <c r="Z483" s="28" t="str">
        <f>IF(Y483="","",IF(C483=1,LOOKUP(Y483,得点換算データ!$B$29:$B$33,得点換算データ!$A$29:$A$33),IF(C483=2,LOOKUP(Y483,得点換算データ!$C$29:$C$33,得点換算データ!$A$29:$A$33),LOOKUP(Y483,得点換算データ!$D$29:$D$33,得点換算データ!$A$29:$A$33))))</f>
        <v/>
      </c>
      <c r="AA483" s="27">
        <f t="shared" si="70"/>
        <v>0</v>
      </c>
      <c r="AB483" s="27"/>
      <c r="AC483" s="27">
        <f t="shared" si="71"/>
        <v>0</v>
      </c>
      <c r="AD483" s="27">
        <f t="shared" si="72"/>
        <v>0</v>
      </c>
      <c r="AE483" s="27">
        <f t="shared" si="73"/>
        <v>0</v>
      </c>
      <c r="AF483" s="27">
        <f t="shared" si="74"/>
        <v>0</v>
      </c>
      <c r="AG483" s="27">
        <f t="shared" si="75"/>
        <v>0</v>
      </c>
      <c r="AH483" s="27">
        <f t="shared" si="76"/>
        <v>0</v>
      </c>
      <c r="AI483" s="27">
        <f t="shared" si="77"/>
        <v>0</v>
      </c>
      <c r="AJ483" s="27">
        <f t="shared" si="78"/>
        <v>0</v>
      </c>
      <c r="AK483" s="27">
        <f t="shared" si="79"/>
        <v>0</v>
      </c>
    </row>
    <row r="484" spans="1:37">
      <c r="A484" s="28" t="str">
        <f>IF(記入用!A484="","",記入用!A484)</f>
        <v/>
      </c>
      <c r="B484" s="28" t="str">
        <f>IF(記入用!B484="","",記入用!B484)</f>
        <v/>
      </c>
      <c r="C484" s="28" t="str">
        <f>IF(記入用!C484="","",記入用!C484)</f>
        <v/>
      </c>
      <c r="D484" s="28" t="str">
        <f>IF(記入用!D484="","",記入用!D484)</f>
        <v/>
      </c>
      <c r="E484" s="28" t="str">
        <f>IF(記入用!E484="","",記入用!E484)</f>
        <v/>
      </c>
      <c r="F484" s="28" t="str">
        <f>IF(記入用!F484="","",記入用!F484)</f>
        <v/>
      </c>
      <c r="G484" s="28" t="str">
        <f>IF(OR(記入用!G484=0,記入用!H484=0),"",ROUND((記入用!G484+記入用!H484)/2,0))</f>
        <v/>
      </c>
      <c r="H484" s="29" t="str">
        <f>IF(集計用!G484="","",IF(集計用!F484="男",LOOKUP(集計用!G484,得点換算データ!$A$3:$B$12),LOOKUP(集計用!G484,得点換算データ!$A$17:$B$26)))</f>
        <v/>
      </c>
      <c r="I484" s="28" t="str">
        <f>IF(記入用!I484="","",記入用!I484)</f>
        <v/>
      </c>
      <c r="J484" s="30" t="str">
        <f>IF(集計用!I484="","",IF(集計用!F484="男",LOOKUP(集計用!I484,得点換算データ!$C$3:$D$12),LOOKUP(集計用!I484,得点換算データ!$C$17:$D$26)))</f>
        <v/>
      </c>
      <c r="K484" s="28" t="str">
        <f>IF(記入用!J484="","",ROUNDDOWN(記入用!J484,0))</f>
        <v/>
      </c>
      <c r="L484" s="29" t="str">
        <f>IF(集計用!K484="","",IF(集計用!F484="男",LOOKUP(集計用!K484,得点換算データ!$E$3:$F$12),LOOKUP(集計用!K484,得点換算データ!$E$17:$F$26)))</f>
        <v/>
      </c>
      <c r="M484" s="28" t="str">
        <f>IF(記入用!K484="","",記入用!K484)</f>
        <v/>
      </c>
      <c r="N484" s="30" t="str">
        <f>IF(集計用!M484="","",IF(集計用!F484="男",LOOKUP(集計用!M484,得点換算データ!$G$3:$H$12),LOOKUP(集計用!M484,得点換算データ!$G$17:$H$26)))</f>
        <v/>
      </c>
      <c r="O484" s="28" t="str">
        <f>IF(記入用!L484="","",記入用!L484)</f>
        <v/>
      </c>
      <c r="P484" s="30" t="str">
        <f>IF(集計用!O484="","",IF(集計用!F484="男",LOOKUP(集計用!O484,得点換算データ!$I$3:$J$12),LOOKUP(集計用!O484,得点換算データ!$I$17:$J$26)))</f>
        <v/>
      </c>
      <c r="Q484" s="28" t="str">
        <f>IF(記入用!M484="","",記入用!M484)</f>
        <v/>
      </c>
      <c r="R484" s="30" t="str">
        <f>IF(集計用!Q484="","",IF(集計用!F484="男",LOOKUP(集計用!Q484,得点換算データ!$K$3:$L$12),LOOKUP(集計用!Q484,得点換算データ!$K$17:$L$26)))</f>
        <v/>
      </c>
      <c r="S484" s="28" t="str">
        <f>IF(記入用!N484="","",ROUNDUP(記入用!N484,1))</f>
        <v/>
      </c>
      <c r="T484" s="30" t="str">
        <f>IF(集計用!S484="","",IF(集計用!F484="男",LOOKUP(集計用!S484,得点換算データ!$M$3:$N$12),LOOKUP(集計用!S484,得点換算データ!$M$17:$N$26)))</f>
        <v/>
      </c>
      <c r="U484" s="28" t="str">
        <f>IF(記入用!O484="","",ROUNDDOWN(記入用!O484,0))</f>
        <v/>
      </c>
      <c r="V484" s="30" t="str">
        <f>IF(集計用!U484="","",IF(集計用!F484="男",LOOKUP(集計用!U484,得点換算データ!$O$3:$P$12),LOOKUP(集計用!U484,得点換算データ!$O$17:$P$26)))</f>
        <v/>
      </c>
      <c r="W484" s="28" t="str">
        <f>IF(記入用!P484="","",ROUNDDOWN(記入用!P484,0))</f>
        <v/>
      </c>
      <c r="X484" s="30" t="str">
        <f>IF(集計用!W484="","",IF(集計用!F484="男",LOOKUP(集計用!W484,得点換算データ!$Q$3:$R$12),LOOKUP(集計用!W484,得点換算データ!$Q$17:$R$26)))</f>
        <v/>
      </c>
      <c r="Y484" s="28" t="str">
        <f>IF(SUM(集計用!H484+J484+L484+N484+P484+R484+T484+V484+X484)=0,"",(H484+J484+L484+N484+T484+V484+X484+MAX(P484,R484)))</f>
        <v/>
      </c>
      <c r="Z484" s="28" t="str">
        <f>IF(Y484="","",IF(C484=1,LOOKUP(Y484,得点換算データ!$B$29:$B$33,得点換算データ!$A$29:$A$33),IF(C484=2,LOOKUP(Y484,得点換算データ!$C$29:$C$33,得点換算データ!$A$29:$A$33),LOOKUP(Y484,得点換算データ!$D$29:$D$33,得点換算データ!$A$29:$A$33))))</f>
        <v/>
      </c>
      <c r="AA484" s="27">
        <f t="shared" si="70"/>
        <v>0</v>
      </c>
      <c r="AB484" s="27"/>
      <c r="AC484" s="27">
        <f t="shared" si="71"/>
        <v>0</v>
      </c>
      <c r="AD484" s="27">
        <f t="shared" si="72"/>
        <v>0</v>
      </c>
      <c r="AE484" s="27">
        <f t="shared" si="73"/>
        <v>0</v>
      </c>
      <c r="AF484" s="27">
        <f t="shared" si="74"/>
        <v>0</v>
      </c>
      <c r="AG484" s="27">
        <f t="shared" si="75"/>
        <v>0</v>
      </c>
      <c r="AH484" s="27">
        <f t="shared" si="76"/>
        <v>0</v>
      </c>
      <c r="AI484" s="27">
        <f t="shared" si="77"/>
        <v>0</v>
      </c>
      <c r="AJ484" s="27">
        <f t="shared" si="78"/>
        <v>0</v>
      </c>
      <c r="AK484" s="27">
        <f t="shared" si="79"/>
        <v>0</v>
      </c>
    </row>
    <row r="485" spans="1:37">
      <c r="A485" s="28" t="str">
        <f>IF(記入用!A485="","",記入用!A485)</f>
        <v/>
      </c>
      <c r="B485" s="28" t="str">
        <f>IF(記入用!B485="","",記入用!B485)</f>
        <v/>
      </c>
      <c r="C485" s="28" t="str">
        <f>IF(記入用!C485="","",記入用!C485)</f>
        <v/>
      </c>
      <c r="D485" s="28" t="str">
        <f>IF(記入用!D485="","",記入用!D485)</f>
        <v/>
      </c>
      <c r="E485" s="28" t="str">
        <f>IF(記入用!E485="","",記入用!E485)</f>
        <v/>
      </c>
      <c r="F485" s="28" t="str">
        <f>IF(記入用!F485="","",記入用!F485)</f>
        <v/>
      </c>
      <c r="G485" s="28" t="str">
        <f>IF(OR(記入用!G485=0,記入用!H485=0),"",ROUND((記入用!G485+記入用!H485)/2,0))</f>
        <v/>
      </c>
      <c r="H485" s="29" t="str">
        <f>IF(集計用!G485="","",IF(集計用!F485="男",LOOKUP(集計用!G485,得点換算データ!$A$3:$B$12),LOOKUP(集計用!G485,得点換算データ!$A$17:$B$26)))</f>
        <v/>
      </c>
      <c r="I485" s="28" t="str">
        <f>IF(記入用!I485="","",記入用!I485)</f>
        <v/>
      </c>
      <c r="J485" s="30" t="str">
        <f>IF(集計用!I485="","",IF(集計用!F485="男",LOOKUP(集計用!I485,得点換算データ!$C$3:$D$12),LOOKUP(集計用!I485,得点換算データ!$C$17:$D$26)))</f>
        <v/>
      </c>
      <c r="K485" s="28" t="str">
        <f>IF(記入用!J485="","",ROUNDDOWN(記入用!J485,0))</f>
        <v/>
      </c>
      <c r="L485" s="29" t="str">
        <f>IF(集計用!K485="","",IF(集計用!F485="男",LOOKUP(集計用!K485,得点換算データ!$E$3:$F$12),LOOKUP(集計用!K485,得点換算データ!$E$17:$F$26)))</f>
        <v/>
      </c>
      <c r="M485" s="28" t="str">
        <f>IF(記入用!K485="","",記入用!K485)</f>
        <v/>
      </c>
      <c r="N485" s="30" t="str">
        <f>IF(集計用!M485="","",IF(集計用!F485="男",LOOKUP(集計用!M485,得点換算データ!$G$3:$H$12),LOOKUP(集計用!M485,得点換算データ!$G$17:$H$26)))</f>
        <v/>
      </c>
      <c r="O485" s="28" t="str">
        <f>IF(記入用!L485="","",記入用!L485)</f>
        <v/>
      </c>
      <c r="P485" s="30" t="str">
        <f>IF(集計用!O485="","",IF(集計用!F485="男",LOOKUP(集計用!O485,得点換算データ!$I$3:$J$12),LOOKUP(集計用!O485,得点換算データ!$I$17:$J$26)))</f>
        <v/>
      </c>
      <c r="Q485" s="28" t="str">
        <f>IF(記入用!M485="","",記入用!M485)</f>
        <v/>
      </c>
      <c r="R485" s="30" t="str">
        <f>IF(集計用!Q485="","",IF(集計用!F485="男",LOOKUP(集計用!Q485,得点換算データ!$K$3:$L$12),LOOKUP(集計用!Q485,得点換算データ!$K$17:$L$26)))</f>
        <v/>
      </c>
      <c r="S485" s="28" t="str">
        <f>IF(記入用!N485="","",ROUNDUP(記入用!N485,1))</f>
        <v/>
      </c>
      <c r="T485" s="30" t="str">
        <f>IF(集計用!S485="","",IF(集計用!F485="男",LOOKUP(集計用!S485,得点換算データ!$M$3:$N$12),LOOKUP(集計用!S485,得点換算データ!$M$17:$N$26)))</f>
        <v/>
      </c>
      <c r="U485" s="28" t="str">
        <f>IF(記入用!O485="","",ROUNDDOWN(記入用!O485,0))</f>
        <v/>
      </c>
      <c r="V485" s="30" t="str">
        <f>IF(集計用!U485="","",IF(集計用!F485="男",LOOKUP(集計用!U485,得点換算データ!$O$3:$P$12),LOOKUP(集計用!U485,得点換算データ!$O$17:$P$26)))</f>
        <v/>
      </c>
      <c r="W485" s="28" t="str">
        <f>IF(記入用!P485="","",ROUNDDOWN(記入用!P485,0))</f>
        <v/>
      </c>
      <c r="X485" s="30" t="str">
        <f>IF(集計用!W485="","",IF(集計用!F485="男",LOOKUP(集計用!W485,得点換算データ!$Q$3:$R$12),LOOKUP(集計用!W485,得点換算データ!$Q$17:$R$26)))</f>
        <v/>
      </c>
      <c r="Y485" s="28" t="str">
        <f>IF(SUM(集計用!H485+J485+L485+N485+P485+R485+T485+V485+X485)=0,"",(H485+J485+L485+N485+T485+V485+X485+MAX(P485,R485)))</f>
        <v/>
      </c>
      <c r="Z485" s="28" t="str">
        <f>IF(Y485="","",IF(C485=1,LOOKUP(Y485,得点換算データ!$B$29:$B$33,得点換算データ!$A$29:$A$33),IF(C485=2,LOOKUP(Y485,得点換算データ!$C$29:$C$33,得点換算データ!$A$29:$A$33),LOOKUP(Y485,得点換算データ!$D$29:$D$33,得点換算データ!$A$29:$A$33))))</f>
        <v/>
      </c>
      <c r="AA485" s="27">
        <f t="shared" si="70"/>
        <v>0</v>
      </c>
      <c r="AB485" s="27"/>
      <c r="AC485" s="27">
        <f t="shared" si="71"/>
        <v>0</v>
      </c>
      <c r="AD485" s="27">
        <f t="shared" si="72"/>
        <v>0</v>
      </c>
      <c r="AE485" s="27">
        <f t="shared" si="73"/>
        <v>0</v>
      </c>
      <c r="AF485" s="27">
        <f t="shared" si="74"/>
        <v>0</v>
      </c>
      <c r="AG485" s="27">
        <f t="shared" si="75"/>
        <v>0</v>
      </c>
      <c r="AH485" s="27">
        <f t="shared" si="76"/>
        <v>0</v>
      </c>
      <c r="AI485" s="27">
        <f t="shared" si="77"/>
        <v>0</v>
      </c>
      <c r="AJ485" s="27">
        <f t="shared" si="78"/>
        <v>0</v>
      </c>
      <c r="AK485" s="27">
        <f t="shared" si="79"/>
        <v>0</v>
      </c>
    </row>
    <row r="486" spans="1:37">
      <c r="A486" s="28" t="str">
        <f>IF(記入用!A486="","",記入用!A486)</f>
        <v/>
      </c>
      <c r="B486" s="28" t="str">
        <f>IF(記入用!B486="","",記入用!B486)</f>
        <v/>
      </c>
      <c r="C486" s="28" t="str">
        <f>IF(記入用!C486="","",記入用!C486)</f>
        <v/>
      </c>
      <c r="D486" s="28" t="str">
        <f>IF(記入用!D486="","",記入用!D486)</f>
        <v/>
      </c>
      <c r="E486" s="28" t="str">
        <f>IF(記入用!E486="","",記入用!E486)</f>
        <v/>
      </c>
      <c r="F486" s="28" t="str">
        <f>IF(記入用!F486="","",記入用!F486)</f>
        <v/>
      </c>
      <c r="G486" s="28" t="str">
        <f>IF(OR(記入用!G486=0,記入用!H486=0),"",ROUND((記入用!G486+記入用!H486)/2,0))</f>
        <v/>
      </c>
      <c r="H486" s="29" t="str">
        <f>IF(集計用!G486="","",IF(集計用!F486="男",LOOKUP(集計用!G486,得点換算データ!$A$3:$B$12),LOOKUP(集計用!G486,得点換算データ!$A$17:$B$26)))</f>
        <v/>
      </c>
      <c r="I486" s="28" t="str">
        <f>IF(記入用!I486="","",記入用!I486)</f>
        <v/>
      </c>
      <c r="J486" s="30" t="str">
        <f>IF(集計用!I486="","",IF(集計用!F486="男",LOOKUP(集計用!I486,得点換算データ!$C$3:$D$12),LOOKUP(集計用!I486,得点換算データ!$C$17:$D$26)))</f>
        <v/>
      </c>
      <c r="K486" s="28" t="str">
        <f>IF(記入用!J486="","",ROUNDDOWN(記入用!J486,0))</f>
        <v/>
      </c>
      <c r="L486" s="29" t="str">
        <f>IF(集計用!K486="","",IF(集計用!F486="男",LOOKUP(集計用!K486,得点換算データ!$E$3:$F$12),LOOKUP(集計用!K486,得点換算データ!$E$17:$F$26)))</f>
        <v/>
      </c>
      <c r="M486" s="28" t="str">
        <f>IF(記入用!K486="","",記入用!K486)</f>
        <v/>
      </c>
      <c r="N486" s="30" t="str">
        <f>IF(集計用!M486="","",IF(集計用!F486="男",LOOKUP(集計用!M486,得点換算データ!$G$3:$H$12),LOOKUP(集計用!M486,得点換算データ!$G$17:$H$26)))</f>
        <v/>
      </c>
      <c r="O486" s="28" t="str">
        <f>IF(記入用!L486="","",記入用!L486)</f>
        <v/>
      </c>
      <c r="P486" s="30" t="str">
        <f>IF(集計用!O486="","",IF(集計用!F486="男",LOOKUP(集計用!O486,得点換算データ!$I$3:$J$12),LOOKUP(集計用!O486,得点換算データ!$I$17:$J$26)))</f>
        <v/>
      </c>
      <c r="Q486" s="28" t="str">
        <f>IF(記入用!M486="","",記入用!M486)</f>
        <v/>
      </c>
      <c r="R486" s="30" t="str">
        <f>IF(集計用!Q486="","",IF(集計用!F486="男",LOOKUP(集計用!Q486,得点換算データ!$K$3:$L$12),LOOKUP(集計用!Q486,得点換算データ!$K$17:$L$26)))</f>
        <v/>
      </c>
      <c r="S486" s="28" t="str">
        <f>IF(記入用!N486="","",ROUNDUP(記入用!N486,1))</f>
        <v/>
      </c>
      <c r="T486" s="30" t="str">
        <f>IF(集計用!S486="","",IF(集計用!F486="男",LOOKUP(集計用!S486,得点換算データ!$M$3:$N$12),LOOKUP(集計用!S486,得点換算データ!$M$17:$N$26)))</f>
        <v/>
      </c>
      <c r="U486" s="28" t="str">
        <f>IF(記入用!O486="","",ROUNDDOWN(記入用!O486,0))</f>
        <v/>
      </c>
      <c r="V486" s="30" t="str">
        <f>IF(集計用!U486="","",IF(集計用!F486="男",LOOKUP(集計用!U486,得点換算データ!$O$3:$P$12),LOOKUP(集計用!U486,得点換算データ!$O$17:$P$26)))</f>
        <v/>
      </c>
      <c r="W486" s="28" t="str">
        <f>IF(記入用!P486="","",ROUNDDOWN(記入用!P486,0))</f>
        <v/>
      </c>
      <c r="X486" s="30" t="str">
        <f>IF(集計用!W486="","",IF(集計用!F486="男",LOOKUP(集計用!W486,得点換算データ!$Q$3:$R$12),LOOKUP(集計用!W486,得点換算データ!$Q$17:$R$26)))</f>
        <v/>
      </c>
      <c r="Y486" s="28" t="str">
        <f>IF(SUM(集計用!H486+J486+L486+N486+P486+R486+T486+V486+X486)=0,"",(H486+J486+L486+N486+T486+V486+X486+MAX(P486,R486)))</f>
        <v/>
      </c>
      <c r="Z486" s="28" t="str">
        <f>IF(Y486="","",IF(C486=1,LOOKUP(Y486,得点換算データ!$B$29:$B$33,得点換算データ!$A$29:$A$33),IF(C486=2,LOOKUP(Y486,得点換算データ!$C$29:$C$33,得点換算データ!$A$29:$A$33),LOOKUP(Y486,得点換算データ!$D$29:$D$33,得点換算データ!$A$29:$A$33))))</f>
        <v/>
      </c>
      <c r="AA486" s="27">
        <f t="shared" si="70"/>
        <v>0</v>
      </c>
      <c r="AB486" s="27"/>
      <c r="AC486" s="27">
        <f t="shared" si="71"/>
        <v>0</v>
      </c>
      <c r="AD486" s="27">
        <f t="shared" si="72"/>
        <v>0</v>
      </c>
      <c r="AE486" s="27">
        <f t="shared" si="73"/>
        <v>0</v>
      </c>
      <c r="AF486" s="27">
        <f t="shared" si="74"/>
        <v>0</v>
      </c>
      <c r="AG486" s="27">
        <f t="shared" si="75"/>
        <v>0</v>
      </c>
      <c r="AH486" s="27">
        <f t="shared" si="76"/>
        <v>0</v>
      </c>
      <c r="AI486" s="27">
        <f t="shared" si="77"/>
        <v>0</v>
      </c>
      <c r="AJ486" s="27">
        <f t="shared" si="78"/>
        <v>0</v>
      </c>
      <c r="AK486" s="27">
        <f t="shared" si="79"/>
        <v>0</v>
      </c>
    </row>
    <row r="487" spans="1:37">
      <c r="A487" s="28" t="str">
        <f>IF(記入用!A487="","",記入用!A487)</f>
        <v/>
      </c>
      <c r="B487" s="28" t="str">
        <f>IF(記入用!B487="","",記入用!B487)</f>
        <v/>
      </c>
      <c r="C487" s="28" t="str">
        <f>IF(記入用!C487="","",記入用!C487)</f>
        <v/>
      </c>
      <c r="D487" s="28" t="str">
        <f>IF(記入用!D487="","",記入用!D487)</f>
        <v/>
      </c>
      <c r="E487" s="28" t="str">
        <f>IF(記入用!E487="","",記入用!E487)</f>
        <v/>
      </c>
      <c r="F487" s="28" t="str">
        <f>IF(記入用!F487="","",記入用!F487)</f>
        <v/>
      </c>
      <c r="G487" s="28" t="str">
        <f>IF(OR(記入用!G487=0,記入用!H487=0),"",ROUND((記入用!G487+記入用!H487)/2,0))</f>
        <v/>
      </c>
      <c r="H487" s="29" t="str">
        <f>IF(集計用!G487="","",IF(集計用!F487="男",LOOKUP(集計用!G487,得点換算データ!$A$3:$B$12),LOOKUP(集計用!G487,得点換算データ!$A$17:$B$26)))</f>
        <v/>
      </c>
      <c r="I487" s="28" t="str">
        <f>IF(記入用!I487="","",記入用!I487)</f>
        <v/>
      </c>
      <c r="J487" s="30" t="str">
        <f>IF(集計用!I487="","",IF(集計用!F487="男",LOOKUP(集計用!I487,得点換算データ!$C$3:$D$12),LOOKUP(集計用!I487,得点換算データ!$C$17:$D$26)))</f>
        <v/>
      </c>
      <c r="K487" s="28" t="str">
        <f>IF(記入用!J487="","",ROUNDDOWN(記入用!J487,0))</f>
        <v/>
      </c>
      <c r="L487" s="29" t="str">
        <f>IF(集計用!K487="","",IF(集計用!F487="男",LOOKUP(集計用!K487,得点換算データ!$E$3:$F$12),LOOKUP(集計用!K487,得点換算データ!$E$17:$F$26)))</f>
        <v/>
      </c>
      <c r="M487" s="28" t="str">
        <f>IF(記入用!K487="","",記入用!K487)</f>
        <v/>
      </c>
      <c r="N487" s="30" t="str">
        <f>IF(集計用!M487="","",IF(集計用!F487="男",LOOKUP(集計用!M487,得点換算データ!$G$3:$H$12),LOOKUP(集計用!M487,得点換算データ!$G$17:$H$26)))</f>
        <v/>
      </c>
      <c r="O487" s="28" t="str">
        <f>IF(記入用!L487="","",記入用!L487)</f>
        <v/>
      </c>
      <c r="P487" s="30" t="str">
        <f>IF(集計用!O487="","",IF(集計用!F487="男",LOOKUP(集計用!O487,得点換算データ!$I$3:$J$12),LOOKUP(集計用!O487,得点換算データ!$I$17:$J$26)))</f>
        <v/>
      </c>
      <c r="Q487" s="28" t="str">
        <f>IF(記入用!M487="","",記入用!M487)</f>
        <v/>
      </c>
      <c r="R487" s="30" t="str">
        <f>IF(集計用!Q487="","",IF(集計用!F487="男",LOOKUP(集計用!Q487,得点換算データ!$K$3:$L$12),LOOKUP(集計用!Q487,得点換算データ!$K$17:$L$26)))</f>
        <v/>
      </c>
      <c r="S487" s="28" t="str">
        <f>IF(記入用!N487="","",ROUNDUP(記入用!N487,1))</f>
        <v/>
      </c>
      <c r="T487" s="30" t="str">
        <f>IF(集計用!S487="","",IF(集計用!F487="男",LOOKUP(集計用!S487,得点換算データ!$M$3:$N$12),LOOKUP(集計用!S487,得点換算データ!$M$17:$N$26)))</f>
        <v/>
      </c>
      <c r="U487" s="28" t="str">
        <f>IF(記入用!O487="","",ROUNDDOWN(記入用!O487,0))</f>
        <v/>
      </c>
      <c r="V487" s="30" t="str">
        <f>IF(集計用!U487="","",IF(集計用!F487="男",LOOKUP(集計用!U487,得点換算データ!$O$3:$P$12),LOOKUP(集計用!U487,得点換算データ!$O$17:$P$26)))</f>
        <v/>
      </c>
      <c r="W487" s="28" t="str">
        <f>IF(記入用!P487="","",ROUNDDOWN(記入用!P487,0))</f>
        <v/>
      </c>
      <c r="X487" s="30" t="str">
        <f>IF(集計用!W487="","",IF(集計用!F487="男",LOOKUP(集計用!W487,得点換算データ!$Q$3:$R$12),LOOKUP(集計用!W487,得点換算データ!$Q$17:$R$26)))</f>
        <v/>
      </c>
      <c r="Y487" s="28" t="str">
        <f>IF(SUM(集計用!H487+J487+L487+N487+P487+R487+T487+V487+X487)=0,"",(H487+J487+L487+N487+T487+V487+X487+MAX(P487,R487)))</f>
        <v/>
      </c>
      <c r="Z487" s="28" t="str">
        <f>IF(Y487="","",IF(C487=1,LOOKUP(Y487,得点換算データ!$B$29:$B$33,得点換算データ!$A$29:$A$33),IF(C487=2,LOOKUP(Y487,得点換算データ!$C$29:$C$33,得点換算データ!$A$29:$A$33),LOOKUP(Y487,得点換算データ!$D$29:$D$33,得点換算データ!$A$29:$A$33))))</f>
        <v/>
      </c>
      <c r="AA487" s="27">
        <f t="shared" si="70"/>
        <v>0</v>
      </c>
      <c r="AB487" s="27"/>
      <c r="AC487" s="27">
        <f t="shared" si="71"/>
        <v>0</v>
      </c>
      <c r="AD487" s="27">
        <f t="shared" si="72"/>
        <v>0</v>
      </c>
      <c r="AE487" s="27">
        <f t="shared" si="73"/>
        <v>0</v>
      </c>
      <c r="AF487" s="27">
        <f t="shared" si="74"/>
        <v>0</v>
      </c>
      <c r="AG487" s="27">
        <f t="shared" si="75"/>
        <v>0</v>
      </c>
      <c r="AH487" s="27">
        <f t="shared" si="76"/>
        <v>0</v>
      </c>
      <c r="AI487" s="27">
        <f t="shared" si="77"/>
        <v>0</v>
      </c>
      <c r="AJ487" s="27">
        <f t="shared" si="78"/>
        <v>0</v>
      </c>
      <c r="AK487" s="27">
        <f t="shared" si="79"/>
        <v>0</v>
      </c>
    </row>
    <row r="488" spans="1:37">
      <c r="A488" s="28" t="str">
        <f>IF(記入用!A488="","",記入用!A488)</f>
        <v/>
      </c>
      <c r="B488" s="28" t="str">
        <f>IF(記入用!B488="","",記入用!B488)</f>
        <v/>
      </c>
      <c r="C488" s="28" t="str">
        <f>IF(記入用!C488="","",記入用!C488)</f>
        <v/>
      </c>
      <c r="D488" s="28" t="str">
        <f>IF(記入用!D488="","",記入用!D488)</f>
        <v/>
      </c>
      <c r="E488" s="28" t="str">
        <f>IF(記入用!E488="","",記入用!E488)</f>
        <v/>
      </c>
      <c r="F488" s="28" t="str">
        <f>IF(記入用!F488="","",記入用!F488)</f>
        <v/>
      </c>
      <c r="G488" s="28" t="str">
        <f>IF(OR(記入用!G488=0,記入用!H488=0),"",ROUND((記入用!G488+記入用!H488)/2,0))</f>
        <v/>
      </c>
      <c r="H488" s="29" t="str">
        <f>IF(集計用!G488="","",IF(集計用!F488="男",LOOKUP(集計用!G488,得点換算データ!$A$3:$B$12),LOOKUP(集計用!G488,得点換算データ!$A$17:$B$26)))</f>
        <v/>
      </c>
      <c r="I488" s="28" t="str">
        <f>IF(記入用!I488="","",記入用!I488)</f>
        <v/>
      </c>
      <c r="J488" s="30" t="str">
        <f>IF(集計用!I488="","",IF(集計用!F488="男",LOOKUP(集計用!I488,得点換算データ!$C$3:$D$12),LOOKUP(集計用!I488,得点換算データ!$C$17:$D$26)))</f>
        <v/>
      </c>
      <c r="K488" s="28" t="str">
        <f>IF(記入用!J488="","",ROUNDDOWN(記入用!J488,0))</f>
        <v/>
      </c>
      <c r="L488" s="29" t="str">
        <f>IF(集計用!K488="","",IF(集計用!F488="男",LOOKUP(集計用!K488,得点換算データ!$E$3:$F$12),LOOKUP(集計用!K488,得点換算データ!$E$17:$F$26)))</f>
        <v/>
      </c>
      <c r="M488" s="28" t="str">
        <f>IF(記入用!K488="","",記入用!K488)</f>
        <v/>
      </c>
      <c r="N488" s="30" t="str">
        <f>IF(集計用!M488="","",IF(集計用!F488="男",LOOKUP(集計用!M488,得点換算データ!$G$3:$H$12),LOOKUP(集計用!M488,得点換算データ!$G$17:$H$26)))</f>
        <v/>
      </c>
      <c r="O488" s="28" t="str">
        <f>IF(記入用!L488="","",記入用!L488)</f>
        <v/>
      </c>
      <c r="P488" s="30" t="str">
        <f>IF(集計用!O488="","",IF(集計用!F488="男",LOOKUP(集計用!O488,得点換算データ!$I$3:$J$12),LOOKUP(集計用!O488,得点換算データ!$I$17:$J$26)))</f>
        <v/>
      </c>
      <c r="Q488" s="28" t="str">
        <f>IF(記入用!M488="","",記入用!M488)</f>
        <v/>
      </c>
      <c r="R488" s="30" t="str">
        <f>IF(集計用!Q488="","",IF(集計用!F488="男",LOOKUP(集計用!Q488,得点換算データ!$K$3:$L$12),LOOKUP(集計用!Q488,得点換算データ!$K$17:$L$26)))</f>
        <v/>
      </c>
      <c r="S488" s="28" t="str">
        <f>IF(記入用!N488="","",ROUNDUP(記入用!N488,1))</f>
        <v/>
      </c>
      <c r="T488" s="30" t="str">
        <f>IF(集計用!S488="","",IF(集計用!F488="男",LOOKUP(集計用!S488,得点換算データ!$M$3:$N$12),LOOKUP(集計用!S488,得点換算データ!$M$17:$N$26)))</f>
        <v/>
      </c>
      <c r="U488" s="28" t="str">
        <f>IF(記入用!O488="","",ROUNDDOWN(記入用!O488,0))</f>
        <v/>
      </c>
      <c r="V488" s="30" t="str">
        <f>IF(集計用!U488="","",IF(集計用!F488="男",LOOKUP(集計用!U488,得点換算データ!$O$3:$P$12),LOOKUP(集計用!U488,得点換算データ!$O$17:$P$26)))</f>
        <v/>
      </c>
      <c r="W488" s="28" t="str">
        <f>IF(記入用!P488="","",ROUNDDOWN(記入用!P488,0))</f>
        <v/>
      </c>
      <c r="X488" s="30" t="str">
        <f>IF(集計用!W488="","",IF(集計用!F488="男",LOOKUP(集計用!W488,得点換算データ!$Q$3:$R$12),LOOKUP(集計用!W488,得点換算データ!$Q$17:$R$26)))</f>
        <v/>
      </c>
      <c r="Y488" s="28" t="str">
        <f>IF(SUM(集計用!H488+J488+L488+N488+P488+R488+T488+V488+X488)=0,"",(H488+J488+L488+N488+T488+V488+X488+MAX(P488,R488)))</f>
        <v/>
      </c>
      <c r="Z488" s="28" t="str">
        <f>IF(Y488="","",IF(C488=1,LOOKUP(Y488,得点換算データ!$B$29:$B$33,得点換算データ!$A$29:$A$33),IF(C488=2,LOOKUP(Y488,得点換算データ!$C$29:$C$33,得点換算データ!$A$29:$A$33),LOOKUP(Y488,得点換算データ!$D$29:$D$33,得点換算データ!$A$29:$A$33))))</f>
        <v/>
      </c>
      <c r="AA488" s="27">
        <f t="shared" si="70"/>
        <v>0</v>
      </c>
      <c r="AB488" s="27"/>
      <c r="AC488" s="27">
        <f t="shared" si="71"/>
        <v>0</v>
      </c>
      <c r="AD488" s="27">
        <f t="shared" si="72"/>
        <v>0</v>
      </c>
      <c r="AE488" s="27">
        <f t="shared" si="73"/>
        <v>0</v>
      </c>
      <c r="AF488" s="27">
        <f t="shared" si="74"/>
        <v>0</v>
      </c>
      <c r="AG488" s="27">
        <f t="shared" si="75"/>
        <v>0</v>
      </c>
      <c r="AH488" s="27">
        <f t="shared" si="76"/>
        <v>0</v>
      </c>
      <c r="AI488" s="27">
        <f t="shared" si="77"/>
        <v>0</v>
      </c>
      <c r="AJ488" s="27">
        <f t="shared" si="78"/>
        <v>0</v>
      </c>
      <c r="AK488" s="27">
        <f t="shared" si="79"/>
        <v>0</v>
      </c>
    </row>
    <row r="489" spans="1:37">
      <c r="A489" s="28" t="str">
        <f>IF(記入用!A489="","",記入用!A489)</f>
        <v/>
      </c>
      <c r="B489" s="28" t="str">
        <f>IF(記入用!B489="","",記入用!B489)</f>
        <v/>
      </c>
      <c r="C489" s="28" t="str">
        <f>IF(記入用!C489="","",記入用!C489)</f>
        <v/>
      </c>
      <c r="D489" s="28" t="str">
        <f>IF(記入用!D489="","",記入用!D489)</f>
        <v/>
      </c>
      <c r="E489" s="28" t="str">
        <f>IF(記入用!E489="","",記入用!E489)</f>
        <v/>
      </c>
      <c r="F489" s="28" t="str">
        <f>IF(記入用!F489="","",記入用!F489)</f>
        <v/>
      </c>
      <c r="G489" s="28" t="str">
        <f>IF(OR(記入用!G489=0,記入用!H489=0),"",ROUND((記入用!G489+記入用!H489)/2,0))</f>
        <v/>
      </c>
      <c r="H489" s="29" t="str">
        <f>IF(集計用!G489="","",IF(集計用!F489="男",LOOKUP(集計用!G489,得点換算データ!$A$3:$B$12),LOOKUP(集計用!G489,得点換算データ!$A$17:$B$26)))</f>
        <v/>
      </c>
      <c r="I489" s="28" t="str">
        <f>IF(記入用!I489="","",記入用!I489)</f>
        <v/>
      </c>
      <c r="J489" s="30" t="str">
        <f>IF(集計用!I489="","",IF(集計用!F489="男",LOOKUP(集計用!I489,得点換算データ!$C$3:$D$12),LOOKUP(集計用!I489,得点換算データ!$C$17:$D$26)))</f>
        <v/>
      </c>
      <c r="K489" s="28" t="str">
        <f>IF(記入用!J489="","",ROUNDDOWN(記入用!J489,0))</f>
        <v/>
      </c>
      <c r="L489" s="29" t="str">
        <f>IF(集計用!K489="","",IF(集計用!F489="男",LOOKUP(集計用!K489,得点換算データ!$E$3:$F$12),LOOKUP(集計用!K489,得点換算データ!$E$17:$F$26)))</f>
        <v/>
      </c>
      <c r="M489" s="28" t="str">
        <f>IF(記入用!K489="","",記入用!K489)</f>
        <v/>
      </c>
      <c r="N489" s="30" t="str">
        <f>IF(集計用!M489="","",IF(集計用!F489="男",LOOKUP(集計用!M489,得点換算データ!$G$3:$H$12),LOOKUP(集計用!M489,得点換算データ!$G$17:$H$26)))</f>
        <v/>
      </c>
      <c r="O489" s="28" t="str">
        <f>IF(記入用!L489="","",記入用!L489)</f>
        <v/>
      </c>
      <c r="P489" s="30" t="str">
        <f>IF(集計用!O489="","",IF(集計用!F489="男",LOOKUP(集計用!O489,得点換算データ!$I$3:$J$12),LOOKUP(集計用!O489,得点換算データ!$I$17:$J$26)))</f>
        <v/>
      </c>
      <c r="Q489" s="28" t="str">
        <f>IF(記入用!M489="","",記入用!M489)</f>
        <v/>
      </c>
      <c r="R489" s="30" t="str">
        <f>IF(集計用!Q489="","",IF(集計用!F489="男",LOOKUP(集計用!Q489,得点換算データ!$K$3:$L$12),LOOKUP(集計用!Q489,得点換算データ!$K$17:$L$26)))</f>
        <v/>
      </c>
      <c r="S489" s="28" t="str">
        <f>IF(記入用!N489="","",ROUNDUP(記入用!N489,1))</f>
        <v/>
      </c>
      <c r="T489" s="30" t="str">
        <f>IF(集計用!S489="","",IF(集計用!F489="男",LOOKUP(集計用!S489,得点換算データ!$M$3:$N$12),LOOKUP(集計用!S489,得点換算データ!$M$17:$N$26)))</f>
        <v/>
      </c>
      <c r="U489" s="28" t="str">
        <f>IF(記入用!O489="","",ROUNDDOWN(記入用!O489,0))</f>
        <v/>
      </c>
      <c r="V489" s="30" t="str">
        <f>IF(集計用!U489="","",IF(集計用!F489="男",LOOKUP(集計用!U489,得点換算データ!$O$3:$P$12),LOOKUP(集計用!U489,得点換算データ!$O$17:$P$26)))</f>
        <v/>
      </c>
      <c r="W489" s="28" t="str">
        <f>IF(記入用!P489="","",ROUNDDOWN(記入用!P489,0))</f>
        <v/>
      </c>
      <c r="X489" s="30" t="str">
        <f>IF(集計用!W489="","",IF(集計用!F489="男",LOOKUP(集計用!W489,得点換算データ!$Q$3:$R$12),LOOKUP(集計用!W489,得点換算データ!$Q$17:$R$26)))</f>
        <v/>
      </c>
      <c r="Y489" s="28" t="str">
        <f>IF(SUM(集計用!H489+J489+L489+N489+P489+R489+T489+V489+X489)=0,"",(H489+J489+L489+N489+T489+V489+X489+MAX(P489,R489)))</f>
        <v/>
      </c>
      <c r="Z489" s="28" t="str">
        <f>IF(Y489="","",IF(C489=1,LOOKUP(Y489,得点換算データ!$B$29:$B$33,得点換算データ!$A$29:$A$33),IF(C489=2,LOOKUP(Y489,得点換算データ!$C$29:$C$33,得点換算データ!$A$29:$A$33),LOOKUP(Y489,得点換算データ!$D$29:$D$33,得点換算データ!$A$29:$A$33))))</f>
        <v/>
      </c>
      <c r="AA489" s="27">
        <f t="shared" si="70"/>
        <v>0</v>
      </c>
      <c r="AB489" s="27"/>
      <c r="AC489" s="27">
        <f t="shared" si="71"/>
        <v>0</v>
      </c>
      <c r="AD489" s="27">
        <f t="shared" si="72"/>
        <v>0</v>
      </c>
      <c r="AE489" s="27">
        <f t="shared" si="73"/>
        <v>0</v>
      </c>
      <c r="AF489" s="27">
        <f t="shared" si="74"/>
        <v>0</v>
      </c>
      <c r="AG489" s="27">
        <f t="shared" si="75"/>
        <v>0</v>
      </c>
      <c r="AH489" s="27">
        <f t="shared" si="76"/>
        <v>0</v>
      </c>
      <c r="AI489" s="27">
        <f t="shared" si="77"/>
        <v>0</v>
      </c>
      <c r="AJ489" s="27">
        <f t="shared" si="78"/>
        <v>0</v>
      </c>
      <c r="AK489" s="27">
        <f t="shared" si="79"/>
        <v>0</v>
      </c>
    </row>
    <row r="490" spans="1:37">
      <c r="A490" s="28" t="str">
        <f>IF(記入用!A490="","",記入用!A490)</f>
        <v/>
      </c>
      <c r="B490" s="28" t="str">
        <f>IF(記入用!B490="","",記入用!B490)</f>
        <v/>
      </c>
      <c r="C490" s="28" t="str">
        <f>IF(記入用!C490="","",記入用!C490)</f>
        <v/>
      </c>
      <c r="D490" s="28" t="str">
        <f>IF(記入用!D490="","",記入用!D490)</f>
        <v/>
      </c>
      <c r="E490" s="28" t="str">
        <f>IF(記入用!E490="","",記入用!E490)</f>
        <v/>
      </c>
      <c r="F490" s="28" t="str">
        <f>IF(記入用!F490="","",記入用!F490)</f>
        <v/>
      </c>
      <c r="G490" s="28" t="str">
        <f>IF(OR(記入用!G490=0,記入用!H490=0),"",ROUND((記入用!G490+記入用!H490)/2,0))</f>
        <v/>
      </c>
      <c r="H490" s="29" t="str">
        <f>IF(集計用!G490="","",IF(集計用!F490="男",LOOKUP(集計用!G490,得点換算データ!$A$3:$B$12),LOOKUP(集計用!G490,得点換算データ!$A$17:$B$26)))</f>
        <v/>
      </c>
      <c r="I490" s="28" t="str">
        <f>IF(記入用!I490="","",記入用!I490)</f>
        <v/>
      </c>
      <c r="J490" s="30" t="str">
        <f>IF(集計用!I490="","",IF(集計用!F490="男",LOOKUP(集計用!I490,得点換算データ!$C$3:$D$12),LOOKUP(集計用!I490,得点換算データ!$C$17:$D$26)))</f>
        <v/>
      </c>
      <c r="K490" s="28" t="str">
        <f>IF(記入用!J490="","",ROUNDDOWN(記入用!J490,0))</f>
        <v/>
      </c>
      <c r="L490" s="29" t="str">
        <f>IF(集計用!K490="","",IF(集計用!F490="男",LOOKUP(集計用!K490,得点換算データ!$E$3:$F$12),LOOKUP(集計用!K490,得点換算データ!$E$17:$F$26)))</f>
        <v/>
      </c>
      <c r="M490" s="28" t="str">
        <f>IF(記入用!K490="","",記入用!K490)</f>
        <v/>
      </c>
      <c r="N490" s="30" t="str">
        <f>IF(集計用!M490="","",IF(集計用!F490="男",LOOKUP(集計用!M490,得点換算データ!$G$3:$H$12),LOOKUP(集計用!M490,得点換算データ!$G$17:$H$26)))</f>
        <v/>
      </c>
      <c r="O490" s="28" t="str">
        <f>IF(記入用!L490="","",記入用!L490)</f>
        <v/>
      </c>
      <c r="P490" s="30" t="str">
        <f>IF(集計用!O490="","",IF(集計用!F490="男",LOOKUP(集計用!O490,得点換算データ!$I$3:$J$12),LOOKUP(集計用!O490,得点換算データ!$I$17:$J$26)))</f>
        <v/>
      </c>
      <c r="Q490" s="28" t="str">
        <f>IF(記入用!M490="","",記入用!M490)</f>
        <v/>
      </c>
      <c r="R490" s="30" t="str">
        <f>IF(集計用!Q490="","",IF(集計用!F490="男",LOOKUP(集計用!Q490,得点換算データ!$K$3:$L$12),LOOKUP(集計用!Q490,得点換算データ!$K$17:$L$26)))</f>
        <v/>
      </c>
      <c r="S490" s="28" t="str">
        <f>IF(記入用!N490="","",ROUNDUP(記入用!N490,1))</f>
        <v/>
      </c>
      <c r="T490" s="30" t="str">
        <f>IF(集計用!S490="","",IF(集計用!F490="男",LOOKUP(集計用!S490,得点換算データ!$M$3:$N$12),LOOKUP(集計用!S490,得点換算データ!$M$17:$N$26)))</f>
        <v/>
      </c>
      <c r="U490" s="28" t="str">
        <f>IF(記入用!O490="","",ROUNDDOWN(記入用!O490,0))</f>
        <v/>
      </c>
      <c r="V490" s="30" t="str">
        <f>IF(集計用!U490="","",IF(集計用!F490="男",LOOKUP(集計用!U490,得点換算データ!$O$3:$P$12),LOOKUP(集計用!U490,得点換算データ!$O$17:$P$26)))</f>
        <v/>
      </c>
      <c r="W490" s="28" t="str">
        <f>IF(記入用!P490="","",ROUNDDOWN(記入用!P490,0))</f>
        <v/>
      </c>
      <c r="X490" s="30" t="str">
        <f>IF(集計用!W490="","",IF(集計用!F490="男",LOOKUP(集計用!W490,得点換算データ!$Q$3:$R$12),LOOKUP(集計用!W490,得点換算データ!$Q$17:$R$26)))</f>
        <v/>
      </c>
      <c r="Y490" s="28" t="str">
        <f>IF(SUM(集計用!H490+J490+L490+N490+P490+R490+T490+V490+X490)=0,"",(H490+J490+L490+N490+T490+V490+X490+MAX(P490,R490)))</f>
        <v/>
      </c>
      <c r="Z490" s="28" t="str">
        <f>IF(Y490="","",IF(C490=1,LOOKUP(Y490,得点換算データ!$B$29:$B$33,得点換算データ!$A$29:$A$33),IF(C490=2,LOOKUP(Y490,得点換算データ!$C$29:$C$33,得点換算データ!$A$29:$A$33),LOOKUP(Y490,得点換算データ!$D$29:$D$33,得点換算データ!$A$29:$A$33))))</f>
        <v/>
      </c>
      <c r="AA490" s="27">
        <f t="shared" si="70"/>
        <v>0</v>
      </c>
      <c r="AB490" s="27"/>
      <c r="AC490" s="27">
        <f t="shared" si="71"/>
        <v>0</v>
      </c>
      <c r="AD490" s="27">
        <f t="shared" si="72"/>
        <v>0</v>
      </c>
      <c r="AE490" s="27">
        <f t="shared" si="73"/>
        <v>0</v>
      </c>
      <c r="AF490" s="27">
        <f t="shared" si="74"/>
        <v>0</v>
      </c>
      <c r="AG490" s="27">
        <f t="shared" si="75"/>
        <v>0</v>
      </c>
      <c r="AH490" s="27">
        <f t="shared" si="76"/>
        <v>0</v>
      </c>
      <c r="AI490" s="27">
        <f t="shared" si="77"/>
        <v>0</v>
      </c>
      <c r="AJ490" s="27">
        <f t="shared" si="78"/>
        <v>0</v>
      </c>
      <c r="AK490" s="27">
        <f t="shared" si="79"/>
        <v>0</v>
      </c>
    </row>
    <row r="491" spans="1:37">
      <c r="A491" s="28" t="str">
        <f>IF(記入用!A491="","",記入用!A491)</f>
        <v/>
      </c>
      <c r="B491" s="28" t="str">
        <f>IF(記入用!B491="","",記入用!B491)</f>
        <v/>
      </c>
      <c r="C491" s="28" t="str">
        <f>IF(記入用!C491="","",記入用!C491)</f>
        <v/>
      </c>
      <c r="D491" s="28" t="str">
        <f>IF(記入用!D491="","",記入用!D491)</f>
        <v/>
      </c>
      <c r="E491" s="28" t="str">
        <f>IF(記入用!E491="","",記入用!E491)</f>
        <v/>
      </c>
      <c r="F491" s="28" t="str">
        <f>IF(記入用!F491="","",記入用!F491)</f>
        <v/>
      </c>
      <c r="G491" s="28" t="str">
        <f>IF(OR(記入用!G491=0,記入用!H491=0),"",ROUND((記入用!G491+記入用!H491)/2,0))</f>
        <v/>
      </c>
      <c r="H491" s="29" t="str">
        <f>IF(集計用!G491="","",IF(集計用!F491="男",LOOKUP(集計用!G491,得点換算データ!$A$3:$B$12),LOOKUP(集計用!G491,得点換算データ!$A$17:$B$26)))</f>
        <v/>
      </c>
      <c r="I491" s="28" t="str">
        <f>IF(記入用!I491="","",記入用!I491)</f>
        <v/>
      </c>
      <c r="J491" s="30" t="str">
        <f>IF(集計用!I491="","",IF(集計用!F491="男",LOOKUP(集計用!I491,得点換算データ!$C$3:$D$12),LOOKUP(集計用!I491,得点換算データ!$C$17:$D$26)))</f>
        <v/>
      </c>
      <c r="K491" s="28" t="str">
        <f>IF(記入用!J491="","",ROUNDDOWN(記入用!J491,0))</f>
        <v/>
      </c>
      <c r="L491" s="29" t="str">
        <f>IF(集計用!K491="","",IF(集計用!F491="男",LOOKUP(集計用!K491,得点換算データ!$E$3:$F$12),LOOKUP(集計用!K491,得点換算データ!$E$17:$F$26)))</f>
        <v/>
      </c>
      <c r="M491" s="28" t="str">
        <f>IF(記入用!K491="","",記入用!K491)</f>
        <v/>
      </c>
      <c r="N491" s="30" t="str">
        <f>IF(集計用!M491="","",IF(集計用!F491="男",LOOKUP(集計用!M491,得点換算データ!$G$3:$H$12),LOOKUP(集計用!M491,得点換算データ!$G$17:$H$26)))</f>
        <v/>
      </c>
      <c r="O491" s="28" t="str">
        <f>IF(記入用!L491="","",記入用!L491)</f>
        <v/>
      </c>
      <c r="P491" s="30" t="str">
        <f>IF(集計用!O491="","",IF(集計用!F491="男",LOOKUP(集計用!O491,得点換算データ!$I$3:$J$12),LOOKUP(集計用!O491,得点換算データ!$I$17:$J$26)))</f>
        <v/>
      </c>
      <c r="Q491" s="28" t="str">
        <f>IF(記入用!M491="","",記入用!M491)</f>
        <v/>
      </c>
      <c r="R491" s="30" t="str">
        <f>IF(集計用!Q491="","",IF(集計用!F491="男",LOOKUP(集計用!Q491,得点換算データ!$K$3:$L$12),LOOKUP(集計用!Q491,得点換算データ!$K$17:$L$26)))</f>
        <v/>
      </c>
      <c r="S491" s="28" t="str">
        <f>IF(記入用!N491="","",ROUNDUP(記入用!N491,1))</f>
        <v/>
      </c>
      <c r="T491" s="30" t="str">
        <f>IF(集計用!S491="","",IF(集計用!F491="男",LOOKUP(集計用!S491,得点換算データ!$M$3:$N$12),LOOKUP(集計用!S491,得点換算データ!$M$17:$N$26)))</f>
        <v/>
      </c>
      <c r="U491" s="28" t="str">
        <f>IF(記入用!O491="","",ROUNDDOWN(記入用!O491,0))</f>
        <v/>
      </c>
      <c r="V491" s="30" t="str">
        <f>IF(集計用!U491="","",IF(集計用!F491="男",LOOKUP(集計用!U491,得点換算データ!$O$3:$P$12),LOOKUP(集計用!U491,得点換算データ!$O$17:$P$26)))</f>
        <v/>
      </c>
      <c r="W491" s="28" t="str">
        <f>IF(記入用!P491="","",ROUNDDOWN(記入用!P491,0))</f>
        <v/>
      </c>
      <c r="X491" s="30" t="str">
        <f>IF(集計用!W491="","",IF(集計用!F491="男",LOOKUP(集計用!W491,得点換算データ!$Q$3:$R$12),LOOKUP(集計用!W491,得点換算データ!$Q$17:$R$26)))</f>
        <v/>
      </c>
      <c r="Y491" s="28" t="str">
        <f>IF(SUM(集計用!H491+J491+L491+N491+P491+R491+T491+V491+X491)=0,"",(H491+J491+L491+N491+T491+V491+X491+MAX(P491,R491)))</f>
        <v/>
      </c>
      <c r="Z491" s="28" t="str">
        <f>IF(Y491="","",IF(C491=1,LOOKUP(Y491,得点換算データ!$B$29:$B$33,得点換算データ!$A$29:$A$33),IF(C491=2,LOOKUP(Y491,得点換算データ!$C$29:$C$33,得点換算データ!$A$29:$A$33),LOOKUP(Y491,得点換算データ!$D$29:$D$33,得点換算データ!$A$29:$A$33))))</f>
        <v/>
      </c>
      <c r="AA491" s="27">
        <f t="shared" si="70"/>
        <v>0</v>
      </c>
      <c r="AB491" s="27"/>
      <c r="AC491" s="27">
        <f t="shared" si="71"/>
        <v>0</v>
      </c>
      <c r="AD491" s="27">
        <f t="shared" si="72"/>
        <v>0</v>
      </c>
      <c r="AE491" s="27">
        <f t="shared" si="73"/>
        <v>0</v>
      </c>
      <c r="AF491" s="27">
        <f t="shared" si="74"/>
        <v>0</v>
      </c>
      <c r="AG491" s="27">
        <f t="shared" si="75"/>
        <v>0</v>
      </c>
      <c r="AH491" s="27">
        <f t="shared" si="76"/>
        <v>0</v>
      </c>
      <c r="AI491" s="27">
        <f t="shared" si="77"/>
        <v>0</v>
      </c>
      <c r="AJ491" s="27">
        <f t="shared" si="78"/>
        <v>0</v>
      </c>
      <c r="AK491" s="27">
        <f t="shared" si="79"/>
        <v>0</v>
      </c>
    </row>
    <row r="492" spans="1:37">
      <c r="A492" s="28" t="str">
        <f>IF(記入用!A492="","",記入用!A492)</f>
        <v/>
      </c>
      <c r="B492" s="28" t="str">
        <f>IF(記入用!B492="","",記入用!B492)</f>
        <v/>
      </c>
      <c r="C492" s="28" t="str">
        <f>IF(記入用!C492="","",記入用!C492)</f>
        <v/>
      </c>
      <c r="D492" s="28" t="str">
        <f>IF(記入用!D492="","",記入用!D492)</f>
        <v/>
      </c>
      <c r="E492" s="28" t="str">
        <f>IF(記入用!E492="","",記入用!E492)</f>
        <v/>
      </c>
      <c r="F492" s="28" t="str">
        <f>IF(記入用!F492="","",記入用!F492)</f>
        <v/>
      </c>
      <c r="G492" s="28" t="str">
        <f>IF(OR(記入用!G492=0,記入用!H492=0),"",ROUND((記入用!G492+記入用!H492)/2,0))</f>
        <v/>
      </c>
      <c r="H492" s="29" t="str">
        <f>IF(集計用!G492="","",IF(集計用!F492="男",LOOKUP(集計用!G492,得点換算データ!$A$3:$B$12),LOOKUP(集計用!G492,得点換算データ!$A$17:$B$26)))</f>
        <v/>
      </c>
      <c r="I492" s="28" t="str">
        <f>IF(記入用!I492="","",記入用!I492)</f>
        <v/>
      </c>
      <c r="J492" s="30" t="str">
        <f>IF(集計用!I492="","",IF(集計用!F492="男",LOOKUP(集計用!I492,得点換算データ!$C$3:$D$12),LOOKUP(集計用!I492,得点換算データ!$C$17:$D$26)))</f>
        <v/>
      </c>
      <c r="K492" s="28" t="str">
        <f>IF(記入用!J492="","",ROUNDDOWN(記入用!J492,0))</f>
        <v/>
      </c>
      <c r="L492" s="29" t="str">
        <f>IF(集計用!K492="","",IF(集計用!F492="男",LOOKUP(集計用!K492,得点換算データ!$E$3:$F$12),LOOKUP(集計用!K492,得点換算データ!$E$17:$F$26)))</f>
        <v/>
      </c>
      <c r="M492" s="28" t="str">
        <f>IF(記入用!K492="","",記入用!K492)</f>
        <v/>
      </c>
      <c r="N492" s="30" t="str">
        <f>IF(集計用!M492="","",IF(集計用!F492="男",LOOKUP(集計用!M492,得点換算データ!$G$3:$H$12),LOOKUP(集計用!M492,得点換算データ!$G$17:$H$26)))</f>
        <v/>
      </c>
      <c r="O492" s="28" t="str">
        <f>IF(記入用!L492="","",記入用!L492)</f>
        <v/>
      </c>
      <c r="P492" s="30" t="str">
        <f>IF(集計用!O492="","",IF(集計用!F492="男",LOOKUP(集計用!O492,得点換算データ!$I$3:$J$12),LOOKUP(集計用!O492,得点換算データ!$I$17:$J$26)))</f>
        <v/>
      </c>
      <c r="Q492" s="28" t="str">
        <f>IF(記入用!M492="","",記入用!M492)</f>
        <v/>
      </c>
      <c r="R492" s="30" t="str">
        <f>IF(集計用!Q492="","",IF(集計用!F492="男",LOOKUP(集計用!Q492,得点換算データ!$K$3:$L$12),LOOKUP(集計用!Q492,得点換算データ!$K$17:$L$26)))</f>
        <v/>
      </c>
      <c r="S492" s="28" t="str">
        <f>IF(記入用!N492="","",ROUNDUP(記入用!N492,1))</f>
        <v/>
      </c>
      <c r="T492" s="30" t="str">
        <f>IF(集計用!S492="","",IF(集計用!F492="男",LOOKUP(集計用!S492,得点換算データ!$M$3:$N$12),LOOKUP(集計用!S492,得点換算データ!$M$17:$N$26)))</f>
        <v/>
      </c>
      <c r="U492" s="28" t="str">
        <f>IF(記入用!O492="","",ROUNDDOWN(記入用!O492,0))</f>
        <v/>
      </c>
      <c r="V492" s="30" t="str">
        <f>IF(集計用!U492="","",IF(集計用!F492="男",LOOKUP(集計用!U492,得点換算データ!$O$3:$P$12),LOOKUP(集計用!U492,得点換算データ!$O$17:$P$26)))</f>
        <v/>
      </c>
      <c r="W492" s="28" t="str">
        <f>IF(記入用!P492="","",ROUNDDOWN(記入用!P492,0))</f>
        <v/>
      </c>
      <c r="X492" s="30" t="str">
        <f>IF(集計用!W492="","",IF(集計用!F492="男",LOOKUP(集計用!W492,得点換算データ!$Q$3:$R$12),LOOKUP(集計用!W492,得点換算データ!$Q$17:$R$26)))</f>
        <v/>
      </c>
      <c r="Y492" s="28" t="str">
        <f>IF(SUM(集計用!H492+J492+L492+N492+P492+R492+T492+V492+X492)=0,"",(H492+J492+L492+N492+T492+V492+X492+MAX(P492,R492)))</f>
        <v/>
      </c>
      <c r="Z492" s="28" t="str">
        <f>IF(Y492="","",IF(C492=1,LOOKUP(Y492,得点換算データ!$B$29:$B$33,得点換算データ!$A$29:$A$33),IF(C492=2,LOOKUP(Y492,得点換算データ!$C$29:$C$33,得点換算データ!$A$29:$A$33),LOOKUP(Y492,得点換算データ!$D$29:$D$33,得点換算データ!$A$29:$A$33))))</f>
        <v/>
      </c>
      <c r="AA492" s="27">
        <f t="shared" si="70"/>
        <v>0</v>
      </c>
      <c r="AB492" s="27"/>
      <c r="AC492" s="27">
        <f t="shared" si="71"/>
        <v>0</v>
      </c>
      <c r="AD492" s="27">
        <f t="shared" si="72"/>
        <v>0</v>
      </c>
      <c r="AE492" s="27">
        <f t="shared" si="73"/>
        <v>0</v>
      </c>
      <c r="AF492" s="27">
        <f t="shared" si="74"/>
        <v>0</v>
      </c>
      <c r="AG492" s="27">
        <f t="shared" si="75"/>
        <v>0</v>
      </c>
      <c r="AH492" s="27">
        <f t="shared" si="76"/>
        <v>0</v>
      </c>
      <c r="AI492" s="27">
        <f t="shared" si="77"/>
        <v>0</v>
      </c>
      <c r="AJ492" s="27">
        <f t="shared" si="78"/>
        <v>0</v>
      </c>
      <c r="AK492" s="27">
        <f t="shared" si="79"/>
        <v>0</v>
      </c>
    </row>
    <row r="493" spans="1:37">
      <c r="A493" s="28" t="str">
        <f>IF(記入用!A493="","",記入用!A493)</f>
        <v/>
      </c>
      <c r="B493" s="28" t="str">
        <f>IF(記入用!B493="","",記入用!B493)</f>
        <v/>
      </c>
      <c r="C493" s="28" t="str">
        <f>IF(記入用!C493="","",記入用!C493)</f>
        <v/>
      </c>
      <c r="D493" s="28" t="str">
        <f>IF(記入用!D493="","",記入用!D493)</f>
        <v/>
      </c>
      <c r="E493" s="28" t="str">
        <f>IF(記入用!E493="","",記入用!E493)</f>
        <v/>
      </c>
      <c r="F493" s="28" t="str">
        <f>IF(記入用!F493="","",記入用!F493)</f>
        <v/>
      </c>
      <c r="G493" s="28" t="str">
        <f>IF(OR(記入用!G493=0,記入用!H493=0),"",ROUND((記入用!G493+記入用!H493)/2,0))</f>
        <v/>
      </c>
      <c r="H493" s="29" t="str">
        <f>IF(集計用!G493="","",IF(集計用!F493="男",LOOKUP(集計用!G493,得点換算データ!$A$3:$B$12),LOOKUP(集計用!G493,得点換算データ!$A$17:$B$26)))</f>
        <v/>
      </c>
      <c r="I493" s="28" t="str">
        <f>IF(記入用!I493="","",記入用!I493)</f>
        <v/>
      </c>
      <c r="J493" s="30" t="str">
        <f>IF(集計用!I493="","",IF(集計用!F493="男",LOOKUP(集計用!I493,得点換算データ!$C$3:$D$12),LOOKUP(集計用!I493,得点換算データ!$C$17:$D$26)))</f>
        <v/>
      </c>
      <c r="K493" s="28" t="str">
        <f>IF(記入用!J493="","",ROUNDDOWN(記入用!J493,0))</f>
        <v/>
      </c>
      <c r="L493" s="29" t="str">
        <f>IF(集計用!K493="","",IF(集計用!F493="男",LOOKUP(集計用!K493,得点換算データ!$E$3:$F$12),LOOKUP(集計用!K493,得点換算データ!$E$17:$F$26)))</f>
        <v/>
      </c>
      <c r="M493" s="28" t="str">
        <f>IF(記入用!K493="","",記入用!K493)</f>
        <v/>
      </c>
      <c r="N493" s="30" t="str">
        <f>IF(集計用!M493="","",IF(集計用!F493="男",LOOKUP(集計用!M493,得点換算データ!$G$3:$H$12),LOOKUP(集計用!M493,得点換算データ!$G$17:$H$26)))</f>
        <v/>
      </c>
      <c r="O493" s="28" t="str">
        <f>IF(記入用!L493="","",記入用!L493)</f>
        <v/>
      </c>
      <c r="P493" s="30" t="str">
        <f>IF(集計用!O493="","",IF(集計用!F493="男",LOOKUP(集計用!O493,得点換算データ!$I$3:$J$12),LOOKUP(集計用!O493,得点換算データ!$I$17:$J$26)))</f>
        <v/>
      </c>
      <c r="Q493" s="28" t="str">
        <f>IF(記入用!M493="","",記入用!M493)</f>
        <v/>
      </c>
      <c r="R493" s="30" t="str">
        <f>IF(集計用!Q493="","",IF(集計用!F493="男",LOOKUP(集計用!Q493,得点換算データ!$K$3:$L$12),LOOKUP(集計用!Q493,得点換算データ!$K$17:$L$26)))</f>
        <v/>
      </c>
      <c r="S493" s="28" t="str">
        <f>IF(記入用!N493="","",ROUNDUP(記入用!N493,1))</f>
        <v/>
      </c>
      <c r="T493" s="30" t="str">
        <f>IF(集計用!S493="","",IF(集計用!F493="男",LOOKUP(集計用!S493,得点換算データ!$M$3:$N$12),LOOKUP(集計用!S493,得点換算データ!$M$17:$N$26)))</f>
        <v/>
      </c>
      <c r="U493" s="28" t="str">
        <f>IF(記入用!O493="","",ROUNDDOWN(記入用!O493,0))</f>
        <v/>
      </c>
      <c r="V493" s="30" t="str">
        <f>IF(集計用!U493="","",IF(集計用!F493="男",LOOKUP(集計用!U493,得点換算データ!$O$3:$P$12),LOOKUP(集計用!U493,得点換算データ!$O$17:$P$26)))</f>
        <v/>
      </c>
      <c r="W493" s="28" t="str">
        <f>IF(記入用!P493="","",ROUNDDOWN(記入用!P493,0))</f>
        <v/>
      </c>
      <c r="X493" s="30" t="str">
        <f>IF(集計用!W493="","",IF(集計用!F493="男",LOOKUP(集計用!W493,得点換算データ!$Q$3:$R$12),LOOKUP(集計用!W493,得点換算データ!$Q$17:$R$26)))</f>
        <v/>
      </c>
      <c r="Y493" s="28" t="str">
        <f>IF(SUM(集計用!H493+J493+L493+N493+P493+R493+T493+V493+X493)=0,"",(H493+J493+L493+N493+T493+V493+X493+MAX(P493,R493)))</f>
        <v/>
      </c>
      <c r="Z493" s="28" t="str">
        <f>IF(Y493="","",IF(C493=1,LOOKUP(Y493,得点換算データ!$B$29:$B$33,得点換算データ!$A$29:$A$33),IF(C493=2,LOOKUP(Y493,得点換算データ!$C$29:$C$33,得点換算データ!$A$29:$A$33),LOOKUP(Y493,得点換算データ!$D$29:$D$33,得点換算データ!$A$29:$A$33))))</f>
        <v/>
      </c>
      <c r="AA493" s="27">
        <f t="shared" si="70"/>
        <v>0</v>
      </c>
      <c r="AB493" s="27"/>
      <c r="AC493" s="27">
        <f t="shared" si="71"/>
        <v>0</v>
      </c>
      <c r="AD493" s="27">
        <f t="shared" si="72"/>
        <v>0</v>
      </c>
      <c r="AE493" s="27">
        <f t="shared" si="73"/>
        <v>0</v>
      </c>
      <c r="AF493" s="27">
        <f t="shared" si="74"/>
        <v>0</v>
      </c>
      <c r="AG493" s="27">
        <f t="shared" si="75"/>
        <v>0</v>
      </c>
      <c r="AH493" s="27">
        <f t="shared" si="76"/>
        <v>0</v>
      </c>
      <c r="AI493" s="27">
        <f t="shared" si="77"/>
        <v>0</v>
      </c>
      <c r="AJ493" s="27">
        <f t="shared" si="78"/>
        <v>0</v>
      </c>
      <c r="AK493" s="27">
        <f t="shared" si="79"/>
        <v>0</v>
      </c>
    </row>
    <row r="494" spans="1:37">
      <c r="A494" s="28" t="str">
        <f>IF(記入用!A494="","",記入用!A494)</f>
        <v/>
      </c>
      <c r="B494" s="28" t="str">
        <f>IF(記入用!B494="","",記入用!B494)</f>
        <v/>
      </c>
      <c r="C494" s="28" t="str">
        <f>IF(記入用!C494="","",記入用!C494)</f>
        <v/>
      </c>
      <c r="D494" s="28" t="str">
        <f>IF(記入用!D494="","",記入用!D494)</f>
        <v/>
      </c>
      <c r="E494" s="28" t="str">
        <f>IF(記入用!E494="","",記入用!E494)</f>
        <v/>
      </c>
      <c r="F494" s="28" t="str">
        <f>IF(記入用!F494="","",記入用!F494)</f>
        <v/>
      </c>
      <c r="G494" s="28" t="str">
        <f>IF(OR(記入用!G494=0,記入用!H494=0),"",ROUND((記入用!G494+記入用!H494)/2,0))</f>
        <v/>
      </c>
      <c r="H494" s="29" t="str">
        <f>IF(集計用!G494="","",IF(集計用!F494="男",LOOKUP(集計用!G494,得点換算データ!$A$3:$B$12),LOOKUP(集計用!G494,得点換算データ!$A$17:$B$26)))</f>
        <v/>
      </c>
      <c r="I494" s="28" t="str">
        <f>IF(記入用!I494="","",記入用!I494)</f>
        <v/>
      </c>
      <c r="J494" s="30" t="str">
        <f>IF(集計用!I494="","",IF(集計用!F494="男",LOOKUP(集計用!I494,得点換算データ!$C$3:$D$12),LOOKUP(集計用!I494,得点換算データ!$C$17:$D$26)))</f>
        <v/>
      </c>
      <c r="K494" s="28" t="str">
        <f>IF(記入用!J494="","",ROUNDDOWN(記入用!J494,0))</f>
        <v/>
      </c>
      <c r="L494" s="29" t="str">
        <f>IF(集計用!K494="","",IF(集計用!F494="男",LOOKUP(集計用!K494,得点換算データ!$E$3:$F$12),LOOKUP(集計用!K494,得点換算データ!$E$17:$F$26)))</f>
        <v/>
      </c>
      <c r="M494" s="28" t="str">
        <f>IF(記入用!K494="","",記入用!K494)</f>
        <v/>
      </c>
      <c r="N494" s="30" t="str">
        <f>IF(集計用!M494="","",IF(集計用!F494="男",LOOKUP(集計用!M494,得点換算データ!$G$3:$H$12),LOOKUP(集計用!M494,得点換算データ!$G$17:$H$26)))</f>
        <v/>
      </c>
      <c r="O494" s="28" t="str">
        <f>IF(記入用!L494="","",記入用!L494)</f>
        <v/>
      </c>
      <c r="P494" s="30" t="str">
        <f>IF(集計用!O494="","",IF(集計用!F494="男",LOOKUP(集計用!O494,得点換算データ!$I$3:$J$12),LOOKUP(集計用!O494,得点換算データ!$I$17:$J$26)))</f>
        <v/>
      </c>
      <c r="Q494" s="28" t="str">
        <f>IF(記入用!M494="","",記入用!M494)</f>
        <v/>
      </c>
      <c r="R494" s="30" t="str">
        <f>IF(集計用!Q494="","",IF(集計用!F494="男",LOOKUP(集計用!Q494,得点換算データ!$K$3:$L$12),LOOKUP(集計用!Q494,得点換算データ!$K$17:$L$26)))</f>
        <v/>
      </c>
      <c r="S494" s="28" t="str">
        <f>IF(記入用!N494="","",ROUNDUP(記入用!N494,1))</f>
        <v/>
      </c>
      <c r="T494" s="30" t="str">
        <f>IF(集計用!S494="","",IF(集計用!F494="男",LOOKUP(集計用!S494,得点換算データ!$M$3:$N$12),LOOKUP(集計用!S494,得点換算データ!$M$17:$N$26)))</f>
        <v/>
      </c>
      <c r="U494" s="28" t="str">
        <f>IF(記入用!O494="","",ROUNDDOWN(記入用!O494,0))</f>
        <v/>
      </c>
      <c r="V494" s="30" t="str">
        <f>IF(集計用!U494="","",IF(集計用!F494="男",LOOKUP(集計用!U494,得点換算データ!$O$3:$P$12),LOOKUP(集計用!U494,得点換算データ!$O$17:$P$26)))</f>
        <v/>
      </c>
      <c r="W494" s="28" t="str">
        <f>IF(記入用!P494="","",ROUNDDOWN(記入用!P494,0))</f>
        <v/>
      </c>
      <c r="X494" s="30" t="str">
        <f>IF(集計用!W494="","",IF(集計用!F494="男",LOOKUP(集計用!W494,得点換算データ!$Q$3:$R$12),LOOKUP(集計用!W494,得点換算データ!$Q$17:$R$26)))</f>
        <v/>
      </c>
      <c r="Y494" s="28" t="str">
        <f>IF(SUM(集計用!H494+J494+L494+N494+P494+R494+T494+V494+X494)=0,"",(H494+J494+L494+N494+T494+V494+X494+MAX(P494,R494)))</f>
        <v/>
      </c>
      <c r="Z494" s="28" t="str">
        <f>IF(Y494="","",IF(C494=1,LOOKUP(Y494,得点換算データ!$B$29:$B$33,得点換算データ!$A$29:$A$33),IF(C494=2,LOOKUP(Y494,得点換算データ!$C$29:$C$33,得点換算データ!$A$29:$A$33),LOOKUP(Y494,得点換算データ!$D$29:$D$33,得点換算データ!$A$29:$A$33))))</f>
        <v/>
      </c>
      <c r="AA494" s="27">
        <f t="shared" si="70"/>
        <v>0</v>
      </c>
      <c r="AB494" s="27"/>
      <c r="AC494" s="27">
        <f t="shared" si="71"/>
        <v>0</v>
      </c>
      <c r="AD494" s="27">
        <f t="shared" si="72"/>
        <v>0</v>
      </c>
      <c r="AE494" s="27">
        <f t="shared" si="73"/>
        <v>0</v>
      </c>
      <c r="AF494" s="27">
        <f t="shared" si="74"/>
        <v>0</v>
      </c>
      <c r="AG494" s="27">
        <f t="shared" si="75"/>
        <v>0</v>
      </c>
      <c r="AH494" s="27">
        <f t="shared" si="76"/>
        <v>0</v>
      </c>
      <c r="AI494" s="27">
        <f t="shared" si="77"/>
        <v>0</v>
      </c>
      <c r="AJ494" s="27">
        <f t="shared" si="78"/>
        <v>0</v>
      </c>
      <c r="AK494" s="27">
        <f t="shared" si="79"/>
        <v>0</v>
      </c>
    </row>
    <row r="495" spans="1:37">
      <c r="A495" s="28" t="str">
        <f>IF(記入用!A495="","",記入用!A495)</f>
        <v/>
      </c>
      <c r="B495" s="28" t="str">
        <f>IF(記入用!B495="","",記入用!B495)</f>
        <v/>
      </c>
      <c r="C495" s="28" t="str">
        <f>IF(記入用!C495="","",記入用!C495)</f>
        <v/>
      </c>
      <c r="D495" s="28" t="str">
        <f>IF(記入用!D495="","",記入用!D495)</f>
        <v/>
      </c>
      <c r="E495" s="28" t="str">
        <f>IF(記入用!E495="","",記入用!E495)</f>
        <v/>
      </c>
      <c r="F495" s="28" t="str">
        <f>IF(記入用!F495="","",記入用!F495)</f>
        <v/>
      </c>
      <c r="G495" s="28" t="str">
        <f>IF(OR(記入用!G495=0,記入用!H495=0),"",ROUND((記入用!G495+記入用!H495)/2,0))</f>
        <v/>
      </c>
      <c r="H495" s="29" t="str">
        <f>IF(集計用!G495="","",IF(集計用!F495="男",LOOKUP(集計用!G495,得点換算データ!$A$3:$B$12),LOOKUP(集計用!G495,得点換算データ!$A$17:$B$26)))</f>
        <v/>
      </c>
      <c r="I495" s="28" t="str">
        <f>IF(記入用!I495="","",記入用!I495)</f>
        <v/>
      </c>
      <c r="J495" s="30" t="str">
        <f>IF(集計用!I495="","",IF(集計用!F495="男",LOOKUP(集計用!I495,得点換算データ!$C$3:$D$12),LOOKUP(集計用!I495,得点換算データ!$C$17:$D$26)))</f>
        <v/>
      </c>
      <c r="K495" s="28" t="str">
        <f>IF(記入用!J495="","",ROUNDDOWN(記入用!J495,0))</f>
        <v/>
      </c>
      <c r="L495" s="29" t="str">
        <f>IF(集計用!K495="","",IF(集計用!F495="男",LOOKUP(集計用!K495,得点換算データ!$E$3:$F$12),LOOKUP(集計用!K495,得点換算データ!$E$17:$F$26)))</f>
        <v/>
      </c>
      <c r="M495" s="28" t="str">
        <f>IF(記入用!K495="","",記入用!K495)</f>
        <v/>
      </c>
      <c r="N495" s="30" t="str">
        <f>IF(集計用!M495="","",IF(集計用!F495="男",LOOKUP(集計用!M495,得点換算データ!$G$3:$H$12),LOOKUP(集計用!M495,得点換算データ!$G$17:$H$26)))</f>
        <v/>
      </c>
      <c r="O495" s="28" t="str">
        <f>IF(記入用!L495="","",記入用!L495)</f>
        <v/>
      </c>
      <c r="P495" s="30" t="str">
        <f>IF(集計用!O495="","",IF(集計用!F495="男",LOOKUP(集計用!O495,得点換算データ!$I$3:$J$12),LOOKUP(集計用!O495,得点換算データ!$I$17:$J$26)))</f>
        <v/>
      </c>
      <c r="Q495" s="28" t="str">
        <f>IF(記入用!M495="","",記入用!M495)</f>
        <v/>
      </c>
      <c r="R495" s="30" t="str">
        <f>IF(集計用!Q495="","",IF(集計用!F495="男",LOOKUP(集計用!Q495,得点換算データ!$K$3:$L$12),LOOKUP(集計用!Q495,得点換算データ!$K$17:$L$26)))</f>
        <v/>
      </c>
      <c r="S495" s="28" t="str">
        <f>IF(記入用!N495="","",ROUNDUP(記入用!N495,1))</f>
        <v/>
      </c>
      <c r="T495" s="30" t="str">
        <f>IF(集計用!S495="","",IF(集計用!F495="男",LOOKUP(集計用!S495,得点換算データ!$M$3:$N$12),LOOKUP(集計用!S495,得点換算データ!$M$17:$N$26)))</f>
        <v/>
      </c>
      <c r="U495" s="28" t="str">
        <f>IF(記入用!O495="","",ROUNDDOWN(記入用!O495,0))</f>
        <v/>
      </c>
      <c r="V495" s="30" t="str">
        <f>IF(集計用!U495="","",IF(集計用!F495="男",LOOKUP(集計用!U495,得点換算データ!$O$3:$P$12),LOOKUP(集計用!U495,得点換算データ!$O$17:$P$26)))</f>
        <v/>
      </c>
      <c r="W495" s="28" t="str">
        <f>IF(記入用!P495="","",ROUNDDOWN(記入用!P495,0))</f>
        <v/>
      </c>
      <c r="X495" s="30" t="str">
        <f>IF(集計用!W495="","",IF(集計用!F495="男",LOOKUP(集計用!W495,得点換算データ!$Q$3:$R$12),LOOKUP(集計用!W495,得点換算データ!$Q$17:$R$26)))</f>
        <v/>
      </c>
      <c r="Y495" s="28" t="str">
        <f>IF(SUM(集計用!H495+J495+L495+N495+P495+R495+T495+V495+X495)=0,"",(H495+J495+L495+N495+T495+V495+X495+MAX(P495,R495)))</f>
        <v/>
      </c>
      <c r="Z495" s="28" t="str">
        <f>IF(Y495="","",IF(C495=1,LOOKUP(Y495,得点換算データ!$B$29:$B$33,得点換算データ!$A$29:$A$33),IF(C495=2,LOOKUP(Y495,得点換算データ!$C$29:$C$33,得点換算データ!$A$29:$A$33),LOOKUP(Y495,得点換算データ!$D$29:$D$33,得点換算データ!$A$29:$A$33))))</f>
        <v/>
      </c>
      <c r="AA495" s="27">
        <f t="shared" si="70"/>
        <v>0</v>
      </c>
      <c r="AB495" s="27"/>
      <c r="AC495" s="27">
        <f t="shared" si="71"/>
        <v>0</v>
      </c>
      <c r="AD495" s="27">
        <f t="shared" si="72"/>
        <v>0</v>
      </c>
      <c r="AE495" s="27">
        <f t="shared" si="73"/>
        <v>0</v>
      </c>
      <c r="AF495" s="27">
        <f t="shared" si="74"/>
        <v>0</v>
      </c>
      <c r="AG495" s="27">
        <f t="shared" si="75"/>
        <v>0</v>
      </c>
      <c r="AH495" s="27">
        <f t="shared" si="76"/>
        <v>0</v>
      </c>
      <c r="AI495" s="27">
        <f t="shared" si="77"/>
        <v>0</v>
      </c>
      <c r="AJ495" s="27">
        <f t="shared" si="78"/>
        <v>0</v>
      </c>
      <c r="AK495" s="27">
        <f t="shared" si="79"/>
        <v>0</v>
      </c>
    </row>
    <row r="496" spans="1:37">
      <c r="A496" s="28" t="str">
        <f>IF(記入用!A496="","",記入用!A496)</f>
        <v/>
      </c>
      <c r="B496" s="28" t="str">
        <f>IF(記入用!B496="","",記入用!B496)</f>
        <v/>
      </c>
      <c r="C496" s="28" t="str">
        <f>IF(記入用!C496="","",記入用!C496)</f>
        <v/>
      </c>
      <c r="D496" s="28" t="str">
        <f>IF(記入用!D496="","",記入用!D496)</f>
        <v/>
      </c>
      <c r="E496" s="28" t="str">
        <f>IF(記入用!E496="","",記入用!E496)</f>
        <v/>
      </c>
      <c r="F496" s="28" t="str">
        <f>IF(記入用!F496="","",記入用!F496)</f>
        <v/>
      </c>
      <c r="G496" s="28" t="str">
        <f>IF(OR(記入用!G496=0,記入用!H496=0),"",ROUND((記入用!G496+記入用!H496)/2,0))</f>
        <v/>
      </c>
      <c r="H496" s="29" t="str">
        <f>IF(集計用!G496="","",IF(集計用!F496="男",LOOKUP(集計用!G496,得点換算データ!$A$3:$B$12),LOOKUP(集計用!G496,得点換算データ!$A$17:$B$26)))</f>
        <v/>
      </c>
      <c r="I496" s="28" t="str">
        <f>IF(記入用!I496="","",記入用!I496)</f>
        <v/>
      </c>
      <c r="J496" s="30" t="str">
        <f>IF(集計用!I496="","",IF(集計用!F496="男",LOOKUP(集計用!I496,得点換算データ!$C$3:$D$12),LOOKUP(集計用!I496,得点換算データ!$C$17:$D$26)))</f>
        <v/>
      </c>
      <c r="K496" s="28" t="str">
        <f>IF(記入用!J496="","",ROUNDDOWN(記入用!J496,0))</f>
        <v/>
      </c>
      <c r="L496" s="29" t="str">
        <f>IF(集計用!K496="","",IF(集計用!F496="男",LOOKUP(集計用!K496,得点換算データ!$E$3:$F$12),LOOKUP(集計用!K496,得点換算データ!$E$17:$F$26)))</f>
        <v/>
      </c>
      <c r="M496" s="28" t="str">
        <f>IF(記入用!K496="","",記入用!K496)</f>
        <v/>
      </c>
      <c r="N496" s="30" t="str">
        <f>IF(集計用!M496="","",IF(集計用!F496="男",LOOKUP(集計用!M496,得点換算データ!$G$3:$H$12),LOOKUP(集計用!M496,得点換算データ!$G$17:$H$26)))</f>
        <v/>
      </c>
      <c r="O496" s="28" t="str">
        <f>IF(記入用!L496="","",記入用!L496)</f>
        <v/>
      </c>
      <c r="P496" s="30" t="str">
        <f>IF(集計用!O496="","",IF(集計用!F496="男",LOOKUP(集計用!O496,得点換算データ!$I$3:$J$12),LOOKUP(集計用!O496,得点換算データ!$I$17:$J$26)))</f>
        <v/>
      </c>
      <c r="Q496" s="28" t="str">
        <f>IF(記入用!M496="","",記入用!M496)</f>
        <v/>
      </c>
      <c r="R496" s="30" t="str">
        <f>IF(集計用!Q496="","",IF(集計用!F496="男",LOOKUP(集計用!Q496,得点換算データ!$K$3:$L$12),LOOKUP(集計用!Q496,得点換算データ!$K$17:$L$26)))</f>
        <v/>
      </c>
      <c r="S496" s="28" t="str">
        <f>IF(記入用!N496="","",ROUNDUP(記入用!N496,1))</f>
        <v/>
      </c>
      <c r="T496" s="30" t="str">
        <f>IF(集計用!S496="","",IF(集計用!F496="男",LOOKUP(集計用!S496,得点換算データ!$M$3:$N$12),LOOKUP(集計用!S496,得点換算データ!$M$17:$N$26)))</f>
        <v/>
      </c>
      <c r="U496" s="28" t="str">
        <f>IF(記入用!O496="","",ROUNDDOWN(記入用!O496,0))</f>
        <v/>
      </c>
      <c r="V496" s="30" t="str">
        <f>IF(集計用!U496="","",IF(集計用!F496="男",LOOKUP(集計用!U496,得点換算データ!$O$3:$P$12),LOOKUP(集計用!U496,得点換算データ!$O$17:$P$26)))</f>
        <v/>
      </c>
      <c r="W496" s="28" t="str">
        <f>IF(記入用!P496="","",ROUNDDOWN(記入用!P496,0))</f>
        <v/>
      </c>
      <c r="X496" s="30" t="str">
        <f>IF(集計用!W496="","",IF(集計用!F496="男",LOOKUP(集計用!W496,得点換算データ!$Q$3:$R$12),LOOKUP(集計用!W496,得点換算データ!$Q$17:$R$26)))</f>
        <v/>
      </c>
      <c r="Y496" s="28" t="str">
        <f>IF(SUM(集計用!H496+J496+L496+N496+P496+R496+T496+V496+X496)=0,"",(H496+J496+L496+N496+T496+V496+X496+MAX(P496,R496)))</f>
        <v/>
      </c>
      <c r="Z496" s="28" t="str">
        <f>IF(Y496="","",IF(C496=1,LOOKUP(Y496,得点換算データ!$B$29:$B$33,得点換算データ!$A$29:$A$33),IF(C496=2,LOOKUP(Y496,得点換算データ!$C$29:$C$33,得点換算データ!$A$29:$A$33),LOOKUP(Y496,得点換算データ!$D$29:$D$33,得点換算データ!$A$29:$A$33))))</f>
        <v/>
      </c>
      <c r="AA496" s="27">
        <f t="shared" si="70"/>
        <v>0</v>
      </c>
      <c r="AB496" s="27"/>
      <c r="AC496" s="27">
        <f t="shared" si="71"/>
        <v>0</v>
      </c>
      <c r="AD496" s="27">
        <f t="shared" si="72"/>
        <v>0</v>
      </c>
      <c r="AE496" s="27">
        <f t="shared" si="73"/>
        <v>0</v>
      </c>
      <c r="AF496" s="27">
        <f t="shared" si="74"/>
        <v>0</v>
      </c>
      <c r="AG496" s="27">
        <f t="shared" si="75"/>
        <v>0</v>
      </c>
      <c r="AH496" s="27">
        <f t="shared" si="76"/>
        <v>0</v>
      </c>
      <c r="AI496" s="27">
        <f t="shared" si="77"/>
        <v>0</v>
      </c>
      <c r="AJ496" s="27">
        <f t="shared" si="78"/>
        <v>0</v>
      </c>
      <c r="AK496" s="27">
        <f t="shared" si="79"/>
        <v>0</v>
      </c>
    </row>
    <row r="497" spans="1:37">
      <c r="A497" s="28" t="str">
        <f>IF(記入用!A497="","",記入用!A497)</f>
        <v/>
      </c>
      <c r="B497" s="28" t="str">
        <f>IF(記入用!B497="","",記入用!B497)</f>
        <v/>
      </c>
      <c r="C497" s="28" t="str">
        <f>IF(記入用!C497="","",記入用!C497)</f>
        <v/>
      </c>
      <c r="D497" s="28" t="str">
        <f>IF(記入用!D497="","",記入用!D497)</f>
        <v/>
      </c>
      <c r="E497" s="28" t="str">
        <f>IF(記入用!E497="","",記入用!E497)</f>
        <v/>
      </c>
      <c r="F497" s="28" t="str">
        <f>IF(記入用!F497="","",記入用!F497)</f>
        <v/>
      </c>
      <c r="G497" s="28" t="str">
        <f>IF(OR(記入用!G497=0,記入用!H497=0),"",ROUND((記入用!G497+記入用!H497)/2,0))</f>
        <v/>
      </c>
      <c r="H497" s="29" t="str">
        <f>IF(集計用!G497="","",IF(集計用!F497="男",LOOKUP(集計用!G497,得点換算データ!$A$3:$B$12),LOOKUP(集計用!G497,得点換算データ!$A$17:$B$26)))</f>
        <v/>
      </c>
      <c r="I497" s="28" t="str">
        <f>IF(記入用!I497="","",記入用!I497)</f>
        <v/>
      </c>
      <c r="J497" s="30" t="str">
        <f>IF(集計用!I497="","",IF(集計用!F497="男",LOOKUP(集計用!I497,得点換算データ!$C$3:$D$12),LOOKUP(集計用!I497,得点換算データ!$C$17:$D$26)))</f>
        <v/>
      </c>
      <c r="K497" s="28" t="str">
        <f>IF(記入用!J497="","",ROUNDDOWN(記入用!J497,0))</f>
        <v/>
      </c>
      <c r="L497" s="29" t="str">
        <f>IF(集計用!K497="","",IF(集計用!F497="男",LOOKUP(集計用!K497,得点換算データ!$E$3:$F$12),LOOKUP(集計用!K497,得点換算データ!$E$17:$F$26)))</f>
        <v/>
      </c>
      <c r="M497" s="28" t="str">
        <f>IF(記入用!K497="","",記入用!K497)</f>
        <v/>
      </c>
      <c r="N497" s="30" t="str">
        <f>IF(集計用!M497="","",IF(集計用!F497="男",LOOKUP(集計用!M497,得点換算データ!$G$3:$H$12),LOOKUP(集計用!M497,得点換算データ!$G$17:$H$26)))</f>
        <v/>
      </c>
      <c r="O497" s="28" t="str">
        <f>IF(記入用!L497="","",記入用!L497)</f>
        <v/>
      </c>
      <c r="P497" s="30" t="str">
        <f>IF(集計用!O497="","",IF(集計用!F497="男",LOOKUP(集計用!O497,得点換算データ!$I$3:$J$12),LOOKUP(集計用!O497,得点換算データ!$I$17:$J$26)))</f>
        <v/>
      </c>
      <c r="Q497" s="28" t="str">
        <f>IF(記入用!M497="","",記入用!M497)</f>
        <v/>
      </c>
      <c r="R497" s="30" t="str">
        <f>IF(集計用!Q497="","",IF(集計用!F497="男",LOOKUP(集計用!Q497,得点換算データ!$K$3:$L$12),LOOKUP(集計用!Q497,得点換算データ!$K$17:$L$26)))</f>
        <v/>
      </c>
      <c r="S497" s="28" t="str">
        <f>IF(記入用!N497="","",ROUNDUP(記入用!N497,1))</f>
        <v/>
      </c>
      <c r="T497" s="30" t="str">
        <f>IF(集計用!S497="","",IF(集計用!F497="男",LOOKUP(集計用!S497,得点換算データ!$M$3:$N$12),LOOKUP(集計用!S497,得点換算データ!$M$17:$N$26)))</f>
        <v/>
      </c>
      <c r="U497" s="28" t="str">
        <f>IF(記入用!O497="","",ROUNDDOWN(記入用!O497,0))</f>
        <v/>
      </c>
      <c r="V497" s="30" t="str">
        <f>IF(集計用!U497="","",IF(集計用!F497="男",LOOKUP(集計用!U497,得点換算データ!$O$3:$P$12),LOOKUP(集計用!U497,得点換算データ!$O$17:$P$26)))</f>
        <v/>
      </c>
      <c r="W497" s="28" t="str">
        <f>IF(記入用!P497="","",ROUNDDOWN(記入用!P497,0))</f>
        <v/>
      </c>
      <c r="X497" s="30" t="str">
        <f>IF(集計用!W497="","",IF(集計用!F497="男",LOOKUP(集計用!W497,得点換算データ!$Q$3:$R$12),LOOKUP(集計用!W497,得点換算データ!$Q$17:$R$26)))</f>
        <v/>
      </c>
      <c r="Y497" s="28" t="str">
        <f>IF(SUM(集計用!H497+J497+L497+N497+P497+R497+T497+V497+X497)=0,"",(H497+J497+L497+N497+T497+V497+X497+MAX(P497,R497)))</f>
        <v/>
      </c>
      <c r="Z497" s="28" t="str">
        <f>IF(Y497="","",IF(C497=1,LOOKUP(Y497,得点換算データ!$B$29:$B$33,得点換算データ!$A$29:$A$33),IF(C497=2,LOOKUP(Y497,得点換算データ!$C$29:$C$33,得点換算データ!$A$29:$A$33),LOOKUP(Y497,得点換算データ!$D$29:$D$33,得点換算データ!$A$29:$A$33))))</f>
        <v/>
      </c>
      <c r="AA497" s="27">
        <f t="shared" si="70"/>
        <v>0</v>
      </c>
      <c r="AB497" s="27"/>
      <c r="AC497" s="27">
        <f t="shared" si="71"/>
        <v>0</v>
      </c>
      <c r="AD497" s="27">
        <f t="shared" si="72"/>
        <v>0</v>
      </c>
      <c r="AE497" s="27">
        <f t="shared" si="73"/>
        <v>0</v>
      </c>
      <c r="AF497" s="27">
        <f t="shared" si="74"/>
        <v>0</v>
      </c>
      <c r="AG497" s="27">
        <f t="shared" si="75"/>
        <v>0</v>
      </c>
      <c r="AH497" s="27">
        <f t="shared" si="76"/>
        <v>0</v>
      </c>
      <c r="AI497" s="27">
        <f t="shared" si="77"/>
        <v>0</v>
      </c>
      <c r="AJ497" s="27">
        <f t="shared" si="78"/>
        <v>0</v>
      </c>
      <c r="AK497" s="27">
        <f t="shared" si="79"/>
        <v>0</v>
      </c>
    </row>
    <row r="498" spans="1:37">
      <c r="A498" s="28" t="str">
        <f>IF(記入用!A498="","",記入用!A498)</f>
        <v/>
      </c>
      <c r="B498" s="28" t="str">
        <f>IF(記入用!B498="","",記入用!B498)</f>
        <v/>
      </c>
      <c r="C498" s="28" t="str">
        <f>IF(記入用!C498="","",記入用!C498)</f>
        <v/>
      </c>
      <c r="D498" s="28" t="str">
        <f>IF(記入用!D498="","",記入用!D498)</f>
        <v/>
      </c>
      <c r="E498" s="28" t="str">
        <f>IF(記入用!E498="","",記入用!E498)</f>
        <v/>
      </c>
      <c r="F498" s="28" t="str">
        <f>IF(記入用!F498="","",記入用!F498)</f>
        <v/>
      </c>
      <c r="G498" s="28" t="str">
        <f>IF(OR(記入用!G498=0,記入用!H498=0),"",ROUND((記入用!G498+記入用!H498)/2,0))</f>
        <v/>
      </c>
      <c r="H498" s="29" t="str">
        <f>IF(集計用!G498="","",IF(集計用!F498="男",LOOKUP(集計用!G498,得点換算データ!$A$3:$B$12),LOOKUP(集計用!G498,得点換算データ!$A$17:$B$26)))</f>
        <v/>
      </c>
      <c r="I498" s="28" t="str">
        <f>IF(記入用!I498="","",記入用!I498)</f>
        <v/>
      </c>
      <c r="J498" s="30" t="str">
        <f>IF(集計用!I498="","",IF(集計用!F498="男",LOOKUP(集計用!I498,得点換算データ!$C$3:$D$12),LOOKUP(集計用!I498,得点換算データ!$C$17:$D$26)))</f>
        <v/>
      </c>
      <c r="K498" s="28" t="str">
        <f>IF(記入用!J498="","",ROUNDDOWN(記入用!J498,0))</f>
        <v/>
      </c>
      <c r="L498" s="29" t="str">
        <f>IF(集計用!K498="","",IF(集計用!F498="男",LOOKUP(集計用!K498,得点換算データ!$E$3:$F$12),LOOKUP(集計用!K498,得点換算データ!$E$17:$F$26)))</f>
        <v/>
      </c>
      <c r="M498" s="28" t="str">
        <f>IF(記入用!K498="","",記入用!K498)</f>
        <v/>
      </c>
      <c r="N498" s="30" t="str">
        <f>IF(集計用!M498="","",IF(集計用!F498="男",LOOKUP(集計用!M498,得点換算データ!$G$3:$H$12),LOOKUP(集計用!M498,得点換算データ!$G$17:$H$26)))</f>
        <v/>
      </c>
      <c r="O498" s="28" t="str">
        <f>IF(記入用!L498="","",記入用!L498)</f>
        <v/>
      </c>
      <c r="P498" s="30" t="str">
        <f>IF(集計用!O498="","",IF(集計用!F498="男",LOOKUP(集計用!O498,得点換算データ!$I$3:$J$12),LOOKUP(集計用!O498,得点換算データ!$I$17:$J$26)))</f>
        <v/>
      </c>
      <c r="Q498" s="28" t="str">
        <f>IF(記入用!M498="","",記入用!M498)</f>
        <v/>
      </c>
      <c r="R498" s="30" t="str">
        <f>IF(集計用!Q498="","",IF(集計用!F498="男",LOOKUP(集計用!Q498,得点換算データ!$K$3:$L$12),LOOKUP(集計用!Q498,得点換算データ!$K$17:$L$26)))</f>
        <v/>
      </c>
      <c r="S498" s="28" t="str">
        <f>IF(記入用!N498="","",ROUNDUP(記入用!N498,1))</f>
        <v/>
      </c>
      <c r="T498" s="30" t="str">
        <f>IF(集計用!S498="","",IF(集計用!F498="男",LOOKUP(集計用!S498,得点換算データ!$M$3:$N$12),LOOKUP(集計用!S498,得点換算データ!$M$17:$N$26)))</f>
        <v/>
      </c>
      <c r="U498" s="28" t="str">
        <f>IF(記入用!O498="","",ROUNDDOWN(記入用!O498,0))</f>
        <v/>
      </c>
      <c r="V498" s="30" t="str">
        <f>IF(集計用!U498="","",IF(集計用!F498="男",LOOKUP(集計用!U498,得点換算データ!$O$3:$P$12),LOOKUP(集計用!U498,得点換算データ!$O$17:$P$26)))</f>
        <v/>
      </c>
      <c r="W498" s="28" t="str">
        <f>IF(記入用!P498="","",ROUNDDOWN(記入用!P498,0))</f>
        <v/>
      </c>
      <c r="X498" s="30" t="str">
        <f>IF(集計用!W498="","",IF(集計用!F498="男",LOOKUP(集計用!W498,得点換算データ!$Q$3:$R$12),LOOKUP(集計用!W498,得点換算データ!$Q$17:$R$26)))</f>
        <v/>
      </c>
      <c r="Y498" s="28" t="str">
        <f>IF(SUM(集計用!H498+J498+L498+N498+P498+R498+T498+V498+X498)=0,"",(H498+J498+L498+N498+T498+V498+X498+MAX(P498,R498)))</f>
        <v/>
      </c>
      <c r="Z498" s="28" t="str">
        <f>IF(Y498="","",IF(C498=1,LOOKUP(Y498,得点換算データ!$B$29:$B$33,得点換算データ!$A$29:$A$33),IF(C498=2,LOOKUP(Y498,得点換算データ!$C$29:$C$33,得点換算データ!$A$29:$A$33),LOOKUP(Y498,得点換算データ!$D$29:$D$33,得点換算データ!$A$29:$A$33))))</f>
        <v/>
      </c>
      <c r="AA498" s="27">
        <f t="shared" si="70"/>
        <v>0</v>
      </c>
      <c r="AB498" s="27"/>
      <c r="AC498" s="27">
        <f t="shared" si="71"/>
        <v>0</v>
      </c>
      <c r="AD498" s="27">
        <f t="shared" si="72"/>
        <v>0</v>
      </c>
      <c r="AE498" s="27">
        <f t="shared" si="73"/>
        <v>0</v>
      </c>
      <c r="AF498" s="27">
        <f t="shared" si="74"/>
        <v>0</v>
      </c>
      <c r="AG498" s="27">
        <f t="shared" si="75"/>
        <v>0</v>
      </c>
      <c r="AH498" s="27">
        <f t="shared" si="76"/>
        <v>0</v>
      </c>
      <c r="AI498" s="27">
        <f t="shared" si="77"/>
        <v>0</v>
      </c>
      <c r="AJ498" s="27">
        <f t="shared" si="78"/>
        <v>0</v>
      </c>
      <c r="AK498" s="27">
        <f t="shared" si="79"/>
        <v>0</v>
      </c>
    </row>
    <row r="499" spans="1:37">
      <c r="A499" s="28" t="str">
        <f>IF(記入用!A499="","",記入用!A499)</f>
        <v/>
      </c>
      <c r="B499" s="28" t="str">
        <f>IF(記入用!B499="","",記入用!B499)</f>
        <v/>
      </c>
      <c r="C499" s="28" t="str">
        <f>IF(記入用!C499="","",記入用!C499)</f>
        <v/>
      </c>
      <c r="D499" s="28" t="str">
        <f>IF(記入用!D499="","",記入用!D499)</f>
        <v/>
      </c>
      <c r="E499" s="28" t="str">
        <f>IF(記入用!E499="","",記入用!E499)</f>
        <v/>
      </c>
      <c r="F499" s="28" t="str">
        <f>IF(記入用!F499="","",記入用!F499)</f>
        <v/>
      </c>
      <c r="G499" s="28" t="str">
        <f>IF(OR(記入用!G499=0,記入用!H499=0),"",ROUND((記入用!G499+記入用!H499)/2,0))</f>
        <v/>
      </c>
      <c r="H499" s="29" t="str">
        <f>IF(集計用!G499="","",IF(集計用!F499="男",LOOKUP(集計用!G499,得点換算データ!$A$3:$B$12),LOOKUP(集計用!G499,得点換算データ!$A$17:$B$26)))</f>
        <v/>
      </c>
      <c r="I499" s="28" t="str">
        <f>IF(記入用!I499="","",記入用!I499)</f>
        <v/>
      </c>
      <c r="J499" s="30" t="str">
        <f>IF(集計用!I499="","",IF(集計用!F499="男",LOOKUP(集計用!I499,得点換算データ!$C$3:$D$12),LOOKUP(集計用!I499,得点換算データ!$C$17:$D$26)))</f>
        <v/>
      </c>
      <c r="K499" s="28" t="str">
        <f>IF(記入用!J499="","",ROUNDDOWN(記入用!J499,0))</f>
        <v/>
      </c>
      <c r="L499" s="29" t="str">
        <f>IF(集計用!K499="","",IF(集計用!F499="男",LOOKUP(集計用!K499,得点換算データ!$E$3:$F$12),LOOKUP(集計用!K499,得点換算データ!$E$17:$F$26)))</f>
        <v/>
      </c>
      <c r="M499" s="28" t="str">
        <f>IF(記入用!K499="","",記入用!K499)</f>
        <v/>
      </c>
      <c r="N499" s="30" t="str">
        <f>IF(集計用!M499="","",IF(集計用!F499="男",LOOKUP(集計用!M499,得点換算データ!$G$3:$H$12),LOOKUP(集計用!M499,得点換算データ!$G$17:$H$26)))</f>
        <v/>
      </c>
      <c r="O499" s="28" t="str">
        <f>IF(記入用!L499="","",記入用!L499)</f>
        <v/>
      </c>
      <c r="P499" s="30" t="str">
        <f>IF(集計用!O499="","",IF(集計用!F499="男",LOOKUP(集計用!O499,得点換算データ!$I$3:$J$12),LOOKUP(集計用!O499,得点換算データ!$I$17:$J$26)))</f>
        <v/>
      </c>
      <c r="Q499" s="28" t="str">
        <f>IF(記入用!M499="","",記入用!M499)</f>
        <v/>
      </c>
      <c r="R499" s="30" t="str">
        <f>IF(集計用!Q499="","",IF(集計用!F499="男",LOOKUP(集計用!Q499,得点換算データ!$K$3:$L$12),LOOKUP(集計用!Q499,得点換算データ!$K$17:$L$26)))</f>
        <v/>
      </c>
      <c r="S499" s="28" t="str">
        <f>IF(記入用!N499="","",ROUNDUP(記入用!N499,1))</f>
        <v/>
      </c>
      <c r="T499" s="30" t="str">
        <f>IF(集計用!S499="","",IF(集計用!F499="男",LOOKUP(集計用!S499,得点換算データ!$M$3:$N$12),LOOKUP(集計用!S499,得点換算データ!$M$17:$N$26)))</f>
        <v/>
      </c>
      <c r="U499" s="28" t="str">
        <f>IF(記入用!O499="","",ROUNDDOWN(記入用!O499,0))</f>
        <v/>
      </c>
      <c r="V499" s="30" t="str">
        <f>IF(集計用!U499="","",IF(集計用!F499="男",LOOKUP(集計用!U499,得点換算データ!$O$3:$P$12),LOOKUP(集計用!U499,得点換算データ!$O$17:$P$26)))</f>
        <v/>
      </c>
      <c r="W499" s="28" t="str">
        <f>IF(記入用!P499="","",ROUNDDOWN(記入用!P499,0))</f>
        <v/>
      </c>
      <c r="X499" s="30" t="str">
        <f>IF(集計用!W499="","",IF(集計用!F499="男",LOOKUP(集計用!W499,得点換算データ!$Q$3:$R$12),LOOKUP(集計用!W499,得点換算データ!$Q$17:$R$26)))</f>
        <v/>
      </c>
      <c r="Y499" s="28" t="str">
        <f>IF(SUM(集計用!H499+J499+L499+N499+P499+R499+T499+V499+X499)=0,"",(H499+J499+L499+N499+T499+V499+X499+MAX(P499,R499)))</f>
        <v/>
      </c>
      <c r="Z499" s="28" t="str">
        <f>IF(Y499="","",IF(C499=1,LOOKUP(Y499,得点換算データ!$B$29:$B$33,得点換算データ!$A$29:$A$33),IF(C499=2,LOOKUP(Y499,得点換算データ!$C$29:$C$33,得点換算データ!$A$29:$A$33),LOOKUP(Y499,得点換算データ!$D$29:$D$33,得点換算データ!$A$29:$A$33))))</f>
        <v/>
      </c>
      <c r="AA499" s="27">
        <f t="shared" si="70"/>
        <v>0</v>
      </c>
      <c r="AB499" s="27"/>
      <c r="AC499" s="27">
        <f t="shared" si="71"/>
        <v>0</v>
      </c>
      <c r="AD499" s="27">
        <f t="shared" si="72"/>
        <v>0</v>
      </c>
      <c r="AE499" s="27">
        <f t="shared" si="73"/>
        <v>0</v>
      </c>
      <c r="AF499" s="27">
        <f t="shared" si="74"/>
        <v>0</v>
      </c>
      <c r="AG499" s="27">
        <f t="shared" si="75"/>
        <v>0</v>
      </c>
      <c r="AH499" s="27">
        <f t="shared" si="76"/>
        <v>0</v>
      </c>
      <c r="AI499" s="27">
        <f t="shared" si="77"/>
        <v>0</v>
      </c>
      <c r="AJ499" s="27">
        <f t="shared" si="78"/>
        <v>0</v>
      </c>
      <c r="AK499" s="27">
        <f t="shared" si="79"/>
        <v>0</v>
      </c>
    </row>
    <row r="500" spans="1:37">
      <c r="A500" s="28" t="str">
        <f>IF(記入用!A500="","",記入用!A500)</f>
        <v/>
      </c>
      <c r="B500" s="28" t="str">
        <f>IF(記入用!B500="","",記入用!B500)</f>
        <v/>
      </c>
      <c r="C500" s="28" t="str">
        <f>IF(記入用!C500="","",記入用!C500)</f>
        <v/>
      </c>
      <c r="D500" s="28" t="str">
        <f>IF(記入用!D500="","",記入用!D500)</f>
        <v/>
      </c>
      <c r="E500" s="28" t="str">
        <f>IF(記入用!E500="","",記入用!E500)</f>
        <v/>
      </c>
      <c r="F500" s="28" t="str">
        <f>IF(記入用!F500="","",記入用!F500)</f>
        <v/>
      </c>
      <c r="G500" s="28" t="str">
        <f>IF(OR(記入用!G500=0,記入用!H500=0),"",ROUND((記入用!G500+記入用!H500)/2,0))</f>
        <v/>
      </c>
      <c r="H500" s="29" t="str">
        <f>IF(集計用!G500="","",IF(集計用!F500="男",LOOKUP(集計用!G500,得点換算データ!$A$3:$B$12),LOOKUP(集計用!G500,得点換算データ!$A$17:$B$26)))</f>
        <v/>
      </c>
      <c r="I500" s="28" t="str">
        <f>IF(記入用!I500="","",記入用!I500)</f>
        <v/>
      </c>
      <c r="J500" s="30" t="str">
        <f>IF(集計用!I500="","",IF(集計用!F500="男",LOOKUP(集計用!I500,得点換算データ!$C$3:$D$12),LOOKUP(集計用!I500,得点換算データ!$C$17:$D$26)))</f>
        <v/>
      </c>
      <c r="K500" s="28" t="str">
        <f>IF(記入用!J500="","",ROUNDDOWN(記入用!J500,0))</f>
        <v/>
      </c>
      <c r="L500" s="29" t="str">
        <f>IF(集計用!K500="","",IF(集計用!F500="男",LOOKUP(集計用!K500,得点換算データ!$E$3:$F$12),LOOKUP(集計用!K500,得点換算データ!$E$17:$F$26)))</f>
        <v/>
      </c>
      <c r="M500" s="28" t="str">
        <f>IF(記入用!K500="","",記入用!K500)</f>
        <v/>
      </c>
      <c r="N500" s="30" t="str">
        <f>IF(集計用!M500="","",IF(集計用!F500="男",LOOKUP(集計用!M500,得点換算データ!$G$3:$H$12),LOOKUP(集計用!M500,得点換算データ!$G$17:$H$26)))</f>
        <v/>
      </c>
      <c r="O500" s="28" t="str">
        <f>IF(記入用!L500="","",記入用!L500)</f>
        <v/>
      </c>
      <c r="P500" s="30" t="str">
        <f>IF(集計用!O500="","",IF(集計用!F500="男",LOOKUP(集計用!O500,得点換算データ!$I$3:$J$12),LOOKUP(集計用!O500,得点換算データ!$I$17:$J$26)))</f>
        <v/>
      </c>
      <c r="Q500" s="28" t="str">
        <f>IF(記入用!M500="","",記入用!M500)</f>
        <v/>
      </c>
      <c r="R500" s="30" t="str">
        <f>IF(集計用!Q500="","",IF(集計用!F500="男",LOOKUP(集計用!Q500,得点換算データ!$K$3:$L$12),LOOKUP(集計用!Q500,得点換算データ!$K$17:$L$26)))</f>
        <v/>
      </c>
      <c r="S500" s="28" t="str">
        <f>IF(記入用!N500="","",ROUNDUP(記入用!N500,1))</f>
        <v/>
      </c>
      <c r="T500" s="30" t="str">
        <f>IF(集計用!S500="","",IF(集計用!F500="男",LOOKUP(集計用!S500,得点換算データ!$M$3:$N$12),LOOKUP(集計用!S500,得点換算データ!$M$17:$N$26)))</f>
        <v/>
      </c>
      <c r="U500" s="28" t="str">
        <f>IF(記入用!O500="","",ROUNDDOWN(記入用!O500,0))</f>
        <v/>
      </c>
      <c r="V500" s="30" t="str">
        <f>IF(集計用!U500="","",IF(集計用!F500="男",LOOKUP(集計用!U500,得点換算データ!$O$3:$P$12),LOOKUP(集計用!U500,得点換算データ!$O$17:$P$26)))</f>
        <v/>
      </c>
      <c r="W500" s="28" t="str">
        <f>IF(記入用!P500="","",ROUNDDOWN(記入用!P500,0))</f>
        <v/>
      </c>
      <c r="X500" s="30" t="str">
        <f>IF(集計用!W500="","",IF(集計用!F500="男",LOOKUP(集計用!W500,得点換算データ!$Q$3:$R$12),LOOKUP(集計用!W500,得点換算データ!$Q$17:$R$26)))</f>
        <v/>
      </c>
      <c r="Y500" s="28" t="str">
        <f>IF(SUM(集計用!H500+J500+L500+N500+P500+R500+T500+V500+X500)=0,"",(H500+J500+L500+N500+T500+V500+X500+MAX(P500,R500)))</f>
        <v/>
      </c>
      <c r="Z500" s="28" t="str">
        <f>IF(Y500="","",IF(C500=1,LOOKUP(Y500,得点換算データ!$B$29:$B$33,得点換算データ!$A$29:$A$33),IF(C500=2,LOOKUP(Y500,得点換算データ!$C$29:$C$33,得点換算データ!$A$29:$A$33),LOOKUP(Y500,得点換算データ!$D$29:$D$33,得点換算データ!$A$29:$A$33))))</f>
        <v/>
      </c>
      <c r="AA500" s="27">
        <f t="shared" si="70"/>
        <v>0</v>
      </c>
      <c r="AB500" s="27"/>
      <c r="AC500" s="27">
        <f t="shared" si="71"/>
        <v>0</v>
      </c>
      <c r="AD500" s="27">
        <f t="shared" si="72"/>
        <v>0</v>
      </c>
      <c r="AE500" s="27">
        <f t="shared" si="73"/>
        <v>0</v>
      </c>
      <c r="AF500" s="27">
        <f t="shared" si="74"/>
        <v>0</v>
      </c>
      <c r="AG500" s="27">
        <f t="shared" si="75"/>
        <v>0</v>
      </c>
      <c r="AH500" s="27">
        <f t="shared" si="76"/>
        <v>0</v>
      </c>
      <c r="AI500" s="27">
        <f t="shared" si="77"/>
        <v>0</v>
      </c>
      <c r="AJ500" s="27">
        <f t="shared" si="78"/>
        <v>0</v>
      </c>
      <c r="AK500" s="27">
        <f t="shared" si="79"/>
        <v>0</v>
      </c>
    </row>
    <row r="501" spans="1:37">
      <c r="A501" s="28" t="str">
        <f>IF(記入用!A501="","",記入用!A501)</f>
        <v/>
      </c>
      <c r="B501" s="28" t="str">
        <f>IF(記入用!B501="","",記入用!B501)</f>
        <v/>
      </c>
      <c r="C501" s="28" t="str">
        <f>IF(記入用!C501="","",記入用!C501)</f>
        <v/>
      </c>
      <c r="D501" s="28" t="str">
        <f>IF(記入用!D501="","",記入用!D501)</f>
        <v/>
      </c>
      <c r="E501" s="28" t="str">
        <f>IF(記入用!E501="","",記入用!E501)</f>
        <v/>
      </c>
      <c r="F501" s="28" t="str">
        <f>IF(記入用!F501="","",記入用!F501)</f>
        <v/>
      </c>
      <c r="G501" s="28" t="str">
        <f>IF(OR(記入用!G501=0,記入用!H501=0),"",ROUND((記入用!G501+記入用!H501)/2,0))</f>
        <v/>
      </c>
      <c r="H501" s="29" t="str">
        <f>IF(集計用!G501="","",IF(集計用!F501="男",LOOKUP(集計用!G501,得点換算データ!$A$3:$B$12),LOOKUP(集計用!G501,得点換算データ!$A$17:$B$26)))</f>
        <v/>
      </c>
      <c r="I501" s="28" t="str">
        <f>IF(記入用!I501="","",記入用!I501)</f>
        <v/>
      </c>
      <c r="J501" s="30" t="str">
        <f>IF(集計用!I501="","",IF(集計用!F501="男",LOOKUP(集計用!I501,得点換算データ!$C$3:$D$12),LOOKUP(集計用!I501,得点換算データ!$C$17:$D$26)))</f>
        <v/>
      </c>
      <c r="K501" s="28" t="str">
        <f>IF(記入用!J501="","",ROUNDDOWN(記入用!J501,0))</f>
        <v/>
      </c>
      <c r="L501" s="29" t="str">
        <f>IF(集計用!K501="","",IF(集計用!F501="男",LOOKUP(集計用!K501,得点換算データ!$E$3:$F$12),LOOKUP(集計用!K501,得点換算データ!$E$17:$F$26)))</f>
        <v/>
      </c>
      <c r="M501" s="28" t="str">
        <f>IF(記入用!K501="","",記入用!K501)</f>
        <v/>
      </c>
      <c r="N501" s="30" t="str">
        <f>IF(集計用!M501="","",IF(集計用!F501="男",LOOKUP(集計用!M501,得点換算データ!$G$3:$H$12),LOOKUP(集計用!M501,得点換算データ!$G$17:$H$26)))</f>
        <v/>
      </c>
      <c r="O501" s="28" t="str">
        <f>IF(記入用!L501="","",記入用!L501)</f>
        <v/>
      </c>
      <c r="P501" s="30" t="str">
        <f>IF(集計用!O501="","",IF(集計用!F501="男",LOOKUP(集計用!O501,得点換算データ!$I$3:$J$12),LOOKUP(集計用!O501,得点換算データ!$I$17:$J$26)))</f>
        <v/>
      </c>
      <c r="Q501" s="28" t="str">
        <f>IF(記入用!M501="","",記入用!M501)</f>
        <v/>
      </c>
      <c r="R501" s="30" t="str">
        <f>IF(集計用!Q501="","",IF(集計用!F501="男",LOOKUP(集計用!Q501,得点換算データ!$K$3:$L$12),LOOKUP(集計用!Q501,得点換算データ!$K$17:$L$26)))</f>
        <v/>
      </c>
      <c r="S501" s="28" t="str">
        <f>IF(記入用!N501="","",ROUNDUP(記入用!N501,1))</f>
        <v/>
      </c>
      <c r="T501" s="30" t="str">
        <f>IF(集計用!S501="","",IF(集計用!F501="男",LOOKUP(集計用!S501,得点換算データ!$M$3:$N$12),LOOKUP(集計用!S501,得点換算データ!$M$17:$N$26)))</f>
        <v/>
      </c>
      <c r="U501" s="28" t="str">
        <f>IF(記入用!O501="","",ROUNDDOWN(記入用!O501,0))</f>
        <v/>
      </c>
      <c r="V501" s="30" t="str">
        <f>IF(集計用!U501="","",IF(集計用!F501="男",LOOKUP(集計用!U501,得点換算データ!$O$3:$P$12),LOOKUP(集計用!U501,得点換算データ!$O$17:$P$26)))</f>
        <v/>
      </c>
      <c r="W501" s="28" t="str">
        <f>IF(記入用!P501="","",ROUNDDOWN(記入用!P501,0))</f>
        <v/>
      </c>
      <c r="X501" s="30" t="str">
        <f>IF(集計用!W501="","",IF(集計用!F501="男",LOOKUP(集計用!W501,得点換算データ!$Q$3:$R$12),LOOKUP(集計用!W501,得点換算データ!$Q$17:$R$26)))</f>
        <v/>
      </c>
      <c r="Y501" s="28" t="str">
        <f>IF(SUM(集計用!H501+J501+L501+N501+P501+R501+T501+V501+X501)=0,"",(H501+J501+L501+N501+T501+V501+X501+MAX(P501,R501)))</f>
        <v/>
      </c>
      <c r="Z501" s="28" t="str">
        <f>IF(Y501="","",IF(C501=1,LOOKUP(Y501,得点換算データ!$B$29:$B$33,得点換算データ!$A$29:$A$33),IF(C501=2,LOOKUP(Y501,得点換算データ!$C$29:$C$33,得点換算データ!$A$29:$A$33),LOOKUP(Y501,得点換算データ!$D$29:$D$33,得点換算データ!$A$29:$A$33))))</f>
        <v/>
      </c>
      <c r="AA501" s="27">
        <f t="shared" si="70"/>
        <v>0</v>
      </c>
      <c r="AB501" s="27"/>
      <c r="AC501" s="27">
        <f t="shared" si="71"/>
        <v>0</v>
      </c>
      <c r="AD501" s="27">
        <f t="shared" si="72"/>
        <v>0</v>
      </c>
      <c r="AE501" s="27">
        <f t="shared" si="73"/>
        <v>0</v>
      </c>
      <c r="AF501" s="27">
        <f t="shared" si="74"/>
        <v>0</v>
      </c>
      <c r="AG501" s="27">
        <f t="shared" si="75"/>
        <v>0</v>
      </c>
      <c r="AH501" s="27">
        <f t="shared" si="76"/>
        <v>0</v>
      </c>
      <c r="AI501" s="27">
        <f t="shared" si="77"/>
        <v>0</v>
      </c>
      <c r="AJ501" s="27">
        <f t="shared" si="78"/>
        <v>0</v>
      </c>
      <c r="AK501" s="27">
        <f t="shared" si="79"/>
        <v>0</v>
      </c>
    </row>
    <row r="502" spans="1:37">
      <c r="A502" s="28" t="str">
        <f>IF(記入用!A502="","",記入用!A502)</f>
        <v/>
      </c>
      <c r="B502" s="28" t="str">
        <f>IF(記入用!B502="","",記入用!B502)</f>
        <v/>
      </c>
      <c r="C502" s="28" t="str">
        <f>IF(記入用!C502="","",記入用!C502)</f>
        <v/>
      </c>
      <c r="D502" s="28" t="str">
        <f>IF(記入用!D502="","",記入用!D502)</f>
        <v/>
      </c>
      <c r="E502" s="28" t="str">
        <f>IF(記入用!E502="","",記入用!E502)</f>
        <v/>
      </c>
      <c r="F502" s="28" t="str">
        <f>IF(記入用!F502="","",記入用!F502)</f>
        <v/>
      </c>
      <c r="G502" s="28" t="str">
        <f>IF(OR(記入用!G502=0,記入用!H502=0),"",ROUND((記入用!G502+記入用!H502)/2,0))</f>
        <v/>
      </c>
      <c r="H502" s="29" t="str">
        <f>IF(集計用!G502="","",IF(集計用!F502="男",LOOKUP(集計用!G502,得点換算データ!$A$3:$B$12),LOOKUP(集計用!G502,得点換算データ!$A$17:$B$26)))</f>
        <v/>
      </c>
      <c r="I502" s="28" t="str">
        <f>IF(記入用!I502="","",記入用!I502)</f>
        <v/>
      </c>
      <c r="J502" s="30" t="str">
        <f>IF(集計用!I502="","",IF(集計用!F502="男",LOOKUP(集計用!I502,得点換算データ!$C$3:$D$12),LOOKUP(集計用!I502,得点換算データ!$C$17:$D$26)))</f>
        <v/>
      </c>
      <c r="K502" s="28" t="str">
        <f>IF(記入用!J502="","",ROUNDDOWN(記入用!J502,0))</f>
        <v/>
      </c>
      <c r="L502" s="29" t="str">
        <f>IF(集計用!K502="","",IF(集計用!F502="男",LOOKUP(集計用!K502,得点換算データ!$E$3:$F$12),LOOKUP(集計用!K502,得点換算データ!$E$17:$F$26)))</f>
        <v/>
      </c>
      <c r="M502" s="28" t="str">
        <f>IF(記入用!K502="","",記入用!K502)</f>
        <v/>
      </c>
      <c r="N502" s="30" t="str">
        <f>IF(集計用!M502="","",IF(集計用!F502="男",LOOKUP(集計用!M502,得点換算データ!$G$3:$H$12),LOOKUP(集計用!M502,得点換算データ!$G$17:$H$26)))</f>
        <v/>
      </c>
      <c r="O502" s="28" t="str">
        <f>IF(記入用!L502="","",記入用!L502)</f>
        <v/>
      </c>
      <c r="P502" s="30" t="str">
        <f>IF(集計用!O502="","",IF(集計用!F502="男",LOOKUP(集計用!O502,得点換算データ!$I$3:$J$12),LOOKUP(集計用!O502,得点換算データ!$I$17:$J$26)))</f>
        <v/>
      </c>
      <c r="Q502" s="28" t="str">
        <f>IF(記入用!M502="","",記入用!M502)</f>
        <v/>
      </c>
      <c r="R502" s="30" t="str">
        <f>IF(集計用!Q502="","",IF(集計用!F502="男",LOOKUP(集計用!Q502,得点換算データ!$K$3:$L$12),LOOKUP(集計用!Q502,得点換算データ!$K$17:$L$26)))</f>
        <v/>
      </c>
      <c r="S502" s="28" t="str">
        <f>IF(記入用!N502="","",ROUNDUP(記入用!N502,1))</f>
        <v/>
      </c>
      <c r="T502" s="30" t="str">
        <f>IF(集計用!S502="","",IF(集計用!F502="男",LOOKUP(集計用!S502,得点換算データ!$M$3:$N$12),LOOKUP(集計用!S502,得点換算データ!$M$17:$N$26)))</f>
        <v/>
      </c>
      <c r="U502" s="28" t="str">
        <f>IF(記入用!O502="","",ROUNDDOWN(記入用!O502,0))</f>
        <v/>
      </c>
      <c r="V502" s="30" t="str">
        <f>IF(集計用!U502="","",IF(集計用!F502="男",LOOKUP(集計用!U502,得点換算データ!$O$3:$P$12),LOOKUP(集計用!U502,得点換算データ!$O$17:$P$26)))</f>
        <v/>
      </c>
      <c r="W502" s="28" t="str">
        <f>IF(記入用!P502="","",ROUNDDOWN(記入用!P502,0))</f>
        <v/>
      </c>
      <c r="X502" s="30" t="str">
        <f>IF(集計用!W502="","",IF(集計用!F502="男",LOOKUP(集計用!W502,得点換算データ!$Q$3:$R$12),LOOKUP(集計用!W502,得点換算データ!$Q$17:$R$26)))</f>
        <v/>
      </c>
      <c r="Y502" s="28" t="str">
        <f>IF(SUM(集計用!H502+J502+L502+N502+P502+R502+T502+V502+X502)=0,"",(H502+J502+L502+N502+T502+V502+X502+MAX(P502,R502)))</f>
        <v/>
      </c>
      <c r="Z502" s="28" t="str">
        <f>IF(Y502="","",IF(C502=1,LOOKUP(Y502,得点換算データ!$B$29:$B$33,得点換算データ!$A$29:$A$33),IF(C502=2,LOOKUP(Y502,得点換算データ!$C$29:$C$33,得点換算データ!$A$29:$A$33),LOOKUP(Y502,得点換算データ!$D$29:$D$33,得点換算データ!$A$29:$A$33))))</f>
        <v/>
      </c>
      <c r="AA502" s="27">
        <f t="shared" si="70"/>
        <v>0</v>
      </c>
      <c r="AB502" s="27"/>
      <c r="AC502" s="27">
        <f t="shared" si="71"/>
        <v>0</v>
      </c>
      <c r="AD502" s="27">
        <f t="shared" si="72"/>
        <v>0</v>
      </c>
      <c r="AE502" s="27">
        <f t="shared" si="73"/>
        <v>0</v>
      </c>
      <c r="AF502" s="27">
        <f t="shared" si="74"/>
        <v>0</v>
      </c>
      <c r="AG502" s="27">
        <f t="shared" si="75"/>
        <v>0</v>
      </c>
      <c r="AH502" s="27">
        <f t="shared" si="76"/>
        <v>0</v>
      </c>
      <c r="AI502" s="27">
        <f t="shared" si="77"/>
        <v>0</v>
      </c>
      <c r="AJ502" s="27">
        <f t="shared" si="78"/>
        <v>0</v>
      </c>
      <c r="AK502" s="27">
        <f t="shared" si="79"/>
        <v>0</v>
      </c>
    </row>
    <row r="503" spans="1:37">
      <c r="A503" s="28" t="str">
        <f>IF(記入用!A503="","",記入用!A503)</f>
        <v/>
      </c>
      <c r="B503" s="28" t="str">
        <f>IF(記入用!B503="","",記入用!B503)</f>
        <v/>
      </c>
      <c r="C503" s="28" t="str">
        <f>IF(記入用!C503="","",記入用!C503)</f>
        <v/>
      </c>
      <c r="D503" s="28" t="str">
        <f>IF(記入用!D503="","",記入用!D503)</f>
        <v/>
      </c>
      <c r="E503" s="28" t="str">
        <f>IF(記入用!E503="","",記入用!E503)</f>
        <v/>
      </c>
      <c r="F503" s="28" t="str">
        <f>IF(記入用!F503="","",記入用!F503)</f>
        <v/>
      </c>
      <c r="G503" s="28" t="str">
        <f>IF(OR(記入用!G503=0,記入用!H503=0),"",ROUND((記入用!G503+記入用!H503)/2,0))</f>
        <v/>
      </c>
      <c r="H503" s="29" t="str">
        <f>IF(集計用!G503="","",IF(集計用!F503="男",LOOKUP(集計用!G503,得点換算データ!$A$3:$B$12),LOOKUP(集計用!G503,得点換算データ!$A$17:$B$26)))</f>
        <v/>
      </c>
      <c r="I503" s="28" t="str">
        <f>IF(記入用!I503="","",記入用!I503)</f>
        <v/>
      </c>
      <c r="J503" s="30" t="str">
        <f>IF(集計用!I503="","",IF(集計用!F503="男",LOOKUP(集計用!I503,得点換算データ!$C$3:$D$12),LOOKUP(集計用!I503,得点換算データ!$C$17:$D$26)))</f>
        <v/>
      </c>
      <c r="K503" s="28" t="str">
        <f>IF(記入用!J503="","",ROUNDDOWN(記入用!J503,0))</f>
        <v/>
      </c>
      <c r="L503" s="29" t="str">
        <f>IF(集計用!K503="","",IF(集計用!F503="男",LOOKUP(集計用!K503,得点換算データ!$E$3:$F$12),LOOKUP(集計用!K503,得点換算データ!$E$17:$F$26)))</f>
        <v/>
      </c>
      <c r="M503" s="28" t="str">
        <f>IF(記入用!K503="","",記入用!K503)</f>
        <v/>
      </c>
      <c r="N503" s="30" t="str">
        <f>IF(集計用!M503="","",IF(集計用!F503="男",LOOKUP(集計用!M503,得点換算データ!$G$3:$H$12),LOOKUP(集計用!M503,得点換算データ!$G$17:$H$26)))</f>
        <v/>
      </c>
      <c r="O503" s="28" t="str">
        <f>IF(記入用!L503="","",記入用!L503)</f>
        <v/>
      </c>
      <c r="P503" s="30" t="str">
        <f>IF(集計用!O503="","",IF(集計用!F503="男",LOOKUP(集計用!O503,得点換算データ!$I$3:$J$12),LOOKUP(集計用!O503,得点換算データ!$I$17:$J$26)))</f>
        <v/>
      </c>
      <c r="Q503" s="28" t="str">
        <f>IF(記入用!M503="","",記入用!M503)</f>
        <v/>
      </c>
      <c r="R503" s="30" t="str">
        <f>IF(集計用!Q503="","",IF(集計用!F503="男",LOOKUP(集計用!Q503,得点換算データ!$K$3:$L$12),LOOKUP(集計用!Q503,得点換算データ!$K$17:$L$26)))</f>
        <v/>
      </c>
      <c r="S503" s="28" t="str">
        <f>IF(記入用!N503="","",ROUNDUP(記入用!N503,1))</f>
        <v/>
      </c>
      <c r="T503" s="30" t="str">
        <f>IF(集計用!S503="","",IF(集計用!F503="男",LOOKUP(集計用!S503,得点換算データ!$M$3:$N$12),LOOKUP(集計用!S503,得点換算データ!$M$17:$N$26)))</f>
        <v/>
      </c>
      <c r="U503" s="28" t="str">
        <f>IF(記入用!O503="","",ROUNDDOWN(記入用!O503,0))</f>
        <v/>
      </c>
      <c r="V503" s="30" t="str">
        <f>IF(集計用!U503="","",IF(集計用!F503="男",LOOKUP(集計用!U503,得点換算データ!$O$3:$P$12),LOOKUP(集計用!U503,得点換算データ!$O$17:$P$26)))</f>
        <v/>
      </c>
      <c r="W503" s="28" t="str">
        <f>IF(記入用!P503="","",ROUNDDOWN(記入用!P503,0))</f>
        <v/>
      </c>
      <c r="X503" s="30" t="str">
        <f>IF(集計用!W503="","",IF(集計用!F503="男",LOOKUP(集計用!W503,得点換算データ!$Q$3:$R$12),LOOKUP(集計用!W503,得点換算データ!$Q$17:$R$26)))</f>
        <v/>
      </c>
      <c r="Y503" s="28" t="str">
        <f>IF(SUM(集計用!H503+J503+L503+N503+P503+R503+T503+V503+X503)=0,"",(H503+J503+L503+N503+T503+V503+X503+MAX(P503,R503)))</f>
        <v/>
      </c>
      <c r="Z503" s="28" t="str">
        <f>IF(Y503="","",IF(C503=1,LOOKUP(Y503,得点換算データ!$B$29:$B$33,得点換算データ!$A$29:$A$33),IF(C503=2,LOOKUP(Y503,得点換算データ!$C$29:$C$33,得点換算データ!$A$29:$A$33),LOOKUP(Y503,得点換算データ!$D$29:$D$33,得点換算データ!$A$29:$A$33))))</f>
        <v/>
      </c>
      <c r="AA503" s="27">
        <f t="shared" si="70"/>
        <v>0</v>
      </c>
      <c r="AB503" s="27"/>
      <c r="AC503" s="27">
        <f t="shared" si="71"/>
        <v>0</v>
      </c>
      <c r="AD503" s="27">
        <f t="shared" si="72"/>
        <v>0</v>
      </c>
      <c r="AE503" s="27">
        <f t="shared" si="73"/>
        <v>0</v>
      </c>
      <c r="AF503" s="27">
        <f t="shared" si="74"/>
        <v>0</v>
      </c>
      <c r="AG503" s="27">
        <f t="shared" si="75"/>
        <v>0</v>
      </c>
      <c r="AH503" s="27">
        <f t="shared" si="76"/>
        <v>0</v>
      </c>
      <c r="AI503" s="27">
        <f t="shared" si="77"/>
        <v>0</v>
      </c>
      <c r="AJ503" s="27">
        <f t="shared" si="78"/>
        <v>0</v>
      </c>
      <c r="AK503" s="27">
        <f t="shared" si="79"/>
        <v>0</v>
      </c>
    </row>
    <row r="504" spans="1:37">
      <c r="A504" s="28" t="str">
        <f>IF(記入用!A504="","",記入用!A504)</f>
        <v/>
      </c>
      <c r="B504" s="28" t="str">
        <f>IF(記入用!B504="","",記入用!B504)</f>
        <v/>
      </c>
      <c r="C504" s="28" t="str">
        <f>IF(記入用!C504="","",記入用!C504)</f>
        <v/>
      </c>
      <c r="D504" s="28" t="str">
        <f>IF(記入用!D504="","",記入用!D504)</f>
        <v/>
      </c>
      <c r="E504" s="28" t="str">
        <f>IF(記入用!E504="","",記入用!E504)</f>
        <v/>
      </c>
      <c r="F504" s="28" t="str">
        <f>IF(記入用!F504="","",記入用!F504)</f>
        <v/>
      </c>
      <c r="G504" s="28" t="str">
        <f>IF(OR(記入用!G504=0,記入用!H504=0),"",ROUND((記入用!G504+記入用!H504)/2,0))</f>
        <v/>
      </c>
      <c r="H504" s="29" t="str">
        <f>IF(集計用!G504="","",IF(集計用!F504="男",LOOKUP(集計用!G504,得点換算データ!$A$3:$B$12),LOOKUP(集計用!G504,得点換算データ!$A$17:$B$26)))</f>
        <v/>
      </c>
      <c r="I504" s="28" t="str">
        <f>IF(記入用!I504="","",記入用!I504)</f>
        <v/>
      </c>
      <c r="J504" s="30" t="str">
        <f>IF(集計用!I504="","",IF(集計用!F504="男",LOOKUP(集計用!I504,得点換算データ!$C$3:$D$12),LOOKUP(集計用!I504,得点換算データ!$C$17:$D$26)))</f>
        <v/>
      </c>
      <c r="K504" s="28" t="str">
        <f>IF(記入用!J504="","",ROUNDDOWN(記入用!J504,0))</f>
        <v/>
      </c>
      <c r="L504" s="29" t="str">
        <f>IF(集計用!K504="","",IF(集計用!F504="男",LOOKUP(集計用!K504,得点換算データ!$E$3:$F$12),LOOKUP(集計用!K504,得点換算データ!$E$17:$F$26)))</f>
        <v/>
      </c>
      <c r="M504" s="28" t="str">
        <f>IF(記入用!K504="","",記入用!K504)</f>
        <v/>
      </c>
      <c r="N504" s="30" t="str">
        <f>IF(集計用!M504="","",IF(集計用!F504="男",LOOKUP(集計用!M504,得点換算データ!$G$3:$H$12),LOOKUP(集計用!M504,得点換算データ!$G$17:$H$26)))</f>
        <v/>
      </c>
      <c r="O504" s="28" t="str">
        <f>IF(記入用!L504="","",記入用!L504)</f>
        <v/>
      </c>
      <c r="P504" s="30" t="str">
        <f>IF(集計用!O504="","",IF(集計用!F504="男",LOOKUP(集計用!O504,得点換算データ!$I$3:$J$12),LOOKUP(集計用!O504,得点換算データ!$I$17:$J$26)))</f>
        <v/>
      </c>
      <c r="Q504" s="28" t="str">
        <f>IF(記入用!M504="","",記入用!M504)</f>
        <v/>
      </c>
      <c r="R504" s="30" t="str">
        <f>IF(集計用!Q504="","",IF(集計用!F504="男",LOOKUP(集計用!Q504,得点換算データ!$K$3:$L$12),LOOKUP(集計用!Q504,得点換算データ!$K$17:$L$26)))</f>
        <v/>
      </c>
      <c r="S504" s="28" t="str">
        <f>IF(記入用!N504="","",ROUNDUP(記入用!N504,1))</f>
        <v/>
      </c>
      <c r="T504" s="30" t="str">
        <f>IF(集計用!S504="","",IF(集計用!F504="男",LOOKUP(集計用!S504,得点換算データ!$M$3:$N$12),LOOKUP(集計用!S504,得点換算データ!$M$17:$N$26)))</f>
        <v/>
      </c>
      <c r="U504" s="28" t="str">
        <f>IF(記入用!O504="","",ROUNDDOWN(記入用!O504,0))</f>
        <v/>
      </c>
      <c r="V504" s="30" t="str">
        <f>IF(集計用!U504="","",IF(集計用!F504="男",LOOKUP(集計用!U504,得点換算データ!$O$3:$P$12),LOOKUP(集計用!U504,得点換算データ!$O$17:$P$26)))</f>
        <v/>
      </c>
      <c r="W504" s="28" t="str">
        <f>IF(記入用!P504="","",ROUNDDOWN(記入用!P504,0))</f>
        <v/>
      </c>
      <c r="X504" s="30" t="str">
        <f>IF(集計用!W504="","",IF(集計用!F504="男",LOOKUP(集計用!W504,得点換算データ!$Q$3:$R$12),LOOKUP(集計用!W504,得点換算データ!$Q$17:$R$26)))</f>
        <v/>
      </c>
      <c r="Y504" s="28" t="str">
        <f>IF(SUM(集計用!H504+J504+L504+N504+P504+R504+T504+V504+X504)=0,"",(H504+J504+L504+N504+T504+V504+X504+MAX(P504,R504)))</f>
        <v/>
      </c>
      <c r="Z504" s="28" t="str">
        <f>IF(Y504="","",IF(C504=1,LOOKUP(Y504,得点換算データ!$B$29:$B$33,得点換算データ!$A$29:$A$33),IF(C504=2,LOOKUP(Y504,得点換算データ!$C$29:$C$33,得点換算データ!$A$29:$A$33),LOOKUP(Y504,得点換算データ!$D$29:$D$33,得点換算データ!$A$29:$A$33))))</f>
        <v/>
      </c>
      <c r="AA504" s="27">
        <f t="shared" si="70"/>
        <v>0</v>
      </c>
      <c r="AB504" s="27"/>
      <c r="AC504" s="27">
        <f t="shared" si="71"/>
        <v>0</v>
      </c>
      <c r="AD504" s="27">
        <f t="shared" si="72"/>
        <v>0</v>
      </c>
      <c r="AE504" s="27">
        <f t="shared" si="73"/>
        <v>0</v>
      </c>
      <c r="AF504" s="27">
        <f t="shared" si="74"/>
        <v>0</v>
      </c>
      <c r="AG504" s="27">
        <f t="shared" si="75"/>
        <v>0</v>
      </c>
      <c r="AH504" s="27">
        <f t="shared" si="76"/>
        <v>0</v>
      </c>
      <c r="AI504" s="27">
        <f t="shared" si="77"/>
        <v>0</v>
      </c>
      <c r="AJ504" s="27">
        <f t="shared" si="78"/>
        <v>0</v>
      </c>
      <c r="AK504" s="27">
        <f t="shared" si="79"/>
        <v>0</v>
      </c>
    </row>
    <row r="505" spans="1:37">
      <c r="A505" s="28" t="str">
        <f>IF(記入用!A505="","",記入用!A505)</f>
        <v/>
      </c>
      <c r="B505" s="28" t="str">
        <f>IF(記入用!B505="","",記入用!B505)</f>
        <v/>
      </c>
      <c r="C505" s="28" t="str">
        <f>IF(記入用!C505="","",記入用!C505)</f>
        <v/>
      </c>
      <c r="D505" s="28" t="str">
        <f>IF(記入用!D505="","",記入用!D505)</f>
        <v/>
      </c>
      <c r="E505" s="28" t="str">
        <f>IF(記入用!E505="","",記入用!E505)</f>
        <v/>
      </c>
      <c r="F505" s="28" t="str">
        <f>IF(記入用!F505="","",記入用!F505)</f>
        <v/>
      </c>
      <c r="G505" s="28" t="str">
        <f>IF(OR(記入用!G505=0,記入用!H505=0),"",ROUND((記入用!G505+記入用!H505)/2,0))</f>
        <v/>
      </c>
      <c r="H505" s="29" t="str">
        <f>IF(集計用!G505="","",IF(集計用!F505="男",LOOKUP(集計用!G505,得点換算データ!$A$3:$B$12),LOOKUP(集計用!G505,得点換算データ!$A$17:$B$26)))</f>
        <v/>
      </c>
      <c r="I505" s="28" t="str">
        <f>IF(記入用!I505="","",記入用!I505)</f>
        <v/>
      </c>
      <c r="J505" s="30" t="str">
        <f>IF(集計用!I505="","",IF(集計用!F505="男",LOOKUP(集計用!I505,得点換算データ!$C$3:$D$12),LOOKUP(集計用!I505,得点換算データ!$C$17:$D$26)))</f>
        <v/>
      </c>
      <c r="K505" s="28" t="str">
        <f>IF(記入用!J505="","",ROUNDDOWN(記入用!J505,0))</f>
        <v/>
      </c>
      <c r="L505" s="29" t="str">
        <f>IF(集計用!K505="","",IF(集計用!F505="男",LOOKUP(集計用!K505,得点換算データ!$E$3:$F$12),LOOKUP(集計用!K505,得点換算データ!$E$17:$F$26)))</f>
        <v/>
      </c>
      <c r="M505" s="28" t="str">
        <f>IF(記入用!K505="","",記入用!K505)</f>
        <v/>
      </c>
      <c r="N505" s="30" t="str">
        <f>IF(集計用!M505="","",IF(集計用!F505="男",LOOKUP(集計用!M505,得点換算データ!$G$3:$H$12),LOOKUP(集計用!M505,得点換算データ!$G$17:$H$26)))</f>
        <v/>
      </c>
      <c r="O505" s="28" t="str">
        <f>IF(記入用!L505="","",記入用!L505)</f>
        <v/>
      </c>
      <c r="P505" s="30" t="str">
        <f>IF(集計用!O505="","",IF(集計用!F505="男",LOOKUP(集計用!O505,得点換算データ!$I$3:$J$12),LOOKUP(集計用!O505,得点換算データ!$I$17:$J$26)))</f>
        <v/>
      </c>
      <c r="Q505" s="28" t="str">
        <f>IF(記入用!M505="","",記入用!M505)</f>
        <v/>
      </c>
      <c r="R505" s="30" t="str">
        <f>IF(集計用!Q505="","",IF(集計用!F505="男",LOOKUP(集計用!Q505,得点換算データ!$K$3:$L$12),LOOKUP(集計用!Q505,得点換算データ!$K$17:$L$26)))</f>
        <v/>
      </c>
      <c r="S505" s="28" t="str">
        <f>IF(記入用!N505="","",ROUNDUP(記入用!N505,1))</f>
        <v/>
      </c>
      <c r="T505" s="30" t="str">
        <f>IF(集計用!S505="","",IF(集計用!F505="男",LOOKUP(集計用!S505,得点換算データ!$M$3:$N$12),LOOKUP(集計用!S505,得点換算データ!$M$17:$N$26)))</f>
        <v/>
      </c>
      <c r="U505" s="28" t="str">
        <f>IF(記入用!O505="","",ROUNDDOWN(記入用!O505,0))</f>
        <v/>
      </c>
      <c r="V505" s="30" t="str">
        <f>IF(集計用!U505="","",IF(集計用!F505="男",LOOKUP(集計用!U505,得点換算データ!$O$3:$P$12),LOOKUP(集計用!U505,得点換算データ!$O$17:$P$26)))</f>
        <v/>
      </c>
      <c r="W505" s="28" t="str">
        <f>IF(記入用!P505="","",ROUNDDOWN(記入用!P505,0))</f>
        <v/>
      </c>
      <c r="X505" s="30" t="str">
        <f>IF(集計用!W505="","",IF(集計用!F505="男",LOOKUP(集計用!W505,得点換算データ!$Q$3:$R$12),LOOKUP(集計用!W505,得点換算データ!$Q$17:$R$26)))</f>
        <v/>
      </c>
      <c r="Y505" s="28" t="str">
        <f>IF(SUM(集計用!H505+J505+L505+N505+P505+R505+T505+V505+X505)=0,"",(H505+J505+L505+N505+T505+V505+X505+MAX(P505,R505)))</f>
        <v/>
      </c>
      <c r="Z505" s="28" t="str">
        <f>IF(Y505="","",IF(C505=1,LOOKUP(Y505,得点換算データ!$B$29:$B$33,得点換算データ!$A$29:$A$33),IF(C505=2,LOOKUP(Y505,得点換算データ!$C$29:$C$33,得点換算データ!$A$29:$A$33),LOOKUP(Y505,得点換算データ!$D$29:$D$33,得点換算データ!$A$29:$A$33))))</f>
        <v/>
      </c>
      <c r="AA505" s="27">
        <f t="shared" si="70"/>
        <v>0</v>
      </c>
      <c r="AB505" s="27"/>
      <c r="AC505" s="27">
        <f t="shared" si="71"/>
        <v>0</v>
      </c>
      <c r="AD505" s="27">
        <f t="shared" si="72"/>
        <v>0</v>
      </c>
      <c r="AE505" s="27">
        <f t="shared" si="73"/>
        <v>0</v>
      </c>
      <c r="AF505" s="27">
        <f t="shared" si="74"/>
        <v>0</v>
      </c>
      <c r="AG505" s="27">
        <f t="shared" si="75"/>
        <v>0</v>
      </c>
      <c r="AH505" s="27">
        <f t="shared" si="76"/>
        <v>0</v>
      </c>
      <c r="AI505" s="27">
        <f t="shared" si="77"/>
        <v>0</v>
      </c>
      <c r="AJ505" s="27">
        <f t="shared" si="78"/>
        <v>0</v>
      </c>
      <c r="AK505" s="27">
        <f t="shared" si="79"/>
        <v>0</v>
      </c>
    </row>
    <row r="506" spans="1:37">
      <c r="A506" s="28" t="str">
        <f>IF(記入用!A506="","",記入用!A506)</f>
        <v/>
      </c>
      <c r="B506" s="28" t="str">
        <f>IF(記入用!B506="","",記入用!B506)</f>
        <v/>
      </c>
      <c r="C506" s="28" t="str">
        <f>IF(記入用!C506="","",記入用!C506)</f>
        <v/>
      </c>
      <c r="D506" s="28" t="str">
        <f>IF(記入用!D506="","",記入用!D506)</f>
        <v/>
      </c>
      <c r="E506" s="28" t="str">
        <f>IF(記入用!E506="","",記入用!E506)</f>
        <v/>
      </c>
      <c r="F506" s="28" t="str">
        <f>IF(記入用!F506="","",記入用!F506)</f>
        <v/>
      </c>
      <c r="G506" s="28" t="str">
        <f>IF(OR(記入用!G506=0,記入用!H506=0),"",ROUND((記入用!G506+記入用!H506)/2,0))</f>
        <v/>
      </c>
      <c r="H506" s="29" t="str">
        <f>IF(集計用!G506="","",IF(集計用!F506="男",LOOKUP(集計用!G506,得点換算データ!$A$3:$B$12),LOOKUP(集計用!G506,得点換算データ!$A$17:$B$26)))</f>
        <v/>
      </c>
      <c r="I506" s="28" t="str">
        <f>IF(記入用!I506="","",記入用!I506)</f>
        <v/>
      </c>
      <c r="J506" s="30" t="str">
        <f>IF(集計用!I506="","",IF(集計用!F506="男",LOOKUP(集計用!I506,得点換算データ!$C$3:$D$12),LOOKUP(集計用!I506,得点換算データ!$C$17:$D$26)))</f>
        <v/>
      </c>
      <c r="K506" s="28" t="str">
        <f>IF(記入用!J506="","",ROUNDDOWN(記入用!J506,0))</f>
        <v/>
      </c>
      <c r="L506" s="29" t="str">
        <f>IF(集計用!K506="","",IF(集計用!F506="男",LOOKUP(集計用!K506,得点換算データ!$E$3:$F$12),LOOKUP(集計用!K506,得点換算データ!$E$17:$F$26)))</f>
        <v/>
      </c>
      <c r="M506" s="28" t="str">
        <f>IF(記入用!K506="","",記入用!K506)</f>
        <v/>
      </c>
      <c r="N506" s="30" t="str">
        <f>IF(集計用!M506="","",IF(集計用!F506="男",LOOKUP(集計用!M506,得点換算データ!$G$3:$H$12),LOOKUP(集計用!M506,得点換算データ!$G$17:$H$26)))</f>
        <v/>
      </c>
      <c r="O506" s="28" t="str">
        <f>IF(記入用!L506="","",記入用!L506)</f>
        <v/>
      </c>
      <c r="P506" s="30" t="str">
        <f>IF(集計用!O506="","",IF(集計用!F506="男",LOOKUP(集計用!O506,得点換算データ!$I$3:$J$12),LOOKUP(集計用!O506,得点換算データ!$I$17:$J$26)))</f>
        <v/>
      </c>
      <c r="Q506" s="28" t="str">
        <f>IF(記入用!M506="","",記入用!M506)</f>
        <v/>
      </c>
      <c r="R506" s="30" t="str">
        <f>IF(集計用!Q506="","",IF(集計用!F506="男",LOOKUP(集計用!Q506,得点換算データ!$K$3:$L$12),LOOKUP(集計用!Q506,得点換算データ!$K$17:$L$26)))</f>
        <v/>
      </c>
      <c r="S506" s="28" t="str">
        <f>IF(記入用!N506="","",ROUNDUP(記入用!N506,1))</f>
        <v/>
      </c>
      <c r="T506" s="30" t="str">
        <f>IF(集計用!S506="","",IF(集計用!F506="男",LOOKUP(集計用!S506,得点換算データ!$M$3:$N$12),LOOKUP(集計用!S506,得点換算データ!$M$17:$N$26)))</f>
        <v/>
      </c>
      <c r="U506" s="28" t="str">
        <f>IF(記入用!O506="","",ROUNDDOWN(記入用!O506,0))</f>
        <v/>
      </c>
      <c r="V506" s="30" t="str">
        <f>IF(集計用!U506="","",IF(集計用!F506="男",LOOKUP(集計用!U506,得点換算データ!$O$3:$P$12),LOOKUP(集計用!U506,得点換算データ!$O$17:$P$26)))</f>
        <v/>
      </c>
      <c r="W506" s="28" t="str">
        <f>IF(記入用!P506="","",ROUNDDOWN(記入用!P506,0))</f>
        <v/>
      </c>
      <c r="X506" s="30" t="str">
        <f>IF(集計用!W506="","",IF(集計用!F506="男",LOOKUP(集計用!W506,得点換算データ!$Q$3:$R$12),LOOKUP(集計用!W506,得点換算データ!$Q$17:$R$26)))</f>
        <v/>
      </c>
      <c r="Y506" s="28" t="str">
        <f>IF(SUM(集計用!H506+J506+L506+N506+P506+R506+T506+V506+X506)=0,"",(H506+J506+L506+N506+T506+V506+X506+MAX(P506,R506)))</f>
        <v/>
      </c>
      <c r="Z506" s="28" t="str">
        <f>IF(Y506="","",IF(C506=1,LOOKUP(Y506,得点換算データ!$B$29:$B$33,得点換算データ!$A$29:$A$33),IF(C506=2,LOOKUP(Y506,得点換算データ!$C$29:$C$33,得点換算データ!$A$29:$A$33),LOOKUP(Y506,得点換算データ!$D$29:$D$33,得点換算データ!$A$29:$A$33))))</f>
        <v/>
      </c>
      <c r="AA506" s="27">
        <f t="shared" si="70"/>
        <v>0</v>
      </c>
      <c r="AB506" s="27"/>
      <c r="AC506" s="27">
        <f t="shared" si="71"/>
        <v>0</v>
      </c>
      <c r="AD506" s="27">
        <f t="shared" si="72"/>
        <v>0</v>
      </c>
      <c r="AE506" s="27">
        <f t="shared" si="73"/>
        <v>0</v>
      </c>
      <c r="AF506" s="27">
        <f t="shared" si="74"/>
        <v>0</v>
      </c>
      <c r="AG506" s="27">
        <f t="shared" si="75"/>
        <v>0</v>
      </c>
      <c r="AH506" s="27">
        <f t="shared" si="76"/>
        <v>0</v>
      </c>
      <c r="AI506" s="27">
        <f t="shared" si="77"/>
        <v>0</v>
      </c>
      <c r="AJ506" s="27">
        <f t="shared" si="78"/>
        <v>0</v>
      </c>
      <c r="AK506" s="27">
        <f t="shared" si="79"/>
        <v>0</v>
      </c>
    </row>
    <row r="507" spans="1:37">
      <c r="A507" s="28" t="str">
        <f>IF(記入用!A507="","",記入用!A507)</f>
        <v/>
      </c>
      <c r="B507" s="28" t="str">
        <f>IF(記入用!B507="","",記入用!B507)</f>
        <v/>
      </c>
      <c r="C507" s="28" t="str">
        <f>IF(記入用!C507="","",記入用!C507)</f>
        <v/>
      </c>
      <c r="D507" s="28" t="str">
        <f>IF(記入用!D507="","",記入用!D507)</f>
        <v/>
      </c>
      <c r="E507" s="28" t="str">
        <f>IF(記入用!E507="","",記入用!E507)</f>
        <v/>
      </c>
      <c r="F507" s="28" t="str">
        <f>IF(記入用!F507="","",記入用!F507)</f>
        <v/>
      </c>
      <c r="G507" s="28" t="str">
        <f>IF(OR(記入用!G507=0,記入用!H507=0),"",ROUND((記入用!G507+記入用!H507)/2,0))</f>
        <v/>
      </c>
      <c r="H507" s="29" t="str">
        <f>IF(集計用!G507="","",IF(集計用!F507="男",LOOKUP(集計用!G507,得点換算データ!$A$3:$B$12),LOOKUP(集計用!G507,得点換算データ!$A$17:$B$26)))</f>
        <v/>
      </c>
      <c r="I507" s="28" t="str">
        <f>IF(記入用!I507="","",記入用!I507)</f>
        <v/>
      </c>
      <c r="J507" s="30" t="str">
        <f>IF(集計用!I507="","",IF(集計用!F507="男",LOOKUP(集計用!I507,得点換算データ!$C$3:$D$12),LOOKUP(集計用!I507,得点換算データ!$C$17:$D$26)))</f>
        <v/>
      </c>
      <c r="K507" s="28" t="str">
        <f>IF(記入用!J507="","",ROUNDDOWN(記入用!J507,0))</f>
        <v/>
      </c>
      <c r="L507" s="29" t="str">
        <f>IF(集計用!K507="","",IF(集計用!F507="男",LOOKUP(集計用!K507,得点換算データ!$E$3:$F$12),LOOKUP(集計用!K507,得点換算データ!$E$17:$F$26)))</f>
        <v/>
      </c>
      <c r="M507" s="28" t="str">
        <f>IF(記入用!K507="","",記入用!K507)</f>
        <v/>
      </c>
      <c r="N507" s="30" t="str">
        <f>IF(集計用!M507="","",IF(集計用!F507="男",LOOKUP(集計用!M507,得点換算データ!$G$3:$H$12),LOOKUP(集計用!M507,得点換算データ!$G$17:$H$26)))</f>
        <v/>
      </c>
      <c r="O507" s="28" t="str">
        <f>IF(記入用!L507="","",記入用!L507)</f>
        <v/>
      </c>
      <c r="P507" s="30" t="str">
        <f>IF(集計用!O507="","",IF(集計用!F507="男",LOOKUP(集計用!O507,得点換算データ!$I$3:$J$12),LOOKUP(集計用!O507,得点換算データ!$I$17:$J$26)))</f>
        <v/>
      </c>
      <c r="Q507" s="28" t="str">
        <f>IF(記入用!M507="","",記入用!M507)</f>
        <v/>
      </c>
      <c r="R507" s="30" t="str">
        <f>IF(集計用!Q507="","",IF(集計用!F507="男",LOOKUP(集計用!Q507,得点換算データ!$K$3:$L$12),LOOKUP(集計用!Q507,得点換算データ!$K$17:$L$26)))</f>
        <v/>
      </c>
      <c r="S507" s="28" t="str">
        <f>IF(記入用!N507="","",ROUNDUP(記入用!N507,1))</f>
        <v/>
      </c>
      <c r="T507" s="30" t="str">
        <f>IF(集計用!S507="","",IF(集計用!F507="男",LOOKUP(集計用!S507,得点換算データ!$M$3:$N$12),LOOKUP(集計用!S507,得点換算データ!$M$17:$N$26)))</f>
        <v/>
      </c>
      <c r="U507" s="28" t="str">
        <f>IF(記入用!O507="","",ROUNDDOWN(記入用!O507,0))</f>
        <v/>
      </c>
      <c r="V507" s="30" t="str">
        <f>IF(集計用!U507="","",IF(集計用!F507="男",LOOKUP(集計用!U507,得点換算データ!$O$3:$P$12),LOOKUP(集計用!U507,得点換算データ!$O$17:$P$26)))</f>
        <v/>
      </c>
      <c r="W507" s="28" t="str">
        <f>IF(記入用!P507="","",ROUNDDOWN(記入用!P507,0))</f>
        <v/>
      </c>
      <c r="X507" s="30" t="str">
        <f>IF(集計用!W507="","",IF(集計用!F507="男",LOOKUP(集計用!W507,得点換算データ!$Q$3:$R$12),LOOKUP(集計用!W507,得点換算データ!$Q$17:$R$26)))</f>
        <v/>
      </c>
      <c r="Y507" s="28" t="str">
        <f>IF(SUM(集計用!H507+J507+L507+N507+P507+R507+T507+V507+X507)=0,"",(H507+J507+L507+N507+T507+V507+X507+MAX(P507,R507)))</f>
        <v/>
      </c>
      <c r="Z507" s="28" t="str">
        <f>IF(Y507="","",IF(C507=1,LOOKUP(Y507,得点換算データ!$B$29:$B$33,得点換算データ!$A$29:$A$33),IF(C507=2,LOOKUP(Y507,得点換算データ!$C$29:$C$33,得点換算データ!$A$29:$A$33),LOOKUP(Y507,得点換算データ!$D$29:$D$33,得点換算データ!$A$29:$A$33))))</f>
        <v/>
      </c>
      <c r="AA507" s="27">
        <f t="shared" si="70"/>
        <v>0</v>
      </c>
      <c r="AB507" s="27"/>
      <c r="AC507" s="27">
        <f t="shared" si="71"/>
        <v>0</v>
      </c>
      <c r="AD507" s="27">
        <f t="shared" si="72"/>
        <v>0</v>
      </c>
      <c r="AE507" s="27">
        <f t="shared" si="73"/>
        <v>0</v>
      </c>
      <c r="AF507" s="27">
        <f t="shared" si="74"/>
        <v>0</v>
      </c>
      <c r="AG507" s="27">
        <f t="shared" si="75"/>
        <v>0</v>
      </c>
      <c r="AH507" s="27">
        <f t="shared" si="76"/>
        <v>0</v>
      </c>
      <c r="AI507" s="27">
        <f t="shared" si="77"/>
        <v>0</v>
      </c>
      <c r="AJ507" s="27">
        <f t="shared" si="78"/>
        <v>0</v>
      </c>
      <c r="AK507" s="27">
        <f t="shared" si="79"/>
        <v>0</v>
      </c>
    </row>
    <row r="508" spans="1:37">
      <c r="A508" s="28" t="str">
        <f>IF(記入用!A508="","",記入用!A508)</f>
        <v/>
      </c>
      <c r="B508" s="28" t="str">
        <f>IF(記入用!B508="","",記入用!B508)</f>
        <v/>
      </c>
      <c r="C508" s="28" t="str">
        <f>IF(記入用!C508="","",記入用!C508)</f>
        <v/>
      </c>
      <c r="D508" s="28" t="str">
        <f>IF(記入用!D508="","",記入用!D508)</f>
        <v/>
      </c>
      <c r="E508" s="28" t="str">
        <f>IF(記入用!E508="","",記入用!E508)</f>
        <v/>
      </c>
      <c r="F508" s="28" t="str">
        <f>IF(記入用!F508="","",記入用!F508)</f>
        <v/>
      </c>
      <c r="G508" s="28" t="str">
        <f>IF(OR(記入用!G508=0,記入用!H508=0),"",ROUND((記入用!G508+記入用!H508)/2,0))</f>
        <v/>
      </c>
      <c r="H508" s="29" t="str">
        <f>IF(集計用!G508="","",IF(集計用!F508="男",LOOKUP(集計用!G508,得点換算データ!$A$3:$B$12),LOOKUP(集計用!G508,得点換算データ!$A$17:$B$26)))</f>
        <v/>
      </c>
      <c r="I508" s="28" t="str">
        <f>IF(記入用!I508="","",記入用!I508)</f>
        <v/>
      </c>
      <c r="J508" s="30" t="str">
        <f>IF(集計用!I508="","",IF(集計用!F508="男",LOOKUP(集計用!I508,得点換算データ!$C$3:$D$12),LOOKUP(集計用!I508,得点換算データ!$C$17:$D$26)))</f>
        <v/>
      </c>
      <c r="K508" s="28" t="str">
        <f>IF(記入用!J508="","",ROUNDDOWN(記入用!J508,0))</f>
        <v/>
      </c>
      <c r="L508" s="29" t="str">
        <f>IF(集計用!K508="","",IF(集計用!F508="男",LOOKUP(集計用!K508,得点換算データ!$E$3:$F$12),LOOKUP(集計用!K508,得点換算データ!$E$17:$F$26)))</f>
        <v/>
      </c>
      <c r="M508" s="28" t="str">
        <f>IF(記入用!K508="","",記入用!K508)</f>
        <v/>
      </c>
      <c r="N508" s="30" t="str">
        <f>IF(集計用!M508="","",IF(集計用!F508="男",LOOKUP(集計用!M508,得点換算データ!$G$3:$H$12),LOOKUP(集計用!M508,得点換算データ!$G$17:$H$26)))</f>
        <v/>
      </c>
      <c r="O508" s="28" t="str">
        <f>IF(記入用!L508="","",記入用!L508)</f>
        <v/>
      </c>
      <c r="P508" s="30" t="str">
        <f>IF(集計用!O508="","",IF(集計用!F508="男",LOOKUP(集計用!O508,得点換算データ!$I$3:$J$12),LOOKUP(集計用!O508,得点換算データ!$I$17:$J$26)))</f>
        <v/>
      </c>
      <c r="Q508" s="28" t="str">
        <f>IF(記入用!M508="","",記入用!M508)</f>
        <v/>
      </c>
      <c r="R508" s="30" t="str">
        <f>IF(集計用!Q508="","",IF(集計用!F508="男",LOOKUP(集計用!Q508,得点換算データ!$K$3:$L$12),LOOKUP(集計用!Q508,得点換算データ!$K$17:$L$26)))</f>
        <v/>
      </c>
      <c r="S508" s="28" t="str">
        <f>IF(記入用!N508="","",ROUNDUP(記入用!N508,1))</f>
        <v/>
      </c>
      <c r="T508" s="30" t="str">
        <f>IF(集計用!S508="","",IF(集計用!F508="男",LOOKUP(集計用!S508,得点換算データ!$M$3:$N$12),LOOKUP(集計用!S508,得点換算データ!$M$17:$N$26)))</f>
        <v/>
      </c>
      <c r="U508" s="28" t="str">
        <f>IF(記入用!O508="","",ROUNDDOWN(記入用!O508,0))</f>
        <v/>
      </c>
      <c r="V508" s="30" t="str">
        <f>IF(集計用!U508="","",IF(集計用!F508="男",LOOKUP(集計用!U508,得点換算データ!$O$3:$P$12),LOOKUP(集計用!U508,得点換算データ!$O$17:$P$26)))</f>
        <v/>
      </c>
      <c r="W508" s="28" t="str">
        <f>IF(記入用!P508="","",ROUNDDOWN(記入用!P508,0))</f>
        <v/>
      </c>
      <c r="X508" s="30" t="str">
        <f>IF(集計用!W508="","",IF(集計用!F508="男",LOOKUP(集計用!W508,得点換算データ!$Q$3:$R$12),LOOKUP(集計用!W508,得点換算データ!$Q$17:$R$26)))</f>
        <v/>
      </c>
      <c r="Y508" s="28" t="str">
        <f>IF(SUM(集計用!H508+J508+L508+N508+P508+R508+T508+V508+X508)=0,"",(H508+J508+L508+N508+T508+V508+X508+MAX(P508,R508)))</f>
        <v/>
      </c>
      <c r="Z508" s="28" t="str">
        <f>IF(Y508="","",IF(C508=1,LOOKUP(Y508,得点換算データ!$B$29:$B$33,得点換算データ!$A$29:$A$33),IF(C508=2,LOOKUP(Y508,得点換算データ!$C$29:$C$33,得点換算データ!$A$29:$A$33),LOOKUP(Y508,得点換算データ!$D$29:$D$33,得点換算データ!$A$29:$A$33))))</f>
        <v/>
      </c>
      <c r="AA508" s="27">
        <f t="shared" si="70"/>
        <v>0</v>
      </c>
      <c r="AB508" s="27"/>
      <c r="AC508" s="27">
        <f t="shared" si="71"/>
        <v>0</v>
      </c>
      <c r="AD508" s="27">
        <f t="shared" si="72"/>
        <v>0</v>
      </c>
      <c r="AE508" s="27">
        <f t="shared" si="73"/>
        <v>0</v>
      </c>
      <c r="AF508" s="27">
        <f t="shared" si="74"/>
        <v>0</v>
      </c>
      <c r="AG508" s="27">
        <f t="shared" si="75"/>
        <v>0</v>
      </c>
      <c r="AH508" s="27">
        <f t="shared" si="76"/>
        <v>0</v>
      </c>
      <c r="AI508" s="27">
        <f t="shared" si="77"/>
        <v>0</v>
      </c>
      <c r="AJ508" s="27">
        <f t="shared" si="78"/>
        <v>0</v>
      </c>
      <c r="AK508" s="27">
        <f t="shared" si="79"/>
        <v>0</v>
      </c>
    </row>
    <row r="509" spans="1:37">
      <c r="A509" s="28" t="str">
        <f>IF(記入用!A509="","",記入用!A509)</f>
        <v/>
      </c>
      <c r="B509" s="28" t="str">
        <f>IF(記入用!B509="","",記入用!B509)</f>
        <v/>
      </c>
      <c r="C509" s="28" t="str">
        <f>IF(記入用!C509="","",記入用!C509)</f>
        <v/>
      </c>
      <c r="D509" s="28" t="str">
        <f>IF(記入用!D509="","",記入用!D509)</f>
        <v/>
      </c>
      <c r="E509" s="28" t="str">
        <f>IF(記入用!E509="","",記入用!E509)</f>
        <v/>
      </c>
      <c r="F509" s="28" t="str">
        <f>IF(記入用!F509="","",記入用!F509)</f>
        <v/>
      </c>
      <c r="G509" s="28" t="str">
        <f>IF(OR(記入用!G509=0,記入用!H509=0),"",ROUND((記入用!G509+記入用!H509)/2,0))</f>
        <v/>
      </c>
      <c r="H509" s="29" t="str">
        <f>IF(集計用!G509="","",IF(集計用!F509="男",LOOKUP(集計用!G509,得点換算データ!$A$3:$B$12),LOOKUP(集計用!G509,得点換算データ!$A$17:$B$26)))</f>
        <v/>
      </c>
      <c r="I509" s="28" t="str">
        <f>IF(記入用!I509="","",記入用!I509)</f>
        <v/>
      </c>
      <c r="J509" s="30" t="str">
        <f>IF(集計用!I509="","",IF(集計用!F509="男",LOOKUP(集計用!I509,得点換算データ!$C$3:$D$12),LOOKUP(集計用!I509,得点換算データ!$C$17:$D$26)))</f>
        <v/>
      </c>
      <c r="K509" s="28" t="str">
        <f>IF(記入用!J509="","",ROUNDDOWN(記入用!J509,0))</f>
        <v/>
      </c>
      <c r="L509" s="29" t="str">
        <f>IF(集計用!K509="","",IF(集計用!F509="男",LOOKUP(集計用!K509,得点換算データ!$E$3:$F$12),LOOKUP(集計用!K509,得点換算データ!$E$17:$F$26)))</f>
        <v/>
      </c>
      <c r="M509" s="28" t="str">
        <f>IF(記入用!K509="","",記入用!K509)</f>
        <v/>
      </c>
      <c r="N509" s="30" t="str">
        <f>IF(集計用!M509="","",IF(集計用!F509="男",LOOKUP(集計用!M509,得点換算データ!$G$3:$H$12),LOOKUP(集計用!M509,得点換算データ!$G$17:$H$26)))</f>
        <v/>
      </c>
      <c r="O509" s="28" t="str">
        <f>IF(記入用!L509="","",記入用!L509)</f>
        <v/>
      </c>
      <c r="P509" s="30" t="str">
        <f>IF(集計用!O509="","",IF(集計用!F509="男",LOOKUP(集計用!O509,得点換算データ!$I$3:$J$12),LOOKUP(集計用!O509,得点換算データ!$I$17:$J$26)))</f>
        <v/>
      </c>
      <c r="Q509" s="28" t="str">
        <f>IF(記入用!M509="","",記入用!M509)</f>
        <v/>
      </c>
      <c r="R509" s="30" t="str">
        <f>IF(集計用!Q509="","",IF(集計用!F509="男",LOOKUP(集計用!Q509,得点換算データ!$K$3:$L$12),LOOKUP(集計用!Q509,得点換算データ!$K$17:$L$26)))</f>
        <v/>
      </c>
      <c r="S509" s="28" t="str">
        <f>IF(記入用!N509="","",ROUNDUP(記入用!N509,1))</f>
        <v/>
      </c>
      <c r="T509" s="30" t="str">
        <f>IF(集計用!S509="","",IF(集計用!F509="男",LOOKUP(集計用!S509,得点換算データ!$M$3:$N$12),LOOKUP(集計用!S509,得点換算データ!$M$17:$N$26)))</f>
        <v/>
      </c>
      <c r="U509" s="28" t="str">
        <f>IF(記入用!O509="","",ROUNDDOWN(記入用!O509,0))</f>
        <v/>
      </c>
      <c r="V509" s="30" t="str">
        <f>IF(集計用!U509="","",IF(集計用!F509="男",LOOKUP(集計用!U509,得点換算データ!$O$3:$P$12),LOOKUP(集計用!U509,得点換算データ!$O$17:$P$26)))</f>
        <v/>
      </c>
      <c r="W509" s="28" t="str">
        <f>IF(記入用!P509="","",ROUNDDOWN(記入用!P509,0))</f>
        <v/>
      </c>
      <c r="X509" s="30" t="str">
        <f>IF(集計用!W509="","",IF(集計用!F509="男",LOOKUP(集計用!W509,得点換算データ!$Q$3:$R$12),LOOKUP(集計用!W509,得点換算データ!$Q$17:$R$26)))</f>
        <v/>
      </c>
      <c r="Y509" s="28" t="str">
        <f>IF(SUM(集計用!H509+J509+L509+N509+P509+R509+T509+V509+X509)=0,"",(H509+J509+L509+N509+T509+V509+X509+MAX(P509,R509)))</f>
        <v/>
      </c>
      <c r="Z509" s="28" t="str">
        <f>IF(Y509="","",IF(C509=1,LOOKUP(Y509,得点換算データ!$B$29:$B$33,得点換算データ!$A$29:$A$33),IF(C509=2,LOOKUP(Y509,得点換算データ!$C$29:$C$33,得点換算データ!$A$29:$A$33),LOOKUP(Y509,得点換算データ!$D$29:$D$33,得点換算データ!$A$29:$A$33))))</f>
        <v/>
      </c>
      <c r="AA509" s="27">
        <f t="shared" si="70"/>
        <v>0</v>
      </c>
      <c r="AB509" s="27"/>
      <c r="AC509" s="27">
        <f t="shared" si="71"/>
        <v>0</v>
      </c>
      <c r="AD509" s="27">
        <f t="shared" si="72"/>
        <v>0</v>
      </c>
      <c r="AE509" s="27">
        <f t="shared" si="73"/>
        <v>0</v>
      </c>
      <c r="AF509" s="27">
        <f t="shared" si="74"/>
        <v>0</v>
      </c>
      <c r="AG509" s="27">
        <f t="shared" si="75"/>
        <v>0</v>
      </c>
      <c r="AH509" s="27">
        <f t="shared" si="76"/>
        <v>0</v>
      </c>
      <c r="AI509" s="27">
        <f t="shared" si="77"/>
        <v>0</v>
      </c>
      <c r="AJ509" s="27">
        <f t="shared" si="78"/>
        <v>0</v>
      </c>
      <c r="AK509" s="27">
        <f t="shared" si="79"/>
        <v>0</v>
      </c>
    </row>
    <row r="510" spans="1:37">
      <c r="A510" s="28" t="str">
        <f>IF(記入用!A510="","",記入用!A510)</f>
        <v/>
      </c>
      <c r="B510" s="28" t="str">
        <f>IF(記入用!B510="","",記入用!B510)</f>
        <v/>
      </c>
      <c r="C510" s="28" t="str">
        <f>IF(記入用!C510="","",記入用!C510)</f>
        <v/>
      </c>
      <c r="D510" s="28" t="str">
        <f>IF(記入用!D510="","",記入用!D510)</f>
        <v/>
      </c>
      <c r="E510" s="28" t="str">
        <f>IF(記入用!E510="","",記入用!E510)</f>
        <v/>
      </c>
      <c r="F510" s="28" t="str">
        <f>IF(記入用!F510="","",記入用!F510)</f>
        <v/>
      </c>
      <c r="G510" s="28" t="str">
        <f>IF(OR(記入用!G510=0,記入用!H510=0),"",ROUND((記入用!G510+記入用!H510)/2,0))</f>
        <v/>
      </c>
      <c r="H510" s="29" t="str">
        <f>IF(集計用!G510="","",IF(集計用!F510="男",LOOKUP(集計用!G510,得点換算データ!$A$3:$B$12),LOOKUP(集計用!G510,得点換算データ!$A$17:$B$26)))</f>
        <v/>
      </c>
      <c r="I510" s="28" t="str">
        <f>IF(記入用!I510="","",記入用!I510)</f>
        <v/>
      </c>
      <c r="J510" s="30" t="str">
        <f>IF(集計用!I510="","",IF(集計用!F510="男",LOOKUP(集計用!I510,得点換算データ!$C$3:$D$12),LOOKUP(集計用!I510,得点換算データ!$C$17:$D$26)))</f>
        <v/>
      </c>
      <c r="K510" s="28" t="str">
        <f>IF(記入用!J510="","",ROUNDDOWN(記入用!J510,0))</f>
        <v/>
      </c>
      <c r="L510" s="29" t="str">
        <f>IF(集計用!K510="","",IF(集計用!F510="男",LOOKUP(集計用!K510,得点換算データ!$E$3:$F$12),LOOKUP(集計用!K510,得点換算データ!$E$17:$F$26)))</f>
        <v/>
      </c>
      <c r="M510" s="28" t="str">
        <f>IF(記入用!K510="","",記入用!K510)</f>
        <v/>
      </c>
      <c r="N510" s="30" t="str">
        <f>IF(集計用!M510="","",IF(集計用!F510="男",LOOKUP(集計用!M510,得点換算データ!$G$3:$H$12),LOOKUP(集計用!M510,得点換算データ!$G$17:$H$26)))</f>
        <v/>
      </c>
      <c r="O510" s="28" t="str">
        <f>IF(記入用!L510="","",記入用!L510)</f>
        <v/>
      </c>
      <c r="P510" s="30" t="str">
        <f>IF(集計用!O510="","",IF(集計用!F510="男",LOOKUP(集計用!O510,得点換算データ!$I$3:$J$12),LOOKUP(集計用!O510,得点換算データ!$I$17:$J$26)))</f>
        <v/>
      </c>
      <c r="Q510" s="28" t="str">
        <f>IF(記入用!M510="","",記入用!M510)</f>
        <v/>
      </c>
      <c r="R510" s="30" t="str">
        <f>IF(集計用!Q510="","",IF(集計用!F510="男",LOOKUP(集計用!Q510,得点換算データ!$K$3:$L$12),LOOKUP(集計用!Q510,得点換算データ!$K$17:$L$26)))</f>
        <v/>
      </c>
      <c r="S510" s="28" t="str">
        <f>IF(記入用!N510="","",ROUNDUP(記入用!N510,1))</f>
        <v/>
      </c>
      <c r="T510" s="30" t="str">
        <f>IF(集計用!S510="","",IF(集計用!F510="男",LOOKUP(集計用!S510,得点換算データ!$M$3:$N$12),LOOKUP(集計用!S510,得点換算データ!$M$17:$N$26)))</f>
        <v/>
      </c>
      <c r="U510" s="28" t="str">
        <f>IF(記入用!O510="","",ROUNDDOWN(記入用!O510,0))</f>
        <v/>
      </c>
      <c r="V510" s="30" t="str">
        <f>IF(集計用!U510="","",IF(集計用!F510="男",LOOKUP(集計用!U510,得点換算データ!$O$3:$P$12),LOOKUP(集計用!U510,得点換算データ!$O$17:$P$26)))</f>
        <v/>
      </c>
      <c r="W510" s="28" t="str">
        <f>IF(記入用!P510="","",ROUNDDOWN(記入用!P510,0))</f>
        <v/>
      </c>
      <c r="X510" s="30" t="str">
        <f>IF(集計用!W510="","",IF(集計用!F510="男",LOOKUP(集計用!W510,得点換算データ!$Q$3:$R$12),LOOKUP(集計用!W510,得点換算データ!$Q$17:$R$26)))</f>
        <v/>
      </c>
      <c r="Y510" s="28" t="str">
        <f>IF(SUM(集計用!H510+J510+L510+N510+P510+R510+T510+V510+X510)=0,"",(H510+J510+L510+N510+T510+V510+X510+MAX(P510,R510)))</f>
        <v/>
      </c>
      <c r="Z510" s="28" t="str">
        <f>IF(Y510="","",IF(C510=1,LOOKUP(Y510,得点換算データ!$B$29:$B$33,得点換算データ!$A$29:$A$33),IF(C510=2,LOOKUP(Y510,得点換算データ!$C$29:$C$33,得点換算データ!$A$29:$A$33),LOOKUP(Y510,得点換算データ!$D$29:$D$33,得点換算データ!$A$29:$A$33))))</f>
        <v/>
      </c>
      <c r="AA510" s="27">
        <f t="shared" si="70"/>
        <v>0</v>
      </c>
      <c r="AB510" s="27"/>
      <c r="AC510" s="27">
        <f t="shared" si="71"/>
        <v>0</v>
      </c>
      <c r="AD510" s="27">
        <f t="shared" si="72"/>
        <v>0</v>
      </c>
      <c r="AE510" s="27">
        <f t="shared" si="73"/>
        <v>0</v>
      </c>
      <c r="AF510" s="27">
        <f t="shared" si="74"/>
        <v>0</v>
      </c>
      <c r="AG510" s="27">
        <f t="shared" si="75"/>
        <v>0</v>
      </c>
      <c r="AH510" s="27">
        <f t="shared" si="76"/>
        <v>0</v>
      </c>
      <c r="AI510" s="27">
        <f t="shared" si="77"/>
        <v>0</v>
      </c>
      <c r="AJ510" s="27">
        <f t="shared" si="78"/>
        <v>0</v>
      </c>
      <c r="AK510" s="27">
        <f t="shared" si="79"/>
        <v>0</v>
      </c>
    </row>
    <row r="511" spans="1:37">
      <c r="A511" s="28" t="str">
        <f>IF(記入用!A511="","",記入用!A511)</f>
        <v/>
      </c>
      <c r="B511" s="28" t="str">
        <f>IF(記入用!B511="","",記入用!B511)</f>
        <v/>
      </c>
      <c r="C511" s="28" t="str">
        <f>IF(記入用!C511="","",記入用!C511)</f>
        <v/>
      </c>
      <c r="D511" s="28" t="str">
        <f>IF(記入用!D511="","",記入用!D511)</f>
        <v/>
      </c>
      <c r="E511" s="28" t="str">
        <f>IF(記入用!E511="","",記入用!E511)</f>
        <v/>
      </c>
      <c r="F511" s="28" t="str">
        <f>IF(記入用!F511="","",記入用!F511)</f>
        <v/>
      </c>
      <c r="G511" s="28" t="str">
        <f>IF(OR(記入用!G511=0,記入用!H511=0),"",ROUND((記入用!G511+記入用!H511)/2,0))</f>
        <v/>
      </c>
      <c r="H511" s="29" t="str">
        <f>IF(集計用!G511="","",IF(集計用!F511="男",LOOKUP(集計用!G511,得点換算データ!$A$3:$B$12),LOOKUP(集計用!G511,得点換算データ!$A$17:$B$26)))</f>
        <v/>
      </c>
      <c r="I511" s="28" t="str">
        <f>IF(記入用!I511="","",記入用!I511)</f>
        <v/>
      </c>
      <c r="J511" s="30" t="str">
        <f>IF(集計用!I511="","",IF(集計用!F511="男",LOOKUP(集計用!I511,得点換算データ!$C$3:$D$12),LOOKUP(集計用!I511,得点換算データ!$C$17:$D$26)))</f>
        <v/>
      </c>
      <c r="K511" s="28" t="str">
        <f>IF(記入用!J511="","",ROUNDDOWN(記入用!J511,0))</f>
        <v/>
      </c>
      <c r="L511" s="29" t="str">
        <f>IF(集計用!K511="","",IF(集計用!F511="男",LOOKUP(集計用!K511,得点換算データ!$E$3:$F$12),LOOKUP(集計用!K511,得点換算データ!$E$17:$F$26)))</f>
        <v/>
      </c>
      <c r="M511" s="28" t="str">
        <f>IF(記入用!K511="","",記入用!K511)</f>
        <v/>
      </c>
      <c r="N511" s="30" t="str">
        <f>IF(集計用!M511="","",IF(集計用!F511="男",LOOKUP(集計用!M511,得点換算データ!$G$3:$H$12),LOOKUP(集計用!M511,得点換算データ!$G$17:$H$26)))</f>
        <v/>
      </c>
      <c r="O511" s="28" t="str">
        <f>IF(記入用!L511="","",記入用!L511)</f>
        <v/>
      </c>
      <c r="P511" s="30" t="str">
        <f>IF(集計用!O511="","",IF(集計用!F511="男",LOOKUP(集計用!O511,得点換算データ!$I$3:$J$12),LOOKUP(集計用!O511,得点換算データ!$I$17:$J$26)))</f>
        <v/>
      </c>
      <c r="Q511" s="28" t="str">
        <f>IF(記入用!M511="","",記入用!M511)</f>
        <v/>
      </c>
      <c r="R511" s="30" t="str">
        <f>IF(集計用!Q511="","",IF(集計用!F511="男",LOOKUP(集計用!Q511,得点換算データ!$K$3:$L$12),LOOKUP(集計用!Q511,得点換算データ!$K$17:$L$26)))</f>
        <v/>
      </c>
      <c r="S511" s="28" t="str">
        <f>IF(記入用!N511="","",ROUNDUP(記入用!N511,1))</f>
        <v/>
      </c>
      <c r="T511" s="30" t="str">
        <f>IF(集計用!S511="","",IF(集計用!F511="男",LOOKUP(集計用!S511,得点換算データ!$M$3:$N$12),LOOKUP(集計用!S511,得点換算データ!$M$17:$N$26)))</f>
        <v/>
      </c>
      <c r="U511" s="28" t="str">
        <f>IF(記入用!O511="","",ROUNDDOWN(記入用!O511,0))</f>
        <v/>
      </c>
      <c r="V511" s="30" t="str">
        <f>IF(集計用!U511="","",IF(集計用!F511="男",LOOKUP(集計用!U511,得点換算データ!$O$3:$P$12),LOOKUP(集計用!U511,得点換算データ!$O$17:$P$26)))</f>
        <v/>
      </c>
      <c r="W511" s="28" t="str">
        <f>IF(記入用!P511="","",ROUNDDOWN(記入用!P511,0))</f>
        <v/>
      </c>
      <c r="X511" s="30" t="str">
        <f>IF(集計用!W511="","",IF(集計用!F511="男",LOOKUP(集計用!W511,得点換算データ!$Q$3:$R$12),LOOKUP(集計用!W511,得点換算データ!$Q$17:$R$26)))</f>
        <v/>
      </c>
      <c r="Y511" s="28" t="str">
        <f>IF(SUM(集計用!H511+J511+L511+N511+P511+R511+T511+V511+X511)=0,"",(H511+J511+L511+N511+T511+V511+X511+MAX(P511,R511)))</f>
        <v/>
      </c>
      <c r="Z511" s="28" t="str">
        <f>IF(Y511="","",IF(C511=1,LOOKUP(Y511,得点換算データ!$B$29:$B$33,得点換算データ!$A$29:$A$33),IF(C511=2,LOOKUP(Y511,得点換算データ!$C$29:$C$33,得点換算データ!$A$29:$A$33),LOOKUP(Y511,得点換算データ!$D$29:$D$33,得点換算データ!$A$29:$A$33))))</f>
        <v/>
      </c>
      <c r="AA511" s="27">
        <f t="shared" si="70"/>
        <v>0</v>
      </c>
      <c r="AB511" s="27"/>
      <c r="AC511" s="27">
        <f t="shared" si="71"/>
        <v>0</v>
      </c>
      <c r="AD511" s="27">
        <f t="shared" si="72"/>
        <v>0</v>
      </c>
      <c r="AE511" s="27">
        <f t="shared" si="73"/>
        <v>0</v>
      </c>
      <c r="AF511" s="27">
        <f t="shared" si="74"/>
        <v>0</v>
      </c>
      <c r="AG511" s="27">
        <f t="shared" si="75"/>
        <v>0</v>
      </c>
      <c r="AH511" s="27">
        <f t="shared" si="76"/>
        <v>0</v>
      </c>
      <c r="AI511" s="27">
        <f t="shared" si="77"/>
        <v>0</v>
      </c>
      <c r="AJ511" s="27">
        <f t="shared" si="78"/>
        <v>0</v>
      </c>
      <c r="AK511" s="27">
        <f t="shared" si="79"/>
        <v>0</v>
      </c>
    </row>
    <row r="512" spans="1:37">
      <c r="A512" s="28" t="str">
        <f>IF(記入用!A512="","",記入用!A512)</f>
        <v/>
      </c>
      <c r="B512" s="28" t="str">
        <f>IF(記入用!B512="","",記入用!B512)</f>
        <v/>
      </c>
      <c r="C512" s="28" t="str">
        <f>IF(記入用!C512="","",記入用!C512)</f>
        <v/>
      </c>
      <c r="D512" s="28" t="str">
        <f>IF(記入用!D512="","",記入用!D512)</f>
        <v/>
      </c>
      <c r="E512" s="28" t="str">
        <f>IF(記入用!E512="","",記入用!E512)</f>
        <v/>
      </c>
      <c r="F512" s="28" t="str">
        <f>IF(記入用!F512="","",記入用!F512)</f>
        <v/>
      </c>
      <c r="G512" s="28" t="str">
        <f>IF(OR(記入用!G512=0,記入用!H512=0),"",ROUND((記入用!G512+記入用!H512)/2,0))</f>
        <v/>
      </c>
      <c r="H512" s="29" t="str">
        <f>IF(集計用!G512="","",IF(集計用!F512="男",LOOKUP(集計用!G512,得点換算データ!$A$3:$B$12),LOOKUP(集計用!G512,得点換算データ!$A$17:$B$26)))</f>
        <v/>
      </c>
      <c r="I512" s="28" t="str">
        <f>IF(記入用!I512="","",記入用!I512)</f>
        <v/>
      </c>
      <c r="J512" s="30" t="str">
        <f>IF(集計用!I512="","",IF(集計用!F512="男",LOOKUP(集計用!I512,得点換算データ!$C$3:$D$12),LOOKUP(集計用!I512,得点換算データ!$C$17:$D$26)))</f>
        <v/>
      </c>
      <c r="K512" s="28" t="str">
        <f>IF(記入用!J512="","",ROUNDDOWN(記入用!J512,0))</f>
        <v/>
      </c>
      <c r="L512" s="29" t="str">
        <f>IF(集計用!K512="","",IF(集計用!F512="男",LOOKUP(集計用!K512,得点換算データ!$E$3:$F$12),LOOKUP(集計用!K512,得点換算データ!$E$17:$F$26)))</f>
        <v/>
      </c>
      <c r="M512" s="28" t="str">
        <f>IF(記入用!K512="","",記入用!K512)</f>
        <v/>
      </c>
      <c r="N512" s="30" t="str">
        <f>IF(集計用!M512="","",IF(集計用!F512="男",LOOKUP(集計用!M512,得点換算データ!$G$3:$H$12),LOOKUP(集計用!M512,得点換算データ!$G$17:$H$26)))</f>
        <v/>
      </c>
      <c r="O512" s="28" t="str">
        <f>IF(記入用!L512="","",記入用!L512)</f>
        <v/>
      </c>
      <c r="P512" s="30" t="str">
        <f>IF(集計用!O512="","",IF(集計用!F512="男",LOOKUP(集計用!O512,得点換算データ!$I$3:$J$12),LOOKUP(集計用!O512,得点換算データ!$I$17:$J$26)))</f>
        <v/>
      </c>
      <c r="Q512" s="28" t="str">
        <f>IF(記入用!M512="","",記入用!M512)</f>
        <v/>
      </c>
      <c r="R512" s="30" t="str">
        <f>IF(集計用!Q512="","",IF(集計用!F512="男",LOOKUP(集計用!Q512,得点換算データ!$K$3:$L$12),LOOKUP(集計用!Q512,得点換算データ!$K$17:$L$26)))</f>
        <v/>
      </c>
      <c r="S512" s="28" t="str">
        <f>IF(記入用!N512="","",ROUNDUP(記入用!N512,1))</f>
        <v/>
      </c>
      <c r="T512" s="30" t="str">
        <f>IF(集計用!S512="","",IF(集計用!F512="男",LOOKUP(集計用!S512,得点換算データ!$M$3:$N$12),LOOKUP(集計用!S512,得点換算データ!$M$17:$N$26)))</f>
        <v/>
      </c>
      <c r="U512" s="28" t="str">
        <f>IF(記入用!O512="","",ROUNDDOWN(記入用!O512,0))</f>
        <v/>
      </c>
      <c r="V512" s="30" t="str">
        <f>IF(集計用!U512="","",IF(集計用!F512="男",LOOKUP(集計用!U512,得点換算データ!$O$3:$P$12),LOOKUP(集計用!U512,得点換算データ!$O$17:$P$26)))</f>
        <v/>
      </c>
      <c r="W512" s="28" t="str">
        <f>IF(記入用!P512="","",ROUNDDOWN(記入用!P512,0))</f>
        <v/>
      </c>
      <c r="X512" s="30" t="str">
        <f>IF(集計用!W512="","",IF(集計用!F512="男",LOOKUP(集計用!W512,得点換算データ!$Q$3:$R$12),LOOKUP(集計用!W512,得点換算データ!$Q$17:$R$26)))</f>
        <v/>
      </c>
      <c r="Y512" s="28" t="str">
        <f>IF(SUM(集計用!H512+J512+L512+N512+P512+R512+T512+V512+X512)=0,"",(H512+J512+L512+N512+T512+V512+X512+MAX(P512,R512)))</f>
        <v/>
      </c>
      <c r="Z512" s="28" t="str">
        <f>IF(Y512="","",IF(C512=1,LOOKUP(Y512,得点換算データ!$B$29:$B$33,得点換算データ!$A$29:$A$33),IF(C512=2,LOOKUP(Y512,得点換算データ!$C$29:$C$33,得点換算データ!$A$29:$A$33),LOOKUP(Y512,得点換算データ!$D$29:$D$33,得点換算データ!$A$29:$A$33))))</f>
        <v/>
      </c>
      <c r="AA512" s="27">
        <f t="shared" si="70"/>
        <v>0</v>
      </c>
      <c r="AB512" s="27"/>
      <c r="AC512" s="27">
        <f t="shared" si="71"/>
        <v>0</v>
      </c>
      <c r="AD512" s="27">
        <f t="shared" si="72"/>
        <v>0</v>
      </c>
      <c r="AE512" s="27">
        <f t="shared" si="73"/>
        <v>0</v>
      </c>
      <c r="AF512" s="27">
        <f t="shared" si="74"/>
        <v>0</v>
      </c>
      <c r="AG512" s="27">
        <f t="shared" si="75"/>
        <v>0</v>
      </c>
      <c r="AH512" s="27">
        <f t="shared" si="76"/>
        <v>0</v>
      </c>
      <c r="AI512" s="27">
        <f t="shared" si="77"/>
        <v>0</v>
      </c>
      <c r="AJ512" s="27">
        <f t="shared" si="78"/>
        <v>0</v>
      </c>
      <c r="AK512" s="27">
        <f t="shared" si="79"/>
        <v>0</v>
      </c>
    </row>
    <row r="513" spans="1:37">
      <c r="A513" s="28" t="str">
        <f>IF(記入用!A513="","",記入用!A513)</f>
        <v/>
      </c>
      <c r="B513" s="28" t="str">
        <f>IF(記入用!B513="","",記入用!B513)</f>
        <v/>
      </c>
      <c r="C513" s="28" t="str">
        <f>IF(記入用!C513="","",記入用!C513)</f>
        <v/>
      </c>
      <c r="D513" s="28" t="str">
        <f>IF(記入用!D513="","",記入用!D513)</f>
        <v/>
      </c>
      <c r="E513" s="28" t="str">
        <f>IF(記入用!E513="","",記入用!E513)</f>
        <v/>
      </c>
      <c r="F513" s="28" t="str">
        <f>IF(記入用!F513="","",記入用!F513)</f>
        <v/>
      </c>
      <c r="G513" s="28" t="str">
        <f>IF(OR(記入用!G513=0,記入用!H513=0),"",ROUND((記入用!G513+記入用!H513)/2,0))</f>
        <v/>
      </c>
      <c r="H513" s="29" t="str">
        <f>IF(集計用!G513="","",IF(集計用!F513="男",LOOKUP(集計用!G513,得点換算データ!$A$3:$B$12),LOOKUP(集計用!G513,得点換算データ!$A$17:$B$26)))</f>
        <v/>
      </c>
      <c r="I513" s="28" t="str">
        <f>IF(記入用!I513="","",記入用!I513)</f>
        <v/>
      </c>
      <c r="J513" s="30" t="str">
        <f>IF(集計用!I513="","",IF(集計用!F513="男",LOOKUP(集計用!I513,得点換算データ!$C$3:$D$12),LOOKUP(集計用!I513,得点換算データ!$C$17:$D$26)))</f>
        <v/>
      </c>
      <c r="K513" s="28" t="str">
        <f>IF(記入用!J513="","",ROUNDDOWN(記入用!J513,0))</f>
        <v/>
      </c>
      <c r="L513" s="29" t="str">
        <f>IF(集計用!K513="","",IF(集計用!F513="男",LOOKUP(集計用!K513,得点換算データ!$E$3:$F$12),LOOKUP(集計用!K513,得点換算データ!$E$17:$F$26)))</f>
        <v/>
      </c>
      <c r="M513" s="28" t="str">
        <f>IF(記入用!K513="","",記入用!K513)</f>
        <v/>
      </c>
      <c r="N513" s="30" t="str">
        <f>IF(集計用!M513="","",IF(集計用!F513="男",LOOKUP(集計用!M513,得点換算データ!$G$3:$H$12),LOOKUP(集計用!M513,得点換算データ!$G$17:$H$26)))</f>
        <v/>
      </c>
      <c r="O513" s="28" t="str">
        <f>IF(記入用!L513="","",記入用!L513)</f>
        <v/>
      </c>
      <c r="P513" s="30" t="str">
        <f>IF(集計用!O513="","",IF(集計用!F513="男",LOOKUP(集計用!O513,得点換算データ!$I$3:$J$12),LOOKUP(集計用!O513,得点換算データ!$I$17:$J$26)))</f>
        <v/>
      </c>
      <c r="Q513" s="28" t="str">
        <f>IF(記入用!M513="","",記入用!M513)</f>
        <v/>
      </c>
      <c r="R513" s="30" t="str">
        <f>IF(集計用!Q513="","",IF(集計用!F513="男",LOOKUP(集計用!Q513,得点換算データ!$K$3:$L$12),LOOKUP(集計用!Q513,得点換算データ!$K$17:$L$26)))</f>
        <v/>
      </c>
      <c r="S513" s="28" t="str">
        <f>IF(記入用!N513="","",ROUNDUP(記入用!N513,1))</f>
        <v/>
      </c>
      <c r="T513" s="30" t="str">
        <f>IF(集計用!S513="","",IF(集計用!F513="男",LOOKUP(集計用!S513,得点換算データ!$M$3:$N$12),LOOKUP(集計用!S513,得点換算データ!$M$17:$N$26)))</f>
        <v/>
      </c>
      <c r="U513" s="28" t="str">
        <f>IF(記入用!O513="","",ROUNDDOWN(記入用!O513,0))</f>
        <v/>
      </c>
      <c r="V513" s="30" t="str">
        <f>IF(集計用!U513="","",IF(集計用!F513="男",LOOKUP(集計用!U513,得点換算データ!$O$3:$P$12),LOOKUP(集計用!U513,得点換算データ!$O$17:$P$26)))</f>
        <v/>
      </c>
      <c r="W513" s="28" t="str">
        <f>IF(記入用!P513="","",ROUNDDOWN(記入用!P513,0))</f>
        <v/>
      </c>
      <c r="X513" s="30" t="str">
        <f>IF(集計用!W513="","",IF(集計用!F513="男",LOOKUP(集計用!W513,得点換算データ!$Q$3:$R$12),LOOKUP(集計用!W513,得点換算データ!$Q$17:$R$26)))</f>
        <v/>
      </c>
      <c r="Y513" s="28" t="str">
        <f>IF(SUM(集計用!H513+J513+L513+N513+P513+R513+T513+V513+X513)=0,"",(H513+J513+L513+N513+T513+V513+X513+MAX(P513,R513)))</f>
        <v/>
      </c>
      <c r="Z513" s="28" t="str">
        <f>IF(Y513="","",IF(C513=1,LOOKUP(Y513,得点換算データ!$B$29:$B$33,得点換算データ!$A$29:$A$33),IF(C513=2,LOOKUP(Y513,得点換算データ!$C$29:$C$33,得点換算データ!$A$29:$A$33),LOOKUP(Y513,得点換算データ!$D$29:$D$33,得点換算データ!$A$29:$A$33))))</f>
        <v/>
      </c>
      <c r="AA513" s="27">
        <f t="shared" si="70"/>
        <v>0</v>
      </c>
      <c r="AB513" s="27"/>
      <c r="AC513" s="27">
        <f t="shared" si="71"/>
        <v>0</v>
      </c>
      <c r="AD513" s="27">
        <f t="shared" si="72"/>
        <v>0</v>
      </c>
      <c r="AE513" s="27">
        <f t="shared" si="73"/>
        <v>0</v>
      </c>
      <c r="AF513" s="27">
        <f t="shared" si="74"/>
        <v>0</v>
      </c>
      <c r="AG513" s="27">
        <f t="shared" si="75"/>
        <v>0</v>
      </c>
      <c r="AH513" s="27">
        <f t="shared" si="76"/>
        <v>0</v>
      </c>
      <c r="AI513" s="27">
        <f t="shared" si="77"/>
        <v>0</v>
      </c>
      <c r="AJ513" s="27">
        <f t="shared" si="78"/>
        <v>0</v>
      </c>
      <c r="AK513" s="27">
        <f t="shared" si="79"/>
        <v>0</v>
      </c>
    </row>
    <row r="514" spans="1:37">
      <c r="A514" s="28" t="str">
        <f>IF(記入用!A514="","",記入用!A514)</f>
        <v/>
      </c>
      <c r="B514" s="28" t="str">
        <f>IF(記入用!B514="","",記入用!B514)</f>
        <v/>
      </c>
      <c r="C514" s="28" t="str">
        <f>IF(記入用!C514="","",記入用!C514)</f>
        <v/>
      </c>
      <c r="D514" s="28" t="str">
        <f>IF(記入用!D514="","",記入用!D514)</f>
        <v/>
      </c>
      <c r="E514" s="28" t="str">
        <f>IF(記入用!E514="","",記入用!E514)</f>
        <v/>
      </c>
      <c r="F514" s="28" t="str">
        <f>IF(記入用!F514="","",記入用!F514)</f>
        <v/>
      </c>
      <c r="G514" s="28" t="str">
        <f>IF(OR(記入用!G514=0,記入用!H514=0),"",ROUND((記入用!G514+記入用!H514)/2,0))</f>
        <v/>
      </c>
      <c r="H514" s="29" t="str">
        <f>IF(集計用!G514="","",IF(集計用!F514="男",LOOKUP(集計用!G514,得点換算データ!$A$3:$B$12),LOOKUP(集計用!G514,得点換算データ!$A$17:$B$26)))</f>
        <v/>
      </c>
      <c r="I514" s="28" t="str">
        <f>IF(記入用!I514="","",記入用!I514)</f>
        <v/>
      </c>
      <c r="J514" s="30" t="str">
        <f>IF(集計用!I514="","",IF(集計用!F514="男",LOOKUP(集計用!I514,得点換算データ!$C$3:$D$12),LOOKUP(集計用!I514,得点換算データ!$C$17:$D$26)))</f>
        <v/>
      </c>
      <c r="K514" s="28" t="str">
        <f>IF(記入用!J514="","",ROUNDDOWN(記入用!J514,0))</f>
        <v/>
      </c>
      <c r="L514" s="29" t="str">
        <f>IF(集計用!K514="","",IF(集計用!F514="男",LOOKUP(集計用!K514,得点換算データ!$E$3:$F$12),LOOKUP(集計用!K514,得点換算データ!$E$17:$F$26)))</f>
        <v/>
      </c>
      <c r="M514" s="28" t="str">
        <f>IF(記入用!K514="","",記入用!K514)</f>
        <v/>
      </c>
      <c r="N514" s="30" t="str">
        <f>IF(集計用!M514="","",IF(集計用!F514="男",LOOKUP(集計用!M514,得点換算データ!$G$3:$H$12),LOOKUP(集計用!M514,得点換算データ!$G$17:$H$26)))</f>
        <v/>
      </c>
      <c r="O514" s="28" t="str">
        <f>IF(記入用!L514="","",記入用!L514)</f>
        <v/>
      </c>
      <c r="P514" s="30" t="str">
        <f>IF(集計用!O514="","",IF(集計用!F514="男",LOOKUP(集計用!O514,得点換算データ!$I$3:$J$12),LOOKUP(集計用!O514,得点換算データ!$I$17:$J$26)))</f>
        <v/>
      </c>
      <c r="Q514" s="28" t="str">
        <f>IF(記入用!M514="","",記入用!M514)</f>
        <v/>
      </c>
      <c r="R514" s="30" t="str">
        <f>IF(集計用!Q514="","",IF(集計用!F514="男",LOOKUP(集計用!Q514,得点換算データ!$K$3:$L$12),LOOKUP(集計用!Q514,得点換算データ!$K$17:$L$26)))</f>
        <v/>
      </c>
      <c r="S514" s="28" t="str">
        <f>IF(記入用!N514="","",ROUNDUP(記入用!N514,1))</f>
        <v/>
      </c>
      <c r="T514" s="30" t="str">
        <f>IF(集計用!S514="","",IF(集計用!F514="男",LOOKUP(集計用!S514,得点換算データ!$M$3:$N$12),LOOKUP(集計用!S514,得点換算データ!$M$17:$N$26)))</f>
        <v/>
      </c>
      <c r="U514" s="28" t="str">
        <f>IF(記入用!O514="","",ROUNDDOWN(記入用!O514,0))</f>
        <v/>
      </c>
      <c r="V514" s="30" t="str">
        <f>IF(集計用!U514="","",IF(集計用!F514="男",LOOKUP(集計用!U514,得点換算データ!$O$3:$P$12),LOOKUP(集計用!U514,得点換算データ!$O$17:$P$26)))</f>
        <v/>
      </c>
      <c r="W514" s="28" t="str">
        <f>IF(記入用!P514="","",ROUNDDOWN(記入用!P514,0))</f>
        <v/>
      </c>
      <c r="X514" s="30" t="str">
        <f>IF(集計用!W514="","",IF(集計用!F514="男",LOOKUP(集計用!W514,得点換算データ!$Q$3:$R$12),LOOKUP(集計用!W514,得点換算データ!$Q$17:$R$26)))</f>
        <v/>
      </c>
      <c r="Y514" s="28" t="str">
        <f>IF(SUM(集計用!H514+J514+L514+N514+P514+R514+T514+V514+X514)=0,"",(H514+J514+L514+N514+T514+V514+X514+MAX(P514,R514)))</f>
        <v/>
      </c>
      <c r="Z514" s="28" t="str">
        <f>IF(Y514="","",IF(C514=1,LOOKUP(Y514,得点換算データ!$B$29:$B$33,得点換算データ!$A$29:$A$33),IF(C514=2,LOOKUP(Y514,得点換算データ!$C$29:$C$33,得点換算データ!$A$29:$A$33),LOOKUP(Y514,得点換算データ!$D$29:$D$33,得点換算データ!$A$29:$A$33))))</f>
        <v/>
      </c>
      <c r="AA514" s="27">
        <f t="shared" si="70"/>
        <v>0</v>
      </c>
      <c r="AB514" s="27"/>
      <c r="AC514" s="27">
        <f t="shared" si="71"/>
        <v>0</v>
      </c>
      <c r="AD514" s="27">
        <f t="shared" si="72"/>
        <v>0</v>
      </c>
      <c r="AE514" s="27">
        <f t="shared" si="73"/>
        <v>0</v>
      </c>
      <c r="AF514" s="27">
        <f t="shared" si="74"/>
        <v>0</v>
      </c>
      <c r="AG514" s="27">
        <f t="shared" si="75"/>
        <v>0</v>
      </c>
      <c r="AH514" s="27">
        <f t="shared" si="76"/>
        <v>0</v>
      </c>
      <c r="AI514" s="27">
        <f t="shared" si="77"/>
        <v>0</v>
      </c>
      <c r="AJ514" s="27">
        <f t="shared" si="78"/>
        <v>0</v>
      </c>
      <c r="AK514" s="27">
        <f t="shared" si="79"/>
        <v>0</v>
      </c>
    </row>
    <row r="515" spans="1:37">
      <c r="A515" s="28" t="str">
        <f>IF(記入用!A515="","",記入用!A515)</f>
        <v/>
      </c>
      <c r="B515" s="28" t="str">
        <f>IF(記入用!B515="","",記入用!B515)</f>
        <v/>
      </c>
      <c r="C515" s="28" t="str">
        <f>IF(記入用!C515="","",記入用!C515)</f>
        <v/>
      </c>
      <c r="D515" s="28" t="str">
        <f>IF(記入用!D515="","",記入用!D515)</f>
        <v/>
      </c>
      <c r="E515" s="28" t="str">
        <f>IF(記入用!E515="","",記入用!E515)</f>
        <v/>
      </c>
      <c r="F515" s="28" t="str">
        <f>IF(記入用!F515="","",記入用!F515)</f>
        <v/>
      </c>
      <c r="G515" s="28" t="str">
        <f>IF(OR(記入用!G515=0,記入用!H515=0),"",ROUND((記入用!G515+記入用!H515)/2,0))</f>
        <v/>
      </c>
      <c r="H515" s="29" t="str">
        <f>IF(集計用!G515="","",IF(集計用!F515="男",LOOKUP(集計用!G515,得点換算データ!$A$3:$B$12),LOOKUP(集計用!G515,得点換算データ!$A$17:$B$26)))</f>
        <v/>
      </c>
      <c r="I515" s="28" t="str">
        <f>IF(記入用!I515="","",記入用!I515)</f>
        <v/>
      </c>
      <c r="J515" s="30" t="str">
        <f>IF(集計用!I515="","",IF(集計用!F515="男",LOOKUP(集計用!I515,得点換算データ!$C$3:$D$12),LOOKUP(集計用!I515,得点換算データ!$C$17:$D$26)))</f>
        <v/>
      </c>
      <c r="K515" s="28" t="str">
        <f>IF(記入用!J515="","",ROUNDDOWN(記入用!J515,0))</f>
        <v/>
      </c>
      <c r="L515" s="29" t="str">
        <f>IF(集計用!K515="","",IF(集計用!F515="男",LOOKUP(集計用!K515,得点換算データ!$E$3:$F$12),LOOKUP(集計用!K515,得点換算データ!$E$17:$F$26)))</f>
        <v/>
      </c>
      <c r="M515" s="28" t="str">
        <f>IF(記入用!K515="","",記入用!K515)</f>
        <v/>
      </c>
      <c r="N515" s="30" t="str">
        <f>IF(集計用!M515="","",IF(集計用!F515="男",LOOKUP(集計用!M515,得点換算データ!$G$3:$H$12),LOOKUP(集計用!M515,得点換算データ!$G$17:$H$26)))</f>
        <v/>
      </c>
      <c r="O515" s="28" t="str">
        <f>IF(記入用!L515="","",記入用!L515)</f>
        <v/>
      </c>
      <c r="P515" s="30" t="str">
        <f>IF(集計用!O515="","",IF(集計用!F515="男",LOOKUP(集計用!O515,得点換算データ!$I$3:$J$12),LOOKUP(集計用!O515,得点換算データ!$I$17:$J$26)))</f>
        <v/>
      </c>
      <c r="Q515" s="28" t="str">
        <f>IF(記入用!M515="","",記入用!M515)</f>
        <v/>
      </c>
      <c r="R515" s="30" t="str">
        <f>IF(集計用!Q515="","",IF(集計用!F515="男",LOOKUP(集計用!Q515,得点換算データ!$K$3:$L$12),LOOKUP(集計用!Q515,得点換算データ!$K$17:$L$26)))</f>
        <v/>
      </c>
      <c r="S515" s="28" t="str">
        <f>IF(記入用!N515="","",ROUNDUP(記入用!N515,1))</f>
        <v/>
      </c>
      <c r="T515" s="30" t="str">
        <f>IF(集計用!S515="","",IF(集計用!F515="男",LOOKUP(集計用!S515,得点換算データ!$M$3:$N$12),LOOKUP(集計用!S515,得点換算データ!$M$17:$N$26)))</f>
        <v/>
      </c>
      <c r="U515" s="28" t="str">
        <f>IF(記入用!O515="","",ROUNDDOWN(記入用!O515,0))</f>
        <v/>
      </c>
      <c r="V515" s="30" t="str">
        <f>IF(集計用!U515="","",IF(集計用!F515="男",LOOKUP(集計用!U515,得点換算データ!$O$3:$P$12),LOOKUP(集計用!U515,得点換算データ!$O$17:$P$26)))</f>
        <v/>
      </c>
      <c r="W515" s="28" t="str">
        <f>IF(記入用!P515="","",ROUNDDOWN(記入用!P515,0))</f>
        <v/>
      </c>
      <c r="X515" s="30" t="str">
        <f>IF(集計用!W515="","",IF(集計用!F515="男",LOOKUP(集計用!W515,得点換算データ!$Q$3:$R$12),LOOKUP(集計用!W515,得点換算データ!$Q$17:$R$26)))</f>
        <v/>
      </c>
      <c r="Y515" s="28" t="str">
        <f>IF(SUM(集計用!H515+J515+L515+N515+P515+R515+T515+V515+X515)=0,"",(H515+J515+L515+N515+T515+V515+X515+MAX(P515,R515)))</f>
        <v/>
      </c>
      <c r="Z515" s="28" t="str">
        <f>IF(Y515="","",IF(C515=1,LOOKUP(Y515,得点換算データ!$B$29:$B$33,得点換算データ!$A$29:$A$33),IF(C515=2,LOOKUP(Y515,得点換算データ!$C$29:$C$33,得点換算データ!$A$29:$A$33),LOOKUP(Y515,得点換算データ!$D$29:$D$33,得点換算データ!$A$29:$A$33))))</f>
        <v/>
      </c>
      <c r="AA515" s="27">
        <f t="shared" ref="AA515:AA578" si="80">SUM(AC515:AK515)</f>
        <v>0</v>
      </c>
      <c r="AB515" s="27"/>
      <c r="AC515" s="27">
        <f t="shared" ref="AC515:AC578" si="81">IF(G515&gt;=1,1,0)</f>
        <v>0</v>
      </c>
      <c r="AD515" s="27">
        <f t="shared" ref="AD515:AD578" si="82">IF(I515&gt;=1,1,0)</f>
        <v>0</v>
      </c>
      <c r="AE515" s="27">
        <f t="shared" ref="AE515:AE578" si="83">IF(K515&gt;=1,1,0)</f>
        <v>0</v>
      </c>
      <c r="AF515" s="27">
        <f t="shared" ref="AF515:AF578" si="84">IF(M515&gt;=1,1,0)</f>
        <v>0</v>
      </c>
      <c r="AG515" s="27">
        <f t="shared" ref="AG515:AG578" si="85">IF(O515&gt;=1,1,0)</f>
        <v>0</v>
      </c>
      <c r="AH515" s="27">
        <f t="shared" ref="AH515:AH578" si="86">IF(Q515&gt;=1,1,0)</f>
        <v>0</v>
      </c>
      <c r="AI515" s="27">
        <f t="shared" ref="AI515:AI578" si="87">IF(S515&gt;=1,1,0)</f>
        <v>0</v>
      </c>
      <c r="AJ515" s="27">
        <f t="shared" ref="AJ515:AJ578" si="88">IF(U515&gt;=1,1,0)</f>
        <v>0</v>
      </c>
      <c r="AK515" s="27">
        <f t="shared" ref="AK515:AK578" si="89">IF(W515&gt;=1,1,0)</f>
        <v>0</v>
      </c>
    </row>
    <row r="516" spans="1:37">
      <c r="A516" s="28" t="str">
        <f>IF(記入用!A516="","",記入用!A516)</f>
        <v/>
      </c>
      <c r="B516" s="28" t="str">
        <f>IF(記入用!B516="","",記入用!B516)</f>
        <v/>
      </c>
      <c r="C516" s="28" t="str">
        <f>IF(記入用!C516="","",記入用!C516)</f>
        <v/>
      </c>
      <c r="D516" s="28" t="str">
        <f>IF(記入用!D516="","",記入用!D516)</f>
        <v/>
      </c>
      <c r="E516" s="28" t="str">
        <f>IF(記入用!E516="","",記入用!E516)</f>
        <v/>
      </c>
      <c r="F516" s="28" t="str">
        <f>IF(記入用!F516="","",記入用!F516)</f>
        <v/>
      </c>
      <c r="G516" s="28" t="str">
        <f>IF(OR(記入用!G516=0,記入用!H516=0),"",ROUND((記入用!G516+記入用!H516)/2,0))</f>
        <v/>
      </c>
      <c r="H516" s="29" t="str">
        <f>IF(集計用!G516="","",IF(集計用!F516="男",LOOKUP(集計用!G516,得点換算データ!$A$3:$B$12),LOOKUP(集計用!G516,得点換算データ!$A$17:$B$26)))</f>
        <v/>
      </c>
      <c r="I516" s="28" t="str">
        <f>IF(記入用!I516="","",記入用!I516)</f>
        <v/>
      </c>
      <c r="J516" s="30" t="str">
        <f>IF(集計用!I516="","",IF(集計用!F516="男",LOOKUP(集計用!I516,得点換算データ!$C$3:$D$12),LOOKUP(集計用!I516,得点換算データ!$C$17:$D$26)))</f>
        <v/>
      </c>
      <c r="K516" s="28" t="str">
        <f>IF(記入用!J516="","",ROUNDDOWN(記入用!J516,0))</f>
        <v/>
      </c>
      <c r="L516" s="29" t="str">
        <f>IF(集計用!K516="","",IF(集計用!F516="男",LOOKUP(集計用!K516,得点換算データ!$E$3:$F$12),LOOKUP(集計用!K516,得点換算データ!$E$17:$F$26)))</f>
        <v/>
      </c>
      <c r="M516" s="28" t="str">
        <f>IF(記入用!K516="","",記入用!K516)</f>
        <v/>
      </c>
      <c r="N516" s="30" t="str">
        <f>IF(集計用!M516="","",IF(集計用!F516="男",LOOKUP(集計用!M516,得点換算データ!$G$3:$H$12),LOOKUP(集計用!M516,得点換算データ!$G$17:$H$26)))</f>
        <v/>
      </c>
      <c r="O516" s="28" t="str">
        <f>IF(記入用!L516="","",記入用!L516)</f>
        <v/>
      </c>
      <c r="P516" s="30" t="str">
        <f>IF(集計用!O516="","",IF(集計用!F516="男",LOOKUP(集計用!O516,得点換算データ!$I$3:$J$12),LOOKUP(集計用!O516,得点換算データ!$I$17:$J$26)))</f>
        <v/>
      </c>
      <c r="Q516" s="28" t="str">
        <f>IF(記入用!M516="","",記入用!M516)</f>
        <v/>
      </c>
      <c r="R516" s="30" t="str">
        <f>IF(集計用!Q516="","",IF(集計用!F516="男",LOOKUP(集計用!Q516,得点換算データ!$K$3:$L$12),LOOKUP(集計用!Q516,得点換算データ!$K$17:$L$26)))</f>
        <v/>
      </c>
      <c r="S516" s="28" t="str">
        <f>IF(記入用!N516="","",ROUNDUP(記入用!N516,1))</f>
        <v/>
      </c>
      <c r="T516" s="30" t="str">
        <f>IF(集計用!S516="","",IF(集計用!F516="男",LOOKUP(集計用!S516,得点換算データ!$M$3:$N$12),LOOKUP(集計用!S516,得点換算データ!$M$17:$N$26)))</f>
        <v/>
      </c>
      <c r="U516" s="28" t="str">
        <f>IF(記入用!O516="","",ROUNDDOWN(記入用!O516,0))</f>
        <v/>
      </c>
      <c r="V516" s="30" t="str">
        <f>IF(集計用!U516="","",IF(集計用!F516="男",LOOKUP(集計用!U516,得点換算データ!$O$3:$P$12),LOOKUP(集計用!U516,得点換算データ!$O$17:$P$26)))</f>
        <v/>
      </c>
      <c r="W516" s="28" t="str">
        <f>IF(記入用!P516="","",ROUNDDOWN(記入用!P516,0))</f>
        <v/>
      </c>
      <c r="X516" s="30" t="str">
        <f>IF(集計用!W516="","",IF(集計用!F516="男",LOOKUP(集計用!W516,得点換算データ!$Q$3:$R$12),LOOKUP(集計用!W516,得点換算データ!$Q$17:$R$26)))</f>
        <v/>
      </c>
      <c r="Y516" s="28" t="str">
        <f>IF(SUM(集計用!H516+J516+L516+N516+P516+R516+T516+V516+X516)=0,"",(H516+J516+L516+N516+T516+V516+X516+MAX(P516,R516)))</f>
        <v/>
      </c>
      <c r="Z516" s="28" t="str">
        <f>IF(Y516="","",IF(C516=1,LOOKUP(Y516,得点換算データ!$B$29:$B$33,得点換算データ!$A$29:$A$33),IF(C516=2,LOOKUP(Y516,得点換算データ!$C$29:$C$33,得点換算データ!$A$29:$A$33),LOOKUP(Y516,得点換算データ!$D$29:$D$33,得点換算データ!$A$29:$A$33))))</f>
        <v/>
      </c>
      <c r="AA516" s="27">
        <f t="shared" si="80"/>
        <v>0</v>
      </c>
      <c r="AB516" s="27"/>
      <c r="AC516" s="27">
        <f t="shared" si="81"/>
        <v>0</v>
      </c>
      <c r="AD516" s="27">
        <f t="shared" si="82"/>
        <v>0</v>
      </c>
      <c r="AE516" s="27">
        <f t="shared" si="83"/>
        <v>0</v>
      </c>
      <c r="AF516" s="27">
        <f t="shared" si="84"/>
        <v>0</v>
      </c>
      <c r="AG516" s="27">
        <f t="shared" si="85"/>
        <v>0</v>
      </c>
      <c r="AH516" s="27">
        <f t="shared" si="86"/>
        <v>0</v>
      </c>
      <c r="AI516" s="27">
        <f t="shared" si="87"/>
        <v>0</v>
      </c>
      <c r="AJ516" s="27">
        <f t="shared" si="88"/>
        <v>0</v>
      </c>
      <c r="AK516" s="27">
        <f t="shared" si="89"/>
        <v>0</v>
      </c>
    </row>
    <row r="517" spans="1:37">
      <c r="A517" s="28" t="str">
        <f>IF(記入用!A517="","",記入用!A517)</f>
        <v/>
      </c>
      <c r="B517" s="28" t="str">
        <f>IF(記入用!B517="","",記入用!B517)</f>
        <v/>
      </c>
      <c r="C517" s="28" t="str">
        <f>IF(記入用!C517="","",記入用!C517)</f>
        <v/>
      </c>
      <c r="D517" s="28" t="str">
        <f>IF(記入用!D517="","",記入用!D517)</f>
        <v/>
      </c>
      <c r="E517" s="28" t="str">
        <f>IF(記入用!E517="","",記入用!E517)</f>
        <v/>
      </c>
      <c r="F517" s="28" t="str">
        <f>IF(記入用!F517="","",記入用!F517)</f>
        <v/>
      </c>
      <c r="G517" s="28" t="str">
        <f>IF(OR(記入用!G517=0,記入用!H517=0),"",ROUND((記入用!G517+記入用!H517)/2,0))</f>
        <v/>
      </c>
      <c r="H517" s="29" t="str">
        <f>IF(集計用!G517="","",IF(集計用!F517="男",LOOKUP(集計用!G517,得点換算データ!$A$3:$B$12),LOOKUP(集計用!G517,得点換算データ!$A$17:$B$26)))</f>
        <v/>
      </c>
      <c r="I517" s="28" t="str">
        <f>IF(記入用!I517="","",記入用!I517)</f>
        <v/>
      </c>
      <c r="J517" s="30" t="str">
        <f>IF(集計用!I517="","",IF(集計用!F517="男",LOOKUP(集計用!I517,得点換算データ!$C$3:$D$12),LOOKUP(集計用!I517,得点換算データ!$C$17:$D$26)))</f>
        <v/>
      </c>
      <c r="K517" s="28" t="str">
        <f>IF(記入用!J517="","",ROUNDDOWN(記入用!J517,0))</f>
        <v/>
      </c>
      <c r="L517" s="29" t="str">
        <f>IF(集計用!K517="","",IF(集計用!F517="男",LOOKUP(集計用!K517,得点換算データ!$E$3:$F$12),LOOKUP(集計用!K517,得点換算データ!$E$17:$F$26)))</f>
        <v/>
      </c>
      <c r="M517" s="28" t="str">
        <f>IF(記入用!K517="","",記入用!K517)</f>
        <v/>
      </c>
      <c r="N517" s="30" t="str">
        <f>IF(集計用!M517="","",IF(集計用!F517="男",LOOKUP(集計用!M517,得点換算データ!$G$3:$H$12),LOOKUP(集計用!M517,得点換算データ!$G$17:$H$26)))</f>
        <v/>
      </c>
      <c r="O517" s="28" t="str">
        <f>IF(記入用!L517="","",記入用!L517)</f>
        <v/>
      </c>
      <c r="P517" s="30" t="str">
        <f>IF(集計用!O517="","",IF(集計用!F517="男",LOOKUP(集計用!O517,得点換算データ!$I$3:$J$12),LOOKUP(集計用!O517,得点換算データ!$I$17:$J$26)))</f>
        <v/>
      </c>
      <c r="Q517" s="28" t="str">
        <f>IF(記入用!M517="","",記入用!M517)</f>
        <v/>
      </c>
      <c r="R517" s="30" t="str">
        <f>IF(集計用!Q517="","",IF(集計用!F517="男",LOOKUP(集計用!Q517,得点換算データ!$K$3:$L$12),LOOKUP(集計用!Q517,得点換算データ!$K$17:$L$26)))</f>
        <v/>
      </c>
      <c r="S517" s="28" t="str">
        <f>IF(記入用!N517="","",ROUNDUP(記入用!N517,1))</f>
        <v/>
      </c>
      <c r="T517" s="30" t="str">
        <f>IF(集計用!S517="","",IF(集計用!F517="男",LOOKUP(集計用!S517,得点換算データ!$M$3:$N$12),LOOKUP(集計用!S517,得点換算データ!$M$17:$N$26)))</f>
        <v/>
      </c>
      <c r="U517" s="28" t="str">
        <f>IF(記入用!O517="","",ROUNDDOWN(記入用!O517,0))</f>
        <v/>
      </c>
      <c r="V517" s="30" t="str">
        <f>IF(集計用!U517="","",IF(集計用!F517="男",LOOKUP(集計用!U517,得点換算データ!$O$3:$P$12),LOOKUP(集計用!U517,得点換算データ!$O$17:$P$26)))</f>
        <v/>
      </c>
      <c r="W517" s="28" t="str">
        <f>IF(記入用!P517="","",ROUNDDOWN(記入用!P517,0))</f>
        <v/>
      </c>
      <c r="X517" s="30" t="str">
        <f>IF(集計用!W517="","",IF(集計用!F517="男",LOOKUP(集計用!W517,得点換算データ!$Q$3:$R$12),LOOKUP(集計用!W517,得点換算データ!$Q$17:$R$26)))</f>
        <v/>
      </c>
      <c r="Y517" s="28" t="str">
        <f>IF(SUM(集計用!H517+J517+L517+N517+P517+R517+T517+V517+X517)=0,"",(H517+J517+L517+N517+T517+V517+X517+MAX(P517,R517)))</f>
        <v/>
      </c>
      <c r="Z517" s="28" t="str">
        <f>IF(Y517="","",IF(C517=1,LOOKUP(Y517,得点換算データ!$B$29:$B$33,得点換算データ!$A$29:$A$33),IF(C517=2,LOOKUP(Y517,得点換算データ!$C$29:$C$33,得点換算データ!$A$29:$A$33),LOOKUP(Y517,得点換算データ!$D$29:$D$33,得点換算データ!$A$29:$A$33))))</f>
        <v/>
      </c>
      <c r="AA517" s="27">
        <f t="shared" si="80"/>
        <v>0</v>
      </c>
      <c r="AB517" s="27"/>
      <c r="AC517" s="27">
        <f t="shared" si="81"/>
        <v>0</v>
      </c>
      <c r="AD517" s="27">
        <f t="shared" si="82"/>
        <v>0</v>
      </c>
      <c r="AE517" s="27">
        <f t="shared" si="83"/>
        <v>0</v>
      </c>
      <c r="AF517" s="27">
        <f t="shared" si="84"/>
        <v>0</v>
      </c>
      <c r="AG517" s="27">
        <f t="shared" si="85"/>
        <v>0</v>
      </c>
      <c r="AH517" s="27">
        <f t="shared" si="86"/>
        <v>0</v>
      </c>
      <c r="AI517" s="27">
        <f t="shared" si="87"/>
        <v>0</v>
      </c>
      <c r="AJ517" s="27">
        <f t="shared" si="88"/>
        <v>0</v>
      </c>
      <c r="AK517" s="27">
        <f t="shared" si="89"/>
        <v>0</v>
      </c>
    </row>
    <row r="518" spans="1:37">
      <c r="A518" s="28" t="str">
        <f>IF(記入用!A518="","",記入用!A518)</f>
        <v/>
      </c>
      <c r="B518" s="28" t="str">
        <f>IF(記入用!B518="","",記入用!B518)</f>
        <v/>
      </c>
      <c r="C518" s="28" t="str">
        <f>IF(記入用!C518="","",記入用!C518)</f>
        <v/>
      </c>
      <c r="D518" s="28" t="str">
        <f>IF(記入用!D518="","",記入用!D518)</f>
        <v/>
      </c>
      <c r="E518" s="28" t="str">
        <f>IF(記入用!E518="","",記入用!E518)</f>
        <v/>
      </c>
      <c r="F518" s="28" t="str">
        <f>IF(記入用!F518="","",記入用!F518)</f>
        <v/>
      </c>
      <c r="G518" s="28" t="str">
        <f>IF(OR(記入用!G518=0,記入用!H518=0),"",ROUND((記入用!G518+記入用!H518)/2,0))</f>
        <v/>
      </c>
      <c r="H518" s="29" t="str">
        <f>IF(集計用!G518="","",IF(集計用!F518="男",LOOKUP(集計用!G518,得点換算データ!$A$3:$B$12),LOOKUP(集計用!G518,得点換算データ!$A$17:$B$26)))</f>
        <v/>
      </c>
      <c r="I518" s="28" t="str">
        <f>IF(記入用!I518="","",記入用!I518)</f>
        <v/>
      </c>
      <c r="J518" s="30" t="str">
        <f>IF(集計用!I518="","",IF(集計用!F518="男",LOOKUP(集計用!I518,得点換算データ!$C$3:$D$12),LOOKUP(集計用!I518,得点換算データ!$C$17:$D$26)))</f>
        <v/>
      </c>
      <c r="K518" s="28" t="str">
        <f>IF(記入用!J518="","",ROUNDDOWN(記入用!J518,0))</f>
        <v/>
      </c>
      <c r="L518" s="29" t="str">
        <f>IF(集計用!K518="","",IF(集計用!F518="男",LOOKUP(集計用!K518,得点換算データ!$E$3:$F$12),LOOKUP(集計用!K518,得点換算データ!$E$17:$F$26)))</f>
        <v/>
      </c>
      <c r="M518" s="28" t="str">
        <f>IF(記入用!K518="","",記入用!K518)</f>
        <v/>
      </c>
      <c r="N518" s="30" t="str">
        <f>IF(集計用!M518="","",IF(集計用!F518="男",LOOKUP(集計用!M518,得点換算データ!$G$3:$H$12),LOOKUP(集計用!M518,得点換算データ!$G$17:$H$26)))</f>
        <v/>
      </c>
      <c r="O518" s="28" t="str">
        <f>IF(記入用!L518="","",記入用!L518)</f>
        <v/>
      </c>
      <c r="P518" s="30" t="str">
        <f>IF(集計用!O518="","",IF(集計用!F518="男",LOOKUP(集計用!O518,得点換算データ!$I$3:$J$12),LOOKUP(集計用!O518,得点換算データ!$I$17:$J$26)))</f>
        <v/>
      </c>
      <c r="Q518" s="28" t="str">
        <f>IF(記入用!M518="","",記入用!M518)</f>
        <v/>
      </c>
      <c r="R518" s="30" t="str">
        <f>IF(集計用!Q518="","",IF(集計用!F518="男",LOOKUP(集計用!Q518,得点換算データ!$K$3:$L$12),LOOKUP(集計用!Q518,得点換算データ!$K$17:$L$26)))</f>
        <v/>
      </c>
      <c r="S518" s="28" t="str">
        <f>IF(記入用!N518="","",ROUNDUP(記入用!N518,1))</f>
        <v/>
      </c>
      <c r="T518" s="30" t="str">
        <f>IF(集計用!S518="","",IF(集計用!F518="男",LOOKUP(集計用!S518,得点換算データ!$M$3:$N$12),LOOKUP(集計用!S518,得点換算データ!$M$17:$N$26)))</f>
        <v/>
      </c>
      <c r="U518" s="28" t="str">
        <f>IF(記入用!O518="","",ROUNDDOWN(記入用!O518,0))</f>
        <v/>
      </c>
      <c r="V518" s="30" t="str">
        <f>IF(集計用!U518="","",IF(集計用!F518="男",LOOKUP(集計用!U518,得点換算データ!$O$3:$P$12),LOOKUP(集計用!U518,得点換算データ!$O$17:$P$26)))</f>
        <v/>
      </c>
      <c r="W518" s="28" t="str">
        <f>IF(記入用!P518="","",ROUNDDOWN(記入用!P518,0))</f>
        <v/>
      </c>
      <c r="X518" s="30" t="str">
        <f>IF(集計用!W518="","",IF(集計用!F518="男",LOOKUP(集計用!W518,得点換算データ!$Q$3:$R$12),LOOKUP(集計用!W518,得点換算データ!$Q$17:$R$26)))</f>
        <v/>
      </c>
      <c r="Y518" s="28" t="str">
        <f>IF(SUM(集計用!H518+J518+L518+N518+P518+R518+T518+V518+X518)=0,"",(H518+J518+L518+N518+T518+V518+X518+MAX(P518,R518)))</f>
        <v/>
      </c>
      <c r="Z518" s="28" t="str">
        <f>IF(Y518="","",IF(C518=1,LOOKUP(Y518,得点換算データ!$B$29:$B$33,得点換算データ!$A$29:$A$33),IF(C518=2,LOOKUP(Y518,得点換算データ!$C$29:$C$33,得点換算データ!$A$29:$A$33),LOOKUP(Y518,得点換算データ!$D$29:$D$33,得点換算データ!$A$29:$A$33))))</f>
        <v/>
      </c>
      <c r="AA518" s="27">
        <f t="shared" si="80"/>
        <v>0</v>
      </c>
      <c r="AB518" s="27"/>
      <c r="AC518" s="27">
        <f t="shared" si="81"/>
        <v>0</v>
      </c>
      <c r="AD518" s="27">
        <f t="shared" si="82"/>
        <v>0</v>
      </c>
      <c r="AE518" s="27">
        <f t="shared" si="83"/>
        <v>0</v>
      </c>
      <c r="AF518" s="27">
        <f t="shared" si="84"/>
        <v>0</v>
      </c>
      <c r="AG518" s="27">
        <f t="shared" si="85"/>
        <v>0</v>
      </c>
      <c r="AH518" s="27">
        <f t="shared" si="86"/>
        <v>0</v>
      </c>
      <c r="AI518" s="27">
        <f t="shared" si="87"/>
        <v>0</v>
      </c>
      <c r="AJ518" s="27">
        <f t="shared" si="88"/>
        <v>0</v>
      </c>
      <c r="AK518" s="27">
        <f t="shared" si="89"/>
        <v>0</v>
      </c>
    </row>
    <row r="519" spans="1:37">
      <c r="A519" s="28" t="str">
        <f>IF(記入用!A519="","",記入用!A519)</f>
        <v/>
      </c>
      <c r="B519" s="28" t="str">
        <f>IF(記入用!B519="","",記入用!B519)</f>
        <v/>
      </c>
      <c r="C519" s="28" t="str">
        <f>IF(記入用!C519="","",記入用!C519)</f>
        <v/>
      </c>
      <c r="D519" s="28" t="str">
        <f>IF(記入用!D519="","",記入用!D519)</f>
        <v/>
      </c>
      <c r="E519" s="28" t="str">
        <f>IF(記入用!E519="","",記入用!E519)</f>
        <v/>
      </c>
      <c r="F519" s="28" t="str">
        <f>IF(記入用!F519="","",記入用!F519)</f>
        <v/>
      </c>
      <c r="G519" s="28" t="str">
        <f>IF(OR(記入用!G519=0,記入用!H519=0),"",ROUND((記入用!G519+記入用!H519)/2,0))</f>
        <v/>
      </c>
      <c r="H519" s="29" t="str">
        <f>IF(集計用!G519="","",IF(集計用!F519="男",LOOKUP(集計用!G519,得点換算データ!$A$3:$B$12),LOOKUP(集計用!G519,得点換算データ!$A$17:$B$26)))</f>
        <v/>
      </c>
      <c r="I519" s="28" t="str">
        <f>IF(記入用!I519="","",記入用!I519)</f>
        <v/>
      </c>
      <c r="J519" s="30" t="str">
        <f>IF(集計用!I519="","",IF(集計用!F519="男",LOOKUP(集計用!I519,得点換算データ!$C$3:$D$12),LOOKUP(集計用!I519,得点換算データ!$C$17:$D$26)))</f>
        <v/>
      </c>
      <c r="K519" s="28" t="str">
        <f>IF(記入用!J519="","",ROUNDDOWN(記入用!J519,0))</f>
        <v/>
      </c>
      <c r="L519" s="29" t="str">
        <f>IF(集計用!K519="","",IF(集計用!F519="男",LOOKUP(集計用!K519,得点換算データ!$E$3:$F$12),LOOKUP(集計用!K519,得点換算データ!$E$17:$F$26)))</f>
        <v/>
      </c>
      <c r="M519" s="28" t="str">
        <f>IF(記入用!K519="","",記入用!K519)</f>
        <v/>
      </c>
      <c r="N519" s="30" t="str">
        <f>IF(集計用!M519="","",IF(集計用!F519="男",LOOKUP(集計用!M519,得点換算データ!$G$3:$H$12),LOOKUP(集計用!M519,得点換算データ!$G$17:$H$26)))</f>
        <v/>
      </c>
      <c r="O519" s="28" t="str">
        <f>IF(記入用!L519="","",記入用!L519)</f>
        <v/>
      </c>
      <c r="P519" s="30" t="str">
        <f>IF(集計用!O519="","",IF(集計用!F519="男",LOOKUP(集計用!O519,得点換算データ!$I$3:$J$12),LOOKUP(集計用!O519,得点換算データ!$I$17:$J$26)))</f>
        <v/>
      </c>
      <c r="Q519" s="28" t="str">
        <f>IF(記入用!M519="","",記入用!M519)</f>
        <v/>
      </c>
      <c r="R519" s="30" t="str">
        <f>IF(集計用!Q519="","",IF(集計用!F519="男",LOOKUP(集計用!Q519,得点換算データ!$K$3:$L$12),LOOKUP(集計用!Q519,得点換算データ!$K$17:$L$26)))</f>
        <v/>
      </c>
      <c r="S519" s="28" t="str">
        <f>IF(記入用!N519="","",ROUNDUP(記入用!N519,1))</f>
        <v/>
      </c>
      <c r="T519" s="30" t="str">
        <f>IF(集計用!S519="","",IF(集計用!F519="男",LOOKUP(集計用!S519,得点換算データ!$M$3:$N$12),LOOKUP(集計用!S519,得点換算データ!$M$17:$N$26)))</f>
        <v/>
      </c>
      <c r="U519" s="28" t="str">
        <f>IF(記入用!O519="","",ROUNDDOWN(記入用!O519,0))</f>
        <v/>
      </c>
      <c r="V519" s="30" t="str">
        <f>IF(集計用!U519="","",IF(集計用!F519="男",LOOKUP(集計用!U519,得点換算データ!$O$3:$P$12),LOOKUP(集計用!U519,得点換算データ!$O$17:$P$26)))</f>
        <v/>
      </c>
      <c r="W519" s="28" t="str">
        <f>IF(記入用!P519="","",ROUNDDOWN(記入用!P519,0))</f>
        <v/>
      </c>
      <c r="X519" s="30" t="str">
        <f>IF(集計用!W519="","",IF(集計用!F519="男",LOOKUP(集計用!W519,得点換算データ!$Q$3:$R$12),LOOKUP(集計用!W519,得点換算データ!$Q$17:$R$26)))</f>
        <v/>
      </c>
      <c r="Y519" s="28" t="str">
        <f>IF(SUM(集計用!H519+J519+L519+N519+P519+R519+T519+V519+X519)=0,"",(H519+J519+L519+N519+T519+V519+X519+MAX(P519,R519)))</f>
        <v/>
      </c>
      <c r="Z519" s="28" t="str">
        <f>IF(Y519="","",IF(C519=1,LOOKUP(Y519,得点換算データ!$B$29:$B$33,得点換算データ!$A$29:$A$33),IF(C519=2,LOOKUP(Y519,得点換算データ!$C$29:$C$33,得点換算データ!$A$29:$A$33),LOOKUP(Y519,得点換算データ!$D$29:$D$33,得点換算データ!$A$29:$A$33))))</f>
        <v/>
      </c>
      <c r="AA519" s="27">
        <f t="shared" si="80"/>
        <v>0</v>
      </c>
      <c r="AB519" s="27"/>
      <c r="AC519" s="27">
        <f t="shared" si="81"/>
        <v>0</v>
      </c>
      <c r="AD519" s="27">
        <f t="shared" si="82"/>
        <v>0</v>
      </c>
      <c r="AE519" s="27">
        <f t="shared" si="83"/>
        <v>0</v>
      </c>
      <c r="AF519" s="27">
        <f t="shared" si="84"/>
        <v>0</v>
      </c>
      <c r="AG519" s="27">
        <f t="shared" si="85"/>
        <v>0</v>
      </c>
      <c r="AH519" s="27">
        <f t="shared" si="86"/>
        <v>0</v>
      </c>
      <c r="AI519" s="27">
        <f t="shared" si="87"/>
        <v>0</v>
      </c>
      <c r="AJ519" s="27">
        <f t="shared" si="88"/>
        <v>0</v>
      </c>
      <c r="AK519" s="27">
        <f t="shared" si="89"/>
        <v>0</v>
      </c>
    </row>
    <row r="520" spans="1:37">
      <c r="A520" s="28" t="str">
        <f>IF(記入用!A520="","",記入用!A520)</f>
        <v/>
      </c>
      <c r="B520" s="28" t="str">
        <f>IF(記入用!B520="","",記入用!B520)</f>
        <v/>
      </c>
      <c r="C520" s="28" t="str">
        <f>IF(記入用!C520="","",記入用!C520)</f>
        <v/>
      </c>
      <c r="D520" s="28" t="str">
        <f>IF(記入用!D520="","",記入用!D520)</f>
        <v/>
      </c>
      <c r="E520" s="28" t="str">
        <f>IF(記入用!E520="","",記入用!E520)</f>
        <v/>
      </c>
      <c r="F520" s="28" t="str">
        <f>IF(記入用!F520="","",記入用!F520)</f>
        <v/>
      </c>
      <c r="G520" s="28" t="str">
        <f>IF(OR(記入用!G520=0,記入用!H520=0),"",ROUND((記入用!G520+記入用!H520)/2,0))</f>
        <v/>
      </c>
      <c r="H520" s="29" t="str">
        <f>IF(集計用!G520="","",IF(集計用!F520="男",LOOKUP(集計用!G520,得点換算データ!$A$3:$B$12),LOOKUP(集計用!G520,得点換算データ!$A$17:$B$26)))</f>
        <v/>
      </c>
      <c r="I520" s="28" t="str">
        <f>IF(記入用!I520="","",記入用!I520)</f>
        <v/>
      </c>
      <c r="J520" s="30" t="str">
        <f>IF(集計用!I520="","",IF(集計用!F520="男",LOOKUP(集計用!I520,得点換算データ!$C$3:$D$12),LOOKUP(集計用!I520,得点換算データ!$C$17:$D$26)))</f>
        <v/>
      </c>
      <c r="K520" s="28" t="str">
        <f>IF(記入用!J520="","",ROUNDDOWN(記入用!J520,0))</f>
        <v/>
      </c>
      <c r="L520" s="29" t="str">
        <f>IF(集計用!K520="","",IF(集計用!F520="男",LOOKUP(集計用!K520,得点換算データ!$E$3:$F$12),LOOKUP(集計用!K520,得点換算データ!$E$17:$F$26)))</f>
        <v/>
      </c>
      <c r="M520" s="28" t="str">
        <f>IF(記入用!K520="","",記入用!K520)</f>
        <v/>
      </c>
      <c r="N520" s="30" t="str">
        <f>IF(集計用!M520="","",IF(集計用!F520="男",LOOKUP(集計用!M520,得点換算データ!$G$3:$H$12),LOOKUP(集計用!M520,得点換算データ!$G$17:$H$26)))</f>
        <v/>
      </c>
      <c r="O520" s="28" t="str">
        <f>IF(記入用!L520="","",記入用!L520)</f>
        <v/>
      </c>
      <c r="P520" s="30" t="str">
        <f>IF(集計用!O520="","",IF(集計用!F520="男",LOOKUP(集計用!O520,得点換算データ!$I$3:$J$12),LOOKUP(集計用!O520,得点換算データ!$I$17:$J$26)))</f>
        <v/>
      </c>
      <c r="Q520" s="28" t="str">
        <f>IF(記入用!M520="","",記入用!M520)</f>
        <v/>
      </c>
      <c r="R520" s="30" t="str">
        <f>IF(集計用!Q520="","",IF(集計用!F520="男",LOOKUP(集計用!Q520,得点換算データ!$K$3:$L$12),LOOKUP(集計用!Q520,得点換算データ!$K$17:$L$26)))</f>
        <v/>
      </c>
      <c r="S520" s="28" t="str">
        <f>IF(記入用!N520="","",ROUNDUP(記入用!N520,1))</f>
        <v/>
      </c>
      <c r="T520" s="30" t="str">
        <f>IF(集計用!S520="","",IF(集計用!F520="男",LOOKUP(集計用!S520,得点換算データ!$M$3:$N$12),LOOKUP(集計用!S520,得点換算データ!$M$17:$N$26)))</f>
        <v/>
      </c>
      <c r="U520" s="28" t="str">
        <f>IF(記入用!O520="","",ROUNDDOWN(記入用!O520,0))</f>
        <v/>
      </c>
      <c r="V520" s="30" t="str">
        <f>IF(集計用!U520="","",IF(集計用!F520="男",LOOKUP(集計用!U520,得点換算データ!$O$3:$P$12),LOOKUP(集計用!U520,得点換算データ!$O$17:$P$26)))</f>
        <v/>
      </c>
      <c r="W520" s="28" t="str">
        <f>IF(記入用!P520="","",ROUNDDOWN(記入用!P520,0))</f>
        <v/>
      </c>
      <c r="X520" s="30" t="str">
        <f>IF(集計用!W520="","",IF(集計用!F520="男",LOOKUP(集計用!W520,得点換算データ!$Q$3:$R$12),LOOKUP(集計用!W520,得点換算データ!$Q$17:$R$26)))</f>
        <v/>
      </c>
      <c r="Y520" s="28" t="str">
        <f>IF(SUM(集計用!H520+J520+L520+N520+P520+R520+T520+V520+X520)=0,"",(H520+J520+L520+N520+T520+V520+X520+MAX(P520,R520)))</f>
        <v/>
      </c>
      <c r="Z520" s="28" t="str">
        <f>IF(Y520="","",IF(C520=1,LOOKUP(Y520,得点換算データ!$B$29:$B$33,得点換算データ!$A$29:$A$33),IF(C520=2,LOOKUP(Y520,得点換算データ!$C$29:$C$33,得点換算データ!$A$29:$A$33),LOOKUP(Y520,得点換算データ!$D$29:$D$33,得点換算データ!$A$29:$A$33))))</f>
        <v/>
      </c>
      <c r="AA520" s="27">
        <f t="shared" si="80"/>
        <v>0</v>
      </c>
      <c r="AB520" s="27"/>
      <c r="AC520" s="27">
        <f t="shared" si="81"/>
        <v>0</v>
      </c>
      <c r="AD520" s="27">
        <f t="shared" si="82"/>
        <v>0</v>
      </c>
      <c r="AE520" s="27">
        <f t="shared" si="83"/>
        <v>0</v>
      </c>
      <c r="AF520" s="27">
        <f t="shared" si="84"/>
        <v>0</v>
      </c>
      <c r="AG520" s="27">
        <f t="shared" si="85"/>
        <v>0</v>
      </c>
      <c r="AH520" s="27">
        <f t="shared" si="86"/>
        <v>0</v>
      </c>
      <c r="AI520" s="27">
        <f t="shared" si="87"/>
        <v>0</v>
      </c>
      <c r="AJ520" s="27">
        <f t="shared" si="88"/>
        <v>0</v>
      </c>
      <c r="AK520" s="27">
        <f t="shared" si="89"/>
        <v>0</v>
      </c>
    </row>
    <row r="521" spans="1:37">
      <c r="A521" s="28" t="str">
        <f>IF(記入用!A521="","",記入用!A521)</f>
        <v/>
      </c>
      <c r="B521" s="28" t="str">
        <f>IF(記入用!B521="","",記入用!B521)</f>
        <v/>
      </c>
      <c r="C521" s="28" t="str">
        <f>IF(記入用!C521="","",記入用!C521)</f>
        <v/>
      </c>
      <c r="D521" s="28" t="str">
        <f>IF(記入用!D521="","",記入用!D521)</f>
        <v/>
      </c>
      <c r="E521" s="28" t="str">
        <f>IF(記入用!E521="","",記入用!E521)</f>
        <v/>
      </c>
      <c r="F521" s="28" t="str">
        <f>IF(記入用!F521="","",記入用!F521)</f>
        <v/>
      </c>
      <c r="G521" s="28" t="str">
        <f>IF(OR(記入用!G521=0,記入用!H521=0),"",ROUND((記入用!G521+記入用!H521)/2,0))</f>
        <v/>
      </c>
      <c r="H521" s="29" t="str">
        <f>IF(集計用!G521="","",IF(集計用!F521="男",LOOKUP(集計用!G521,得点換算データ!$A$3:$B$12),LOOKUP(集計用!G521,得点換算データ!$A$17:$B$26)))</f>
        <v/>
      </c>
      <c r="I521" s="28" t="str">
        <f>IF(記入用!I521="","",記入用!I521)</f>
        <v/>
      </c>
      <c r="J521" s="30" t="str">
        <f>IF(集計用!I521="","",IF(集計用!F521="男",LOOKUP(集計用!I521,得点換算データ!$C$3:$D$12),LOOKUP(集計用!I521,得点換算データ!$C$17:$D$26)))</f>
        <v/>
      </c>
      <c r="K521" s="28" t="str">
        <f>IF(記入用!J521="","",ROUNDDOWN(記入用!J521,0))</f>
        <v/>
      </c>
      <c r="L521" s="29" t="str">
        <f>IF(集計用!K521="","",IF(集計用!F521="男",LOOKUP(集計用!K521,得点換算データ!$E$3:$F$12),LOOKUP(集計用!K521,得点換算データ!$E$17:$F$26)))</f>
        <v/>
      </c>
      <c r="M521" s="28" t="str">
        <f>IF(記入用!K521="","",記入用!K521)</f>
        <v/>
      </c>
      <c r="N521" s="30" t="str">
        <f>IF(集計用!M521="","",IF(集計用!F521="男",LOOKUP(集計用!M521,得点換算データ!$G$3:$H$12),LOOKUP(集計用!M521,得点換算データ!$G$17:$H$26)))</f>
        <v/>
      </c>
      <c r="O521" s="28" t="str">
        <f>IF(記入用!L521="","",記入用!L521)</f>
        <v/>
      </c>
      <c r="P521" s="30" t="str">
        <f>IF(集計用!O521="","",IF(集計用!F521="男",LOOKUP(集計用!O521,得点換算データ!$I$3:$J$12),LOOKUP(集計用!O521,得点換算データ!$I$17:$J$26)))</f>
        <v/>
      </c>
      <c r="Q521" s="28" t="str">
        <f>IF(記入用!M521="","",記入用!M521)</f>
        <v/>
      </c>
      <c r="R521" s="30" t="str">
        <f>IF(集計用!Q521="","",IF(集計用!F521="男",LOOKUP(集計用!Q521,得点換算データ!$K$3:$L$12),LOOKUP(集計用!Q521,得点換算データ!$K$17:$L$26)))</f>
        <v/>
      </c>
      <c r="S521" s="28" t="str">
        <f>IF(記入用!N521="","",ROUNDUP(記入用!N521,1))</f>
        <v/>
      </c>
      <c r="T521" s="30" t="str">
        <f>IF(集計用!S521="","",IF(集計用!F521="男",LOOKUP(集計用!S521,得点換算データ!$M$3:$N$12),LOOKUP(集計用!S521,得点換算データ!$M$17:$N$26)))</f>
        <v/>
      </c>
      <c r="U521" s="28" t="str">
        <f>IF(記入用!O521="","",ROUNDDOWN(記入用!O521,0))</f>
        <v/>
      </c>
      <c r="V521" s="30" t="str">
        <f>IF(集計用!U521="","",IF(集計用!F521="男",LOOKUP(集計用!U521,得点換算データ!$O$3:$P$12),LOOKUP(集計用!U521,得点換算データ!$O$17:$P$26)))</f>
        <v/>
      </c>
      <c r="W521" s="28" t="str">
        <f>IF(記入用!P521="","",ROUNDDOWN(記入用!P521,0))</f>
        <v/>
      </c>
      <c r="X521" s="30" t="str">
        <f>IF(集計用!W521="","",IF(集計用!F521="男",LOOKUP(集計用!W521,得点換算データ!$Q$3:$R$12),LOOKUP(集計用!W521,得点換算データ!$Q$17:$R$26)))</f>
        <v/>
      </c>
      <c r="Y521" s="28" t="str">
        <f>IF(SUM(集計用!H521+J521+L521+N521+P521+R521+T521+V521+X521)=0,"",(H521+J521+L521+N521+T521+V521+X521+MAX(P521,R521)))</f>
        <v/>
      </c>
      <c r="Z521" s="28" t="str">
        <f>IF(Y521="","",IF(C521=1,LOOKUP(Y521,得点換算データ!$B$29:$B$33,得点換算データ!$A$29:$A$33),IF(C521=2,LOOKUP(Y521,得点換算データ!$C$29:$C$33,得点換算データ!$A$29:$A$33),LOOKUP(Y521,得点換算データ!$D$29:$D$33,得点換算データ!$A$29:$A$33))))</f>
        <v/>
      </c>
      <c r="AA521" s="27">
        <f t="shared" si="80"/>
        <v>0</v>
      </c>
      <c r="AB521" s="27"/>
      <c r="AC521" s="27">
        <f t="shared" si="81"/>
        <v>0</v>
      </c>
      <c r="AD521" s="27">
        <f t="shared" si="82"/>
        <v>0</v>
      </c>
      <c r="AE521" s="27">
        <f t="shared" si="83"/>
        <v>0</v>
      </c>
      <c r="AF521" s="27">
        <f t="shared" si="84"/>
        <v>0</v>
      </c>
      <c r="AG521" s="27">
        <f t="shared" si="85"/>
        <v>0</v>
      </c>
      <c r="AH521" s="27">
        <f t="shared" si="86"/>
        <v>0</v>
      </c>
      <c r="AI521" s="27">
        <f t="shared" si="87"/>
        <v>0</v>
      </c>
      <c r="AJ521" s="27">
        <f t="shared" si="88"/>
        <v>0</v>
      </c>
      <c r="AK521" s="27">
        <f t="shared" si="89"/>
        <v>0</v>
      </c>
    </row>
    <row r="522" spans="1:37">
      <c r="A522" s="28" t="str">
        <f>IF(記入用!A522="","",記入用!A522)</f>
        <v/>
      </c>
      <c r="B522" s="28" t="str">
        <f>IF(記入用!B522="","",記入用!B522)</f>
        <v/>
      </c>
      <c r="C522" s="28" t="str">
        <f>IF(記入用!C522="","",記入用!C522)</f>
        <v/>
      </c>
      <c r="D522" s="28" t="str">
        <f>IF(記入用!D522="","",記入用!D522)</f>
        <v/>
      </c>
      <c r="E522" s="28" t="str">
        <f>IF(記入用!E522="","",記入用!E522)</f>
        <v/>
      </c>
      <c r="F522" s="28" t="str">
        <f>IF(記入用!F522="","",記入用!F522)</f>
        <v/>
      </c>
      <c r="G522" s="28" t="str">
        <f>IF(OR(記入用!G522=0,記入用!H522=0),"",ROUND((記入用!G522+記入用!H522)/2,0))</f>
        <v/>
      </c>
      <c r="H522" s="29" t="str">
        <f>IF(集計用!G522="","",IF(集計用!F522="男",LOOKUP(集計用!G522,得点換算データ!$A$3:$B$12),LOOKUP(集計用!G522,得点換算データ!$A$17:$B$26)))</f>
        <v/>
      </c>
      <c r="I522" s="28" t="str">
        <f>IF(記入用!I522="","",記入用!I522)</f>
        <v/>
      </c>
      <c r="J522" s="30" t="str">
        <f>IF(集計用!I522="","",IF(集計用!F522="男",LOOKUP(集計用!I522,得点換算データ!$C$3:$D$12),LOOKUP(集計用!I522,得点換算データ!$C$17:$D$26)))</f>
        <v/>
      </c>
      <c r="K522" s="28" t="str">
        <f>IF(記入用!J522="","",ROUNDDOWN(記入用!J522,0))</f>
        <v/>
      </c>
      <c r="L522" s="29" t="str">
        <f>IF(集計用!K522="","",IF(集計用!F522="男",LOOKUP(集計用!K522,得点換算データ!$E$3:$F$12),LOOKUP(集計用!K522,得点換算データ!$E$17:$F$26)))</f>
        <v/>
      </c>
      <c r="M522" s="28" t="str">
        <f>IF(記入用!K522="","",記入用!K522)</f>
        <v/>
      </c>
      <c r="N522" s="30" t="str">
        <f>IF(集計用!M522="","",IF(集計用!F522="男",LOOKUP(集計用!M522,得点換算データ!$G$3:$H$12),LOOKUP(集計用!M522,得点換算データ!$G$17:$H$26)))</f>
        <v/>
      </c>
      <c r="O522" s="28" t="str">
        <f>IF(記入用!L522="","",記入用!L522)</f>
        <v/>
      </c>
      <c r="P522" s="30" t="str">
        <f>IF(集計用!O522="","",IF(集計用!F522="男",LOOKUP(集計用!O522,得点換算データ!$I$3:$J$12),LOOKUP(集計用!O522,得点換算データ!$I$17:$J$26)))</f>
        <v/>
      </c>
      <c r="Q522" s="28" t="str">
        <f>IF(記入用!M522="","",記入用!M522)</f>
        <v/>
      </c>
      <c r="R522" s="30" t="str">
        <f>IF(集計用!Q522="","",IF(集計用!F522="男",LOOKUP(集計用!Q522,得点換算データ!$K$3:$L$12),LOOKUP(集計用!Q522,得点換算データ!$K$17:$L$26)))</f>
        <v/>
      </c>
      <c r="S522" s="28" t="str">
        <f>IF(記入用!N522="","",ROUNDUP(記入用!N522,1))</f>
        <v/>
      </c>
      <c r="T522" s="30" t="str">
        <f>IF(集計用!S522="","",IF(集計用!F522="男",LOOKUP(集計用!S522,得点換算データ!$M$3:$N$12),LOOKUP(集計用!S522,得点換算データ!$M$17:$N$26)))</f>
        <v/>
      </c>
      <c r="U522" s="28" t="str">
        <f>IF(記入用!O522="","",ROUNDDOWN(記入用!O522,0))</f>
        <v/>
      </c>
      <c r="V522" s="30" t="str">
        <f>IF(集計用!U522="","",IF(集計用!F522="男",LOOKUP(集計用!U522,得点換算データ!$O$3:$P$12),LOOKUP(集計用!U522,得点換算データ!$O$17:$P$26)))</f>
        <v/>
      </c>
      <c r="W522" s="28" t="str">
        <f>IF(記入用!P522="","",ROUNDDOWN(記入用!P522,0))</f>
        <v/>
      </c>
      <c r="X522" s="30" t="str">
        <f>IF(集計用!W522="","",IF(集計用!F522="男",LOOKUP(集計用!W522,得点換算データ!$Q$3:$R$12),LOOKUP(集計用!W522,得点換算データ!$Q$17:$R$26)))</f>
        <v/>
      </c>
      <c r="Y522" s="28" t="str">
        <f>IF(SUM(集計用!H522+J522+L522+N522+P522+R522+T522+V522+X522)=0,"",(H522+J522+L522+N522+T522+V522+X522+MAX(P522,R522)))</f>
        <v/>
      </c>
      <c r="Z522" s="28" t="str">
        <f>IF(Y522="","",IF(C522=1,LOOKUP(Y522,得点換算データ!$B$29:$B$33,得点換算データ!$A$29:$A$33),IF(C522=2,LOOKUP(Y522,得点換算データ!$C$29:$C$33,得点換算データ!$A$29:$A$33),LOOKUP(Y522,得点換算データ!$D$29:$D$33,得点換算データ!$A$29:$A$33))))</f>
        <v/>
      </c>
      <c r="AA522" s="27">
        <f t="shared" si="80"/>
        <v>0</v>
      </c>
      <c r="AB522" s="27"/>
      <c r="AC522" s="27">
        <f t="shared" si="81"/>
        <v>0</v>
      </c>
      <c r="AD522" s="27">
        <f t="shared" si="82"/>
        <v>0</v>
      </c>
      <c r="AE522" s="27">
        <f t="shared" si="83"/>
        <v>0</v>
      </c>
      <c r="AF522" s="27">
        <f t="shared" si="84"/>
        <v>0</v>
      </c>
      <c r="AG522" s="27">
        <f t="shared" si="85"/>
        <v>0</v>
      </c>
      <c r="AH522" s="27">
        <f t="shared" si="86"/>
        <v>0</v>
      </c>
      <c r="AI522" s="27">
        <f t="shared" si="87"/>
        <v>0</v>
      </c>
      <c r="AJ522" s="27">
        <f t="shared" si="88"/>
        <v>0</v>
      </c>
      <c r="AK522" s="27">
        <f t="shared" si="89"/>
        <v>0</v>
      </c>
    </row>
    <row r="523" spans="1:37">
      <c r="A523" s="28" t="str">
        <f>IF(記入用!A523="","",記入用!A523)</f>
        <v/>
      </c>
      <c r="B523" s="28" t="str">
        <f>IF(記入用!B523="","",記入用!B523)</f>
        <v/>
      </c>
      <c r="C523" s="28" t="str">
        <f>IF(記入用!C523="","",記入用!C523)</f>
        <v/>
      </c>
      <c r="D523" s="28" t="str">
        <f>IF(記入用!D523="","",記入用!D523)</f>
        <v/>
      </c>
      <c r="E523" s="28" t="str">
        <f>IF(記入用!E523="","",記入用!E523)</f>
        <v/>
      </c>
      <c r="F523" s="28" t="str">
        <f>IF(記入用!F523="","",記入用!F523)</f>
        <v/>
      </c>
      <c r="G523" s="28" t="str">
        <f>IF(OR(記入用!G523=0,記入用!H523=0),"",ROUND((記入用!G523+記入用!H523)/2,0))</f>
        <v/>
      </c>
      <c r="H523" s="29" t="str">
        <f>IF(集計用!G523="","",IF(集計用!F523="男",LOOKUP(集計用!G523,得点換算データ!$A$3:$B$12),LOOKUP(集計用!G523,得点換算データ!$A$17:$B$26)))</f>
        <v/>
      </c>
      <c r="I523" s="28" t="str">
        <f>IF(記入用!I523="","",記入用!I523)</f>
        <v/>
      </c>
      <c r="J523" s="30" t="str">
        <f>IF(集計用!I523="","",IF(集計用!F523="男",LOOKUP(集計用!I523,得点換算データ!$C$3:$D$12),LOOKUP(集計用!I523,得点換算データ!$C$17:$D$26)))</f>
        <v/>
      </c>
      <c r="K523" s="28" t="str">
        <f>IF(記入用!J523="","",ROUNDDOWN(記入用!J523,0))</f>
        <v/>
      </c>
      <c r="L523" s="29" t="str">
        <f>IF(集計用!K523="","",IF(集計用!F523="男",LOOKUP(集計用!K523,得点換算データ!$E$3:$F$12),LOOKUP(集計用!K523,得点換算データ!$E$17:$F$26)))</f>
        <v/>
      </c>
      <c r="M523" s="28" t="str">
        <f>IF(記入用!K523="","",記入用!K523)</f>
        <v/>
      </c>
      <c r="N523" s="30" t="str">
        <f>IF(集計用!M523="","",IF(集計用!F523="男",LOOKUP(集計用!M523,得点換算データ!$G$3:$H$12),LOOKUP(集計用!M523,得点換算データ!$G$17:$H$26)))</f>
        <v/>
      </c>
      <c r="O523" s="28" t="str">
        <f>IF(記入用!L523="","",記入用!L523)</f>
        <v/>
      </c>
      <c r="P523" s="30" t="str">
        <f>IF(集計用!O523="","",IF(集計用!F523="男",LOOKUP(集計用!O523,得点換算データ!$I$3:$J$12),LOOKUP(集計用!O523,得点換算データ!$I$17:$J$26)))</f>
        <v/>
      </c>
      <c r="Q523" s="28" t="str">
        <f>IF(記入用!M523="","",記入用!M523)</f>
        <v/>
      </c>
      <c r="R523" s="30" t="str">
        <f>IF(集計用!Q523="","",IF(集計用!F523="男",LOOKUP(集計用!Q523,得点換算データ!$K$3:$L$12),LOOKUP(集計用!Q523,得点換算データ!$K$17:$L$26)))</f>
        <v/>
      </c>
      <c r="S523" s="28" t="str">
        <f>IF(記入用!N523="","",ROUNDUP(記入用!N523,1))</f>
        <v/>
      </c>
      <c r="T523" s="30" t="str">
        <f>IF(集計用!S523="","",IF(集計用!F523="男",LOOKUP(集計用!S523,得点換算データ!$M$3:$N$12),LOOKUP(集計用!S523,得点換算データ!$M$17:$N$26)))</f>
        <v/>
      </c>
      <c r="U523" s="28" t="str">
        <f>IF(記入用!O523="","",ROUNDDOWN(記入用!O523,0))</f>
        <v/>
      </c>
      <c r="V523" s="30" t="str">
        <f>IF(集計用!U523="","",IF(集計用!F523="男",LOOKUP(集計用!U523,得点換算データ!$O$3:$P$12),LOOKUP(集計用!U523,得点換算データ!$O$17:$P$26)))</f>
        <v/>
      </c>
      <c r="W523" s="28" t="str">
        <f>IF(記入用!P523="","",ROUNDDOWN(記入用!P523,0))</f>
        <v/>
      </c>
      <c r="X523" s="30" t="str">
        <f>IF(集計用!W523="","",IF(集計用!F523="男",LOOKUP(集計用!W523,得点換算データ!$Q$3:$R$12),LOOKUP(集計用!W523,得点換算データ!$Q$17:$R$26)))</f>
        <v/>
      </c>
      <c r="Y523" s="28" t="str">
        <f>IF(SUM(集計用!H523+J523+L523+N523+P523+R523+T523+V523+X523)=0,"",(H523+J523+L523+N523+T523+V523+X523+MAX(P523,R523)))</f>
        <v/>
      </c>
      <c r="Z523" s="28" t="str">
        <f>IF(Y523="","",IF(C523=1,LOOKUP(Y523,得点換算データ!$B$29:$B$33,得点換算データ!$A$29:$A$33),IF(C523=2,LOOKUP(Y523,得点換算データ!$C$29:$C$33,得点換算データ!$A$29:$A$33),LOOKUP(Y523,得点換算データ!$D$29:$D$33,得点換算データ!$A$29:$A$33))))</f>
        <v/>
      </c>
      <c r="AA523" s="27">
        <f t="shared" si="80"/>
        <v>0</v>
      </c>
      <c r="AB523" s="27"/>
      <c r="AC523" s="27">
        <f t="shared" si="81"/>
        <v>0</v>
      </c>
      <c r="AD523" s="27">
        <f t="shared" si="82"/>
        <v>0</v>
      </c>
      <c r="AE523" s="27">
        <f t="shared" si="83"/>
        <v>0</v>
      </c>
      <c r="AF523" s="27">
        <f t="shared" si="84"/>
        <v>0</v>
      </c>
      <c r="AG523" s="27">
        <f t="shared" si="85"/>
        <v>0</v>
      </c>
      <c r="AH523" s="27">
        <f t="shared" si="86"/>
        <v>0</v>
      </c>
      <c r="AI523" s="27">
        <f t="shared" si="87"/>
        <v>0</v>
      </c>
      <c r="AJ523" s="27">
        <f t="shared" si="88"/>
        <v>0</v>
      </c>
      <c r="AK523" s="27">
        <f t="shared" si="89"/>
        <v>0</v>
      </c>
    </row>
    <row r="524" spans="1:37">
      <c r="A524" s="28" t="str">
        <f>IF(記入用!A524="","",記入用!A524)</f>
        <v/>
      </c>
      <c r="B524" s="28" t="str">
        <f>IF(記入用!B524="","",記入用!B524)</f>
        <v/>
      </c>
      <c r="C524" s="28" t="str">
        <f>IF(記入用!C524="","",記入用!C524)</f>
        <v/>
      </c>
      <c r="D524" s="28" t="str">
        <f>IF(記入用!D524="","",記入用!D524)</f>
        <v/>
      </c>
      <c r="E524" s="28" t="str">
        <f>IF(記入用!E524="","",記入用!E524)</f>
        <v/>
      </c>
      <c r="F524" s="28" t="str">
        <f>IF(記入用!F524="","",記入用!F524)</f>
        <v/>
      </c>
      <c r="G524" s="28" t="str">
        <f>IF(OR(記入用!G524=0,記入用!H524=0),"",ROUND((記入用!G524+記入用!H524)/2,0))</f>
        <v/>
      </c>
      <c r="H524" s="29" t="str">
        <f>IF(集計用!G524="","",IF(集計用!F524="男",LOOKUP(集計用!G524,得点換算データ!$A$3:$B$12),LOOKUP(集計用!G524,得点換算データ!$A$17:$B$26)))</f>
        <v/>
      </c>
      <c r="I524" s="28" t="str">
        <f>IF(記入用!I524="","",記入用!I524)</f>
        <v/>
      </c>
      <c r="J524" s="30" t="str">
        <f>IF(集計用!I524="","",IF(集計用!F524="男",LOOKUP(集計用!I524,得点換算データ!$C$3:$D$12),LOOKUP(集計用!I524,得点換算データ!$C$17:$D$26)))</f>
        <v/>
      </c>
      <c r="K524" s="28" t="str">
        <f>IF(記入用!J524="","",ROUNDDOWN(記入用!J524,0))</f>
        <v/>
      </c>
      <c r="L524" s="29" t="str">
        <f>IF(集計用!K524="","",IF(集計用!F524="男",LOOKUP(集計用!K524,得点換算データ!$E$3:$F$12),LOOKUP(集計用!K524,得点換算データ!$E$17:$F$26)))</f>
        <v/>
      </c>
      <c r="M524" s="28" t="str">
        <f>IF(記入用!K524="","",記入用!K524)</f>
        <v/>
      </c>
      <c r="N524" s="30" t="str">
        <f>IF(集計用!M524="","",IF(集計用!F524="男",LOOKUP(集計用!M524,得点換算データ!$G$3:$H$12),LOOKUP(集計用!M524,得点換算データ!$G$17:$H$26)))</f>
        <v/>
      </c>
      <c r="O524" s="28" t="str">
        <f>IF(記入用!L524="","",記入用!L524)</f>
        <v/>
      </c>
      <c r="P524" s="30" t="str">
        <f>IF(集計用!O524="","",IF(集計用!F524="男",LOOKUP(集計用!O524,得点換算データ!$I$3:$J$12),LOOKUP(集計用!O524,得点換算データ!$I$17:$J$26)))</f>
        <v/>
      </c>
      <c r="Q524" s="28" t="str">
        <f>IF(記入用!M524="","",記入用!M524)</f>
        <v/>
      </c>
      <c r="R524" s="30" t="str">
        <f>IF(集計用!Q524="","",IF(集計用!F524="男",LOOKUP(集計用!Q524,得点換算データ!$K$3:$L$12),LOOKUP(集計用!Q524,得点換算データ!$K$17:$L$26)))</f>
        <v/>
      </c>
      <c r="S524" s="28" t="str">
        <f>IF(記入用!N524="","",ROUNDUP(記入用!N524,1))</f>
        <v/>
      </c>
      <c r="T524" s="30" t="str">
        <f>IF(集計用!S524="","",IF(集計用!F524="男",LOOKUP(集計用!S524,得点換算データ!$M$3:$N$12),LOOKUP(集計用!S524,得点換算データ!$M$17:$N$26)))</f>
        <v/>
      </c>
      <c r="U524" s="28" t="str">
        <f>IF(記入用!O524="","",ROUNDDOWN(記入用!O524,0))</f>
        <v/>
      </c>
      <c r="V524" s="30" t="str">
        <f>IF(集計用!U524="","",IF(集計用!F524="男",LOOKUP(集計用!U524,得点換算データ!$O$3:$P$12),LOOKUP(集計用!U524,得点換算データ!$O$17:$P$26)))</f>
        <v/>
      </c>
      <c r="W524" s="28" t="str">
        <f>IF(記入用!P524="","",ROUNDDOWN(記入用!P524,0))</f>
        <v/>
      </c>
      <c r="X524" s="30" t="str">
        <f>IF(集計用!W524="","",IF(集計用!F524="男",LOOKUP(集計用!W524,得点換算データ!$Q$3:$R$12),LOOKUP(集計用!W524,得点換算データ!$Q$17:$R$26)))</f>
        <v/>
      </c>
      <c r="Y524" s="28" t="str">
        <f>IF(SUM(集計用!H524+J524+L524+N524+P524+R524+T524+V524+X524)=0,"",(H524+J524+L524+N524+T524+V524+X524+MAX(P524,R524)))</f>
        <v/>
      </c>
      <c r="Z524" s="28" t="str">
        <f>IF(Y524="","",IF(C524=1,LOOKUP(Y524,得点換算データ!$B$29:$B$33,得点換算データ!$A$29:$A$33),IF(C524=2,LOOKUP(Y524,得点換算データ!$C$29:$C$33,得点換算データ!$A$29:$A$33),LOOKUP(Y524,得点換算データ!$D$29:$D$33,得点換算データ!$A$29:$A$33))))</f>
        <v/>
      </c>
      <c r="AA524" s="27">
        <f t="shared" si="80"/>
        <v>0</v>
      </c>
      <c r="AB524" s="27"/>
      <c r="AC524" s="27">
        <f t="shared" si="81"/>
        <v>0</v>
      </c>
      <c r="AD524" s="27">
        <f t="shared" si="82"/>
        <v>0</v>
      </c>
      <c r="AE524" s="27">
        <f t="shared" si="83"/>
        <v>0</v>
      </c>
      <c r="AF524" s="27">
        <f t="shared" si="84"/>
        <v>0</v>
      </c>
      <c r="AG524" s="27">
        <f t="shared" si="85"/>
        <v>0</v>
      </c>
      <c r="AH524" s="27">
        <f t="shared" si="86"/>
        <v>0</v>
      </c>
      <c r="AI524" s="27">
        <f t="shared" si="87"/>
        <v>0</v>
      </c>
      <c r="AJ524" s="27">
        <f t="shared" si="88"/>
        <v>0</v>
      </c>
      <c r="AK524" s="27">
        <f t="shared" si="89"/>
        <v>0</v>
      </c>
    </row>
    <row r="525" spans="1:37">
      <c r="A525" s="28" t="str">
        <f>IF(記入用!A525="","",記入用!A525)</f>
        <v/>
      </c>
      <c r="B525" s="28" t="str">
        <f>IF(記入用!B525="","",記入用!B525)</f>
        <v/>
      </c>
      <c r="C525" s="28" t="str">
        <f>IF(記入用!C525="","",記入用!C525)</f>
        <v/>
      </c>
      <c r="D525" s="28" t="str">
        <f>IF(記入用!D525="","",記入用!D525)</f>
        <v/>
      </c>
      <c r="E525" s="28" t="str">
        <f>IF(記入用!E525="","",記入用!E525)</f>
        <v/>
      </c>
      <c r="F525" s="28" t="str">
        <f>IF(記入用!F525="","",記入用!F525)</f>
        <v/>
      </c>
      <c r="G525" s="28" t="str">
        <f>IF(OR(記入用!G525=0,記入用!H525=0),"",ROUND((記入用!G525+記入用!H525)/2,0))</f>
        <v/>
      </c>
      <c r="H525" s="29" t="str">
        <f>IF(集計用!G525="","",IF(集計用!F525="男",LOOKUP(集計用!G525,得点換算データ!$A$3:$B$12),LOOKUP(集計用!G525,得点換算データ!$A$17:$B$26)))</f>
        <v/>
      </c>
      <c r="I525" s="28" t="str">
        <f>IF(記入用!I525="","",記入用!I525)</f>
        <v/>
      </c>
      <c r="J525" s="30" t="str">
        <f>IF(集計用!I525="","",IF(集計用!F525="男",LOOKUP(集計用!I525,得点換算データ!$C$3:$D$12),LOOKUP(集計用!I525,得点換算データ!$C$17:$D$26)))</f>
        <v/>
      </c>
      <c r="K525" s="28" t="str">
        <f>IF(記入用!J525="","",ROUNDDOWN(記入用!J525,0))</f>
        <v/>
      </c>
      <c r="L525" s="29" t="str">
        <f>IF(集計用!K525="","",IF(集計用!F525="男",LOOKUP(集計用!K525,得点換算データ!$E$3:$F$12),LOOKUP(集計用!K525,得点換算データ!$E$17:$F$26)))</f>
        <v/>
      </c>
      <c r="M525" s="28" t="str">
        <f>IF(記入用!K525="","",記入用!K525)</f>
        <v/>
      </c>
      <c r="N525" s="30" t="str">
        <f>IF(集計用!M525="","",IF(集計用!F525="男",LOOKUP(集計用!M525,得点換算データ!$G$3:$H$12),LOOKUP(集計用!M525,得点換算データ!$G$17:$H$26)))</f>
        <v/>
      </c>
      <c r="O525" s="28" t="str">
        <f>IF(記入用!L525="","",記入用!L525)</f>
        <v/>
      </c>
      <c r="P525" s="30" t="str">
        <f>IF(集計用!O525="","",IF(集計用!F525="男",LOOKUP(集計用!O525,得点換算データ!$I$3:$J$12),LOOKUP(集計用!O525,得点換算データ!$I$17:$J$26)))</f>
        <v/>
      </c>
      <c r="Q525" s="28" t="str">
        <f>IF(記入用!M525="","",記入用!M525)</f>
        <v/>
      </c>
      <c r="R525" s="30" t="str">
        <f>IF(集計用!Q525="","",IF(集計用!F525="男",LOOKUP(集計用!Q525,得点換算データ!$K$3:$L$12),LOOKUP(集計用!Q525,得点換算データ!$K$17:$L$26)))</f>
        <v/>
      </c>
      <c r="S525" s="28" t="str">
        <f>IF(記入用!N525="","",ROUNDUP(記入用!N525,1))</f>
        <v/>
      </c>
      <c r="T525" s="30" t="str">
        <f>IF(集計用!S525="","",IF(集計用!F525="男",LOOKUP(集計用!S525,得点換算データ!$M$3:$N$12),LOOKUP(集計用!S525,得点換算データ!$M$17:$N$26)))</f>
        <v/>
      </c>
      <c r="U525" s="28" t="str">
        <f>IF(記入用!O525="","",ROUNDDOWN(記入用!O525,0))</f>
        <v/>
      </c>
      <c r="V525" s="30" t="str">
        <f>IF(集計用!U525="","",IF(集計用!F525="男",LOOKUP(集計用!U525,得点換算データ!$O$3:$P$12),LOOKUP(集計用!U525,得点換算データ!$O$17:$P$26)))</f>
        <v/>
      </c>
      <c r="W525" s="28" t="str">
        <f>IF(記入用!P525="","",ROUNDDOWN(記入用!P525,0))</f>
        <v/>
      </c>
      <c r="X525" s="30" t="str">
        <f>IF(集計用!W525="","",IF(集計用!F525="男",LOOKUP(集計用!W525,得点換算データ!$Q$3:$R$12),LOOKUP(集計用!W525,得点換算データ!$Q$17:$R$26)))</f>
        <v/>
      </c>
      <c r="Y525" s="28" t="str">
        <f>IF(SUM(集計用!H525+J525+L525+N525+P525+R525+T525+V525+X525)=0,"",(H525+J525+L525+N525+T525+V525+X525+MAX(P525,R525)))</f>
        <v/>
      </c>
      <c r="Z525" s="28" t="str">
        <f>IF(Y525="","",IF(C525=1,LOOKUP(Y525,得点換算データ!$B$29:$B$33,得点換算データ!$A$29:$A$33),IF(C525=2,LOOKUP(Y525,得点換算データ!$C$29:$C$33,得点換算データ!$A$29:$A$33),LOOKUP(Y525,得点換算データ!$D$29:$D$33,得点換算データ!$A$29:$A$33))))</f>
        <v/>
      </c>
      <c r="AA525" s="27">
        <f t="shared" si="80"/>
        <v>0</v>
      </c>
      <c r="AB525" s="27"/>
      <c r="AC525" s="27">
        <f t="shared" si="81"/>
        <v>0</v>
      </c>
      <c r="AD525" s="27">
        <f t="shared" si="82"/>
        <v>0</v>
      </c>
      <c r="AE525" s="27">
        <f t="shared" si="83"/>
        <v>0</v>
      </c>
      <c r="AF525" s="27">
        <f t="shared" si="84"/>
        <v>0</v>
      </c>
      <c r="AG525" s="27">
        <f t="shared" si="85"/>
        <v>0</v>
      </c>
      <c r="AH525" s="27">
        <f t="shared" si="86"/>
        <v>0</v>
      </c>
      <c r="AI525" s="27">
        <f t="shared" si="87"/>
        <v>0</v>
      </c>
      <c r="AJ525" s="27">
        <f t="shared" si="88"/>
        <v>0</v>
      </c>
      <c r="AK525" s="27">
        <f t="shared" si="89"/>
        <v>0</v>
      </c>
    </row>
    <row r="526" spans="1:37">
      <c r="A526" s="28" t="str">
        <f>IF(記入用!A526="","",記入用!A526)</f>
        <v/>
      </c>
      <c r="B526" s="28" t="str">
        <f>IF(記入用!B526="","",記入用!B526)</f>
        <v/>
      </c>
      <c r="C526" s="28" t="str">
        <f>IF(記入用!C526="","",記入用!C526)</f>
        <v/>
      </c>
      <c r="D526" s="28" t="str">
        <f>IF(記入用!D526="","",記入用!D526)</f>
        <v/>
      </c>
      <c r="E526" s="28" t="str">
        <f>IF(記入用!E526="","",記入用!E526)</f>
        <v/>
      </c>
      <c r="F526" s="28" t="str">
        <f>IF(記入用!F526="","",記入用!F526)</f>
        <v/>
      </c>
      <c r="G526" s="28" t="str">
        <f>IF(OR(記入用!G526=0,記入用!H526=0),"",ROUND((記入用!G526+記入用!H526)/2,0))</f>
        <v/>
      </c>
      <c r="H526" s="29" t="str">
        <f>IF(集計用!G526="","",IF(集計用!F526="男",LOOKUP(集計用!G526,得点換算データ!$A$3:$B$12),LOOKUP(集計用!G526,得点換算データ!$A$17:$B$26)))</f>
        <v/>
      </c>
      <c r="I526" s="28" t="str">
        <f>IF(記入用!I526="","",記入用!I526)</f>
        <v/>
      </c>
      <c r="J526" s="30" t="str">
        <f>IF(集計用!I526="","",IF(集計用!F526="男",LOOKUP(集計用!I526,得点換算データ!$C$3:$D$12),LOOKUP(集計用!I526,得点換算データ!$C$17:$D$26)))</f>
        <v/>
      </c>
      <c r="K526" s="28" t="str">
        <f>IF(記入用!J526="","",ROUNDDOWN(記入用!J526,0))</f>
        <v/>
      </c>
      <c r="L526" s="29" t="str">
        <f>IF(集計用!K526="","",IF(集計用!F526="男",LOOKUP(集計用!K526,得点換算データ!$E$3:$F$12),LOOKUP(集計用!K526,得点換算データ!$E$17:$F$26)))</f>
        <v/>
      </c>
      <c r="M526" s="28" t="str">
        <f>IF(記入用!K526="","",記入用!K526)</f>
        <v/>
      </c>
      <c r="N526" s="30" t="str">
        <f>IF(集計用!M526="","",IF(集計用!F526="男",LOOKUP(集計用!M526,得点換算データ!$G$3:$H$12),LOOKUP(集計用!M526,得点換算データ!$G$17:$H$26)))</f>
        <v/>
      </c>
      <c r="O526" s="28" t="str">
        <f>IF(記入用!L526="","",記入用!L526)</f>
        <v/>
      </c>
      <c r="P526" s="30" t="str">
        <f>IF(集計用!O526="","",IF(集計用!F526="男",LOOKUP(集計用!O526,得点換算データ!$I$3:$J$12),LOOKUP(集計用!O526,得点換算データ!$I$17:$J$26)))</f>
        <v/>
      </c>
      <c r="Q526" s="28" t="str">
        <f>IF(記入用!M526="","",記入用!M526)</f>
        <v/>
      </c>
      <c r="R526" s="30" t="str">
        <f>IF(集計用!Q526="","",IF(集計用!F526="男",LOOKUP(集計用!Q526,得点換算データ!$K$3:$L$12),LOOKUP(集計用!Q526,得点換算データ!$K$17:$L$26)))</f>
        <v/>
      </c>
      <c r="S526" s="28" t="str">
        <f>IF(記入用!N526="","",ROUNDUP(記入用!N526,1))</f>
        <v/>
      </c>
      <c r="T526" s="30" t="str">
        <f>IF(集計用!S526="","",IF(集計用!F526="男",LOOKUP(集計用!S526,得点換算データ!$M$3:$N$12),LOOKUP(集計用!S526,得点換算データ!$M$17:$N$26)))</f>
        <v/>
      </c>
      <c r="U526" s="28" t="str">
        <f>IF(記入用!O526="","",ROUNDDOWN(記入用!O526,0))</f>
        <v/>
      </c>
      <c r="V526" s="30" t="str">
        <f>IF(集計用!U526="","",IF(集計用!F526="男",LOOKUP(集計用!U526,得点換算データ!$O$3:$P$12),LOOKUP(集計用!U526,得点換算データ!$O$17:$P$26)))</f>
        <v/>
      </c>
      <c r="W526" s="28" t="str">
        <f>IF(記入用!P526="","",ROUNDDOWN(記入用!P526,0))</f>
        <v/>
      </c>
      <c r="X526" s="30" t="str">
        <f>IF(集計用!W526="","",IF(集計用!F526="男",LOOKUP(集計用!W526,得点換算データ!$Q$3:$R$12),LOOKUP(集計用!W526,得点換算データ!$Q$17:$R$26)))</f>
        <v/>
      </c>
      <c r="Y526" s="28" t="str">
        <f>IF(SUM(集計用!H526+J526+L526+N526+P526+R526+T526+V526+X526)=0,"",(H526+J526+L526+N526+T526+V526+X526+MAX(P526,R526)))</f>
        <v/>
      </c>
      <c r="Z526" s="28" t="str">
        <f>IF(Y526="","",IF(C526=1,LOOKUP(Y526,得点換算データ!$B$29:$B$33,得点換算データ!$A$29:$A$33),IF(C526=2,LOOKUP(Y526,得点換算データ!$C$29:$C$33,得点換算データ!$A$29:$A$33),LOOKUP(Y526,得点換算データ!$D$29:$D$33,得点換算データ!$A$29:$A$33))))</f>
        <v/>
      </c>
      <c r="AA526" s="27">
        <f t="shared" si="80"/>
        <v>0</v>
      </c>
      <c r="AB526" s="27"/>
      <c r="AC526" s="27">
        <f t="shared" si="81"/>
        <v>0</v>
      </c>
      <c r="AD526" s="27">
        <f t="shared" si="82"/>
        <v>0</v>
      </c>
      <c r="AE526" s="27">
        <f t="shared" si="83"/>
        <v>0</v>
      </c>
      <c r="AF526" s="27">
        <f t="shared" si="84"/>
        <v>0</v>
      </c>
      <c r="AG526" s="27">
        <f t="shared" si="85"/>
        <v>0</v>
      </c>
      <c r="AH526" s="27">
        <f t="shared" si="86"/>
        <v>0</v>
      </c>
      <c r="AI526" s="27">
        <f t="shared" si="87"/>
        <v>0</v>
      </c>
      <c r="AJ526" s="27">
        <f t="shared" si="88"/>
        <v>0</v>
      </c>
      <c r="AK526" s="27">
        <f t="shared" si="89"/>
        <v>0</v>
      </c>
    </row>
    <row r="527" spans="1:37">
      <c r="A527" s="28" t="str">
        <f>IF(記入用!A527="","",記入用!A527)</f>
        <v/>
      </c>
      <c r="B527" s="28" t="str">
        <f>IF(記入用!B527="","",記入用!B527)</f>
        <v/>
      </c>
      <c r="C527" s="28" t="str">
        <f>IF(記入用!C527="","",記入用!C527)</f>
        <v/>
      </c>
      <c r="D527" s="28" t="str">
        <f>IF(記入用!D527="","",記入用!D527)</f>
        <v/>
      </c>
      <c r="E527" s="28" t="str">
        <f>IF(記入用!E527="","",記入用!E527)</f>
        <v/>
      </c>
      <c r="F527" s="28" t="str">
        <f>IF(記入用!F527="","",記入用!F527)</f>
        <v/>
      </c>
      <c r="G527" s="28" t="str">
        <f>IF(OR(記入用!G527=0,記入用!H527=0),"",ROUND((記入用!G527+記入用!H527)/2,0))</f>
        <v/>
      </c>
      <c r="H527" s="29" t="str">
        <f>IF(集計用!G527="","",IF(集計用!F527="男",LOOKUP(集計用!G527,得点換算データ!$A$3:$B$12),LOOKUP(集計用!G527,得点換算データ!$A$17:$B$26)))</f>
        <v/>
      </c>
      <c r="I527" s="28" t="str">
        <f>IF(記入用!I527="","",記入用!I527)</f>
        <v/>
      </c>
      <c r="J527" s="30" t="str">
        <f>IF(集計用!I527="","",IF(集計用!F527="男",LOOKUP(集計用!I527,得点換算データ!$C$3:$D$12),LOOKUP(集計用!I527,得点換算データ!$C$17:$D$26)))</f>
        <v/>
      </c>
      <c r="K527" s="28" t="str">
        <f>IF(記入用!J527="","",ROUNDDOWN(記入用!J527,0))</f>
        <v/>
      </c>
      <c r="L527" s="29" t="str">
        <f>IF(集計用!K527="","",IF(集計用!F527="男",LOOKUP(集計用!K527,得点換算データ!$E$3:$F$12),LOOKUP(集計用!K527,得点換算データ!$E$17:$F$26)))</f>
        <v/>
      </c>
      <c r="M527" s="28" t="str">
        <f>IF(記入用!K527="","",記入用!K527)</f>
        <v/>
      </c>
      <c r="N527" s="30" t="str">
        <f>IF(集計用!M527="","",IF(集計用!F527="男",LOOKUP(集計用!M527,得点換算データ!$G$3:$H$12),LOOKUP(集計用!M527,得点換算データ!$G$17:$H$26)))</f>
        <v/>
      </c>
      <c r="O527" s="28" t="str">
        <f>IF(記入用!L527="","",記入用!L527)</f>
        <v/>
      </c>
      <c r="P527" s="30" t="str">
        <f>IF(集計用!O527="","",IF(集計用!F527="男",LOOKUP(集計用!O527,得点換算データ!$I$3:$J$12),LOOKUP(集計用!O527,得点換算データ!$I$17:$J$26)))</f>
        <v/>
      </c>
      <c r="Q527" s="28" t="str">
        <f>IF(記入用!M527="","",記入用!M527)</f>
        <v/>
      </c>
      <c r="R527" s="30" t="str">
        <f>IF(集計用!Q527="","",IF(集計用!F527="男",LOOKUP(集計用!Q527,得点換算データ!$K$3:$L$12),LOOKUP(集計用!Q527,得点換算データ!$K$17:$L$26)))</f>
        <v/>
      </c>
      <c r="S527" s="28" t="str">
        <f>IF(記入用!N527="","",ROUNDUP(記入用!N527,1))</f>
        <v/>
      </c>
      <c r="T527" s="30" t="str">
        <f>IF(集計用!S527="","",IF(集計用!F527="男",LOOKUP(集計用!S527,得点換算データ!$M$3:$N$12),LOOKUP(集計用!S527,得点換算データ!$M$17:$N$26)))</f>
        <v/>
      </c>
      <c r="U527" s="28" t="str">
        <f>IF(記入用!O527="","",ROUNDDOWN(記入用!O527,0))</f>
        <v/>
      </c>
      <c r="V527" s="30" t="str">
        <f>IF(集計用!U527="","",IF(集計用!F527="男",LOOKUP(集計用!U527,得点換算データ!$O$3:$P$12),LOOKUP(集計用!U527,得点換算データ!$O$17:$P$26)))</f>
        <v/>
      </c>
      <c r="W527" s="28" t="str">
        <f>IF(記入用!P527="","",ROUNDDOWN(記入用!P527,0))</f>
        <v/>
      </c>
      <c r="X527" s="30" t="str">
        <f>IF(集計用!W527="","",IF(集計用!F527="男",LOOKUP(集計用!W527,得点換算データ!$Q$3:$R$12),LOOKUP(集計用!W527,得点換算データ!$Q$17:$R$26)))</f>
        <v/>
      </c>
      <c r="Y527" s="28" t="str">
        <f>IF(SUM(集計用!H527+J527+L527+N527+P527+R527+T527+V527+X527)=0,"",(H527+J527+L527+N527+T527+V527+X527+MAX(P527,R527)))</f>
        <v/>
      </c>
      <c r="Z527" s="28" t="str">
        <f>IF(Y527="","",IF(C527=1,LOOKUP(Y527,得点換算データ!$B$29:$B$33,得点換算データ!$A$29:$A$33),IF(C527=2,LOOKUP(Y527,得点換算データ!$C$29:$C$33,得点換算データ!$A$29:$A$33),LOOKUP(Y527,得点換算データ!$D$29:$D$33,得点換算データ!$A$29:$A$33))))</f>
        <v/>
      </c>
      <c r="AA527" s="27">
        <f t="shared" si="80"/>
        <v>0</v>
      </c>
      <c r="AB527" s="27"/>
      <c r="AC527" s="27">
        <f t="shared" si="81"/>
        <v>0</v>
      </c>
      <c r="AD527" s="27">
        <f t="shared" si="82"/>
        <v>0</v>
      </c>
      <c r="AE527" s="27">
        <f t="shared" si="83"/>
        <v>0</v>
      </c>
      <c r="AF527" s="27">
        <f t="shared" si="84"/>
        <v>0</v>
      </c>
      <c r="AG527" s="27">
        <f t="shared" si="85"/>
        <v>0</v>
      </c>
      <c r="AH527" s="27">
        <f t="shared" si="86"/>
        <v>0</v>
      </c>
      <c r="AI527" s="27">
        <f t="shared" si="87"/>
        <v>0</v>
      </c>
      <c r="AJ527" s="27">
        <f t="shared" si="88"/>
        <v>0</v>
      </c>
      <c r="AK527" s="27">
        <f t="shared" si="89"/>
        <v>0</v>
      </c>
    </row>
    <row r="528" spans="1:37">
      <c r="A528" s="28" t="str">
        <f>IF(記入用!A528="","",記入用!A528)</f>
        <v/>
      </c>
      <c r="B528" s="28" t="str">
        <f>IF(記入用!B528="","",記入用!B528)</f>
        <v/>
      </c>
      <c r="C528" s="28" t="str">
        <f>IF(記入用!C528="","",記入用!C528)</f>
        <v/>
      </c>
      <c r="D528" s="28" t="str">
        <f>IF(記入用!D528="","",記入用!D528)</f>
        <v/>
      </c>
      <c r="E528" s="28" t="str">
        <f>IF(記入用!E528="","",記入用!E528)</f>
        <v/>
      </c>
      <c r="F528" s="28" t="str">
        <f>IF(記入用!F528="","",記入用!F528)</f>
        <v/>
      </c>
      <c r="G528" s="28" t="str">
        <f>IF(OR(記入用!G528=0,記入用!H528=0),"",ROUND((記入用!G528+記入用!H528)/2,0))</f>
        <v/>
      </c>
      <c r="H528" s="29" t="str">
        <f>IF(集計用!G528="","",IF(集計用!F528="男",LOOKUP(集計用!G528,得点換算データ!$A$3:$B$12),LOOKUP(集計用!G528,得点換算データ!$A$17:$B$26)))</f>
        <v/>
      </c>
      <c r="I528" s="28" t="str">
        <f>IF(記入用!I528="","",記入用!I528)</f>
        <v/>
      </c>
      <c r="J528" s="30" t="str">
        <f>IF(集計用!I528="","",IF(集計用!F528="男",LOOKUP(集計用!I528,得点換算データ!$C$3:$D$12),LOOKUP(集計用!I528,得点換算データ!$C$17:$D$26)))</f>
        <v/>
      </c>
      <c r="K528" s="28" t="str">
        <f>IF(記入用!J528="","",ROUNDDOWN(記入用!J528,0))</f>
        <v/>
      </c>
      <c r="L528" s="29" t="str">
        <f>IF(集計用!K528="","",IF(集計用!F528="男",LOOKUP(集計用!K528,得点換算データ!$E$3:$F$12),LOOKUP(集計用!K528,得点換算データ!$E$17:$F$26)))</f>
        <v/>
      </c>
      <c r="M528" s="28" t="str">
        <f>IF(記入用!K528="","",記入用!K528)</f>
        <v/>
      </c>
      <c r="N528" s="30" t="str">
        <f>IF(集計用!M528="","",IF(集計用!F528="男",LOOKUP(集計用!M528,得点換算データ!$G$3:$H$12),LOOKUP(集計用!M528,得点換算データ!$G$17:$H$26)))</f>
        <v/>
      </c>
      <c r="O528" s="28" t="str">
        <f>IF(記入用!L528="","",記入用!L528)</f>
        <v/>
      </c>
      <c r="P528" s="30" t="str">
        <f>IF(集計用!O528="","",IF(集計用!F528="男",LOOKUP(集計用!O528,得点換算データ!$I$3:$J$12),LOOKUP(集計用!O528,得点換算データ!$I$17:$J$26)))</f>
        <v/>
      </c>
      <c r="Q528" s="28" t="str">
        <f>IF(記入用!M528="","",記入用!M528)</f>
        <v/>
      </c>
      <c r="R528" s="30" t="str">
        <f>IF(集計用!Q528="","",IF(集計用!F528="男",LOOKUP(集計用!Q528,得点換算データ!$K$3:$L$12),LOOKUP(集計用!Q528,得点換算データ!$K$17:$L$26)))</f>
        <v/>
      </c>
      <c r="S528" s="28" t="str">
        <f>IF(記入用!N528="","",ROUNDUP(記入用!N528,1))</f>
        <v/>
      </c>
      <c r="T528" s="30" t="str">
        <f>IF(集計用!S528="","",IF(集計用!F528="男",LOOKUP(集計用!S528,得点換算データ!$M$3:$N$12),LOOKUP(集計用!S528,得点換算データ!$M$17:$N$26)))</f>
        <v/>
      </c>
      <c r="U528" s="28" t="str">
        <f>IF(記入用!O528="","",ROUNDDOWN(記入用!O528,0))</f>
        <v/>
      </c>
      <c r="V528" s="30" t="str">
        <f>IF(集計用!U528="","",IF(集計用!F528="男",LOOKUP(集計用!U528,得点換算データ!$O$3:$P$12),LOOKUP(集計用!U528,得点換算データ!$O$17:$P$26)))</f>
        <v/>
      </c>
      <c r="W528" s="28" t="str">
        <f>IF(記入用!P528="","",ROUNDDOWN(記入用!P528,0))</f>
        <v/>
      </c>
      <c r="X528" s="30" t="str">
        <f>IF(集計用!W528="","",IF(集計用!F528="男",LOOKUP(集計用!W528,得点換算データ!$Q$3:$R$12),LOOKUP(集計用!W528,得点換算データ!$Q$17:$R$26)))</f>
        <v/>
      </c>
      <c r="Y528" s="28" t="str">
        <f>IF(SUM(集計用!H528+J528+L528+N528+P528+R528+T528+V528+X528)=0,"",(H528+J528+L528+N528+T528+V528+X528+MAX(P528,R528)))</f>
        <v/>
      </c>
      <c r="Z528" s="28" t="str">
        <f>IF(Y528="","",IF(C528=1,LOOKUP(Y528,得点換算データ!$B$29:$B$33,得点換算データ!$A$29:$A$33),IF(C528=2,LOOKUP(Y528,得点換算データ!$C$29:$C$33,得点換算データ!$A$29:$A$33),LOOKUP(Y528,得点換算データ!$D$29:$D$33,得点換算データ!$A$29:$A$33))))</f>
        <v/>
      </c>
      <c r="AA528" s="27">
        <f t="shared" si="80"/>
        <v>0</v>
      </c>
      <c r="AB528" s="27"/>
      <c r="AC528" s="27">
        <f t="shared" si="81"/>
        <v>0</v>
      </c>
      <c r="AD528" s="27">
        <f t="shared" si="82"/>
        <v>0</v>
      </c>
      <c r="AE528" s="27">
        <f t="shared" si="83"/>
        <v>0</v>
      </c>
      <c r="AF528" s="27">
        <f t="shared" si="84"/>
        <v>0</v>
      </c>
      <c r="AG528" s="27">
        <f t="shared" si="85"/>
        <v>0</v>
      </c>
      <c r="AH528" s="27">
        <f t="shared" si="86"/>
        <v>0</v>
      </c>
      <c r="AI528" s="27">
        <f t="shared" si="87"/>
        <v>0</v>
      </c>
      <c r="AJ528" s="27">
        <f t="shared" si="88"/>
        <v>0</v>
      </c>
      <c r="AK528" s="27">
        <f t="shared" si="89"/>
        <v>0</v>
      </c>
    </row>
    <row r="529" spans="1:37">
      <c r="A529" s="28" t="str">
        <f>IF(記入用!A529="","",記入用!A529)</f>
        <v/>
      </c>
      <c r="B529" s="28" t="str">
        <f>IF(記入用!B529="","",記入用!B529)</f>
        <v/>
      </c>
      <c r="C529" s="28" t="str">
        <f>IF(記入用!C529="","",記入用!C529)</f>
        <v/>
      </c>
      <c r="D529" s="28" t="str">
        <f>IF(記入用!D529="","",記入用!D529)</f>
        <v/>
      </c>
      <c r="E529" s="28" t="str">
        <f>IF(記入用!E529="","",記入用!E529)</f>
        <v/>
      </c>
      <c r="F529" s="28" t="str">
        <f>IF(記入用!F529="","",記入用!F529)</f>
        <v/>
      </c>
      <c r="G529" s="28" t="str">
        <f>IF(OR(記入用!G529=0,記入用!H529=0),"",ROUND((記入用!G529+記入用!H529)/2,0))</f>
        <v/>
      </c>
      <c r="H529" s="29" t="str">
        <f>IF(集計用!G529="","",IF(集計用!F529="男",LOOKUP(集計用!G529,得点換算データ!$A$3:$B$12),LOOKUP(集計用!G529,得点換算データ!$A$17:$B$26)))</f>
        <v/>
      </c>
      <c r="I529" s="28" t="str">
        <f>IF(記入用!I529="","",記入用!I529)</f>
        <v/>
      </c>
      <c r="J529" s="30" t="str">
        <f>IF(集計用!I529="","",IF(集計用!F529="男",LOOKUP(集計用!I529,得点換算データ!$C$3:$D$12),LOOKUP(集計用!I529,得点換算データ!$C$17:$D$26)))</f>
        <v/>
      </c>
      <c r="K529" s="28" t="str">
        <f>IF(記入用!J529="","",ROUNDDOWN(記入用!J529,0))</f>
        <v/>
      </c>
      <c r="L529" s="29" t="str">
        <f>IF(集計用!K529="","",IF(集計用!F529="男",LOOKUP(集計用!K529,得点換算データ!$E$3:$F$12),LOOKUP(集計用!K529,得点換算データ!$E$17:$F$26)))</f>
        <v/>
      </c>
      <c r="M529" s="28" t="str">
        <f>IF(記入用!K529="","",記入用!K529)</f>
        <v/>
      </c>
      <c r="N529" s="30" t="str">
        <f>IF(集計用!M529="","",IF(集計用!F529="男",LOOKUP(集計用!M529,得点換算データ!$G$3:$H$12),LOOKUP(集計用!M529,得点換算データ!$G$17:$H$26)))</f>
        <v/>
      </c>
      <c r="O529" s="28" t="str">
        <f>IF(記入用!L529="","",記入用!L529)</f>
        <v/>
      </c>
      <c r="P529" s="30" t="str">
        <f>IF(集計用!O529="","",IF(集計用!F529="男",LOOKUP(集計用!O529,得点換算データ!$I$3:$J$12),LOOKUP(集計用!O529,得点換算データ!$I$17:$J$26)))</f>
        <v/>
      </c>
      <c r="Q529" s="28" t="str">
        <f>IF(記入用!M529="","",記入用!M529)</f>
        <v/>
      </c>
      <c r="R529" s="30" t="str">
        <f>IF(集計用!Q529="","",IF(集計用!F529="男",LOOKUP(集計用!Q529,得点換算データ!$K$3:$L$12),LOOKUP(集計用!Q529,得点換算データ!$K$17:$L$26)))</f>
        <v/>
      </c>
      <c r="S529" s="28" t="str">
        <f>IF(記入用!N529="","",ROUNDUP(記入用!N529,1))</f>
        <v/>
      </c>
      <c r="T529" s="30" t="str">
        <f>IF(集計用!S529="","",IF(集計用!F529="男",LOOKUP(集計用!S529,得点換算データ!$M$3:$N$12),LOOKUP(集計用!S529,得点換算データ!$M$17:$N$26)))</f>
        <v/>
      </c>
      <c r="U529" s="28" t="str">
        <f>IF(記入用!O529="","",ROUNDDOWN(記入用!O529,0))</f>
        <v/>
      </c>
      <c r="V529" s="30" t="str">
        <f>IF(集計用!U529="","",IF(集計用!F529="男",LOOKUP(集計用!U529,得点換算データ!$O$3:$P$12),LOOKUP(集計用!U529,得点換算データ!$O$17:$P$26)))</f>
        <v/>
      </c>
      <c r="W529" s="28" t="str">
        <f>IF(記入用!P529="","",ROUNDDOWN(記入用!P529,0))</f>
        <v/>
      </c>
      <c r="X529" s="30" t="str">
        <f>IF(集計用!W529="","",IF(集計用!F529="男",LOOKUP(集計用!W529,得点換算データ!$Q$3:$R$12),LOOKUP(集計用!W529,得点換算データ!$Q$17:$R$26)))</f>
        <v/>
      </c>
      <c r="Y529" s="28" t="str">
        <f>IF(SUM(集計用!H529+J529+L529+N529+P529+R529+T529+V529+X529)=0,"",(H529+J529+L529+N529+T529+V529+X529+MAX(P529,R529)))</f>
        <v/>
      </c>
      <c r="Z529" s="28" t="str">
        <f>IF(Y529="","",IF(C529=1,LOOKUP(Y529,得点換算データ!$B$29:$B$33,得点換算データ!$A$29:$A$33),IF(C529=2,LOOKUP(Y529,得点換算データ!$C$29:$C$33,得点換算データ!$A$29:$A$33),LOOKUP(Y529,得点換算データ!$D$29:$D$33,得点換算データ!$A$29:$A$33))))</f>
        <v/>
      </c>
      <c r="AA529" s="27">
        <f t="shared" si="80"/>
        <v>0</v>
      </c>
      <c r="AB529" s="27"/>
      <c r="AC529" s="27">
        <f t="shared" si="81"/>
        <v>0</v>
      </c>
      <c r="AD529" s="27">
        <f t="shared" si="82"/>
        <v>0</v>
      </c>
      <c r="AE529" s="27">
        <f t="shared" si="83"/>
        <v>0</v>
      </c>
      <c r="AF529" s="27">
        <f t="shared" si="84"/>
        <v>0</v>
      </c>
      <c r="AG529" s="27">
        <f t="shared" si="85"/>
        <v>0</v>
      </c>
      <c r="AH529" s="27">
        <f t="shared" si="86"/>
        <v>0</v>
      </c>
      <c r="AI529" s="27">
        <f t="shared" si="87"/>
        <v>0</v>
      </c>
      <c r="AJ529" s="27">
        <f t="shared" si="88"/>
        <v>0</v>
      </c>
      <c r="AK529" s="27">
        <f t="shared" si="89"/>
        <v>0</v>
      </c>
    </row>
    <row r="530" spans="1:37">
      <c r="A530" s="28" t="str">
        <f>IF(記入用!A530="","",記入用!A530)</f>
        <v/>
      </c>
      <c r="B530" s="28" t="str">
        <f>IF(記入用!B530="","",記入用!B530)</f>
        <v/>
      </c>
      <c r="C530" s="28" t="str">
        <f>IF(記入用!C530="","",記入用!C530)</f>
        <v/>
      </c>
      <c r="D530" s="28" t="str">
        <f>IF(記入用!D530="","",記入用!D530)</f>
        <v/>
      </c>
      <c r="E530" s="28" t="str">
        <f>IF(記入用!E530="","",記入用!E530)</f>
        <v/>
      </c>
      <c r="F530" s="28" t="str">
        <f>IF(記入用!F530="","",記入用!F530)</f>
        <v/>
      </c>
      <c r="G530" s="28" t="str">
        <f>IF(OR(記入用!G530=0,記入用!H530=0),"",ROUND((記入用!G530+記入用!H530)/2,0))</f>
        <v/>
      </c>
      <c r="H530" s="29" t="str">
        <f>IF(集計用!G530="","",IF(集計用!F530="男",LOOKUP(集計用!G530,得点換算データ!$A$3:$B$12),LOOKUP(集計用!G530,得点換算データ!$A$17:$B$26)))</f>
        <v/>
      </c>
      <c r="I530" s="28" t="str">
        <f>IF(記入用!I530="","",記入用!I530)</f>
        <v/>
      </c>
      <c r="J530" s="30" t="str">
        <f>IF(集計用!I530="","",IF(集計用!F530="男",LOOKUP(集計用!I530,得点換算データ!$C$3:$D$12),LOOKUP(集計用!I530,得点換算データ!$C$17:$D$26)))</f>
        <v/>
      </c>
      <c r="K530" s="28" t="str">
        <f>IF(記入用!J530="","",ROUNDDOWN(記入用!J530,0))</f>
        <v/>
      </c>
      <c r="L530" s="29" t="str">
        <f>IF(集計用!K530="","",IF(集計用!F530="男",LOOKUP(集計用!K530,得点換算データ!$E$3:$F$12),LOOKUP(集計用!K530,得点換算データ!$E$17:$F$26)))</f>
        <v/>
      </c>
      <c r="M530" s="28" t="str">
        <f>IF(記入用!K530="","",記入用!K530)</f>
        <v/>
      </c>
      <c r="N530" s="30" t="str">
        <f>IF(集計用!M530="","",IF(集計用!F530="男",LOOKUP(集計用!M530,得点換算データ!$G$3:$H$12),LOOKUP(集計用!M530,得点換算データ!$G$17:$H$26)))</f>
        <v/>
      </c>
      <c r="O530" s="28" t="str">
        <f>IF(記入用!L530="","",記入用!L530)</f>
        <v/>
      </c>
      <c r="P530" s="30" t="str">
        <f>IF(集計用!O530="","",IF(集計用!F530="男",LOOKUP(集計用!O530,得点換算データ!$I$3:$J$12),LOOKUP(集計用!O530,得点換算データ!$I$17:$J$26)))</f>
        <v/>
      </c>
      <c r="Q530" s="28" t="str">
        <f>IF(記入用!M530="","",記入用!M530)</f>
        <v/>
      </c>
      <c r="R530" s="30" t="str">
        <f>IF(集計用!Q530="","",IF(集計用!F530="男",LOOKUP(集計用!Q530,得点換算データ!$K$3:$L$12),LOOKUP(集計用!Q530,得点換算データ!$K$17:$L$26)))</f>
        <v/>
      </c>
      <c r="S530" s="28" t="str">
        <f>IF(記入用!N530="","",ROUNDUP(記入用!N530,1))</f>
        <v/>
      </c>
      <c r="T530" s="30" t="str">
        <f>IF(集計用!S530="","",IF(集計用!F530="男",LOOKUP(集計用!S530,得点換算データ!$M$3:$N$12),LOOKUP(集計用!S530,得点換算データ!$M$17:$N$26)))</f>
        <v/>
      </c>
      <c r="U530" s="28" t="str">
        <f>IF(記入用!O530="","",ROUNDDOWN(記入用!O530,0))</f>
        <v/>
      </c>
      <c r="V530" s="30" t="str">
        <f>IF(集計用!U530="","",IF(集計用!F530="男",LOOKUP(集計用!U530,得点換算データ!$O$3:$P$12),LOOKUP(集計用!U530,得点換算データ!$O$17:$P$26)))</f>
        <v/>
      </c>
      <c r="W530" s="28" t="str">
        <f>IF(記入用!P530="","",ROUNDDOWN(記入用!P530,0))</f>
        <v/>
      </c>
      <c r="X530" s="30" t="str">
        <f>IF(集計用!W530="","",IF(集計用!F530="男",LOOKUP(集計用!W530,得点換算データ!$Q$3:$R$12),LOOKUP(集計用!W530,得点換算データ!$Q$17:$R$26)))</f>
        <v/>
      </c>
      <c r="Y530" s="28" t="str">
        <f>IF(SUM(集計用!H530+J530+L530+N530+P530+R530+T530+V530+X530)=0,"",(H530+J530+L530+N530+T530+V530+X530+MAX(P530,R530)))</f>
        <v/>
      </c>
      <c r="Z530" s="28" t="str">
        <f>IF(Y530="","",IF(C530=1,LOOKUP(Y530,得点換算データ!$B$29:$B$33,得点換算データ!$A$29:$A$33),IF(C530=2,LOOKUP(Y530,得点換算データ!$C$29:$C$33,得点換算データ!$A$29:$A$33),LOOKUP(Y530,得点換算データ!$D$29:$D$33,得点換算データ!$A$29:$A$33))))</f>
        <v/>
      </c>
      <c r="AA530" s="27">
        <f t="shared" si="80"/>
        <v>0</v>
      </c>
      <c r="AB530" s="27"/>
      <c r="AC530" s="27">
        <f t="shared" si="81"/>
        <v>0</v>
      </c>
      <c r="AD530" s="27">
        <f t="shared" si="82"/>
        <v>0</v>
      </c>
      <c r="AE530" s="27">
        <f t="shared" si="83"/>
        <v>0</v>
      </c>
      <c r="AF530" s="27">
        <f t="shared" si="84"/>
        <v>0</v>
      </c>
      <c r="AG530" s="27">
        <f t="shared" si="85"/>
        <v>0</v>
      </c>
      <c r="AH530" s="27">
        <f t="shared" si="86"/>
        <v>0</v>
      </c>
      <c r="AI530" s="27">
        <f t="shared" si="87"/>
        <v>0</v>
      </c>
      <c r="AJ530" s="27">
        <f t="shared" si="88"/>
        <v>0</v>
      </c>
      <c r="AK530" s="27">
        <f t="shared" si="89"/>
        <v>0</v>
      </c>
    </row>
    <row r="531" spans="1:37">
      <c r="A531" s="28" t="str">
        <f>IF(記入用!A531="","",記入用!A531)</f>
        <v/>
      </c>
      <c r="B531" s="28" t="str">
        <f>IF(記入用!B531="","",記入用!B531)</f>
        <v/>
      </c>
      <c r="C531" s="28" t="str">
        <f>IF(記入用!C531="","",記入用!C531)</f>
        <v/>
      </c>
      <c r="D531" s="28" t="str">
        <f>IF(記入用!D531="","",記入用!D531)</f>
        <v/>
      </c>
      <c r="E531" s="28" t="str">
        <f>IF(記入用!E531="","",記入用!E531)</f>
        <v/>
      </c>
      <c r="F531" s="28" t="str">
        <f>IF(記入用!F531="","",記入用!F531)</f>
        <v/>
      </c>
      <c r="G531" s="28" t="str">
        <f>IF(OR(記入用!G531=0,記入用!H531=0),"",ROUND((記入用!G531+記入用!H531)/2,0))</f>
        <v/>
      </c>
      <c r="H531" s="29" t="str">
        <f>IF(集計用!G531="","",IF(集計用!F531="男",LOOKUP(集計用!G531,得点換算データ!$A$3:$B$12),LOOKUP(集計用!G531,得点換算データ!$A$17:$B$26)))</f>
        <v/>
      </c>
      <c r="I531" s="28" t="str">
        <f>IF(記入用!I531="","",記入用!I531)</f>
        <v/>
      </c>
      <c r="J531" s="30" t="str">
        <f>IF(集計用!I531="","",IF(集計用!F531="男",LOOKUP(集計用!I531,得点換算データ!$C$3:$D$12),LOOKUP(集計用!I531,得点換算データ!$C$17:$D$26)))</f>
        <v/>
      </c>
      <c r="K531" s="28" t="str">
        <f>IF(記入用!J531="","",ROUNDDOWN(記入用!J531,0))</f>
        <v/>
      </c>
      <c r="L531" s="29" t="str">
        <f>IF(集計用!K531="","",IF(集計用!F531="男",LOOKUP(集計用!K531,得点換算データ!$E$3:$F$12),LOOKUP(集計用!K531,得点換算データ!$E$17:$F$26)))</f>
        <v/>
      </c>
      <c r="M531" s="28" t="str">
        <f>IF(記入用!K531="","",記入用!K531)</f>
        <v/>
      </c>
      <c r="N531" s="30" t="str">
        <f>IF(集計用!M531="","",IF(集計用!F531="男",LOOKUP(集計用!M531,得点換算データ!$G$3:$H$12),LOOKUP(集計用!M531,得点換算データ!$G$17:$H$26)))</f>
        <v/>
      </c>
      <c r="O531" s="28" t="str">
        <f>IF(記入用!L531="","",記入用!L531)</f>
        <v/>
      </c>
      <c r="P531" s="30" t="str">
        <f>IF(集計用!O531="","",IF(集計用!F531="男",LOOKUP(集計用!O531,得点換算データ!$I$3:$J$12),LOOKUP(集計用!O531,得点換算データ!$I$17:$J$26)))</f>
        <v/>
      </c>
      <c r="Q531" s="28" t="str">
        <f>IF(記入用!M531="","",記入用!M531)</f>
        <v/>
      </c>
      <c r="R531" s="30" t="str">
        <f>IF(集計用!Q531="","",IF(集計用!F531="男",LOOKUP(集計用!Q531,得点換算データ!$K$3:$L$12),LOOKUP(集計用!Q531,得点換算データ!$K$17:$L$26)))</f>
        <v/>
      </c>
      <c r="S531" s="28" t="str">
        <f>IF(記入用!N531="","",ROUNDUP(記入用!N531,1))</f>
        <v/>
      </c>
      <c r="T531" s="30" t="str">
        <f>IF(集計用!S531="","",IF(集計用!F531="男",LOOKUP(集計用!S531,得点換算データ!$M$3:$N$12),LOOKUP(集計用!S531,得点換算データ!$M$17:$N$26)))</f>
        <v/>
      </c>
      <c r="U531" s="28" t="str">
        <f>IF(記入用!O531="","",ROUNDDOWN(記入用!O531,0))</f>
        <v/>
      </c>
      <c r="V531" s="30" t="str">
        <f>IF(集計用!U531="","",IF(集計用!F531="男",LOOKUP(集計用!U531,得点換算データ!$O$3:$P$12),LOOKUP(集計用!U531,得点換算データ!$O$17:$P$26)))</f>
        <v/>
      </c>
      <c r="W531" s="28" t="str">
        <f>IF(記入用!P531="","",ROUNDDOWN(記入用!P531,0))</f>
        <v/>
      </c>
      <c r="X531" s="30" t="str">
        <f>IF(集計用!W531="","",IF(集計用!F531="男",LOOKUP(集計用!W531,得点換算データ!$Q$3:$R$12),LOOKUP(集計用!W531,得点換算データ!$Q$17:$R$26)))</f>
        <v/>
      </c>
      <c r="Y531" s="28" t="str">
        <f>IF(SUM(集計用!H531+J531+L531+N531+P531+R531+T531+V531+X531)=0,"",(H531+J531+L531+N531+T531+V531+X531+MAX(P531,R531)))</f>
        <v/>
      </c>
      <c r="Z531" s="28" t="str">
        <f>IF(Y531="","",IF(C531=1,LOOKUP(Y531,得点換算データ!$B$29:$B$33,得点換算データ!$A$29:$A$33),IF(C531=2,LOOKUP(Y531,得点換算データ!$C$29:$C$33,得点換算データ!$A$29:$A$33),LOOKUP(Y531,得点換算データ!$D$29:$D$33,得点換算データ!$A$29:$A$33))))</f>
        <v/>
      </c>
      <c r="AA531" s="27">
        <f t="shared" si="80"/>
        <v>0</v>
      </c>
      <c r="AB531" s="27"/>
      <c r="AC531" s="27">
        <f t="shared" si="81"/>
        <v>0</v>
      </c>
      <c r="AD531" s="27">
        <f t="shared" si="82"/>
        <v>0</v>
      </c>
      <c r="AE531" s="27">
        <f t="shared" si="83"/>
        <v>0</v>
      </c>
      <c r="AF531" s="27">
        <f t="shared" si="84"/>
        <v>0</v>
      </c>
      <c r="AG531" s="27">
        <f t="shared" si="85"/>
        <v>0</v>
      </c>
      <c r="AH531" s="27">
        <f t="shared" si="86"/>
        <v>0</v>
      </c>
      <c r="AI531" s="27">
        <f t="shared" si="87"/>
        <v>0</v>
      </c>
      <c r="AJ531" s="27">
        <f t="shared" si="88"/>
        <v>0</v>
      </c>
      <c r="AK531" s="27">
        <f t="shared" si="89"/>
        <v>0</v>
      </c>
    </row>
    <row r="532" spans="1:37">
      <c r="A532" s="28" t="str">
        <f>IF(記入用!A532="","",記入用!A532)</f>
        <v/>
      </c>
      <c r="B532" s="28" t="str">
        <f>IF(記入用!B532="","",記入用!B532)</f>
        <v/>
      </c>
      <c r="C532" s="28" t="str">
        <f>IF(記入用!C532="","",記入用!C532)</f>
        <v/>
      </c>
      <c r="D532" s="28" t="str">
        <f>IF(記入用!D532="","",記入用!D532)</f>
        <v/>
      </c>
      <c r="E532" s="28" t="str">
        <f>IF(記入用!E532="","",記入用!E532)</f>
        <v/>
      </c>
      <c r="F532" s="28" t="str">
        <f>IF(記入用!F532="","",記入用!F532)</f>
        <v/>
      </c>
      <c r="G532" s="28" t="str">
        <f>IF(OR(記入用!G532=0,記入用!H532=0),"",ROUND((記入用!G532+記入用!H532)/2,0))</f>
        <v/>
      </c>
      <c r="H532" s="29" t="str">
        <f>IF(集計用!G532="","",IF(集計用!F532="男",LOOKUP(集計用!G532,得点換算データ!$A$3:$B$12),LOOKUP(集計用!G532,得点換算データ!$A$17:$B$26)))</f>
        <v/>
      </c>
      <c r="I532" s="28" t="str">
        <f>IF(記入用!I532="","",記入用!I532)</f>
        <v/>
      </c>
      <c r="J532" s="30" t="str">
        <f>IF(集計用!I532="","",IF(集計用!F532="男",LOOKUP(集計用!I532,得点換算データ!$C$3:$D$12),LOOKUP(集計用!I532,得点換算データ!$C$17:$D$26)))</f>
        <v/>
      </c>
      <c r="K532" s="28" t="str">
        <f>IF(記入用!J532="","",ROUNDDOWN(記入用!J532,0))</f>
        <v/>
      </c>
      <c r="L532" s="29" t="str">
        <f>IF(集計用!K532="","",IF(集計用!F532="男",LOOKUP(集計用!K532,得点換算データ!$E$3:$F$12),LOOKUP(集計用!K532,得点換算データ!$E$17:$F$26)))</f>
        <v/>
      </c>
      <c r="M532" s="28" t="str">
        <f>IF(記入用!K532="","",記入用!K532)</f>
        <v/>
      </c>
      <c r="N532" s="30" t="str">
        <f>IF(集計用!M532="","",IF(集計用!F532="男",LOOKUP(集計用!M532,得点換算データ!$G$3:$H$12),LOOKUP(集計用!M532,得点換算データ!$G$17:$H$26)))</f>
        <v/>
      </c>
      <c r="O532" s="28" t="str">
        <f>IF(記入用!L532="","",記入用!L532)</f>
        <v/>
      </c>
      <c r="P532" s="30" t="str">
        <f>IF(集計用!O532="","",IF(集計用!F532="男",LOOKUP(集計用!O532,得点換算データ!$I$3:$J$12),LOOKUP(集計用!O532,得点換算データ!$I$17:$J$26)))</f>
        <v/>
      </c>
      <c r="Q532" s="28" t="str">
        <f>IF(記入用!M532="","",記入用!M532)</f>
        <v/>
      </c>
      <c r="R532" s="30" t="str">
        <f>IF(集計用!Q532="","",IF(集計用!F532="男",LOOKUP(集計用!Q532,得点換算データ!$K$3:$L$12),LOOKUP(集計用!Q532,得点換算データ!$K$17:$L$26)))</f>
        <v/>
      </c>
      <c r="S532" s="28" t="str">
        <f>IF(記入用!N532="","",ROUNDUP(記入用!N532,1))</f>
        <v/>
      </c>
      <c r="T532" s="30" t="str">
        <f>IF(集計用!S532="","",IF(集計用!F532="男",LOOKUP(集計用!S532,得点換算データ!$M$3:$N$12),LOOKUP(集計用!S532,得点換算データ!$M$17:$N$26)))</f>
        <v/>
      </c>
      <c r="U532" s="28" t="str">
        <f>IF(記入用!O532="","",ROUNDDOWN(記入用!O532,0))</f>
        <v/>
      </c>
      <c r="V532" s="30" t="str">
        <f>IF(集計用!U532="","",IF(集計用!F532="男",LOOKUP(集計用!U532,得点換算データ!$O$3:$P$12),LOOKUP(集計用!U532,得点換算データ!$O$17:$P$26)))</f>
        <v/>
      </c>
      <c r="W532" s="28" t="str">
        <f>IF(記入用!P532="","",ROUNDDOWN(記入用!P532,0))</f>
        <v/>
      </c>
      <c r="X532" s="30" t="str">
        <f>IF(集計用!W532="","",IF(集計用!F532="男",LOOKUP(集計用!W532,得点換算データ!$Q$3:$R$12),LOOKUP(集計用!W532,得点換算データ!$Q$17:$R$26)))</f>
        <v/>
      </c>
      <c r="Y532" s="28" t="str">
        <f>IF(SUM(集計用!H532+J532+L532+N532+P532+R532+T532+V532+X532)=0,"",(H532+J532+L532+N532+T532+V532+X532+MAX(P532,R532)))</f>
        <v/>
      </c>
      <c r="Z532" s="28" t="str">
        <f>IF(Y532="","",IF(C532=1,LOOKUP(Y532,得点換算データ!$B$29:$B$33,得点換算データ!$A$29:$A$33),IF(C532=2,LOOKUP(Y532,得点換算データ!$C$29:$C$33,得点換算データ!$A$29:$A$33),LOOKUP(Y532,得点換算データ!$D$29:$D$33,得点換算データ!$A$29:$A$33))))</f>
        <v/>
      </c>
      <c r="AA532" s="27">
        <f t="shared" si="80"/>
        <v>0</v>
      </c>
      <c r="AB532" s="27"/>
      <c r="AC532" s="27">
        <f t="shared" si="81"/>
        <v>0</v>
      </c>
      <c r="AD532" s="27">
        <f t="shared" si="82"/>
        <v>0</v>
      </c>
      <c r="AE532" s="27">
        <f t="shared" si="83"/>
        <v>0</v>
      </c>
      <c r="AF532" s="27">
        <f t="shared" si="84"/>
        <v>0</v>
      </c>
      <c r="AG532" s="27">
        <f t="shared" si="85"/>
        <v>0</v>
      </c>
      <c r="AH532" s="27">
        <f t="shared" si="86"/>
        <v>0</v>
      </c>
      <c r="AI532" s="27">
        <f t="shared" si="87"/>
        <v>0</v>
      </c>
      <c r="AJ532" s="27">
        <f t="shared" si="88"/>
        <v>0</v>
      </c>
      <c r="AK532" s="27">
        <f t="shared" si="89"/>
        <v>0</v>
      </c>
    </row>
    <row r="533" spans="1:37">
      <c r="A533" s="28" t="str">
        <f>IF(記入用!A533="","",記入用!A533)</f>
        <v/>
      </c>
      <c r="B533" s="28" t="str">
        <f>IF(記入用!B533="","",記入用!B533)</f>
        <v/>
      </c>
      <c r="C533" s="28" t="str">
        <f>IF(記入用!C533="","",記入用!C533)</f>
        <v/>
      </c>
      <c r="D533" s="28" t="str">
        <f>IF(記入用!D533="","",記入用!D533)</f>
        <v/>
      </c>
      <c r="E533" s="28" t="str">
        <f>IF(記入用!E533="","",記入用!E533)</f>
        <v/>
      </c>
      <c r="F533" s="28" t="str">
        <f>IF(記入用!F533="","",記入用!F533)</f>
        <v/>
      </c>
      <c r="G533" s="28" t="str">
        <f>IF(OR(記入用!G533=0,記入用!H533=0),"",ROUND((記入用!G533+記入用!H533)/2,0))</f>
        <v/>
      </c>
      <c r="H533" s="29" t="str">
        <f>IF(集計用!G533="","",IF(集計用!F533="男",LOOKUP(集計用!G533,得点換算データ!$A$3:$B$12),LOOKUP(集計用!G533,得点換算データ!$A$17:$B$26)))</f>
        <v/>
      </c>
      <c r="I533" s="28" t="str">
        <f>IF(記入用!I533="","",記入用!I533)</f>
        <v/>
      </c>
      <c r="J533" s="30" t="str">
        <f>IF(集計用!I533="","",IF(集計用!F533="男",LOOKUP(集計用!I533,得点換算データ!$C$3:$D$12),LOOKUP(集計用!I533,得点換算データ!$C$17:$D$26)))</f>
        <v/>
      </c>
      <c r="K533" s="28" t="str">
        <f>IF(記入用!J533="","",ROUNDDOWN(記入用!J533,0))</f>
        <v/>
      </c>
      <c r="L533" s="29" t="str">
        <f>IF(集計用!K533="","",IF(集計用!F533="男",LOOKUP(集計用!K533,得点換算データ!$E$3:$F$12),LOOKUP(集計用!K533,得点換算データ!$E$17:$F$26)))</f>
        <v/>
      </c>
      <c r="M533" s="28" t="str">
        <f>IF(記入用!K533="","",記入用!K533)</f>
        <v/>
      </c>
      <c r="N533" s="30" t="str">
        <f>IF(集計用!M533="","",IF(集計用!F533="男",LOOKUP(集計用!M533,得点換算データ!$G$3:$H$12),LOOKUP(集計用!M533,得点換算データ!$G$17:$H$26)))</f>
        <v/>
      </c>
      <c r="O533" s="28" t="str">
        <f>IF(記入用!L533="","",記入用!L533)</f>
        <v/>
      </c>
      <c r="P533" s="30" t="str">
        <f>IF(集計用!O533="","",IF(集計用!F533="男",LOOKUP(集計用!O533,得点換算データ!$I$3:$J$12),LOOKUP(集計用!O533,得点換算データ!$I$17:$J$26)))</f>
        <v/>
      </c>
      <c r="Q533" s="28" t="str">
        <f>IF(記入用!M533="","",記入用!M533)</f>
        <v/>
      </c>
      <c r="R533" s="30" t="str">
        <f>IF(集計用!Q533="","",IF(集計用!F533="男",LOOKUP(集計用!Q533,得点換算データ!$K$3:$L$12),LOOKUP(集計用!Q533,得点換算データ!$K$17:$L$26)))</f>
        <v/>
      </c>
      <c r="S533" s="28" t="str">
        <f>IF(記入用!N533="","",ROUNDUP(記入用!N533,1))</f>
        <v/>
      </c>
      <c r="T533" s="30" t="str">
        <f>IF(集計用!S533="","",IF(集計用!F533="男",LOOKUP(集計用!S533,得点換算データ!$M$3:$N$12),LOOKUP(集計用!S533,得点換算データ!$M$17:$N$26)))</f>
        <v/>
      </c>
      <c r="U533" s="28" t="str">
        <f>IF(記入用!O533="","",ROUNDDOWN(記入用!O533,0))</f>
        <v/>
      </c>
      <c r="V533" s="30" t="str">
        <f>IF(集計用!U533="","",IF(集計用!F533="男",LOOKUP(集計用!U533,得点換算データ!$O$3:$P$12),LOOKUP(集計用!U533,得点換算データ!$O$17:$P$26)))</f>
        <v/>
      </c>
      <c r="W533" s="28" t="str">
        <f>IF(記入用!P533="","",ROUNDDOWN(記入用!P533,0))</f>
        <v/>
      </c>
      <c r="X533" s="30" t="str">
        <f>IF(集計用!W533="","",IF(集計用!F533="男",LOOKUP(集計用!W533,得点換算データ!$Q$3:$R$12),LOOKUP(集計用!W533,得点換算データ!$Q$17:$R$26)))</f>
        <v/>
      </c>
      <c r="Y533" s="28" t="str">
        <f>IF(SUM(集計用!H533+J533+L533+N533+P533+R533+T533+V533+X533)=0,"",(H533+J533+L533+N533+T533+V533+X533+MAX(P533,R533)))</f>
        <v/>
      </c>
      <c r="Z533" s="28" t="str">
        <f>IF(Y533="","",IF(C533=1,LOOKUP(Y533,得点換算データ!$B$29:$B$33,得点換算データ!$A$29:$A$33),IF(C533=2,LOOKUP(Y533,得点換算データ!$C$29:$C$33,得点換算データ!$A$29:$A$33),LOOKUP(Y533,得点換算データ!$D$29:$D$33,得点換算データ!$A$29:$A$33))))</f>
        <v/>
      </c>
      <c r="AA533" s="27">
        <f t="shared" si="80"/>
        <v>0</v>
      </c>
      <c r="AB533" s="27"/>
      <c r="AC533" s="27">
        <f t="shared" si="81"/>
        <v>0</v>
      </c>
      <c r="AD533" s="27">
        <f t="shared" si="82"/>
        <v>0</v>
      </c>
      <c r="AE533" s="27">
        <f t="shared" si="83"/>
        <v>0</v>
      </c>
      <c r="AF533" s="27">
        <f t="shared" si="84"/>
        <v>0</v>
      </c>
      <c r="AG533" s="27">
        <f t="shared" si="85"/>
        <v>0</v>
      </c>
      <c r="AH533" s="27">
        <f t="shared" si="86"/>
        <v>0</v>
      </c>
      <c r="AI533" s="27">
        <f t="shared" si="87"/>
        <v>0</v>
      </c>
      <c r="AJ533" s="27">
        <f t="shared" si="88"/>
        <v>0</v>
      </c>
      <c r="AK533" s="27">
        <f t="shared" si="89"/>
        <v>0</v>
      </c>
    </row>
    <row r="534" spans="1:37">
      <c r="A534" s="28" t="str">
        <f>IF(記入用!A534="","",記入用!A534)</f>
        <v/>
      </c>
      <c r="B534" s="28" t="str">
        <f>IF(記入用!B534="","",記入用!B534)</f>
        <v/>
      </c>
      <c r="C534" s="28" t="str">
        <f>IF(記入用!C534="","",記入用!C534)</f>
        <v/>
      </c>
      <c r="D534" s="28" t="str">
        <f>IF(記入用!D534="","",記入用!D534)</f>
        <v/>
      </c>
      <c r="E534" s="28" t="str">
        <f>IF(記入用!E534="","",記入用!E534)</f>
        <v/>
      </c>
      <c r="F534" s="28" t="str">
        <f>IF(記入用!F534="","",記入用!F534)</f>
        <v/>
      </c>
      <c r="G534" s="28" t="str">
        <f>IF(OR(記入用!G534=0,記入用!H534=0),"",ROUND((記入用!G534+記入用!H534)/2,0))</f>
        <v/>
      </c>
      <c r="H534" s="29" t="str">
        <f>IF(集計用!G534="","",IF(集計用!F534="男",LOOKUP(集計用!G534,得点換算データ!$A$3:$B$12),LOOKUP(集計用!G534,得点換算データ!$A$17:$B$26)))</f>
        <v/>
      </c>
      <c r="I534" s="28" t="str">
        <f>IF(記入用!I534="","",記入用!I534)</f>
        <v/>
      </c>
      <c r="J534" s="30" t="str">
        <f>IF(集計用!I534="","",IF(集計用!F534="男",LOOKUP(集計用!I534,得点換算データ!$C$3:$D$12),LOOKUP(集計用!I534,得点換算データ!$C$17:$D$26)))</f>
        <v/>
      </c>
      <c r="K534" s="28" t="str">
        <f>IF(記入用!J534="","",ROUNDDOWN(記入用!J534,0))</f>
        <v/>
      </c>
      <c r="L534" s="29" t="str">
        <f>IF(集計用!K534="","",IF(集計用!F534="男",LOOKUP(集計用!K534,得点換算データ!$E$3:$F$12),LOOKUP(集計用!K534,得点換算データ!$E$17:$F$26)))</f>
        <v/>
      </c>
      <c r="M534" s="28" t="str">
        <f>IF(記入用!K534="","",記入用!K534)</f>
        <v/>
      </c>
      <c r="N534" s="30" t="str">
        <f>IF(集計用!M534="","",IF(集計用!F534="男",LOOKUP(集計用!M534,得点換算データ!$G$3:$H$12),LOOKUP(集計用!M534,得点換算データ!$G$17:$H$26)))</f>
        <v/>
      </c>
      <c r="O534" s="28" t="str">
        <f>IF(記入用!L534="","",記入用!L534)</f>
        <v/>
      </c>
      <c r="P534" s="30" t="str">
        <f>IF(集計用!O534="","",IF(集計用!F534="男",LOOKUP(集計用!O534,得点換算データ!$I$3:$J$12),LOOKUP(集計用!O534,得点換算データ!$I$17:$J$26)))</f>
        <v/>
      </c>
      <c r="Q534" s="28" t="str">
        <f>IF(記入用!M534="","",記入用!M534)</f>
        <v/>
      </c>
      <c r="R534" s="30" t="str">
        <f>IF(集計用!Q534="","",IF(集計用!F534="男",LOOKUP(集計用!Q534,得点換算データ!$K$3:$L$12),LOOKUP(集計用!Q534,得点換算データ!$K$17:$L$26)))</f>
        <v/>
      </c>
      <c r="S534" s="28" t="str">
        <f>IF(記入用!N534="","",ROUNDUP(記入用!N534,1))</f>
        <v/>
      </c>
      <c r="T534" s="30" t="str">
        <f>IF(集計用!S534="","",IF(集計用!F534="男",LOOKUP(集計用!S534,得点換算データ!$M$3:$N$12),LOOKUP(集計用!S534,得点換算データ!$M$17:$N$26)))</f>
        <v/>
      </c>
      <c r="U534" s="28" t="str">
        <f>IF(記入用!O534="","",ROUNDDOWN(記入用!O534,0))</f>
        <v/>
      </c>
      <c r="V534" s="30" t="str">
        <f>IF(集計用!U534="","",IF(集計用!F534="男",LOOKUP(集計用!U534,得点換算データ!$O$3:$P$12),LOOKUP(集計用!U534,得点換算データ!$O$17:$P$26)))</f>
        <v/>
      </c>
      <c r="W534" s="28" t="str">
        <f>IF(記入用!P534="","",ROUNDDOWN(記入用!P534,0))</f>
        <v/>
      </c>
      <c r="X534" s="30" t="str">
        <f>IF(集計用!W534="","",IF(集計用!F534="男",LOOKUP(集計用!W534,得点換算データ!$Q$3:$R$12),LOOKUP(集計用!W534,得点換算データ!$Q$17:$R$26)))</f>
        <v/>
      </c>
      <c r="Y534" s="28" t="str">
        <f>IF(SUM(集計用!H534+J534+L534+N534+P534+R534+T534+V534+X534)=0,"",(H534+J534+L534+N534+T534+V534+X534+MAX(P534,R534)))</f>
        <v/>
      </c>
      <c r="Z534" s="28" t="str">
        <f>IF(Y534="","",IF(C534=1,LOOKUP(Y534,得点換算データ!$B$29:$B$33,得点換算データ!$A$29:$A$33),IF(C534=2,LOOKUP(Y534,得点換算データ!$C$29:$C$33,得点換算データ!$A$29:$A$33),LOOKUP(Y534,得点換算データ!$D$29:$D$33,得点換算データ!$A$29:$A$33))))</f>
        <v/>
      </c>
      <c r="AA534" s="27">
        <f t="shared" si="80"/>
        <v>0</v>
      </c>
      <c r="AB534" s="27"/>
      <c r="AC534" s="27">
        <f t="shared" si="81"/>
        <v>0</v>
      </c>
      <c r="AD534" s="27">
        <f t="shared" si="82"/>
        <v>0</v>
      </c>
      <c r="AE534" s="27">
        <f t="shared" si="83"/>
        <v>0</v>
      </c>
      <c r="AF534" s="27">
        <f t="shared" si="84"/>
        <v>0</v>
      </c>
      <c r="AG534" s="27">
        <f t="shared" si="85"/>
        <v>0</v>
      </c>
      <c r="AH534" s="27">
        <f t="shared" si="86"/>
        <v>0</v>
      </c>
      <c r="AI534" s="27">
        <f t="shared" si="87"/>
        <v>0</v>
      </c>
      <c r="AJ534" s="27">
        <f t="shared" si="88"/>
        <v>0</v>
      </c>
      <c r="AK534" s="27">
        <f t="shared" si="89"/>
        <v>0</v>
      </c>
    </row>
    <row r="535" spans="1:37">
      <c r="A535" s="28" t="str">
        <f>IF(記入用!A535="","",記入用!A535)</f>
        <v/>
      </c>
      <c r="B535" s="28" t="str">
        <f>IF(記入用!B535="","",記入用!B535)</f>
        <v/>
      </c>
      <c r="C535" s="28" t="str">
        <f>IF(記入用!C535="","",記入用!C535)</f>
        <v/>
      </c>
      <c r="D535" s="28" t="str">
        <f>IF(記入用!D535="","",記入用!D535)</f>
        <v/>
      </c>
      <c r="E535" s="28" t="str">
        <f>IF(記入用!E535="","",記入用!E535)</f>
        <v/>
      </c>
      <c r="F535" s="28" t="str">
        <f>IF(記入用!F535="","",記入用!F535)</f>
        <v/>
      </c>
      <c r="G535" s="28" t="str">
        <f>IF(OR(記入用!G535=0,記入用!H535=0),"",ROUND((記入用!G535+記入用!H535)/2,0))</f>
        <v/>
      </c>
      <c r="H535" s="29" t="str">
        <f>IF(集計用!G535="","",IF(集計用!F535="男",LOOKUP(集計用!G535,得点換算データ!$A$3:$B$12),LOOKUP(集計用!G535,得点換算データ!$A$17:$B$26)))</f>
        <v/>
      </c>
      <c r="I535" s="28" t="str">
        <f>IF(記入用!I535="","",記入用!I535)</f>
        <v/>
      </c>
      <c r="J535" s="30" t="str">
        <f>IF(集計用!I535="","",IF(集計用!F535="男",LOOKUP(集計用!I535,得点換算データ!$C$3:$D$12),LOOKUP(集計用!I535,得点換算データ!$C$17:$D$26)))</f>
        <v/>
      </c>
      <c r="K535" s="28" t="str">
        <f>IF(記入用!J535="","",ROUNDDOWN(記入用!J535,0))</f>
        <v/>
      </c>
      <c r="L535" s="29" t="str">
        <f>IF(集計用!K535="","",IF(集計用!F535="男",LOOKUP(集計用!K535,得点換算データ!$E$3:$F$12),LOOKUP(集計用!K535,得点換算データ!$E$17:$F$26)))</f>
        <v/>
      </c>
      <c r="M535" s="28" t="str">
        <f>IF(記入用!K535="","",記入用!K535)</f>
        <v/>
      </c>
      <c r="N535" s="30" t="str">
        <f>IF(集計用!M535="","",IF(集計用!F535="男",LOOKUP(集計用!M535,得点換算データ!$G$3:$H$12),LOOKUP(集計用!M535,得点換算データ!$G$17:$H$26)))</f>
        <v/>
      </c>
      <c r="O535" s="28" t="str">
        <f>IF(記入用!L535="","",記入用!L535)</f>
        <v/>
      </c>
      <c r="P535" s="30" t="str">
        <f>IF(集計用!O535="","",IF(集計用!F535="男",LOOKUP(集計用!O535,得点換算データ!$I$3:$J$12),LOOKUP(集計用!O535,得点換算データ!$I$17:$J$26)))</f>
        <v/>
      </c>
      <c r="Q535" s="28" t="str">
        <f>IF(記入用!M535="","",記入用!M535)</f>
        <v/>
      </c>
      <c r="R535" s="30" t="str">
        <f>IF(集計用!Q535="","",IF(集計用!F535="男",LOOKUP(集計用!Q535,得点換算データ!$K$3:$L$12),LOOKUP(集計用!Q535,得点換算データ!$K$17:$L$26)))</f>
        <v/>
      </c>
      <c r="S535" s="28" t="str">
        <f>IF(記入用!N535="","",ROUNDUP(記入用!N535,1))</f>
        <v/>
      </c>
      <c r="T535" s="30" t="str">
        <f>IF(集計用!S535="","",IF(集計用!F535="男",LOOKUP(集計用!S535,得点換算データ!$M$3:$N$12),LOOKUP(集計用!S535,得点換算データ!$M$17:$N$26)))</f>
        <v/>
      </c>
      <c r="U535" s="28" t="str">
        <f>IF(記入用!O535="","",ROUNDDOWN(記入用!O535,0))</f>
        <v/>
      </c>
      <c r="V535" s="30" t="str">
        <f>IF(集計用!U535="","",IF(集計用!F535="男",LOOKUP(集計用!U535,得点換算データ!$O$3:$P$12),LOOKUP(集計用!U535,得点換算データ!$O$17:$P$26)))</f>
        <v/>
      </c>
      <c r="W535" s="28" t="str">
        <f>IF(記入用!P535="","",ROUNDDOWN(記入用!P535,0))</f>
        <v/>
      </c>
      <c r="X535" s="30" t="str">
        <f>IF(集計用!W535="","",IF(集計用!F535="男",LOOKUP(集計用!W535,得点換算データ!$Q$3:$R$12),LOOKUP(集計用!W535,得点換算データ!$Q$17:$R$26)))</f>
        <v/>
      </c>
      <c r="Y535" s="28" t="str">
        <f>IF(SUM(集計用!H535+J535+L535+N535+P535+R535+T535+V535+X535)=0,"",(H535+J535+L535+N535+T535+V535+X535+MAX(P535,R535)))</f>
        <v/>
      </c>
      <c r="Z535" s="28" t="str">
        <f>IF(Y535="","",IF(C535=1,LOOKUP(Y535,得点換算データ!$B$29:$B$33,得点換算データ!$A$29:$A$33),IF(C535=2,LOOKUP(Y535,得点換算データ!$C$29:$C$33,得点換算データ!$A$29:$A$33),LOOKUP(Y535,得点換算データ!$D$29:$D$33,得点換算データ!$A$29:$A$33))))</f>
        <v/>
      </c>
      <c r="AA535" s="27">
        <f t="shared" si="80"/>
        <v>0</v>
      </c>
      <c r="AB535" s="27"/>
      <c r="AC535" s="27">
        <f t="shared" si="81"/>
        <v>0</v>
      </c>
      <c r="AD535" s="27">
        <f t="shared" si="82"/>
        <v>0</v>
      </c>
      <c r="AE535" s="27">
        <f t="shared" si="83"/>
        <v>0</v>
      </c>
      <c r="AF535" s="27">
        <f t="shared" si="84"/>
        <v>0</v>
      </c>
      <c r="AG535" s="27">
        <f t="shared" si="85"/>
        <v>0</v>
      </c>
      <c r="AH535" s="27">
        <f t="shared" si="86"/>
        <v>0</v>
      </c>
      <c r="AI535" s="27">
        <f t="shared" si="87"/>
        <v>0</v>
      </c>
      <c r="AJ535" s="27">
        <f t="shared" si="88"/>
        <v>0</v>
      </c>
      <c r="AK535" s="27">
        <f t="shared" si="89"/>
        <v>0</v>
      </c>
    </row>
    <row r="536" spans="1:37">
      <c r="A536" s="28" t="str">
        <f>IF(記入用!A536="","",記入用!A536)</f>
        <v/>
      </c>
      <c r="B536" s="28" t="str">
        <f>IF(記入用!B536="","",記入用!B536)</f>
        <v/>
      </c>
      <c r="C536" s="28" t="str">
        <f>IF(記入用!C536="","",記入用!C536)</f>
        <v/>
      </c>
      <c r="D536" s="28" t="str">
        <f>IF(記入用!D536="","",記入用!D536)</f>
        <v/>
      </c>
      <c r="E536" s="28" t="str">
        <f>IF(記入用!E536="","",記入用!E536)</f>
        <v/>
      </c>
      <c r="F536" s="28" t="str">
        <f>IF(記入用!F536="","",記入用!F536)</f>
        <v/>
      </c>
      <c r="G536" s="28" t="str">
        <f>IF(OR(記入用!G536=0,記入用!H536=0),"",ROUND((記入用!G536+記入用!H536)/2,0))</f>
        <v/>
      </c>
      <c r="H536" s="29" t="str">
        <f>IF(集計用!G536="","",IF(集計用!F536="男",LOOKUP(集計用!G536,得点換算データ!$A$3:$B$12),LOOKUP(集計用!G536,得点換算データ!$A$17:$B$26)))</f>
        <v/>
      </c>
      <c r="I536" s="28" t="str">
        <f>IF(記入用!I536="","",記入用!I536)</f>
        <v/>
      </c>
      <c r="J536" s="30" t="str">
        <f>IF(集計用!I536="","",IF(集計用!F536="男",LOOKUP(集計用!I536,得点換算データ!$C$3:$D$12),LOOKUP(集計用!I536,得点換算データ!$C$17:$D$26)))</f>
        <v/>
      </c>
      <c r="K536" s="28" t="str">
        <f>IF(記入用!J536="","",ROUNDDOWN(記入用!J536,0))</f>
        <v/>
      </c>
      <c r="L536" s="29" t="str">
        <f>IF(集計用!K536="","",IF(集計用!F536="男",LOOKUP(集計用!K536,得点換算データ!$E$3:$F$12),LOOKUP(集計用!K536,得点換算データ!$E$17:$F$26)))</f>
        <v/>
      </c>
      <c r="M536" s="28" t="str">
        <f>IF(記入用!K536="","",記入用!K536)</f>
        <v/>
      </c>
      <c r="N536" s="30" t="str">
        <f>IF(集計用!M536="","",IF(集計用!F536="男",LOOKUP(集計用!M536,得点換算データ!$G$3:$H$12),LOOKUP(集計用!M536,得点換算データ!$G$17:$H$26)))</f>
        <v/>
      </c>
      <c r="O536" s="28" t="str">
        <f>IF(記入用!L536="","",記入用!L536)</f>
        <v/>
      </c>
      <c r="P536" s="30" t="str">
        <f>IF(集計用!O536="","",IF(集計用!F536="男",LOOKUP(集計用!O536,得点換算データ!$I$3:$J$12),LOOKUP(集計用!O536,得点換算データ!$I$17:$J$26)))</f>
        <v/>
      </c>
      <c r="Q536" s="28" t="str">
        <f>IF(記入用!M536="","",記入用!M536)</f>
        <v/>
      </c>
      <c r="R536" s="30" t="str">
        <f>IF(集計用!Q536="","",IF(集計用!F536="男",LOOKUP(集計用!Q536,得点換算データ!$K$3:$L$12),LOOKUP(集計用!Q536,得点換算データ!$K$17:$L$26)))</f>
        <v/>
      </c>
      <c r="S536" s="28" t="str">
        <f>IF(記入用!N536="","",ROUNDUP(記入用!N536,1))</f>
        <v/>
      </c>
      <c r="T536" s="30" t="str">
        <f>IF(集計用!S536="","",IF(集計用!F536="男",LOOKUP(集計用!S536,得点換算データ!$M$3:$N$12),LOOKUP(集計用!S536,得点換算データ!$M$17:$N$26)))</f>
        <v/>
      </c>
      <c r="U536" s="28" t="str">
        <f>IF(記入用!O536="","",ROUNDDOWN(記入用!O536,0))</f>
        <v/>
      </c>
      <c r="V536" s="30" t="str">
        <f>IF(集計用!U536="","",IF(集計用!F536="男",LOOKUP(集計用!U536,得点換算データ!$O$3:$P$12),LOOKUP(集計用!U536,得点換算データ!$O$17:$P$26)))</f>
        <v/>
      </c>
      <c r="W536" s="28" t="str">
        <f>IF(記入用!P536="","",ROUNDDOWN(記入用!P536,0))</f>
        <v/>
      </c>
      <c r="X536" s="30" t="str">
        <f>IF(集計用!W536="","",IF(集計用!F536="男",LOOKUP(集計用!W536,得点換算データ!$Q$3:$R$12),LOOKUP(集計用!W536,得点換算データ!$Q$17:$R$26)))</f>
        <v/>
      </c>
      <c r="Y536" s="28" t="str">
        <f>IF(SUM(集計用!H536+J536+L536+N536+P536+R536+T536+V536+X536)=0,"",(H536+J536+L536+N536+T536+V536+X536+MAX(P536,R536)))</f>
        <v/>
      </c>
      <c r="Z536" s="28" t="str">
        <f>IF(Y536="","",IF(C536=1,LOOKUP(Y536,得点換算データ!$B$29:$B$33,得点換算データ!$A$29:$A$33),IF(C536=2,LOOKUP(Y536,得点換算データ!$C$29:$C$33,得点換算データ!$A$29:$A$33),LOOKUP(Y536,得点換算データ!$D$29:$D$33,得点換算データ!$A$29:$A$33))))</f>
        <v/>
      </c>
      <c r="AA536" s="27">
        <f t="shared" si="80"/>
        <v>0</v>
      </c>
      <c r="AB536" s="27"/>
      <c r="AC536" s="27">
        <f t="shared" si="81"/>
        <v>0</v>
      </c>
      <c r="AD536" s="27">
        <f t="shared" si="82"/>
        <v>0</v>
      </c>
      <c r="AE536" s="27">
        <f t="shared" si="83"/>
        <v>0</v>
      </c>
      <c r="AF536" s="27">
        <f t="shared" si="84"/>
        <v>0</v>
      </c>
      <c r="AG536" s="27">
        <f t="shared" si="85"/>
        <v>0</v>
      </c>
      <c r="AH536" s="27">
        <f t="shared" si="86"/>
        <v>0</v>
      </c>
      <c r="AI536" s="27">
        <f t="shared" si="87"/>
        <v>0</v>
      </c>
      <c r="AJ536" s="27">
        <f t="shared" si="88"/>
        <v>0</v>
      </c>
      <c r="AK536" s="27">
        <f t="shared" si="89"/>
        <v>0</v>
      </c>
    </row>
    <row r="537" spans="1:37">
      <c r="A537" s="28" t="str">
        <f>IF(記入用!A537="","",記入用!A537)</f>
        <v/>
      </c>
      <c r="B537" s="28" t="str">
        <f>IF(記入用!B537="","",記入用!B537)</f>
        <v/>
      </c>
      <c r="C537" s="28" t="str">
        <f>IF(記入用!C537="","",記入用!C537)</f>
        <v/>
      </c>
      <c r="D537" s="28" t="str">
        <f>IF(記入用!D537="","",記入用!D537)</f>
        <v/>
      </c>
      <c r="E537" s="28" t="str">
        <f>IF(記入用!E537="","",記入用!E537)</f>
        <v/>
      </c>
      <c r="F537" s="28" t="str">
        <f>IF(記入用!F537="","",記入用!F537)</f>
        <v/>
      </c>
      <c r="G537" s="28" t="str">
        <f>IF(OR(記入用!G537=0,記入用!H537=0),"",ROUND((記入用!G537+記入用!H537)/2,0))</f>
        <v/>
      </c>
      <c r="H537" s="29" t="str">
        <f>IF(集計用!G537="","",IF(集計用!F537="男",LOOKUP(集計用!G537,得点換算データ!$A$3:$B$12),LOOKUP(集計用!G537,得点換算データ!$A$17:$B$26)))</f>
        <v/>
      </c>
      <c r="I537" s="28" t="str">
        <f>IF(記入用!I537="","",記入用!I537)</f>
        <v/>
      </c>
      <c r="J537" s="30" t="str">
        <f>IF(集計用!I537="","",IF(集計用!F537="男",LOOKUP(集計用!I537,得点換算データ!$C$3:$D$12),LOOKUP(集計用!I537,得点換算データ!$C$17:$D$26)))</f>
        <v/>
      </c>
      <c r="K537" s="28" t="str">
        <f>IF(記入用!J537="","",ROUNDDOWN(記入用!J537,0))</f>
        <v/>
      </c>
      <c r="L537" s="29" t="str">
        <f>IF(集計用!K537="","",IF(集計用!F537="男",LOOKUP(集計用!K537,得点換算データ!$E$3:$F$12),LOOKUP(集計用!K537,得点換算データ!$E$17:$F$26)))</f>
        <v/>
      </c>
      <c r="M537" s="28" t="str">
        <f>IF(記入用!K537="","",記入用!K537)</f>
        <v/>
      </c>
      <c r="N537" s="30" t="str">
        <f>IF(集計用!M537="","",IF(集計用!F537="男",LOOKUP(集計用!M537,得点換算データ!$G$3:$H$12),LOOKUP(集計用!M537,得点換算データ!$G$17:$H$26)))</f>
        <v/>
      </c>
      <c r="O537" s="28" t="str">
        <f>IF(記入用!L537="","",記入用!L537)</f>
        <v/>
      </c>
      <c r="P537" s="30" t="str">
        <f>IF(集計用!O537="","",IF(集計用!F537="男",LOOKUP(集計用!O537,得点換算データ!$I$3:$J$12),LOOKUP(集計用!O537,得点換算データ!$I$17:$J$26)))</f>
        <v/>
      </c>
      <c r="Q537" s="28" t="str">
        <f>IF(記入用!M537="","",記入用!M537)</f>
        <v/>
      </c>
      <c r="R537" s="30" t="str">
        <f>IF(集計用!Q537="","",IF(集計用!F537="男",LOOKUP(集計用!Q537,得点換算データ!$K$3:$L$12),LOOKUP(集計用!Q537,得点換算データ!$K$17:$L$26)))</f>
        <v/>
      </c>
      <c r="S537" s="28" t="str">
        <f>IF(記入用!N537="","",ROUNDUP(記入用!N537,1))</f>
        <v/>
      </c>
      <c r="T537" s="30" t="str">
        <f>IF(集計用!S537="","",IF(集計用!F537="男",LOOKUP(集計用!S537,得点換算データ!$M$3:$N$12),LOOKUP(集計用!S537,得点換算データ!$M$17:$N$26)))</f>
        <v/>
      </c>
      <c r="U537" s="28" t="str">
        <f>IF(記入用!O537="","",ROUNDDOWN(記入用!O537,0))</f>
        <v/>
      </c>
      <c r="V537" s="30" t="str">
        <f>IF(集計用!U537="","",IF(集計用!F537="男",LOOKUP(集計用!U537,得点換算データ!$O$3:$P$12),LOOKUP(集計用!U537,得点換算データ!$O$17:$P$26)))</f>
        <v/>
      </c>
      <c r="W537" s="28" t="str">
        <f>IF(記入用!P537="","",ROUNDDOWN(記入用!P537,0))</f>
        <v/>
      </c>
      <c r="X537" s="30" t="str">
        <f>IF(集計用!W537="","",IF(集計用!F537="男",LOOKUP(集計用!W537,得点換算データ!$Q$3:$R$12),LOOKUP(集計用!W537,得点換算データ!$Q$17:$R$26)))</f>
        <v/>
      </c>
      <c r="Y537" s="28" t="str">
        <f>IF(SUM(集計用!H537+J537+L537+N537+P537+R537+T537+V537+X537)=0,"",(H537+J537+L537+N537+T537+V537+X537+MAX(P537,R537)))</f>
        <v/>
      </c>
      <c r="Z537" s="28" t="str">
        <f>IF(Y537="","",IF(C537=1,LOOKUP(Y537,得点換算データ!$B$29:$B$33,得点換算データ!$A$29:$A$33),IF(C537=2,LOOKUP(Y537,得点換算データ!$C$29:$C$33,得点換算データ!$A$29:$A$33),LOOKUP(Y537,得点換算データ!$D$29:$D$33,得点換算データ!$A$29:$A$33))))</f>
        <v/>
      </c>
      <c r="AA537" s="27">
        <f t="shared" si="80"/>
        <v>0</v>
      </c>
      <c r="AB537" s="27"/>
      <c r="AC537" s="27">
        <f t="shared" si="81"/>
        <v>0</v>
      </c>
      <c r="AD537" s="27">
        <f t="shared" si="82"/>
        <v>0</v>
      </c>
      <c r="AE537" s="27">
        <f t="shared" si="83"/>
        <v>0</v>
      </c>
      <c r="AF537" s="27">
        <f t="shared" si="84"/>
        <v>0</v>
      </c>
      <c r="AG537" s="27">
        <f t="shared" si="85"/>
        <v>0</v>
      </c>
      <c r="AH537" s="27">
        <f t="shared" si="86"/>
        <v>0</v>
      </c>
      <c r="AI537" s="27">
        <f t="shared" si="87"/>
        <v>0</v>
      </c>
      <c r="AJ537" s="27">
        <f t="shared" si="88"/>
        <v>0</v>
      </c>
      <c r="AK537" s="27">
        <f t="shared" si="89"/>
        <v>0</v>
      </c>
    </row>
    <row r="538" spans="1:37">
      <c r="A538" s="28" t="str">
        <f>IF(記入用!A538="","",記入用!A538)</f>
        <v/>
      </c>
      <c r="B538" s="28" t="str">
        <f>IF(記入用!B538="","",記入用!B538)</f>
        <v/>
      </c>
      <c r="C538" s="28" t="str">
        <f>IF(記入用!C538="","",記入用!C538)</f>
        <v/>
      </c>
      <c r="D538" s="28" t="str">
        <f>IF(記入用!D538="","",記入用!D538)</f>
        <v/>
      </c>
      <c r="E538" s="28" t="str">
        <f>IF(記入用!E538="","",記入用!E538)</f>
        <v/>
      </c>
      <c r="F538" s="28" t="str">
        <f>IF(記入用!F538="","",記入用!F538)</f>
        <v/>
      </c>
      <c r="G538" s="28" t="str">
        <f>IF(OR(記入用!G538=0,記入用!H538=0),"",ROUND((記入用!G538+記入用!H538)/2,0))</f>
        <v/>
      </c>
      <c r="H538" s="29" t="str">
        <f>IF(集計用!G538="","",IF(集計用!F538="男",LOOKUP(集計用!G538,得点換算データ!$A$3:$B$12),LOOKUP(集計用!G538,得点換算データ!$A$17:$B$26)))</f>
        <v/>
      </c>
      <c r="I538" s="28" t="str">
        <f>IF(記入用!I538="","",記入用!I538)</f>
        <v/>
      </c>
      <c r="J538" s="30" t="str">
        <f>IF(集計用!I538="","",IF(集計用!F538="男",LOOKUP(集計用!I538,得点換算データ!$C$3:$D$12),LOOKUP(集計用!I538,得点換算データ!$C$17:$D$26)))</f>
        <v/>
      </c>
      <c r="K538" s="28" t="str">
        <f>IF(記入用!J538="","",ROUNDDOWN(記入用!J538,0))</f>
        <v/>
      </c>
      <c r="L538" s="29" t="str">
        <f>IF(集計用!K538="","",IF(集計用!F538="男",LOOKUP(集計用!K538,得点換算データ!$E$3:$F$12),LOOKUP(集計用!K538,得点換算データ!$E$17:$F$26)))</f>
        <v/>
      </c>
      <c r="M538" s="28" t="str">
        <f>IF(記入用!K538="","",記入用!K538)</f>
        <v/>
      </c>
      <c r="N538" s="30" t="str">
        <f>IF(集計用!M538="","",IF(集計用!F538="男",LOOKUP(集計用!M538,得点換算データ!$G$3:$H$12),LOOKUP(集計用!M538,得点換算データ!$G$17:$H$26)))</f>
        <v/>
      </c>
      <c r="O538" s="28" t="str">
        <f>IF(記入用!L538="","",記入用!L538)</f>
        <v/>
      </c>
      <c r="P538" s="30" t="str">
        <f>IF(集計用!O538="","",IF(集計用!F538="男",LOOKUP(集計用!O538,得点換算データ!$I$3:$J$12),LOOKUP(集計用!O538,得点換算データ!$I$17:$J$26)))</f>
        <v/>
      </c>
      <c r="Q538" s="28" t="str">
        <f>IF(記入用!M538="","",記入用!M538)</f>
        <v/>
      </c>
      <c r="R538" s="30" t="str">
        <f>IF(集計用!Q538="","",IF(集計用!F538="男",LOOKUP(集計用!Q538,得点換算データ!$K$3:$L$12),LOOKUP(集計用!Q538,得点換算データ!$K$17:$L$26)))</f>
        <v/>
      </c>
      <c r="S538" s="28" t="str">
        <f>IF(記入用!N538="","",ROUNDUP(記入用!N538,1))</f>
        <v/>
      </c>
      <c r="T538" s="30" t="str">
        <f>IF(集計用!S538="","",IF(集計用!F538="男",LOOKUP(集計用!S538,得点換算データ!$M$3:$N$12),LOOKUP(集計用!S538,得点換算データ!$M$17:$N$26)))</f>
        <v/>
      </c>
      <c r="U538" s="28" t="str">
        <f>IF(記入用!O538="","",ROUNDDOWN(記入用!O538,0))</f>
        <v/>
      </c>
      <c r="V538" s="30" t="str">
        <f>IF(集計用!U538="","",IF(集計用!F538="男",LOOKUP(集計用!U538,得点換算データ!$O$3:$P$12),LOOKUP(集計用!U538,得点換算データ!$O$17:$P$26)))</f>
        <v/>
      </c>
      <c r="W538" s="28" t="str">
        <f>IF(記入用!P538="","",ROUNDDOWN(記入用!P538,0))</f>
        <v/>
      </c>
      <c r="X538" s="30" t="str">
        <f>IF(集計用!W538="","",IF(集計用!F538="男",LOOKUP(集計用!W538,得点換算データ!$Q$3:$R$12),LOOKUP(集計用!W538,得点換算データ!$Q$17:$R$26)))</f>
        <v/>
      </c>
      <c r="Y538" s="28" t="str">
        <f>IF(SUM(集計用!H538+J538+L538+N538+P538+R538+T538+V538+X538)=0,"",(H538+J538+L538+N538+T538+V538+X538+MAX(P538,R538)))</f>
        <v/>
      </c>
      <c r="Z538" s="28" t="str">
        <f>IF(Y538="","",IF(C538=1,LOOKUP(Y538,得点換算データ!$B$29:$B$33,得点換算データ!$A$29:$A$33),IF(C538=2,LOOKUP(Y538,得点換算データ!$C$29:$C$33,得点換算データ!$A$29:$A$33),LOOKUP(Y538,得点換算データ!$D$29:$D$33,得点換算データ!$A$29:$A$33))))</f>
        <v/>
      </c>
      <c r="AA538" s="27">
        <f t="shared" si="80"/>
        <v>0</v>
      </c>
      <c r="AB538" s="27"/>
      <c r="AC538" s="27">
        <f t="shared" si="81"/>
        <v>0</v>
      </c>
      <c r="AD538" s="27">
        <f t="shared" si="82"/>
        <v>0</v>
      </c>
      <c r="AE538" s="27">
        <f t="shared" si="83"/>
        <v>0</v>
      </c>
      <c r="AF538" s="27">
        <f t="shared" si="84"/>
        <v>0</v>
      </c>
      <c r="AG538" s="27">
        <f t="shared" si="85"/>
        <v>0</v>
      </c>
      <c r="AH538" s="27">
        <f t="shared" si="86"/>
        <v>0</v>
      </c>
      <c r="AI538" s="27">
        <f t="shared" si="87"/>
        <v>0</v>
      </c>
      <c r="AJ538" s="27">
        <f t="shared" si="88"/>
        <v>0</v>
      </c>
      <c r="AK538" s="27">
        <f t="shared" si="89"/>
        <v>0</v>
      </c>
    </row>
    <row r="539" spans="1:37">
      <c r="A539" s="28" t="str">
        <f>IF(記入用!A539="","",記入用!A539)</f>
        <v/>
      </c>
      <c r="B539" s="28" t="str">
        <f>IF(記入用!B539="","",記入用!B539)</f>
        <v/>
      </c>
      <c r="C539" s="28" t="str">
        <f>IF(記入用!C539="","",記入用!C539)</f>
        <v/>
      </c>
      <c r="D539" s="28" t="str">
        <f>IF(記入用!D539="","",記入用!D539)</f>
        <v/>
      </c>
      <c r="E539" s="28" t="str">
        <f>IF(記入用!E539="","",記入用!E539)</f>
        <v/>
      </c>
      <c r="F539" s="28" t="str">
        <f>IF(記入用!F539="","",記入用!F539)</f>
        <v/>
      </c>
      <c r="G539" s="28" t="str">
        <f>IF(OR(記入用!G539=0,記入用!H539=0),"",ROUND((記入用!G539+記入用!H539)/2,0))</f>
        <v/>
      </c>
      <c r="H539" s="29" t="str">
        <f>IF(集計用!G539="","",IF(集計用!F539="男",LOOKUP(集計用!G539,得点換算データ!$A$3:$B$12),LOOKUP(集計用!G539,得点換算データ!$A$17:$B$26)))</f>
        <v/>
      </c>
      <c r="I539" s="28" t="str">
        <f>IF(記入用!I539="","",記入用!I539)</f>
        <v/>
      </c>
      <c r="J539" s="30" t="str">
        <f>IF(集計用!I539="","",IF(集計用!F539="男",LOOKUP(集計用!I539,得点換算データ!$C$3:$D$12),LOOKUP(集計用!I539,得点換算データ!$C$17:$D$26)))</f>
        <v/>
      </c>
      <c r="K539" s="28" t="str">
        <f>IF(記入用!J539="","",ROUNDDOWN(記入用!J539,0))</f>
        <v/>
      </c>
      <c r="L539" s="29" t="str">
        <f>IF(集計用!K539="","",IF(集計用!F539="男",LOOKUP(集計用!K539,得点換算データ!$E$3:$F$12),LOOKUP(集計用!K539,得点換算データ!$E$17:$F$26)))</f>
        <v/>
      </c>
      <c r="M539" s="28" t="str">
        <f>IF(記入用!K539="","",記入用!K539)</f>
        <v/>
      </c>
      <c r="N539" s="30" t="str">
        <f>IF(集計用!M539="","",IF(集計用!F539="男",LOOKUP(集計用!M539,得点換算データ!$G$3:$H$12),LOOKUP(集計用!M539,得点換算データ!$G$17:$H$26)))</f>
        <v/>
      </c>
      <c r="O539" s="28" t="str">
        <f>IF(記入用!L539="","",記入用!L539)</f>
        <v/>
      </c>
      <c r="P539" s="30" t="str">
        <f>IF(集計用!O539="","",IF(集計用!F539="男",LOOKUP(集計用!O539,得点換算データ!$I$3:$J$12),LOOKUP(集計用!O539,得点換算データ!$I$17:$J$26)))</f>
        <v/>
      </c>
      <c r="Q539" s="28" t="str">
        <f>IF(記入用!M539="","",記入用!M539)</f>
        <v/>
      </c>
      <c r="R539" s="30" t="str">
        <f>IF(集計用!Q539="","",IF(集計用!F539="男",LOOKUP(集計用!Q539,得点換算データ!$K$3:$L$12),LOOKUP(集計用!Q539,得点換算データ!$K$17:$L$26)))</f>
        <v/>
      </c>
      <c r="S539" s="28" t="str">
        <f>IF(記入用!N539="","",ROUNDUP(記入用!N539,1))</f>
        <v/>
      </c>
      <c r="T539" s="30" t="str">
        <f>IF(集計用!S539="","",IF(集計用!F539="男",LOOKUP(集計用!S539,得点換算データ!$M$3:$N$12),LOOKUP(集計用!S539,得点換算データ!$M$17:$N$26)))</f>
        <v/>
      </c>
      <c r="U539" s="28" t="str">
        <f>IF(記入用!O539="","",ROUNDDOWN(記入用!O539,0))</f>
        <v/>
      </c>
      <c r="V539" s="30" t="str">
        <f>IF(集計用!U539="","",IF(集計用!F539="男",LOOKUP(集計用!U539,得点換算データ!$O$3:$P$12),LOOKUP(集計用!U539,得点換算データ!$O$17:$P$26)))</f>
        <v/>
      </c>
      <c r="W539" s="28" t="str">
        <f>IF(記入用!P539="","",ROUNDDOWN(記入用!P539,0))</f>
        <v/>
      </c>
      <c r="X539" s="30" t="str">
        <f>IF(集計用!W539="","",IF(集計用!F539="男",LOOKUP(集計用!W539,得点換算データ!$Q$3:$R$12),LOOKUP(集計用!W539,得点換算データ!$Q$17:$R$26)))</f>
        <v/>
      </c>
      <c r="Y539" s="28" t="str">
        <f>IF(SUM(集計用!H539+J539+L539+N539+P539+R539+T539+V539+X539)=0,"",(H539+J539+L539+N539+T539+V539+X539+MAX(P539,R539)))</f>
        <v/>
      </c>
      <c r="Z539" s="28" t="str">
        <f>IF(Y539="","",IF(C539=1,LOOKUP(Y539,得点換算データ!$B$29:$B$33,得点換算データ!$A$29:$A$33),IF(C539=2,LOOKUP(Y539,得点換算データ!$C$29:$C$33,得点換算データ!$A$29:$A$33),LOOKUP(Y539,得点換算データ!$D$29:$D$33,得点換算データ!$A$29:$A$33))))</f>
        <v/>
      </c>
      <c r="AA539" s="27">
        <f t="shared" si="80"/>
        <v>0</v>
      </c>
      <c r="AB539" s="27"/>
      <c r="AC539" s="27">
        <f t="shared" si="81"/>
        <v>0</v>
      </c>
      <c r="AD539" s="27">
        <f t="shared" si="82"/>
        <v>0</v>
      </c>
      <c r="AE539" s="27">
        <f t="shared" si="83"/>
        <v>0</v>
      </c>
      <c r="AF539" s="27">
        <f t="shared" si="84"/>
        <v>0</v>
      </c>
      <c r="AG539" s="27">
        <f t="shared" si="85"/>
        <v>0</v>
      </c>
      <c r="AH539" s="27">
        <f t="shared" si="86"/>
        <v>0</v>
      </c>
      <c r="AI539" s="27">
        <f t="shared" si="87"/>
        <v>0</v>
      </c>
      <c r="AJ539" s="27">
        <f t="shared" si="88"/>
        <v>0</v>
      </c>
      <c r="AK539" s="27">
        <f t="shared" si="89"/>
        <v>0</v>
      </c>
    </row>
    <row r="540" spans="1:37">
      <c r="A540" s="28" t="str">
        <f>IF(記入用!A540="","",記入用!A540)</f>
        <v/>
      </c>
      <c r="B540" s="28" t="str">
        <f>IF(記入用!B540="","",記入用!B540)</f>
        <v/>
      </c>
      <c r="C540" s="28" t="str">
        <f>IF(記入用!C540="","",記入用!C540)</f>
        <v/>
      </c>
      <c r="D540" s="28" t="str">
        <f>IF(記入用!D540="","",記入用!D540)</f>
        <v/>
      </c>
      <c r="E540" s="28" t="str">
        <f>IF(記入用!E540="","",記入用!E540)</f>
        <v/>
      </c>
      <c r="F540" s="28" t="str">
        <f>IF(記入用!F540="","",記入用!F540)</f>
        <v/>
      </c>
      <c r="G540" s="28" t="str">
        <f>IF(OR(記入用!G540=0,記入用!H540=0),"",ROUND((記入用!G540+記入用!H540)/2,0))</f>
        <v/>
      </c>
      <c r="H540" s="29" t="str">
        <f>IF(集計用!G540="","",IF(集計用!F540="男",LOOKUP(集計用!G540,得点換算データ!$A$3:$B$12),LOOKUP(集計用!G540,得点換算データ!$A$17:$B$26)))</f>
        <v/>
      </c>
      <c r="I540" s="28" t="str">
        <f>IF(記入用!I540="","",記入用!I540)</f>
        <v/>
      </c>
      <c r="J540" s="30" t="str">
        <f>IF(集計用!I540="","",IF(集計用!F540="男",LOOKUP(集計用!I540,得点換算データ!$C$3:$D$12),LOOKUP(集計用!I540,得点換算データ!$C$17:$D$26)))</f>
        <v/>
      </c>
      <c r="K540" s="28" t="str">
        <f>IF(記入用!J540="","",ROUNDDOWN(記入用!J540,0))</f>
        <v/>
      </c>
      <c r="L540" s="29" t="str">
        <f>IF(集計用!K540="","",IF(集計用!F540="男",LOOKUP(集計用!K540,得点換算データ!$E$3:$F$12),LOOKUP(集計用!K540,得点換算データ!$E$17:$F$26)))</f>
        <v/>
      </c>
      <c r="M540" s="28" t="str">
        <f>IF(記入用!K540="","",記入用!K540)</f>
        <v/>
      </c>
      <c r="N540" s="30" t="str">
        <f>IF(集計用!M540="","",IF(集計用!F540="男",LOOKUP(集計用!M540,得点換算データ!$G$3:$H$12),LOOKUP(集計用!M540,得点換算データ!$G$17:$H$26)))</f>
        <v/>
      </c>
      <c r="O540" s="28" t="str">
        <f>IF(記入用!L540="","",記入用!L540)</f>
        <v/>
      </c>
      <c r="P540" s="30" t="str">
        <f>IF(集計用!O540="","",IF(集計用!F540="男",LOOKUP(集計用!O540,得点換算データ!$I$3:$J$12),LOOKUP(集計用!O540,得点換算データ!$I$17:$J$26)))</f>
        <v/>
      </c>
      <c r="Q540" s="28" t="str">
        <f>IF(記入用!M540="","",記入用!M540)</f>
        <v/>
      </c>
      <c r="R540" s="30" t="str">
        <f>IF(集計用!Q540="","",IF(集計用!F540="男",LOOKUP(集計用!Q540,得点換算データ!$K$3:$L$12),LOOKUP(集計用!Q540,得点換算データ!$K$17:$L$26)))</f>
        <v/>
      </c>
      <c r="S540" s="28" t="str">
        <f>IF(記入用!N540="","",ROUNDUP(記入用!N540,1))</f>
        <v/>
      </c>
      <c r="T540" s="30" t="str">
        <f>IF(集計用!S540="","",IF(集計用!F540="男",LOOKUP(集計用!S540,得点換算データ!$M$3:$N$12),LOOKUP(集計用!S540,得点換算データ!$M$17:$N$26)))</f>
        <v/>
      </c>
      <c r="U540" s="28" t="str">
        <f>IF(記入用!O540="","",ROUNDDOWN(記入用!O540,0))</f>
        <v/>
      </c>
      <c r="V540" s="30" t="str">
        <f>IF(集計用!U540="","",IF(集計用!F540="男",LOOKUP(集計用!U540,得点換算データ!$O$3:$P$12),LOOKUP(集計用!U540,得点換算データ!$O$17:$P$26)))</f>
        <v/>
      </c>
      <c r="W540" s="28" t="str">
        <f>IF(記入用!P540="","",ROUNDDOWN(記入用!P540,0))</f>
        <v/>
      </c>
      <c r="X540" s="30" t="str">
        <f>IF(集計用!W540="","",IF(集計用!F540="男",LOOKUP(集計用!W540,得点換算データ!$Q$3:$R$12),LOOKUP(集計用!W540,得点換算データ!$Q$17:$R$26)))</f>
        <v/>
      </c>
      <c r="Y540" s="28" t="str">
        <f>IF(SUM(集計用!H540+J540+L540+N540+P540+R540+T540+V540+X540)=0,"",(H540+J540+L540+N540+T540+V540+X540+MAX(P540,R540)))</f>
        <v/>
      </c>
      <c r="Z540" s="28" t="str">
        <f>IF(Y540="","",IF(C540=1,LOOKUP(Y540,得点換算データ!$B$29:$B$33,得点換算データ!$A$29:$A$33),IF(C540=2,LOOKUP(Y540,得点換算データ!$C$29:$C$33,得点換算データ!$A$29:$A$33),LOOKUP(Y540,得点換算データ!$D$29:$D$33,得点換算データ!$A$29:$A$33))))</f>
        <v/>
      </c>
      <c r="AA540" s="27">
        <f t="shared" si="80"/>
        <v>0</v>
      </c>
      <c r="AB540" s="27"/>
      <c r="AC540" s="27">
        <f t="shared" si="81"/>
        <v>0</v>
      </c>
      <c r="AD540" s="27">
        <f t="shared" si="82"/>
        <v>0</v>
      </c>
      <c r="AE540" s="27">
        <f t="shared" si="83"/>
        <v>0</v>
      </c>
      <c r="AF540" s="27">
        <f t="shared" si="84"/>
        <v>0</v>
      </c>
      <c r="AG540" s="27">
        <f t="shared" si="85"/>
        <v>0</v>
      </c>
      <c r="AH540" s="27">
        <f t="shared" si="86"/>
        <v>0</v>
      </c>
      <c r="AI540" s="27">
        <f t="shared" si="87"/>
        <v>0</v>
      </c>
      <c r="AJ540" s="27">
        <f t="shared" si="88"/>
        <v>0</v>
      </c>
      <c r="AK540" s="27">
        <f t="shared" si="89"/>
        <v>0</v>
      </c>
    </row>
    <row r="541" spans="1:37">
      <c r="A541" s="28" t="str">
        <f>IF(記入用!A541="","",記入用!A541)</f>
        <v/>
      </c>
      <c r="B541" s="28" t="str">
        <f>IF(記入用!B541="","",記入用!B541)</f>
        <v/>
      </c>
      <c r="C541" s="28" t="str">
        <f>IF(記入用!C541="","",記入用!C541)</f>
        <v/>
      </c>
      <c r="D541" s="28" t="str">
        <f>IF(記入用!D541="","",記入用!D541)</f>
        <v/>
      </c>
      <c r="E541" s="28" t="str">
        <f>IF(記入用!E541="","",記入用!E541)</f>
        <v/>
      </c>
      <c r="F541" s="28" t="str">
        <f>IF(記入用!F541="","",記入用!F541)</f>
        <v/>
      </c>
      <c r="G541" s="28" t="str">
        <f>IF(OR(記入用!G541=0,記入用!H541=0),"",ROUND((記入用!G541+記入用!H541)/2,0))</f>
        <v/>
      </c>
      <c r="H541" s="29" t="str">
        <f>IF(集計用!G541="","",IF(集計用!F541="男",LOOKUP(集計用!G541,得点換算データ!$A$3:$B$12),LOOKUP(集計用!G541,得点換算データ!$A$17:$B$26)))</f>
        <v/>
      </c>
      <c r="I541" s="28" t="str">
        <f>IF(記入用!I541="","",記入用!I541)</f>
        <v/>
      </c>
      <c r="J541" s="30" t="str">
        <f>IF(集計用!I541="","",IF(集計用!F541="男",LOOKUP(集計用!I541,得点換算データ!$C$3:$D$12),LOOKUP(集計用!I541,得点換算データ!$C$17:$D$26)))</f>
        <v/>
      </c>
      <c r="K541" s="28" t="str">
        <f>IF(記入用!J541="","",ROUNDDOWN(記入用!J541,0))</f>
        <v/>
      </c>
      <c r="L541" s="29" t="str">
        <f>IF(集計用!K541="","",IF(集計用!F541="男",LOOKUP(集計用!K541,得点換算データ!$E$3:$F$12),LOOKUP(集計用!K541,得点換算データ!$E$17:$F$26)))</f>
        <v/>
      </c>
      <c r="M541" s="28" t="str">
        <f>IF(記入用!K541="","",記入用!K541)</f>
        <v/>
      </c>
      <c r="N541" s="30" t="str">
        <f>IF(集計用!M541="","",IF(集計用!F541="男",LOOKUP(集計用!M541,得点換算データ!$G$3:$H$12),LOOKUP(集計用!M541,得点換算データ!$G$17:$H$26)))</f>
        <v/>
      </c>
      <c r="O541" s="28" t="str">
        <f>IF(記入用!L541="","",記入用!L541)</f>
        <v/>
      </c>
      <c r="P541" s="30" t="str">
        <f>IF(集計用!O541="","",IF(集計用!F541="男",LOOKUP(集計用!O541,得点換算データ!$I$3:$J$12),LOOKUP(集計用!O541,得点換算データ!$I$17:$J$26)))</f>
        <v/>
      </c>
      <c r="Q541" s="28" t="str">
        <f>IF(記入用!M541="","",記入用!M541)</f>
        <v/>
      </c>
      <c r="R541" s="30" t="str">
        <f>IF(集計用!Q541="","",IF(集計用!F541="男",LOOKUP(集計用!Q541,得点換算データ!$K$3:$L$12),LOOKUP(集計用!Q541,得点換算データ!$K$17:$L$26)))</f>
        <v/>
      </c>
      <c r="S541" s="28" t="str">
        <f>IF(記入用!N541="","",ROUNDUP(記入用!N541,1))</f>
        <v/>
      </c>
      <c r="T541" s="30" t="str">
        <f>IF(集計用!S541="","",IF(集計用!F541="男",LOOKUP(集計用!S541,得点換算データ!$M$3:$N$12),LOOKUP(集計用!S541,得点換算データ!$M$17:$N$26)))</f>
        <v/>
      </c>
      <c r="U541" s="28" t="str">
        <f>IF(記入用!O541="","",ROUNDDOWN(記入用!O541,0))</f>
        <v/>
      </c>
      <c r="V541" s="30" t="str">
        <f>IF(集計用!U541="","",IF(集計用!F541="男",LOOKUP(集計用!U541,得点換算データ!$O$3:$P$12),LOOKUP(集計用!U541,得点換算データ!$O$17:$P$26)))</f>
        <v/>
      </c>
      <c r="W541" s="28" t="str">
        <f>IF(記入用!P541="","",ROUNDDOWN(記入用!P541,0))</f>
        <v/>
      </c>
      <c r="X541" s="30" t="str">
        <f>IF(集計用!W541="","",IF(集計用!F541="男",LOOKUP(集計用!W541,得点換算データ!$Q$3:$R$12),LOOKUP(集計用!W541,得点換算データ!$Q$17:$R$26)))</f>
        <v/>
      </c>
      <c r="Y541" s="28" t="str">
        <f>IF(SUM(集計用!H541+J541+L541+N541+P541+R541+T541+V541+X541)=0,"",(H541+J541+L541+N541+T541+V541+X541+MAX(P541,R541)))</f>
        <v/>
      </c>
      <c r="Z541" s="28" t="str">
        <f>IF(Y541="","",IF(C541=1,LOOKUP(Y541,得点換算データ!$B$29:$B$33,得点換算データ!$A$29:$A$33),IF(C541=2,LOOKUP(Y541,得点換算データ!$C$29:$C$33,得点換算データ!$A$29:$A$33),LOOKUP(Y541,得点換算データ!$D$29:$D$33,得点換算データ!$A$29:$A$33))))</f>
        <v/>
      </c>
      <c r="AA541" s="27">
        <f t="shared" si="80"/>
        <v>0</v>
      </c>
      <c r="AB541" s="27"/>
      <c r="AC541" s="27">
        <f t="shared" si="81"/>
        <v>0</v>
      </c>
      <c r="AD541" s="27">
        <f t="shared" si="82"/>
        <v>0</v>
      </c>
      <c r="AE541" s="27">
        <f t="shared" si="83"/>
        <v>0</v>
      </c>
      <c r="AF541" s="27">
        <f t="shared" si="84"/>
        <v>0</v>
      </c>
      <c r="AG541" s="27">
        <f t="shared" si="85"/>
        <v>0</v>
      </c>
      <c r="AH541" s="27">
        <f t="shared" si="86"/>
        <v>0</v>
      </c>
      <c r="AI541" s="27">
        <f t="shared" si="87"/>
        <v>0</v>
      </c>
      <c r="AJ541" s="27">
        <f t="shared" si="88"/>
        <v>0</v>
      </c>
      <c r="AK541" s="27">
        <f t="shared" si="89"/>
        <v>0</v>
      </c>
    </row>
    <row r="542" spans="1:37">
      <c r="A542" s="28" t="str">
        <f>IF(記入用!A542="","",記入用!A542)</f>
        <v/>
      </c>
      <c r="B542" s="28" t="str">
        <f>IF(記入用!B542="","",記入用!B542)</f>
        <v/>
      </c>
      <c r="C542" s="28" t="str">
        <f>IF(記入用!C542="","",記入用!C542)</f>
        <v/>
      </c>
      <c r="D542" s="28" t="str">
        <f>IF(記入用!D542="","",記入用!D542)</f>
        <v/>
      </c>
      <c r="E542" s="28" t="str">
        <f>IF(記入用!E542="","",記入用!E542)</f>
        <v/>
      </c>
      <c r="F542" s="28" t="str">
        <f>IF(記入用!F542="","",記入用!F542)</f>
        <v/>
      </c>
      <c r="G542" s="28" t="str">
        <f>IF(OR(記入用!G542=0,記入用!H542=0),"",ROUND((記入用!G542+記入用!H542)/2,0))</f>
        <v/>
      </c>
      <c r="H542" s="29" t="str">
        <f>IF(集計用!G542="","",IF(集計用!F542="男",LOOKUP(集計用!G542,得点換算データ!$A$3:$B$12),LOOKUP(集計用!G542,得点換算データ!$A$17:$B$26)))</f>
        <v/>
      </c>
      <c r="I542" s="28" t="str">
        <f>IF(記入用!I542="","",記入用!I542)</f>
        <v/>
      </c>
      <c r="J542" s="30" t="str">
        <f>IF(集計用!I542="","",IF(集計用!F542="男",LOOKUP(集計用!I542,得点換算データ!$C$3:$D$12),LOOKUP(集計用!I542,得点換算データ!$C$17:$D$26)))</f>
        <v/>
      </c>
      <c r="K542" s="28" t="str">
        <f>IF(記入用!J542="","",ROUNDDOWN(記入用!J542,0))</f>
        <v/>
      </c>
      <c r="L542" s="29" t="str">
        <f>IF(集計用!K542="","",IF(集計用!F542="男",LOOKUP(集計用!K542,得点換算データ!$E$3:$F$12),LOOKUP(集計用!K542,得点換算データ!$E$17:$F$26)))</f>
        <v/>
      </c>
      <c r="M542" s="28" t="str">
        <f>IF(記入用!K542="","",記入用!K542)</f>
        <v/>
      </c>
      <c r="N542" s="30" t="str">
        <f>IF(集計用!M542="","",IF(集計用!F542="男",LOOKUP(集計用!M542,得点換算データ!$G$3:$H$12),LOOKUP(集計用!M542,得点換算データ!$G$17:$H$26)))</f>
        <v/>
      </c>
      <c r="O542" s="28" t="str">
        <f>IF(記入用!L542="","",記入用!L542)</f>
        <v/>
      </c>
      <c r="P542" s="30" t="str">
        <f>IF(集計用!O542="","",IF(集計用!F542="男",LOOKUP(集計用!O542,得点換算データ!$I$3:$J$12),LOOKUP(集計用!O542,得点換算データ!$I$17:$J$26)))</f>
        <v/>
      </c>
      <c r="Q542" s="28" t="str">
        <f>IF(記入用!M542="","",記入用!M542)</f>
        <v/>
      </c>
      <c r="R542" s="30" t="str">
        <f>IF(集計用!Q542="","",IF(集計用!F542="男",LOOKUP(集計用!Q542,得点換算データ!$K$3:$L$12),LOOKUP(集計用!Q542,得点換算データ!$K$17:$L$26)))</f>
        <v/>
      </c>
      <c r="S542" s="28" t="str">
        <f>IF(記入用!N542="","",ROUNDUP(記入用!N542,1))</f>
        <v/>
      </c>
      <c r="T542" s="30" t="str">
        <f>IF(集計用!S542="","",IF(集計用!F542="男",LOOKUP(集計用!S542,得点換算データ!$M$3:$N$12),LOOKUP(集計用!S542,得点換算データ!$M$17:$N$26)))</f>
        <v/>
      </c>
      <c r="U542" s="28" t="str">
        <f>IF(記入用!O542="","",ROUNDDOWN(記入用!O542,0))</f>
        <v/>
      </c>
      <c r="V542" s="30" t="str">
        <f>IF(集計用!U542="","",IF(集計用!F542="男",LOOKUP(集計用!U542,得点換算データ!$O$3:$P$12),LOOKUP(集計用!U542,得点換算データ!$O$17:$P$26)))</f>
        <v/>
      </c>
      <c r="W542" s="28" t="str">
        <f>IF(記入用!P542="","",ROUNDDOWN(記入用!P542,0))</f>
        <v/>
      </c>
      <c r="X542" s="30" t="str">
        <f>IF(集計用!W542="","",IF(集計用!F542="男",LOOKUP(集計用!W542,得点換算データ!$Q$3:$R$12),LOOKUP(集計用!W542,得点換算データ!$Q$17:$R$26)))</f>
        <v/>
      </c>
      <c r="Y542" s="28" t="str">
        <f>IF(SUM(集計用!H542+J542+L542+N542+P542+R542+T542+V542+X542)=0,"",(H542+J542+L542+N542+T542+V542+X542+MAX(P542,R542)))</f>
        <v/>
      </c>
      <c r="Z542" s="28" t="str">
        <f>IF(Y542="","",IF(C542=1,LOOKUP(Y542,得点換算データ!$B$29:$B$33,得点換算データ!$A$29:$A$33),IF(C542=2,LOOKUP(Y542,得点換算データ!$C$29:$C$33,得点換算データ!$A$29:$A$33),LOOKUP(Y542,得点換算データ!$D$29:$D$33,得点換算データ!$A$29:$A$33))))</f>
        <v/>
      </c>
      <c r="AA542" s="27">
        <f t="shared" si="80"/>
        <v>0</v>
      </c>
      <c r="AB542" s="27"/>
      <c r="AC542" s="27">
        <f t="shared" si="81"/>
        <v>0</v>
      </c>
      <c r="AD542" s="27">
        <f t="shared" si="82"/>
        <v>0</v>
      </c>
      <c r="AE542" s="27">
        <f t="shared" si="83"/>
        <v>0</v>
      </c>
      <c r="AF542" s="27">
        <f t="shared" si="84"/>
        <v>0</v>
      </c>
      <c r="AG542" s="27">
        <f t="shared" si="85"/>
        <v>0</v>
      </c>
      <c r="AH542" s="27">
        <f t="shared" si="86"/>
        <v>0</v>
      </c>
      <c r="AI542" s="27">
        <f t="shared" si="87"/>
        <v>0</v>
      </c>
      <c r="AJ542" s="27">
        <f t="shared" si="88"/>
        <v>0</v>
      </c>
      <c r="AK542" s="27">
        <f t="shared" si="89"/>
        <v>0</v>
      </c>
    </row>
    <row r="543" spans="1:37">
      <c r="A543" s="28" t="str">
        <f>IF(記入用!A543="","",記入用!A543)</f>
        <v/>
      </c>
      <c r="B543" s="28" t="str">
        <f>IF(記入用!B543="","",記入用!B543)</f>
        <v/>
      </c>
      <c r="C543" s="28" t="str">
        <f>IF(記入用!C543="","",記入用!C543)</f>
        <v/>
      </c>
      <c r="D543" s="28" t="str">
        <f>IF(記入用!D543="","",記入用!D543)</f>
        <v/>
      </c>
      <c r="E543" s="28" t="str">
        <f>IF(記入用!E543="","",記入用!E543)</f>
        <v/>
      </c>
      <c r="F543" s="28" t="str">
        <f>IF(記入用!F543="","",記入用!F543)</f>
        <v/>
      </c>
      <c r="G543" s="28" t="str">
        <f>IF(OR(記入用!G543=0,記入用!H543=0),"",ROUND((記入用!G543+記入用!H543)/2,0))</f>
        <v/>
      </c>
      <c r="H543" s="29" t="str">
        <f>IF(集計用!G543="","",IF(集計用!F543="男",LOOKUP(集計用!G543,得点換算データ!$A$3:$B$12),LOOKUP(集計用!G543,得点換算データ!$A$17:$B$26)))</f>
        <v/>
      </c>
      <c r="I543" s="28" t="str">
        <f>IF(記入用!I543="","",記入用!I543)</f>
        <v/>
      </c>
      <c r="J543" s="30" t="str">
        <f>IF(集計用!I543="","",IF(集計用!F543="男",LOOKUP(集計用!I543,得点換算データ!$C$3:$D$12),LOOKUP(集計用!I543,得点換算データ!$C$17:$D$26)))</f>
        <v/>
      </c>
      <c r="K543" s="28" t="str">
        <f>IF(記入用!J543="","",ROUNDDOWN(記入用!J543,0))</f>
        <v/>
      </c>
      <c r="L543" s="29" t="str">
        <f>IF(集計用!K543="","",IF(集計用!F543="男",LOOKUP(集計用!K543,得点換算データ!$E$3:$F$12),LOOKUP(集計用!K543,得点換算データ!$E$17:$F$26)))</f>
        <v/>
      </c>
      <c r="M543" s="28" t="str">
        <f>IF(記入用!K543="","",記入用!K543)</f>
        <v/>
      </c>
      <c r="N543" s="30" t="str">
        <f>IF(集計用!M543="","",IF(集計用!F543="男",LOOKUP(集計用!M543,得点換算データ!$G$3:$H$12),LOOKUP(集計用!M543,得点換算データ!$G$17:$H$26)))</f>
        <v/>
      </c>
      <c r="O543" s="28" t="str">
        <f>IF(記入用!L543="","",記入用!L543)</f>
        <v/>
      </c>
      <c r="P543" s="30" t="str">
        <f>IF(集計用!O543="","",IF(集計用!F543="男",LOOKUP(集計用!O543,得点換算データ!$I$3:$J$12),LOOKUP(集計用!O543,得点換算データ!$I$17:$J$26)))</f>
        <v/>
      </c>
      <c r="Q543" s="28" t="str">
        <f>IF(記入用!M543="","",記入用!M543)</f>
        <v/>
      </c>
      <c r="R543" s="30" t="str">
        <f>IF(集計用!Q543="","",IF(集計用!F543="男",LOOKUP(集計用!Q543,得点換算データ!$K$3:$L$12),LOOKUP(集計用!Q543,得点換算データ!$K$17:$L$26)))</f>
        <v/>
      </c>
      <c r="S543" s="28" t="str">
        <f>IF(記入用!N543="","",ROUNDUP(記入用!N543,1))</f>
        <v/>
      </c>
      <c r="T543" s="30" t="str">
        <f>IF(集計用!S543="","",IF(集計用!F543="男",LOOKUP(集計用!S543,得点換算データ!$M$3:$N$12),LOOKUP(集計用!S543,得点換算データ!$M$17:$N$26)))</f>
        <v/>
      </c>
      <c r="U543" s="28" t="str">
        <f>IF(記入用!O543="","",ROUNDDOWN(記入用!O543,0))</f>
        <v/>
      </c>
      <c r="V543" s="30" t="str">
        <f>IF(集計用!U543="","",IF(集計用!F543="男",LOOKUP(集計用!U543,得点換算データ!$O$3:$P$12),LOOKUP(集計用!U543,得点換算データ!$O$17:$P$26)))</f>
        <v/>
      </c>
      <c r="W543" s="28" t="str">
        <f>IF(記入用!P543="","",ROUNDDOWN(記入用!P543,0))</f>
        <v/>
      </c>
      <c r="X543" s="30" t="str">
        <f>IF(集計用!W543="","",IF(集計用!F543="男",LOOKUP(集計用!W543,得点換算データ!$Q$3:$R$12),LOOKUP(集計用!W543,得点換算データ!$Q$17:$R$26)))</f>
        <v/>
      </c>
      <c r="Y543" s="28" t="str">
        <f>IF(SUM(集計用!H543+J543+L543+N543+P543+R543+T543+V543+X543)=0,"",(H543+J543+L543+N543+T543+V543+X543+MAX(P543,R543)))</f>
        <v/>
      </c>
      <c r="Z543" s="28" t="str">
        <f>IF(Y543="","",IF(C543=1,LOOKUP(Y543,得点換算データ!$B$29:$B$33,得点換算データ!$A$29:$A$33),IF(C543=2,LOOKUP(Y543,得点換算データ!$C$29:$C$33,得点換算データ!$A$29:$A$33),LOOKUP(Y543,得点換算データ!$D$29:$D$33,得点換算データ!$A$29:$A$33))))</f>
        <v/>
      </c>
      <c r="AA543" s="27">
        <f t="shared" si="80"/>
        <v>0</v>
      </c>
      <c r="AB543" s="27"/>
      <c r="AC543" s="27">
        <f t="shared" si="81"/>
        <v>0</v>
      </c>
      <c r="AD543" s="27">
        <f t="shared" si="82"/>
        <v>0</v>
      </c>
      <c r="AE543" s="27">
        <f t="shared" si="83"/>
        <v>0</v>
      </c>
      <c r="AF543" s="27">
        <f t="shared" si="84"/>
        <v>0</v>
      </c>
      <c r="AG543" s="27">
        <f t="shared" si="85"/>
        <v>0</v>
      </c>
      <c r="AH543" s="27">
        <f t="shared" si="86"/>
        <v>0</v>
      </c>
      <c r="AI543" s="27">
        <f t="shared" si="87"/>
        <v>0</v>
      </c>
      <c r="AJ543" s="27">
        <f t="shared" si="88"/>
        <v>0</v>
      </c>
      <c r="AK543" s="27">
        <f t="shared" si="89"/>
        <v>0</v>
      </c>
    </row>
    <row r="544" spans="1:37">
      <c r="A544" s="28" t="str">
        <f>IF(記入用!A544="","",記入用!A544)</f>
        <v/>
      </c>
      <c r="B544" s="28" t="str">
        <f>IF(記入用!B544="","",記入用!B544)</f>
        <v/>
      </c>
      <c r="C544" s="28" t="str">
        <f>IF(記入用!C544="","",記入用!C544)</f>
        <v/>
      </c>
      <c r="D544" s="28" t="str">
        <f>IF(記入用!D544="","",記入用!D544)</f>
        <v/>
      </c>
      <c r="E544" s="28" t="str">
        <f>IF(記入用!E544="","",記入用!E544)</f>
        <v/>
      </c>
      <c r="F544" s="28" t="str">
        <f>IF(記入用!F544="","",記入用!F544)</f>
        <v/>
      </c>
      <c r="G544" s="28" t="str">
        <f>IF(OR(記入用!G544=0,記入用!H544=0),"",ROUND((記入用!G544+記入用!H544)/2,0))</f>
        <v/>
      </c>
      <c r="H544" s="29" t="str">
        <f>IF(集計用!G544="","",IF(集計用!F544="男",LOOKUP(集計用!G544,得点換算データ!$A$3:$B$12),LOOKUP(集計用!G544,得点換算データ!$A$17:$B$26)))</f>
        <v/>
      </c>
      <c r="I544" s="28" t="str">
        <f>IF(記入用!I544="","",記入用!I544)</f>
        <v/>
      </c>
      <c r="J544" s="30" t="str">
        <f>IF(集計用!I544="","",IF(集計用!F544="男",LOOKUP(集計用!I544,得点換算データ!$C$3:$D$12),LOOKUP(集計用!I544,得点換算データ!$C$17:$D$26)))</f>
        <v/>
      </c>
      <c r="K544" s="28" t="str">
        <f>IF(記入用!J544="","",ROUNDDOWN(記入用!J544,0))</f>
        <v/>
      </c>
      <c r="L544" s="29" t="str">
        <f>IF(集計用!K544="","",IF(集計用!F544="男",LOOKUP(集計用!K544,得点換算データ!$E$3:$F$12),LOOKUP(集計用!K544,得点換算データ!$E$17:$F$26)))</f>
        <v/>
      </c>
      <c r="M544" s="28" t="str">
        <f>IF(記入用!K544="","",記入用!K544)</f>
        <v/>
      </c>
      <c r="N544" s="30" t="str">
        <f>IF(集計用!M544="","",IF(集計用!F544="男",LOOKUP(集計用!M544,得点換算データ!$G$3:$H$12),LOOKUP(集計用!M544,得点換算データ!$G$17:$H$26)))</f>
        <v/>
      </c>
      <c r="O544" s="28" t="str">
        <f>IF(記入用!L544="","",記入用!L544)</f>
        <v/>
      </c>
      <c r="P544" s="30" t="str">
        <f>IF(集計用!O544="","",IF(集計用!F544="男",LOOKUP(集計用!O544,得点換算データ!$I$3:$J$12),LOOKUP(集計用!O544,得点換算データ!$I$17:$J$26)))</f>
        <v/>
      </c>
      <c r="Q544" s="28" t="str">
        <f>IF(記入用!M544="","",記入用!M544)</f>
        <v/>
      </c>
      <c r="R544" s="30" t="str">
        <f>IF(集計用!Q544="","",IF(集計用!F544="男",LOOKUP(集計用!Q544,得点換算データ!$K$3:$L$12),LOOKUP(集計用!Q544,得点換算データ!$K$17:$L$26)))</f>
        <v/>
      </c>
      <c r="S544" s="28" t="str">
        <f>IF(記入用!N544="","",ROUNDUP(記入用!N544,1))</f>
        <v/>
      </c>
      <c r="T544" s="30" t="str">
        <f>IF(集計用!S544="","",IF(集計用!F544="男",LOOKUP(集計用!S544,得点換算データ!$M$3:$N$12),LOOKUP(集計用!S544,得点換算データ!$M$17:$N$26)))</f>
        <v/>
      </c>
      <c r="U544" s="28" t="str">
        <f>IF(記入用!O544="","",ROUNDDOWN(記入用!O544,0))</f>
        <v/>
      </c>
      <c r="V544" s="30" t="str">
        <f>IF(集計用!U544="","",IF(集計用!F544="男",LOOKUP(集計用!U544,得点換算データ!$O$3:$P$12),LOOKUP(集計用!U544,得点換算データ!$O$17:$P$26)))</f>
        <v/>
      </c>
      <c r="W544" s="28" t="str">
        <f>IF(記入用!P544="","",ROUNDDOWN(記入用!P544,0))</f>
        <v/>
      </c>
      <c r="X544" s="30" t="str">
        <f>IF(集計用!W544="","",IF(集計用!F544="男",LOOKUP(集計用!W544,得点換算データ!$Q$3:$R$12),LOOKUP(集計用!W544,得点換算データ!$Q$17:$R$26)))</f>
        <v/>
      </c>
      <c r="Y544" s="28" t="str">
        <f>IF(SUM(集計用!H544+J544+L544+N544+P544+R544+T544+V544+X544)=0,"",(H544+J544+L544+N544+T544+V544+X544+MAX(P544,R544)))</f>
        <v/>
      </c>
      <c r="Z544" s="28" t="str">
        <f>IF(Y544="","",IF(C544=1,LOOKUP(Y544,得点換算データ!$B$29:$B$33,得点換算データ!$A$29:$A$33),IF(C544=2,LOOKUP(Y544,得点換算データ!$C$29:$C$33,得点換算データ!$A$29:$A$33),LOOKUP(Y544,得点換算データ!$D$29:$D$33,得点換算データ!$A$29:$A$33))))</f>
        <v/>
      </c>
      <c r="AA544" s="27">
        <f t="shared" si="80"/>
        <v>0</v>
      </c>
      <c r="AB544" s="27"/>
      <c r="AC544" s="27">
        <f t="shared" si="81"/>
        <v>0</v>
      </c>
      <c r="AD544" s="27">
        <f t="shared" si="82"/>
        <v>0</v>
      </c>
      <c r="AE544" s="27">
        <f t="shared" si="83"/>
        <v>0</v>
      </c>
      <c r="AF544" s="27">
        <f t="shared" si="84"/>
        <v>0</v>
      </c>
      <c r="AG544" s="27">
        <f t="shared" si="85"/>
        <v>0</v>
      </c>
      <c r="AH544" s="27">
        <f t="shared" si="86"/>
        <v>0</v>
      </c>
      <c r="AI544" s="27">
        <f t="shared" si="87"/>
        <v>0</v>
      </c>
      <c r="AJ544" s="27">
        <f t="shared" si="88"/>
        <v>0</v>
      </c>
      <c r="AK544" s="27">
        <f t="shared" si="89"/>
        <v>0</v>
      </c>
    </row>
    <row r="545" spans="1:37">
      <c r="A545" s="28" t="str">
        <f>IF(記入用!A545="","",記入用!A545)</f>
        <v/>
      </c>
      <c r="B545" s="28" t="str">
        <f>IF(記入用!B545="","",記入用!B545)</f>
        <v/>
      </c>
      <c r="C545" s="28" t="str">
        <f>IF(記入用!C545="","",記入用!C545)</f>
        <v/>
      </c>
      <c r="D545" s="28" t="str">
        <f>IF(記入用!D545="","",記入用!D545)</f>
        <v/>
      </c>
      <c r="E545" s="28" t="str">
        <f>IF(記入用!E545="","",記入用!E545)</f>
        <v/>
      </c>
      <c r="F545" s="28" t="str">
        <f>IF(記入用!F545="","",記入用!F545)</f>
        <v/>
      </c>
      <c r="G545" s="28" t="str">
        <f>IF(OR(記入用!G545=0,記入用!H545=0),"",ROUND((記入用!G545+記入用!H545)/2,0))</f>
        <v/>
      </c>
      <c r="H545" s="29" t="str">
        <f>IF(集計用!G545="","",IF(集計用!F545="男",LOOKUP(集計用!G545,得点換算データ!$A$3:$B$12),LOOKUP(集計用!G545,得点換算データ!$A$17:$B$26)))</f>
        <v/>
      </c>
      <c r="I545" s="28" t="str">
        <f>IF(記入用!I545="","",記入用!I545)</f>
        <v/>
      </c>
      <c r="J545" s="30" t="str">
        <f>IF(集計用!I545="","",IF(集計用!F545="男",LOOKUP(集計用!I545,得点換算データ!$C$3:$D$12),LOOKUP(集計用!I545,得点換算データ!$C$17:$D$26)))</f>
        <v/>
      </c>
      <c r="K545" s="28" t="str">
        <f>IF(記入用!J545="","",ROUNDDOWN(記入用!J545,0))</f>
        <v/>
      </c>
      <c r="L545" s="29" t="str">
        <f>IF(集計用!K545="","",IF(集計用!F545="男",LOOKUP(集計用!K545,得点換算データ!$E$3:$F$12),LOOKUP(集計用!K545,得点換算データ!$E$17:$F$26)))</f>
        <v/>
      </c>
      <c r="M545" s="28" t="str">
        <f>IF(記入用!K545="","",記入用!K545)</f>
        <v/>
      </c>
      <c r="N545" s="30" t="str">
        <f>IF(集計用!M545="","",IF(集計用!F545="男",LOOKUP(集計用!M545,得点換算データ!$G$3:$H$12),LOOKUP(集計用!M545,得点換算データ!$G$17:$H$26)))</f>
        <v/>
      </c>
      <c r="O545" s="28" t="str">
        <f>IF(記入用!L545="","",記入用!L545)</f>
        <v/>
      </c>
      <c r="P545" s="30" t="str">
        <f>IF(集計用!O545="","",IF(集計用!F545="男",LOOKUP(集計用!O545,得点換算データ!$I$3:$J$12),LOOKUP(集計用!O545,得点換算データ!$I$17:$J$26)))</f>
        <v/>
      </c>
      <c r="Q545" s="28" t="str">
        <f>IF(記入用!M545="","",記入用!M545)</f>
        <v/>
      </c>
      <c r="R545" s="30" t="str">
        <f>IF(集計用!Q545="","",IF(集計用!F545="男",LOOKUP(集計用!Q545,得点換算データ!$K$3:$L$12),LOOKUP(集計用!Q545,得点換算データ!$K$17:$L$26)))</f>
        <v/>
      </c>
      <c r="S545" s="28" t="str">
        <f>IF(記入用!N545="","",ROUNDUP(記入用!N545,1))</f>
        <v/>
      </c>
      <c r="T545" s="30" t="str">
        <f>IF(集計用!S545="","",IF(集計用!F545="男",LOOKUP(集計用!S545,得点換算データ!$M$3:$N$12),LOOKUP(集計用!S545,得点換算データ!$M$17:$N$26)))</f>
        <v/>
      </c>
      <c r="U545" s="28" t="str">
        <f>IF(記入用!O545="","",ROUNDDOWN(記入用!O545,0))</f>
        <v/>
      </c>
      <c r="V545" s="30" t="str">
        <f>IF(集計用!U545="","",IF(集計用!F545="男",LOOKUP(集計用!U545,得点換算データ!$O$3:$P$12),LOOKUP(集計用!U545,得点換算データ!$O$17:$P$26)))</f>
        <v/>
      </c>
      <c r="W545" s="28" t="str">
        <f>IF(記入用!P545="","",ROUNDDOWN(記入用!P545,0))</f>
        <v/>
      </c>
      <c r="X545" s="30" t="str">
        <f>IF(集計用!W545="","",IF(集計用!F545="男",LOOKUP(集計用!W545,得点換算データ!$Q$3:$R$12),LOOKUP(集計用!W545,得点換算データ!$Q$17:$R$26)))</f>
        <v/>
      </c>
      <c r="Y545" s="28" t="str">
        <f>IF(SUM(集計用!H545+J545+L545+N545+P545+R545+T545+V545+X545)=0,"",(H545+J545+L545+N545+T545+V545+X545+MAX(P545,R545)))</f>
        <v/>
      </c>
      <c r="Z545" s="28" t="str">
        <f>IF(Y545="","",IF(C545=1,LOOKUP(Y545,得点換算データ!$B$29:$B$33,得点換算データ!$A$29:$A$33),IF(C545=2,LOOKUP(Y545,得点換算データ!$C$29:$C$33,得点換算データ!$A$29:$A$33),LOOKUP(Y545,得点換算データ!$D$29:$D$33,得点換算データ!$A$29:$A$33))))</f>
        <v/>
      </c>
      <c r="AA545" s="27">
        <f t="shared" si="80"/>
        <v>0</v>
      </c>
      <c r="AB545" s="27"/>
      <c r="AC545" s="27">
        <f t="shared" si="81"/>
        <v>0</v>
      </c>
      <c r="AD545" s="27">
        <f t="shared" si="82"/>
        <v>0</v>
      </c>
      <c r="AE545" s="27">
        <f t="shared" si="83"/>
        <v>0</v>
      </c>
      <c r="AF545" s="27">
        <f t="shared" si="84"/>
        <v>0</v>
      </c>
      <c r="AG545" s="27">
        <f t="shared" si="85"/>
        <v>0</v>
      </c>
      <c r="AH545" s="27">
        <f t="shared" si="86"/>
        <v>0</v>
      </c>
      <c r="AI545" s="27">
        <f t="shared" si="87"/>
        <v>0</v>
      </c>
      <c r="AJ545" s="27">
        <f t="shared" si="88"/>
        <v>0</v>
      </c>
      <c r="AK545" s="27">
        <f t="shared" si="89"/>
        <v>0</v>
      </c>
    </row>
    <row r="546" spans="1:37">
      <c r="A546" s="28" t="str">
        <f>IF(記入用!A546="","",記入用!A546)</f>
        <v/>
      </c>
      <c r="B546" s="28" t="str">
        <f>IF(記入用!B546="","",記入用!B546)</f>
        <v/>
      </c>
      <c r="C546" s="28" t="str">
        <f>IF(記入用!C546="","",記入用!C546)</f>
        <v/>
      </c>
      <c r="D546" s="28" t="str">
        <f>IF(記入用!D546="","",記入用!D546)</f>
        <v/>
      </c>
      <c r="E546" s="28" t="str">
        <f>IF(記入用!E546="","",記入用!E546)</f>
        <v/>
      </c>
      <c r="F546" s="28" t="str">
        <f>IF(記入用!F546="","",記入用!F546)</f>
        <v/>
      </c>
      <c r="G546" s="28" t="str">
        <f>IF(OR(記入用!G546=0,記入用!H546=0),"",ROUND((記入用!G546+記入用!H546)/2,0))</f>
        <v/>
      </c>
      <c r="H546" s="29" t="str">
        <f>IF(集計用!G546="","",IF(集計用!F546="男",LOOKUP(集計用!G546,得点換算データ!$A$3:$B$12),LOOKUP(集計用!G546,得点換算データ!$A$17:$B$26)))</f>
        <v/>
      </c>
      <c r="I546" s="28" t="str">
        <f>IF(記入用!I546="","",記入用!I546)</f>
        <v/>
      </c>
      <c r="J546" s="30" t="str">
        <f>IF(集計用!I546="","",IF(集計用!F546="男",LOOKUP(集計用!I546,得点換算データ!$C$3:$D$12),LOOKUP(集計用!I546,得点換算データ!$C$17:$D$26)))</f>
        <v/>
      </c>
      <c r="K546" s="28" t="str">
        <f>IF(記入用!J546="","",ROUNDDOWN(記入用!J546,0))</f>
        <v/>
      </c>
      <c r="L546" s="29" t="str">
        <f>IF(集計用!K546="","",IF(集計用!F546="男",LOOKUP(集計用!K546,得点換算データ!$E$3:$F$12),LOOKUP(集計用!K546,得点換算データ!$E$17:$F$26)))</f>
        <v/>
      </c>
      <c r="M546" s="28" t="str">
        <f>IF(記入用!K546="","",記入用!K546)</f>
        <v/>
      </c>
      <c r="N546" s="30" t="str">
        <f>IF(集計用!M546="","",IF(集計用!F546="男",LOOKUP(集計用!M546,得点換算データ!$G$3:$H$12),LOOKUP(集計用!M546,得点換算データ!$G$17:$H$26)))</f>
        <v/>
      </c>
      <c r="O546" s="28" t="str">
        <f>IF(記入用!L546="","",記入用!L546)</f>
        <v/>
      </c>
      <c r="P546" s="30" t="str">
        <f>IF(集計用!O546="","",IF(集計用!F546="男",LOOKUP(集計用!O546,得点換算データ!$I$3:$J$12),LOOKUP(集計用!O546,得点換算データ!$I$17:$J$26)))</f>
        <v/>
      </c>
      <c r="Q546" s="28" t="str">
        <f>IF(記入用!M546="","",記入用!M546)</f>
        <v/>
      </c>
      <c r="R546" s="30" t="str">
        <f>IF(集計用!Q546="","",IF(集計用!F546="男",LOOKUP(集計用!Q546,得点換算データ!$K$3:$L$12),LOOKUP(集計用!Q546,得点換算データ!$K$17:$L$26)))</f>
        <v/>
      </c>
      <c r="S546" s="28" t="str">
        <f>IF(記入用!N546="","",ROUNDUP(記入用!N546,1))</f>
        <v/>
      </c>
      <c r="T546" s="30" t="str">
        <f>IF(集計用!S546="","",IF(集計用!F546="男",LOOKUP(集計用!S546,得点換算データ!$M$3:$N$12),LOOKUP(集計用!S546,得点換算データ!$M$17:$N$26)))</f>
        <v/>
      </c>
      <c r="U546" s="28" t="str">
        <f>IF(記入用!O546="","",ROUNDDOWN(記入用!O546,0))</f>
        <v/>
      </c>
      <c r="V546" s="30" t="str">
        <f>IF(集計用!U546="","",IF(集計用!F546="男",LOOKUP(集計用!U546,得点換算データ!$O$3:$P$12),LOOKUP(集計用!U546,得点換算データ!$O$17:$P$26)))</f>
        <v/>
      </c>
      <c r="W546" s="28" t="str">
        <f>IF(記入用!P546="","",ROUNDDOWN(記入用!P546,0))</f>
        <v/>
      </c>
      <c r="X546" s="30" t="str">
        <f>IF(集計用!W546="","",IF(集計用!F546="男",LOOKUP(集計用!W546,得点換算データ!$Q$3:$R$12),LOOKUP(集計用!W546,得点換算データ!$Q$17:$R$26)))</f>
        <v/>
      </c>
      <c r="Y546" s="28" t="str">
        <f>IF(SUM(集計用!H546+J546+L546+N546+P546+R546+T546+V546+X546)=0,"",(H546+J546+L546+N546+T546+V546+X546+MAX(P546,R546)))</f>
        <v/>
      </c>
      <c r="Z546" s="28" t="str">
        <f>IF(Y546="","",IF(C546=1,LOOKUP(Y546,得点換算データ!$B$29:$B$33,得点換算データ!$A$29:$A$33),IF(C546=2,LOOKUP(Y546,得点換算データ!$C$29:$C$33,得点換算データ!$A$29:$A$33),LOOKUP(Y546,得点換算データ!$D$29:$D$33,得点換算データ!$A$29:$A$33))))</f>
        <v/>
      </c>
      <c r="AA546" s="27">
        <f t="shared" si="80"/>
        <v>0</v>
      </c>
      <c r="AB546" s="27"/>
      <c r="AC546" s="27">
        <f t="shared" si="81"/>
        <v>0</v>
      </c>
      <c r="AD546" s="27">
        <f t="shared" si="82"/>
        <v>0</v>
      </c>
      <c r="AE546" s="27">
        <f t="shared" si="83"/>
        <v>0</v>
      </c>
      <c r="AF546" s="27">
        <f t="shared" si="84"/>
        <v>0</v>
      </c>
      <c r="AG546" s="27">
        <f t="shared" si="85"/>
        <v>0</v>
      </c>
      <c r="AH546" s="27">
        <f t="shared" si="86"/>
        <v>0</v>
      </c>
      <c r="AI546" s="27">
        <f t="shared" si="87"/>
        <v>0</v>
      </c>
      <c r="AJ546" s="27">
        <f t="shared" si="88"/>
        <v>0</v>
      </c>
      <c r="AK546" s="27">
        <f t="shared" si="89"/>
        <v>0</v>
      </c>
    </row>
    <row r="547" spans="1:37">
      <c r="A547" s="28" t="str">
        <f>IF(記入用!A547="","",記入用!A547)</f>
        <v/>
      </c>
      <c r="B547" s="28" t="str">
        <f>IF(記入用!B547="","",記入用!B547)</f>
        <v/>
      </c>
      <c r="C547" s="28" t="str">
        <f>IF(記入用!C547="","",記入用!C547)</f>
        <v/>
      </c>
      <c r="D547" s="28" t="str">
        <f>IF(記入用!D547="","",記入用!D547)</f>
        <v/>
      </c>
      <c r="E547" s="28" t="str">
        <f>IF(記入用!E547="","",記入用!E547)</f>
        <v/>
      </c>
      <c r="F547" s="28" t="str">
        <f>IF(記入用!F547="","",記入用!F547)</f>
        <v/>
      </c>
      <c r="G547" s="28" t="str">
        <f>IF(OR(記入用!G547=0,記入用!H547=0),"",ROUND((記入用!G547+記入用!H547)/2,0))</f>
        <v/>
      </c>
      <c r="H547" s="29" t="str">
        <f>IF(集計用!G547="","",IF(集計用!F547="男",LOOKUP(集計用!G547,得点換算データ!$A$3:$B$12),LOOKUP(集計用!G547,得点換算データ!$A$17:$B$26)))</f>
        <v/>
      </c>
      <c r="I547" s="28" t="str">
        <f>IF(記入用!I547="","",記入用!I547)</f>
        <v/>
      </c>
      <c r="J547" s="30" t="str">
        <f>IF(集計用!I547="","",IF(集計用!F547="男",LOOKUP(集計用!I547,得点換算データ!$C$3:$D$12),LOOKUP(集計用!I547,得点換算データ!$C$17:$D$26)))</f>
        <v/>
      </c>
      <c r="K547" s="28" t="str">
        <f>IF(記入用!J547="","",ROUNDDOWN(記入用!J547,0))</f>
        <v/>
      </c>
      <c r="L547" s="29" t="str">
        <f>IF(集計用!K547="","",IF(集計用!F547="男",LOOKUP(集計用!K547,得点換算データ!$E$3:$F$12),LOOKUP(集計用!K547,得点換算データ!$E$17:$F$26)))</f>
        <v/>
      </c>
      <c r="M547" s="28" t="str">
        <f>IF(記入用!K547="","",記入用!K547)</f>
        <v/>
      </c>
      <c r="N547" s="30" t="str">
        <f>IF(集計用!M547="","",IF(集計用!F547="男",LOOKUP(集計用!M547,得点換算データ!$G$3:$H$12),LOOKUP(集計用!M547,得点換算データ!$G$17:$H$26)))</f>
        <v/>
      </c>
      <c r="O547" s="28" t="str">
        <f>IF(記入用!L547="","",記入用!L547)</f>
        <v/>
      </c>
      <c r="P547" s="30" t="str">
        <f>IF(集計用!O547="","",IF(集計用!F547="男",LOOKUP(集計用!O547,得点換算データ!$I$3:$J$12),LOOKUP(集計用!O547,得点換算データ!$I$17:$J$26)))</f>
        <v/>
      </c>
      <c r="Q547" s="28" t="str">
        <f>IF(記入用!M547="","",記入用!M547)</f>
        <v/>
      </c>
      <c r="R547" s="30" t="str">
        <f>IF(集計用!Q547="","",IF(集計用!F547="男",LOOKUP(集計用!Q547,得点換算データ!$K$3:$L$12),LOOKUP(集計用!Q547,得点換算データ!$K$17:$L$26)))</f>
        <v/>
      </c>
      <c r="S547" s="28" t="str">
        <f>IF(記入用!N547="","",ROUNDUP(記入用!N547,1))</f>
        <v/>
      </c>
      <c r="T547" s="30" t="str">
        <f>IF(集計用!S547="","",IF(集計用!F547="男",LOOKUP(集計用!S547,得点換算データ!$M$3:$N$12),LOOKUP(集計用!S547,得点換算データ!$M$17:$N$26)))</f>
        <v/>
      </c>
      <c r="U547" s="28" t="str">
        <f>IF(記入用!O547="","",ROUNDDOWN(記入用!O547,0))</f>
        <v/>
      </c>
      <c r="V547" s="30" t="str">
        <f>IF(集計用!U547="","",IF(集計用!F547="男",LOOKUP(集計用!U547,得点換算データ!$O$3:$P$12),LOOKUP(集計用!U547,得点換算データ!$O$17:$P$26)))</f>
        <v/>
      </c>
      <c r="W547" s="28" t="str">
        <f>IF(記入用!P547="","",ROUNDDOWN(記入用!P547,0))</f>
        <v/>
      </c>
      <c r="X547" s="30" t="str">
        <f>IF(集計用!W547="","",IF(集計用!F547="男",LOOKUP(集計用!W547,得点換算データ!$Q$3:$R$12),LOOKUP(集計用!W547,得点換算データ!$Q$17:$R$26)))</f>
        <v/>
      </c>
      <c r="Y547" s="28" t="str">
        <f>IF(SUM(集計用!H547+J547+L547+N547+P547+R547+T547+V547+X547)=0,"",(H547+J547+L547+N547+T547+V547+X547+MAX(P547,R547)))</f>
        <v/>
      </c>
      <c r="Z547" s="28" t="str">
        <f>IF(Y547="","",IF(C547=1,LOOKUP(Y547,得点換算データ!$B$29:$B$33,得点換算データ!$A$29:$A$33),IF(C547=2,LOOKUP(Y547,得点換算データ!$C$29:$C$33,得点換算データ!$A$29:$A$33),LOOKUP(Y547,得点換算データ!$D$29:$D$33,得点換算データ!$A$29:$A$33))))</f>
        <v/>
      </c>
      <c r="AA547" s="27">
        <f t="shared" si="80"/>
        <v>0</v>
      </c>
      <c r="AB547" s="27"/>
      <c r="AC547" s="27">
        <f t="shared" si="81"/>
        <v>0</v>
      </c>
      <c r="AD547" s="27">
        <f t="shared" si="82"/>
        <v>0</v>
      </c>
      <c r="AE547" s="27">
        <f t="shared" si="83"/>
        <v>0</v>
      </c>
      <c r="AF547" s="27">
        <f t="shared" si="84"/>
        <v>0</v>
      </c>
      <c r="AG547" s="27">
        <f t="shared" si="85"/>
        <v>0</v>
      </c>
      <c r="AH547" s="27">
        <f t="shared" si="86"/>
        <v>0</v>
      </c>
      <c r="AI547" s="27">
        <f t="shared" si="87"/>
        <v>0</v>
      </c>
      <c r="AJ547" s="27">
        <f t="shared" si="88"/>
        <v>0</v>
      </c>
      <c r="AK547" s="27">
        <f t="shared" si="89"/>
        <v>0</v>
      </c>
    </row>
    <row r="548" spans="1:37">
      <c r="A548" s="28" t="str">
        <f>IF(記入用!A548="","",記入用!A548)</f>
        <v/>
      </c>
      <c r="B548" s="28" t="str">
        <f>IF(記入用!B548="","",記入用!B548)</f>
        <v/>
      </c>
      <c r="C548" s="28" t="str">
        <f>IF(記入用!C548="","",記入用!C548)</f>
        <v/>
      </c>
      <c r="D548" s="28" t="str">
        <f>IF(記入用!D548="","",記入用!D548)</f>
        <v/>
      </c>
      <c r="E548" s="28" t="str">
        <f>IF(記入用!E548="","",記入用!E548)</f>
        <v/>
      </c>
      <c r="F548" s="28" t="str">
        <f>IF(記入用!F548="","",記入用!F548)</f>
        <v/>
      </c>
      <c r="G548" s="28" t="str">
        <f>IF(OR(記入用!G548=0,記入用!H548=0),"",ROUND((記入用!G548+記入用!H548)/2,0))</f>
        <v/>
      </c>
      <c r="H548" s="29" t="str">
        <f>IF(集計用!G548="","",IF(集計用!F548="男",LOOKUP(集計用!G548,得点換算データ!$A$3:$B$12),LOOKUP(集計用!G548,得点換算データ!$A$17:$B$26)))</f>
        <v/>
      </c>
      <c r="I548" s="28" t="str">
        <f>IF(記入用!I548="","",記入用!I548)</f>
        <v/>
      </c>
      <c r="J548" s="30" t="str">
        <f>IF(集計用!I548="","",IF(集計用!F548="男",LOOKUP(集計用!I548,得点換算データ!$C$3:$D$12),LOOKUP(集計用!I548,得点換算データ!$C$17:$D$26)))</f>
        <v/>
      </c>
      <c r="K548" s="28" t="str">
        <f>IF(記入用!J548="","",ROUNDDOWN(記入用!J548,0))</f>
        <v/>
      </c>
      <c r="L548" s="29" t="str">
        <f>IF(集計用!K548="","",IF(集計用!F548="男",LOOKUP(集計用!K548,得点換算データ!$E$3:$F$12),LOOKUP(集計用!K548,得点換算データ!$E$17:$F$26)))</f>
        <v/>
      </c>
      <c r="M548" s="28" t="str">
        <f>IF(記入用!K548="","",記入用!K548)</f>
        <v/>
      </c>
      <c r="N548" s="30" t="str">
        <f>IF(集計用!M548="","",IF(集計用!F548="男",LOOKUP(集計用!M548,得点換算データ!$G$3:$H$12),LOOKUP(集計用!M548,得点換算データ!$G$17:$H$26)))</f>
        <v/>
      </c>
      <c r="O548" s="28" t="str">
        <f>IF(記入用!L548="","",記入用!L548)</f>
        <v/>
      </c>
      <c r="P548" s="30" t="str">
        <f>IF(集計用!O548="","",IF(集計用!F548="男",LOOKUP(集計用!O548,得点換算データ!$I$3:$J$12),LOOKUP(集計用!O548,得点換算データ!$I$17:$J$26)))</f>
        <v/>
      </c>
      <c r="Q548" s="28" t="str">
        <f>IF(記入用!M548="","",記入用!M548)</f>
        <v/>
      </c>
      <c r="R548" s="30" t="str">
        <f>IF(集計用!Q548="","",IF(集計用!F548="男",LOOKUP(集計用!Q548,得点換算データ!$K$3:$L$12),LOOKUP(集計用!Q548,得点換算データ!$K$17:$L$26)))</f>
        <v/>
      </c>
      <c r="S548" s="28" t="str">
        <f>IF(記入用!N548="","",ROUNDUP(記入用!N548,1))</f>
        <v/>
      </c>
      <c r="T548" s="30" t="str">
        <f>IF(集計用!S548="","",IF(集計用!F548="男",LOOKUP(集計用!S548,得点換算データ!$M$3:$N$12),LOOKUP(集計用!S548,得点換算データ!$M$17:$N$26)))</f>
        <v/>
      </c>
      <c r="U548" s="28" t="str">
        <f>IF(記入用!O548="","",ROUNDDOWN(記入用!O548,0))</f>
        <v/>
      </c>
      <c r="V548" s="30" t="str">
        <f>IF(集計用!U548="","",IF(集計用!F548="男",LOOKUP(集計用!U548,得点換算データ!$O$3:$P$12),LOOKUP(集計用!U548,得点換算データ!$O$17:$P$26)))</f>
        <v/>
      </c>
      <c r="W548" s="28" t="str">
        <f>IF(記入用!P548="","",ROUNDDOWN(記入用!P548,0))</f>
        <v/>
      </c>
      <c r="X548" s="30" t="str">
        <f>IF(集計用!W548="","",IF(集計用!F548="男",LOOKUP(集計用!W548,得点換算データ!$Q$3:$R$12),LOOKUP(集計用!W548,得点換算データ!$Q$17:$R$26)))</f>
        <v/>
      </c>
      <c r="Y548" s="28" t="str">
        <f>IF(SUM(集計用!H548+J548+L548+N548+P548+R548+T548+V548+X548)=0,"",(H548+J548+L548+N548+T548+V548+X548+MAX(P548,R548)))</f>
        <v/>
      </c>
      <c r="Z548" s="28" t="str">
        <f>IF(Y548="","",IF(C548=1,LOOKUP(Y548,得点換算データ!$B$29:$B$33,得点換算データ!$A$29:$A$33),IF(C548=2,LOOKUP(Y548,得点換算データ!$C$29:$C$33,得点換算データ!$A$29:$A$33),LOOKUP(Y548,得点換算データ!$D$29:$D$33,得点換算データ!$A$29:$A$33))))</f>
        <v/>
      </c>
      <c r="AA548" s="27">
        <f t="shared" si="80"/>
        <v>0</v>
      </c>
      <c r="AB548" s="27"/>
      <c r="AC548" s="27">
        <f t="shared" si="81"/>
        <v>0</v>
      </c>
      <c r="AD548" s="27">
        <f t="shared" si="82"/>
        <v>0</v>
      </c>
      <c r="AE548" s="27">
        <f t="shared" si="83"/>
        <v>0</v>
      </c>
      <c r="AF548" s="27">
        <f t="shared" si="84"/>
        <v>0</v>
      </c>
      <c r="AG548" s="27">
        <f t="shared" si="85"/>
        <v>0</v>
      </c>
      <c r="AH548" s="27">
        <f t="shared" si="86"/>
        <v>0</v>
      </c>
      <c r="AI548" s="27">
        <f t="shared" si="87"/>
        <v>0</v>
      </c>
      <c r="AJ548" s="27">
        <f t="shared" si="88"/>
        <v>0</v>
      </c>
      <c r="AK548" s="27">
        <f t="shared" si="89"/>
        <v>0</v>
      </c>
    </row>
    <row r="549" spans="1:37">
      <c r="A549" s="28" t="str">
        <f>IF(記入用!A549="","",記入用!A549)</f>
        <v/>
      </c>
      <c r="B549" s="28" t="str">
        <f>IF(記入用!B549="","",記入用!B549)</f>
        <v/>
      </c>
      <c r="C549" s="28" t="str">
        <f>IF(記入用!C549="","",記入用!C549)</f>
        <v/>
      </c>
      <c r="D549" s="28" t="str">
        <f>IF(記入用!D549="","",記入用!D549)</f>
        <v/>
      </c>
      <c r="E549" s="28" t="str">
        <f>IF(記入用!E549="","",記入用!E549)</f>
        <v/>
      </c>
      <c r="F549" s="28" t="str">
        <f>IF(記入用!F549="","",記入用!F549)</f>
        <v/>
      </c>
      <c r="G549" s="28" t="str">
        <f>IF(OR(記入用!G549=0,記入用!H549=0),"",ROUND((記入用!G549+記入用!H549)/2,0))</f>
        <v/>
      </c>
      <c r="H549" s="29" t="str">
        <f>IF(集計用!G549="","",IF(集計用!F549="男",LOOKUP(集計用!G549,得点換算データ!$A$3:$B$12),LOOKUP(集計用!G549,得点換算データ!$A$17:$B$26)))</f>
        <v/>
      </c>
      <c r="I549" s="28" t="str">
        <f>IF(記入用!I549="","",記入用!I549)</f>
        <v/>
      </c>
      <c r="J549" s="30" t="str">
        <f>IF(集計用!I549="","",IF(集計用!F549="男",LOOKUP(集計用!I549,得点換算データ!$C$3:$D$12),LOOKUP(集計用!I549,得点換算データ!$C$17:$D$26)))</f>
        <v/>
      </c>
      <c r="K549" s="28" t="str">
        <f>IF(記入用!J549="","",ROUNDDOWN(記入用!J549,0))</f>
        <v/>
      </c>
      <c r="L549" s="29" t="str">
        <f>IF(集計用!K549="","",IF(集計用!F549="男",LOOKUP(集計用!K549,得点換算データ!$E$3:$F$12),LOOKUP(集計用!K549,得点換算データ!$E$17:$F$26)))</f>
        <v/>
      </c>
      <c r="M549" s="28" t="str">
        <f>IF(記入用!K549="","",記入用!K549)</f>
        <v/>
      </c>
      <c r="N549" s="30" t="str">
        <f>IF(集計用!M549="","",IF(集計用!F549="男",LOOKUP(集計用!M549,得点換算データ!$G$3:$H$12),LOOKUP(集計用!M549,得点換算データ!$G$17:$H$26)))</f>
        <v/>
      </c>
      <c r="O549" s="28" t="str">
        <f>IF(記入用!L549="","",記入用!L549)</f>
        <v/>
      </c>
      <c r="P549" s="30" t="str">
        <f>IF(集計用!O549="","",IF(集計用!F549="男",LOOKUP(集計用!O549,得点換算データ!$I$3:$J$12),LOOKUP(集計用!O549,得点換算データ!$I$17:$J$26)))</f>
        <v/>
      </c>
      <c r="Q549" s="28" t="str">
        <f>IF(記入用!M549="","",記入用!M549)</f>
        <v/>
      </c>
      <c r="R549" s="30" t="str">
        <f>IF(集計用!Q549="","",IF(集計用!F549="男",LOOKUP(集計用!Q549,得点換算データ!$K$3:$L$12),LOOKUP(集計用!Q549,得点換算データ!$K$17:$L$26)))</f>
        <v/>
      </c>
      <c r="S549" s="28" t="str">
        <f>IF(記入用!N549="","",ROUNDUP(記入用!N549,1))</f>
        <v/>
      </c>
      <c r="T549" s="30" t="str">
        <f>IF(集計用!S549="","",IF(集計用!F549="男",LOOKUP(集計用!S549,得点換算データ!$M$3:$N$12),LOOKUP(集計用!S549,得点換算データ!$M$17:$N$26)))</f>
        <v/>
      </c>
      <c r="U549" s="28" t="str">
        <f>IF(記入用!O549="","",ROUNDDOWN(記入用!O549,0))</f>
        <v/>
      </c>
      <c r="V549" s="30" t="str">
        <f>IF(集計用!U549="","",IF(集計用!F549="男",LOOKUP(集計用!U549,得点換算データ!$O$3:$P$12),LOOKUP(集計用!U549,得点換算データ!$O$17:$P$26)))</f>
        <v/>
      </c>
      <c r="W549" s="28" t="str">
        <f>IF(記入用!P549="","",ROUNDDOWN(記入用!P549,0))</f>
        <v/>
      </c>
      <c r="X549" s="30" t="str">
        <f>IF(集計用!W549="","",IF(集計用!F549="男",LOOKUP(集計用!W549,得点換算データ!$Q$3:$R$12),LOOKUP(集計用!W549,得点換算データ!$Q$17:$R$26)))</f>
        <v/>
      </c>
      <c r="Y549" s="28" t="str">
        <f>IF(SUM(集計用!H549+J549+L549+N549+P549+R549+T549+V549+X549)=0,"",(H549+J549+L549+N549+T549+V549+X549+MAX(P549,R549)))</f>
        <v/>
      </c>
      <c r="Z549" s="28" t="str">
        <f>IF(Y549="","",IF(C549=1,LOOKUP(Y549,得点換算データ!$B$29:$B$33,得点換算データ!$A$29:$A$33),IF(C549=2,LOOKUP(Y549,得点換算データ!$C$29:$C$33,得点換算データ!$A$29:$A$33),LOOKUP(Y549,得点換算データ!$D$29:$D$33,得点換算データ!$A$29:$A$33))))</f>
        <v/>
      </c>
      <c r="AA549" s="27">
        <f t="shared" si="80"/>
        <v>0</v>
      </c>
      <c r="AB549" s="27"/>
      <c r="AC549" s="27">
        <f t="shared" si="81"/>
        <v>0</v>
      </c>
      <c r="AD549" s="27">
        <f t="shared" si="82"/>
        <v>0</v>
      </c>
      <c r="AE549" s="27">
        <f t="shared" si="83"/>
        <v>0</v>
      </c>
      <c r="AF549" s="27">
        <f t="shared" si="84"/>
        <v>0</v>
      </c>
      <c r="AG549" s="27">
        <f t="shared" si="85"/>
        <v>0</v>
      </c>
      <c r="AH549" s="27">
        <f t="shared" si="86"/>
        <v>0</v>
      </c>
      <c r="AI549" s="27">
        <f t="shared" si="87"/>
        <v>0</v>
      </c>
      <c r="AJ549" s="27">
        <f t="shared" si="88"/>
        <v>0</v>
      </c>
      <c r="AK549" s="27">
        <f t="shared" si="89"/>
        <v>0</v>
      </c>
    </row>
    <row r="550" spans="1:37">
      <c r="A550" s="28" t="str">
        <f>IF(記入用!A550="","",記入用!A550)</f>
        <v/>
      </c>
      <c r="B550" s="28" t="str">
        <f>IF(記入用!B550="","",記入用!B550)</f>
        <v/>
      </c>
      <c r="C550" s="28" t="str">
        <f>IF(記入用!C550="","",記入用!C550)</f>
        <v/>
      </c>
      <c r="D550" s="28" t="str">
        <f>IF(記入用!D550="","",記入用!D550)</f>
        <v/>
      </c>
      <c r="E550" s="28" t="str">
        <f>IF(記入用!E550="","",記入用!E550)</f>
        <v/>
      </c>
      <c r="F550" s="28" t="str">
        <f>IF(記入用!F550="","",記入用!F550)</f>
        <v/>
      </c>
      <c r="G550" s="28" t="str">
        <f>IF(OR(記入用!G550=0,記入用!H550=0),"",ROUND((記入用!G550+記入用!H550)/2,0))</f>
        <v/>
      </c>
      <c r="H550" s="29" t="str">
        <f>IF(集計用!G550="","",IF(集計用!F550="男",LOOKUP(集計用!G550,得点換算データ!$A$3:$B$12),LOOKUP(集計用!G550,得点換算データ!$A$17:$B$26)))</f>
        <v/>
      </c>
      <c r="I550" s="28" t="str">
        <f>IF(記入用!I550="","",記入用!I550)</f>
        <v/>
      </c>
      <c r="J550" s="30" t="str">
        <f>IF(集計用!I550="","",IF(集計用!F550="男",LOOKUP(集計用!I550,得点換算データ!$C$3:$D$12),LOOKUP(集計用!I550,得点換算データ!$C$17:$D$26)))</f>
        <v/>
      </c>
      <c r="K550" s="28" t="str">
        <f>IF(記入用!J550="","",ROUNDDOWN(記入用!J550,0))</f>
        <v/>
      </c>
      <c r="L550" s="29" t="str">
        <f>IF(集計用!K550="","",IF(集計用!F550="男",LOOKUP(集計用!K550,得点換算データ!$E$3:$F$12),LOOKUP(集計用!K550,得点換算データ!$E$17:$F$26)))</f>
        <v/>
      </c>
      <c r="M550" s="28" t="str">
        <f>IF(記入用!K550="","",記入用!K550)</f>
        <v/>
      </c>
      <c r="N550" s="30" t="str">
        <f>IF(集計用!M550="","",IF(集計用!F550="男",LOOKUP(集計用!M550,得点換算データ!$G$3:$H$12),LOOKUP(集計用!M550,得点換算データ!$G$17:$H$26)))</f>
        <v/>
      </c>
      <c r="O550" s="28" t="str">
        <f>IF(記入用!L550="","",記入用!L550)</f>
        <v/>
      </c>
      <c r="P550" s="30" t="str">
        <f>IF(集計用!O550="","",IF(集計用!F550="男",LOOKUP(集計用!O550,得点換算データ!$I$3:$J$12),LOOKUP(集計用!O550,得点換算データ!$I$17:$J$26)))</f>
        <v/>
      </c>
      <c r="Q550" s="28" t="str">
        <f>IF(記入用!M550="","",記入用!M550)</f>
        <v/>
      </c>
      <c r="R550" s="30" t="str">
        <f>IF(集計用!Q550="","",IF(集計用!F550="男",LOOKUP(集計用!Q550,得点換算データ!$K$3:$L$12),LOOKUP(集計用!Q550,得点換算データ!$K$17:$L$26)))</f>
        <v/>
      </c>
      <c r="S550" s="28" t="str">
        <f>IF(記入用!N550="","",ROUNDUP(記入用!N550,1))</f>
        <v/>
      </c>
      <c r="T550" s="30" t="str">
        <f>IF(集計用!S550="","",IF(集計用!F550="男",LOOKUP(集計用!S550,得点換算データ!$M$3:$N$12),LOOKUP(集計用!S550,得点換算データ!$M$17:$N$26)))</f>
        <v/>
      </c>
      <c r="U550" s="28" t="str">
        <f>IF(記入用!O550="","",ROUNDDOWN(記入用!O550,0))</f>
        <v/>
      </c>
      <c r="V550" s="30" t="str">
        <f>IF(集計用!U550="","",IF(集計用!F550="男",LOOKUP(集計用!U550,得点換算データ!$O$3:$P$12),LOOKUP(集計用!U550,得点換算データ!$O$17:$P$26)))</f>
        <v/>
      </c>
      <c r="W550" s="28" t="str">
        <f>IF(記入用!P550="","",ROUNDDOWN(記入用!P550,0))</f>
        <v/>
      </c>
      <c r="X550" s="30" t="str">
        <f>IF(集計用!W550="","",IF(集計用!F550="男",LOOKUP(集計用!W550,得点換算データ!$Q$3:$R$12),LOOKUP(集計用!W550,得点換算データ!$Q$17:$R$26)))</f>
        <v/>
      </c>
      <c r="Y550" s="28" t="str">
        <f>IF(SUM(集計用!H550+J550+L550+N550+P550+R550+T550+V550+X550)=0,"",(H550+J550+L550+N550+T550+V550+X550+MAX(P550,R550)))</f>
        <v/>
      </c>
      <c r="Z550" s="28" t="str">
        <f>IF(Y550="","",IF(C550=1,LOOKUP(Y550,得点換算データ!$B$29:$B$33,得点換算データ!$A$29:$A$33),IF(C550=2,LOOKUP(Y550,得点換算データ!$C$29:$C$33,得点換算データ!$A$29:$A$33),LOOKUP(Y550,得点換算データ!$D$29:$D$33,得点換算データ!$A$29:$A$33))))</f>
        <v/>
      </c>
      <c r="AA550" s="27">
        <f t="shared" si="80"/>
        <v>0</v>
      </c>
      <c r="AB550" s="27"/>
      <c r="AC550" s="27">
        <f t="shared" si="81"/>
        <v>0</v>
      </c>
      <c r="AD550" s="27">
        <f t="shared" si="82"/>
        <v>0</v>
      </c>
      <c r="AE550" s="27">
        <f t="shared" si="83"/>
        <v>0</v>
      </c>
      <c r="AF550" s="27">
        <f t="shared" si="84"/>
        <v>0</v>
      </c>
      <c r="AG550" s="27">
        <f t="shared" si="85"/>
        <v>0</v>
      </c>
      <c r="AH550" s="27">
        <f t="shared" si="86"/>
        <v>0</v>
      </c>
      <c r="AI550" s="27">
        <f t="shared" si="87"/>
        <v>0</v>
      </c>
      <c r="AJ550" s="27">
        <f t="shared" si="88"/>
        <v>0</v>
      </c>
      <c r="AK550" s="27">
        <f t="shared" si="89"/>
        <v>0</v>
      </c>
    </row>
    <row r="551" spans="1:37">
      <c r="A551" s="28" t="str">
        <f>IF(記入用!A551="","",記入用!A551)</f>
        <v/>
      </c>
      <c r="B551" s="28" t="str">
        <f>IF(記入用!B551="","",記入用!B551)</f>
        <v/>
      </c>
      <c r="C551" s="28" t="str">
        <f>IF(記入用!C551="","",記入用!C551)</f>
        <v/>
      </c>
      <c r="D551" s="28" t="str">
        <f>IF(記入用!D551="","",記入用!D551)</f>
        <v/>
      </c>
      <c r="E551" s="28" t="str">
        <f>IF(記入用!E551="","",記入用!E551)</f>
        <v/>
      </c>
      <c r="F551" s="28" t="str">
        <f>IF(記入用!F551="","",記入用!F551)</f>
        <v/>
      </c>
      <c r="G551" s="28" t="str">
        <f>IF(OR(記入用!G551=0,記入用!H551=0),"",ROUND((記入用!G551+記入用!H551)/2,0))</f>
        <v/>
      </c>
      <c r="H551" s="29" t="str">
        <f>IF(集計用!G551="","",IF(集計用!F551="男",LOOKUP(集計用!G551,得点換算データ!$A$3:$B$12),LOOKUP(集計用!G551,得点換算データ!$A$17:$B$26)))</f>
        <v/>
      </c>
      <c r="I551" s="28" t="str">
        <f>IF(記入用!I551="","",記入用!I551)</f>
        <v/>
      </c>
      <c r="J551" s="30" t="str">
        <f>IF(集計用!I551="","",IF(集計用!F551="男",LOOKUP(集計用!I551,得点換算データ!$C$3:$D$12),LOOKUP(集計用!I551,得点換算データ!$C$17:$D$26)))</f>
        <v/>
      </c>
      <c r="K551" s="28" t="str">
        <f>IF(記入用!J551="","",ROUNDDOWN(記入用!J551,0))</f>
        <v/>
      </c>
      <c r="L551" s="29" t="str">
        <f>IF(集計用!K551="","",IF(集計用!F551="男",LOOKUP(集計用!K551,得点換算データ!$E$3:$F$12),LOOKUP(集計用!K551,得点換算データ!$E$17:$F$26)))</f>
        <v/>
      </c>
      <c r="M551" s="28" t="str">
        <f>IF(記入用!K551="","",記入用!K551)</f>
        <v/>
      </c>
      <c r="N551" s="30" t="str">
        <f>IF(集計用!M551="","",IF(集計用!F551="男",LOOKUP(集計用!M551,得点換算データ!$G$3:$H$12),LOOKUP(集計用!M551,得点換算データ!$G$17:$H$26)))</f>
        <v/>
      </c>
      <c r="O551" s="28" t="str">
        <f>IF(記入用!L551="","",記入用!L551)</f>
        <v/>
      </c>
      <c r="P551" s="30" t="str">
        <f>IF(集計用!O551="","",IF(集計用!F551="男",LOOKUP(集計用!O551,得点換算データ!$I$3:$J$12),LOOKUP(集計用!O551,得点換算データ!$I$17:$J$26)))</f>
        <v/>
      </c>
      <c r="Q551" s="28" t="str">
        <f>IF(記入用!M551="","",記入用!M551)</f>
        <v/>
      </c>
      <c r="R551" s="30" t="str">
        <f>IF(集計用!Q551="","",IF(集計用!F551="男",LOOKUP(集計用!Q551,得点換算データ!$K$3:$L$12),LOOKUP(集計用!Q551,得点換算データ!$K$17:$L$26)))</f>
        <v/>
      </c>
      <c r="S551" s="28" t="str">
        <f>IF(記入用!N551="","",ROUNDUP(記入用!N551,1))</f>
        <v/>
      </c>
      <c r="T551" s="30" t="str">
        <f>IF(集計用!S551="","",IF(集計用!F551="男",LOOKUP(集計用!S551,得点換算データ!$M$3:$N$12),LOOKUP(集計用!S551,得点換算データ!$M$17:$N$26)))</f>
        <v/>
      </c>
      <c r="U551" s="28" t="str">
        <f>IF(記入用!O551="","",ROUNDDOWN(記入用!O551,0))</f>
        <v/>
      </c>
      <c r="V551" s="30" t="str">
        <f>IF(集計用!U551="","",IF(集計用!F551="男",LOOKUP(集計用!U551,得点換算データ!$O$3:$P$12),LOOKUP(集計用!U551,得点換算データ!$O$17:$P$26)))</f>
        <v/>
      </c>
      <c r="W551" s="28" t="str">
        <f>IF(記入用!P551="","",ROUNDDOWN(記入用!P551,0))</f>
        <v/>
      </c>
      <c r="X551" s="30" t="str">
        <f>IF(集計用!W551="","",IF(集計用!F551="男",LOOKUP(集計用!W551,得点換算データ!$Q$3:$R$12),LOOKUP(集計用!W551,得点換算データ!$Q$17:$R$26)))</f>
        <v/>
      </c>
      <c r="Y551" s="28" t="str">
        <f>IF(SUM(集計用!H551+J551+L551+N551+P551+R551+T551+V551+X551)=0,"",(H551+J551+L551+N551+T551+V551+X551+MAX(P551,R551)))</f>
        <v/>
      </c>
      <c r="Z551" s="28" t="str">
        <f>IF(Y551="","",IF(C551=1,LOOKUP(Y551,得点換算データ!$B$29:$B$33,得点換算データ!$A$29:$A$33),IF(C551=2,LOOKUP(Y551,得点換算データ!$C$29:$C$33,得点換算データ!$A$29:$A$33),LOOKUP(Y551,得点換算データ!$D$29:$D$33,得点換算データ!$A$29:$A$33))))</f>
        <v/>
      </c>
      <c r="AA551" s="27">
        <f t="shared" si="80"/>
        <v>0</v>
      </c>
      <c r="AB551" s="27"/>
      <c r="AC551" s="27">
        <f t="shared" si="81"/>
        <v>0</v>
      </c>
      <c r="AD551" s="27">
        <f t="shared" si="82"/>
        <v>0</v>
      </c>
      <c r="AE551" s="27">
        <f t="shared" si="83"/>
        <v>0</v>
      </c>
      <c r="AF551" s="27">
        <f t="shared" si="84"/>
        <v>0</v>
      </c>
      <c r="AG551" s="27">
        <f t="shared" si="85"/>
        <v>0</v>
      </c>
      <c r="AH551" s="27">
        <f t="shared" si="86"/>
        <v>0</v>
      </c>
      <c r="AI551" s="27">
        <f t="shared" si="87"/>
        <v>0</v>
      </c>
      <c r="AJ551" s="27">
        <f t="shared" si="88"/>
        <v>0</v>
      </c>
      <c r="AK551" s="27">
        <f t="shared" si="89"/>
        <v>0</v>
      </c>
    </row>
    <row r="552" spans="1:37">
      <c r="A552" s="28" t="str">
        <f>IF(記入用!A552="","",記入用!A552)</f>
        <v/>
      </c>
      <c r="B552" s="28" t="str">
        <f>IF(記入用!B552="","",記入用!B552)</f>
        <v/>
      </c>
      <c r="C552" s="28" t="str">
        <f>IF(記入用!C552="","",記入用!C552)</f>
        <v/>
      </c>
      <c r="D552" s="28" t="str">
        <f>IF(記入用!D552="","",記入用!D552)</f>
        <v/>
      </c>
      <c r="E552" s="28" t="str">
        <f>IF(記入用!E552="","",記入用!E552)</f>
        <v/>
      </c>
      <c r="F552" s="28" t="str">
        <f>IF(記入用!F552="","",記入用!F552)</f>
        <v/>
      </c>
      <c r="G552" s="28" t="str">
        <f>IF(OR(記入用!G552=0,記入用!H552=0),"",ROUND((記入用!G552+記入用!H552)/2,0))</f>
        <v/>
      </c>
      <c r="H552" s="29" t="str">
        <f>IF(集計用!G552="","",IF(集計用!F552="男",LOOKUP(集計用!G552,得点換算データ!$A$3:$B$12),LOOKUP(集計用!G552,得点換算データ!$A$17:$B$26)))</f>
        <v/>
      </c>
      <c r="I552" s="28" t="str">
        <f>IF(記入用!I552="","",記入用!I552)</f>
        <v/>
      </c>
      <c r="J552" s="30" t="str">
        <f>IF(集計用!I552="","",IF(集計用!F552="男",LOOKUP(集計用!I552,得点換算データ!$C$3:$D$12),LOOKUP(集計用!I552,得点換算データ!$C$17:$D$26)))</f>
        <v/>
      </c>
      <c r="K552" s="28" t="str">
        <f>IF(記入用!J552="","",ROUNDDOWN(記入用!J552,0))</f>
        <v/>
      </c>
      <c r="L552" s="29" t="str">
        <f>IF(集計用!K552="","",IF(集計用!F552="男",LOOKUP(集計用!K552,得点換算データ!$E$3:$F$12),LOOKUP(集計用!K552,得点換算データ!$E$17:$F$26)))</f>
        <v/>
      </c>
      <c r="M552" s="28" t="str">
        <f>IF(記入用!K552="","",記入用!K552)</f>
        <v/>
      </c>
      <c r="N552" s="30" t="str">
        <f>IF(集計用!M552="","",IF(集計用!F552="男",LOOKUP(集計用!M552,得点換算データ!$G$3:$H$12),LOOKUP(集計用!M552,得点換算データ!$G$17:$H$26)))</f>
        <v/>
      </c>
      <c r="O552" s="28" t="str">
        <f>IF(記入用!L552="","",記入用!L552)</f>
        <v/>
      </c>
      <c r="P552" s="30" t="str">
        <f>IF(集計用!O552="","",IF(集計用!F552="男",LOOKUP(集計用!O552,得点換算データ!$I$3:$J$12),LOOKUP(集計用!O552,得点換算データ!$I$17:$J$26)))</f>
        <v/>
      </c>
      <c r="Q552" s="28" t="str">
        <f>IF(記入用!M552="","",記入用!M552)</f>
        <v/>
      </c>
      <c r="R552" s="30" t="str">
        <f>IF(集計用!Q552="","",IF(集計用!F552="男",LOOKUP(集計用!Q552,得点換算データ!$K$3:$L$12),LOOKUP(集計用!Q552,得点換算データ!$K$17:$L$26)))</f>
        <v/>
      </c>
      <c r="S552" s="28" t="str">
        <f>IF(記入用!N552="","",ROUNDUP(記入用!N552,1))</f>
        <v/>
      </c>
      <c r="T552" s="30" t="str">
        <f>IF(集計用!S552="","",IF(集計用!F552="男",LOOKUP(集計用!S552,得点換算データ!$M$3:$N$12),LOOKUP(集計用!S552,得点換算データ!$M$17:$N$26)))</f>
        <v/>
      </c>
      <c r="U552" s="28" t="str">
        <f>IF(記入用!O552="","",ROUNDDOWN(記入用!O552,0))</f>
        <v/>
      </c>
      <c r="V552" s="30" t="str">
        <f>IF(集計用!U552="","",IF(集計用!F552="男",LOOKUP(集計用!U552,得点換算データ!$O$3:$P$12),LOOKUP(集計用!U552,得点換算データ!$O$17:$P$26)))</f>
        <v/>
      </c>
      <c r="W552" s="28" t="str">
        <f>IF(記入用!P552="","",ROUNDDOWN(記入用!P552,0))</f>
        <v/>
      </c>
      <c r="X552" s="30" t="str">
        <f>IF(集計用!W552="","",IF(集計用!F552="男",LOOKUP(集計用!W552,得点換算データ!$Q$3:$R$12),LOOKUP(集計用!W552,得点換算データ!$Q$17:$R$26)))</f>
        <v/>
      </c>
      <c r="Y552" s="28" t="str">
        <f>IF(SUM(集計用!H552+J552+L552+N552+P552+R552+T552+V552+X552)=0,"",(H552+J552+L552+N552+T552+V552+X552+MAX(P552,R552)))</f>
        <v/>
      </c>
      <c r="Z552" s="28" t="str">
        <f>IF(Y552="","",IF(C552=1,LOOKUP(Y552,得点換算データ!$B$29:$B$33,得点換算データ!$A$29:$A$33),IF(C552=2,LOOKUP(Y552,得点換算データ!$C$29:$C$33,得点換算データ!$A$29:$A$33),LOOKUP(Y552,得点換算データ!$D$29:$D$33,得点換算データ!$A$29:$A$33))))</f>
        <v/>
      </c>
      <c r="AA552" s="27">
        <f t="shared" si="80"/>
        <v>0</v>
      </c>
      <c r="AB552" s="27"/>
      <c r="AC552" s="27">
        <f t="shared" si="81"/>
        <v>0</v>
      </c>
      <c r="AD552" s="27">
        <f t="shared" si="82"/>
        <v>0</v>
      </c>
      <c r="AE552" s="27">
        <f t="shared" si="83"/>
        <v>0</v>
      </c>
      <c r="AF552" s="27">
        <f t="shared" si="84"/>
        <v>0</v>
      </c>
      <c r="AG552" s="27">
        <f t="shared" si="85"/>
        <v>0</v>
      </c>
      <c r="AH552" s="27">
        <f t="shared" si="86"/>
        <v>0</v>
      </c>
      <c r="AI552" s="27">
        <f t="shared" si="87"/>
        <v>0</v>
      </c>
      <c r="AJ552" s="27">
        <f t="shared" si="88"/>
        <v>0</v>
      </c>
      <c r="AK552" s="27">
        <f t="shared" si="89"/>
        <v>0</v>
      </c>
    </row>
    <row r="553" spans="1:37">
      <c r="A553" s="28" t="str">
        <f>IF(記入用!A553="","",記入用!A553)</f>
        <v/>
      </c>
      <c r="B553" s="28" t="str">
        <f>IF(記入用!B553="","",記入用!B553)</f>
        <v/>
      </c>
      <c r="C553" s="28" t="str">
        <f>IF(記入用!C553="","",記入用!C553)</f>
        <v/>
      </c>
      <c r="D553" s="28" t="str">
        <f>IF(記入用!D553="","",記入用!D553)</f>
        <v/>
      </c>
      <c r="E553" s="28" t="str">
        <f>IF(記入用!E553="","",記入用!E553)</f>
        <v/>
      </c>
      <c r="F553" s="28" t="str">
        <f>IF(記入用!F553="","",記入用!F553)</f>
        <v/>
      </c>
      <c r="G553" s="28" t="str">
        <f>IF(OR(記入用!G553=0,記入用!H553=0),"",ROUND((記入用!G553+記入用!H553)/2,0))</f>
        <v/>
      </c>
      <c r="H553" s="29" t="str">
        <f>IF(集計用!G553="","",IF(集計用!F553="男",LOOKUP(集計用!G553,得点換算データ!$A$3:$B$12),LOOKUP(集計用!G553,得点換算データ!$A$17:$B$26)))</f>
        <v/>
      </c>
      <c r="I553" s="28" t="str">
        <f>IF(記入用!I553="","",記入用!I553)</f>
        <v/>
      </c>
      <c r="J553" s="30" t="str">
        <f>IF(集計用!I553="","",IF(集計用!F553="男",LOOKUP(集計用!I553,得点換算データ!$C$3:$D$12),LOOKUP(集計用!I553,得点換算データ!$C$17:$D$26)))</f>
        <v/>
      </c>
      <c r="K553" s="28" t="str">
        <f>IF(記入用!J553="","",ROUNDDOWN(記入用!J553,0))</f>
        <v/>
      </c>
      <c r="L553" s="29" t="str">
        <f>IF(集計用!K553="","",IF(集計用!F553="男",LOOKUP(集計用!K553,得点換算データ!$E$3:$F$12),LOOKUP(集計用!K553,得点換算データ!$E$17:$F$26)))</f>
        <v/>
      </c>
      <c r="M553" s="28" t="str">
        <f>IF(記入用!K553="","",記入用!K553)</f>
        <v/>
      </c>
      <c r="N553" s="30" t="str">
        <f>IF(集計用!M553="","",IF(集計用!F553="男",LOOKUP(集計用!M553,得点換算データ!$G$3:$H$12),LOOKUP(集計用!M553,得点換算データ!$G$17:$H$26)))</f>
        <v/>
      </c>
      <c r="O553" s="28" t="str">
        <f>IF(記入用!L553="","",記入用!L553)</f>
        <v/>
      </c>
      <c r="P553" s="30" t="str">
        <f>IF(集計用!O553="","",IF(集計用!F553="男",LOOKUP(集計用!O553,得点換算データ!$I$3:$J$12),LOOKUP(集計用!O553,得点換算データ!$I$17:$J$26)))</f>
        <v/>
      </c>
      <c r="Q553" s="28" t="str">
        <f>IF(記入用!M553="","",記入用!M553)</f>
        <v/>
      </c>
      <c r="R553" s="30" t="str">
        <f>IF(集計用!Q553="","",IF(集計用!F553="男",LOOKUP(集計用!Q553,得点換算データ!$K$3:$L$12),LOOKUP(集計用!Q553,得点換算データ!$K$17:$L$26)))</f>
        <v/>
      </c>
      <c r="S553" s="28" t="str">
        <f>IF(記入用!N553="","",ROUNDUP(記入用!N553,1))</f>
        <v/>
      </c>
      <c r="T553" s="30" t="str">
        <f>IF(集計用!S553="","",IF(集計用!F553="男",LOOKUP(集計用!S553,得点換算データ!$M$3:$N$12),LOOKUP(集計用!S553,得点換算データ!$M$17:$N$26)))</f>
        <v/>
      </c>
      <c r="U553" s="28" t="str">
        <f>IF(記入用!O553="","",ROUNDDOWN(記入用!O553,0))</f>
        <v/>
      </c>
      <c r="V553" s="30" t="str">
        <f>IF(集計用!U553="","",IF(集計用!F553="男",LOOKUP(集計用!U553,得点換算データ!$O$3:$P$12),LOOKUP(集計用!U553,得点換算データ!$O$17:$P$26)))</f>
        <v/>
      </c>
      <c r="W553" s="28" t="str">
        <f>IF(記入用!P553="","",ROUNDDOWN(記入用!P553,0))</f>
        <v/>
      </c>
      <c r="X553" s="30" t="str">
        <f>IF(集計用!W553="","",IF(集計用!F553="男",LOOKUP(集計用!W553,得点換算データ!$Q$3:$R$12),LOOKUP(集計用!W553,得点換算データ!$Q$17:$R$26)))</f>
        <v/>
      </c>
      <c r="Y553" s="28" t="str">
        <f>IF(SUM(集計用!H553+J553+L553+N553+P553+R553+T553+V553+X553)=0,"",(H553+J553+L553+N553+T553+V553+X553+MAX(P553,R553)))</f>
        <v/>
      </c>
      <c r="Z553" s="28" t="str">
        <f>IF(Y553="","",IF(C553=1,LOOKUP(Y553,得点換算データ!$B$29:$B$33,得点換算データ!$A$29:$A$33),IF(C553=2,LOOKUP(Y553,得点換算データ!$C$29:$C$33,得点換算データ!$A$29:$A$33),LOOKUP(Y553,得点換算データ!$D$29:$D$33,得点換算データ!$A$29:$A$33))))</f>
        <v/>
      </c>
      <c r="AA553" s="27">
        <f t="shared" si="80"/>
        <v>0</v>
      </c>
      <c r="AB553" s="27"/>
      <c r="AC553" s="27">
        <f t="shared" si="81"/>
        <v>0</v>
      </c>
      <c r="AD553" s="27">
        <f t="shared" si="82"/>
        <v>0</v>
      </c>
      <c r="AE553" s="27">
        <f t="shared" si="83"/>
        <v>0</v>
      </c>
      <c r="AF553" s="27">
        <f t="shared" si="84"/>
        <v>0</v>
      </c>
      <c r="AG553" s="27">
        <f t="shared" si="85"/>
        <v>0</v>
      </c>
      <c r="AH553" s="27">
        <f t="shared" si="86"/>
        <v>0</v>
      </c>
      <c r="AI553" s="27">
        <f t="shared" si="87"/>
        <v>0</v>
      </c>
      <c r="AJ553" s="27">
        <f t="shared" si="88"/>
        <v>0</v>
      </c>
      <c r="AK553" s="27">
        <f t="shared" si="89"/>
        <v>0</v>
      </c>
    </row>
    <row r="554" spans="1:37">
      <c r="A554" s="28" t="str">
        <f>IF(記入用!A554="","",記入用!A554)</f>
        <v/>
      </c>
      <c r="B554" s="28" t="str">
        <f>IF(記入用!B554="","",記入用!B554)</f>
        <v/>
      </c>
      <c r="C554" s="28" t="str">
        <f>IF(記入用!C554="","",記入用!C554)</f>
        <v/>
      </c>
      <c r="D554" s="28" t="str">
        <f>IF(記入用!D554="","",記入用!D554)</f>
        <v/>
      </c>
      <c r="E554" s="28" t="str">
        <f>IF(記入用!E554="","",記入用!E554)</f>
        <v/>
      </c>
      <c r="F554" s="28" t="str">
        <f>IF(記入用!F554="","",記入用!F554)</f>
        <v/>
      </c>
      <c r="G554" s="28" t="str">
        <f>IF(OR(記入用!G554=0,記入用!H554=0),"",ROUND((記入用!G554+記入用!H554)/2,0))</f>
        <v/>
      </c>
      <c r="H554" s="29" t="str">
        <f>IF(集計用!G554="","",IF(集計用!F554="男",LOOKUP(集計用!G554,得点換算データ!$A$3:$B$12),LOOKUP(集計用!G554,得点換算データ!$A$17:$B$26)))</f>
        <v/>
      </c>
      <c r="I554" s="28" t="str">
        <f>IF(記入用!I554="","",記入用!I554)</f>
        <v/>
      </c>
      <c r="J554" s="30" t="str">
        <f>IF(集計用!I554="","",IF(集計用!F554="男",LOOKUP(集計用!I554,得点換算データ!$C$3:$D$12),LOOKUP(集計用!I554,得点換算データ!$C$17:$D$26)))</f>
        <v/>
      </c>
      <c r="K554" s="28" t="str">
        <f>IF(記入用!J554="","",ROUNDDOWN(記入用!J554,0))</f>
        <v/>
      </c>
      <c r="L554" s="29" t="str">
        <f>IF(集計用!K554="","",IF(集計用!F554="男",LOOKUP(集計用!K554,得点換算データ!$E$3:$F$12),LOOKUP(集計用!K554,得点換算データ!$E$17:$F$26)))</f>
        <v/>
      </c>
      <c r="M554" s="28" t="str">
        <f>IF(記入用!K554="","",記入用!K554)</f>
        <v/>
      </c>
      <c r="N554" s="30" t="str">
        <f>IF(集計用!M554="","",IF(集計用!F554="男",LOOKUP(集計用!M554,得点換算データ!$G$3:$H$12),LOOKUP(集計用!M554,得点換算データ!$G$17:$H$26)))</f>
        <v/>
      </c>
      <c r="O554" s="28" t="str">
        <f>IF(記入用!L554="","",記入用!L554)</f>
        <v/>
      </c>
      <c r="P554" s="30" t="str">
        <f>IF(集計用!O554="","",IF(集計用!F554="男",LOOKUP(集計用!O554,得点換算データ!$I$3:$J$12),LOOKUP(集計用!O554,得点換算データ!$I$17:$J$26)))</f>
        <v/>
      </c>
      <c r="Q554" s="28" t="str">
        <f>IF(記入用!M554="","",記入用!M554)</f>
        <v/>
      </c>
      <c r="R554" s="30" t="str">
        <f>IF(集計用!Q554="","",IF(集計用!F554="男",LOOKUP(集計用!Q554,得点換算データ!$K$3:$L$12),LOOKUP(集計用!Q554,得点換算データ!$K$17:$L$26)))</f>
        <v/>
      </c>
      <c r="S554" s="28" t="str">
        <f>IF(記入用!N554="","",ROUNDUP(記入用!N554,1))</f>
        <v/>
      </c>
      <c r="T554" s="30" t="str">
        <f>IF(集計用!S554="","",IF(集計用!F554="男",LOOKUP(集計用!S554,得点換算データ!$M$3:$N$12),LOOKUP(集計用!S554,得点換算データ!$M$17:$N$26)))</f>
        <v/>
      </c>
      <c r="U554" s="28" t="str">
        <f>IF(記入用!O554="","",ROUNDDOWN(記入用!O554,0))</f>
        <v/>
      </c>
      <c r="V554" s="30" t="str">
        <f>IF(集計用!U554="","",IF(集計用!F554="男",LOOKUP(集計用!U554,得点換算データ!$O$3:$P$12),LOOKUP(集計用!U554,得点換算データ!$O$17:$P$26)))</f>
        <v/>
      </c>
      <c r="W554" s="28" t="str">
        <f>IF(記入用!P554="","",ROUNDDOWN(記入用!P554,0))</f>
        <v/>
      </c>
      <c r="X554" s="30" t="str">
        <f>IF(集計用!W554="","",IF(集計用!F554="男",LOOKUP(集計用!W554,得点換算データ!$Q$3:$R$12),LOOKUP(集計用!W554,得点換算データ!$Q$17:$R$26)))</f>
        <v/>
      </c>
      <c r="Y554" s="28" t="str">
        <f>IF(SUM(集計用!H554+J554+L554+N554+P554+R554+T554+V554+X554)=0,"",(H554+J554+L554+N554+T554+V554+X554+MAX(P554,R554)))</f>
        <v/>
      </c>
      <c r="Z554" s="28" t="str">
        <f>IF(Y554="","",IF(C554=1,LOOKUP(Y554,得点換算データ!$B$29:$B$33,得点換算データ!$A$29:$A$33),IF(C554=2,LOOKUP(Y554,得点換算データ!$C$29:$C$33,得点換算データ!$A$29:$A$33),LOOKUP(Y554,得点換算データ!$D$29:$D$33,得点換算データ!$A$29:$A$33))))</f>
        <v/>
      </c>
      <c r="AA554" s="27">
        <f t="shared" si="80"/>
        <v>0</v>
      </c>
      <c r="AB554" s="27"/>
      <c r="AC554" s="27">
        <f t="shared" si="81"/>
        <v>0</v>
      </c>
      <c r="AD554" s="27">
        <f t="shared" si="82"/>
        <v>0</v>
      </c>
      <c r="AE554" s="27">
        <f t="shared" si="83"/>
        <v>0</v>
      </c>
      <c r="AF554" s="27">
        <f t="shared" si="84"/>
        <v>0</v>
      </c>
      <c r="AG554" s="27">
        <f t="shared" si="85"/>
        <v>0</v>
      </c>
      <c r="AH554" s="27">
        <f t="shared" si="86"/>
        <v>0</v>
      </c>
      <c r="AI554" s="27">
        <f t="shared" si="87"/>
        <v>0</v>
      </c>
      <c r="AJ554" s="27">
        <f t="shared" si="88"/>
        <v>0</v>
      </c>
      <c r="AK554" s="27">
        <f t="shared" si="89"/>
        <v>0</v>
      </c>
    </row>
    <row r="555" spans="1:37">
      <c r="A555" s="28" t="str">
        <f>IF(記入用!A555="","",記入用!A555)</f>
        <v/>
      </c>
      <c r="B555" s="28" t="str">
        <f>IF(記入用!B555="","",記入用!B555)</f>
        <v/>
      </c>
      <c r="C555" s="28" t="str">
        <f>IF(記入用!C555="","",記入用!C555)</f>
        <v/>
      </c>
      <c r="D555" s="28" t="str">
        <f>IF(記入用!D555="","",記入用!D555)</f>
        <v/>
      </c>
      <c r="E555" s="28" t="str">
        <f>IF(記入用!E555="","",記入用!E555)</f>
        <v/>
      </c>
      <c r="F555" s="28" t="str">
        <f>IF(記入用!F555="","",記入用!F555)</f>
        <v/>
      </c>
      <c r="G555" s="28" t="str">
        <f>IF(OR(記入用!G555=0,記入用!H555=0),"",ROUND((記入用!G555+記入用!H555)/2,0))</f>
        <v/>
      </c>
      <c r="H555" s="29" t="str">
        <f>IF(集計用!G555="","",IF(集計用!F555="男",LOOKUP(集計用!G555,得点換算データ!$A$3:$B$12),LOOKUP(集計用!G555,得点換算データ!$A$17:$B$26)))</f>
        <v/>
      </c>
      <c r="I555" s="28" t="str">
        <f>IF(記入用!I555="","",記入用!I555)</f>
        <v/>
      </c>
      <c r="J555" s="30" t="str">
        <f>IF(集計用!I555="","",IF(集計用!F555="男",LOOKUP(集計用!I555,得点換算データ!$C$3:$D$12),LOOKUP(集計用!I555,得点換算データ!$C$17:$D$26)))</f>
        <v/>
      </c>
      <c r="K555" s="28" t="str">
        <f>IF(記入用!J555="","",ROUNDDOWN(記入用!J555,0))</f>
        <v/>
      </c>
      <c r="L555" s="29" t="str">
        <f>IF(集計用!K555="","",IF(集計用!F555="男",LOOKUP(集計用!K555,得点換算データ!$E$3:$F$12),LOOKUP(集計用!K555,得点換算データ!$E$17:$F$26)))</f>
        <v/>
      </c>
      <c r="M555" s="28" t="str">
        <f>IF(記入用!K555="","",記入用!K555)</f>
        <v/>
      </c>
      <c r="N555" s="30" t="str">
        <f>IF(集計用!M555="","",IF(集計用!F555="男",LOOKUP(集計用!M555,得点換算データ!$G$3:$H$12),LOOKUP(集計用!M555,得点換算データ!$G$17:$H$26)))</f>
        <v/>
      </c>
      <c r="O555" s="28" t="str">
        <f>IF(記入用!L555="","",記入用!L555)</f>
        <v/>
      </c>
      <c r="P555" s="30" t="str">
        <f>IF(集計用!O555="","",IF(集計用!F555="男",LOOKUP(集計用!O555,得点換算データ!$I$3:$J$12),LOOKUP(集計用!O555,得点換算データ!$I$17:$J$26)))</f>
        <v/>
      </c>
      <c r="Q555" s="28" t="str">
        <f>IF(記入用!M555="","",記入用!M555)</f>
        <v/>
      </c>
      <c r="R555" s="30" t="str">
        <f>IF(集計用!Q555="","",IF(集計用!F555="男",LOOKUP(集計用!Q555,得点換算データ!$K$3:$L$12),LOOKUP(集計用!Q555,得点換算データ!$K$17:$L$26)))</f>
        <v/>
      </c>
      <c r="S555" s="28" t="str">
        <f>IF(記入用!N555="","",ROUNDUP(記入用!N555,1))</f>
        <v/>
      </c>
      <c r="T555" s="30" t="str">
        <f>IF(集計用!S555="","",IF(集計用!F555="男",LOOKUP(集計用!S555,得点換算データ!$M$3:$N$12),LOOKUP(集計用!S555,得点換算データ!$M$17:$N$26)))</f>
        <v/>
      </c>
      <c r="U555" s="28" t="str">
        <f>IF(記入用!O555="","",ROUNDDOWN(記入用!O555,0))</f>
        <v/>
      </c>
      <c r="V555" s="30" t="str">
        <f>IF(集計用!U555="","",IF(集計用!F555="男",LOOKUP(集計用!U555,得点換算データ!$O$3:$P$12),LOOKUP(集計用!U555,得点換算データ!$O$17:$P$26)))</f>
        <v/>
      </c>
      <c r="W555" s="28" t="str">
        <f>IF(記入用!P555="","",ROUNDDOWN(記入用!P555,0))</f>
        <v/>
      </c>
      <c r="X555" s="30" t="str">
        <f>IF(集計用!W555="","",IF(集計用!F555="男",LOOKUP(集計用!W555,得点換算データ!$Q$3:$R$12),LOOKUP(集計用!W555,得点換算データ!$Q$17:$R$26)))</f>
        <v/>
      </c>
      <c r="Y555" s="28" t="str">
        <f>IF(SUM(集計用!H555+J555+L555+N555+P555+R555+T555+V555+X555)=0,"",(H555+J555+L555+N555+T555+V555+X555+MAX(P555,R555)))</f>
        <v/>
      </c>
      <c r="Z555" s="28" t="str">
        <f>IF(Y555="","",IF(C555=1,LOOKUP(Y555,得点換算データ!$B$29:$B$33,得点換算データ!$A$29:$A$33),IF(C555=2,LOOKUP(Y555,得点換算データ!$C$29:$C$33,得点換算データ!$A$29:$A$33),LOOKUP(Y555,得点換算データ!$D$29:$D$33,得点換算データ!$A$29:$A$33))))</f>
        <v/>
      </c>
      <c r="AA555" s="27">
        <f t="shared" si="80"/>
        <v>0</v>
      </c>
      <c r="AB555" s="27"/>
      <c r="AC555" s="27">
        <f t="shared" si="81"/>
        <v>0</v>
      </c>
      <c r="AD555" s="27">
        <f t="shared" si="82"/>
        <v>0</v>
      </c>
      <c r="AE555" s="27">
        <f t="shared" si="83"/>
        <v>0</v>
      </c>
      <c r="AF555" s="27">
        <f t="shared" si="84"/>
        <v>0</v>
      </c>
      <c r="AG555" s="27">
        <f t="shared" si="85"/>
        <v>0</v>
      </c>
      <c r="AH555" s="27">
        <f t="shared" si="86"/>
        <v>0</v>
      </c>
      <c r="AI555" s="27">
        <f t="shared" si="87"/>
        <v>0</v>
      </c>
      <c r="AJ555" s="27">
        <f t="shared" si="88"/>
        <v>0</v>
      </c>
      <c r="AK555" s="27">
        <f t="shared" si="89"/>
        <v>0</v>
      </c>
    </row>
    <row r="556" spans="1:37">
      <c r="A556" s="28" t="str">
        <f>IF(記入用!A556="","",記入用!A556)</f>
        <v/>
      </c>
      <c r="B556" s="28" t="str">
        <f>IF(記入用!B556="","",記入用!B556)</f>
        <v/>
      </c>
      <c r="C556" s="28" t="str">
        <f>IF(記入用!C556="","",記入用!C556)</f>
        <v/>
      </c>
      <c r="D556" s="28" t="str">
        <f>IF(記入用!D556="","",記入用!D556)</f>
        <v/>
      </c>
      <c r="E556" s="28" t="str">
        <f>IF(記入用!E556="","",記入用!E556)</f>
        <v/>
      </c>
      <c r="F556" s="28" t="str">
        <f>IF(記入用!F556="","",記入用!F556)</f>
        <v/>
      </c>
      <c r="G556" s="28" t="str">
        <f>IF(OR(記入用!G556=0,記入用!H556=0),"",ROUND((記入用!G556+記入用!H556)/2,0))</f>
        <v/>
      </c>
      <c r="H556" s="29" t="str">
        <f>IF(集計用!G556="","",IF(集計用!F556="男",LOOKUP(集計用!G556,得点換算データ!$A$3:$B$12),LOOKUP(集計用!G556,得点換算データ!$A$17:$B$26)))</f>
        <v/>
      </c>
      <c r="I556" s="28" t="str">
        <f>IF(記入用!I556="","",記入用!I556)</f>
        <v/>
      </c>
      <c r="J556" s="30" t="str">
        <f>IF(集計用!I556="","",IF(集計用!F556="男",LOOKUP(集計用!I556,得点換算データ!$C$3:$D$12),LOOKUP(集計用!I556,得点換算データ!$C$17:$D$26)))</f>
        <v/>
      </c>
      <c r="K556" s="28" t="str">
        <f>IF(記入用!J556="","",ROUNDDOWN(記入用!J556,0))</f>
        <v/>
      </c>
      <c r="L556" s="29" t="str">
        <f>IF(集計用!K556="","",IF(集計用!F556="男",LOOKUP(集計用!K556,得点換算データ!$E$3:$F$12),LOOKUP(集計用!K556,得点換算データ!$E$17:$F$26)))</f>
        <v/>
      </c>
      <c r="M556" s="28" t="str">
        <f>IF(記入用!K556="","",記入用!K556)</f>
        <v/>
      </c>
      <c r="N556" s="30" t="str">
        <f>IF(集計用!M556="","",IF(集計用!F556="男",LOOKUP(集計用!M556,得点換算データ!$G$3:$H$12),LOOKUP(集計用!M556,得点換算データ!$G$17:$H$26)))</f>
        <v/>
      </c>
      <c r="O556" s="28" t="str">
        <f>IF(記入用!L556="","",記入用!L556)</f>
        <v/>
      </c>
      <c r="P556" s="30" t="str">
        <f>IF(集計用!O556="","",IF(集計用!F556="男",LOOKUP(集計用!O556,得点換算データ!$I$3:$J$12),LOOKUP(集計用!O556,得点換算データ!$I$17:$J$26)))</f>
        <v/>
      </c>
      <c r="Q556" s="28" t="str">
        <f>IF(記入用!M556="","",記入用!M556)</f>
        <v/>
      </c>
      <c r="R556" s="30" t="str">
        <f>IF(集計用!Q556="","",IF(集計用!F556="男",LOOKUP(集計用!Q556,得点換算データ!$K$3:$L$12),LOOKUP(集計用!Q556,得点換算データ!$K$17:$L$26)))</f>
        <v/>
      </c>
      <c r="S556" s="28" t="str">
        <f>IF(記入用!N556="","",ROUNDUP(記入用!N556,1))</f>
        <v/>
      </c>
      <c r="T556" s="30" t="str">
        <f>IF(集計用!S556="","",IF(集計用!F556="男",LOOKUP(集計用!S556,得点換算データ!$M$3:$N$12),LOOKUP(集計用!S556,得点換算データ!$M$17:$N$26)))</f>
        <v/>
      </c>
      <c r="U556" s="28" t="str">
        <f>IF(記入用!O556="","",ROUNDDOWN(記入用!O556,0))</f>
        <v/>
      </c>
      <c r="V556" s="30" t="str">
        <f>IF(集計用!U556="","",IF(集計用!F556="男",LOOKUP(集計用!U556,得点換算データ!$O$3:$P$12),LOOKUP(集計用!U556,得点換算データ!$O$17:$P$26)))</f>
        <v/>
      </c>
      <c r="W556" s="28" t="str">
        <f>IF(記入用!P556="","",ROUNDDOWN(記入用!P556,0))</f>
        <v/>
      </c>
      <c r="X556" s="30" t="str">
        <f>IF(集計用!W556="","",IF(集計用!F556="男",LOOKUP(集計用!W556,得点換算データ!$Q$3:$R$12),LOOKUP(集計用!W556,得点換算データ!$Q$17:$R$26)))</f>
        <v/>
      </c>
      <c r="Y556" s="28" t="str">
        <f>IF(SUM(集計用!H556+J556+L556+N556+P556+R556+T556+V556+X556)=0,"",(H556+J556+L556+N556+T556+V556+X556+MAX(P556,R556)))</f>
        <v/>
      </c>
      <c r="Z556" s="28" t="str">
        <f>IF(Y556="","",IF(C556=1,LOOKUP(Y556,得点換算データ!$B$29:$B$33,得点換算データ!$A$29:$A$33),IF(C556=2,LOOKUP(Y556,得点換算データ!$C$29:$C$33,得点換算データ!$A$29:$A$33),LOOKUP(Y556,得点換算データ!$D$29:$D$33,得点換算データ!$A$29:$A$33))))</f>
        <v/>
      </c>
      <c r="AA556" s="27">
        <f t="shared" si="80"/>
        <v>0</v>
      </c>
      <c r="AB556" s="27"/>
      <c r="AC556" s="27">
        <f t="shared" si="81"/>
        <v>0</v>
      </c>
      <c r="AD556" s="27">
        <f t="shared" si="82"/>
        <v>0</v>
      </c>
      <c r="AE556" s="27">
        <f t="shared" si="83"/>
        <v>0</v>
      </c>
      <c r="AF556" s="27">
        <f t="shared" si="84"/>
        <v>0</v>
      </c>
      <c r="AG556" s="27">
        <f t="shared" si="85"/>
        <v>0</v>
      </c>
      <c r="AH556" s="27">
        <f t="shared" si="86"/>
        <v>0</v>
      </c>
      <c r="AI556" s="27">
        <f t="shared" si="87"/>
        <v>0</v>
      </c>
      <c r="AJ556" s="27">
        <f t="shared" si="88"/>
        <v>0</v>
      </c>
      <c r="AK556" s="27">
        <f t="shared" si="89"/>
        <v>0</v>
      </c>
    </row>
    <row r="557" spans="1:37">
      <c r="A557" s="28" t="str">
        <f>IF(記入用!A557="","",記入用!A557)</f>
        <v/>
      </c>
      <c r="B557" s="28" t="str">
        <f>IF(記入用!B557="","",記入用!B557)</f>
        <v/>
      </c>
      <c r="C557" s="28" t="str">
        <f>IF(記入用!C557="","",記入用!C557)</f>
        <v/>
      </c>
      <c r="D557" s="28" t="str">
        <f>IF(記入用!D557="","",記入用!D557)</f>
        <v/>
      </c>
      <c r="E557" s="28" t="str">
        <f>IF(記入用!E557="","",記入用!E557)</f>
        <v/>
      </c>
      <c r="F557" s="28" t="str">
        <f>IF(記入用!F557="","",記入用!F557)</f>
        <v/>
      </c>
      <c r="G557" s="28" t="str">
        <f>IF(OR(記入用!G557=0,記入用!H557=0),"",ROUND((記入用!G557+記入用!H557)/2,0))</f>
        <v/>
      </c>
      <c r="H557" s="29" t="str">
        <f>IF(集計用!G557="","",IF(集計用!F557="男",LOOKUP(集計用!G557,得点換算データ!$A$3:$B$12),LOOKUP(集計用!G557,得点換算データ!$A$17:$B$26)))</f>
        <v/>
      </c>
      <c r="I557" s="28" t="str">
        <f>IF(記入用!I557="","",記入用!I557)</f>
        <v/>
      </c>
      <c r="J557" s="30" t="str">
        <f>IF(集計用!I557="","",IF(集計用!F557="男",LOOKUP(集計用!I557,得点換算データ!$C$3:$D$12),LOOKUP(集計用!I557,得点換算データ!$C$17:$D$26)))</f>
        <v/>
      </c>
      <c r="K557" s="28" t="str">
        <f>IF(記入用!J557="","",ROUNDDOWN(記入用!J557,0))</f>
        <v/>
      </c>
      <c r="L557" s="29" t="str">
        <f>IF(集計用!K557="","",IF(集計用!F557="男",LOOKUP(集計用!K557,得点換算データ!$E$3:$F$12),LOOKUP(集計用!K557,得点換算データ!$E$17:$F$26)))</f>
        <v/>
      </c>
      <c r="M557" s="28" t="str">
        <f>IF(記入用!K557="","",記入用!K557)</f>
        <v/>
      </c>
      <c r="N557" s="30" t="str">
        <f>IF(集計用!M557="","",IF(集計用!F557="男",LOOKUP(集計用!M557,得点換算データ!$G$3:$H$12),LOOKUP(集計用!M557,得点換算データ!$G$17:$H$26)))</f>
        <v/>
      </c>
      <c r="O557" s="28" t="str">
        <f>IF(記入用!L557="","",記入用!L557)</f>
        <v/>
      </c>
      <c r="P557" s="30" t="str">
        <f>IF(集計用!O557="","",IF(集計用!F557="男",LOOKUP(集計用!O557,得点換算データ!$I$3:$J$12),LOOKUP(集計用!O557,得点換算データ!$I$17:$J$26)))</f>
        <v/>
      </c>
      <c r="Q557" s="28" t="str">
        <f>IF(記入用!M557="","",記入用!M557)</f>
        <v/>
      </c>
      <c r="R557" s="30" t="str">
        <f>IF(集計用!Q557="","",IF(集計用!F557="男",LOOKUP(集計用!Q557,得点換算データ!$K$3:$L$12),LOOKUP(集計用!Q557,得点換算データ!$K$17:$L$26)))</f>
        <v/>
      </c>
      <c r="S557" s="28" t="str">
        <f>IF(記入用!N557="","",ROUNDUP(記入用!N557,1))</f>
        <v/>
      </c>
      <c r="T557" s="30" t="str">
        <f>IF(集計用!S557="","",IF(集計用!F557="男",LOOKUP(集計用!S557,得点換算データ!$M$3:$N$12),LOOKUP(集計用!S557,得点換算データ!$M$17:$N$26)))</f>
        <v/>
      </c>
      <c r="U557" s="28" t="str">
        <f>IF(記入用!O557="","",ROUNDDOWN(記入用!O557,0))</f>
        <v/>
      </c>
      <c r="V557" s="30" t="str">
        <f>IF(集計用!U557="","",IF(集計用!F557="男",LOOKUP(集計用!U557,得点換算データ!$O$3:$P$12),LOOKUP(集計用!U557,得点換算データ!$O$17:$P$26)))</f>
        <v/>
      </c>
      <c r="W557" s="28" t="str">
        <f>IF(記入用!P557="","",ROUNDDOWN(記入用!P557,0))</f>
        <v/>
      </c>
      <c r="X557" s="30" t="str">
        <f>IF(集計用!W557="","",IF(集計用!F557="男",LOOKUP(集計用!W557,得点換算データ!$Q$3:$R$12),LOOKUP(集計用!W557,得点換算データ!$Q$17:$R$26)))</f>
        <v/>
      </c>
      <c r="Y557" s="28" t="str">
        <f>IF(SUM(集計用!H557+J557+L557+N557+P557+R557+T557+V557+X557)=0,"",(H557+J557+L557+N557+T557+V557+X557+MAX(P557,R557)))</f>
        <v/>
      </c>
      <c r="Z557" s="28" t="str">
        <f>IF(Y557="","",IF(C557=1,LOOKUP(Y557,得点換算データ!$B$29:$B$33,得点換算データ!$A$29:$A$33),IF(C557=2,LOOKUP(Y557,得点換算データ!$C$29:$C$33,得点換算データ!$A$29:$A$33),LOOKUP(Y557,得点換算データ!$D$29:$D$33,得点換算データ!$A$29:$A$33))))</f>
        <v/>
      </c>
      <c r="AA557" s="27">
        <f t="shared" si="80"/>
        <v>0</v>
      </c>
      <c r="AB557" s="27"/>
      <c r="AC557" s="27">
        <f t="shared" si="81"/>
        <v>0</v>
      </c>
      <c r="AD557" s="27">
        <f t="shared" si="82"/>
        <v>0</v>
      </c>
      <c r="AE557" s="27">
        <f t="shared" si="83"/>
        <v>0</v>
      </c>
      <c r="AF557" s="27">
        <f t="shared" si="84"/>
        <v>0</v>
      </c>
      <c r="AG557" s="27">
        <f t="shared" si="85"/>
        <v>0</v>
      </c>
      <c r="AH557" s="27">
        <f t="shared" si="86"/>
        <v>0</v>
      </c>
      <c r="AI557" s="27">
        <f t="shared" si="87"/>
        <v>0</v>
      </c>
      <c r="AJ557" s="27">
        <f t="shared" si="88"/>
        <v>0</v>
      </c>
      <c r="AK557" s="27">
        <f t="shared" si="89"/>
        <v>0</v>
      </c>
    </row>
    <row r="558" spans="1:37">
      <c r="A558" s="28" t="str">
        <f>IF(記入用!A558="","",記入用!A558)</f>
        <v/>
      </c>
      <c r="B558" s="28" t="str">
        <f>IF(記入用!B558="","",記入用!B558)</f>
        <v/>
      </c>
      <c r="C558" s="28" t="str">
        <f>IF(記入用!C558="","",記入用!C558)</f>
        <v/>
      </c>
      <c r="D558" s="28" t="str">
        <f>IF(記入用!D558="","",記入用!D558)</f>
        <v/>
      </c>
      <c r="E558" s="28" t="str">
        <f>IF(記入用!E558="","",記入用!E558)</f>
        <v/>
      </c>
      <c r="F558" s="28" t="str">
        <f>IF(記入用!F558="","",記入用!F558)</f>
        <v/>
      </c>
      <c r="G558" s="28" t="str">
        <f>IF(OR(記入用!G558=0,記入用!H558=0),"",ROUND((記入用!G558+記入用!H558)/2,0))</f>
        <v/>
      </c>
      <c r="H558" s="29" t="str">
        <f>IF(集計用!G558="","",IF(集計用!F558="男",LOOKUP(集計用!G558,得点換算データ!$A$3:$B$12),LOOKUP(集計用!G558,得点換算データ!$A$17:$B$26)))</f>
        <v/>
      </c>
      <c r="I558" s="28" t="str">
        <f>IF(記入用!I558="","",記入用!I558)</f>
        <v/>
      </c>
      <c r="J558" s="30" t="str">
        <f>IF(集計用!I558="","",IF(集計用!F558="男",LOOKUP(集計用!I558,得点換算データ!$C$3:$D$12),LOOKUP(集計用!I558,得点換算データ!$C$17:$D$26)))</f>
        <v/>
      </c>
      <c r="K558" s="28" t="str">
        <f>IF(記入用!J558="","",ROUNDDOWN(記入用!J558,0))</f>
        <v/>
      </c>
      <c r="L558" s="29" t="str">
        <f>IF(集計用!K558="","",IF(集計用!F558="男",LOOKUP(集計用!K558,得点換算データ!$E$3:$F$12),LOOKUP(集計用!K558,得点換算データ!$E$17:$F$26)))</f>
        <v/>
      </c>
      <c r="M558" s="28" t="str">
        <f>IF(記入用!K558="","",記入用!K558)</f>
        <v/>
      </c>
      <c r="N558" s="30" t="str">
        <f>IF(集計用!M558="","",IF(集計用!F558="男",LOOKUP(集計用!M558,得点換算データ!$G$3:$H$12),LOOKUP(集計用!M558,得点換算データ!$G$17:$H$26)))</f>
        <v/>
      </c>
      <c r="O558" s="28" t="str">
        <f>IF(記入用!L558="","",記入用!L558)</f>
        <v/>
      </c>
      <c r="P558" s="30" t="str">
        <f>IF(集計用!O558="","",IF(集計用!F558="男",LOOKUP(集計用!O558,得点換算データ!$I$3:$J$12),LOOKUP(集計用!O558,得点換算データ!$I$17:$J$26)))</f>
        <v/>
      </c>
      <c r="Q558" s="28" t="str">
        <f>IF(記入用!M558="","",記入用!M558)</f>
        <v/>
      </c>
      <c r="R558" s="30" t="str">
        <f>IF(集計用!Q558="","",IF(集計用!F558="男",LOOKUP(集計用!Q558,得点換算データ!$K$3:$L$12),LOOKUP(集計用!Q558,得点換算データ!$K$17:$L$26)))</f>
        <v/>
      </c>
      <c r="S558" s="28" t="str">
        <f>IF(記入用!N558="","",ROUNDUP(記入用!N558,1))</f>
        <v/>
      </c>
      <c r="T558" s="30" t="str">
        <f>IF(集計用!S558="","",IF(集計用!F558="男",LOOKUP(集計用!S558,得点換算データ!$M$3:$N$12),LOOKUP(集計用!S558,得点換算データ!$M$17:$N$26)))</f>
        <v/>
      </c>
      <c r="U558" s="28" t="str">
        <f>IF(記入用!O558="","",ROUNDDOWN(記入用!O558,0))</f>
        <v/>
      </c>
      <c r="V558" s="30" t="str">
        <f>IF(集計用!U558="","",IF(集計用!F558="男",LOOKUP(集計用!U558,得点換算データ!$O$3:$P$12),LOOKUP(集計用!U558,得点換算データ!$O$17:$P$26)))</f>
        <v/>
      </c>
      <c r="W558" s="28" t="str">
        <f>IF(記入用!P558="","",ROUNDDOWN(記入用!P558,0))</f>
        <v/>
      </c>
      <c r="X558" s="30" t="str">
        <f>IF(集計用!W558="","",IF(集計用!F558="男",LOOKUP(集計用!W558,得点換算データ!$Q$3:$R$12),LOOKUP(集計用!W558,得点換算データ!$Q$17:$R$26)))</f>
        <v/>
      </c>
      <c r="Y558" s="28" t="str">
        <f>IF(SUM(集計用!H558+J558+L558+N558+P558+R558+T558+V558+X558)=0,"",(H558+J558+L558+N558+T558+V558+X558+MAX(P558,R558)))</f>
        <v/>
      </c>
      <c r="Z558" s="28" t="str">
        <f>IF(Y558="","",IF(C558=1,LOOKUP(Y558,得点換算データ!$B$29:$B$33,得点換算データ!$A$29:$A$33),IF(C558=2,LOOKUP(Y558,得点換算データ!$C$29:$C$33,得点換算データ!$A$29:$A$33),LOOKUP(Y558,得点換算データ!$D$29:$D$33,得点換算データ!$A$29:$A$33))))</f>
        <v/>
      </c>
      <c r="AA558" s="27">
        <f t="shared" si="80"/>
        <v>0</v>
      </c>
      <c r="AB558" s="27"/>
      <c r="AC558" s="27">
        <f t="shared" si="81"/>
        <v>0</v>
      </c>
      <c r="AD558" s="27">
        <f t="shared" si="82"/>
        <v>0</v>
      </c>
      <c r="AE558" s="27">
        <f t="shared" si="83"/>
        <v>0</v>
      </c>
      <c r="AF558" s="27">
        <f t="shared" si="84"/>
        <v>0</v>
      </c>
      <c r="AG558" s="27">
        <f t="shared" si="85"/>
        <v>0</v>
      </c>
      <c r="AH558" s="27">
        <f t="shared" si="86"/>
        <v>0</v>
      </c>
      <c r="AI558" s="27">
        <f t="shared" si="87"/>
        <v>0</v>
      </c>
      <c r="AJ558" s="27">
        <f t="shared" si="88"/>
        <v>0</v>
      </c>
      <c r="AK558" s="27">
        <f t="shared" si="89"/>
        <v>0</v>
      </c>
    </row>
    <row r="559" spans="1:37">
      <c r="A559" s="28" t="str">
        <f>IF(記入用!A559="","",記入用!A559)</f>
        <v/>
      </c>
      <c r="B559" s="28" t="str">
        <f>IF(記入用!B559="","",記入用!B559)</f>
        <v/>
      </c>
      <c r="C559" s="28" t="str">
        <f>IF(記入用!C559="","",記入用!C559)</f>
        <v/>
      </c>
      <c r="D559" s="28" t="str">
        <f>IF(記入用!D559="","",記入用!D559)</f>
        <v/>
      </c>
      <c r="E559" s="28" t="str">
        <f>IF(記入用!E559="","",記入用!E559)</f>
        <v/>
      </c>
      <c r="F559" s="28" t="str">
        <f>IF(記入用!F559="","",記入用!F559)</f>
        <v/>
      </c>
      <c r="G559" s="28" t="str">
        <f>IF(OR(記入用!G559=0,記入用!H559=0),"",ROUND((記入用!G559+記入用!H559)/2,0))</f>
        <v/>
      </c>
      <c r="H559" s="29" t="str">
        <f>IF(集計用!G559="","",IF(集計用!F559="男",LOOKUP(集計用!G559,得点換算データ!$A$3:$B$12),LOOKUP(集計用!G559,得点換算データ!$A$17:$B$26)))</f>
        <v/>
      </c>
      <c r="I559" s="28" t="str">
        <f>IF(記入用!I559="","",記入用!I559)</f>
        <v/>
      </c>
      <c r="J559" s="30" t="str">
        <f>IF(集計用!I559="","",IF(集計用!F559="男",LOOKUP(集計用!I559,得点換算データ!$C$3:$D$12),LOOKUP(集計用!I559,得点換算データ!$C$17:$D$26)))</f>
        <v/>
      </c>
      <c r="K559" s="28" t="str">
        <f>IF(記入用!J559="","",ROUNDDOWN(記入用!J559,0))</f>
        <v/>
      </c>
      <c r="L559" s="29" t="str">
        <f>IF(集計用!K559="","",IF(集計用!F559="男",LOOKUP(集計用!K559,得点換算データ!$E$3:$F$12),LOOKUP(集計用!K559,得点換算データ!$E$17:$F$26)))</f>
        <v/>
      </c>
      <c r="M559" s="28" t="str">
        <f>IF(記入用!K559="","",記入用!K559)</f>
        <v/>
      </c>
      <c r="N559" s="30" t="str">
        <f>IF(集計用!M559="","",IF(集計用!F559="男",LOOKUP(集計用!M559,得点換算データ!$G$3:$H$12),LOOKUP(集計用!M559,得点換算データ!$G$17:$H$26)))</f>
        <v/>
      </c>
      <c r="O559" s="28" t="str">
        <f>IF(記入用!L559="","",記入用!L559)</f>
        <v/>
      </c>
      <c r="P559" s="30" t="str">
        <f>IF(集計用!O559="","",IF(集計用!F559="男",LOOKUP(集計用!O559,得点換算データ!$I$3:$J$12),LOOKUP(集計用!O559,得点換算データ!$I$17:$J$26)))</f>
        <v/>
      </c>
      <c r="Q559" s="28" t="str">
        <f>IF(記入用!M559="","",記入用!M559)</f>
        <v/>
      </c>
      <c r="R559" s="30" t="str">
        <f>IF(集計用!Q559="","",IF(集計用!F559="男",LOOKUP(集計用!Q559,得点換算データ!$K$3:$L$12),LOOKUP(集計用!Q559,得点換算データ!$K$17:$L$26)))</f>
        <v/>
      </c>
      <c r="S559" s="28" t="str">
        <f>IF(記入用!N559="","",ROUNDUP(記入用!N559,1))</f>
        <v/>
      </c>
      <c r="T559" s="30" t="str">
        <f>IF(集計用!S559="","",IF(集計用!F559="男",LOOKUP(集計用!S559,得点換算データ!$M$3:$N$12),LOOKUP(集計用!S559,得点換算データ!$M$17:$N$26)))</f>
        <v/>
      </c>
      <c r="U559" s="28" t="str">
        <f>IF(記入用!O559="","",ROUNDDOWN(記入用!O559,0))</f>
        <v/>
      </c>
      <c r="V559" s="30" t="str">
        <f>IF(集計用!U559="","",IF(集計用!F559="男",LOOKUP(集計用!U559,得点換算データ!$O$3:$P$12),LOOKUP(集計用!U559,得点換算データ!$O$17:$P$26)))</f>
        <v/>
      </c>
      <c r="W559" s="28" t="str">
        <f>IF(記入用!P559="","",ROUNDDOWN(記入用!P559,0))</f>
        <v/>
      </c>
      <c r="X559" s="30" t="str">
        <f>IF(集計用!W559="","",IF(集計用!F559="男",LOOKUP(集計用!W559,得点換算データ!$Q$3:$R$12),LOOKUP(集計用!W559,得点換算データ!$Q$17:$R$26)))</f>
        <v/>
      </c>
      <c r="Y559" s="28" t="str">
        <f>IF(SUM(集計用!H559+J559+L559+N559+P559+R559+T559+V559+X559)=0,"",(H559+J559+L559+N559+T559+V559+X559+MAX(P559,R559)))</f>
        <v/>
      </c>
      <c r="Z559" s="28" t="str">
        <f>IF(Y559="","",IF(C559=1,LOOKUP(Y559,得点換算データ!$B$29:$B$33,得点換算データ!$A$29:$A$33),IF(C559=2,LOOKUP(Y559,得点換算データ!$C$29:$C$33,得点換算データ!$A$29:$A$33),LOOKUP(Y559,得点換算データ!$D$29:$D$33,得点換算データ!$A$29:$A$33))))</f>
        <v/>
      </c>
      <c r="AA559" s="27">
        <f t="shared" si="80"/>
        <v>0</v>
      </c>
      <c r="AB559" s="27"/>
      <c r="AC559" s="27">
        <f t="shared" si="81"/>
        <v>0</v>
      </c>
      <c r="AD559" s="27">
        <f t="shared" si="82"/>
        <v>0</v>
      </c>
      <c r="AE559" s="27">
        <f t="shared" si="83"/>
        <v>0</v>
      </c>
      <c r="AF559" s="27">
        <f t="shared" si="84"/>
        <v>0</v>
      </c>
      <c r="AG559" s="27">
        <f t="shared" si="85"/>
        <v>0</v>
      </c>
      <c r="AH559" s="27">
        <f t="shared" si="86"/>
        <v>0</v>
      </c>
      <c r="AI559" s="27">
        <f t="shared" si="87"/>
        <v>0</v>
      </c>
      <c r="AJ559" s="27">
        <f t="shared" si="88"/>
        <v>0</v>
      </c>
      <c r="AK559" s="27">
        <f t="shared" si="89"/>
        <v>0</v>
      </c>
    </row>
    <row r="560" spans="1:37">
      <c r="A560" s="28" t="str">
        <f>IF(記入用!A560="","",記入用!A560)</f>
        <v/>
      </c>
      <c r="B560" s="28" t="str">
        <f>IF(記入用!B560="","",記入用!B560)</f>
        <v/>
      </c>
      <c r="C560" s="28" t="str">
        <f>IF(記入用!C560="","",記入用!C560)</f>
        <v/>
      </c>
      <c r="D560" s="28" t="str">
        <f>IF(記入用!D560="","",記入用!D560)</f>
        <v/>
      </c>
      <c r="E560" s="28" t="str">
        <f>IF(記入用!E560="","",記入用!E560)</f>
        <v/>
      </c>
      <c r="F560" s="28" t="str">
        <f>IF(記入用!F560="","",記入用!F560)</f>
        <v/>
      </c>
      <c r="G560" s="28" t="str">
        <f>IF(OR(記入用!G560=0,記入用!H560=0),"",ROUND((記入用!G560+記入用!H560)/2,0))</f>
        <v/>
      </c>
      <c r="H560" s="29" t="str">
        <f>IF(集計用!G560="","",IF(集計用!F560="男",LOOKUP(集計用!G560,得点換算データ!$A$3:$B$12),LOOKUP(集計用!G560,得点換算データ!$A$17:$B$26)))</f>
        <v/>
      </c>
      <c r="I560" s="28" t="str">
        <f>IF(記入用!I560="","",記入用!I560)</f>
        <v/>
      </c>
      <c r="J560" s="30" t="str">
        <f>IF(集計用!I560="","",IF(集計用!F560="男",LOOKUP(集計用!I560,得点換算データ!$C$3:$D$12),LOOKUP(集計用!I560,得点換算データ!$C$17:$D$26)))</f>
        <v/>
      </c>
      <c r="K560" s="28" t="str">
        <f>IF(記入用!J560="","",ROUNDDOWN(記入用!J560,0))</f>
        <v/>
      </c>
      <c r="L560" s="29" t="str">
        <f>IF(集計用!K560="","",IF(集計用!F560="男",LOOKUP(集計用!K560,得点換算データ!$E$3:$F$12),LOOKUP(集計用!K560,得点換算データ!$E$17:$F$26)))</f>
        <v/>
      </c>
      <c r="M560" s="28" t="str">
        <f>IF(記入用!K560="","",記入用!K560)</f>
        <v/>
      </c>
      <c r="N560" s="30" t="str">
        <f>IF(集計用!M560="","",IF(集計用!F560="男",LOOKUP(集計用!M560,得点換算データ!$G$3:$H$12),LOOKUP(集計用!M560,得点換算データ!$G$17:$H$26)))</f>
        <v/>
      </c>
      <c r="O560" s="28" t="str">
        <f>IF(記入用!L560="","",記入用!L560)</f>
        <v/>
      </c>
      <c r="P560" s="30" t="str">
        <f>IF(集計用!O560="","",IF(集計用!F560="男",LOOKUP(集計用!O560,得点換算データ!$I$3:$J$12),LOOKUP(集計用!O560,得点換算データ!$I$17:$J$26)))</f>
        <v/>
      </c>
      <c r="Q560" s="28" t="str">
        <f>IF(記入用!M560="","",記入用!M560)</f>
        <v/>
      </c>
      <c r="R560" s="30" t="str">
        <f>IF(集計用!Q560="","",IF(集計用!F560="男",LOOKUP(集計用!Q560,得点換算データ!$K$3:$L$12),LOOKUP(集計用!Q560,得点換算データ!$K$17:$L$26)))</f>
        <v/>
      </c>
      <c r="S560" s="28" t="str">
        <f>IF(記入用!N560="","",ROUNDUP(記入用!N560,1))</f>
        <v/>
      </c>
      <c r="T560" s="30" t="str">
        <f>IF(集計用!S560="","",IF(集計用!F560="男",LOOKUP(集計用!S560,得点換算データ!$M$3:$N$12),LOOKUP(集計用!S560,得点換算データ!$M$17:$N$26)))</f>
        <v/>
      </c>
      <c r="U560" s="28" t="str">
        <f>IF(記入用!O560="","",ROUNDDOWN(記入用!O560,0))</f>
        <v/>
      </c>
      <c r="V560" s="30" t="str">
        <f>IF(集計用!U560="","",IF(集計用!F560="男",LOOKUP(集計用!U560,得点換算データ!$O$3:$P$12),LOOKUP(集計用!U560,得点換算データ!$O$17:$P$26)))</f>
        <v/>
      </c>
      <c r="W560" s="28" t="str">
        <f>IF(記入用!P560="","",ROUNDDOWN(記入用!P560,0))</f>
        <v/>
      </c>
      <c r="X560" s="30" t="str">
        <f>IF(集計用!W560="","",IF(集計用!F560="男",LOOKUP(集計用!W560,得点換算データ!$Q$3:$R$12),LOOKUP(集計用!W560,得点換算データ!$Q$17:$R$26)))</f>
        <v/>
      </c>
      <c r="Y560" s="28" t="str">
        <f>IF(SUM(集計用!H560+J560+L560+N560+P560+R560+T560+V560+X560)=0,"",(H560+J560+L560+N560+T560+V560+X560+MAX(P560,R560)))</f>
        <v/>
      </c>
      <c r="Z560" s="28" t="str">
        <f>IF(Y560="","",IF(C560=1,LOOKUP(Y560,得点換算データ!$B$29:$B$33,得点換算データ!$A$29:$A$33),IF(C560=2,LOOKUP(Y560,得点換算データ!$C$29:$C$33,得点換算データ!$A$29:$A$33),LOOKUP(Y560,得点換算データ!$D$29:$D$33,得点換算データ!$A$29:$A$33))))</f>
        <v/>
      </c>
      <c r="AA560" s="27">
        <f t="shared" si="80"/>
        <v>0</v>
      </c>
      <c r="AB560" s="27"/>
      <c r="AC560" s="27">
        <f t="shared" si="81"/>
        <v>0</v>
      </c>
      <c r="AD560" s="27">
        <f t="shared" si="82"/>
        <v>0</v>
      </c>
      <c r="AE560" s="27">
        <f t="shared" si="83"/>
        <v>0</v>
      </c>
      <c r="AF560" s="27">
        <f t="shared" si="84"/>
        <v>0</v>
      </c>
      <c r="AG560" s="27">
        <f t="shared" si="85"/>
        <v>0</v>
      </c>
      <c r="AH560" s="27">
        <f t="shared" si="86"/>
        <v>0</v>
      </c>
      <c r="AI560" s="27">
        <f t="shared" si="87"/>
        <v>0</v>
      </c>
      <c r="AJ560" s="27">
        <f t="shared" si="88"/>
        <v>0</v>
      </c>
      <c r="AK560" s="27">
        <f t="shared" si="89"/>
        <v>0</v>
      </c>
    </row>
    <row r="561" spans="1:37">
      <c r="A561" s="28" t="str">
        <f>IF(記入用!A561="","",記入用!A561)</f>
        <v/>
      </c>
      <c r="B561" s="28" t="str">
        <f>IF(記入用!B561="","",記入用!B561)</f>
        <v/>
      </c>
      <c r="C561" s="28" t="str">
        <f>IF(記入用!C561="","",記入用!C561)</f>
        <v/>
      </c>
      <c r="D561" s="28" t="str">
        <f>IF(記入用!D561="","",記入用!D561)</f>
        <v/>
      </c>
      <c r="E561" s="28" t="str">
        <f>IF(記入用!E561="","",記入用!E561)</f>
        <v/>
      </c>
      <c r="F561" s="28" t="str">
        <f>IF(記入用!F561="","",記入用!F561)</f>
        <v/>
      </c>
      <c r="G561" s="28" t="str">
        <f>IF(OR(記入用!G561=0,記入用!H561=0),"",ROUND((記入用!G561+記入用!H561)/2,0))</f>
        <v/>
      </c>
      <c r="H561" s="29" t="str">
        <f>IF(集計用!G561="","",IF(集計用!F561="男",LOOKUP(集計用!G561,得点換算データ!$A$3:$B$12),LOOKUP(集計用!G561,得点換算データ!$A$17:$B$26)))</f>
        <v/>
      </c>
      <c r="I561" s="28" t="str">
        <f>IF(記入用!I561="","",記入用!I561)</f>
        <v/>
      </c>
      <c r="J561" s="30" t="str">
        <f>IF(集計用!I561="","",IF(集計用!F561="男",LOOKUP(集計用!I561,得点換算データ!$C$3:$D$12),LOOKUP(集計用!I561,得点換算データ!$C$17:$D$26)))</f>
        <v/>
      </c>
      <c r="K561" s="28" t="str">
        <f>IF(記入用!J561="","",ROUNDDOWN(記入用!J561,0))</f>
        <v/>
      </c>
      <c r="L561" s="29" t="str">
        <f>IF(集計用!K561="","",IF(集計用!F561="男",LOOKUP(集計用!K561,得点換算データ!$E$3:$F$12),LOOKUP(集計用!K561,得点換算データ!$E$17:$F$26)))</f>
        <v/>
      </c>
      <c r="M561" s="28" t="str">
        <f>IF(記入用!K561="","",記入用!K561)</f>
        <v/>
      </c>
      <c r="N561" s="30" t="str">
        <f>IF(集計用!M561="","",IF(集計用!F561="男",LOOKUP(集計用!M561,得点換算データ!$G$3:$H$12),LOOKUP(集計用!M561,得点換算データ!$G$17:$H$26)))</f>
        <v/>
      </c>
      <c r="O561" s="28" t="str">
        <f>IF(記入用!L561="","",記入用!L561)</f>
        <v/>
      </c>
      <c r="P561" s="30" t="str">
        <f>IF(集計用!O561="","",IF(集計用!F561="男",LOOKUP(集計用!O561,得点換算データ!$I$3:$J$12),LOOKUP(集計用!O561,得点換算データ!$I$17:$J$26)))</f>
        <v/>
      </c>
      <c r="Q561" s="28" t="str">
        <f>IF(記入用!M561="","",記入用!M561)</f>
        <v/>
      </c>
      <c r="R561" s="30" t="str">
        <f>IF(集計用!Q561="","",IF(集計用!F561="男",LOOKUP(集計用!Q561,得点換算データ!$K$3:$L$12),LOOKUP(集計用!Q561,得点換算データ!$K$17:$L$26)))</f>
        <v/>
      </c>
      <c r="S561" s="28" t="str">
        <f>IF(記入用!N561="","",ROUNDUP(記入用!N561,1))</f>
        <v/>
      </c>
      <c r="T561" s="30" t="str">
        <f>IF(集計用!S561="","",IF(集計用!F561="男",LOOKUP(集計用!S561,得点換算データ!$M$3:$N$12),LOOKUP(集計用!S561,得点換算データ!$M$17:$N$26)))</f>
        <v/>
      </c>
      <c r="U561" s="28" t="str">
        <f>IF(記入用!O561="","",ROUNDDOWN(記入用!O561,0))</f>
        <v/>
      </c>
      <c r="V561" s="30" t="str">
        <f>IF(集計用!U561="","",IF(集計用!F561="男",LOOKUP(集計用!U561,得点換算データ!$O$3:$P$12),LOOKUP(集計用!U561,得点換算データ!$O$17:$P$26)))</f>
        <v/>
      </c>
      <c r="W561" s="28" t="str">
        <f>IF(記入用!P561="","",ROUNDDOWN(記入用!P561,0))</f>
        <v/>
      </c>
      <c r="X561" s="30" t="str">
        <f>IF(集計用!W561="","",IF(集計用!F561="男",LOOKUP(集計用!W561,得点換算データ!$Q$3:$R$12),LOOKUP(集計用!W561,得点換算データ!$Q$17:$R$26)))</f>
        <v/>
      </c>
      <c r="Y561" s="28" t="str">
        <f>IF(SUM(集計用!H561+J561+L561+N561+P561+R561+T561+V561+X561)=0,"",(H561+J561+L561+N561+T561+V561+X561+MAX(P561,R561)))</f>
        <v/>
      </c>
      <c r="Z561" s="28" t="str">
        <f>IF(Y561="","",IF(C561=1,LOOKUP(Y561,得点換算データ!$B$29:$B$33,得点換算データ!$A$29:$A$33),IF(C561=2,LOOKUP(Y561,得点換算データ!$C$29:$C$33,得点換算データ!$A$29:$A$33),LOOKUP(Y561,得点換算データ!$D$29:$D$33,得点換算データ!$A$29:$A$33))))</f>
        <v/>
      </c>
      <c r="AA561" s="27">
        <f t="shared" si="80"/>
        <v>0</v>
      </c>
      <c r="AB561" s="27"/>
      <c r="AC561" s="27">
        <f t="shared" si="81"/>
        <v>0</v>
      </c>
      <c r="AD561" s="27">
        <f t="shared" si="82"/>
        <v>0</v>
      </c>
      <c r="AE561" s="27">
        <f t="shared" si="83"/>
        <v>0</v>
      </c>
      <c r="AF561" s="27">
        <f t="shared" si="84"/>
        <v>0</v>
      </c>
      <c r="AG561" s="27">
        <f t="shared" si="85"/>
        <v>0</v>
      </c>
      <c r="AH561" s="27">
        <f t="shared" si="86"/>
        <v>0</v>
      </c>
      <c r="AI561" s="27">
        <f t="shared" si="87"/>
        <v>0</v>
      </c>
      <c r="AJ561" s="27">
        <f t="shared" si="88"/>
        <v>0</v>
      </c>
      <c r="AK561" s="27">
        <f t="shared" si="89"/>
        <v>0</v>
      </c>
    </row>
    <row r="562" spans="1:37">
      <c r="A562" s="28" t="str">
        <f>IF(記入用!A562="","",記入用!A562)</f>
        <v/>
      </c>
      <c r="B562" s="28" t="str">
        <f>IF(記入用!B562="","",記入用!B562)</f>
        <v/>
      </c>
      <c r="C562" s="28" t="str">
        <f>IF(記入用!C562="","",記入用!C562)</f>
        <v/>
      </c>
      <c r="D562" s="28" t="str">
        <f>IF(記入用!D562="","",記入用!D562)</f>
        <v/>
      </c>
      <c r="E562" s="28" t="str">
        <f>IF(記入用!E562="","",記入用!E562)</f>
        <v/>
      </c>
      <c r="F562" s="28" t="str">
        <f>IF(記入用!F562="","",記入用!F562)</f>
        <v/>
      </c>
      <c r="G562" s="28" t="str">
        <f>IF(OR(記入用!G562=0,記入用!H562=0),"",ROUND((記入用!G562+記入用!H562)/2,0))</f>
        <v/>
      </c>
      <c r="H562" s="29" t="str">
        <f>IF(集計用!G562="","",IF(集計用!F562="男",LOOKUP(集計用!G562,得点換算データ!$A$3:$B$12),LOOKUP(集計用!G562,得点換算データ!$A$17:$B$26)))</f>
        <v/>
      </c>
      <c r="I562" s="28" t="str">
        <f>IF(記入用!I562="","",記入用!I562)</f>
        <v/>
      </c>
      <c r="J562" s="30" t="str">
        <f>IF(集計用!I562="","",IF(集計用!F562="男",LOOKUP(集計用!I562,得点換算データ!$C$3:$D$12),LOOKUP(集計用!I562,得点換算データ!$C$17:$D$26)))</f>
        <v/>
      </c>
      <c r="K562" s="28" t="str">
        <f>IF(記入用!J562="","",ROUNDDOWN(記入用!J562,0))</f>
        <v/>
      </c>
      <c r="L562" s="29" t="str">
        <f>IF(集計用!K562="","",IF(集計用!F562="男",LOOKUP(集計用!K562,得点換算データ!$E$3:$F$12),LOOKUP(集計用!K562,得点換算データ!$E$17:$F$26)))</f>
        <v/>
      </c>
      <c r="M562" s="28" t="str">
        <f>IF(記入用!K562="","",記入用!K562)</f>
        <v/>
      </c>
      <c r="N562" s="30" t="str">
        <f>IF(集計用!M562="","",IF(集計用!F562="男",LOOKUP(集計用!M562,得点換算データ!$G$3:$H$12),LOOKUP(集計用!M562,得点換算データ!$G$17:$H$26)))</f>
        <v/>
      </c>
      <c r="O562" s="28" t="str">
        <f>IF(記入用!L562="","",記入用!L562)</f>
        <v/>
      </c>
      <c r="P562" s="30" t="str">
        <f>IF(集計用!O562="","",IF(集計用!F562="男",LOOKUP(集計用!O562,得点換算データ!$I$3:$J$12),LOOKUP(集計用!O562,得点換算データ!$I$17:$J$26)))</f>
        <v/>
      </c>
      <c r="Q562" s="28" t="str">
        <f>IF(記入用!M562="","",記入用!M562)</f>
        <v/>
      </c>
      <c r="R562" s="30" t="str">
        <f>IF(集計用!Q562="","",IF(集計用!F562="男",LOOKUP(集計用!Q562,得点換算データ!$K$3:$L$12),LOOKUP(集計用!Q562,得点換算データ!$K$17:$L$26)))</f>
        <v/>
      </c>
      <c r="S562" s="28" t="str">
        <f>IF(記入用!N562="","",ROUNDUP(記入用!N562,1))</f>
        <v/>
      </c>
      <c r="T562" s="30" t="str">
        <f>IF(集計用!S562="","",IF(集計用!F562="男",LOOKUP(集計用!S562,得点換算データ!$M$3:$N$12),LOOKUP(集計用!S562,得点換算データ!$M$17:$N$26)))</f>
        <v/>
      </c>
      <c r="U562" s="28" t="str">
        <f>IF(記入用!O562="","",ROUNDDOWN(記入用!O562,0))</f>
        <v/>
      </c>
      <c r="V562" s="30" t="str">
        <f>IF(集計用!U562="","",IF(集計用!F562="男",LOOKUP(集計用!U562,得点換算データ!$O$3:$P$12),LOOKUP(集計用!U562,得点換算データ!$O$17:$P$26)))</f>
        <v/>
      </c>
      <c r="W562" s="28" t="str">
        <f>IF(記入用!P562="","",ROUNDDOWN(記入用!P562,0))</f>
        <v/>
      </c>
      <c r="X562" s="30" t="str">
        <f>IF(集計用!W562="","",IF(集計用!F562="男",LOOKUP(集計用!W562,得点換算データ!$Q$3:$R$12),LOOKUP(集計用!W562,得点換算データ!$Q$17:$R$26)))</f>
        <v/>
      </c>
      <c r="Y562" s="28" t="str">
        <f>IF(SUM(集計用!H562+J562+L562+N562+P562+R562+T562+V562+X562)=0,"",(H562+J562+L562+N562+T562+V562+X562+MAX(P562,R562)))</f>
        <v/>
      </c>
      <c r="Z562" s="28" t="str">
        <f>IF(Y562="","",IF(C562=1,LOOKUP(Y562,得点換算データ!$B$29:$B$33,得点換算データ!$A$29:$A$33),IF(C562=2,LOOKUP(Y562,得点換算データ!$C$29:$C$33,得点換算データ!$A$29:$A$33),LOOKUP(Y562,得点換算データ!$D$29:$D$33,得点換算データ!$A$29:$A$33))))</f>
        <v/>
      </c>
      <c r="AA562" s="27">
        <f t="shared" si="80"/>
        <v>0</v>
      </c>
      <c r="AB562" s="27"/>
      <c r="AC562" s="27">
        <f t="shared" si="81"/>
        <v>0</v>
      </c>
      <c r="AD562" s="27">
        <f t="shared" si="82"/>
        <v>0</v>
      </c>
      <c r="AE562" s="27">
        <f t="shared" si="83"/>
        <v>0</v>
      </c>
      <c r="AF562" s="27">
        <f t="shared" si="84"/>
        <v>0</v>
      </c>
      <c r="AG562" s="27">
        <f t="shared" si="85"/>
        <v>0</v>
      </c>
      <c r="AH562" s="27">
        <f t="shared" si="86"/>
        <v>0</v>
      </c>
      <c r="AI562" s="27">
        <f t="shared" si="87"/>
        <v>0</v>
      </c>
      <c r="AJ562" s="27">
        <f t="shared" si="88"/>
        <v>0</v>
      </c>
      <c r="AK562" s="27">
        <f t="shared" si="89"/>
        <v>0</v>
      </c>
    </row>
    <row r="563" spans="1:37">
      <c r="A563" s="28" t="str">
        <f>IF(記入用!A563="","",記入用!A563)</f>
        <v/>
      </c>
      <c r="B563" s="28" t="str">
        <f>IF(記入用!B563="","",記入用!B563)</f>
        <v/>
      </c>
      <c r="C563" s="28" t="str">
        <f>IF(記入用!C563="","",記入用!C563)</f>
        <v/>
      </c>
      <c r="D563" s="28" t="str">
        <f>IF(記入用!D563="","",記入用!D563)</f>
        <v/>
      </c>
      <c r="E563" s="28" t="str">
        <f>IF(記入用!E563="","",記入用!E563)</f>
        <v/>
      </c>
      <c r="F563" s="28" t="str">
        <f>IF(記入用!F563="","",記入用!F563)</f>
        <v/>
      </c>
      <c r="G563" s="28" t="str">
        <f>IF(OR(記入用!G563=0,記入用!H563=0),"",ROUND((記入用!G563+記入用!H563)/2,0))</f>
        <v/>
      </c>
      <c r="H563" s="29" t="str">
        <f>IF(集計用!G563="","",IF(集計用!F563="男",LOOKUP(集計用!G563,得点換算データ!$A$3:$B$12),LOOKUP(集計用!G563,得点換算データ!$A$17:$B$26)))</f>
        <v/>
      </c>
      <c r="I563" s="28" t="str">
        <f>IF(記入用!I563="","",記入用!I563)</f>
        <v/>
      </c>
      <c r="J563" s="30" t="str">
        <f>IF(集計用!I563="","",IF(集計用!F563="男",LOOKUP(集計用!I563,得点換算データ!$C$3:$D$12),LOOKUP(集計用!I563,得点換算データ!$C$17:$D$26)))</f>
        <v/>
      </c>
      <c r="K563" s="28" t="str">
        <f>IF(記入用!J563="","",ROUNDDOWN(記入用!J563,0))</f>
        <v/>
      </c>
      <c r="L563" s="29" t="str">
        <f>IF(集計用!K563="","",IF(集計用!F563="男",LOOKUP(集計用!K563,得点換算データ!$E$3:$F$12),LOOKUP(集計用!K563,得点換算データ!$E$17:$F$26)))</f>
        <v/>
      </c>
      <c r="M563" s="28" t="str">
        <f>IF(記入用!K563="","",記入用!K563)</f>
        <v/>
      </c>
      <c r="N563" s="30" t="str">
        <f>IF(集計用!M563="","",IF(集計用!F563="男",LOOKUP(集計用!M563,得点換算データ!$G$3:$H$12),LOOKUP(集計用!M563,得点換算データ!$G$17:$H$26)))</f>
        <v/>
      </c>
      <c r="O563" s="28" t="str">
        <f>IF(記入用!L563="","",記入用!L563)</f>
        <v/>
      </c>
      <c r="P563" s="30" t="str">
        <f>IF(集計用!O563="","",IF(集計用!F563="男",LOOKUP(集計用!O563,得点換算データ!$I$3:$J$12),LOOKUP(集計用!O563,得点換算データ!$I$17:$J$26)))</f>
        <v/>
      </c>
      <c r="Q563" s="28" t="str">
        <f>IF(記入用!M563="","",記入用!M563)</f>
        <v/>
      </c>
      <c r="R563" s="30" t="str">
        <f>IF(集計用!Q563="","",IF(集計用!F563="男",LOOKUP(集計用!Q563,得点換算データ!$K$3:$L$12),LOOKUP(集計用!Q563,得点換算データ!$K$17:$L$26)))</f>
        <v/>
      </c>
      <c r="S563" s="28" t="str">
        <f>IF(記入用!N563="","",ROUNDUP(記入用!N563,1))</f>
        <v/>
      </c>
      <c r="T563" s="30" t="str">
        <f>IF(集計用!S563="","",IF(集計用!F563="男",LOOKUP(集計用!S563,得点換算データ!$M$3:$N$12),LOOKUP(集計用!S563,得点換算データ!$M$17:$N$26)))</f>
        <v/>
      </c>
      <c r="U563" s="28" t="str">
        <f>IF(記入用!O563="","",ROUNDDOWN(記入用!O563,0))</f>
        <v/>
      </c>
      <c r="V563" s="30" t="str">
        <f>IF(集計用!U563="","",IF(集計用!F563="男",LOOKUP(集計用!U563,得点換算データ!$O$3:$P$12),LOOKUP(集計用!U563,得点換算データ!$O$17:$P$26)))</f>
        <v/>
      </c>
      <c r="W563" s="28" t="str">
        <f>IF(記入用!P563="","",ROUNDDOWN(記入用!P563,0))</f>
        <v/>
      </c>
      <c r="X563" s="30" t="str">
        <f>IF(集計用!W563="","",IF(集計用!F563="男",LOOKUP(集計用!W563,得点換算データ!$Q$3:$R$12),LOOKUP(集計用!W563,得点換算データ!$Q$17:$R$26)))</f>
        <v/>
      </c>
      <c r="Y563" s="28" t="str">
        <f>IF(SUM(集計用!H563+J563+L563+N563+P563+R563+T563+V563+X563)=0,"",(H563+J563+L563+N563+T563+V563+X563+MAX(P563,R563)))</f>
        <v/>
      </c>
      <c r="Z563" s="28" t="str">
        <f>IF(Y563="","",IF(C563=1,LOOKUP(Y563,得点換算データ!$B$29:$B$33,得点換算データ!$A$29:$A$33),IF(C563=2,LOOKUP(Y563,得点換算データ!$C$29:$C$33,得点換算データ!$A$29:$A$33),LOOKUP(Y563,得点換算データ!$D$29:$D$33,得点換算データ!$A$29:$A$33))))</f>
        <v/>
      </c>
      <c r="AA563" s="27">
        <f t="shared" si="80"/>
        <v>0</v>
      </c>
      <c r="AB563" s="27"/>
      <c r="AC563" s="27">
        <f t="shared" si="81"/>
        <v>0</v>
      </c>
      <c r="AD563" s="27">
        <f t="shared" si="82"/>
        <v>0</v>
      </c>
      <c r="AE563" s="27">
        <f t="shared" si="83"/>
        <v>0</v>
      </c>
      <c r="AF563" s="27">
        <f t="shared" si="84"/>
        <v>0</v>
      </c>
      <c r="AG563" s="27">
        <f t="shared" si="85"/>
        <v>0</v>
      </c>
      <c r="AH563" s="27">
        <f t="shared" si="86"/>
        <v>0</v>
      </c>
      <c r="AI563" s="27">
        <f t="shared" si="87"/>
        <v>0</v>
      </c>
      <c r="AJ563" s="27">
        <f t="shared" si="88"/>
        <v>0</v>
      </c>
      <c r="AK563" s="27">
        <f t="shared" si="89"/>
        <v>0</v>
      </c>
    </row>
    <row r="564" spans="1:37">
      <c r="A564" s="28" t="str">
        <f>IF(記入用!A564="","",記入用!A564)</f>
        <v/>
      </c>
      <c r="B564" s="28" t="str">
        <f>IF(記入用!B564="","",記入用!B564)</f>
        <v/>
      </c>
      <c r="C564" s="28" t="str">
        <f>IF(記入用!C564="","",記入用!C564)</f>
        <v/>
      </c>
      <c r="D564" s="28" t="str">
        <f>IF(記入用!D564="","",記入用!D564)</f>
        <v/>
      </c>
      <c r="E564" s="28" t="str">
        <f>IF(記入用!E564="","",記入用!E564)</f>
        <v/>
      </c>
      <c r="F564" s="28" t="str">
        <f>IF(記入用!F564="","",記入用!F564)</f>
        <v/>
      </c>
      <c r="G564" s="28" t="str">
        <f>IF(OR(記入用!G564=0,記入用!H564=0),"",ROUND((記入用!G564+記入用!H564)/2,0))</f>
        <v/>
      </c>
      <c r="H564" s="29" t="str">
        <f>IF(集計用!G564="","",IF(集計用!F564="男",LOOKUP(集計用!G564,得点換算データ!$A$3:$B$12),LOOKUP(集計用!G564,得点換算データ!$A$17:$B$26)))</f>
        <v/>
      </c>
      <c r="I564" s="28" t="str">
        <f>IF(記入用!I564="","",記入用!I564)</f>
        <v/>
      </c>
      <c r="J564" s="30" t="str">
        <f>IF(集計用!I564="","",IF(集計用!F564="男",LOOKUP(集計用!I564,得点換算データ!$C$3:$D$12),LOOKUP(集計用!I564,得点換算データ!$C$17:$D$26)))</f>
        <v/>
      </c>
      <c r="K564" s="28" t="str">
        <f>IF(記入用!J564="","",ROUNDDOWN(記入用!J564,0))</f>
        <v/>
      </c>
      <c r="L564" s="29" t="str">
        <f>IF(集計用!K564="","",IF(集計用!F564="男",LOOKUP(集計用!K564,得点換算データ!$E$3:$F$12),LOOKUP(集計用!K564,得点換算データ!$E$17:$F$26)))</f>
        <v/>
      </c>
      <c r="M564" s="28" t="str">
        <f>IF(記入用!K564="","",記入用!K564)</f>
        <v/>
      </c>
      <c r="N564" s="30" t="str">
        <f>IF(集計用!M564="","",IF(集計用!F564="男",LOOKUP(集計用!M564,得点換算データ!$G$3:$H$12),LOOKUP(集計用!M564,得点換算データ!$G$17:$H$26)))</f>
        <v/>
      </c>
      <c r="O564" s="28" t="str">
        <f>IF(記入用!L564="","",記入用!L564)</f>
        <v/>
      </c>
      <c r="P564" s="30" t="str">
        <f>IF(集計用!O564="","",IF(集計用!F564="男",LOOKUP(集計用!O564,得点換算データ!$I$3:$J$12),LOOKUP(集計用!O564,得点換算データ!$I$17:$J$26)))</f>
        <v/>
      </c>
      <c r="Q564" s="28" t="str">
        <f>IF(記入用!M564="","",記入用!M564)</f>
        <v/>
      </c>
      <c r="R564" s="30" t="str">
        <f>IF(集計用!Q564="","",IF(集計用!F564="男",LOOKUP(集計用!Q564,得点換算データ!$K$3:$L$12),LOOKUP(集計用!Q564,得点換算データ!$K$17:$L$26)))</f>
        <v/>
      </c>
      <c r="S564" s="28" t="str">
        <f>IF(記入用!N564="","",ROUNDUP(記入用!N564,1))</f>
        <v/>
      </c>
      <c r="T564" s="30" t="str">
        <f>IF(集計用!S564="","",IF(集計用!F564="男",LOOKUP(集計用!S564,得点換算データ!$M$3:$N$12),LOOKUP(集計用!S564,得点換算データ!$M$17:$N$26)))</f>
        <v/>
      </c>
      <c r="U564" s="28" t="str">
        <f>IF(記入用!O564="","",ROUNDDOWN(記入用!O564,0))</f>
        <v/>
      </c>
      <c r="V564" s="30" t="str">
        <f>IF(集計用!U564="","",IF(集計用!F564="男",LOOKUP(集計用!U564,得点換算データ!$O$3:$P$12),LOOKUP(集計用!U564,得点換算データ!$O$17:$P$26)))</f>
        <v/>
      </c>
      <c r="W564" s="28" t="str">
        <f>IF(記入用!P564="","",ROUNDDOWN(記入用!P564,0))</f>
        <v/>
      </c>
      <c r="X564" s="30" t="str">
        <f>IF(集計用!W564="","",IF(集計用!F564="男",LOOKUP(集計用!W564,得点換算データ!$Q$3:$R$12),LOOKUP(集計用!W564,得点換算データ!$Q$17:$R$26)))</f>
        <v/>
      </c>
      <c r="Y564" s="28" t="str">
        <f>IF(SUM(集計用!H564+J564+L564+N564+P564+R564+T564+V564+X564)=0,"",(H564+J564+L564+N564+T564+V564+X564+MAX(P564,R564)))</f>
        <v/>
      </c>
      <c r="Z564" s="28" t="str">
        <f>IF(Y564="","",IF(C564=1,LOOKUP(Y564,得点換算データ!$B$29:$B$33,得点換算データ!$A$29:$A$33),IF(C564=2,LOOKUP(Y564,得点換算データ!$C$29:$C$33,得点換算データ!$A$29:$A$33),LOOKUP(Y564,得点換算データ!$D$29:$D$33,得点換算データ!$A$29:$A$33))))</f>
        <v/>
      </c>
      <c r="AA564" s="27">
        <f t="shared" si="80"/>
        <v>0</v>
      </c>
      <c r="AB564" s="27"/>
      <c r="AC564" s="27">
        <f t="shared" si="81"/>
        <v>0</v>
      </c>
      <c r="AD564" s="27">
        <f t="shared" si="82"/>
        <v>0</v>
      </c>
      <c r="AE564" s="27">
        <f t="shared" si="83"/>
        <v>0</v>
      </c>
      <c r="AF564" s="27">
        <f t="shared" si="84"/>
        <v>0</v>
      </c>
      <c r="AG564" s="27">
        <f t="shared" si="85"/>
        <v>0</v>
      </c>
      <c r="AH564" s="27">
        <f t="shared" si="86"/>
        <v>0</v>
      </c>
      <c r="AI564" s="27">
        <f t="shared" si="87"/>
        <v>0</v>
      </c>
      <c r="AJ564" s="27">
        <f t="shared" si="88"/>
        <v>0</v>
      </c>
      <c r="AK564" s="27">
        <f t="shared" si="89"/>
        <v>0</v>
      </c>
    </row>
    <row r="565" spans="1:37">
      <c r="A565" s="28" t="str">
        <f>IF(記入用!A565="","",記入用!A565)</f>
        <v/>
      </c>
      <c r="B565" s="28" t="str">
        <f>IF(記入用!B565="","",記入用!B565)</f>
        <v/>
      </c>
      <c r="C565" s="28" t="str">
        <f>IF(記入用!C565="","",記入用!C565)</f>
        <v/>
      </c>
      <c r="D565" s="28" t="str">
        <f>IF(記入用!D565="","",記入用!D565)</f>
        <v/>
      </c>
      <c r="E565" s="28" t="str">
        <f>IF(記入用!E565="","",記入用!E565)</f>
        <v/>
      </c>
      <c r="F565" s="28" t="str">
        <f>IF(記入用!F565="","",記入用!F565)</f>
        <v/>
      </c>
      <c r="G565" s="28" t="str">
        <f>IF(OR(記入用!G565=0,記入用!H565=0),"",ROUND((記入用!G565+記入用!H565)/2,0))</f>
        <v/>
      </c>
      <c r="H565" s="29" t="str">
        <f>IF(集計用!G565="","",IF(集計用!F565="男",LOOKUP(集計用!G565,得点換算データ!$A$3:$B$12),LOOKUP(集計用!G565,得点換算データ!$A$17:$B$26)))</f>
        <v/>
      </c>
      <c r="I565" s="28" t="str">
        <f>IF(記入用!I565="","",記入用!I565)</f>
        <v/>
      </c>
      <c r="J565" s="30" t="str">
        <f>IF(集計用!I565="","",IF(集計用!F565="男",LOOKUP(集計用!I565,得点換算データ!$C$3:$D$12),LOOKUP(集計用!I565,得点換算データ!$C$17:$D$26)))</f>
        <v/>
      </c>
      <c r="K565" s="28" t="str">
        <f>IF(記入用!J565="","",ROUNDDOWN(記入用!J565,0))</f>
        <v/>
      </c>
      <c r="L565" s="29" t="str">
        <f>IF(集計用!K565="","",IF(集計用!F565="男",LOOKUP(集計用!K565,得点換算データ!$E$3:$F$12),LOOKUP(集計用!K565,得点換算データ!$E$17:$F$26)))</f>
        <v/>
      </c>
      <c r="M565" s="28" t="str">
        <f>IF(記入用!K565="","",記入用!K565)</f>
        <v/>
      </c>
      <c r="N565" s="30" t="str">
        <f>IF(集計用!M565="","",IF(集計用!F565="男",LOOKUP(集計用!M565,得点換算データ!$G$3:$H$12),LOOKUP(集計用!M565,得点換算データ!$G$17:$H$26)))</f>
        <v/>
      </c>
      <c r="O565" s="28" t="str">
        <f>IF(記入用!L565="","",記入用!L565)</f>
        <v/>
      </c>
      <c r="P565" s="30" t="str">
        <f>IF(集計用!O565="","",IF(集計用!F565="男",LOOKUP(集計用!O565,得点換算データ!$I$3:$J$12),LOOKUP(集計用!O565,得点換算データ!$I$17:$J$26)))</f>
        <v/>
      </c>
      <c r="Q565" s="28" t="str">
        <f>IF(記入用!M565="","",記入用!M565)</f>
        <v/>
      </c>
      <c r="R565" s="30" t="str">
        <f>IF(集計用!Q565="","",IF(集計用!F565="男",LOOKUP(集計用!Q565,得点換算データ!$K$3:$L$12),LOOKUP(集計用!Q565,得点換算データ!$K$17:$L$26)))</f>
        <v/>
      </c>
      <c r="S565" s="28" t="str">
        <f>IF(記入用!N565="","",ROUNDUP(記入用!N565,1))</f>
        <v/>
      </c>
      <c r="T565" s="30" t="str">
        <f>IF(集計用!S565="","",IF(集計用!F565="男",LOOKUP(集計用!S565,得点換算データ!$M$3:$N$12),LOOKUP(集計用!S565,得点換算データ!$M$17:$N$26)))</f>
        <v/>
      </c>
      <c r="U565" s="28" t="str">
        <f>IF(記入用!O565="","",ROUNDDOWN(記入用!O565,0))</f>
        <v/>
      </c>
      <c r="V565" s="30" t="str">
        <f>IF(集計用!U565="","",IF(集計用!F565="男",LOOKUP(集計用!U565,得点換算データ!$O$3:$P$12),LOOKUP(集計用!U565,得点換算データ!$O$17:$P$26)))</f>
        <v/>
      </c>
      <c r="W565" s="28" t="str">
        <f>IF(記入用!P565="","",ROUNDDOWN(記入用!P565,0))</f>
        <v/>
      </c>
      <c r="X565" s="30" t="str">
        <f>IF(集計用!W565="","",IF(集計用!F565="男",LOOKUP(集計用!W565,得点換算データ!$Q$3:$R$12),LOOKUP(集計用!W565,得点換算データ!$Q$17:$R$26)))</f>
        <v/>
      </c>
      <c r="Y565" s="28" t="str">
        <f>IF(SUM(集計用!H565+J565+L565+N565+P565+R565+T565+V565+X565)=0,"",(H565+J565+L565+N565+T565+V565+X565+MAX(P565,R565)))</f>
        <v/>
      </c>
      <c r="Z565" s="28" t="str">
        <f>IF(Y565="","",IF(C565=1,LOOKUP(Y565,得点換算データ!$B$29:$B$33,得点換算データ!$A$29:$A$33),IF(C565=2,LOOKUP(Y565,得点換算データ!$C$29:$C$33,得点換算データ!$A$29:$A$33),LOOKUP(Y565,得点換算データ!$D$29:$D$33,得点換算データ!$A$29:$A$33))))</f>
        <v/>
      </c>
      <c r="AA565" s="27">
        <f t="shared" si="80"/>
        <v>0</v>
      </c>
      <c r="AB565" s="27"/>
      <c r="AC565" s="27">
        <f t="shared" si="81"/>
        <v>0</v>
      </c>
      <c r="AD565" s="27">
        <f t="shared" si="82"/>
        <v>0</v>
      </c>
      <c r="AE565" s="27">
        <f t="shared" si="83"/>
        <v>0</v>
      </c>
      <c r="AF565" s="27">
        <f t="shared" si="84"/>
        <v>0</v>
      </c>
      <c r="AG565" s="27">
        <f t="shared" si="85"/>
        <v>0</v>
      </c>
      <c r="AH565" s="27">
        <f t="shared" si="86"/>
        <v>0</v>
      </c>
      <c r="AI565" s="27">
        <f t="shared" si="87"/>
        <v>0</v>
      </c>
      <c r="AJ565" s="27">
        <f t="shared" si="88"/>
        <v>0</v>
      </c>
      <c r="AK565" s="27">
        <f t="shared" si="89"/>
        <v>0</v>
      </c>
    </row>
    <row r="566" spans="1:37">
      <c r="A566" s="28" t="str">
        <f>IF(記入用!A566="","",記入用!A566)</f>
        <v/>
      </c>
      <c r="B566" s="28" t="str">
        <f>IF(記入用!B566="","",記入用!B566)</f>
        <v/>
      </c>
      <c r="C566" s="28" t="str">
        <f>IF(記入用!C566="","",記入用!C566)</f>
        <v/>
      </c>
      <c r="D566" s="28" t="str">
        <f>IF(記入用!D566="","",記入用!D566)</f>
        <v/>
      </c>
      <c r="E566" s="28" t="str">
        <f>IF(記入用!E566="","",記入用!E566)</f>
        <v/>
      </c>
      <c r="F566" s="28" t="str">
        <f>IF(記入用!F566="","",記入用!F566)</f>
        <v/>
      </c>
      <c r="G566" s="28" t="str">
        <f>IF(OR(記入用!G566=0,記入用!H566=0),"",ROUND((記入用!G566+記入用!H566)/2,0))</f>
        <v/>
      </c>
      <c r="H566" s="29" t="str">
        <f>IF(集計用!G566="","",IF(集計用!F566="男",LOOKUP(集計用!G566,得点換算データ!$A$3:$B$12),LOOKUP(集計用!G566,得点換算データ!$A$17:$B$26)))</f>
        <v/>
      </c>
      <c r="I566" s="28" t="str">
        <f>IF(記入用!I566="","",記入用!I566)</f>
        <v/>
      </c>
      <c r="J566" s="30" t="str">
        <f>IF(集計用!I566="","",IF(集計用!F566="男",LOOKUP(集計用!I566,得点換算データ!$C$3:$D$12),LOOKUP(集計用!I566,得点換算データ!$C$17:$D$26)))</f>
        <v/>
      </c>
      <c r="K566" s="28" t="str">
        <f>IF(記入用!J566="","",ROUNDDOWN(記入用!J566,0))</f>
        <v/>
      </c>
      <c r="L566" s="29" t="str">
        <f>IF(集計用!K566="","",IF(集計用!F566="男",LOOKUP(集計用!K566,得点換算データ!$E$3:$F$12),LOOKUP(集計用!K566,得点換算データ!$E$17:$F$26)))</f>
        <v/>
      </c>
      <c r="M566" s="28" t="str">
        <f>IF(記入用!K566="","",記入用!K566)</f>
        <v/>
      </c>
      <c r="N566" s="30" t="str">
        <f>IF(集計用!M566="","",IF(集計用!F566="男",LOOKUP(集計用!M566,得点換算データ!$G$3:$H$12),LOOKUP(集計用!M566,得点換算データ!$G$17:$H$26)))</f>
        <v/>
      </c>
      <c r="O566" s="28" t="str">
        <f>IF(記入用!L566="","",記入用!L566)</f>
        <v/>
      </c>
      <c r="P566" s="30" t="str">
        <f>IF(集計用!O566="","",IF(集計用!F566="男",LOOKUP(集計用!O566,得点換算データ!$I$3:$J$12),LOOKUP(集計用!O566,得点換算データ!$I$17:$J$26)))</f>
        <v/>
      </c>
      <c r="Q566" s="28" t="str">
        <f>IF(記入用!M566="","",記入用!M566)</f>
        <v/>
      </c>
      <c r="R566" s="30" t="str">
        <f>IF(集計用!Q566="","",IF(集計用!F566="男",LOOKUP(集計用!Q566,得点換算データ!$K$3:$L$12),LOOKUP(集計用!Q566,得点換算データ!$K$17:$L$26)))</f>
        <v/>
      </c>
      <c r="S566" s="28" t="str">
        <f>IF(記入用!N566="","",ROUNDUP(記入用!N566,1))</f>
        <v/>
      </c>
      <c r="T566" s="30" t="str">
        <f>IF(集計用!S566="","",IF(集計用!F566="男",LOOKUP(集計用!S566,得点換算データ!$M$3:$N$12),LOOKUP(集計用!S566,得点換算データ!$M$17:$N$26)))</f>
        <v/>
      </c>
      <c r="U566" s="28" t="str">
        <f>IF(記入用!O566="","",ROUNDDOWN(記入用!O566,0))</f>
        <v/>
      </c>
      <c r="V566" s="30" t="str">
        <f>IF(集計用!U566="","",IF(集計用!F566="男",LOOKUP(集計用!U566,得点換算データ!$O$3:$P$12),LOOKUP(集計用!U566,得点換算データ!$O$17:$P$26)))</f>
        <v/>
      </c>
      <c r="W566" s="28" t="str">
        <f>IF(記入用!P566="","",ROUNDDOWN(記入用!P566,0))</f>
        <v/>
      </c>
      <c r="X566" s="30" t="str">
        <f>IF(集計用!W566="","",IF(集計用!F566="男",LOOKUP(集計用!W566,得点換算データ!$Q$3:$R$12),LOOKUP(集計用!W566,得点換算データ!$Q$17:$R$26)))</f>
        <v/>
      </c>
      <c r="Y566" s="28" t="str">
        <f>IF(SUM(集計用!H566+J566+L566+N566+P566+R566+T566+V566+X566)=0,"",(H566+J566+L566+N566+T566+V566+X566+MAX(P566,R566)))</f>
        <v/>
      </c>
      <c r="Z566" s="28" t="str">
        <f>IF(Y566="","",IF(C566=1,LOOKUP(Y566,得点換算データ!$B$29:$B$33,得点換算データ!$A$29:$A$33),IF(C566=2,LOOKUP(Y566,得点換算データ!$C$29:$C$33,得点換算データ!$A$29:$A$33),LOOKUP(Y566,得点換算データ!$D$29:$D$33,得点換算データ!$A$29:$A$33))))</f>
        <v/>
      </c>
      <c r="AA566" s="27">
        <f t="shared" si="80"/>
        <v>0</v>
      </c>
      <c r="AB566" s="27"/>
      <c r="AC566" s="27">
        <f t="shared" si="81"/>
        <v>0</v>
      </c>
      <c r="AD566" s="27">
        <f t="shared" si="82"/>
        <v>0</v>
      </c>
      <c r="AE566" s="27">
        <f t="shared" si="83"/>
        <v>0</v>
      </c>
      <c r="AF566" s="27">
        <f t="shared" si="84"/>
        <v>0</v>
      </c>
      <c r="AG566" s="27">
        <f t="shared" si="85"/>
        <v>0</v>
      </c>
      <c r="AH566" s="27">
        <f t="shared" si="86"/>
        <v>0</v>
      </c>
      <c r="AI566" s="27">
        <f t="shared" si="87"/>
        <v>0</v>
      </c>
      <c r="AJ566" s="27">
        <f t="shared" si="88"/>
        <v>0</v>
      </c>
      <c r="AK566" s="27">
        <f t="shared" si="89"/>
        <v>0</v>
      </c>
    </row>
    <row r="567" spans="1:37">
      <c r="A567" s="28" t="str">
        <f>IF(記入用!A567="","",記入用!A567)</f>
        <v/>
      </c>
      <c r="B567" s="28" t="str">
        <f>IF(記入用!B567="","",記入用!B567)</f>
        <v/>
      </c>
      <c r="C567" s="28" t="str">
        <f>IF(記入用!C567="","",記入用!C567)</f>
        <v/>
      </c>
      <c r="D567" s="28" t="str">
        <f>IF(記入用!D567="","",記入用!D567)</f>
        <v/>
      </c>
      <c r="E567" s="28" t="str">
        <f>IF(記入用!E567="","",記入用!E567)</f>
        <v/>
      </c>
      <c r="F567" s="28" t="str">
        <f>IF(記入用!F567="","",記入用!F567)</f>
        <v/>
      </c>
      <c r="G567" s="28" t="str">
        <f>IF(OR(記入用!G567=0,記入用!H567=0),"",ROUND((記入用!G567+記入用!H567)/2,0))</f>
        <v/>
      </c>
      <c r="H567" s="29" t="str">
        <f>IF(集計用!G567="","",IF(集計用!F567="男",LOOKUP(集計用!G567,得点換算データ!$A$3:$B$12),LOOKUP(集計用!G567,得点換算データ!$A$17:$B$26)))</f>
        <v/>
      </c>
      <c r="I567" s="28" t="str">
        <f>IF(記入用!I567="","",記入用!I567)</f>
        <v/>
      </c>
      <c r="J567" s="30" t="str">
        <f>IF(集計用!I567="","",IF(集計用!F567="男",LOOKUP(集計用!I567,得点換算データ!$C$3:$D$12),LOOKUP(集計用!I567,得点換算データ!$C$17:$D$26)))</f>
        <v/>
      </c>
      <c r="K567" s="28" t="str">
        <f>IF(記入用!J567="","",ROUNDDOWN(記入用!J567,0))</f>
        <v/>
      </c>
      <c r="L567" s="29" t="str">
        <f>IF(集計用!K567="","",IF(集計用!F567="男",LOOKUP(集計用!K567,得点換算データ!$E$3:$F$12),LOOKUP(集計用!K567,得点換算データ!$E$17:$F$26)))</f>
        <v/>
      </c>
      <c r="M567" s="28" t="str">
        <f>IF(記入用!K567="","",記入用!K567)</f>
        <v/>
      </c>
      <c r="N567" s="30" t="str">
        <f>IF(集計用!M567="","",IF(集計用!F567="男",LOOKUP(集計用!M567,得点換算データ!$G$3:$H$12),LOOKUP(集計用!M567,得点換算データ!$G$17:$H$26)))</f>
        <v/>
      </c>
      <c r="O567" s="28" t="str">
        <f>IF(記入用!L567="","",記入用!L567)</f>
        <v/>
      </c>
      <c r="P567" s="30" t="str">
        <f>IF(集計用!O567="","",IF(集計用!F567="男",LOOKUP(集計用!O567,得点換算データ!$I$3:$J$12),LOOKUP(集計用!O567,得点換算データ!$I$17:$J$26)))</f>
        <v/>
      </c>
      <c r="Q567" s="28" t="str">
        <f>IF(記入用!M567="","",記入用!M567)</f>
        <v/>
      </c>
      <c r="R567" s="30" t="str">
        <f>IF(集計用!Q567="","",IF(集計用!F567="男",LOOKUP(集計用!Q567,得点換算データ!$K$3:$L$12),LOOKUP(集計用!Q567,得点換算データ!$K$17:$L$26)))</f>
        <v/>
      </c>
      <c r="S567" s="28" t="str">
        <f>IF(記入用!N567="","",ROUNDUP(記入用!N567,1))</f>
        <v/>
      </c>
      <c r="T567" s="30" t="str">
        <f>IF(集計用!S567="","",IF(集計用!F567="男",LOOKUP(集計用!S567,得点換算データ!$M$3:$N$12),LOOKUP(集計用!S567,得点換算データ!$M$17:$N$26)))</f>
        <v/>
      </c>
      <c r="U567" s="28" t="str">
        <f>IF(記入用!O567="","",ROUNDDOWN(記入用!O567,0))</f>
        <v/>
      </c>
      <c r="V567" s="30" t="str">
        <f>IF(集計用!U567="","",IF(集計用!F567="男",LOOKUP(集計用!U567,得点換算データ!$O$3:$P$12),LOOKUP(集計用!U567,得点換算データ!$O$17:$P$26)))</f>
        <v/>
      </c>
      <c r="W567" s="28" t="str">
        <f>IF(記入用!P567="","",ROUNDDOWN(記入用!P567,0))</f>
        <v/>
      </c>
      <c r="X567" s="30" t="str">
        <f>IF(集計用!W567="","",IF(集計用!F567="男",LOOKUP(集計用!W567,得点換算データ!$Q$3:$R$12),LOOKUP(集計用!W567,得点換算データ!$Q$17:$R$26)))</f>
        <v/>
      </c>
      <c r="Y567" s="28" t="str">
        <f>IF(SUM(集計用!H567+J567+L567+N567+P567+R567+T567+V567+X567)=0,"",(H567+J567+L567+N567+T567+V567+X567+MAX(P567,R567)))</f>
        <v/>
      </c>
      <c r="Z567" s="28" t="str">
        <f>IF(Y567="","",IF(C567=1,LOOKUP(Y567,得点換算データ!$B$29:$B$33,得点換算データ!$A$29:$A$33),IF(C567=2,LOOKUP(Y567,得点換算データ!$C$29:$C$33,得点換算データ!$A$29:$A$33),LOOKUP(Y567,得点換算データ!$D$29:$D$33,得点換算データ!$A$29:$A$33))))</f>
        <v/>
      </c>
      <c r="AA567" s="27">
        <f t="shared" si="80"/>
        <v>0</v>
      </c>
      <c r="AB567" s="27"/>
      <c r="AC567" s="27">
        <f t="shared" si="81"/>
        <v>0</v>
      </c>
      <c r="AD567" s="27">
        <f t="shared" si="82"/>
        <v>0</v>
      </c>
      <c r="AE567" s="27">
        <f t="shared" si="83"/>
        <v>0</v>
      </c>
      <c r="AF567" s="27">
        <f t="shared" si="84"/>
        <v>0</v>
      </c>
      <c r="AG567" s="27">
        <f t="shared" si="85"/>
        <v>0</v>
      </c>
      <c r="AH567" s="27">
        <f t="shared" si="86"/>
        <v>0</v>
      </c>
      <c r="AI567" s="27">
        <f t="shared" si="87"/>
        <v>0</v>
      </c>
      <c r="AJ567" s="27">
        <f t="shared" si="88"/>
        <v>0</v>
      </c>
      <c r="AK567" s="27">
        <f t="shared" si="89"/>
        <v>0</v>
      </c>
    </row>
    <row r="568" spans="1:37">
      <c r="A568" s="28" t="str">
        <f>IF(記入用!A568="","",記入用!A568)</f>
        <v/>
      </c>
      <c r="B568" s="28" t="str">
        <f>IF(記入用!B568="","",記入用!B568)</f>
        <v/>
      </c>
      <c r="C568" s="28" t="str">
        <f>IF(記入用!C568="","",記入用!C568)</f>
        <v/>
      </c>
      <c r="D568" s="28" t="str">
        <f>IF(記入用!D568="","",記入用!D568)</f>
        <v/>
      </c>
      <c r="E568" s="28" t="str">
        <f>IF(記入用!E568="","",記入用!E568)</f>
        <v/>
      </c>
      <c r="F568" s="28" t="str">
        <f>IF(記入用!F568="","",記入用!F568)</f>
        <v/>
      </c>
      <c r="G568" s="28" t="str">
        <f>IF(OR(記入用!G568=0,記入用!H568=0),"",ROUND((記入用!G568+記入用!H568)/2,0))</f>
        <v/>
      </c>
      <c r="H568" s="29" t="str">
        <f>IF(集計用!G568="","",IF(集計用!F568="男",LOOKUP(集計用!G568,得点換算データ!$A$3:$B$12),LOOKUP(集計用!G568,得点換算データ!$A$17:$B$26)))</f>
        <v/>
      </c>
      <c r="I568" s="28" t="str">
        <f>IF(記入用!I568="","",記入用!I568)</f>
        <v/>
      </c>
      <c r="J568" s="30" t="str">
        <f>IF(集計用!I568="","",IF(集計用!F568="男",LOOKUP(集計用!I568,得点換算データ!$C$3:$D$12),LOOKUP(集計用!I568,得点換算データ!$C$17:$D$26)))</f>
        <v/>
      </c>
      <c r="K568" s="28" t="str">
        <f>IF(記入用!J568="","",ROUNDDOWN(記入用!J568,0))</f>
        <v/>
      </c>
      <c r="L568" s="29" t="str">
        <f>IF(集計用!K568="","",IF(集計用!F568="男",LOOKUP(集計用!K568,得点換算データ!$E$3:$F$12),LOOKUP(集計用!K568,得点換算データ!$E$17:$F$26)))</f>
        <v/>
      </c>
      <c r="M568" s="28" t="str">
        <f>IF(記入用!K568="","",記入用!K568)</f>
        <v/>
      </c>
      <c r="N568" s="30" t="str">
        <f>IF(集計用!M568="","",IF(集計用!F568="男",LOOKUP(集計用!M568,得点換算データ!$G$3:$H$12),LOOKUP(集計用!M568,得点換算データ!$G$17:$H$26)))</f>
        <v/>
      </c>
      <c r="O568" s="28" t="str">
        <f>IF(記入用!L568="","",記入用!L568)</f>
        <v/>
      </c>
      <c r="P568" s="30" t="str">
        <f>IF(集計用!O568="","",IF(集計用!F568="男",LOOKUP(集計用!O568,得点換算データ!$I$3:$J$12),LOOKUP(集計用!O568,得点換算データ!$I$17:$J$26)))</f>
        <v/>
      </c>
      <c r="Q568" s="28" t="str">
        <f>IF(記入用!M568="","",記入用!M568)</f>
        <v/>
      </c>
      <c r="R568" s="30" t="str">
        <f>IF(集計用!Q568="","",IF(集計用!F568="男",LOOKUP(集計用!Q568,得点換算データ!$K$3:$L$12),LOOKUP(集計用!Q568,得点換算データ!$K$17:$L$26)))</f>
        <v/>
      </c>
      <c r="S568" s="28" t="str">
        <f>IF(記入用!N568="","",ROUNDUP(記入用!N568,1))</f>
        <v/>
      </c>
      <c r="T568" s="30" t="str">
        <f>IF(集計用!S568="","",IF(集計用!F568="男",LOOKUP(集計用!S568,得点換算データ!$M$3:$N$12),LOOKUP(集計用!S568,得点換算データ!$M$17:$N$26)))</f>
        <v/>
      </c>
      <c r="U568" s="28" t="str">
        <f>IF(記入用!O568="","",ROUNDDOWN(記入用!O568,0))</f>
        <v/>
      </c>
      <c r="V568" s="30" t="str">
        <f>IF(集計用!U568="","",IF(集計用!F568="男",LOOKUP(集計用!U568,得点換算データ!$O$3:$P$12),LOOKUP(集計用!U568,得点換算データ!$O$17:$P$26)))</f>
        <v/>
      </c>
      <c r="W568" s="28" t="str">
        <f>IF(記入用!P568="","",ROUNDDOWN(記入用!P568,0))</f>
        <v/>
      </c>
      <c r="X568" s="30" t="str">
        <f>IF(集計用!W568="","",IF(集計用!F568="男",LOOKUP(集計用!W568,得点換算データ!$Q$3:$R$12),LOOKUP(集計用!W568,得点換算データ!$Q$17:$R$26)))</f>
        <v/>
      </c>
      <c r="Y568" s="28" t="str">
        <f>IF(SUM(集計用!H568+J568+L568+N568+P568+R568+T568+V568+X568)=0,"",(H568+J568+L568+N568+T568+V568+X568+MAX(P568,R568)))</f>
        <v/>
      </c>
      <c r="Z568" s="28" t="str">
        <f>IF(Y568="","",IF(C568=1,LOOKUP(Y568,得点換算データ!$B$29:$B$33,得点換算データ!$A$29:$A$33),IF(C568=2,LOOKUP(Y568,得点換算データ!$C$29:$C$33,得点換算データ!$A$29:$A$33),LOOKUP(Y568,得点換算データ!$D$29:$D$33,得点換算データ!$A$29:$A$33))))</f>
        <v/>
      </c>
      <c r="AA568" s="27">
        <f t="shared" si="80"/>
        <v>0</v>
      </c>
      <c r="AB568" s="27"/>
      <c r="AC568" s="27">
        <f t="shared" si="81"/>
        <v>0</v>
      </c>
      <c r="AD568" s="27">
        <f t="shared" si="82"/>
        <v>0</v>
      </c>
      <c r="AE568" s="27">
        <f t="shared" si="83"/>
        <v>0</v>
      </c>
      <c r="AF568" s="27">
        <f t="shared" si="84"/>
        <v>0</v>
      </c>
      <c r="AG568" s="27">
        <f t="shared" si="85"/>
        <v>0</v>
      </c>
      <c r="AH568" s="27">
        <f t="shared" si="86"/>
        <v>0</v>
      </c>
      <c r="AI568" s="27">
        <f t="shared" si="87"/>
        <v>0</v>
      </c>
      <c r="AJ568" s="27">
        <f t="shared" si="88"/>
        <v>0</v>
      </c>
      <c r="AK568" s="27">
        <f t="shared" si="89"/>
        <v>0</v>
      </c>
    </row>
    <row r="569" spans="1:37">
      <c r="A569" s="28" t="str">
        <f>IF(記入用!A569="","",記入用!A569)</f>
        <v/>
      </c>
      <c r="B569" s="28" t="str">
        <f>IF(記入用!B569="","",記入用!B569)</f>
        <v/>
      </c>
      <c r="C569" s="28" t="str">
        <f>IF(記入用!C569="","",記入用!C569)</f>
        <v/>
      </c>
      <c r="D569" s="28" t="str">
        <f>IF(記入用!D569="","",記入用!D569)</f>
        <v/>
      </c>
      <c r="E569" s="28" t="str">
        <f>IF(記入用!E569="","",記入用!E569)</f>
        <v/>
      </c>
      <c r="F569" s="28" t="str">
        <f>IF(記入用!F569="","",記入用!F569)</f>
        <v/>
      </c>
      <c r="G569" s="28" t="str">
        <f>IF(OR(記入用!G569=0,記入用!H569=0),"",ROUND((記入用!G569+記入用!H569)/2,0))</f>
        <v/>
      </c>
      <c r="H569" s="29" t="str">
        <f>IF(集計用!G569="","",IF(集計用!F569="男",LOOKUP(集計用!G569,得点換算データ!$A$3:$B$12),LOOKUP(集計用!G569,得点換算データ!$A$17:$B$26)))</f>
        <v/>
      </c>
      <c r="I569" s="28" t="str">
        <f>IF(記入用!I569="","",記入用!I569)</f>
        <v/>
      </c>
      <c r="J569" s="30" t="str">
        <f>IF(集計用!I569="","",IF(集計用!F569="男",LOOKUP(集計用!I569,得点換算データ!$C$3:$D$12),LOOKUP(集計用!I569,得点換算データ!$C$17:$D$26)))</f>
        <v/>
      </c>
      <c r="K569" s="28" t="str">
        <f>IF(記入用!J569="","",ROUNDDOWN(記入用!J569,0))</f>
        <v/>
      </c>
      <c r="L569" s="29" t="str">
        <f>IF(集計用!K569="","",IF(集計用!F569="男",LOOKUP(集計用!K569,得点換算データ!$E$3:$F$12),LOOKUP(集計用!K569,得点換算データ!$E$17:$F$26)))</f>
        <v/>
      </c>
      <c r="M569" s="28" t="str">
        <f>IF(記入用!K569="","",記入用!K569)</f>
        <v/>
      </c>
      <c r="N569" s="30" t="str">
        <f>IF(集計用!M569="","",IF(集計用!F569="男",LOOKUP(集計用!M569,得点換算データ!$G$3:$H$12),LOOKUP(集計用!M569,得点換算データ!$G$17:$H$26)))</f>
        <v/>
      </c>
      <c r="O569" s="28" t="str">
        <f>IF(記入用!L569="","",記入用!L569)</f>
        <v/>
      </c>
      <c r="P569" s="30" t="str">
        <f>IF(集計用!O569="","",IF(集計用!F569="男",LOOKUP(集計用!O569,得点換算データ!$I$3:$J$12),LOOKUP(集計用!O569,得点換算データ!$I$17:$J$26)))</f>
        <v/>
      </c>
      <c r="Q569" s="28" t="str">
        <f>IF(記入用!M569="","",記入用!M569)</f>
        <v/>
      </c>
      <c r="R569" s="30" t="str">
        <f>IF(集計用!Q569="","",IF(集計用!F569="男",LOOKUP(集計用!Q569,得点換算データ!$K$3:$L$12),LOOKUP(集計用!Q569,得点換算データ!$K$17:$L$26)))</f>
        <v/>
      </c>
      <c r="S569" s="28" t="str">
        <f>IF(記入用!N569="","",ROUNDUP(記入用!N569,1))</f>
        <v/>
      </c>
      <c r="T569" s="30" t="str">
        <f>IF(集計用!S569="","",IF(集計用!F569="男",LOOKUP(集計用!S569,得点換算データ!$M$3:$N$12),LOOKUP(集計用!S569,得点換算データ!$M$17:$N$26)))</f>
        <v/>
      </c>
      <c r="U569" s="28" t="str">
        <f>IF(記入用!O569="","",ROUNDDOWN(記入用!O569,0))</f>
        <v/>
      </c>
      <c r="V569" s="30" t="str">
        <f>IF(集計用!U569="","",IF(集計用!F569="男",LOOKUP(集計用!U569,得点換算データ!$O$3:$P$12),LOOKUP(集計用!U569,得点換算データ!$O$17:$P$26)))</f>
        <v/>
      </c>
      <c r="W569" s="28" t="str">
        <f>IF(記入用!P569="","",ROUNDDOWN(記入用!P569,0))</f>
        <v/>
      </c>
      <c r="X569" s="30" t="str">
        <f>IF(集計用!W569="","",IF(集計用!F569="男",LOOKUP(集計用!W569,得点換算データ!$Q$3:$R$12),LOOKUP(集計用!W569,得点換算データ!$Q$17:$R$26)))</f>
        <v/>
      </c>
      <c r="Y569" s="28" t="str">
        <f>IF(SUM(集計用!H569+J569+L569+N569+P569+R569+T569+V569+X569)=0,"",(H569+J569+L569+N569+T569+V569+X569+MAX(P569,R569)))</f>
        <v/>
      </c>
      <c r="Z569" s="28" t="str">
        <f>IF(Y569="","",IF(C569=1,LOOKUP(Y569,得点換算データ!$B$29:$B$33,得点換算データ!$A$29:$A$33),IF(C569=2,LOOKUP(Y569,得点換算データ!$C$29:$C$33,得点換算データ!$A$29:$A$33),LOOKUP(Y569,得点換算データ!$D$29:$D$33,得点換算データ!$A$29:$A$33))))</f>
        <v/>
      </c>
      <c r="AA569" s="27">
        <f t="shared" si="80"/>
        <v>0</v>
      </c>
      <c r="AB569" s="27"/>
      <c r="AC569" s="27">
        <f t="shared" si="81"/>
        <v>0</v>
      </c>
      <c r="AD569" s="27">
        <f t="shared" si="82"/>
        <v>0</v>
      </c>
      <c r="AE569" s="27">
        <f t="shared" si="83"/>
        <v>0</v>
      </c>
      <c r="AF569" s="27">
        <f t="shared" si="84"/>
        <v>0</v>
      </c>
      <c r="AG569" s="27">
        <f t="shared" si="85"/>
        <v>0</v>
      </c>
      <c r="AH569" s="27">
        <f t="shared" si="86"/>
        <v>0</v>
      </c>
      <c r="AI569" s="27">
        <f t="shared" si="87"/>
        <v>0</v>
      </c>
      <c r="AJ569" s="27">
        <f t="shared" si="88"/>
        <v>0</v>
      </c>
      <c r="AK569" s="27">
        <f t="shared" si="89"/>
        <v>0</v>
      </c>
    </row>
    <row r="570" spans="1:37">
      <c r="A570" s="28" t="str">
        <f>IF(記入用!A570="","",記入用!A570)</f>
        <v/>
      </c>
      <c r="B570" s="28" t="str">
        <f>IF(記入用!B570="","",記入用!B570)</f>
        <v/>
      </c>
      <c r="C570" s="28" t="str">
        <f>IF(記入用!C570="","",記入用!C570)</f>
        <v/>
      </c>
      <c r="D570" s="28" t="str">
        <f>IF(記入用!D570="","",記入用!D570)</f>
        <v/>
      </c>
      <c r="E570" s="28" t="str">
        <f>IF(記入用!E570="","",記入用!E570)</f>
        <v/>
      </c>
      <c r="F570" s="28" t="str">
        <f>IF(記入用!F570="","",記入用!F570)</f>
        <v/>
      </c>
      <c r="G570" s="28" t="str">
        <f>IF(OR(記入用!G570=0,記入用!H570=0),"",ROUND((記入用!G570+記入用!H570)/2,0))</f>
        <v/>
      </c>
      <c r="H570" s="29" t="str">
        <f>IF(集計用!G570="","",IF(集計用!F570="男",LOOKUP(集計用!G570,得点換算データ!$A$3:$B$12),LOOKUP(集計用!G570,得点換算データ!$A$17:$B$26)))</f>
        <v/>
      </c>
      <c r="I570" s="28" t="str">
        <f>IF(記入用!I570="","",記入用!I570)</f>
        <v/>
      </c>
      <c r="J570" s="30" t="str">
        <f>IF(集計用!I570="","",IF(集計用!F570="男",LOOKUP(集計用!I570,得点換算データ!$C$3:$D$12),LOOKUP(集計用!I570,得点換算データ!$C$17:$D$26)))</f>
        <v/>
      </c>
      <c r="K570" s="28" t="str">
        <f>IF(記入用!J570="","",ROUNDDOWN(記入用!J570,0))</f>
        <v/>
      </c>
      <c r="L570" s="29" t="str">
        <f>IF(集計用!K570="","",IF(集計用!F570="男",LOOKUP(集計用!K570,得点換算データ!$E$3:$F$12),LOOKUP(集計用!K570,得点換算データ!$E$17:$F$26)))</f>
        <v/>
      </c>
      <c r="M570" s="28" t="str">
        <f>IF(記入用!K570="","",記入用!K570)</f>
        <v/>
      </c>
      <c r="N570" s="30" t="str">
        <f>IF(集計用!M570="","",IF(集計用!F570="男",LOOKUP(集計用!M570,得点換算データ!$G$3:$H$12),LOOKUP(集計用!M570,得点換算データ!$G$17:$H$26)))</f>
        <v/>
      </c>
      <c r="O570" s="28" t="str">
        <f>IF(記入用!L570="","",記入用!L570)</f>
        <v/>
      </c>
      <c r="P570" s="30" t="str">
        <f>IF(集計用!O570="","",IF(集計用!F570="男",LOOKUP(集計用!O570,得点換算データ!$I$3:$J$12),LOOKUP(集計用!O570,得点換算データ!$I$17:$J$26)))</f>
        <v/>
      </c>
      <c r="Q570" s="28" t="str">
        <f>IF(記入用!M570="","",記入用!M570)</f>
        <v/>
      </c>
      <c r="R570" s="30" t="str">
        <f>IF(集計用!Q570="","",IF(集計用!F570="男",LOOKUP(集計用!Q570,得点換算データ!$K$3:$L$12),LOOKUP(集計用!Q570,得点換算データ!$K$17:$L$26)))</f>
        <v/>
      </c>
      <c r="S570" s="28" t="str">
        <f>IF(記入用!N570="","",ROUNDUP(記入用!N570,1))</f>
        <v/>
      </c>
      <c r="T570" s="30" t="str">
        <f>IF(集計用!S570="","",IF(集計用!F570="男",LOOKUP(集計用!S570,得点換算データ!$M$3:$N$12),LOOKUP(集計用!S570,得点換算データ!$M$17:$N$26)))</f>
        <v/>
      </c>
      <c r="U570" s="28" t="str">
        <f>IF(記入用!O570="","",ROUNDDOWN(記入用!O570,0))</f>
        <v/>
      </c>
      <c r="V570" s="30" t="str">
        <f>IF(集計用!U570="","",IF(集計用!F570="男",LOOKUP(集計用!U570,得点換算データ!$O$3:$P$12),LOOKUP(集計用!U570,得点換算データ!$O$17:$P$26)))</f>
        <v/>
      </c>
      <c r="W570" s="28" t="str">
        <f>IF(記入用!P570="","",ROUNDDOWN(記入用!P570,0))</f>
        <v/>
      </c>
      <c r="X570" s="30" t="str">
        <f>IF(集計用!W570="","",IF(集計用!F570="男",LOOKUP(集計用!W570,得点換算データ!$Q$3:$R$12),LOOKUP(集計用!W570,得点換算データ!$Q$17:$R$26)))</f>
        <v/>
      </c>
      <c r="Y570" s="28" t="str">
        <f>IF(SUM(集計用!H570+J570+L570+N570+P570+R570+T570+V570+X570)=0,"",(H570+J570+L570+N570+T570+V570+X570+MAX(P570,R570)))</f>
        <v/>
      </c>
      <c r="Z570" s="28" t="str">
        <f>IF(Y570="","",IF(C570=1,LOOKUP(Y570,得点換算データ!$B$29:$B$33,得点換算データ!$A$29:$A$33),IF(C570=2,LOOKUP(Y570,得点換算データ!$C$29:$C$33,得点換算データ!$A$29:$A$33),LOOKUP(Y570,得点換算データ!$D$29:$D$33,得点換算データ!$A$29:$A$33))))</f>
        <v/>
      </c>
      <c r="AA570" s="27">
        <f t="shared" si="80"/>
        <v>0</v>
      </c>
      <c r="AB570" s="27"/>
      <c r="AC570" s="27">
        <f t="shared" si="81"/>
        <v>0</v>
      </c>
      <c r="AD570" s="27">
        <f t="shared" si="82"/>
        <v>0</v>
      </c>
      <c r="AE570" s="27">
        <f t="shared" si="83"/>
        <v>0</v>
      </c>
      <c r="AF570" s="27">
        <f t="shared" si="84"/>
        <v>0</v>
      </c>
      <c r="AG570" s="27">
        <f t="shared" si="85"/>
        <v>0</v>
      </c>
      <c r="AH570" s="27">
        <f t="shared" si="86"/>
        <v>0</v>
      </c>
      <c r="AI570" s="27">
        <f t="shared" si="87"/>
        <v>0</v>
      </c>
      <c r="AJ570" s="27">
        <f t="shared" si="88"/>
        <v>0</v>
      </c>
      <c r="AK570" s="27">
        <f t="shared" si="89"/>
        <v>0</v>
      </c>
    </row>
    <row r="571" spans="1:37">
      <c r="A571" s="28" t="str">
        <f>IF(記入用!A571="","",記入用!A571)</f>
        <v/>
      </c>
      <c r="B571" s="28" t="str">
        <f>IF(記入用!B571="","",記入用!B571)</f>
        <v/>
      </c>
      <c r="C571" s="28" t="str">
        <f>IF(記入用!C571="","",記入用!C571)</f>
        <v/>
      </c>
      <c r="D571" s="28" t="str">
        <f>IF(記入用!D571="","",記入用!D571)</f>
        <v/>
      </c>
      <c r="E571" s="28" t="str">
        <f>IF(記入用!E571="","",記入用!E571)</f>
        <v/>
      </c>
      <c r="F571" s="28" t="str">
        <f>IF(記入用!F571="","",記入用!F571)</f>
        <v/>
      </c>
      <c r="G571" s="28" t="str">
        <f>IF(OR(記入用!G571=0,記入用!H571=0),"",ROUND((記入用!G571+記入用!H571)/2,0))</f>
        <v/>
      </c>
      <c r="H571" s="29" t="str">
        <f>IF(集計用!G571="","",IF(集計用!F571="男",LOOKUP(集計用!G571,得点換算データ!$A$3:$B$12),LOOKUP(集計用!G571,得点換算データ!$A$17:$B$26)))</f>
        <v/>
      </c>
      <c r="I571" s="28" t="str">
        <f>IF(記入用!I571="","",記入用!I571)</f>
        <v/>
      </c>
      <c r="J571" s="30" t="str">
        <f>IF(集計用!I571="","",IF(集計用!F571="男",LOOKUP(集計用!I571,得点換算データ!$C$3:$D$12),LOOKUP(集計用!I571,得点換算データ!$C$17:$D$26)))</f>
        <v/>
      </c>
      <c r="K571" s="28" t="str">
        <f>IF(記入用!J571="","",ROUNDDOWN(記入用!J571,0))</f>
        <v/>
      </c>
      <c r="L571" s="29" t="str">
        <f>IF(集計用!K571="","",IF(集計用!F571="男",LOOKUP(集計用!K571,得点換算データ!$E$3:$F$12),LOOKUP(集計用!K571,得点換算データ!$E$17:$F$26)))</f>
        <v/>
      </c>
      <c r="M571" s="28" t="str">
        <f>IF(記入用!K571="","",記入用!K571)</f>
        <v/>
      </c>
      <c r="N571" s="30" t="str">
        <f>IF(集計用!M571="","",IF(集計用!F571="男",LOOKUP(集計用!M571,得点換算データ!$G$3:$H$12),LOOKUP(集計用!M571,得点換算データ!$G$17:$H$26)))</f>
        <v/>
      </c>
      <c r="O571" s="28" t="str">
        <f>IF(記入用!L571="","",記入用!L571)</f>
        <v/>
      </c>
      <c r="P571" s="30" t="str">
        <f>IF(集計用!O571="","",IF(集計用!F571="男",LOOKUP(集計用!O571,得点換算データ!$I$3:$J$12),LOOKUP(集計用!O571,得点換算データ!$I$17:$J$26)))</f>
        <v/>
      </c>
      <c r="Q571" s="28" t="str">
        <f>IF(記入用!M571="","",記入用!M571)</f>
        <v/>
      </c>
      <c r="R571" s="30" t="str">
        <f>IF(集計用!Q571="","",IF(集計用!F571="男",LOOKUP(集計用!Q571,得点換算データ!$K$3:$L$12),LOOKUP(集計用!Q571,得点換算データ!$K$17:$L$26)))</f>
        <v/>
      </c>
      <c r="S571" s="28" t="str">
        <f>IF(記入用!N571="","",ROUNDUP(記入用!N571,1))</f>
        <v/>
      </c>
      <c r="T571" s="30" t="str">
        <f>IF(集計用!S571="","",IF(集計用!F571="男",LOOKUP(集計用!S571,得点換算データ!$M$3:$N$12),LOOKUP(集計用!S571,得点換算データ!$M$17:$N$26)))</f>
        <v/>
      </c>
      <c r="U571" s="28" t="str">
        <f>IF(記入用!O571="","",ROUNDDOWN(記入用!O571,0))</f>
        <v/>
      </c>
      <c r="V571" s="30" t="str">
        <f>IF(集計用!U571="","",IF(集計用!F571="男",LOOKUP(集計用!U571,得点換算データ!$O$3:$P$12),LOOKUP(集計用!U571,得点換算データ!$O$17:$P$26)))</f>
        <v/>
      </c>
      <c r="W571" s="28" t="str">
        <f>IF(記入用!P571="","",ROUNDDOWN(記入用!P571,0))</f>
        <v/>
      </c>
      <c r="X571" s="30" t="str">
        <f>IF(集計用!W571="","",IF(集計用!F571="男",LOOKUP(集計用!W571,得点換算データ!$Q$3:$R$12),LOOKUP(集計用!W571,得点換算データ!$Q$17:$R$26)))</f>
        <v/>
      </c>
      <c r="Y571" s="28" t="str">
        <f>IF(SUM(集計用!H571+J571+L571+N571+P571+R571+T571+V571+X571)=0,"",(H571+J571+L571+N571+T571+V571+X571+MAX(P571,R571)))</f>
        <v/>
      </c>
      <c r="Z571" s="28" t="str">
        <f>IF(Y571="","",IF(C571=1,LOOKUP(Y571,得点換算データ!$B$29:$B$33,得点換算データ!$A$29:$A$33),IF(C571=2,LOOKUP(Y571,得点換算データ!$C$29:$C$33,得点換算データ!$A$29:$A$33),LOOKUP(Y571,得点換算データ!$D$29:$D$33,得点換算データ!$A$29:$A$33))))</f>
        <v/>
      </c>
      <c r="AA571" s="27">
        <f t="shared" si="80"/>
        <v>0</v>
      </c>
      <c r="AB571" s="27"/>
      <c r="AC571" s="27">
        <f t="shared" si="81"/>
        <v>0</v>
      </c>
      <c r="AD571" s="27">
        <f t="shared" si="82"/>
        <v>0</v>
      </c>
      <c r="AE571" s="27">
        <f t="shared" si="83"/>
        <v>0</v>
      </c>
      <c r="AF571" s="27">
        <f t="shared" si="84"/>
        <v>0</v>
      </c>
      <c r="AG571" s="27">
        <f t="shared" si="85"/>
        <v>0</v>
      </c>
      <c r="AH571" s="27">
        <f t="shared" si="86"/>
        <v>0</v>
      </c>
      <c r="AI571" s="27">
        <f t="shared" si="87"/>
        <v>0</v>
      </c>
      <c r="AJ571" s="27">
        <f t="shared" si="88"/>
        <v>0</v>
      </c>
      <c r="AK571" s="27">
        <f t="shared" si="89"/>
        <v>0</v>
      </c>
    </row>
    <row r="572" spans="1:37">
      <c r="A572" s="28" t="str">
        <f>IF(記入用!A572="","",記入用!A572)</f>
        <v/>
      </c>
      <c r="B572" s="28" t="str">
        <f>IF(記入用!B572="","",記入用!B572)</f>
        <v/>
      </c>
      <c r="C572" s="28" t="str">
        <f>IF(記入用!C572="","",記入用!C572)</f>
        <v/>
      </c>
      <c r="D572" s="28" t="str">
        <f>IF(記入用!D572="","",記入用!D572)</f>
        <v/>
      </c>
      <c r="E572" s="28" t="str">
        <f>IF(記入用!E572="","",記入用!E572)</f>
        <v/>
      </c>
      <c r="F572" s="28" t="str">
        <f>IF(記入用!F572="","",記入用!F572)</f>
        <v/>
      </c>
      <c r="G572" s="28" t="str">
        <f>IF(OR(記入用!G572=0,記入用!H572=0),"",ROUND((記入用!G572+記入用!H572)/2,0))</f>
        <v/>
      </c>
      <c r="H572" s="29" t="str">
        <f>IF(集計用!G572="","",IF(集計用!F572="男",LOOKUP(集計用!G572,得点換算データ!$A$3:$B$12),LOOKUP(集計用!G572,得点換算データ!$A$17:$B$26)))</f>
        <v/>
      </c>
      <c r="I572" s="28" t="str">
        <f>IF(記入用!I572="","",記入用!I572)</f>
        <v/>
      </c>
      <c r="J572" s="30" t="str">
        <f>IF(集計用!I572="","",IF(集計用!F572="男",LOOKUP(集計用!I572,得点換算データ!$C$3:$D$12),LOOKUP(集計用!I572,得点換算データ!$C$17:$D$26)))</f>
        <v/>
      </c>
      <c r="K572" s="28" t="str">
        <f>IF(記入用!J572="","",ROUNDDOWN(記入用!J572,0))</f>
        <v/>
      </c>
      <c r="L572" s="29" t="str">
        <f>IF(集計用!K572="","",IF(集計用!F572="男",LOOKUP(集計用!K572,得点換算データ!$E$3:$F$12),LOOKUP(集計用!K572,得点換算データ!$E$17:$F$26)))</f>
        <v/>
      </c>
      <c r="M572" s="28" t="str">
        <f>IF(記入用!K572="","",記入用!K572)</f>
        <v/>
      </c>
      <c r="N572" s="30" t="str">
        <f>IF(集計用!M572="","",IF(集計用!F572="男",LOOKUP(集計用!M572,得点換算データ!$G$3:$H$12),LOOKUP(集計用!M572,得点換算データ!$G$17:$H$26)))</f>
        <v/>
      </c>
      <c r="O572" s="28" t="str">
        <f>IF(記入用!L572="","",記入用!L572)</f>
        <v/>
      </c>
      <c r="P572" s="30" t="str">
        <f>IF(集計用!O572="","",IF(集計用!F572="男",LOOKUP(集計用!O572,得点換算データ!$I$3:$J$12),LOOKUP(集計用!O572,得点換算データ!$I$17:$J$26)))</f>
        <v/>
      </c>
      <c r="Q572" s="28" t="str">
        <f>IF(記入用!M572="","",記入用!M572)</f>
        <v/>
      </c>
      <c r="R572" s="30" t="str">
        <f>IF(集計用!Q572="","",IF(集計用!F572="男",LOOKUP(集計用!Q572,得点換算データ!$K$3:$L$12),LOOKUP(集計用!Q572,得点換算データ!$K$17:$L$26)))</f>
        <v/>
      </c>
      <c r="S572" s="28" t="str">
        <f>IF(記入用!N572="","",ROUNDUP(記入用!N572,1))</f>
        <v/>
      </c>
      <c r="T572" s="30" t="str">
        <f>IF(集計用!S572="","",IF(集計用!F572="男",LOOKUP(集計用!S572,得点換算データ!$M$3:$N$12),LOOKUP(集計用!S572,得点換算データ!$M$17:$N$26)))</f>
        <v/>
      </c>
      <c r="U572" s="28" t="str">
        <f>IF(記入用!O572="","",ROUNDDOWN(記入用!O572,0))</f>
        <v/>
      </c>
      <c r="V572" s="30" t="str">
        <f>IF(集計用!U572="","",IF(集計用!F572="男",LOOKUP(集計用!U572,得点換算データ!$O$3:$P$12),LOOKUP(集計用!U572,得点換算データ!$O$17:$P$26)))</f>
        <v/>
      </c>
      <c r="W572" s="28" t="str">
        <f>IF(記入用!P572="","",ROUNDDOWN(記入用!P572,0))</f>
        <v/>
      </c>
      <c r="X572" s="30" t="str">
        <f>IF(集計用!W572="","",IF(集計用!F572="男",LOOKUP(集計用!W572,得点換算データ!$Q$3:$R$12),LOOKUP(集計用!W572,得点換算データ!$Q$17:$R$26)))</f>
        <v/>
      </c>
      <c r="Y572" s="28" t="str">
        <f>IF(SUM(集計用!H572+J572+L572+N572+P572+R572+T572+V572+X572)=0,"",(H572+J572+L572+N572+T572+V572+X572+MAX(P572,R572)))</f>
        <v/>
      </c>
      <c r="Z572" s="28" t="str">
        <f>IF(Y572="","",IF(C572=1,LOOKUP(Y572,得点換算データ!$B$29:$B$33,得点換算データ!$A$29:$A$33),IF(C572=2,LOOKUP(Y572,得点換算データ!$C$29:$C$33,得点換算データ!$A$29:$A$33),LOOKUP(Y572,得点換算データ!$D$29:$D$33,得点換算データ!$A$29:$A$33))))</f>
        <v/>
      </c>
      <c r="AA572" s="27">
        <f t="shared" si="80"/>
        <v>0</v>
      </c>
      <c r="AB572" s="27"/>
      <c r="AC572" s="27">
        <f t="shared" si="81"/>
        <v>0</v>
      </c>
      <c r="AD572" s="27">
        <f t="shared" si="82"/>
        <v>0</v>
      </c>
      <c r="AE572" s="27">
        <f t="shared" si="83"/>
        <v>0</v>
      </c>
      <c r="AF572" s="27">
        <f t="shared" si="84"/>
        <v>0</v>
      </c>
      <c r="AG572" s="27">
        <f t="shared" si="85"/>
        <v>0</v>
      </c>
      <c r="AH572" s="27">
        <f t="shared" si="86"/>
        <v>0</v>
      </c>
      <c r="AI572" s="27">
        <f t="shared" si="87"/>
        <v>0</v>
      </c>
      <c r="AJ572" s="27">
        <f t="shared" si="88"/>
        <v>0</v>
      </c>
      <c r="AK572" s="27">
        <f t="shared" si="89"/>
        <v>0</v>
      </c>
    </row>
    <row r="573" spans="1:37">
      <c r="A573" s="28" t="str">
        <f>IF(記入用!A573="","",記入用!A573)</f>
        <v/>
      </c>
      <c r="B573" s="28" t="str">
        <f>IF(記入用!B573="","",記入用!B573)</f>
        <v/>
      </c>
      <c r="C573" s="28" t="str">
        <f>IF(記入用!C573="","",記入用!C573)</f>
        <v/>
      </c>
      <c r="D573" s="28" t="str">
        <f>IF(記入用!D573="","",記入用!D573)</f>
        <v/>
      </c>
      <c r="E573" s="28" t="str">
        <f>IF(記入用!E573="","",記入用!E573)</f>
        <v/>
      </c>
      <c r="F573" s="28" t="str">
        <f>IF(記入用!F573="","",記入用!F573)</f>
        <v/>
      </c>
      <c r="G573" s="28" t="str">
        <f>IF(OR(記入用!G573=0,記入用!H573=0),"",ROUND((記入用!G573+記入用!H573)/2,0))</f>
        <v/>
      </c>
      <c r="H573" s="29" t="str">
        <f>IF(集計用!G573="","",IF(集計用!F573="男",LOOKUP(集計用!G573,得点換算データ!$A$3:$B$12),LOOKUP(集計用!G573,得点換算データ!$A$17:$B$26)))</f>
        <v/>
      </c>
      <c r="I573" s="28" t="str">
        <f>IF(記入用!I573="","",記入用!I573)</f>
        <v/>
      </c>
      <c r="J573" s="30" t="str">
        <f>IF(集計用!I573="","",IF(集計用!F573="男",LOOKUP(集計用!I573,得点換算データ!$C$3:$D$12),LOOKUP(集計用!I573,得点換算データ!$C$17:$D$26)))</f>
        <v/>
      </c>
      <c r="K573" s="28" t="str">
        <f>IF(記入用!J573="","",ROUNDDOWN(記入用!J573,0))</f>
        <v/>
      </c>
      <c r="L573" s="29" t="str">
        <f>IF(集計用!K573="","",IF(集計用!F573="男",LOOKUP(集計用!K573,得点換算データ!$E$3:$F$12),LOOKUP(集計用!K573,得点換算データ!$E$17:$F$26)))</f>
        <v/>
      </c>
      <c r="M573" s="28" t="str">
        <f>IF(記入用!K573="","",記入用!K573)</f>
        <v/>
      </c>
      <c r="N573" s="30" t="str">
        <f>IF(集計用!M573="","",IF(集計用!F573="男",LOOKUP(集計用!M573,得点換算データ!$G$3:$H$12),LOOKUP(集計用!M573,得点換算データ!$G$17:$H$26)))</f>
        <v/>
      </c>
      <c r="O573" s="28" t="str">
        <f>IF(記入用!L573="","",記入用!L573)</f>
        <v/>
      </c>
      <c r="P573" s="30" t="str">
        <f>IF(集計用!O573="","",IF(集計用!F573="男",LOOKUP(集計用!O573,得点換算データ!$I$3:$J$12),LOOKUP(集計用!O573,得点換算データ!$I$17:$J$26)))</f>
        <v/>
      </c>
      <c r="Q573" s="28" t="str">
        <f>IF(記入用!M573="","",記入用!M573)</f>
        <v/>
      </c>
      <c r="R573" s="30" t="str">
        <f>IF(集計用!Q573="","",IF(集計用!F573="男",LOOKUP(集計用!Q573,得点換算データ!$K$3:$L$12),LOOKUP(集計用!Q573,得点換算データ!$K$17:$L$26)))</f>
        <v/>
      </c>
      <c r="S573" s="28" t="str">
        <f>IF(記入用!N573="","",ROUNDUP(記入用!N573,1))</f>
        <v/>
      </c>
      <c r="T573" s="30" t="str">
        <f>IF(集計用!S573="","",IF(集計用!F573="男",LOOKUP(集計用!S573,得点換算データ!$M$3:$N$12),LOOKUP(集計用!S573,得点換算データ!$M$17:$N$26)))</f>
        <v/>
      </c>
      <c r="U573" s="28" t="str">
        <f>IF(記入用!O573="","",ROUNDDOWN(記入用!O573,0))</f>
        <v/>
      </c>
      <c r="V573" s="30" t="str">
        <f>IF(集計用!U573="","",IF(集計用!F573="男",LOOKUP(集計用!U573,得点換算データ!$O$3:$P$12),LOOKUP(集計用!U573,得点換算データ!$O$17:$P$26)))</f>
        <v/>
      </c>
      <c r="W573" s="28" t="str">
        <f>IF(記入用!P573="","",ROUNDDOWN(記入用!P573,0))</f>
        <v/>
      </c>
      <c r="X573" s="30" t="str">
        <f>IF(集計用!W573="","",IF(集計用!F573="男",LOOKUP(集計用!W573,得点換算データ!$Q$3:$R$12),LOOKUP(集計用!W573,得点換算データ!$Q$17:$R$26)))</f>
        <v/>
      </c>
      <c r="Y573" s="28" t="str">
        <f>IF(SUM(集計用!H573+J573+L573+N573+P573+R573+T573+V573+X573)=0,"",(H573+J573+L573+N573+T573+V573+X573+MAX(P573,R573)))</f>
        <v/>
      </c>
      <c r="Z573" s="28" t="str">
        <f>IF(Y573="","",IF(C573=1,LOOKUP(Y573,得点換算データ!$B$29:$B$33,得点換算データ!$A$29:$A$33),IF(C573=2,LOOKUP(Y573,得点換算データ!$C$29:$C$33,得点換算データ!$A$29:$A$33),LOOKUP(Y573,得点換算データ!$D$29:$D$33,得点換算データ!$A$29:$A$33))))</f>
        <v/>
      </c>
      <c r="AA573" s="27">
        <f t="shared" si="80"/>
        <v>0</v>
      </c>
      <c r="AB573" s="27"/>
      <c r="AC573" s="27">
        <f t="shared" si="81"/>
        <v>0</v>
      </c>
      <c r="AD573" s="27">
        <f t="shared" si="82"/>
        <v>0</v>
      </c>
      <c r="AE573" s="27">
        <f t="shared" si="83"/>
        <v>0</v>
      </c>
      <c r="AF573" s="27">
        <f t="shared" si="84"/>
        <v>0</v>
      </c>
      <c r="AG573" s="27">
        <f t="shared" si="85"/>
        <v>0</v>
      </c>
      <c r="AH573" s="27">
        <f t="shared" si="86"/>
        <v>0</v>
      </c>
      <c r="AI573" s="27">
        <f t="shared" si="87"/>
        <v>0</v>
      </c>
      <c r="AJ573" s="27">
        <f t="shared" si="88"/>
        <v>0</v>
      </c>
      <c r="AK573" s="27">
        <f t="shared" si="89"/>
        <v>0</v>
      </c>
    </row>
    <row r="574" spans="1:37">
      <c r="A574" s="28" t="str">
        <f>IF(記入用!A574="","",記入用!A574)</f>
        <v/>
      </c>
      <c r="B574" s="28" t="str">
        <f>IF(記入用!B574="","",記入用!B574)</f>
        <v/>
      </c>
      <c r="C574" s="28" t="str">
        <f>IF(記入用!C574="","",記入用!C574)</f>
        <v/>
      </c>
      <c r="D574" s="28" t="str">
        <f>IF(記入用!D574="","",記入用!D574)</f>
        <v/>
      </c>
      <c r="E574" s="28" t="str">
        <f>IF(記入用!E574="","",記入用!E574)</f>
        <v/>
      </c>
      <c r="F574" s="28" t="str">
        <f>IF(記入用!F574="","",記入用!F574)</f>
        <v/>
      </c>
      <c r="G574" s="28" t="str">
        <f>IF(OR(記入用!G574=0,記入用!H574=0),"",ROUND((記入用!G574+記入用!H574)/2,0))</f>
        <v/>
      </c>
      <c r="H574" s="29" t="str">
        <f>IF(集計用!G574="","",IF(集計用!F574="男",LOOKUP(集計用!G574,得点換算データ!$A$3:$B$12),LOOKUP(集計用!G574,得点換算データ!$A$17:$B$26)))</f>
        <v/>
      </c>
      <c r="I574" s="28" t="str">
        <f>IF(記入用!I574="","",記入用!I574)</f>
        <v/>
      </c>
      <c r="J574" s="30" t="str">
        <f>IF(集計用!I574="","",IF(集計用!F574="男",LOOKUP(集計用!I574,得点換算データ!$C$3:$D$12),LOOKUP(集計用!I574,得点換算データ!$C$17:$D$26)))</f>
        <v/>
      </c>
      <c r="K574" s="28" t="str">
        <f>IF(記入用!J574="","",ROUNDDOWN(記入用!J574,0))</f>
        <v/>
      </c>
      <c r="L574" s="29" t="str">
        <f>IF(集計用!K574="","",IF(集計用!F574="男",LOOKUP(集計用!K574,得点換算データ!$E$3:$F$12),LOOKUP(集計用!K574,得点換算データ!$E$17:$F$26)))</f>
        <v/>
      </c>
      <c r="M574" s="28" t="str">
        <f>IF(記入用!K574="","",記入用!K574)</f>
        <v/>
      </c>
      <c r="N574" s="30" t="str">
        <f>IF(集計用!M574="","",IF(集計用!F574="男",LOOKUP(集計用!M574,得点換算データ!$G$3:$H$12),LOOKUP(集計用!M574,得点換算データ!$G$17:$H$26)))</f>
        <v/>
      </c>
      <c r="O574" s="28" t="str">
        <f>IF(記入用!L574="","",記入用!L574)</f>
        <v/>
      </c>
      <c r="P574" s="30" t="str">
        <f>IF(集計用!O574="","",IF(集計用!F574="男",LOOKUP(集計用!O574,得点換算データ!$I$3:$J$12),LOOKUP(集計用!O574,得点換算データ!$I$17:$J$26)))</f>
        <v/>
      </c>
      <c r="Q574" s="28" t="str">
        <f>IF(記入用!M574="","",記入用!M574)</f>
        <v/>
      </c>
      <c r="R574" s="30" t="str">
        <f>IF(集計用!Q574="","",IF(集計用!F574="男",LOOKUP(集計用!Q574,得点換算データ!$K$3:$L$12),LOOKUP(集計用!Q574,得点換算データ!$K$17:$L$26)))</f>
        <v/>
      </c>
      <c r="S574" s="28" t="str">
        <f>IF(記入用!N574="","",ROUNDUP(記入用!N574,1))</f>
        <v/>
      </c>
      <c r="T574" s="30" t="str">
        <f>IF(集計用!S574="","",IF(集計用!F574="男",LOOKUP(集計用!S574,得点換算データ!$M$3:$N$12),LOOKUP(集計用!S574,得点換算データ!$M$17:$N$26)))</f>
        <v/>
      </c>
      <c r="U574" s="28" t="str">
        <f>IF(記入用!O574="","",ROUNDDOWN(記入用!O574,0))</f>
        <v/>
      </c>
      <c r="V574" s="30" t="str">
        <f>IF(集計用!U574="","",IF(集計用!F574="男",LOOKUP(集計用!U574,得点換算データ!$O$3:$P$12),LOOKUP(集計用!U574,得点換算データ!$O$17:$P$26)))</f>
        <v/>
      </c>
      <c r="W574" s="28" t="str">
        <f>IF(記入用!P574="","",ROUNDDOWN(記入用!P574,0))</f>
        <v/>
      </c>
      <c r="X574" s="30" t="str">
        <f>IF(集計用!W574="","",IF(集計用!F574="男",LOOKUP(集計用!W574,得点換算データ!$Q$3:$R$12),LOOKUP(集計用!W574,得点換算データ!$Q$17:$R$26)))</f>
        <v/>
      </c>
      <c r="Y574" s="28" t="str">
        <f>IF(SUM(集計用!H574+J574+L574+N574+P574+R574+T574+V574+X574)=0,"",(H574+J574+L574+N574+T574+V574+X574+MAX(P574,R574)))</f>
        <v/>
      </c>
      <c r="Z574" s="28" t="str">
        <f>IF(Y574="","",IF(C574=1,LOOKUP(Y574,得点換算データ!$B$29:$B$33,得点換算データ!$A$29:$A$33),IF(C574=2,LOOKUP(Y574,得点換算データ!$C$29:$C$33,得点換算データ!$A$29:$A$33),LOOKUP(Y574,得点換算データ!$D$29:$D$33,得点換算データ!$A$29:$A$33))))</f>
        <v/>
      </c>
      <c r="AA574" s="27">
        <f t="shared" si="80"/>
        <v>0</v>
      </c>
      <c r="AB574" s="27"/>
      <c r="AC574" s="27">
        <f t="shared" si="81"/>
        <v>0</v>
      </c>
      <c r="AD574" s="27">
        <f t="shared" si="82"/>
        <v>0</v>
      </c>
      <c r="AE574" s="27">
        <f t="shared" si="83"/>
        <v>0</v>
      </c>
      <c r="AF574" s="27">
        <f t="shared" si="84"/>
        <v>0</v>
      </c>
      <c r="AG574" s="27">
        <f t="shared" si="85"/>
        <v>0</v>
      </c>
      <c r="AH574" s="27">
        <f t="shared" si="86"/>
        <v>0</v>
      </c>
      <c r="AI574" s="27">
        <f t="shared" si="87"/>
        <v>0</v>
      </c>
      <c r="AJ574" s="27">
        <f t="shared" si="88"/>
        <v>0</v>
      </c>
      <c r="AK574" s="27">
        <f t="shared" si="89"/>
        <v>0</v>
      </c>
    </row>
    <row r="575" spans="1:37">
      <c r="A575" s="28" t="str">
        <f>IF(記入用!A575="","",記入用!A575)</f>
        <v/>
      </c>
      <c r="B575" s="28" t="str">
        <f>IF(記入用!B575="","",記入用!B575)</f>
        <v/>
      </c>
      <c r="C575" s="28" t="str">
        <f>IF(記入用!C575="","",記入用!C575)</f>
        <v/>
      </c>
      <c r="D575" s="28" t="str">
        <f>IF(記入用!D575="","",記入用!D575)</f>
        <v/>
      </c>
      <c r="E575" s="28" t="str">
        <f>IF(記入用!E575="","",記入用!E575)</f>
        <v/>
      </c>
      <c r="F575" s="28" t="str">
        <f>IF(記入用!F575="","",記入用!F575)</f>
        <v/>
      </c>
      <c r="G575" s="28" t="str">
        <f>IF(OR(記入用!G575=0,記入用!H575=0),"",ROUND((記入用!G575+記入用!H575)/2,0))</f>
        <v/>
      </c>
      <c r="H575" s="29" t="str">
        <f>IF(集計用!G575="","",IF(集計用!F575="男",LOOKUP(集計用!G575,得点換算データ!$A$3:$B$12),LOOKUP(集計用!G575,得点換算データ!$A$17:$B$26)))</f>
        <v/>
      </c>
      <c r="I575" s="28" t="str">
        <f>IF(記入用!I575="","",記入用!I575)</f>
        <v/>
      </c>
      <c r="J575" s="30" t="str">
        <f>IF(集計用!I575="","",IF(集計用!F575="男",LOOKUP(集計用!I575,得点換算データ!$C$3:$D$12),LOOKUP(集計用!I575,得点換算データ!$C$17:$D$26)))</f>
        <v/>
      </c>
      <c r="K575" s="28" t="str">
        <f>IF(記入用!J575="","",ROUNDDOWN(記入用!J575,0))</f>
        <v/>
      </c>
      <c r="L575" s="29" t="str">
        <f>IF(集計用!K575="","",IF(集計用!F575="男",LOOKUP(集計用!K575,得点換算データ!$E$3:$F$12),LOOKUP(集計用!K575,得点換算データ!$E$17:$F$26)))</f>
        <v/>
      </c>
      <c r="M575" s="28" t="str">
        <f>IF(記入用!K575="","",記入用!K575)</f>
        <v/>
      </c>
      <c r="N575" s="30" t="str">
        <f>IF(集計用!M575="","",IF(集計用!F575="男",LOOKUP(集計用!M575,得点換算データ!$G$3:$H$12),LOOKUP(集計用!M575,得点換算データ!$G$17:$H$26)))</f>
        <v/>
      </c>
      <c r="O575" s="28" t="str">
        <f>IF(記入用!L575="","",記入用!L575)</f>
        <v/>
      </c>
      <c r="P575" s="30" t="str">
        <f>IF(集計用!O575="","",IF(集計用!F575="男",LOOKUP(集計用!O575,得点換算データ!$I$3:$J$12),LOOKUP(集計用!O575,得点換算データ!$I$17:$J$26)))</f>
        <v/>
      </c>
      <c r="Q575" s="28" t="str">
        <f>IF(記入用!M575="","",記入用!M575)</f>
        <v/>
      </c>
      <c r="R575" s="30" t="str">
        <f>IF(集計用!Q575="","",IF(集計用!F575="男",LOOKUP(集計用!Q575,得点換算データ!$K$3:$L$12),LOOKUP(集計用!Q575,得点換算データ!$K$17:$L$26)))</f>
        <v/>
      </c>
      <c r="S575" s="28" t="str">
        <f>IF(記入用!N575="","",ROUNDUP(記入用!N575,1))</f>
        <v/>
      </c>
      <c r="T575" s="30" t="str">
        <f>IF(集計用!S575="","",IF(集計用!F575="男",LOOKUP(集計用!S575,得点換算データ!$M$3:$N$12),LOOKUP(集計用!S575,得点換算データ!$M$17:$N$26)))</f>
        <v/>
      </c>
      <c r="U575" s="28" t="str">
        <f>IF(記入用!O575="","",ROUNDDOWN(記入用!O575,0))</f>
        <v/>
      </c>
      <c r="V575" s="30" t="str">
        <f>IF(集計用!U575="","",IF(集計用!F575="男",LOOKUP(集計用!U575,得点換算データ!$O$3:$P$12),LOOKUP(集計用!U575,得点換算データ!$O$17:$P$26)))</f>
        <v/>
      </c>
      <c r="W575" s="28" t="str">
        <f>IF(記入用!P575="","",ROUNDDOWN(記入用!P575,0))</f>
        <v/>
      </c>
      <c r="X575" s="30" t="str">
        <f>IF(集計用!W575="","",IF(集計用!F575="男",LOOKUP(集計用!W575,得点換算データ!$Q$3:$R$12),LOOKUP(集計用!W575,得点換算データ!$Q$17:$R$26)))</f>
        <v/>
      </c>
      <c r="Y575" s="28" t="str">
        <f>IF(SUM(集計用!H575+J575+L575+N575+P575+R575+T575+V575+X575)=0,"",(H575+J575+L575+N575+T575+V575+X575+MAX(P575,R575)))</f>
        <v/>
      </c>
      <c r="Z575" s="28" t="str">
        <f>IF(Y575="","",IF(C575=1,LOOKUP(Y575,得点換算データ!$B$29:$B$33,得点換算データ!$A$29:$A$33),IF(C575=2,LOOKUP(Y575,得点換算データ!$C$29:$C$33,得点換算データ!$A$29:$A$33),LOOKUP(Y575,得点換算データ!$D$29:$D$33,得点換算データ!$A$29:$A$33))))</f>
        <v/>
      </c>
      <c r="AA575" s="27">
        <f t="shared" si="80"/>
        <v>0</v>
      </c>
      <c r="AB575" s="27"/>
      <c r="AC575" s="27">
        <f t="shared" si="81"/>
        <v>0</v>
      </c>
      <c r="AD575" s="27">
        <f t="shared" si="82"/>
        <v>0</v>
      </c>
      <c r="AE575" s="27">
        <f t="shared" si="83"/>
        <v>0</v>
      </c>
      <c r="AF575" s="27">
        <f t="shared" si="84"/>
        <v>0</v>
      </c>
      <c r="AG575" s="27">
        <f t="shared" si="85"/>
        <v>0</v>
      </c>
      <c r="AH575" s="27">
        <f t="shared" si="86"/>
        <v>0</v>
      </c>
      <c r="AI575" s="27">
        <f t="shared" si="87"/>
        <v>0</v>
      </c>
      <c r="AJ575" s="27">
        <f t="shared" si="88"/>
        <v>0</v>
      </c>
      <c r="AK575" s="27">
        <f t="shared" si="89"/>
        <v>0</v>
      </c>
    </row>
    <row r="576" spans="1:37">
      <c r="A576" s="28" t="str">
        <f>IF(記入用!A576="","",記入用!A576)</f>
        <v/>
      </c>
      <c r="B576" s="28" t="str">
        <f>IF(記入用!B576="","",記入用!B576)</f>
        <v/>
      </c>
      <c r="C576" s="28" t="str">
        <f>IF(記入用!C576="","",記入用!C576)</f>
        <v/>
      </c>
      <c r="D576" s="28" t="str">
        <f>IF(記入用!D576="","",記入用!D576)</f>
        <v/>
      </c>
      <c r="E576" s="28" t="str">
        <f>IF(記入用!E576="","",記入用!E576)</f>
        <v/>
      </c>
      <c r="F576" s="28" t="str">
        <f>IF(記入用!F576="","",記入用!F576)</f>
        <v/>
      </c>
      <c r="G576" s="28" t="str">
        <f>IF(OR(記入用!G576=0,記入用!H576=0),"",ROUND((記入用!G576+記入用!H576)/2,0))</f>
        <v/>
      </c>
      <c r="H576" s="29" t="str">
        <f>IF(集計用!G576="","",IF(集計用!F576="男",LOOKUP(集計用!G576,得点換算データ!$A$3:$B$12),LOOKUP(集計用!G576,得点換算データ!$A$17:$B$26)))</f>
        <v/>
      </c>
      <c r="I576" s="28" t="str">
        <f>IF(記入用!I576="","",記入用!I576)</f>
        <v/>
      </c>
      <c r="J576" s="30" t="str">
        <f>IF(集計用!I576="","",IF(集計用!F576="男",LOOKUP(集計用!I576,得点換算データ!$C$3:$D$12),LOOKUP(集計用!I576,得点換算データ!$C$17:$D$26)))</f>
        <v/>
      </c>
      <c r="K576" s="28" t="str">
        <f>IF(記入用!J576="","",ROUNDDOWN(記入用!J576,0))</f>
        <v/>
      </c>
      <c r="L576" s="29" t="str">
        <f>IF(集計用!K576="","",IF(集計用!F576="男",LOOKUP(集計用!K576,得点換算データ!$E$3:$F$12),LOOKUP(集計用!K576,得点換算データ!$E$17:$F$26)))</f>
        <v/>
      </c>
      <c r="M576" s="28" t="str">
        <f>IF(記入用!K576="","",記入用!K576)</f>
        <v/>
      </c>
      <c r="N576" s="30" t="str">
        <f>IF(集計用!M576="","",IF(集計用!F576="男",LOOKUP(集計用!M576,得点換算データ!$G$3:$H$12),LOOKUP(集計用!M576,得点換算データ!$G$17:$H$26)))</f>
        <v/>
      </c>
      <c r="O576" s="28" t="str">
        <f>IF(記入用!L576="","",記入用!L576)</f>
        <v/>
      </c>
      <c r="P576" s="30" t="str">
        <f>IF(集計用!O576="","",IF(集計用!F576="男",LOOKUP(集計用!O576,得点換算データ!$I$3:$J$12),LOOKUP(集計用!O576,得点換算データ!$I$17:$J$26)))</f>
        <v/>
      </c>
      <c r="Q576" s="28" t="str">
        <f>IF(記入用!M576="","",記入用!M576)</f>
        <v/>
      </c>
      <c r="R576" s="30" t="str">
        <f>IF(集計用!Q576="","",IF(集計用!F576="男",LOOKUP(集計用!Q576,得点換算データ!$K$3:$L$12),LOOKUP(集計用!Q576,得点換算データ!$K$17:$L$26)))</f>
        <v/>
      </c>
      <c r="S576" s="28" t="str">
        <f>IF(記入用!N576="","",ROUNDUP(記入用!N576,1))</f>
        <v/>
      </c>
      <c r="T576" s="30" t="str">
        <f>IF(集計用!S576="","",IF(集計用!F576="男",LOOKUP(集計用!S576,得点換算データ!$M$3:$N$12),LOOKUP(集計用!S576,得点換算データ!$M$17:$N$26)))</f>
        <v/>
      </c>
      <c r="U576" s="28" t="str">
        <f>IF(記入用!O576="","",ROUNDDOWN(記入用!O576,0))</f>
        <v/>
      </c>
      <c r="V576" s="30" t="str">
        <f>IF(集計用!U576="","",IF(集計用!F576="男",LOOKUP(集計用!U576,得点換算データ!$O$3:$P$12),LOOKUP(集計用!U576,得点換算データ!$O$17:$P$26)))</f>
        <v/>
      </c>
      <c r="W576" s="28" t="str">
        <f>IF(記入用!P576="","",ROUNDDOWN(記入用!P576,0))</f>
        <v/>
      </c>
      <c r="X576" s="30" t="str">
        <f>IF(集計用!W576="","",IF(集計用!F576="男",LOOKUP(集計用!W576,得点換算データ!$Q$3:$R$12),LOOKUP(集計用!W576,得点換算データ!$Q$17:$R$26)))</f>
        <v/>
      </c>
      <c r="Y576" s="28" t="str">
        <f>IF(SUM(集計用!H576+J576+L576+N576+P576+R576+T576+V576+X576)=0,"",(H576+J576+L576+N576+T576+V576+X576+MAX(P576,R576)))</f>
        <v/>
      </c>
      <c r="Z576" s="28" t="str">
        <f>IF(Y576="","",IF(C576=1,LOOKUP(Y576,得点換算データ!$B$29:$B$33,得点換算データ!$A$29:$A$33),IF(C576=2,LOOKUP(Y576,得点換算データ!$C$29:$C$33,得点換算データ!$A$29:$A$33),LOOKUP(Y576,得点換算データ!$D$29:$D$33,得点換算データ!$A$29:$A$33))))</f>
        <v/>
      </c>
      <c r="AA576" s="27">
        <f t="shared" si="80"/>
        <v>0</v>
      </c>
      <c r="AB576" s="27"/>
      <c r="AC576" s="27">
        <f t="shared" si="81"/>
        <v>0</v>
      </c>
      <c r="AD576" s="27">
        <f t="shared" si="82"/>
        <v>0</v>
      </c>
      <c r="AE576" s="27">
        <f t="shared" si="83"/>
        <v>0</v>
      </c>
      <c r="AF576" s="27">
        <f t="shared" si="84"/>
        <v>0</v>
      </c>
      <c r="AG576" s="27">
        <f t="shared" si="85"/>
        <v>0</v>
      </c>
      <c r="AH576" s="27">
        <f t="shared" si="86"/>
        <v>0</v>
      </c>
      <c r="AI576" s="27">
        <f t="shared" si="87"/>
        <v>0</v>
      </c>
      <c r="AJ576" s="27">
        <f t="shared" si="88"/>
        <v>0</v>
      </c>
      <c r="AK576" s="27">
        <f t="shared" si="89"/>
        <v>0</v>
      </c>
    </row>
    <row r="577" spans="1:37">
      <c r="A577" s="28" t="str">
        <f>IF(記入用!A577="","",記入用!A577)</f>
        <v/>
      </c>
      <c r="B577" s="28" t="str">
        <f>IF(記入用!B577="","",記入用!B577)</f>
        <v/>
      </c>
      <c r="C577" s="28" t="str">
        <f>IF(記入用!C577="","",記入用!C577)</f>
        <v/>
      </c>
      <c r="D577" s="28" t="str">
        <f>IF(記入用!D577="","",記入用!D577)</f>
        <v/>
      </c>
      <c r="E577" s="28" t="str">
        <f>IF(記入用!E577="","",記入用!E577)</f>
        <v/>
      </c>
      <c r="F577" s="28" t="str">
        <f>IF(記入用!F577="","",記入用!F577)</f>
        <v/>
      </c>
      <c r="G577" s="28" t="str">
        <f>IF(OR(記入用!G577=0,記入用!H577=0),"",ROUND((記入用!G577+記入用!H577)/2,0))</f>
        <v/>
      </c>
      <c r="H577" s="29" t="str">
        <f>IF(集計用!G577="","",IF(集計用!F577="男",LOOKUP(集計用!G577,得点換算データ!$A$3:$B$12),LOOKUP(集計用!G577,得点換算データ!$A$17:$B$26)))</f>
        <v/>
      </c>
      <c r="I577" s="28" t="str">
        <f>IF(記入用!I577="","",記入用!I577)</f>
        <v/>
      </c>
      <c r="J577" s="30" t="str">
        <f>IF(集計用!I577="","",IF(集計用!F577="男",LOOKUP(集計用!I577,得点換算データ!$C$3:$D$12),LOOKUP(集計用!I577,得点換算データ!$C$17:$D$26)))</f>
        <v/>
      </c>
      <c r="K577" s="28" t="str">
        <f>IF(記入用!J577="","",ROUNDDOWN(記入用!J577,0))</f>
        <v/>
      </c>
      <c r="L577" s="29" t="str">
        <f>IF(集計用!K577="","",IF(集計用!F577="男",LOOKUP(集計用!K577,得点換算データ!$E$3:$F$12),LOOKUP(集計用!K577,得点換算データ!$E$17:$F$26)))</f>
        <v/>
      </c>
      <c r="M577" s="28" t="str">
        <f>IF(記入用!K577="","",記入用!K577)</f>
        <v/>
      </c>
      <c r="N577" s="30" t="str">
        <f>IF(集計用!M577="","",IF(集計用!F577="男",LOOKUP(集計用!M577,得点換算データ!$G$3:$H$12),LOOKUP(集計用!M577,得点換算データ!$G$17:$H$26)))</f>
        <v/>
      </c>
      <c r="O577" s="28" t="str">
        <f>IF(記入用!L577="","",記入用!L577)</f>
        <v/>
      </c>
      <c r="P577" s="30" t="str">
        <f>IF(集計用!O577="","",IF(集計用!F577="男",LOOKUP(集計用!O577,得点換算データ!$I$3:$J$12),LOOKUP(集計用!O577,得点換算データ!$I$17:$J$26)))</f>
        <v/>
      </c>
      <c r="Q577" s="28" t="str">
        <f>IF(記入用!M577="","",記入用!M577)</f>
        <v/>
      </c>
      <c r="R577" s="30" t="str">
        <f>IF(集計用!Q577="","",IF(集計用!F577="男",LOOKUP(集計用!Q577,得点換算データ!$K$3:$L$12),LOOKUP(集計用!Q577,得点換算データ!$K$17:$L$26)))</f>
        <v/>
      </c>
      <c r="S577" s="28" t="str">
        <f>IF(記入用!N577="","",ROUNDUP(記入用!N577,1))</f>
        <v/>
      </c>
      <c r="T577" s="30" t="str">
        <f>IF(集計用!S577="","",IF(集計用!F577="男",LOOKUP(集計用!S577,得点換算データ!$M$3:$N$12),LOOKUP(集計用!S577,得点換算データ!$M$17:$N$26)))</f>
        <v/>
      </c>
      <c r="U577" s="28" t="str">
        <f>IF(記入用!O577="","",ROUNDDOWN(記入用!O577,0))</f>
        <v/>
      </c>
      <c r="V577" s="30" t="str">
        <f>IF(集計用!U577="","",IF(集計用!F577="男",LOOKUP(集計用!U577,得点換算データ!$O$3:$P$12),LOOKUP(集計用!U577,得点換算データ!$O$17:$P$26)))</f>
        <v/>
      </c>
      <c r="W577" s="28" t="str">
        <f>IF(記入用!P577="","",ROUNDDOWN(記入用!P577,0))</f>
        <v/>
      </c>
      <c r="X577" s="30" t="str">
        <f>IF(集計用!W577="","",IF(集計用!F577="男",LOOKUP(集計用!W577,得点換算データ!$Q$3:$R$12),LOOKUP(集計用!W577,得点換算データ!$Q$17:$R$26)))</f>
        <v/>
      </c>
      <c r="Y577" s="28" t="str">
        <f>IF(SUM(集計用!H577+J577+L577+N577+P577+R577+T577+V577+X577)=0,"",(H577+J577+L577+N577+T577+V577+X577+MAX(P577,R577)))</f>
        <v/>
      </c>
      <c r="Z577" s="28" t="str">
        <f>IF(Y577="","",IF(C577=1,LOOKUP(Y577,得点換算データ!$B$29:$B$33,得点換算データ!$A$29:$A$33),IF(C577=2,LOOKUP(Y577,得点換算データ!$C$29:$C$33,得点換算データ!$A$29:$A$33),LOOKUP(Y577,得点換算データ!$D$29:$D$33,得点換算データ!$A$29:$A$33))))</f>
        <v/>
      </c>
      <c r="AA577" s="27">
        <f t="shared" si="80"/>
        <v>0</v>
      </c>
      <c r="AB577" s="27"/>
      <c r="AC577" s="27">
        <f t="shared" si="81"/>
        <v>0</v>
      </c>
      <c r="AD577" s="27">
        <f t="shared" si="82"/>
        <v>0</v>
      </c>
      <c r="AE577" s="27">
        <f t="shared" si="83"/>
        <v>0</v>
      </c>
      <c r="AF577" s="27">
        <f t="shared" si="84"/>
        <v>0</v>
      </c>
      <c r="AG577" s="27">
        <f t="shared" si="85"/>
        <v>0</v>
      </c>
      <c r="AH577" s="27">
        <f t="shared" si="86"/>
        <v>0</v>
      </c>
      <c r="AI577" s="27">
        <f t="shared" si="87"/>
        <v>0</v>
      </c>
      <c r="AJ577" s="27">
        <f t="shared" si="88"/>
        <v>0</v>
      </c>
      <c r="AK577" s="27">
        <f t="shared" si="89"/>
        <v>0</v>
      </c>
    </row>
    <row r="578" spans="1:37">
      <c r="A578" s="28" t="str">
        <f>IF(記入用!A578="","",記入用!A578)</f>
        <v/>
      </c>
      <c r="B578" s="28" t="str">
        <f>IF(記入用!B578="","",記入用!B578)</f>
        <v/>
      </c>
      <c r="C578" s="28" t="str">
        <f>IF(記入用!C578="","",記入用!C578)</f>
        <v/>
      </c>
      <c r="D578" s="28" t="str">
        <f>IF(記入用!D578="","",記入用!D578)</f>
        <v/>
      </c>
      <c r="E578" s="28" t="str">
        <f>IF(記入用!E578="","",記入用!E578)</f>
        <v/>
      </c>
      <c r="F578" s="28" t="str">
        <f>IF(記入用!F578="","",記入用!F578)</f>
        <v/>
      </c>
      <c r="G578" s="28" t="str">
        <f>IF(OR(記入用!G578=0,記入用!H578=0),"",ROUND((記入用!G578+記入用!H578)/2,0))</f>
        <v/>
      </c>
      <c r="H578" s="29" t="str">
        <f>IF(集計用!G578="","",IF(集計用!F578="男",LOOKUP(集計用!G578,得点換算データ!$A$3:$B$12),LOOKUP(集計用!G578,得点換算データ!$A$17:$B$26)))</f>
        <v/>
      </c>
      <c r="I578" s="28" t="str">
        <f>IF(記入用!I578="","",記入用!I578)</f>
        <v/>
      </c>
      <c r="J578" s="30" t="str">
        <f>IF(集計用!I578="","",IF(集計用!F578="男",LOOKUP(集計用!I578,得点換算データ!$C$3:$D$12),LOOKUP(集計用!I578,得点換算データ!$C$17:$D$26)))</f>
        <v/>
      </c>
      <c r="K578" s="28" t="str">
        <f>IF(記入用!J578="","",ROUNDDOWN(記入用!J578,0))</f>
        <v/>
      </c>
      <c r="L578" s="29" t="str">
        <f>IF(集計用!K578="","",IF(集計用!F578="男",LOOKUP(集計用!K578,得点換算データ!$E$3:$F$12),LOOKUP(集計用!K578,得点換算データ!$E$17:$F$26)))</f>
        <v/>
      </c>
      <c r="M578" s="28" t="str">
        <f>IF(記入用!K578="","",記入用!K578)</f>
        <v/>
      </c>
      <c r="N578" s="30" t="str">
        <f>IF(集計用!M578="","",IF(集計用!F578="男",LOOKUP(集計用!M578,得点換算データ!$G$3:$H$12),LOOKUP(集計用!M578,得点換算データ!$G$17:$H$26)))</f>
        <v/>
      </c>
      <c r="O578" s="28" t="str">
        <f>IF(記入用!L578="","",記入用!L578)</f>
        <v/>
      </c>
      <c r="P578" s="30" t="str">
        <f>IF(集計用!O578="","",IF(集計用!F578="男",LOOKUP(集計用!O578,得点換算データ!$I$3:$J$12),LOOKUP(集計用!O578,得点換算データ!$I$17:$J$26)))</f>
        <v/>
      </c>
      <c r="Q578" s="28" t="str">
        <f>IF(記入用!M578="","",記入用!M578)</f>
        <v/>
      </c>
      <c r="R578" s="30" t="str">
        <f>IF(集計用!Q578="","",IF(集計用!F578="男",LOOKUP(集計用!Q578,得点換算データ!$K$3:$L$12),LOOKUP(集計用!Q578,得点換算データ!$K$17:$L$26)))</f>
        <v/>
      </c>
      <c r="S578" s="28" t="str">
        <f>IF(記入用!N578="","",ROUNDUP(記入用!N578,1))</f>
        <v/>
      </c>
      <c r="T578" s="30" t="str">
        <f>IF(集計用!S578="","",IF(集計用!F578="男",LOOKUP(集計用!S578,得点換算データ!$M$3:$N$12),LOOKUP(集計用!S578,得点換算データ!$M$17:$N$26)))</f>
        <v/>
      </c>
      <c r="U578" s="28" t="str">
        <f>IF(記入用!O578="","",ROUNDDOWN(記入用!O578,0))</f>
        <v/>
      </c>
      <c r="V578" s="30" t="str">
        <f>IF(集計用!U578="","",IF(集計用!F578="男",LOOKUP(集計用!U578,得点換算データ!$O$3:$P$12),LOOKUP(集計用!U578,得点換算データ!$O$17:$P$26)))</f>
        <v/>
      </c>
      <c r="W578" s="28" t="str">
        <f>IF(記入用!P578="","",ROUNDDOWN(記入用!P578,0))</f>
        <v/>
      </c>
      <c r="X578" s="30" t="str">
        <f>IF(集計用!W578="","",IF(集計用!F578="男",LOOKUP(集計用!W578,得点換算データ!$Q$3:$R$12),LOOKUP(集計用!W578,得点換算データ!$Q$17:$R$26)))</f>
        <v/>
      </c>
      <c r="Y578" s="28" t="str">
        <f>IF(SUM(集計用!H578+J578+L578+N578+P578+R578+T578+V578+X578)=0,"",(H578+J578+L578+N578+T578+V578+X578+MAX(P578,R578)))</f>
        <v/>
      </c>
      <c r="Z578" s="28" t="str">
        <f>IF(Y578="","",IF(C578=1,LOOKUP(Y578,得点換算データ!$B$29:$B$33,得点換算データ!$A$29:$A$33),IF(C578=2,LOOKUP(Y578,得点換算データ!$C$29:$C$33,得点換算データ!$A$29:$A$33),LOOKUP(Y578,得点換算データ!$D$29:$D$33,得点換算データ!$A$29:$A$33))))</f>
        <v/>
      </c>
      <c r="AA578" s="27">
        <f t="shared" si="80"/>
        <v>0</v>
      </c>
      <c r="AB578" s="27"/>
      <c r="AC578" s="27">
        <f t="shared" si="81"/>
        <v>0</v>
      </c>
      <c r="AD578" s="27">
        <f t="shared" si="82"/>
        <v>0</v>
      </c>
      <c r="AE578" s="27">
        <f t="shared" si="83"/>
        <v>0</v>
      </c>
      <c r="AF578" s="27">
        <f t="shared" si="84"/>
        <v>0</v>
      </c>
      <c r="AG578" s="27">
        <f t="shared" si="85"/>
        <v>0</v>
      </c>
      <c r="AH578" s="27">
        <f t="shared" si="86"/>
        <v>0</v>
      </c>
      <c r="AI578" s="27">
        <f t="shared" si="87"/>
        <v>0</v>
      </c>
      <c r="AJ578" s="27">
        <f t="shared" si="88"/>
        <v>0</v>
      </c>
      <c r="AK578" s="27">
        <f t="shared" si="89"/>
        <v>0</v>
      </c>
    </row>
    <row r="579" spans="1:37">
      <c r="A579" s="28" t="str">
        <f>IF(記入用!A579="","",記入用!A579)</f>
        <v/>
      </c>
      <c r="B579" s="28" t="str">
        <f>IF(記入用!B579="","",記入用!B579)</f>
        <v/>
      </c>
      <c r="C579" s="28" t="str">
        <f>IF(記入用!C579="","",記入用!C579)</f>
        <v/>
      </c>
      <c r="D579" s="28" t="str">
        <f>IF(記入用!D579="","",記入用!D579)</f>
        <v/>
      </c>
      <c r="E579" s="28" t="str">
        <f>IF(記入用!E579="","",記入用!E579)</f>
        <v/>
      </c>
      <c r="F579" s="28" t="str">
        <f>IF(記入用!F579="","",記入用!F579)</f>
        <v/>
      </c>
      <c r="G579" s="28" t="str">
        <f>IF(OR(記入用!G579=0,記入用!H579=0),"",ROUND((記入用!G579+記入用!H579)/2,0))</f>
        <v/>
      </c>
      <c r="H579" s="29" t="str">
        <f>IF(集計用!G579="","",IF(集計用!F579="男",LOOKUP(集計用!G579,得点換算データ!$A$3:$B$12),LOOKUP(集計用!G579,得点換算データ!$A$17:$B$26)))</f>
        <v/>
      </c>
      <c r="I579" s="28" t="str">
        <f>IF(記入用!I579="","",記入用!I579)</f>
        <v/>
      </c>
      <c r="J579" s="30" t="str">
        <f>IF(集計用!I579="","",IF(集計用!F579="男",LOOKUP(集計用!I579,得点換算データ!$C$3:$D$12),LOOKUP(集計用!I579,得点換算データ!$C$17:$D$26)))</f>
        <v/>
      </c>
      <c r="K579" s="28" t="str">
        <f>IF(記入用!J579="","",ROUNDDOWN(記入用!J579,0))</f>
        <v/>
      </c>
      <c r="L579" s="29" t="str">
        <f>IF(集計用!K579="","",IF(集計用!F579="男",LOOKUP(集計用!K579,得点換算データ!$E$3:$F$12),LOOKUP(集計用!K579,得点換算データ!$E$17:$F$26)))</f>
        <v/>
      </c>
      <c r="M579" s="28" t="str">
        <f>IF(記入用!K579="","",記入用!K579)</f>
        <v/>
      </c>
      <c r="N579" s="30" t="str">
        <f>IF(集計用!M579="","",IF(集計用!F579="男",LOOKUP(集計用!M579,得点換算データ!$G$3:$H$12),LOOKUP(集計用!M579,得点換算データ!$G$17:$H$26)))</f>
        <v/>
      </c>
      <c r="O579" s="28" t="str">
        <f>IF(記入用!L579="","",記入用!L579)</f>
        <v/>
      </c>
      <c r="P579" s="30" t="str">
        <f>IF(集計用!O579="","",IF(集計用!F579="男",LOOKUP(集計用!O579,得点換算データ!$I$3:$J$12),LOOKUP(集計用!O579,得点換算データ!$I$17:$J$26)))</f>
        <v/>
      </c>
      <c r="Q579" s="28" t="str">
        <f>IF(記入用!M579="","",記入用!M579)</f>
        <v/>
      </c>
      <c r="R579" s="30" t="str">
        <f>IF(集計用!Q579="","",IF(集計用!F579="男",LOOKUP(集計用!Q579,得点換算データ!$K$3:$L$12),LOOKUP(集計用!Q579,得点換算データ!$K$17:$L$26)))</f>
        <v/>
      </c>
      <c r="S579" s="28" t="str">
        <f>IF(記入用!N579="","",ROUNDUP(記入用!N579,1))</f>
        <v/>
      </c>
      <c r="T579" s="30" t="str">
        <f>IF(集計用!S579="","",IF(集計用!F579="男",LOOKUP(集計用!S579,得点換算データ!$M$3:$N$12),LOOKUP(集計用!S579,得点換算データ!$M$17:$N$26)))</f>
        <v/>
      </c>
      <c r="U579" s="28" t="str">
        <f>IF(記入用!O579="","",ROUNDDOWN(記入用!O579,0))</f>
        <v/>
      </c>
      <c r="V579" s="30" t="str">
        <f>IF(集計用!U579="","",IF(集計用!F579="男",LOOKUP(集計用!U579,得点換算データ!$O$3:$P$12),LOOKUP(集計用!U579,得点換算データ!$O$17:$P$26)))</f>
        <v/>
      </c>
      <c r="W579" s="28" t="str">
        <f>IF(記入用!P579="","",ROUNDDOWN(記入用!P579,0))</f>
        <v/>
      </c>
      <c r="X579" s="30" t="str">
        <f>IF(集計用!W579="","",IF(集計用!F579="男",LOOKUP(集計用!W579,得点換算データ!$Q$3:$R$12),LOOKUP(集計用!W579,得点換算データ!$Q$17:$R$26)))</f>
        <v/>
      </c>
      <c r="Y579" s="28" t="str">
        <f>IF(SUM(集計用!H579+J579+L579+N579+P579+R579+T579+V579+X579)=0,"",(H579+J579+L579+N579+T579+V579+X579+MAX(P579,R579)))</f>
        <v/>
      </c>
      <c r="Z579" s="28" t="str">
        <f>IF(Y579="","",IF(C579=1,LOOKUP(Y579,得点換算データ!$B$29:$B$33,得点換算データ!$A$29:$A$33),IF(C579=2,LOOKUP(Y579,得点換算データ!$C$29:$C$33,得点換算データ!$A$29:$A$33),LOOKUP(Y579,得点換算データ!$D$29:$D$33,得点換算データ!$A$29:$A$33))))</f>
        <v/>
      </c>
      <c r="AA579" s="27">
        <f t="shared" ref="AA579:AA642" si="90">SUM(AC579:AK579)</f>
        <v>0</v>
      </c>
      <c r="AB579" s="27"/>
      <c r="AC579" s="27">
        <f t="shared" ref="AC579:AC642" si="91">IF(G579&gt;=1,1,0)</f>
        <v>0</v>
      </c>
      <c r="AD579" s="27">
        <f t="shared" ref="AD579:AD642" si="92">IF(I579&gt;=1,1,0)</f>
        <v>0</v>
      </c>
      <c r="AE579" s="27">
        <f t="shared" ref="AE579:AE642" si="93">IF(K579&gt;=1,1,0)</f>
        <v>0</v>
      </c>
      <c r="AF579" s="27">
        <f t="shared" ref="AF579:AF642" si="94">IF(M579&gt;=1,1,0)</f>
        <v>0</v>
      </c>
      <c r="AG579" s="27">
        <f t="shared" ref="AG579:AG642" si="95">IF(O579&gt;=1,1,0)</f>
        <v>0</v>
      </c>
      <c r="AH579" s="27">
        <f t="shared" ref="AH579:AH642" si="96">IF(Q579&gt;=1,1,0)</f>
        <v>0</v>
      </c>
      <c r="AI579" s="27">
        <f t="shared" ref="AI579:AI642" si="97">IF(S579&gt;=1,1,0)</f>
        <v>0</v>
      </c>
      <c r="AJ579" s="27">
        <f t="shared" ref="AJ579:AJ642" si="98">IF(U579&gt;=1,1,0)</f>
        <v>0</v>
      </c>
      <c r="AK579" s="27">
        <f t="shared" ref="AK579:AK642" si="99">IF(W579&gt;=1,1,0)</f>
        <v>0</v>
      </c>
    </row>
    <row r="580" spans="1:37">
      <c r="A580" s="28" t="str">
        <f>IF(記入用!A580="","",記入用!A580)</f>
        <v/>
      </c>
      <c r="B580" s="28" t="str">
        <f>IF(記入用!B580="","",記入用!B580)</f>
        <v/>
      </c>
      <c r="C580" s="28" t="str">
        <f>IF(記入用!C580="","",記入用!C580)</f>
        <v/>
      </c>
      <c r="D580" s="28" t="str">
        <f>IF(記入用!D580="","",記入用!D580)</f>
        <v/>
      </c>
      <c r="E580" s="28" t="str">
        <f>IF(記入用!E580="","",記入用!E580)</f>
        <v/>
      </c>
      <c r="F580" s="28" t="str">
        <f>IF(記入用!F580="","",記入用!F580)</f>
        <v/>
      </c>
      <c r="G580" s="28" t="str">
        <f>IF(OR(記入用!G580=0,記入用!H580=0),"",ROUND((記入用!G580+記入用!H580)/2,0))</f>
        <v/>
      </c>
      <c r="H580" s="29" t="str">
        <f>IF(集計用!G580="","",IF(集計用!F580="男",LOOKUP(集計用!G580,得点換算データ!$A$3:$B$12),LOOKUP(集計用!G580,得点換算データ!$A$17:$B$26)))</f>
        <v/>
      </c>
      <c r="I580" s="28" t="str">
        <f>IF(記入用!I580="","",記入用!I580)</f>
        <v/>
      </c>
      <c r="J580" s="30" t="str">
        <f>IF(集計用!I580="","",IF(集計用!F580="男",LOOKUP(集計用!I580,得点換算データ!$C$3:$D$12),LOOKUP(集計用!I580,得点換算データ!$C$17:$D$26)))</f>
        <v/>
      </c>
      <c r="K580" s="28" t="str">
        <f>IF(記入用!J580="","",ROUNDDOWN(記入用!J580,0))</f>
        <v/>
      </c>
      <c r="L580" s="29" t="str">
        <f>IF(集計用!K580="","",IF(集計用!F580="男",LOOKUP(集計用!K580,得点換算データ!$E$3:$F$12),LOOKUP(集計用!K580,得点換算データ!$E$17:$F$26)))</f>
        <v/>
      </c>
      <c r="M580" s="28" t="str">
        <f>IF(記入用!K580="","",記入用!K580)</f>
        <v/>
      </c>
      <c r="N580" s="30" t="str">
        <f>IF(集計用!M580="","",IF(集計用!F580="男",LOOKUP(集計用!M580,得点換算データ!$G$3:$H$12),LOOKUP(集計用!M580,得点換算データ!$G$17:$H$26)))</f>
        <v/>
      </c>
      <c r="O580" s="28" t="str">
        <f>IF(記入用!L580="","",記入用!L580)</f>
        <v/>
      </c>
      <c r="P580" s="30" t="str">
        <f>IF(集計用!O580="","",IF(集計用!F580="男",LOOKUP(集計用!O580,得点換算データ!$I$3:$J$12),LOOKUP(集計用!O580,得点換算データ!$I$17:$J$26)))</f>
        <v/>
      </c>
      <c r="Q580" s="28" t="str">
        <f>IF(記入用!M580="","",記入用!M580)</f>
        <v/>
      </c>
      <c r="R580" s="30" t="str">
        <f>IF(集計用!Q580="","",IF(集計用!F580="男",LOOKUP(集計用!Q580,得点換算データ!$K$3:$L$12),LOOKUP(集計用!Q580,得点換算データ!$K$17:$L$26)))</f>
        <v/>
      </c>
      <c r="S580" s="28" t="str">
        <f>IF(記入用!N580="","",ROUNDUP(記入用!N580,1))</f>
        <v/>
      </c>
      <c r="T580" s="30" t="str">
        <f>IF(集計用!S580="","",IF(集計用!F580="男",LOOKUP(集計用!S580,得点換算データ!$M$3:$N$12),LOOKUP(集計用!S580,得点換算データ!$M$17:$N$26)))</f>
        <v/>
      </c>
      <c r="U580" s="28" t="str">
        <f>IF(記入用!O580="","",ROUNDDOWN(記入用!O580,0))</f>
        <v/>
      </c>
      <c r="V580" s="30" t="str">
        <f>IF(集計用!U580="","",IF(集計用!F580="男",LOOKUP(集計用!U580,得点換算データ!$O$3:$P$12),LOOKUP(集計用!U580,得点換算データ!$O$17:$P$26)))</f>
        <v/>
      </c>
      <c r="W580" s="28" t="str">
        <f>IF(記入用!P580="","",ROUNDDOWN(記入用!P580,0))</f>
        <v/>
      </c>
      <c r="X580" s="30" t="str">
        <f>IF(集計用!W580="","",IF(集計用!F580="男",LOOKUP(集計用!W580,得点換算データ!$Q$3:$R$12),LOOKUP(集計用!W580,得点換算データ!$Q$17:$R$26)))</f>
        <v/>
      </c>
      <c r="Y580" s="28" t="str">
        <f>IF(SUM(集計用!H580+J580+L580+N580+P580+R580+T580+V580+X580)=0,"",(H580+J580+L580+N580+T580+V580+X580+MAX(P580,R580)))</f>
        <v/>
      </c>
      <c r="Z580" s="28" t="str">
        <f>IF(Y580="","",IF(C580=1,LOOKUP(Y580,得点換算データ!$B$29:$B$33,得点換算データ!$A$29:$A$33),IF(C580=2,LOOKUP(Y580,得点換算データ!$C$29:$C$33,得点換算データ!$A$29:$A$33),LOOKUP(Y580,得点換算データ!$D$29:$D$33,得点換算データ!$A$29:$A$33))))</f>
        <v/>
      </c>
      <c r="AA580" s="27">
        <f t="shared" si="90"/>
        <v>0</v>
      </c>
      <c r="AB580" s="27"/>
      <c r="AC580" s="27">
        <f t="shared" si="91"/>
        <v>0</v>
      </c>
      <c r="AD580" s="27">
        <f t="shared" si="92"/>
        <v>0</v>
      </c>
      <c r="AE580" s="27">
        <f t="shared" si="93"/>
        <v>0</v>
      </c>
      <c r="AF580" s="27">
        <f t="shared" si="94"/>
        <v>0</v>
      </c>
      <c r="AG580" s="27">
        <f t="shared" si="95"/>
        <v>0</v>
      </c>
      <c r="AH580" s="27">
        <f t="shared" si="96"/>
        <v>0</v>
      </c>
      <c r="AI580" s="27">
        <f t="shared" si="97"/>
        <v>0</v>
      </c>
      <c r="AJ580" s="27">
        <f t="shared" si="98"/>
        <v>0</v>
      </c>
      <c r="AK580" s="27">
        <f t="shared" si="99"/>
        <v>0</v>
      </c>
    </row>
    <row r="581" spans="1:37">
      <c r="A581" s="28" t="str">
        <f>IF(記入用!A581="","",記入用!A581)</f>
        <v/>
      </c>
      <c r="B581" s="28" t="str">
        <f>IF(記入用!B581="","",記入用!B581)</f>
        <v/>
      </c>
      <c r="C581" s="28" t="str">
        <f>IF(記入用!C581="","",記入用!C581)</f>
        <v/>
      </c>
      <c r="D581" s="28" t="str">
        <f>IF(記入用!D581="","",記入用!D581)</f>
        <v/>
      </c>
      <c r="E581" s="28" t="str">
        <f>IF(記入用!E581="","",記入用!E581)</f>
        <v/>
      </c>
      <c r="F581" s="28" t="str">
        <f>IF(記入用!F581="","",記入用!F581)</f>
        <v/>
      </c>
      <c r="G581" s="28" t="str">
        <f>IF(OR(記入用!G581=0,記入用!H581=0),"",ROUND((記入用!G581+記入用!H581)/2,0))</f>
        <v/>
      </c>
      <c r="H581" s="29" t="str">
        <f>IF(集計用!G581="","",IF(集計用!F581="男",LOOKUP(集計用!G581,得点換算データ!$A$3:$B$12),LOOKUP(集計用!G581,得点換算データ!$A$17:$B$26)))</f>
        <v/>
      </c>
      <c r="I581" s="28" t="str">
        <f>IF(記入用!I581="","",記入用!I581)</f>
        <v/>
      </c>
      <c r="J581" s="30" t="str">
        <f>IF(集計用!I581="","",IF(集計用!F581="男",LOOKUP(集計用!I581,得点換算データ!$C$3:$D$12),LOOKUP(集計用!I581,得点換算データ!$C$17:$D$26)))</f>
        <v/>
      </c>
      <c r="K581" s="28" t="str">
        <f>IF(記入用!J581="","",ROUNDDOWN(記入用!J581,0))</f>
        <v/>
      </c>
      <c r="L581" s="29" t="str">
        <f>IF(集計用!K581="","",IF(集計用!F581="男",LOOKUP(集計用!K581,得点換算データ!$E$3:$F$12),LOOKUP(集計用!K581,得点換算データ!$E$17:$F$26)))</f>
        <v/>
      </c>
      <c r="M581" s="28" t="str">
        <f>IF(記入用!K581="","",記入用!K581)</f>
        <v/>
      </c>
      <c r="N581" s="30" t="str">
        <f>IF(集計用!M581="","",IF(集計用!F581="男",LOOKUP(集計用!M581,得点換算データ!$G$3:$H$12),LOOKUP(集計用!M581,得点換算データ!$G$17:$H$26)))</f>
        <v/>
      </c>
      <c r="O581" s="28" t="str">
        <f>IF(記入用!L581="","",記入用!L581)</f>
        <v/>
      </c>
      <c r="P581" s="30" t="str">
        <f>IF(集計用!O581="","",IF(集計用!F581="男",LOOKUP(集計用!O581,得点換算データ!$I$3:$J$12),LOOKUP(集計用!O581,得点換算データ!$I$17:$J$26)))</f>
        <v/>
      </c>
      <c r="Q581" s="28" t="str">
        <f>IF(記入用!M581="","",記入用!M581)</f>
        <v/>
      </c>
      <c r="R581" s="30" t="str">
        <f>IF(集計用!Q581="","",IF(集計用!F581="男",LOOKUP(集計用!Q581,得点換算データ!$K$3:$L$12),LOOKUP(集計用!Q581,得点換算データ!$K$17:$L$26)))</f>
        <v/>
      </c>
      <c r="S581" s="28" t="str">
        <f>IF(記入用!N581="","",ROUNDUP(記入用!N581,1))</f>
        <v/>
      </c>
      <c r="T581" s="30" t="str">
        <f>IF(集計用!S581="","",IF(集計用!F581="男",LOOKUP(集計用!S581,得点換算データ!$M$3:$N$12),LOOKUP(集計用!S581,得点換算データ!$M$17:$N$26)))</f>
        <v/>
      </c>
      <c r="U581" s="28" t="str">
        <f>IF(記入用!O581="","",ROUNDDOWN(記入用!O581,0))</f>
        <v/>
      </c>
      <c r="V581" s="30" t="str">
        <f>IF(集計用!U581="","",IF(集計用!F581="男",LOOKUP(集計用!U581,得点換算データ!$O$3:$P$12),LOOKUP(集計用!U581,得点換算データ!$O$17:$P$26)))</f>
        <v/>
      </c>
      <c r="W581" s="28" t="str">
        <f>IF(記入用!P581="","",ROUNDDOWN(記入用!P581,0))</f>
        <v/>
      </c>
      <c r="X581" s="30" t="str">
        <f>IF(集計用!W581="","",IF(集計用!F581="男",LOOKUP(集計用!W581,得点換算データ!$Q$3:$R$12),LOOKUP(集計用!W581,得点換算データ!$Q$17:$R$26)))</f>
        <v/>
      </c>
      <c r="Y581" s="28" t="str">
        <f>IF(SUM(集計用!H581+J581+L581+N581+P581+R581+T581+V581+X581)=0,"",(H581+J581+L581+N581+T581+V581+X581+MAX(P581,R581)))</f>
        <v/>
      </c>
      <c r="Z581" s="28" t="str">
        <f>IF(Y581="","",IF(C581=1,LOOKUP(Y581,得点換算データ!$B$29:$B$33,得点換算データ!$A$29:$A$33),IF(C581=2,LOOKUP(Y581,得点換算データ!$C$29:$C$33,得点換算データ!$A$29:$A$33),LOOKUP(Y581,得点換算データ!$D$29:$D$33,得点換算データ!$A$29:$A$33))))</f>
        <v/>
      </c>
      <c r="AA581" s="27">
        <f t="shared" si="90"/>
        <v>0</v>
      </c>
      <c r="AB581" s="27"/>
      <c r="AC581" s="27">
        <f t="shared" si="91"/>
        <v>0</v>
      </c>
      <c r="AD581" s="27">
        <f t="shared" si="92"/>
        <v>0</v>
      </c>
      <c r="AE581" s="27">
        <f t="shared" si="93"/>
        <v>0</v>
      </c>
      <c r="AF581" s="27">
        <f t="shared" si="94"/>
        <v>0</v>
      </c>
      <c r="AG581" s="27">
        <f t="shared" si="95"/>
        <v>0</v>
      </c>
      <c r="AH581" s="27">
        <f t="shared" si="96"/>
        <v>0</v>
      </c>
      <c r="AI581" s="27">
        <f t="shared" si="97"/>
        <v>0</v>
      </c>
      <c r="AJ581" s="27">
        <f t="shared" si="98"/>
        <v>0</v>
      </c>
      <c r="AK581" s="27">
        <f t="shared" si="99"/>
        <v>0</v>
      </c>
    </row>
    <row r="582" spans="1:37">
      <c r="A582" s="28" t="str">
        <f>IF(記入用!A582="","",記入用!A582)</f>
        <v/>
      </c>
      <c r="B582" s="28" t="str">
        <f>IF(記入用!B582="","",記入用!B582)</f>
        <v/>
      </c>
      <c r="C582" s="28" t="str">
        <f>IF(記入用!C582="","",記入用!C582)</f>
        <v/>
      </c>
      <c r="D582" s="28" t="str">
        <f>IF(記入用!D582="","",記入用!D582)</f>
        <v/>
      </c>
      <c r="E582" s="28" t="str">
        <f>IF(記入用!E582="","",記入用!E582)</f>
        <v/>
      </c>
      <c r="F582" s="28" t="str">
        <f>IF(記入用!F582="","",記入用!F582)</f>
        <v/>
      </c>
      <c r="G582" s="28" t="str">
        <f>IF(OR(記入用!G582=0,記入用!H582=0),"",ROUND((記入用!G582+記入用!H582)/2,0))</f>
        <v/>
      </c>
      <c r="H582" s="29" t="str">
        <f>IF(集計用!G582="","",IF(集計用!F582="男",LOOKUP(集計用!G582,得点換算データ!$A$3:$B$12),LOOKUP(集計用!G582,得点換算データ!$A$17:$B$26)))</f>
        <v/>
      </c>
      <c r="I582" s="28" t="str">
        <f>IF(記入用!I582="","",記入用!I582)</f>
        <v/>
      </c>
      <c r="J582" s="30" t="str">
        <f>IF(集計用!I582="","",IF(集計用!F582="男",LOOKUP(集計用!I582,得点換算データ!$C$3:$D$12),LOOKUP(集計用!I582,得点換算データ!$C$17:$D$26)))</f>
        <v/>
      </c>
      <c r="K582" s="28" t="str">
        <f>IF(記入用!J582="","",ROUNDDOWN(記入用!J582,0))</f>
        <v/>
      </c>
      <c r="L582" s="29" t="str">
        <f>IF(集計用!K582="","",IF(集計用!F582="男",LOOKUP(集計用!K582,得点換算データ!$E$3:$F$12),LOOKUP(集計用!K582,得点換算データ!$E$17:$F$26)))</f>
        <v/>
      </c>
      <c r="M582" s="28" t="str">
        <f>IF(記入用!K582="","",記入用!K582)</f>
        <v/>
      </c>
      <c r="N582" s="30" t="str">
        <f>IF(集計用!M582="","",IF(集計用!F582="男",LOOKUP(集計用!M582,得点換算データ!$G$3:$H$12),LOOKUP(集計用!M582,得点換算データ!$G$17:$H$26)))</f>
        <v/>
      </c>
      <c r="O582" s="28" t="str">
        <f>IF(記入用!L582="","",記入用!L582)</f>
        <v/>
      </c>
      <c r="P582" s="30" t="str">
        <f>IF(集計用!O582="","",IF(集計用!F582="男",LOOKUP(集計用!O582,得点換算データ!$I$3:$J$12),LOOKUP(集計用!O582,得点換算データ!$I$17:$J$26)))</f>
        <v/>
      </c>
      <c r="Q582" s="28" t="str">
        <f>IF(記入用!M582="","",記入用!M582)</f>
        <v/>
      </c>
      <c r="R582" s="30" t="str">
        <f>IF(集計用!Q582="","",IF(集計用!F582="男",LOOKUP(集計用!Q582,得点換算データ!$K$3:$L$12),LOOKUP(集計用!Q582,得点換算データ!$K$17:$L$26)))</f>
        <v/>
      </c>
      <c r="S582" s="28" t="str">
        <f>IF(記入用!N582="","",ROUNDUP(記入用!N582,1))</f>
        <v/>
      </c>
      <c r="T582" s="30" t="str">
        <f>IF(集計用!S582="","",IF(集計用!F582="男",LOOKUP(集計用!S582,得点換算データ!$M$3:$N$12),LOOKUP(集計用!S582,得点換算データ!$M$17:$N$26)))</f>
        <v/>
      </c>
      <c r="U582" s="28" t="str">
        <f>IF(記入用!O582="","",ROUNDDOWN(記入用!O582,0))</f>
        <v/>
      </c>
      <c r="V582" s="30" t="str">
        <f>IF(集計用!U582="","",IF(集計用!F582="男",LOOKUP(集計用!U582,得点換算データ!$O$3:$P$12),LOOKUP(集計用!U582,得点換算データ!$O$17:$P$26)))</f>
        <v/>
      </c>
      <c r="W582" s="28" t="str">
        <f>IF(記入用!P582="","",ROUNDDOWN(記入用!P582,0))</f>
        <v/>
      </c>
      <c r="X582" s="30" t="str">
        <f>IF(集計用!W582="","",IF(集計用!F582="男",LOOKUP(集計用!W582,得点換算データ!$Q$3:$R$12),LOOKUP(集計用!W582,得点換算データ!$Q$17:$R$26)))</f>
        <v/>
      </c>
      <c r="Y582" s="28" t="str">
        <f>IF(SUM(集計用!H582+J582+L582+N582+P582+R582+T582+V582+X582)=0,"",(H582+J582+L582+N582+T582+V582+X582+MAX(P582,R582)))</f>
        <v/>
      </c>
      <c r="Z582" s="28" t="str">
        <f>IF(Y582="","",IF(C582=1,LOOKUP(Y582,得点換算データ!$B$29:$B$33,得点換算データ!$A$29:$A$33),IF(C582=2,LOOKUP(Y582,得点換算データ!$C$29:$C$33,得点換算データ!$A$29:$A$33),LOOKUP(Y582,得点換算データ!$D$29:$D$33,得点換算データ!$A$29:$A$33))))</f>
        <v/>
      </c>
      <c r="AA582" s="27">
        <f t="shared" si="90"/>
        <v>0</v>
      </c>
      <c r="AB582" s="27"/>
      <c r="AC582" s="27">
        <f t="shared" si="91"/>
        <v>0</v>
      </c>
      <c r="AD582" s="27">
        <f t="shared" si="92"/>
        <v>0</v>
      </c>
      <c r="AE582" s="27">
        <f t="shared" si="93"/>
        <v>0</v>
      </c>
      <c r="AF582" s="27">
        <f t="shared" si="94"/>
        <v>0</v>
      </c>
      <c r="AG582" s="27">
        <f t="shared" si="95"/>
        <v>0</v>
      </c>
      <c r="AH582" s="27">
        <f t="shared" si="96"/>
        <v>0</v>
      </c>
      <c r="AI582" s="27">
        <f t="shared" si="97"/>
        <v>0</v>
      </c>
      <c r="AJ582" s="27">
        <f t="shared" si="98"/>
        <v>0</v>
      </c>
      <c r="AK582" s="27">
        <f t="shared" si="99"/>
        <v>0</v>
      </c>
    </row>
    <row r="583" spans="1:37">
      <c r="A583" s="28" t="str">
        <f>IF(記入用!A583="","",記入用!A583)</f>
        <v/>
      </c>
      <c r="B583" s="28" t="str">
        <f>IF(記入用!B583="","",記入用!B583)</f>
        <v/>
      </c>
      <c r="C583" s="28" t="str">
        <f>IF(記入用!C583="","",記入用!C583)</f>
        <v/>
      </c>
      <c r="D583" s="28" t="str">
        <f>IF(記入用!D583="","",記入用!D583)</f>
        <v/>
      </c>
      <c r="E583" s="28" t="str">
        <f>IF(記入用!E583="","",記入用!E583)</f>
        <v/>
      </c>
      <c r="F583" s="28" t="str">
        <f>IF(記入用!F583="","",記入用!F583)</f>
        <v/>
      </c>
      <c r="G583" s="28" t="str">
        <f>IF(OR(記入用!G583=0,記入用!H583=0),"",ROUND((記入用!G583+記入用!H583)/2,0))</f>
        <v/>
      </c>
      <c r="H583" s="29" t="str">
        <f>IF(集計用!G583="","",IF(集計用!F583="男",LOOKUP(集計用!G583,得点換算データ!$A$3:$B$12),LOOKUP(集計用!G583,得点換算データ!$A$17:$B$26)))</f>
        <v/>
      </c>
      <c r="I583" s="28" t="str">
        <f>IF(記入用!I583="","",記入用!I583)</f>
        <v/>
      </c>
      <c r="J583" s="30" t="str">
        <f>IF(集計用!I583="","",IF(集計用!F583="男",LOOKUP(集計用!I583,得点換算データ!$C$3:$D$12),LOOKUP(集計用!I583,得点換算データ!$C$17:$D$26)))</f>
        <v/>
      </c>
      <c r="K583" s="28" t="str">
        <f>IF(記入用!J583="","",ROUNDDOWN(記入用!J583,0))</f>
        <v/>
      </c>
      <c r="L583" s="29" t="str">
        <f>IF(集計用!K583="","",IF(集計用!F583="男",LOOKUP(集計用!K583,得点換算データ!$E$3:$F$12),LOOKUP(集計用!K583,得点換算データ!$E$17:$F$26)))</f>
        <v/>
      </c>
      <c r="M583" s="28" t="str">
        <f>IF(記入用!K583="","",記入用!K583)</f>
        <v/>
      </c>
      <c r="N583" s="30" t="str">
        <f>IF(集計用!M583="","",IF(集計用!F583="男",LOOKUP(集計用!M583,得点換算データ!$G$3:$H$12),LOOKUP(集計用!M583,得点換算データ!$G$17:$H$26)))</f>
        <v/>
      </c>
      <c r="O583" s="28" t="str">
        <f>IF(記入用!L583="","",記入用!L583)</f>
        <v/>
      </c>
      <c r="P583" s="30" t="str">
        <f>IF(集計用!O583="","",IF(集計用!F583="男",LOOKUP(集計用!O583,得点換算データ!$I$3:$J$12),LOOKUP(集計用!O583,得点換算データ!$I$17:$J$26)))</f>
        <v/>
      </c>
      <c r="Q583" s="28" t="str">
        <f>IF(記入用!M583="","",記入用!M583)</f>
        <v/>
      </c>
      <c r="R583" s="30" t="str">
        <f>IF(集計用!Q583="","",IF(集計用!F583="男",LOOKUP(集計用!Q583,得点換算データ!$K$3:$L$12),LOOKUP(集計用!Q583,得点換算データ!$K$17:$L$26)))</f>
        <v/>
      </c>
      <c r="S583" s="28" t="str">
        <f>IF(記入用!N583="","",ROUNDUP(記入用!N583,1))</f>
        <v/>
      </c>
      <c r="T583" s="30" t="str">
        <f>IF(集計用!S583="","",IF(集計用!F583="男",LOOKUP(集計用!S583,得点換算データ!$M$3:$N$12),LOOKUP(集計用!S583,得点換算データ!$M$17:$N$26)))</f>
        <v/>
      </c>
      <c r="U583" s="28" t="str">
        <f>IF(記入用!O583="","",ROUNDDOWN(記入用!O583,0))</f>
        <v/>
      </c>
      <c r="V583" s="30" t="str">
        <f>IF(集計用!U583="","",IF(集計用!F583="男",LOOKUP(集計用!U583,得点換算データ!$O$3:$P$12),LOOKUP(集計用!U583,得点換算データ!$O$17:$P$26)))</f>
        <v/>
      </c>
      <c r="W583" s="28" t="str">
        <f>IF(記入用!P583="","",ROUNDDOWN(記入用!P583,0))</f>
        <v/>
      </c>
      <c r="X583" s="30" t="str">
        <f>IF(集計用!W583="","",IF(集計用!F583="男",LOOKUP(集計用!W583,得点換算データ!$Q$3:$R$12),LOOKUP(集計用!W583,得点換算データ!$Q$17:$R$26)))</f>
        <v/>
      </c>
      <c r="Y583" s="28" t="str">
        <f>IF(SUM(集計用!H583+J583+L583+N583+P583+R583+T583+V583+X583)=0,"",(H583+J583+L583+N583+T583+V583+X583+MAX(P583,R583)))</f>
        <v/>
      </c>
      <c r="Z583" s="28" t="str">
        <f>IF(Y583="","",IF(C583=1,LOOKUP(Y583,得点換算データ!$B$29:$B$33,得点換算データ!$A$29:$A$33),IF(C583=2,LOOKUP(Y583,得点換算データ!$C$29:$C$33,得点換算データ!$A$29:$A$33),LOOKUP(Y583,得点換算データ!$D$29:$D$33,得点換算データ!$A$29:$A$33))))</f>
        <v/>
      </c>
      <c r="AA583" s="27">
        <f t="shared" si="90"/>
        <v>0</v>
      </c>
      <c r="AB583" s="27"/>
      <c r="AC583" s="27">
        <f t="shared" si="91"/>
        <v>0</v>
      </c>
      <c r="AD583" s="27">
        <f t="shared" si="92"/>
        <v>0</v>
      </c>
      <c r="AE583" s="27">
        <f t="shared" si="93"/>
        <v>0</v>
      </c>
      <c r="AF583" s="27">
        <f t="shared" si="94"/>
        <v>0</v>
      </c>
      <c r="AG583" s="27">
        <f t="shared" si="95"/>
        <v>0</v>
      </c>
      <c r="AH583" s="27">
        <f t="shared" si="96"/>
        <v>0</v>
      </c>
      <c r="AI583" s="27">
        <f t="shared" si="97"/>
        <v>0</v>
      </c>
      <c r="AJ583" s="27">
        <f t="shared" si="98"/>
        <v>0</v>
      </c>
      <c r="AK583" s="27">
        <f t="shared" si="99"/>
        <v>0</v>
      </c>
    </row>
    <row r="584" spans="1:37">
      <c r="A584" s="28" t="str">
        <f>IF(記入用!A584="","",記入用!A584)</f>
        <v/>
      </c>
      <c r="B584" s="28" t="str">
        <f>IF(記入用!B584="","",記入用!B584)</f>
        <v/>
      </c>
      <c r="C584" s="28" t="str">
        <f>IF(記入用!C584="","",記入用!C584)</f>
        <v/>
      </c>
      <c r="D584" s="28" t="str">
        <f>IF(記入用!D584="","",記入用!D584)</f>
        <v/>
      </c>
      <c r="E584" s="28" t="str">
        <f>IF(記入用!E584="","",記入用!E584)</f>
        <v/>
      </c>
      <c r="F584" s="28" t="str">
        <f>IF(記入用!F584="","",記入用!F584)</f>
        <v/>
      </c>
      <c r="G584" s="28" t="str">
        <f>IF(OR(記入用!G584=0,記入用!H584=0),"",ROUND((記入用!G584+記入用!H584)/2,0))</f>
        <v/>
      </c>
      <c r="H584" s="29" t="str">
        <f>IF(集計用!G584="","",IF(集計用!F584="男",LOOKUP(集計用!G584,得点換算データ!$A$3:$B$12),LOOKUP(集計用!G584,得点換算データ!$A$17:$B$26)))</f>
        <v/>
      </c>
      <c r="I584" s="28" t="str">
        <f>IF(記入用!I584="","",記入用!I584)</f>
        <v/>
      </c>
      <c r="J584" s="30" t="str">
        <f>IF(集計用!I584="","",IF(集計用!F584="男",LOOKUP(集計用!I584,得点換算データ!$C$3:$D$12),LOOKUP(集計用!I584,得点換算データ!$C$17:$D$26)))</f>
        <v/>
      </c>
      <c r="K584" s="28" t="str">
        <f>IF(記入用!J584="","",ROUNDDOWN(記入用!J584,0))</f>
        <v/>
      </c>
      <c r="L584" s="29" t="str">
        <f>IF(集計用!K584="","",IF(集計用!F584="男",LOOKUP(集計用!K584,得点換算データ!$E$3:$F$12),LOOKUP(集計用!K584,得点換算データ!$E$17:$F$26)))</f>
        <v/>
      </c>
      <c r="M584" s="28" t="str">
        <f>IF(記入用!K584="","",記入用!K584)</f>
        <v/>
      </c>
      <c r="N584" s="30" t="str">
        <f>IF(集計用!M584="","",IF(集計用!F584="男",LOOKUP(集計用!M584,得点換算データ!$G$3:$H$12),LOOKUP(集計用!M584,得点換算データ!$G$17:$H$26)))</f>
        <v/>
      </c>
      <c r="O584" s="28" t="str">
        <f>IF(記入用!L584="","",記入用!L584)</f>
        <v/>
      </c>
      <c r="P584" s="30" t="str">
        <f>IF(集計用!O584="","",IF(集計用!F584="男",LOOKUP(集計用!O584,得点換算データ!$I$3:$J$12),LOOKUP(集計用!O584,得点換算データ!$I$17:$J$26)))</f>
        <v/>
      </c>
      <c r="Q584" s="28" t="str">
        <f>IF(記入用!M584="","",記入用!M584)</f>
        <v/>
      </c>
      <c r="R584" s="30" t="str">
        <f>IF(集計用!Q584="","",IF(集計用!F584="男",LOOKUP(集計用!Q584,得点換算データ!$K$3:$L$12),LOOKUP(集計用!Q584,得点換算データ!$K$17:$L$26)))</f>
        <v/>
      </c>
      <c r="S584" s="28" t="str">
        <f>IF(記入用!N584="","",ROUNDUP(記入用!N584,1))</f>
        <v/>
      </c>
      <c r="T584" s="30" t="str">
        <f>IF(集計用!S584="","",IF(集計用!F584="男",LOOKUP(集計用!S584,得点換算データ!$M$3:$N$12),LOOKUP(集計用!S584,得点換算データ!$M$17:$N$26)))</f>
        <v/>
      </c>
      <c r="U584" s="28" t="str">
        <f>IF(記入用!O584="","",ROUNDDOWN(記入用!O584,0))</f>
        <v/>
      </c>
      <c r="V584" s="30" t="str">
        <f>IF(集計用!U584="","",IF(集計用!F584="男",LOOKUP(集計用!U584,得点換算データ!$O$3:$P$12),LOOKUP(集計用!U584,得点換算データ!$O$17:$P$26)))</f>
        <v/>
      </c>
      <c r="W584" s="28" t="str">
        <f>IF(記入用!P584="","",ROUNDDOWN(記入用!P584,0))</f>
        <v/>
      </c>
      <c r="X584" s="30" t="str">
        <f>IF(集計用!W584="","",IF(集計用!F584="男",LOOKUP(集計用!W584,得点換算データ!$Q$3:$R$12),LOOKUP(集計用!W584,得点換算データ!$Q$17:$R$26)))</f>
        <v/>
      </c>
      <c r="Y584" s="28" t="str">
        <f>IF(SUM(集計用!H584+J584+L584+N584+P584+R584+T584+V584+X584)=0,"",(H584+J584+L584+N584+T584+V584+X584+MAX(P584,R584)))</f>
        <v/>
      </c>
      <c r="Z584" s="28" t="str">
        <f>IF(Y584="","",IF(C584=1,LOOKUP(Y584,得点換算データ!$B$29:$B$33,得点換算データ!$A$29:$A$33),IF(C584=2,LOOKUP(Y584,得点換算データ!$C$29:$C$33,得点換算データ!$A$29:$A$33),LOOKUP(Y584,得点換算データ!$D$29:$D$33,得点換算データ!$A$29:$A$33))))</f>
        <v/>
      </c>
      <c r="AA584" s="27">
        <f t="shared" si="90"/>
        <v>0</v>
      </c>
      <c r="AB584" s="27"/>
      <c r="AC584" s="27">
        <f t="shared" si="91"/>
        <v>0</v>
      </c>
      <c r="AD584" s="27">
        <f t="shared" si="92"/>
        <v>0</v>
      </c>
      <c r="AE584" s="27">
        <f t="shared" si="93"/>
        <v>0</v>
      </c>
      <c r="AF584" s="27">
        <f t="shared" si="94"/>
        <v>0</v>
      </c>
      <c r="AG584" s="27">
        <f t="shared" si="95"/>
        <v>0</v>
      </c>
      <c r="AH584" s="27">
        <f t="shared" si="96"/>
        <v>0</v>
      </c>
      <c r="AI584" s="27">
        <f t="shared" si="97"/>
        <v>0</v>
      </c>
      <c r="AJ584" s="27">
        <f t="shared" si="98"/>
        <v>0</v>
      </c>
      <c r="AK584" s="27">
        <f t="shared" si="99"/>
        <v>0</v>
      </c>
    </row>
    <row r="585" spans="1:37">
      <c r="A585" s="28" t="str">
        <f>IF(記入用!A585="","",記入用!A585)</f>
        <v/>
      </c>
      <c r="B585" s="28" t="str">
        <f>IF(記入用!B585="","",記入用!B585)</f>
        <v/>
      </c>
      <c r="C585" s="28" t="str">
        <f>IF(記入用!C585="","",記入用!C585)</f>
        <v/>
      </c>
      <c r="D585" s="28" t="str">
        <f>IF(記入用!D585="","",記入用!D585)</f>
        <v/>
      </c>
      <c r="E585" s="28" t="str">
        <f>IF(記入用!E585="","",記入用!E585)</f>
        <v/>
      </c>
      <c r="F585" s="28" t="str">
        <f>IF(記入用!F585="","",記入用!F585)</f>
        <v/>
      </c>
      <c r="G585" s="28" t="str">
        <f>IF(OR(記入用!G585=0,記入用!H585=0),"",ROUND((記入用!G585+記入用!H585)/2,0))</f>
        <v/>
      </c>
      <c r="H585" s="29" t="str">
        <f>IF(集計用!G585="","",IF(集計用!F585="男",LOOKUP(集計用!G585,得点換算データ!$A$3:$B$12),LOOKUP(集計用!G585,得点換算データ!$A$17:$B$26)))</f>
        <v/>
      </c>
      <c r="I585" s="28" t="str">
        <f>IF(記入用!I585="","",記入用!I585)</f>
        <v/>
      </c>
      <c r="J585" s="30" t="str">
        <f>IF(集計用!I585="","",IF(集計用!F585="男",LOOKUP(集計用!I585,得点換算データ!$C$3:$D$12),LOOKUP(集計用!I585,得点換算データ!$C$17:$D$26)))</f>
        <v/>
      </c>
      <c r="K585" s="28" t="str">
        <f>IF(記入用!J585="","",ROUNDDOWN(記入用!J585,0))</f>
        <v/>
      </c>
      <c r="L585" s="29" t="str">
        <f>IF(集計用!K585="","",IF(集計用!F585="男",LOOKUP(集計用!K585,得点換算データ!$E$3:$F$12),LOOKUP(集計用!K585,得点換算データ!$E$17:$F$26)))</f>
        <v/>
      </c>
      <c r="M585" s="28" t="str">
        <f>IF(記入用!K585="","",記入用!K585)</f>
        <v/>
      </c>
      <c r="N585" s="30" t="str">
        <f>IF(集計用!M585="","",IF(集計用!F585="男",LOOKUP(集計用!M585,得点換算データ!$G$3:$H$12),LOOKUP(集計用!M585,得点換算データ!$G$17:$H$26)))</f>
        <v/>
      </c>
      <c r="O585" s="28" t="str">
        <f>IF(記入用!L585="","",記入用!L585)</f>
        <v/>
      </c>
      <c r="P585" s="30" t="str">
        <f>IF(集計用!O585="","",IF(集計用!F585="男",LOOKUP(集計用!O585,得点換算データ!$I$3:$J$12),LOOKUP(集計用!O585,得点換算データ!$I$17:$J$26)))</f>
        <v/>
      </c>
      <c r="Q585" s="28" t="str">
        <f>IF(記入用!M585="","",記入用!M585)</f>
        <v/>
      </c>
      <c r="R585" s="30" t="str">
        <f>IF(集計用!Q585="","",IF(集計用!F585="男",LOOKUP(集計用!Q585,得点換算データ!$K$3:$L$12),LOOKUP(集計用!Q585,得点換算データ!$K$17:$L$26)))</f>
        <v/>
      </c>
      <c r="S585" s="28" t="str">
        <f>IF(記入用!N585="","",ROUNDUP(記入用!N585,1))</f>
        <v/>
      </c>
      <c r="T585" s="30" t="str">
        <f>IF(集計用!S585="","",IF(集計用!F585="男",LOOKUP(集計用!S585,得点換算データ!$M$3:$N$12),LOOKUP(集計用!S585,得点換算データ!$M$17:$N$26)))</f>
        <v/>
      </c>
      <c r="U585" s="28" t="str">
        <f>IF(記入用!O585="","",ROUNDDOWN(記入用!O585,0))</f>
        <v/>
      </c>
      <c r="V585" s="30" t="str">
        <f>IF(集計用!U585="","",IF(集計用!F585="男",LOOKUP(集計用!U585,得点換算データ!$O$3:$P$12),LOOKUP(集計用!U585,得点換算データ!$O$17:$P$26)))</f>
        <v/>
      </c>
      <c r="W585" s="28" t="str">
        <f>IF(記入用!P585="","",ROUNDDOWN(記入用!P585,0))</f>
        <v/>
      </c>
      <c r="X585" s="30" t="str">
        <f>IF(集計用!W585="","",IF(集計用!F585="男",LOOKUP(集計用!W585,得点換算データ!$Q$3:$R$12),LOOKUP(集計用!W585,得点換算データ!$Q$17:$R$26)))</f>
        <v/>
      </c>
      <c r="Y585" s="28" t="str">
        <f>IF(SUM(集計用!H585+J585+L585+N585+P585+R585+T585+V585+X585)=0,"",(H585+J585+L585+N585+T585+V585+X585+MAX(P585,R585)))</f>
        <v/>
      </c>
      <c r="Z585" s="28" t="str">
        <f>IF(Y585="","",IF(C585=1,LOOKUP(Y585,得点換算データ!$B$29:$B$33,得点換算データ!$A$29:$A$33),IF(C585=2,LOOKUP(Y585,得点換算データ!$C$29:$C$33,得点換算データ!$A$29:$A$33),LOOKUP(Y585,得点換算データ!$D$29:$D$33,得点換算データ!$A$29:$A$33))))</f>
        <v/>
      </c>
      <c r="AA585" s="27">
        <f t="shared" si="90"/>
        <v>0</v>
      </c>
      <c r="AB585" s="27"/>
      <c r="AC585" s="27">
        <f t="shared" si="91"/>
        <v>0</v>
      </c>
      <c r="AD585" s="27">
        <f t="shared" si="92"/>
        <v>0</v>
      </c>
      <c r="AE585" s="27">
        <f t="shared" si="93"/>
        <v>0</v>
      </c>
      <c r="AF585" s="27">
        <f t="shared" si="94"/>
        <v>0</v>
      </c>
      <c r="AG585" s="27">
        <f t="shared" si="95"/>
        <v>0</v>
      </c>
      <c r="AH585" s="27">
        <f t="shared" si="96"/>
        <v>0</v>
      </c>
      <c r="AI585" s="27">
        <f t="shared" si="97"/>
        <v>0</v>
      </c>
      <c r="AJ585" s="27">
        <f t="shared" si="98"/>
        <v>0</v>
      </c>
      <c r="AK585" s="27">
        <f t="shared" si="99"/>
        <v>0</v>
      </c>
    </row>
    <row r="586" spans="1:37">
      <c r="A586" s="28" t="str">
        <f>IF(記入用!A586="","",記入用!A586)</f>
        <v/>
      </c>
      <c r="B586" s="28" t="str">
        <f>IF(記入用!B586="","",記入用!B586)</f>
        <v/>
      </c>
      <c r="C586" s="28" t="str">
        <f>IF(記入用!C586="","",記入用!C586)</f>
        <v/>
      </c>
      <c r="D586" s="28" t="str">
        <f>IF(記入用!D586="","",記入用!D586)</f>
        <v/>
      </c>
      <c r="E586" s="28" t="str">
        <f>IF(記入用!E586="","",記入用!E586)</f>
        <v/>
      </c>
      <c r="F586" s="28" t="str">
        <f>IF(記入用!F586="","",記入用!F586)</f>
        <v/>
      </c>
      <c r="G586" s="28" t="str">
        <f>IF(OR(記入用!G586=0,記入用!H586=0),"",ROUND((記入用!G586+記入用!H586)/2,0))</f>
        <v/>
      </c>
      <c r="H586" s="29" t="str">
        <f>IF(集計用!G586="","",IF(集計用!F586="男",LOOKUP(集計用!G586,得点換算データ!$A$3:$B$12),LOOKUP(集計用!G586,得点換算データ!$A$17:$B$26)))</f>
        <v/>
      </c>
      <c r="I586" s="28" t="str">
        <f>IF(記入用!I586="","",記入用!I586)</f>
        <v/>
      </c>
      <c r="J586" s="30" t="str">
        <f>IF(集計用!I586="","",IF(集計用!F586="男",LOOKUP(集計用!I586,得点換算データ!$C$3:$D$12),LOOKUP(集計用!I586,得点換算データ!$C$17:$D$26)))</f>
        <v/>
      </c>
      <c r="K586" s="28" t="str">
        <f>IF(記入用!J586="","",ROUNDDOWN(記入用!J586,0))</f>
        <v/>
      </c>
      <c r="L586" s="29" t="str">
        <f>IF(集計用!K586="","",IF(集計用!F586="男",LOOKUP(集計用!K586,得点換算データ!$E$3:$F$12),LOOKUP(集計用!K586,得点換算データ!$E$17:$F$26)))</f>
        <v/>
      </c>
      <c r="M586" s="28" t="str">
        <f>IF(記入用!K586="","",記入用!K586)</f>
        <v/>
      </c>
      <c r="N586" s="30" t="str">
        <f>IF(集計用!M586="","",IF(集計用!F586="男",LOOKUP(集計用!M586,得点換算データ!$G$3:$H$12),LOOKUP(集計用!M586,得点換算データ!$G$17:$H$26)))</f>
        <v/>
      </c>
      <c r="O586" s="28" t="str">
        <f>IF(記入用!L586="","",記入用!L586)</f>
        <v/>
      </c>
      <c r="P586" s="30" t="str">
        <f>IF(集計用!O586="","",IF(集計用!F586="男",LOOKUP(集計用!O586,得点換算データ!$I$3:$J$12),LOOKUP(集計用!O586,得点換算データ!$I$17:$J$26)))</f>
        <v/>
      </c>
      <c r="Q586" s="28" t="str">
        <f>IF(記入用!M586="","",記入用!M586)</f>
        <v/>
      </c>
      <c r="R586" s="30" t="str">
        <f>IF(集計用!Q586="","",IF(集計用!F586="男",LOOKUP(集計用!Q586,得点換算データ!$K$3:$L$12),LOOKUP(集計用!Q586,得点換算データ!$K$17:$L$26)))</f>
        <v/>
      </c>
      <c r="S586" s="28" t="str">
        <f>IF(記入用!N586="","",ROUNDUP(記入用!N586,1))</f>
        <v/>
      </c>
      <c r="T586" s="30" t="str">
        <f>IF(集計用!S586="","",IF(集計用!F586="男",LOOKUP(集計用!S586,得点換算データ!$M$3:$N$12),LOOKUP(集計用!S586,得点換算データ!$M$17:$N$26)))</f>
        <v/>
      </c>
      <c r="U586" s="28" t="str">
        <f>IF(記入用!O586="","",ROUNDDOWN(記入用!O586,0))</f>
        <v/>
      </c>
      <c r="V586" s="30" t="str">
        <f>IF(集計用!U586="","",IF(集計用!F586="男",LOOKUP(集計用!U586,得点換算データ!$O$3:$P$12),LOOKUP(集計用!U586,得点換算データ!$O$17:$P$26)))</f>
        <v/>
      </c>
      <c r="W586" s="28" t="str">
        <f>IF(記入用!P586="","",ROUNDDOWN(記入用!P586,0))</f>
        <v/>
      </c>
      <c r="X586" s="30" t="str">
        <f>IF(集計用!W586="","",IF(集計用!F586="男",LOOKUP(集計用!W586,得点換算データ!$Q$3:$R$12),LOOKUP(集計用!W586,得点換算データ!$Q$17:$R$26)))</f>
        <v/>
      </c>
      <c r="Y586" s="28" t="str">
        <f>IF(SUM(集計用!H586+J586+L586+N586+P586+R586+T586+V586+X586)=0,"",(H586+J586+L586+N586+T586+V586+X586+MAX(P586,R586)))</f>
        <v/>
      </c>
      <c r="Z586" s="28" t="str">
        <f>IF(Y586="","",IF(C586=1,LOOKUP(Y586,得点換算データ!$B$29:$B$33,得点換算データ!$A$29:$A$33),IF(C586=2,LOOKUP(Y586,得点換算データ!$C$29:$C$33,得点換算データ!$A$29:$A$33),LOOKUP(Y586,得点換算データ!$D$29:$D$33,得点換算データ!$A$29:$A$33))))</f>
        <v/>
      </c>
      <c r="AA586" s="27">
        <f t="shared" si="90"/>
        <v>0</v>
      </c>
      <c r="AB586" s="27"/>
      <c r="AC586" s="27">
        <f t="shared" si="91"/>
        <v>0</v>
      </c>
      <c r="AD586" s="27">
        <f t="shared" si="92"/>
        <v>0</v>
      </c>
      <c r="AE586" s="27">
        <f t="shared" si="93"/>
        <v>0</v>
      </c>
      <c r="AF586" s="27">
        <f t="shared" si="94"/>
        <v>0</v>
      </c>
      <c r="AG586" s="27">
        <f t="shared" si="95"/>
        <v>0</v>
      </c>
      <c r="AH586" s="27">
        <f t="shared" si="96"/>
        <v>0</v>
      </c>
      <c r="AI586" s="27">
        <f t="shared" si="97"/>
        <v>0</v>
      </c>
      <c r="AJ586" s="27">
        <f t="shared" si="98"/>
        <v>0</v>
      </c>
      <c r="AK586" s="27">
        <f t="shared" si="99"/>
        <v>0</v>
      </c>
    </row>
    <row r="587" spans="1:37">
      <c r="A587" s="28" t="str">
        <f>IF(記入用!A587="","",記入用!A587)</f>
        <v/>
      </c>
      <c r="B587" s="28" t="str">
        <f>IF(記入用!B587="","",記入用!B587)</f>
        <v/>
      </c>
      <c r="C587" s="28" t="str">
        <f>IF(記入用!C587="","",記入用!C587)</f>
        <v/>
      </c>
      <c r="D587" s="28" t="str">
        <f>IF(記入用!D587="","",記入用!D587)</f>
        <v/>
      </c>
      <c r="E587" s="28" t="str">
        <f>IF(記入用!E587="","",記入用!E587)</f>
        <v/>
      </c>
      <c r="F587" s="28" t="str">
        <f>IF(記入用!F587="","",記入用!F587)</f>
        <v/>
      </c>
      <c r="G587" s="28" t="str">
        <f>IF(OR(記入用!G587=0,記入用!H587=0),"",ROUND((記入用!G587+記入用!H587)/2,0))</f>
        <v/>
      </c>
      <c r="H587" s="29" t="str">
        <f>IF(集計用!G587="","",IF(集計用!F587="男",LOOKUP(集計用!G587,得点換算データ!$A$3:$B$12),LOOKUP(集計用!G587,得点換算データ!$A$17:$B$26)))</f>
        <v/>
      </c>
      <c r="I587" s="28" t="str">
        <f>IF(記入用!I587="","",記入用!I587)</f>
        <v/>
      </c>
      <c r="J587" s="30" t="str">
        <f>IF(集計用!I587="","",IF(集計用!F587="男",LOOKUP(集計用!I587,得点換算データ!$C$3:$D$12),LOOKUP(集計用!I587,得点換算データ!$C$17:$D$26)))</f>
        <v/>
      </c>
      <c r="K587" s="28" t="str">
        <f>IF(記入用!J587="","",ROUNDDOWN(記入用!J587,0))</f>
        <v/>
      </c>
      <c r="L587" s="29" t="str">
        <f>IF(集計用!K587="","",IF(集計用!F587="男",LOOKUP(集計用!K587,得点換算データ!$E$3:$F$12),LOOKUP(集計用!K587,得点換算データ!$E$17:$F$26)))</f>
        <v/>
      </c>
      <c r="M587" s="28" t="str">
        <f>IF(記入用!K587="","",記入用!K587)</f>
        <v/>
      </c>
      <c r="N587" s="30" t="str">
        <f>IF(集計用!M587="","",IF(集計用!F587="男",LOOKUP(集計用!M587,得点換算データ!$G$3:$H$12),LOOKUP(集計用!M587,得点換算データ!$G$17:$H$26)))</f>
        <v/>
      </c>
      <c r="O587" s="28" t="str">
        <f>IF(記入用!L587="","",記入用!L587)</f>
        <v/>
      </c>
      <c r="P587" s="30" t="str">
        <f>IF(集計用!O587="","",IF(集計用!F587="男",LOOKUP(集計用!O587,得点換算データ!$I$3:$J$12),LOOKUP(集計用!O587,得点換算データ!$I$17:$J$26)))</f>
        <v/>
      </c>
      <c r="Q587" s="28" t="str">
        <f>IF(記入用!M587="","",記入用!M587)</f>
        <v/>
      </c>
      <c r="R587" s="30" t="str">
        <f>IF(集計用!Q587="","",IF(集計用!F587="男",LOOKUP(集計用!Q587,得点換算データ!$K$3:$L$12),LOOKUP(集計用!Q587,得点換算データ!$K$17:$L$26)))</f>
        <v/>
      </c>
      <c r="S587" s="28" t="str">
        <f>IF(記入用!N587="","",ROUNDUP(記入用!N587,1))</f>
        <v/>
      </c>
      <c r="T587" s="30" t="str">
        <f>IF(集計用!S587="","",IF(集計用!F587="男",LOOKUP(集計用!S587,得点換算データ!$M$3:$N$12),LOOKUP(集計用!S587,得点換算データ!$M$17:$N$26)))</f>
        <v/>
      </c>
      <c r="U587" s="28" t="str">
        <f>IF(記入用!O587="","",ROUNDDOWN(記入用!O587,0))</f>
        <v/>
      </c>
      <c r="V587" s="30" t="str">
        <f>IF(集計用!U587="","",IF(集計用!F587="男",LOOKUP(集計用!U587,得点換算データ!$O$3:$P$12),LOOKUP(集計用!U587,得点換算データ!$O$17:$P$26)))</f>
        <v/>
      </c>
      <c r="W587" s="28" t="str">
        <f>IF(記入用!P587="","",ROUNDDOWN(記入用!P587,0))</f>
        <v/>
      </c>
      <c r="X587" s="30" t="str">
        <f>IF(集計用!W587="","",IF(集計用!F587="男",LOOKUP(集計用!W587,得点換算データ!$Q$3:$R$12),LOOKUP(集計用!W587,得点換算データ!$Q$17:$R$26)))</f>
        <v/>
      </c>
      <c r="Y587" s="28" t="str">
        <f>IF(SUM(集計用!H587+J587+L587+N587+P587+R587+T587+V587+X587)=0,"",(H587+J587+L587+N587+T587+V587+X587+MAX(P587,R587)))</f>
        <v/>
      </c>
      <c r="Z587" s="28" t="str">
        <f>IF(Y587="","",IF(C587=1,LOOKUP(Y587,得点換算データ!$B$29:$B$33,得点換算データ!$A$29:$A$33),IF(C587=2,LOOKUP(Y587,得点換算データ!$C$29:$C$33,得点換算データ!$A$29:$A$33),LOOKUP(Y587,得点換算データ!$D$29:$D$33,得点換算データ!$A$29:$A$33))))</f>
        <v/>
      </c>
      <c r="AA587" s="27">
        <f t="shared" si="90"/>
        <v>0</v>
      </c>
      <c r="AB587" s="27"/>
      <c r="AC587" s="27">
        <f t="shared" si="91"/>
        <v>0</v>
      </c>
      <c r="AD587" s="27">
        <f t="shared" si="92"/>
        <v>0</v>
      </c>
      <c r="AE587" s="27">
        <f t="shared" si="93"/>
        <v>0</v>
      </c>
      <c r="AF587" s="27">
        <f t="shared" si="94"/>
        <v>0</v>
      </c>
      <c r="AG587" s="27">
        <f t="shared" si="95"/>
        <v>0</v>
      </c>
      <c r="AH587" s="27">
        <f t="shared" si="96"/>
        <v>0</v>
      </c>
      <c r="AI587" s="27">
        <f t="shared" si="97"/>
        <v>0</v>
      </c>
      <c r="AJ587" s="27">
        <f t="shared" si="98"/>
        <v>0</v>
      </c>
      <c r="AK587" s="27">
        <f t="shared" si="99"/>
        <v>0</v>
      </c>
    </row>
    <row r="588" spans="1:37">
      <c r="A588" s="28" t="str">
        <f>IF(記入用!A588="","",記入用!A588)</f>
        <v/>
      </c>
      <c r="B588" s="28" t="str">
        <f>IF(記入用!B588="","",記入用!B588)</f>
        <v/>
      </c>
      <c r="C588" s="28" t="str">
        <f>IF(記入用!C588="","",記入用!C588)</f>
        <v/>
      </c>
      <c r="D588" s="28" t="str">
        <f>IF(記入用!D588="","",記入用!D588)</f>
        <v/>
      </c>
      <c r="E588" s="28" t="str">
        <f>IF(記入用!E588="","",記入用!E588)</f>
        <v/>
      </c>
      <c r="F588" s="28" t="str">
        <f>IF(記入用!F588="","",記入用!F588)</f>
        <v/>
      </c>
      <c r="G588" s="28" t="str">
        <f>IF(OR(記入用!G588=0,記入用!H588=0),"",ROUND((記入用!G588+記入用!H588)/2,0))</f>
        <v/>
      </c>
      <c r="H588" s="29" t="str">
        <f>IF(集計用!G588="","",IF(集計用!F588="男",LOOKUP(集計用!G588,得点換算データ!$A$3:$B$12),LOOKUP(集計用!G588,得点換算データ!$A$17:$B$26)))</f>
        <v/>
      </c>
      <c r="I588" s="28" t="str">
        <f>IF(記入用!I588="","",記入用!I588)</f>
        <v/>
      </c>
      <c r="J588" s="30" t="str">
        <f>IF(集計用!I588="","",IF(集計用!F588="男",LOOKUP(集計用!I588,得点換算データ!$C$3:$D$12),LOOKUP(集計用!I588,得点換算データ!$C$17:$D$26)))</f>
        <v/>
      </c>
      <c r="K588" s="28" t="str">
        <f>IF(記入用!J588="","",ROUNDDOWN(記入用!J588,0))</f>
        <v/>
      </c>
      <c r="L588" s="29" t="str">
        <f>IF(集計用!K588="","",IF(集計用!F588="男",LOOKUP(集計用!K588,得点換算データ!$E$3:$F$12),LOOKUP(集計用!K588,得点換算データ!$E$17:$F$26)))</f>
        <v/>
      </c>
      <c r="M588" s="28" t="str">
        <f>IF(記入用!K588="","",記入用!K588)</f>
        <v/>
      </c>
      <c r="N588" s="30" t="str">
        <f>IF(集計用!M588="","",IF(集計用!F588="男",LOOKUP(集計用!M588,得点換算データ!$G$3:$H$12),LOOKUP(集計用!M588,得点換算データ!$G$17:$H$26)))</f>
        <v/>
      </c>
      <c r="O588" s="28" t="str">
        <f>IF(記入用!L588="","",記入用!L588)</f>
        <v/>
      </c>
      <c r="P588" s="30" t="str">
        <f>IF(集計用!O588="","",IF(集計用!F588="男",LOOKUP(集計用!O588,得点換算データ!$I$3:$J$12),LOOKUP(集計用!O588,得点換算データ!$I$17:$J$26)))</f>
        <v/>
      </c>
      <c r="Q588" s="28" t="str">
        <f>IF(記入用!M588="","",記入用!M588)</f>
        <v/>
      </c>
      <c r="R588" s="30" t="str">
        <f>IF(集計用!Q588="","",IF(集計用!F588="男",LOOKUP(集計用!Q588,得点換算データ!$K$3:$L$12),LOOKUP(集計用!Q588,得点換算データ!$K$17:$L$26)))</f>
        <v/>
      </c>
      <c r="S588" s="28" t="str">
        <f>IF(記入用!N588="","",ROUNDUP(記入用!N588,1))</f>
        <v/>
      </c>
      <c r="T588" s="30" t="str">
        <f>IF(集計用!S588="","",IF(集計用!F588="男",LOOKUP(集計用!S588,得点換算データ!$M$3:$N$12),LOOKUP(集計用!S588,得点換算データ!$M$17:$N$26)))</f>
        <v/>
      </c>
      <c r="U588" s="28" t="str">
        <f>IF(記入用!O588="","",ROUNDDOWN(記入用!O588,0))</f>
        <v/>
      </c>
      <c r="V588" s="30" t="str">
        <f>IF(集計用!U588="","",IF(集計用!F588="男",LOOKUP(集計用!U588,得点換算データ!$O$3:$P$12),LOOKUP(集計用!U588,得点換算データ!$O$17:$P$26)))</f>
        <v/>
      </c>
      <c r="W588" s="28" t="str">
        <f>IF(記入用!P588="","",ROUNDDOWN(記入用!P588,0))</f>
        <v/>
      </c>
      <c r="X588" s="30" t="str">
        <f>IF(集計用!W588="","",IF(集計用!F588="男",LOOKUP(集計用!W588,得点換算データ!$Q$3:$R$12),LOOKUP(集計用!W588,得点換算データ!$Q$17:$R$26)))</f>
        <v/>
      </c>
      <c r="Y588" s="28" t="str">
        <f>IF(SUM(集計用!H588+J588+L588+N588+P588+R588+T588+V588+X588)=0,"",(H588+J588+L588+N588+T588+V588+X588+MAX(P588,R588)))</f>
        <v/>
      </c>
      <c r="Z588" s="28" t="str">
        <f>IF(Y588="","",IF(C588=1,LOOKUP(Y588,得点換算データ!$B$29:$B$33,得点換算データ!$A$29:$A$33),IF(C588=2,LOOKUP(Y588,得点換算データ!$C$29:$C$33,得点換算データ!$A$29:$A$33),LOOKUP(Y588,得点換算データ!$D$29:$D$33,得点換算データ!$A$29:$A$33))))</f>
        <v/>
      </c>
      <c r="AA588" s="27">
        <f t="shared" si="90"/>
        <v>0</v>
      </c>
      <c r="AB588" s="27"/>
      <c r="AC588" s="27">
        <f t="shared" si="91"/>
        <v>0</v>
      </c>
      <c r="AD588" s="27">
        <f t="shared" si="92"/>
        <v>0</v>
      </c>
      <c r="AE588" s="27">
        <f t="shared" si="93"/>
        <v>0</v>
      </c>
      <c r="AF588" s="27">
        <f t="shared" si="94"/>
        <v>0</v>
      </c>
      <c r="AG588" s="27">
        <f t="shared" si="95"/>
        <v>0</v>
      </c>
      <c r="AH588" s="27">
        <f t="shared" si="96"/>
        <v>0</v>
      </c>
      <c r="AI588" s="27">
        <f t="shared" si="97"/>
        <v>0</v>
      </c>
      <c r="AJ588" s="27">
        <f t="shared" si="98"/>
        <v>0</v>
      </c>
      <c r="AK588" s="27">
        <f t="shared" si="99"/>
        <v>0</v>
      </c>
    </row>
    <row r="589" spans="1:37">
      <c r="A589" s="28" t="str">
        <f>IF(記入用!A589="","",記入用!A589)</f>
        <v/>
      </c>
      <c r="B589" s="28" t="str">
        <f>IF(記入用!B589="","",記入用!B589)</f>
        <v/>
      </c>
      <c r="C589" s="28" t="str">
        <f>IF(記入用!C589="","",記入用!C589)</f>
        <v/>
      </c>
      <c r="D589" s="28" t="str">
        <f>IF(記入用!D589="","",記入用!D589)</f>
        <v/>
      </c>
      <c r="E589" s="28" t="str">
        <f>IF(記入用!E589="","",記入用!E589)</f>
        <v/>
      </c>
      <c r="F589" s="28" t="str">
        <f>IF(記入用!F589="","",記入用!F589)</f>
        <v/>
      </c>
      <c r="G589" s="28" t="str">
        <f>IF(OR(記入用!G589=0,記入用!H589=0),"",ROUND((記入用!G589+記入用!H589)/2,0))</f>
        <v/>
      </c>
      <c r="H589" s="29" t="str">
        <f>IF(集計用!G589="","",IF(集計用!F589="男",LOOKUP(集計用!G589,得点換算データ!$A$3:$B$12),LOOKUP(集計用!G589,得点換算データ!$A$17:$B$26)))</f>
        <v/>
      </c>
      <c r="I589" s="28" t="str">
        <f>IF(記入用!I589="","",記入用!I589)</f>
        <v/>
      </c>
      <c r="J589" s="30" t="str">
        <f>IF(集計用!I589="","",IF(集計用!F589="男",LOOKUP(集計用!I589,得点換算データ!$C$3:$D$12),LOOKUP(集計用!I589,得点換算データ!$C$17:$D$26)))</f>
        <v/>
      </c>
      <c r="K589" s="28" t="str">
        <f>IF(記入用!J589="","",ROUNDDOWN(記入用!J589,0))</f>
        <v/>
      </c>
      <c r="L589" s="29" t="str">
        <f>IF(集計用!K589="","",IF(集計用!F589="男",LOOKUP(集計用!K589,得点換算データ!$E$3:$F$12),LOOKUP(集計用!K589,得点換算データ!$E$17:$F$26)))</f>
        <v/>
      </c>
      <c r="M589" s="28" t="str">
        <f>IF(記入用!K589="","",記入用!K589)</f>
        <v/>
      </c>
      <c r="N589" s="30" t="str">
        <f>IF(集計用!M589="","",IF(集計用!F589="男",LOOKUP(集計用!M589,得点換算データ!$G$3:$H$12),LOOKUP(集計用!M589,得点換算データ!$G$17:$H$26)))</f>
        <v/>
      </c>
      <c r="O589" s="28" t="str">
        <f>IF(記入用!L589="","",記入用!L589)</f>
        <v/>
      </c>
      <c r="P589" s="30" t="str">
        <f>IF(集計用!O589="","",IF(集計用!F589="男",LOOKUP(集計用!O589,得点換算データ!$I$3:$J$12),LOOKUP(集計用!O589,得点換算データ!$I$17:$J$26)))</f>
        <v/>
      </c>
      <c r="Q589" s="28" t="str">
        <f>IF(記入用!M589="","",記入用!M589)</f>
        <v/>
      </c>
      <c r="R589" s="30" t="str">
        <f>IF(集計用!Q589="","",IF(集計用!F589="男",LOOKUP(集計用!Q589,得点換算データ!$K$3:$L$12),LOOKUP(集計用!Q589,得点換算データ!$K$17:$L$26)))</f>
        <v/>
      </c>
      <c r="S589" s="28" t="str">
        <f>IF(記入用!N589="","",ROUNDUP(記入用!N589,1))</f>
        <v/>
      </c>
      <c r="T589" s="30" t="str">
        <f>IF(集計用!S589="","",IF(集計用!F589="男",LOOKUP(集計用!S589,得点換算データ!$M$3:$N$12),LOOKUP(集計用!S589,得点換算データ!$M$17:$N$26)))</f>
        <v/>
      </c>
      <c r="U589" s="28" t="str">
        <f>IF(記入用!O589="","",ROUNDDOWN(記入用!O589,0))</f>
        <v/>
      </c>
      <c r="V589" s="30" t="str">
        <f>IF(集計用!U589="","",IF(集計用!F589="男",LOOKUP(集計用!U589,得点換算データ!$O$3:$P$12),LOOKUP(集計用!U589,得点換算データ!$O$17:$P$26)))</f>
        <v/>
      </c>
      <c r="W589" s="28" t="str">
        <f>IF(記入用!P589="","",ROUNDDOWN(記入用!P589,0))</f>
        <v/>
      </c>
      <c r="X589" s="30" t="str">
        <f>IF(集計用!W589="","",IF(集計用!F589="男",LOOKUP(集計用!W589,得点換算データ!$Q$3:$R$12),LOOKUP(集計用!W589,得点換算データ!$Q$17:$R$26)))</f>
        <v/>
      </c>
      <c r="Y589" s="28" t="str">
        <f>IF(SUM(集計用!H589+J589+L589+N589+P589+R589+T589+V589+X589)=0,"",(H589+J589+L589+N589+T589+V589+X589+MAX(P589,R589)))</f>
        <v/>
      </c>
      <c r="Z589" s="28" t="str">
        <f>IF(Y589="","",IF(C589=1,LOOKUP(Y589,得点換算データ!$B$29:$B$33,得点換算データ!$A$29:$A$33),IF(C589=2,LOOKUP(Y589,得点換算データ!$C$29:$C$33,得点換算データ!$A$29:$A$33),LOOKUP(Y589,得点換算データ!$D$29:$D$33,得点換算データ!$A$29:$A$33))))</f>
        <v/>
      </c>
      <c r="AA589" s="27">
        <f t="shared" si="90"/>
        <v>0</v>
      </c>
      <c r="AB589" s="27"/>
      <c r="AC589" s="27">
        <f t="shared" si="91"/>
        <v>0</v>
      </c>
      <c r="AD589" s="27">
        <f t="shared" si="92"/>
        <v>0</v>
      </c>
      <c r="AE589" s="27">
        <f t="shared" si="93"/>
        <v>0</v>
      </c>
      <c r="AF589" s="27">
        <f t="shared" si="94"/>
        <v>0</v>
      </c>
      <c r="AG589" s="27">
        <f t="shared" si="95"/>
        <v>0</v>
      </c>
      <c r="AH589" s="27">
        <f t="shared" si="96"/>
        <v>0</v>
      </c>
      <c r="AI589" s="27">
        <f t="shared" si="97"/>
        <v>0</v>
      </c>
      <c r="AJ589" s="27">
        <f t="shared" si="98"/>
        <v>0</v>
      </c>
      <c r="AK589" s="27">
        <f t="shared" si="99"/>
        <v>0</v>
      </c>
    </row>
    <row r="590" spans="1:37">
      <c r="A590" s="28" t="str">
        <f>IF(記入用!A590="","",記入用!A590)</f>
        <v/>
      </c>
      <c r="B590" s="28" t="str">
        <f>IF(記入用!B590="","",記入用!B590)</f>
        <v/>
      </c>
      <c r="C590" s="28" t="str">
        <f>IF(記入用!C590="","",記入用!C590)</f>
        <v/>
      </c>
      <c r="D590" s="28" t="str">
        <f>IF(記入用!D590="","",記入用!D590)</f>
        <v/>
      </c>
      <c r="E590" s="28" t="str">
        <f>IF(記入用!E590="","",記入用!E590)</f>
        <v/>
      </c>
      <c r="F590" s="28" t="str">
        <f>IF(記入用!F590="","",記入用!F590)</f>
        <v/>
      </c>
      <c r="G590" s="28" t="str">
        <f>IF(OR(記入用!G590=0,記入用!H590=0),"",ROUND((記入用!G590+記入用!H590)/2,0))</f>
        <v/>
      </c>
      <c r="H590" s="29" t="str">
        <f>IF(集計用!G590="","",IF(集計用!F590="男",LOOKUP(集計用!G590,得点換算データ!$A$3:$B$12),LOOKUP(集計用!G590,得点換算データ!$A$17:$B$26)))</f>
        <v/>
      </c>
      <c r="I590" s="28" t="str">
        <f>IF(記入用!I590="","",記入用!I590)</f>
        <v/>
      </c>
      <c r="J590" s="30" t="str">
        <f>IF(集計用!I590="","",IF(集計用!F590="男",LOOKUP(集計用!I590,得点換算データ!$C$3:$D$12),LOOKUP(集計用!I590,得点換算データ!$C$17:$D$26)))</f>
        <v/>
      </c>
      <c r="K590" s="28" t="str">
        <f>IF(記入用!J590="","",ROUNDDOWN(記入用!J590,0))</f>
        <v/>
      </c>
      <c r="L590" s="29" t="str">
        <f>IF(集計用!K590="","",IF(集計用!F590="男",LOOKUP(集計用!K590,得点換算データ!$E$3:$F$12),LOOKUP(集計用!K590,得点換算データ!$E$17:$F$26)))</f>
        <v/>
      </c>
      <c r="M590" s="28" t="str">
        <f>IF(記入用!K590="","",記入用!K590)</f>
        <v/>
      </c>
      <c r="N590" s="30" t="str">
        <f>IF(集計用!M590="","",IF(集計用!F590="男",LOOKUP(集計用!M590,得点換算データ!$G$3:$H$12),LOOKUP(集計用!M590,得点換算データ!$G$17:$H$26)))</f>
        <v/>
      </c>
      <c r="O590" s="28" t="str">
        <f>IF(記入用!L590="","",記入用!L590)</f>
        <v/>
      </c>
      <c r="P590" s="30" t="str">
        <f>IF(集計用!O590="","",IF(集計用!F590="男",LOOKUP(集計用!O590,得点換算データ!$I$3:$J$12),LOOKUP(集計用!O590,得点換算データ!$I$17:$J$26)))</f>
        <v/>
      </c>
      <c r="Q590" s="28" t="str">
        <f>IF(記入用!M590="","",記入用!M590)</f>
        <v/>
      </c>
      <c r="R590" s="30" t="str">
        <f>IF(集計用!Q590="","",IF(集計用!F590="男",LOOKUP(集計用!Q590,得点換算データ!$K$3:$L$12),LOOKUP(集計用!Q590,得点換算データ!$K$17:$L$26)))</f>
        <v/>
      </c>
      <c r="S590" s="28" t="str">
        <f>IF(記入用!N590="","",ROUNDUP(記入用!N590,1))</f>
        <v/>
      </c>
      <c r="T590" s="30" t="str">
        <f>IF(集計用!S590="","",IF(集計用!F590="男",LOOKUP(集計用!S590,得点換算データ!$M$3:$N$12),LOOKUP(集計用!S590,得点換算データ!$M$17:$N$26)))</f>
        <v/>
      </c>
      <c r="U590" s="28" t="str">
        <f>IF(記入用!O590="","",ROUNDDOWN(記入用!O590,0))</f>
        <v/>
      </c>
      <c r="V590" s="30" t="str">
        <f>IF(集計用!U590="","",IF(集計用!F590="男",LOOKUP(集計用!U590,得点換算データ!$O$3:$P$12),LOOKUP(集計用!U590,得点換算データ!$O$17:$P$26)))</f>
        <v/>
      </c>
      <c r="W590" s="28" t="str">
        <f>IF(記入用!P590="","",ROUNDDOWN(記入用!P590,0))</f>
        <v/>
      </c>
      <c r="X590" s="30" t="str">
        <f>IF(集計用!W590="","",IF(集計用!F590="男",LOOKUP(集計用!W590,得点換算データ!$Q$3:$R$12),LOOKUP(集計用!W590,得点換算データ!$Q$17:$R$26)))</f>
        <v/>
      </c>
      <c r="Y590" s="28" t="str">
        <f>IF(SUM(集計用!H590+J590+L590+N590+P590+R590+T590+V590+X590)=0,"",(H590+J590+L590+N590+T590+V590+X590+MAX(P590,R590)))</f>
        <v/>
      </c>
      <c r="Z590" s="28" t="str">
        <f>IF(Y590="","",IF(C590=1,LOOKUP(Y590,得点換算データ!$B$29:$B$33,得点換算データ!$A$29:$A$33),IF(C590=2,LOOKUP(Y590,得点換算データ!$C$29:$C$33,得点換算データ!$A$29:$A$33),LOOKUP(Y590,得点換算データ!$D$29:$D$33,得点換算データ!$A$29:$A$33))))</f>
        <v/>
      </c>
      <c r="AA590" s="27">
        <f t="shared" si="90"/>
        <v>0</v>
      </c>
      <c r="AB590" s="27"/>
      <c r="AC590" s="27">
        <f t="shared" si="91"/>
        <v>0</v>
      </c>
      <c r="AD590" s="27">
        <f t="shared" si="92"/>
        <v>0</v>
      </c>
      <c r="AE590" s="27">
        <f t="shared" si="93"/>
        <v>0</v>
      </c>
      <c r="AF590" s="27">
        <f t="shared" si="94"/>
        <v>0</v>
      </c>
      <c r="AG590" s="27">
        <f t="shared" si="95"/>
        <v>0</v>
      </c>
      <c r="AH590" s="27">
        <f t="shared" si="96"/>
        <v>0</v>
      </c>
      <c r="AI590" s="27">
        <f t="shared" si="97"/>
        <v>0</v>
      </c>
      <c r="AJ590" s="27">
        <f t="shared" si="98"/>
        <v>0</v>
      </c>
      <c r="AK590" s="27">
        <f t="shared" si="99"/>
        <v>0</v>
      </c>
    </row>
    <row r="591" spans="1:37">
      <c r="A591" s="28" t="str">
        <f>IF(記入用!A591="","",記入用!A591)</f>
        <v/>
      </c>
      <c r="B591" s="28" t="str">
        <f>IF(記入用!B591="","",記入用!B591)</f>
        <v/>
      </c>
      <c r="C591" s="28" t="str">
        <f>IF(記入用!C591="","",記入用!C591)</f>
        <v/>
      </c>
      <c r="D591" s="28" t="str">
        <f>IF(記入用!D591="","",記入用!D591)</f>
        <v/>
      </c>
      <c r="E591" s="28" t="str">
        <f>IF(記入用!E591="","",記入用!E591)</f>
        <v/>
      </c>
      <c r="F591" s="28" t="str">
        <f>IF(記入用!F591="","",記入用!F591)</f>
        <v/>
      </c>
      <c r="G591" s="28" t="str">
        <f>IF(OR(記入用!G591=0,記入用!H591=0),"",ROUND((記入用!G591+記入用!H591)/2,0))</f>
        <v/>
      </c>
      <c r="H591" s="29" t="str">
        <f>IF(集計用!G591="","",IF(集計用!F591="男",LOOKUP(集計用!G591,得点換算データ!$A$3:$B$12),LOOKUP(集計用!G591,得点換算データ!$A$17:$B$26)))</f>
        <v/>
      </c>
      <c r="I591" s="28" t="str">
        <f>IF(記入用!I591="","",記入用!I591)</f>
        <v/>
      </c>
      <c r="J591" s="30" t="str">
        <f>IF(集計用!I591="","",IF(集計用!F591="男",LOOKUP(集計用!I591,得点換算データ!$C$3:$D$12),LOOKUP(集計用!I591,得点換算データ!$C$17:$D$26)))</f>
        <v/>
      </c>
      <c r="K591" s="28" t="str">
        <f>IF(記入用!J591="","",ROUNDDOWN(記入用!J591,0))</f>
        <v/>
      </c>
      <c r="L591" s="29" t="str">
        <f>IF(集計用!K591="","",IF(集計用!F591="男",LOOKUP(集計用!K591,得点換算データ!$E$3:$F$12),LOOKUP(集計用!K591,得点換算データ!$E$17:$F$26)))</f>
        <v/>
      </c>
      <c r="M591" s="28" t="str">
        <f>IF(記入用!K591="","",記入用!K591)</f>
        <v/>
      </c>
      <c r="N591" s="30" t="str">
        <f>IF(集計用!M591="","",IF(集計用!F591="男",LOOKUP(集計用!M591,得点換算データ!$G$3:$H$12),LOOKUP(集計用!M591,得点換算データ!$G$17:$H$26)))</f>
        <v/>
      </c>
      <c r="O591" s="28" t="str">
        <f>IF(記入用!L591="","",記入用!L591)</f>
        <v/>
      </c>
      <c r="P591" s="30" t="str">
        <f>IF(集計用!O591="","",IF(集計用!F591="男",LOOKUP(集計用!O591,得点換算データ!$I$3:$J$12),LOOKUP(集計用!O591,得点換算データ!$I$17:$J$26)))</f>
        <v/>
      </c>
      <c r="Q591" s="28" t="str">
        <f>IF(記入用!M591="","",記入用!M591)</f>
        <v/>
      </c>
      <c r="R591" s="30" t="str">
        <f>IF(集計用!Q591="","",IF(集計用!F591="男",LOOKUP(集計用!Q591,得点換算データ!$K$3:$L$12),LOOKUP(集計用!Q591,得点換算データ!$K$17:$L$26)))</f>
        <v/>
      </c>
      <c r="S591" s="28" t="str">
        <f>IF(記入用!N591="","",ROUNDUP(記入用!N591,1))</f>
        <v/>
      </c>
      <c r="T591" s="30" t="str">
        <f>IF(集計用!S591="","",IF(集計用!F591="男",LOOKUP(集計用!S591,得点換算データ!$M$3:$N$12),LOOKUP(集計用!S591,得点換算データ!$M$17:$N$26)))</f>
        <v/>
      </c>
      <c r="U591" s="28" t="str">
        <f>IF(記入用!O591="","",ROUNDDOWN(記入用!O591,0))</f>
        <v/>
      </c>
      <c r="V591" s="30" t="str">
        <f>IF(集計用!U591="","",IF(集計用!F591="男",LOOKUP(集計用!U591,得点換算データ!$O$3:$P$12),LOOKUP(集計用!U591,得点換算データ!$O$17:$P$26)))</f>
        <v/>
      </c>
      <c r="W591" s="28" t="str">
        <f>IF(記入用!P591="","",ROUNDDOWN(記入用!P591,0))</f>
        <v/>
      </c>
      <c r="X591" s="30" t="str">
        <f>IF(集計用!W591="","",IF(集計用!F591="男",LOOKUP(集計用!W591,得点換算データ!$Q$3:$R$12),LOOKUP(集計用!W591,得点換算データ!$Q$17:$R$26)))</f>
        <v/>
      </c>
      <c r="Y591" s="28" t="str">
        <f>IF(SUM(集計用!H591+J591+L591+N591+P591+R591+T591+V591+X591)=0,"",(H591+J591+L591+N591+T591+V591+X591+MAX(P591,R591)))</f>
        <v/>
      </c>
      <c r="Z591" s="28" t="str">
        <f>IF(Y591="","",IF(C591=1,LOOKUP(Y591,得点換算データ!$B$29:$B$33,得点換算データ!$A$29:$A$33),IF(C591=2,LOOKUP(Y591,得点換算データ!$C$29:$C$33,得点換算データ!$A$29:$A$33),LOOKUP(Y591,得点換算データ!$D$29:$D$33,得点換算データ!$A$29:$A$33))))</f>
        <v/>
      </c>
      <c r="AA591" s="27">
        <f t="shared" si="90"/>
        <v>0</v>
      </c>
      <c r="AB591" s="27"/>
      <c r="AC591" s="27">
        <f t="shared" si="91"/>
        <v>0</v>
      </c>
      <c r="AD591" s="27">
        <f t="shared" si="92"/>
        <v>0</v>
      </c>
      <c r="AE591" s="27">
        <f t="shared" si="93"/>
        <v>0</v>
      </c>
      <c r="AF591" s="27">
        <f t="shared" si="94"/>
        <v>0</v>
      </c>
      <c r="AG591" s="27">
        <f t="shared" si="95"/>
        <v>0</v>
      </c>
      <c r="AH591" s="27">
        <f t="shared" si="96"/>
        <v>0</v>
      </c>
      <c r="AI591" s="27">
        <f t="shared" si="97"/>
        <v>0</v>
      </c>
      <c r="AJ591" s="27">
        <f t="shared" si="98"/>
        <v>0</v>
      </c>
      <c r="AK591" s="27">
        <f t="shared" si="99"/>
        <v>0</v>
      </c>
    </row>
    <row r="592" spans="1:37">
      <c r="A592" s="28" t="str">
        <f>IF(記入用!A592="","",記入用!A592)</f>
        <v/>
      </c>
      <c r="B592" s="28" t="str">
        <f>IF(記入用!B592="","",記入用!B592)</f>
        <v/>
      </c>
      <c r="C592" s="28" t="str">
        <f>IF(記入用!C592="","",記入用!C592)</f>
        <v/>
      </c>
      <c r="D592" s="28" t="str">
        <f>IF(記入用!D592="","",記入用!D592)</f>
        <v/>
      </c>
      <c r="E592" s="28" t="str">
        <f>IF(記入用!E592="","",記入用!E592)</f>
        <v/>
      </c>
      <c r="F592" s="28" t="str">
        <f>IF(記入用!F592="","",記入用!F592)</f>
        <v/>
      </c>
      <c r="G592" s="28" t="str">
        <f>IF(OR(記入用!G592=0,記入用!H592=0),"",ROUND((記入用!G592+記入用!H592)/2,0))</f>
        <v/>
      </c>
      <c r="H592" s="29" t="str">
        <f>IF(集計用!G592="","",IF(集計用!F592="男",LOOKUP(集計用!G592,得点換算データ!$A$3:$B$12),LOOKUP(集計用!G592,得点換算データ!$A$17:$B$26)))</f>
        <v/>
      </c>
      <c r="I592" s="28" t="str">
        <f>IF(記入用!I592="","",記入用!I592)</f>
        <v/>
      </c>
      <c r="J592" s="30" t="str">
        <f>IF(集計用!I592="","",IF(集計用!F592="男",LOOKUP(集計用!I592,得点換算データ!$C$3:$D$12),LOOKUP(集計用!I592,得点換算データ!$C$17:$D$26)))</f>
        <v/>
      </c>
      <c r="K592" s="28" t="str">
        <f>IF(記入用!J592="","",ROUNDDOWN(記入用!J592,0))</f>
        <v/>
      </c>
      <c r="L592" s="29" t="str">
        <f>IF(集計用!K592="","",IF(集計用!F592="男",LOOKUP(集計用!K592,得点換算データ!$E$3:$F$12),LOOKUP(集計用!K592,得点換算データ!$E$17:$F$26)))</f>
        <v/>
      </c>
      <c r="M592" s="28" t="str">
        <f>IF(記入用!K592="","",記入用!K592)</f>
        <v/>
      </c>
      <c r="N592" s="30" t="str">
        <f>IF(集計用!M592="","",IF(集計用!F592="男",LOOKUP(集計用!M592,得点換算データ!$G$3:$H$12),LOOKUP(集計用!M592,得点換算データ!$G$17:$H$26)))</f>
        <v/>
      </c>
      <c r="O592" s="28" t="str">
        <f>IF(記入用!L592="","",記入用!L592)</f>
        <v/>
      </c>
      <c r="P592" s="30" t="str">
        <f>IF(集計用!O592="","",IF(集計用!F592="男",LOOKUP(集計用!O592,得点換算データ!$I$3:$J$12),LOOKUP(集計用!O592,得点換算データ!$I$17:$J$26)))</f>
        <v/>
      </c>
      <c r="Q592" s="28" t="str">
        <f>IF(記入用!M592="","",記入用!M592)</f>
        <v/>
      </c>
      <c r="R592" s="30" t="str">
        <f>IF(集計用!Q592="","",IF(集計用!F592="男",LOOKUP(集計用!Q592,得点換算データ!$K$3:$L$12),LOOKUP(集計用!Q592,得点換算データ!$K$17:$L$26)))</f>
        <v/>
      </c>
      <c r="S592" s="28" t="str">
        <f>IF(記入用!N592="","",ROUNDUP(記入用!N592,1))</f>
        <v/>
      </c>
      <c r="T592" s="30" t="str">
        <f>IF(集計用!S592="","",IF(集計用!F592="男",LOOKUP(集計用!S592,得点換算データ!$M$3:$N$12),LOOKUP(集計用!S592,得点換算データ!$M$17:$N$26)))</f>
        <v/>
      </c>
      <c r="U592" s="28" t="str">
        <f>IF(記入用!O592="","",ROUNDDOWN(記入用!O592,0))</f>
        <v/>
      </c>
      <c r="V592" s="30" t="str">
        <f>IF(集計用!U592="","",IF(集計用!F592="男",LOOKUP(集計用!U592,得点換算データ!$O$3:$P$12),LOOKUP(集計用!U592,得点換算データ!$O$17:$P$26)))</f>
        <v/>
      </c>
      <c r="W592" s="28" t="str">
        <f>IF(記入用!P592="","",ROUNDDOWN(記入用!P592,0))</f>
        <v/>
      </c>
      <c r="X592" s="30" t="str">
        <f>IF(集計用!W592="","",IF(集計用!F592="男",LOOKUP(集計用!W592,得点換算データ!$Q$3:$R$12),LOOKUP(集計用!W592,得点換算データ!$Q$17:$R$26)))</f>
        <v/>
      </c>
      <c r="Y592" s="28" t="str">
        <f>IF(SUM(集計用!H592+J592+L592+N592+P592+R592+T592+V592+X592)=0,"",(H592+J592+L592+N592+T592+V592+X592+MAX(P592,R592)))</f>
        <v/>
      </c>
      <c r="Z592" s="28" t="str">
        <f>IF(Y592="","",IF(C592=1,LOOKUP(Y592,得点換算データ!$B$29:$B$33,得点換算データ!$A$29:$A$33),IF(C592=2,LOOKUP(Y592,得点換算データ!$C$29:$C$33,得点換算データ!$A$29:$A$33),LOOKUP(Y592,得点換算データ!$D$29:$D$33,得点換算データ!$A$29:$A$33))))</f>
        <v/>
      </c>
      <c r="AA592" s="27">
        <f t="shared" si="90"/>
        <v>0</v>
      </c>
      <c r="AB592" s="27"/>
      <c r="AC592" s="27">
        <f t="shared" si="91"/>
        <v>0</v>
      </c>
      <c r="AD592" s="27">
        <f t="shared" si="92"/>
        <v>0</v>
      </c>
      <c r="AE592" s="27">
        <f t="shared" si="93"/>
        <v>0</v>
      </c>
      <c r="AF592" s="27">
        <f t="shared" si="94"/>
        <v>0</v>
      </c>
      <c r="AG592" s="27">
        <f t="shared" si="95"/>
        <v>0</v>
      </c>
      <c r="AH592" s="27">
        <f t="shared" si="96"/>
        <v>0</v>
      </c>
      <c r="AI592" s="27">
        <f t="shared" si="97"/>
        <v>0</v>
      </c>
      <c r="AJ592" s="27">
        <f t="shared" si="98"/>
        <v>0</v>
      </c>
      <c r="AK592" s="27">
        <f t="shared" si="99"/>
        <v>0</v>
      </c>
    </row>
    <row r="593" spans="1:37">
      <c r="A593" s="28" t="str">
        <f>IF(記入用!A593="","",記入用!A593)</f>
        <v/>
      </c>
      <c r="B593" s="28" t="str">
        <f>IF(記入用!B593="","",記入用!B593)</f>
        <v/>
      </c>
      <c r="C593" s="28" t="str">
        <f>IF(記入用!C593="","",記入用!C593)</f>
        <v/>
      </c>
      <c r="D593" s="28" t="str">
        <f>IF(記入用!D593="","",記入用!D593)</f>
        <v/>
      </c>
      <c r="E593" s="28" t="str">
        <f>IF(記入用!E593="","",記入用!E593)</f>
        <v/>
      </c>
      <c r="F593" s="28" t="str">
        <f>IF(記入用!F593="","",記入用!F593)</f>
        <v/>
      </c>
      <c r="G593" s="28" t="str">
        <f>IF(OR(記入用!G593=0,記入用!H593=0),"",ROUND((記入用!G593+記入用!H593)/2,0))</f>
        <v/>
      </c>
      <c r="H593" s="29" t="str">
        <f>IF(集計用!G593="","",IF(集計用!F593="男",LOOKUP(集計用!G593,得点換算データ!$A$3:$B$12),LOOKUP(集計用!G593,得点換算データ!$A$17:$B$26)))</f>
        <v/>
      </c>
      <c r="I593" s="28" t="str">
        <f>IF(記入用!I593="","",記入用!I593)</f>
        <v/>
      </c>
      <c r="J593" s="30" t="str">
        <f>IF(集計用!I593="","",IF(集計用!F593="男",LOOKUP(集計用!I593,得点換算データ!$C$3:$D$12),LOOKUP(集計用!I593,得点換算データ!$C$17:$D$26)))</f>
        <v/>
      </c>
      <c r="K593" s="28" t="str">
        <f>IF(記入用!J593="","",ROUNDDOWN(記入用!J593,0))</f>
        <v/>
      </c>
      <c r="L593" s="29" t="str">
        <f>IF(集計用!K593="","",IF(集計用!F593="男",LOOKUP(集計用!K593,得点換算データ!$E$3:$F$12),LOOKUP(集計用!K593,得点換算データ!$E$17:$F$26)))</f>
        <v/>
      </c>
      <c r="M593" s="28" t="str">
        <f>IF(記入用!K593="","",記入用!K593)</f>
        <v/>
      </c>
      <c r="N593" s="30" t="str">
        <f>IF(集計用!M593="","",IF(集計用!F593="男",LOOKUP(集計用!M593,得点換算データ!$G$3:$H$12),LOOKUP(集計用!M593,得点換算データ!$G$17:$H$26)))</f>
        <v/>
      </c>
      <c r="O593" s="28" t="str">
        <f>IF(記入用!L593="","",記入用!L593)</f>
        <v/>
      </c>
      <c r="P593" s="30" t="str">
        <f>IF(集計用!O593="","",IF(集計用!F593="男",LOOKUP(集計用!O593,得点換算データ!$I$3:$J$12),LOOKUP(集計用!O593,得点換算データ!$I$17:$J$26)))</f>
        <v/>
      </c>
      <c r="Q593" s="28" t="str">
        <f>IF(記入用!M593="","",記入用!M593)</f>
        <v/>
      </c>
      <c r="R593" s="30" t="str">
        <f>IF(集計用!Q593="","",IF(集計用!F593="男",LOOKUP(集計用!Q593,得点換算データ!$K$3:$L$12),LOOKUP(集計用!Q593,得点換算データ!$K$17:$L$26)))</f>
        <v/>
      </c>
      <c r="S593" s="28" t="str">
        <f>IF(記入用!N593="","",ROUNDUP(記入用!N593,1))</f>
        <v/>
      </c>
      <c r="T593" s="30" t="str">
        <f>IF(集計用!S593="","",IF(集計用!F593="男",LOOKUP(集計用!S593,得点換算データ!$M$3:$N$12),LOOKUP(集計用!S593,得点換算データ!$M$17:$N$26)))</f>
        <v/>
      </c>
      <c r="U593" s="28" t="str">
        <f>IF(記入用!O593="","",ROUNDDOWN(記入用!O593,0))</f>
        <v/>
      </c>
      <c r="V593" s="30" t="str">
        <f>IF(集計用!U593="","",IF(集計用!F593="男",LOOKUP(集計用!U593,得点換算データ!$O$3:$P$12),LOOKUP(集計用!U593,得点換算データ!$O$17:$P$26)))</f>
        <v/>
      </c>
      <c r="W593" s="28" t="str">
        <f>IF(記入用!P593="","",ROUNDDOWN(記入用!P593,0))</f>
        <v/>
      </c>
      <c r="X593" s="30" t="str">
        <f>IF(集計用!W593="","",IF(集計用!F593="男",LOOKUP(集計用!W593,得点換算データ!$Q$3:$R$12),LOOKUP(集計用!W593,得点換算データ!$Q$17:$R$26)))</f>
        <v/>
      </c>
      <c r="Y593" s="28" t="str">
        <f>IF(SUM(集計用!H593+J593+L593+N593+P593+R593+T593+V593+X593)=0,"",(H593+J593+L593+N593+T593+V593+X593+MAX(P593,R593)))</f>
        <v/>
      </c>
      <c r="Z593" s="28" t="str">
        <f>IF(Y593="","",IF(C593=1,LOOKUP(Y593,得点換算データ!$B$29:$B$33,得点換算データ!$A$29:$A$33),IF(C593=2,LOOKUP(Y593,得点換算データ!$C$29:$C$33,得点換算データ!$A$29:$A$33),LOOKUP(Y593,得点換算データ!$D$29:$D$33,得点換算データ!$A$29:$A$33))))</f>
        <v/>
      </c>
      <c r="AA593" s="27">
        <f t="shared" si="90"/>
        <v>0</v>
      </c>
      <c r="AB593" s="27"/>
      <c r="AC593" s="27">
        <f t="shared" si="91"/>
        <v>0</v>
      </c>
      <c r="AD593" s="27">
        <f t="shared" si="92"/>
        <v>0</v>
      </c>
      <c r="AE593" s="27">
        <f t="shared" si="93"/>
        <v>0</v>
      </c>
      <c r="AF593" s="27">
        <f t="shared" si="94"/>
        <v>0</v>
      </c>
      <c r="AG593" s="27">
        <f t="shared" si="95"/>
        <v>0</v>
      </c>
      <c r="AH593" s="27">
        <f t="shared" si="96"/>
        <v>0</v>
      </c>
      <c r="AI593" s="27">
        <f t="shared" si="97"/>
        <v>0</v>
      </c>
      <c r="AJ593" s="27">
        <f t="shared" si="98"/>
        <v>0</v>
      </c>
      <c r="AK593" s="27">
        <f t="shared" si="99"/>
        <v>0</v>
      </c>
    </row>
    <row r="594" spans="1:37">
      <c r="A594" s="28" t="str">
        <f>IF(記入用!A594="","",記入用!A594)</f>
        <v/>
      </c>
      <c r="B594" s="28" t="str">
        <f>IF(記入用!B594="","",記入用!B594)</f>
        <v/>
      </c>
      <c r="C594" s="28" t="str">
        <f>IF(記入用!C594="","",記入用!C594)</f>
        <v/>
      </c>
      <c r="D594" s="28" t="str">
        <f>IF(記入用!D594="","",記入用!D594)</f>
        <v/>
      </c>
      <c r="E594" s="28" t="str">
        <f>IF(記入用!E594="","",記入用!E594)</f>
        <v/>
      </c>
      <c r="F594" s="28" t="str">
        <f>IF(記入用!F594="","",記入用!F594)</f>
        <v/>
      </c>
      <c r="G594" s="28" t="str">
        <f>IF(OR(記入用!G594=0,記入用!H594=0),"",ROUND((記入用!G594+記入用!H594)/2,0))</f>
        <v/>
      </c>
      <c r="H594" s="29" t="str">
        <f>IF(集計用!G594="","",IF(集計用!F594="男",LOOKUP(集計用!G594,得点換算データ!$A$3:$B$12),LOOKUP(集計用!G594,得点換算データ!$A$17:$B$26)))</f>
        <v/>
      </c>
      <c r="I594" s="28" t="str">
        <f>IF(記入用!I594="","",記入用!I594)</f>
        <v/>
      </c>
      <c r="J594" s="30" t="str">
        <f>IF(集計用!I594="","",IF(集計用!F594="男",LOOKUP(集計用!I594,得点換算データ!$C$3:$D$12),LOOKUP(集計用!I594,得点換算データ!$C$17:$D$26)))</f>
        <v/>
      </c>
      <c r="K594" s="28" t="str">
        <f>IF(記入用!J594="","",ROUNDDOWN(記入用!J594,0))</f>
        <v/>
      </c>
      <c r="L594" s="29" t="str">
        <f>IF(集計用!K594="","",IF(集計用!F594="男",LOOKUP(集計用!K594,得点換算データ!$E$3:$F$12),LOOKUP(集計用!K594,得点換算データ!$E$17:$F$26)))</f>
        <v/>
      </c>
      <c r="M594" s="28" t="str">
        <f>IF(記入用!K594="","",記入用!K594)</f>
        <v/>
      </c>
      <c r="N594" s="30" t="str">
        <f>IF(集計用!M594="","",IF(集計用!F594="男",LOOKUP(集計用!M594,得点換算データ!$G$3:$H$12),LOOKUP(集計用!M594,得点換算データ!$G$17:$H$26)))</f>
        <v/>
      </c>
      <c r="O594" s="28" t="str">
        <f>IF(記入用!L594="","",記入用!L594)</f>
        <v/>
      </c>
      <c r="P594" s="30" t="str">
        <f>IF(集計用!O594="","",IF(集計用!F594="男",LOOKUP(集計用!O594,得点換算データ!$I$3:$J$12),LOOKUP(集計用!O594,得点換算データ!$I$17:$J$26)))</f>
        <v/>
      </c>
      <c r="Q594" s="28" t="str">
        <f>IF(記入用!M594="","",記入用!M594)</f>
        <v/>
      </c>
      <c r="R594" s="30" t="str">
        <f>IF(集計用!Q594="","",IF(集計用!F594="男",LOOKUP(集計用!Q594,得点換算データ!$K$3:$L$12),LOOKUP(集計用!Q594,得点換算データ!$K$17:$L$26)))</f>
        <v/>
      </c>
      <c r="S594" s="28" t="str">
        <f>IF(記入用!N594="","",ROUNDUP(記入用!N594,1))</f>
        <v/>
      </c>
      <c r="T594" s="30" t="str">
        <f>IF(集計用!S594="","",IF(集計用!F594="男",LOOKUP(集計用!S594,得点換算データ!$M$3:$N$12),LOOKUP(集計用!S594,得点換算データ!$M$17:$N$26)))</f>
        <v/>
      </c>
      <c r="U594" s="28" t="str">
        <f>IF(記入用!O594="","",ROUNDDOWN(記入用!O594,0))</f>
        <v/>
      </c>
      <c r="V594" s="30" t="str">
        <f>IF(集計用!U594="","",IF(集計用!F594="男",LOOKUP(集計用!U594,得点換算データ!$O$3:$P$12),LOOKUP(集計用!U594,得点換算データ!$O$17:$P$26)))</f>
        <v/>
      </c>
      <c r="W594" s="28" t="str">
        <f>IF(記入用!P594="","",ROUNDDOWN(記入用!P594,0))</f>
        <v/>
      </c>
      <c r="X594" s="30" t="str">
        <f>IF(集計用!W594="","",IF(集計用!F594="男",LOOKUP(集計用!W594,得点換算データ!$Q$3:$R$12),LOOKUP(集計用!W594,得点換算データ!$Q$17:$R$26)))</f>
        <v/>
      </c>
      <c r="Y594" s="28" t="str">
        <f>IF(SUM(集計用!H594+J594+L594+N594+P594+R594+T594+V594+X594)=0,"",(H594+J594+L594+N594+T594+V594+X594+MAX(P594,R594)))</f>
        <v/>
      </c>
      <c r="Z594" s="28" t="str">
        <f>IF(Y594="","",IF(C594=1,LOOKUP(Y594,得点換算データ!$B$29:$B$33,得点換算データ!$A$29:$A$33),IF(C594=2,LOOKUP(Y594,得点換算データ!$C$29:$C$33,得点換算データ!$A$29:$A$33),LOOKUP(Y594,得点換算データ!$D$29:$D$33,得点換算データ!$A$29:$A$33))))</f>
        <v/>
      </c>
      <c r="AA594" s="27">
        <f t="shared" si="90"/>
        <v>0</v>
      </c>
      <c r="AB594" s="27"/>
      <c r="AC594" s="27">
        <f t="shared" si="91"/>
        <v>0</v>
      </c>
      <c r="AD594" s="27">
        <f t="shared" si="92"/>
        <v>0</v>
      </c>
      <c r="AE594" s="27">
        <f t="shared" si="93"/>
        <v>0</v>
      </c>
      <c r="AF594" s="27">
        <f t="shared" si="94"/>
        <v>0</v>
      </c>
      <c r="AG594" s="27">
        <f t="shared" si="95"/>
        <v>0</v>
      </c>
      <c r="AH594" s="27">
        <f t="shared" si="96"/>
        <v>0</v>
      </c>
      <c r="AI594" s="27">
        <f t="shared" si="97"/>
        <v>0</v>
      </c>
      <c r="AJ594" s="27">
        <f t="shared" si="98"/>
        <v>0</v>
      </c>
      <c r="AK594" s="27">
        <f t="shared" si="99"/>
        <v>0</v>
      </c>
    </row>
    <row r="595" spans="1:37">
      <c r="A595" s="28" t="str">
        <f>IF(記入用!A595="","",記入用!A595)</f>
        <v/>
      </c>
      <c r="B595" s="28" t="str">
        <f>IF(記入用!B595="","",記入用!B595)</f>
        <v/>
      </c>
      <c r="C595" s="28" t="str">
        <f>IF(記入用!C595="","",記入用!C595)</f>
        <v/>
      </c>
      <c r="D595" s="28" t="str">
        <f>IF(記入用!D595="","",記入用!D595)</f>
        <v/>
      </c>
      <c r="E595" s="28" t="str">
        <f>IF(記入用!E595="","",記入用!E595)</f>
        <v/>
      </c>
      <c r="F595" s="28" t="str">
        <f>IF(記入用!F595="","",記入用!F595)</f>
        <v/>
      </c>
      <c r="G595" s="28" t="str">
        <f>IF(OR(記入用!G595=0,記入用!H595=0),"",ROUND((記入用!G595+記入用!H595)/2,0))</f>
        <v/>
      </c>
      <c r="H595" s="29" t="str">
        <f>IF(集計用!G595="","",IF(集計用!F595="男",LOOKUP(集計用!G595,得点換算データ!$A$3:$B$12),LOOKUP(集計用!G595,得点換算データ!$A$17:$B$26)))</f>
        <v/>
      </c>
      <c r="I595" s="28" t="str">
        <f>IF(記入用!I595="","",記入用!I595)</f>
        <v/>
      </c>
      <c r="J595" s="30" t="str">
        <f>IF(集計用!I595="","",IF(集計用!F595="男",LOOKUP(集計用!I595,得点換算データ!$C$3:$D$12),LOOKUP(集計用!I595,得点換算データ!$C$17:$D$26)))</f>
        <v/>
      </c>
      <c r="K595" s="28" t="str">
        <f>IF(記入用!J595="","",ROUNDDOWN(記入用!J595,0))</f>
        <v/>
      </c>
      <c r="L595" s="29" t="str">
        <f>IF(集計用!K595="","",IF(集計用!F595="男",LOOKUP(集計用!K595,得点換算データ!$E$3:$F$12),LOOKUP(集計用!K595,得点換算データ!$E$17:$F$26)))</f>
        <v/>
      </c>
      <c r="M595" s="28" t="str">
        <f>IF(記入用!K595="","",記入用!K595)</f>
        <v/>
      </c>
      <c r="N595" s="30" t="str">
        <f>IF(集計用!M595="","",IF(集計用!F595="男",LOOKUP(集計用!M595,得点換算データ!$G$3:$H$12),LOOKUP(集計用!M595,得点換算データ!$G$17:$H$26)))</f>
        <v/>
      </c>
      <c r="O595" s="28" t="str">
        <f>IF(記入用!L595="","",記入用!L595)</f>
        <v/>
      </c>
      <c r="P595" s="30" t="str">
        <f>IF(集計用!O595="","",IF(集計用!F595="男",LOOKUP(集計用!O595,得点換算データ!$I$3:$J$12),LOOKUP(集計用!O595,得点換算データ!$I$17:$J$26)))</f>
        <v/>
      </c>
      <c r="Q595" s="28" t="str">
        <f>IF(記入用!M595="","",記入用!M595)</f>
        <v/>
      </c>
      <c r="R595" s="30" t="str">
        <f>IF(集計用!Q595="","",IF(集計用!F595="男",LOOKUP(集計用!Q595,得点換算データ!$K$3:$L$12),LOOKUP(集計用!Q595,得点換算データ!$K$17:$L$26)))</f>
        <v/>
      </c>
      <c r="S595" s="28" t="str">
        <f>IF(記入用!N595="","",ROUNDUP(記入用!N595,1))</f>
        <v/>
      </c>
      <c r="T595" s="30" t="str">
        <f>IF(集計用!S595="","",IF(集計用!F595="男",LOOKUP(集計用!S595,得点換算データ!$M$3:$N$12),LOOKUP(集計用!S595,得点換算データ!$M$17:$N$26)))</f>
        <v/>
      </c>
      <c r="U595" s="28" t="str">
        <f>IF(記入用!O595="","",ROUNDDOWN(記入用!O595,0))</f>
        <v/>
      </c>
      <c r="V595" s="30" t="str">
        <f>IF(集計用!U595="","",IF(集計用!F595="男",LOOKUP(集計用!U595,得点換算データ!$O$3:$P$12),LOOKUP(集計用!U595,得点換算データ!$O$17:$P$26)))</f>
        <v/>
      </c>
      <c r="W595" s="28" t="str">
        <f>IF(記入用!P595="","",ROUNDDOWN(記入用!P595,0))</f>
        <v/>
      </c>
      <c r="X595" s="30" t="str">
        <f>IF(集計用!W595="","",IF(集計用!F595="男",LOOKUP(集計用!W595,得点換算データ!$Q$3:$R$12),LOOKUP(集計用!W595,得点換算データ!$Q$17:$R$26)))</f>
        <v/>
      </c>
      <c r="Y595" s="28" t="str">
        <f>IF(SUM(集計用!H595+J595+L595+N595+P595+R595+T595+V595+X595)=0,"",(H595+J595+L595+N595+T595+V595+X595+MAX(P595,R595)))</f>
        <v/>
      </c>
      <c r="Z595" s="28" t="str">
        <f>IF(Y595="","",IF(C595=1,LOOKUP(Y595,得点換算データ!$B$29:$B$33,得点換算データ!$A$29:$A$33),IF(C595=2,LOOKUP(Y595,得点換算データ!$C$29:$C$33,得点換算データ!$A$29:$A$33),LOOKUP(Y595,得点換算データ!$D$29:$D$33,得点換算データ!$A$29:$A$33))))</f>
        <v/>
      </c>
      <c r="AA595" s="27">
        <f t="shared" si="90"/>
        <v>0</v>
      </c>
      <c r="AB595" s="27"/>
      <c r="AC595" s="27">
        <f t="shared" si="91"/>
        <v>0</v>
      </c>
      <c r="AD595" s="27">
        <f t="shared" si="92"/>
        <v>0</v>
      </c>
      <c r="AE595" s="27">
        <f t="shared" si="93"/>
        <v>0</v>
      </c>
      <c r="AF595" s="27">
        <f t="shared" si="94"/>
        <v>0</v>
      </c>
      <c r="AG595" s="27">
        <f t="shared" si="95"/>
        <v>0</v>
      </c>
      <c r="AH595" s="27">
        <f t="shared" si="96"/>
        <v>0</v>
      </c>
      <c r="AI595" s="27">
        <f t="shared" si="97"/>
        <v>0</v>
      </c>
      <c r="AJ595" s="27">
        <f t="shared" si="98"/>
        <v>0</v>
      </c>
      <c r="AK595" s="27">
        <f t="shared" si="99"/>
        <v>0</v>
      </c>
    </row>
    <row r="596" spans="1:37">
      <c r="A596" s="28" t="str">
        <f>IF(記入用!A596="","",記入用!A596)</f>
        <v/>
      </c>
      <c r="B596" s="28" t="str">
        <f>IF(記入用!B596="","",記入用!B596)</f>
        <v/>
      </c>
      <c r="C596" s="28" t="str">
        <f>IF(記入用!C596="","",記入用!C596)</f>
        <v/>
      </c>
      <c r="D596" s="28" t="str">
        <f>IF(記入用!D596="","",記入用!D596)</f>
        <v/>
      </c>
      <c r="E596" s="28" t="str">
        <f>IF(記入用!E596="","",記入用!E596)</f>
        <v/>
      </c>
      <c r="F596" s="28" t="str">
        <f>IF(記入用!F596="","",記入用!F596)</f>
        <v/>
      </c>
      <c r="G596" s="28" t="str">
        <f>IF(OR(記入用!G596=0,記入用!H596=0),"",ROUND((記入用!G596+記入用!H596)/2,0))</f>
        <v/>
      </c>
      <c r="H596" s="29" t="str">
        <f>IF(集計用!G596="","",IF(集計用!F596="男",LOOKUP(集計用!G596,得点換算データ!$A$3:$B$12),LOOKUP(集計用!G596,得点換算データ!$A$17:$B$26)))</f>
        <v/>
      </c>
      <c r="I596" s="28" t="str">
        <f>IF(記入用!I596="","",記入用!I596)</f>
        <v/>
      </c>
      <c r="J596" s="30" t="str">
        <f>IF(集計用!I596="","",IF(集計用!F596="男",LOOKUP(集計用!I596,得点換算データ!$C$3:$D$12),LOOKUP(集計用!I596,得点換算データ!$C$17:$D$26)))</f>
        <v/>
      </c>
      <c r="K596" s="28" t="str">
        <f>IF(記入用!J596="","",ROUNDDOWN(記入用!J596,0))</f>
        <v/>
      </c>
      <c r="L596" s="29" t="str">
        <f>IF(集計用!K596="","",IF(集計用!F596="男",LOOKUP(集計用!K596,得点換算データ!$E$3:$F$12),LOOKUP(集計用!K596,得点換算データ!$E$17:$F$26)))</f>
        <v/>
      </c>
      <c r="M596" s="28" t="str">
        <f>IF(記入用!K596="","",記入用!K596)</f>
        <v/>
      </c>
      <c r="N596" s="30" t="str">
        <f>IF(集計用!M596="","",IF(集計用!F596="男",LOOKUP(集計用!M596,得点換算データ!$G$3:$H$12),LOOKUP(集計用!M596,得点換算データ!$G$17:$H$26)))</f>
        <v/>
      </c>
      <c r="O596" s="28" t="str">
        <f>IF(記入用!L596="","",記入用!L596)</f>
        <v/>
      </c>
      <c r="P596" s="30" t="str">
        <f>IF(集計用!O596="","",IF(集計用!F596="男",LOOKUP(集計用!O596,得点換算データ!$I$3:$J$12),LOOKUP(集計用!O596,得点換算データ!$I$17:$J$26)))</f>
        <v/>
      </c>
      <c r="Q596" s="28" t="str">
        <f>IF(記入用!M596="","",記入用!M596)</f>
        <v/>
      </c>
      <c r="R596" s="30" t="str">
        <f>IF(集計用!Q596="","",IF(集計用!F596="男",LOOKUP(集計用!Q596,得点換算データ!$K$3:$L$12),LOOKUP(集計用!Q596,得点換算データ!$K$17:$L$26)))</f>
        <v/>
      </c>
      <c r="S596" s="28" t="str">
        <f>IF(記入用!N596="","",ROUNDUP(記入用!N596,1))</f>
        <v/>
      </c>
      <c r="T596" s="30" t="str">
        <f>IF(集計用!S596="","",IF(集計用!F596="男",LOOKUP(集計用!S596,得点換算データ!$M$3:$N$12),LOOKUP(集計用!S596,得点換算データ!$M$17:$N$26)))</f>
        <v/>
      </c>
      <c r="U596" s="28" t="str">
        <f>IF(記入用!O596="","",ROUNDDOWN(記入用!O596,0))</f>
        <v/>
      </c>
      <c r="V596" s="30" t="str">
        <f>IF(集計用!U596="","",IF(集計用!F596="男",LOOKUP(集計用!U596,得点換算データ!$O$3:$P$12),LOOKUP(集計用!U596,得点換算データ!$O$17:$P$26)))</f>
        <v/>
      </c>
      <c r="W596" s="28" t="str">
        <f>IF(記入用!P596="","",ROUNDDOWN(記入用!P596,0))</f>
        <v/>
      </c>
      <c r="X596" s="30" t="str">
        <f>IF(集計用!W596="","",IF(集計用!F596="男",LOOKUP(集計用!W596,得点換算データ!$Q$3:$R$12),LOOKUP(集計用!W596,得点換算データ!$Q$17:$R$26)))</f>
        <v/>
      </c>
      <c r="Y596" s="28" t="str">
        <f>IF(SUM(集計用!H596+J596+L596+N596+P596+R596+T596+V596+X596)=0,"",(H596+J596+L596+N596+T596+V596+X596+MAX(P596,R596)))</f>
        <v/>
      </c>
      <c r="Z596" s="28" t="str">
        <f>IF(Y596="","",IF(C596=1,LOOKUP(Y596,得点換算データ!$B$29:$B$33,得点換算データ!$A$29:$A$33),IF(C596=2,LOOKUP(Y596,得点換算データ!$C$29:$C$33,得点換算データ!$A$29:$A$33),LOOKUP(Y596,得点換算データ!$D$29:$D$33,得点換算データ!$A$29:$A$33))))</f>
        <v/>
      </c>
      <c r="AA596" s="27">
        <f t="shared" si="90"/>
        <v>0</v>
      </c>
      <c r="AB596" s="27"/>
      <c r="AC596" s="27">
        <f t="shared" si="91"/>
        <v>0</v>
      </c>
      <c r="AD596" s="27">
        <f t="shared" si="92"/>
        <v>0</v>
      </c>
      <c r="AE596" s="27">
        <f t="shared" si="93"/>
        <v>0</v>
      </c>
      <c r="AF596" s="27">
        <f t="shared" si="94"/>
        <v>0</v>
      </c>
      <c r="AG596" s="27">
        <f t="shared" si="95"/>
        <v>0</v>
      </c>
      <c r="AH596" s="27">
        <f t="shared" si="96"/>
        <v>0</v>
      </c>
      <c r="AI596" s="27">
        <f t="shared" si="97"/>
        <v>0</v>
      </c>
      <c r="AJ596" s="27">
        <f t="shared" si="98"/>
        <v>0</v>
      </c>
      <c r="AK596" s="27">
        <f t="shared" si="99"/>
        <v>0</v>
      </c>
    </row>
    <row r="597" spans="1:37">
      <c r="A597" s="28" t="str">
        <f>IF(記入用!A597="","",記入用!A597)</f>
        <v/>
      </c>
      <c r="B597" s="28" t="str">
        <f>IF(記入用!B597="","",記入用!B597)</f>
        <v/>
      </c>
      <c r="C597" s="28" t="str">
        <f>IF(記入用!C597="","",記入用!C597)</f>
        <v/>
      </c>
      <c r="D597" s="28" t="str">
        <f>IF(記入用!D597="","",記入用!D597)</f>
        <v/>
      </c>
      <c r="E597" s="28" t="str">
        <f>IF(記入用!E597="","",記入用!E597)</f>
        <v/>
      </c>
      <c r="F597" s="28" t="str">
        <f>IF(記入用!F597="","",記入用!F597)</f>
        <v/>
      </c>
      <c r="G597" s="28" t="str">
        <f>IF(OR(記入用!G597=0,記入用!H597=0),"",ROUND((記入用!G597+記入用!H597)/2,0))</f>
        <v/>
      </c>
      <c r="H597" s="29" t="str">
        <f>IF(集計用!G597="","",IF(集計用!F597="男",LOOKUP(集計用!G597,得点換算データ!$A$3:$B$12),LOOKUP(集計用!G597,得点換算データ!$A$17:$B$26)))</f>
        <v/>
      </c>
      <c r="I597" s="28" t="str">
        <f>IF(記入用!I597="","",記入用!I597)</f>
        <v/>
      </c>
      <c r="J597" s="30" t="str">
        <f>IF(集計用!I597="","",IF(集計用!F597="男",LOOKUP(集計用!I597,得点換算データ!$C$3:$D$12),LOOKUP(集計用!I597,得点換算データ!$C$17:$D$26)))</f>
        <v/>
      </c>
      <c r="K597" s="28" t="str">
        <f>IF(記入用!J597="","",ROUNDDOWN(記入用!J597,0))</f>
        <v/>
      </c>
      <c r="L597" s="29" t="str">
        <f>IF(集計用!K597="","",IF(集計用!F597="男",LOOKUP(集計用!K597,得点換算データ!$E$3:$F$12),LOOKUP(集計用!K597,得点換算データ!$E$17:$F$26)))</f>
        <v/>
      </c>
      <c r="M597" s="28" t="str">
        <f>IF(記入用!K597="","",記入用!K597)</f>
        <v/>
      </c>
      <c r="N597" s="30" t="str">
        <f>IF(集計用!M597="","",IF(集計用!F597="男",LOOKUP(集計用!M597,得点換算データ!$G$3:$H$12),LOOKUP(集計用!M597,得点換算データ!$G$17:$H$26)))</f>
        <v/>
      </c>
      <c r="O597" s="28" t="str">
        <f>IF(記入用!L597="","",記入用!L597)</f>
        <v/>
      </c>
      <c r="P597" s="30" t="str">
        <f>IF(集計用!O597="","",IF(集計用!F597="男",LOOKUP(集計用!O597,得点換算データ!$I$3:$J$12),LOOKUP(集計用!O597,得点換算データ!$I$17:$J$26)))</f>
        <v/>
      </c>
      <c r="Q597" s="28" t="str">
        <f>IF(記入用!M597="","",記入用!M597)</f>
        <v/>
      </c>
      <c r="R597" s="30" t="str">
        <f>IF(集計用!Q597="","",IF(集計用!F597="男",LOOKUP(集計用!Q597,得点換算データ!$K$3:$L$12),LOOKUP(集計用!Q597,得点換算データ!$K$17:$L$26)))</f>
        <v/>
      </c>
      <c r="S597" s="28" t="str">
        <f>IF(記入用!N597="","",ROUNDUP(記入用!N597,1))</f>
        <v/>
      </c>
      <c r="T597" s="30" t="str">
        <f>IF(集計用!S597="","",IF(集計用!F597="男",LOOKUP(集計用!S597,得点換算データ!$M$3:$N$12),LOOKUP(集計用!S597,得点換算データ!$M$17:$N$26)))</f>
        <v/>
      </c>
      <c r="U597" s="28" t="str">
        <f>IF(記入用!O597="","",ROUNDDOWN(記入用!O597,0))</f>
        <v/>
      </c>
      <c r="V597" s="30" t="str">
        <f>IF(集計用!U597="","",IF(集計用!F597="男",LOOKUP(集計用!U597,得点換算データ!$O$3:$P$12),LOOKUP(集計用!U597,得点換算データ!$O$17:$P$26)))</f>
        <v/>
      </c>
      <c r="W597" s="28" t="str">
        <f>IF(記入用!P597="","",ROUNDDOWN(記入用!P597,0))</f>
        <v/>
      </c>
      <c r="X597" s="30" t="str">
        <f>IF(集計用!W597="","",IF(集計用!F597="男",LOOKUP(集計用!W597,得点換算データ!$Q$3:$R$12),LOOKUP(集計用!W597,得点換算データ!$Q$17:$R$26)))</f>
        <v/>
      </c>
      <c r="Y597" s="28" t="str">
        <f>IF(SUM(集計用!H597+J597+L597+N597+P597+R597+T597+V597+X597)=0,"",(H597+J597+L597+N597+T597+V597+X597+MAX(P597,R597)))</f>
        <v/>
      </c>
      <c r="Z597" s="28" t="str">
        <f>IF(Y597="","",IF(C597=1,LOOKUP(Y597,得点換算データ!$B$29:$B$33,得点換算データ!$A$29:$A$33),IF(C597=2,LOOKUP(Y597,得点換算データ!$C$29:$C$33,得点換算データ!$A$29:$A$33),LOOKUP(Y597,得点換算データ!$D$29:$D$33,得点換算データ!$A$29:$A$33))))</f>
        <v/>
      </c>
      <c r="AA597" s="27">
        <f t="shared" si="90"/>
        <v>0</v>
      </c>
      <c r="AB597" s="27"/>
      <c r="AC597" s="27">
        <f t="shared" si="91"/>
        <v>0</v>
      </c>
      <c r="AD597" s="27">
        <f t="shared" si="92"/>
        <v>0</v>
      </c>
      <c r="AE597" s="27">
        <f t="shared" si="93"/>
        <v>0</v>
      </c>
      <c r="AF597" s="27">
        <f t="shared" si="94"/>
        <v>0</v>
      </c>
      <c r="AG597" s="27">
        <f t="shared" si="95"/>
        <v>0</v>
      </c>
      <c r="AH597" s="27">
        <f t="shared" si="96"/>
        <v>0</v>
      </c>
      <c r="AI597" s="27">
        <f t="shared" si="97"/>
        <v>0</v>
      </c>
      <c r="AJ597" s="27">
        <f t="shared" si="98"/>
        <v>0</v>
      </c>
      <c r="AK597" s="27">
        <f t="shared" si="99"/>
        <v>0</v>
      </c>
    </row>
    <row r="598" spans="1:37">
      <c r="A598" s="28" t="str">
        <f>IF(記入用!A598="","",記入用!A598)</f>
        <v/>
      </c>
      <c r="B598" s="28" t="str">
        <f>IF(記入用!B598="","",記入用!B598)</f>
        <v/>
      </c>
      <c r="C598" s="28" t="str">
        <f>IF(記入用!C598="","",記入用!C598)</f>
        <v/>
      </c>
      <c r="D598" s="28" t="str">
        <f>IF(記入用!D598="","",記入用!D598)</f>
        <v/>
      </c>
      <c r="E598" s="28" t="str">
        <f>IF(記入用!E598="","",記入用!E598)</f>
        <v/>
      </c>
      <c r="F598" s="28" t="str">
        <f>IF(記入用!F598="","",記入用!F598)</f>
        <v/>
      </c>
      <c r="G598" s="28" t="str">
        <f>IF(OR(記入用!G598=0,記入用!H598=0),"",ROUND((記入用!G598+記入用!H598)/2,0))</f>
        <v/>
      </c>
      <c r="H598" s="29" t="str">
        <f>IF(集計用!G598="","",IF(集計用!F598="男",LOOKUP(集計用!G598,得点換算データ!$A$3:$B$12),LOOKUP(集計用!G598,得点換算データ!$A$17:$B$26)))</f>
        <v/>
      </c>
      <c r="I598" s="28" t="str">
        <f>IF(記入用!I598="","",記入用!I598)</f>
        <v/>
      </c>
      <c r="J598" s="30" t="str">
        <f>IF(集計用!I598="","",IF(集計用!F598="男",LOOKUP(集計用!I598,得点換算データ!$C$3:$D$12),LOOKUP(集計用!I598,得点換算データ!$C$17:$D$26)))</f>
        <v/>
      </c>
      <c r="K598" s="28" t="str">
        <f>IF(記入用!J598="","",ROUNDDOWN(記入用!J598,0))</f>
        <v/>
      </c>
      <c r="L598" s="29" t="str">
        <f>IF(集計用!K598="","",IF(集計用!F598="男",LOOKUP(集計用!K598,得点換算データ!$E$3:$F$12),LOOKUP(集計用!K598,得点換算データ!$E$17:$F$26)))</f>
        <v/>
      </c>
      <c r="M598" s="28" t="str">
        <f>IF(記入用!K598="","",記入用!K598)</f>
        <v/>
      </c>
      <c r="N598" s="30" t="str">
        <f>IF(集計用!M598="","",IF(集計用!F598="男",LOOKUP(集計用!M598,得点換算データ!$G$3:$H$12),LOOKUP(集計用!M598,得点換算データ!$G$17:$H$26)))</f>
        <v/>
      </c>
      <c r="O598" s="28" t="str">
        <f>IF(記入用!L598="","",記入用!L598)</f>
        <v/>
      </c>
      <c r="P598" s="30" t="str">
        <f>IF(集計用!O598="","",IF(集計用!F598="男",LOOKUP(集計用!O598,得点換算データ!$I$3:$J$12),LOOKUP(集計用!O598,得点換算データ!$I$17:$J$26)))</f>
        <v/>
      </c>
      <c r="Q598" s="28" t="str">
        <f>IF(記入用!M598="","",記入用!M598)</f>
        <v/>
      </c>
      <c r="R598" s="30" t="str">
        <f>IF(集計用!Q598="","",IF(集計用!F598="男",LOOKUP(集計用!Q598,得点換算データ!$K$3:$L$12),LOOKUP(集計用!Q598,得点換算データ!$K$17:$L$26)))</f>
        <v/>
      </c>
      <c r="S598" s="28" t="str">
        <f>IF(記入用!N598="","",ROUNDUP(記入用!N598,1))</f>
        <v/>
      </c>
      <c r="T598" s="30" t="str">
        <f>IF(集計用!S598="","",IF(集計用!F598="男",LOOKUP(集計用!S598,得点換算データ!$M$3:$N$12),LOOKUP(集計用!S598,得点換算データ!$M$17:$N$26)))</f>
        <v/>
      </c>
      <c r="U598" s="28" t="str">
        <f>IF(記入用!O598="","",ROUNDDOWN(記入用!O598,0))</f>
        <v/>
      </c>
      <c r="V598" s="30" t="str">
        <f>IF(集計用!U598="","",IF(集計用!F598="男",LOOKUP(集計用!U598,得点換算データ!$O$3:$P$12),LOOKUP(集計用!U598,得点換算データ!$O$17:$P$26)))</f>
        <v/>
      </c>
      <c r="W598" s="28" t="str">
        <f>IF(記入用!P598="","",ROUNDDOWN(記入用!P598,0))</f>
        <v/>
      </c>
      <c r="X598" s="30" t="str">
        <f>IF(集計用!W598="","",IF(集計用!F598="男",LOOKUP(集計用!W598,得点換算データ!$Q$3:$R$12),LOOKUP(集計用!W598,得点換算データ!$Q$17:$R$26)))</f>
        <v/>
      </c>
      <c r="Y598" s="28" t="str">
        <f>IF(SUM(集計用!H598+J598+L598+N598+P598+R598+T598+V598+X598)=0,"",(H598+J598+L598+N598+T598+V598+X598+MAX(P598,R598)))</f>
        <v/>
      </c>
      <c r="Z598" s="28" t="str">
        <f>IF(Y598="","",IF(C598=1,LOOKUP(Y598,得点換算データ!$B$29:$B$33,得点換算データ!$A$29:$A$33),IF(C598=2,LOOKUP(Y598,得点換算データ!$C$29:$C$33,得点換算データ!$A$29:$A$33),LOOKUP(Y598,得点換算データ!$D$29:$D$33,得点換算データ!$A$29:$A$33))))</f>
        <v/>
      </c>
      <c r="AA598" s="27">
        <f t="shared" si="90"/>
        <v>0</v>
      </c>
      <c r="AB598" s="27"/>
      <c r="AC598" s="27">
        <f t="shared" si="91"/>
        <v>0</v>
      </c>
      <c r="AD598" s="27">
        <f t="shared" si="92"/>
        <v>0</v>
      </c>
      <c r="AE598" s="27">
        <f t="shared" si="93"/>
        <v>0</v>
      </c>
      <c r="AF598" s="27">
        <f t="shared" si="94"/>
        <v>0</v>
      </c>
      <c r="AG598" s="27">
        <f t="shared" si="95"/>
        <v>0</v>
      </c>
      <c r="AH598" s="27">
        <f t="shared" si="96"/>
        <v>0</v>
      </c>
      <c r="AI598" s="27">
        <f t="shared" si="97"/>
        <v>0</v>
      </c>
      <c r="AJ598" s="27">
        <f t="shared" si="98"/>
        <v>0</v>
      </c>
      <c r="AK598" s="27">
        <f t="shared" si="99"/>
        <v>0</v>
      </c>
    </row>
    <row r="599" spans="1:37">
      <c r="A599" s="28" t="str">
        <f>IF(記入用!A599="","",記入用!A599)</f>
        <v/>
      </c>
      <c r="B599" s="28" t="str">
        <f>IF(記入用!B599="","",記入用!B599)</f>
        <v/>
      </c>
      <c r="C599" s="28" t="str">
        <f>IF(記入用!C599="","",記入用!C599)</f>
        <v/>
      </c>
      <c r="D599" s="28" t="str">
        <f>IF(記入用!D599="","",記入用!D599)</f>
        <v/>
      </c>
      <c r="E599" s="28" t="str">
        <f>IF(記入用!E599="","",記入用!E599)</f>
        <v/>
      </c>
      <c r="F599" s="28" t="str">
        <f>IF(記入用!F599="","",記入用!F599)</f>
        <v/>
      </c>
      <c r="G599" s="28" t="str">
        <f>IF(OR(記入用!G599=0,記入用!H599=0),"",ROUND((記入用!G599+記入用!H599)/2,0))</f>
        <v/>
      </c>
      <c r="H599" s="29" t="str">
        <f>IF(集計用!G599="","",IF(集計用!F599="男",LOOKUP(集計用!G599,得点換算データ!$A$3:$B$12),LOOKUP(集計用!G599,得点換算データ!$A$17:$B$26)))</f>
        <v/>
      </c>
      <c r="I599" s="28" t="str">
        <f>IF(記入用!I599="","",記入用!I599)</f>
        <v/>
      </c>
      <c r="J599" s="30" t="str">
        <f>IF(集計用!I599="","",IF(集計用!F599="男",LOOKUP(集計用!I599,得点換算データ!$C$3:$D$12),LOOKUP(集計用!I599,得点換算データ!$C$17:$D$26)))</f>
        <v/>
      </c>
      <c r="K599" s="28" t="str">
        <f>IF(記入用!J599="","",ROUNDDOWN(記入用!J599,0))</f>
        <v/>
      </c>
      <c r="L599" s="29" t="str">
        <f>IF(集計用!K599="","",IF(集計用!F599="男",LOOKUP(集計用!K599,得点換算データ!$E$3:$F$12),LOOKUP(集計用!K599,得点換算データ!$E$17:$F$26)))</f>
        <v/>
      </c>
      <c r="M599" s="28" t="str">
        <f>IF(記入用!K599="","",記入用!K599)</f>
        <v/>
      </c>
      <c r="N599" s="30" t="str">
        <f>IF(集計用!M599="","",IF(集計用!F599="男",LOOKUP(集計用!M599,得点換算データ!$G$3:$H$12),LOOKUP(集計用!M599,得点換算データ!$G$17:$H$26)))</f>
        <v/>
      </c>
      <c r="O599" s="28" t="str">
        <f>IF(記入用!L599="","",記入用!L599)</f>
        <v/>
      </c>
      <c r="P599" s="30" t="str">
        <f>IF(集計用!O599="","",IF(集計用!F599="男",LOOKUP(集計用!O599,得点換算データ!$I$3:$J$12),LOOKUP(集計用!O599,得点換算データ!$I$17:$J$26)))</f>
        <v/>
      </c>
      <c r="Q599" s="28" t="str">
        <f>IF(記入用!M599="","",記入用!M599)</f>
        <v/>
      </c>
      <c r="R599" s="30" t="str">
        <f>IF(集計用!Q599="","",IF(集計用!F599="男",LOOKUP(集計用!Q599,得点換算データ!$K$3:$L$12),LOOKUP(集計用!Q599,得点換算データ!$K$17:$L$26)))</f>
        <v/>
      </c>
      <c r="S599" s="28" t="str">
        <f>IF(記入用!N599="","",ROUNDUP(記入用!N599,1))</f>
        <v/>
      </c>
      <c r="T599" s="30" t="str">
        <f>IF(集計用!S599="","",IF(集計用!F599="男",LOOKUP(集計用!S599,得点換算データ!$M$3:$N$12),LOOKUP(集計用!S599,得点換算データ!$M$17:$N$26)))</f>
        <v/>
      </c>
      <c r="U599" s="28" t="str">
        <f>IF(記入用!O599="","",ROUNDDOWN(記入用!O599,0))</f>
        <v/>
      </c>
      <c r="V599" s="30" t="str">
        <f>IF(集計用!U599="","",IF(集計用!F599="男",LOOKUP(集計用!U599,得点換算データ!$O$3:$P$12),LOOKUP(集計用!U599,得点換算データ!$O$17:$P$26)))</f>
        <v/>
      </c>
      <c r="W599" s="28" t="str">
        <f>IF(記入用!P599="","",ROUNDDOWN(記入用!P599,0))</f>
        <v/>
      </c>
      <c r="X599" s="30" t="str">
        <f>IF(集計用!W599="","",IF(集計用!F599="男",LOOKUP(集計用!W599,得点換算データ!$Q$3:$R$12),LOOKUP(集計用!W599,得点換算データ!$Q$17:$R$26)))</f>
        <v/>
      </c>
      <c r="Y599" s="28" t="str">
        <f>IF(SUM(集計用!H599+J599+L599+N599+P599+R599+T599+V599+X599)=0,"",(H599+J599+L599+N599+T599+V599+X599+MAX(P599,R599)))</f>
        <v/>
      </c>
      <c r="Z599" s="28" t="str">
        <f>IF(Y599="","",IF(C599=1,LOOKUP(Y599,得点換算データ!$B$29:$B$33,得点換算データ!$A$29:$A$33),IF(C599=2,LOOKUP(Y599,得点換算データ!$C$29:$C$33,得点換算データ!$A$29:$A$33),LOOKUP(Y599,得点換算データ!$D$29:$D$33,得点換算データ!$A$29:$A$33))))</f>
        <v/>
      </c>
      <c r="AA599" s="27">
        <f t="shared" si="90"/>
        <v>0</v>
      </c>
      <c r="AB599" s="27"/>
      <c r="AC599" s="27">
        <f t="shared" si="91"/>
        <v>0</v>
      </c>
      <c r="AD599" s="27">
        <f t="shared" si="92"/>
        <v>0</v>
      </c>
      <c r="AE599" s="27">
        <f t="shared" si="93"/>
        <v>0</v>
      </c>
      <c r="AF599" s="27">
        <f t="shared" si="94"/>
        <v>0</v>
      </c>
      <c r="AG599" s="27">
        <f t="shared" si="95"/>
        <v>0</v>
      </c>
      <c r="AH599" s="27">
        <f t="shared" si="96"/>
        <v>0</v>
      </c>
      <c r="AI599" s="27">
        <f t="shared" si="97"/>
        <v>0</v>
      </c>
      <c r="AJ599" s="27">
        <f t="shared" si="98"/>
        <v>0</v>
      </c>
      <c r="AK599" s="27">
        <f t="shared" si="99"/>
        <v>0</v>
      </c>
    </row>
    <row r="600" spans="1:37">
      <c r="A600" s="28" t="str">
        <f>IF(記入用!A600="","",記入用!A600)</f>
        <v/>
      </c>
      <c r="B600" s="28" t="str">
        <f>IF(記入用!B600="","",記入用!B600)</f>
        <v/>
      </c>
      <c r="C600" s="28" t="str">
        <f>IF(記入用!C600="","",記入用!C600)</f>
        <v/>
      </c>
      <c r="D600" s="28" t="str">
        <f>IF(記入用!D600="","",記入用!D600)</f>
        <v/>
      </c>
      <c r="E600" s="28" t="str">
        <f>IF(記入用!E600="","",記入用!E600)</f>
        <v/>
      </c>
      <c r="F600" s="28" t="str">
        <f>IF(記入用!F600="","",記入用!F600)</f>
        <v/>
      </c>
      <c r="G600" s="28" t="str">
        <f>IF(OR(記入用!G600=0,記入用!H600=0),"",ROUND((記入用!G600+記入用!H600)/2,0))</f>
        <v/>
      </c>
      <c r="H600" s="29" t="str">
        <f>IF(集計用!G600="","",IF(集計用!F600="男",LOOKUP(集計用!G600,得点換算データ!$A$3:$B$12),LOOKUP(集計用!G600,得点換算データ!$A$17:$B$26)))</f>
        <v/>
      </c>
      <c r="I600" s="28" t="str">
        <f>IF(記入用!I600="","",記入用!I600)</f>
        <v/>
      </c>
      <c r="J600" s="30" t="str">
        <f>IF(集計用!I600="","",IF(集計用!F600="男",LOOKUP(集計用!I600,得点換算データ!$C$3:$D$12),LOOKUP(集計用!I600,得点換算データ!$C$17:$D$26)))</f>
        <v/>
      </c>
      <c r="K600" s="28" t="str">
        <f>IF(記入用!J600="","",ROUNDDOWN(記入用!J600,0))</f>
        <v/>
      </c>
      <c r="L600" s="29" t="str">
        <f>IF(集計用!K600="","",IF(集計用!F600="男",LOOKUP(集計用!K600,得点換算データ!$E$3:$F$12),LOOKUP(集計用!K600,得点換算データ!$E$17:$F$26)))</f>
        <v/>
      </c>
      <c r="M600" s="28" t="str">
        <f>IF(記入用!K600="","",記入用!K600)</f>
        <v/>
      </c>
      <c r="N600" s="30" t="str">
        <f>IF(集計用!M600="","",IF(集計用!F600="男",LOOKUP(集計用!M600,得点換算データ!$G$3:$H$12),LOOKUP(集計用!M600,得点換算データ!$G$17:$H$26)))</f>
        <v/>
      </c>
      <c r="O600" s="28" t="str">
        <f>IF(記入用!L600="","",記入用!L600)</f>
        <v/>
      </c>
      <c r="P600" s="30" t="str">
        <f>IF(集計用!O600="","",IF(集計用!F600="男",LOOKUP(集計用!O600,得点換算データ!$I$3:$J$12),LOOKUP(集計用!O600,得点換算データ!$I$17:$J$26)))</f>
        <v/>
      </c>
      <c r="Q600" s="28" t="str">
        <f>IF(記入用!M600="","",記入用!M600)</f>
        <v/>
      </c>
      <c r="R600" s="30" t="str">
        <f>IF(集計用!Q600="","",IF(集計用!F600="男",LOOKUP(集計用!Q600,得点換算データ!$K$3:$L$12),LOOKUP(集計用!Q600,得点換算データ!$K$17:$L$26)))</f>
        <v/>
      </c>
      <c r="S600" s="28" t="str">
        <f>IF(記入用!N600="","",ROUNDUP(記入用!N600,1))</f>
        <v/>
      </c>
      <c r="T600" s="30" t="str">
        <f>IF(集計用!S600="","",IF(集計用!F600="男",LOOKUP(集計用!S600,得点換算データ!$M$3:$N$12),LOOKUP(集計用!S600,得点換算データ!$M$17:$N$26)))</f>
        <v/>
      </c>
      <c r="U600" s="28" t="str">
        <f>IF(記入用!O600="","",ROUNDDOWN(記入用!O600,0))</f>
        <v/>
      </c>
      <c r="V600" s="30" t="str">
        <f>IF(集計用!U600="","",IF(集計用!F600="男",LOOKUP(集計用!U600,得点換算データ!$O$3:$P$12),LOOKUP(集計用!U600,得点換算データ!$O$17:$P$26)))</f>
        <v/>
      </c>
      <c r="W600" s="28" t="str">
        <f>IF(記入用!P600="","",ROUNDDOWN(記入用!P600,0))</f>
        <v/>
      </c>
      <c r="X600" s="30" t="str">
        <f>IF(集計用!W600="","",IF(集計用!F600="男",LOOKUP(集計用!W600,得点換算データ!$Q$3:$R$12),LOOKUP(集計用!W600,得点換算データ!$Q$17:$R$26)))</f>
        <v/>
      </c>
      <c r="Y600" s="28" t="str">
        <f>IF(SUM(集計用!H600+J600+L600+N600+P600+R600+T600+V600+X600)=0,"",(H600+J600+L600+N600+T600+V600+X600+MAX(P600,R600)))</f>
        <v/>
      </c>
      <c r="Z600" s="28" t="str">
        <f>IF(Y600="","",IF(C600=1,LOOKUP(Y600,得点換算データ!$B$29:$B$33,得点換算データ!$A$29:$A$33),IF(C600=2,LOOKUP(Y600,得点換算データ!$C$29:$C$33,得点換算データ!$A$29:$A$33),LOOKUP(Y600,得点換算データ!$D$29:$D$33,得点換算データ!$A$29:$A$33))))</f>
        <v/>
      </c>
      <c r="AA600" s="27">
        <f t="shared" si="90"/>
        <v>0</v>
      </c>
      <c r="AB600" s="27"/>
      <c r="AC600" s="27">
        <f t="shared" si="91"/>
        <v>0</v>
      </c>
      <c r="AD600" s="27">
        <f t="shared" si="92"/>
        <v>0</v>
      </c>
      <c r="AE600" s="27">
        <f t="shared" si="93"/>
        <v>0</v>
      </c>
      <c r="AF600" s="27">
        <f t="shared" si="94"/>
        <v>0</v>
      </c>
      <c r="AG600" s="27">
        <f t="shared" si="95"/>
        <v>0</v>
      </c>
      <c r="AH600" s="27">
        <f t="shared" si="96"/>
        <v>0</v>
      </c>
      <c r="AI600" s="27">
        <f t="shared" si="97"/>
        <v>0</v>
      </c>
      <c r="AJ600" s="27">
        <f t="shared" si="98"/>
        <v>0</v>
      </c>
      <c r="AK600" s="27">
        <f t="shared" si="99"/>
        <v>0</v>
      </c>
    </row>
    <row r="601" spans="1:37">
      <c r="A601" s="28" t="str">
        <f>IF(記入用!A601="","",記入用!A601)</f>
        <v/>
      </c>
      <c r="B601" s="28" t="str">
        <f>IF(記入用!B601="","",記入用!B601)</f>
        <v/>
      </c>
      <c r="C601" s="28" t="str">
        <f>IF(記入用!C601="","",記入用!C601)</f>
        <v/>
      </c>
      <c r="D601" s="28" t="str">
        <f>IF(記入用!D601="","",記入用!D601)</f>
        <v/>
      </c>
      <c r="E601" s="28" t="str">
        <f>IF(記入用!E601="","",記入用!E601)</f>
        <v/>
      </c>
      <c r="F601" s="28" t="str">
        <f>IF(記入用!F601="","",記入用!F601)</f>
        <v/>
      </c>
      <c r="G601" s="28" t="str">
        <f>IF(OR(記入用!G601=0,記入用!H601=0),"",ROUND((記入用!G601+記入用!H601)/2,0))</f>
        <v/>
      </c>
      <c r="H601" s="29" t="str">
        <f>IF(集計用!G601="","",IF(集計用!F601="男",LOOKUP(集計用!G601,得点換算データ!$A$3:$B$12),LOOKUP(集計用!G601,得点換算データ!$A$17:$B$26)))</f>
        <v/>
      </c>
      <c r="I601" s="28" t="str">
        <f>IF(記入用!I601="","",記入用!I601)</f>
        <v/>
      </c>
      <c r="J601" s="30" t="str">
        <f>IF(集計用!I601="","",IF(集計用!F601="男",LOOKUP(集計用!I601,得点換算データ!$C$3:$D$12),LOOKUP(集計用!I601,得点換算データ!$C$17:$D$26)))</f>
        <v/>
      </c>
      <c r="K601" s="28" t="str">
        <f>IF(記入用!J601="","",ROUNDDOWN(記入用!J601,0))</f>
        <v/>
      </c>
      <c r="L601" s="29" t="str">
        <f>IF(集計用!K601="","",IF(集計用!F601="男",LOOKUP(集計用!K601,得点換算データ!$E$3:$F$12),LOOKUP(集計用!K601,得点換算データ!$E$17:$F$26)))</f>
        <v/>
      </c>
      <c r="M601" s="28" t="str">
        <f>IF(記入用!K601="","",記入用!K601)</f>
        <v/>
      </c>
      <c r="N601" s="30" t="str">
        <f>IF(集計用!M601="","",IF(集計用!F601="男",LOOKUP(集計用!M601,得点換算データ!$G$3:$H$12),LOOKUP(集計用!M601,得点換算データ!$G$17:$H$26)))</f>
        <v/>
      </c>
      <c r="O601" s="28" t="str">
        <f>IF(記入用!L601="","",記入用!L601)</f>
        <v/>
      </c>
      <c r="P601" s="30" t="str">
        <f>IF(集計用!O601="","",IF(集計用!F601="男",LOOKUP(集計用!O601,得点換算データ!$I$3:$J$12),LOOKUP(集計用!O601,得点換算データ!$I$17:$J$26)))</f>
        <v/>
      </c>
      <c r="Q601" s="28" t="str">
        <f>IF(記入用!M601="","",記入用!M601)</f>
        <v/>
      </c>
      <c r="R601" s="30" t="str">
        <f>IF(集計用!Q601="","",IF(集計用!F601="男",LOOKUP(集計用!Q601,得点換算データ!$K$3:$L$12),LOOKUP(集計用!Q601,得点換算データ!$K$17:$L$26)))</f>
        <v/>
      </c>
      <c r="S601" s="28" t="str">
        <f>IF(記入用!N601="","",ROUNDUP(記入用!N601,1))</f>
        <v/>
      </c>
      <c r="T601" s="30" t="str">
        <f>IF(集計用!S601="","",IF(集計用!F601="男",LOOKUP(集計用!S601,得点換算データ!$M$3:$N$12),LOOKUP(集計用!S601,得点換算データ!$M$17:$N$26)))</f>
        <v/>
      </c>
      <c r="U601" s="28" t="str">
        <f>IF(記入用!O601="","",ROUNDDOWN(記入用!O601,0))</f>
        <v/>
      </c>
      <c r="V601" s="30" t="str">
        <f>IF(集計用!U601="","",IF(集計用!F601="男",LOOKUP(集計用!U601,得点換算データ!$O$3:$P$12),LOOKUP(集計用!U601,得点換算データ!$O$17:$P$26)))</f>
        <v/>
      </c>
      <c r="W601" s="28" t="str">
        <f>IF(記入用!P601="","",ROUNDDOWN(記入用!P601,0))</f>
        <v/>
      </c>
      <c r="X601" s="30" t="str">
        <f>IF(集計用!W601="","",IF(集計用!F601="男",LOOKUP(集計用!W601,得点換算データ!$Q$3:$R$12),LOOKUP(集計用!W601,得点換算データ!$Q$17:$R$26)))</f>
        <v/>
      </c>
      <c r="Y601" s="28" t="str">
        <f>IF(SUM(集計用!H601+J601+L601+N601+P601+R601+T601+V601+X601)=0,"",(H601+J601+L601+N601+T601+V601+X601+MAX(P601,R601)))</f>
        <v/>
      </c>
      <c r="Z601" s="28" t="str">
        <f>IF(Y601="","",IF(C601=1,LOOKUP(Y601,得点換算データ!$B$29:$B$33,得点換算データ!$A$29:$A$33),IF(C601=2,LOOKUP(Y601,得点換算データ!$C$29:$C$33,得点換算データ!$A$29:$A$33),LOOKUP(Y601,得点換算データ!$D$29:$D$33,得点換算データ!$A$29:$A$33))))</f>
        <v/>
      </c>
      <c r="AA601" s="27">
        <f t="shared" si="90"/>
        <v>0</v>
      </c>
      <c r="AB601" s="27"/>
      <c r="AC601" s="27">
        <f t="shared" si="91"/>
        <v>0</v>
      </c>
      <c r="AD601" s="27">
        <f t="shared" si="92"/>
        <v>0</v>
      </c>
      <c r="AE601" s="27">
        <f t="shared" si="93"/>
        <v>0</v>
      </c>
      <c r="AF601" s="27">
        <f t="shared" si="94"/>
        <v>0</v>
      </c>
      <c r="AG601" s="27">
        <f t="shared" si="95"/>
        <v>0</v>
      </c>
      <c r="AH601" s="27">
        <f t="shared" si="96"/>
        <v>0</v>
      </c>
      <c r="AI601" s="27">
        <f t="shared" si="97"/>
        <v>0</v>
      </c>
      <c r="AJ601" s="27">
        <f t="shared" si="98"/>
        <v>0</v>
      </c>
      <c r="AK601" s="27">
        <f t="shared" si="99"/>
        <v>0</v>
      </c>
    </row>
    <row r="602" spans="1:37">
      <c r="A602" s="28" t="str">
        <f>IF(記入用!A602="","",記入用!A602)</f>
        <v/>
      </c>
      <c r="B602" s="28" t="str">
        <f>IF(記入用!B602="","",記入用!B602)</f>
        <v/>
      </c>
      <c r="C602" s="28" t="str">
        <f>IF(記入用!C602="","",記入用!C602)</f>
        <v/>
      </c>
      <c r="D602" s="28" t="str">
        <f>IF(記入用!D602="","",記入用!D602)</f>
        <v/>
      </c>
      <c r="E602" s="28" t="str">
        <f>IF(記入用!E602="","",記入用!E602)</f>
        <v/>
      </c>
      <c r="F602" s="28" t="str">
        <f>IF(記入用!F602="","",記入用!F602)</f>
        <v/>
      </c>
      <c r="G602" s="28" t="str">
        <f>IF(OR(記入用!G602=0,記入用!H602=0),"",ROUND((記入用!G602+記入用!H602)/2,0))</f>
        <v/>
      </c>
      <c r="H602" s="29" t="str">
        <f>IF(集計用!G602="","",IF(集計用!F602="男",LOOKUP(集計用!G602,得点換算データ!$A$3:$B$12),LOOKUP(集計用!G602,得点換算データ!$A$17:$B$26)))</f>
        <v/>
      </c>
      <c r="I602" s="28" t="str">
        <f>IF(記入用!I602="","",記入用!I602)</f>
        <v/>
      </c>
      <c r="J602" s="30" t="str">
        <f>IF(集計用!I602="","",IF(集計用!F602="男",LOOKUP(集計用!I602,得点換算データ!$C$3:$D$12),LOOKUP(集計用!I602,得点換算データ!$C$17:$D$26)))</f>
        <v/>
      </c>
      <c r="K602" s="28" t="str">
        <f>IF(記入用!J602="","",ROUNDDOWN(記入用!J602,0))</f>
        <v/>
      </c>
      <c r="L602" s="29" t="str">
        <f>IF(集計用!K602="","",IF(集計用!F602="男",LOOKUP(集計用!K602,得点換算データ!$E$3:$F$12),LOOKUP(集計用!K602,得点換算データ!$E$17:$F$26)))</f>
        <v/>
      </c>
      <c r="M602" s="28" t="str">
        <f>IF(記入用!K602="","",記入用!K602)</f>
        <v/>
      </c>
      <c r="N602" s="30" t="str">
        <f>IF(集計用!M602="","",IF(集計用!F602="男",LOOKUP(集計用!M602,得点換算データ!$G$3:$H$12),LOOKUP(集計用!M602,得点換算データ!$G$17:$H$26)))</f>
        <v/>
      </c>
      <c r="O602" s="28" t="str">
        <f>IF(記入用!L602="","",記入用!L602)</f>
        <v/>
      </c>
      <c r="P602" s="30" t="str">
        <f>IF(集計用!O602="","",IF(集計用!F602="男",LOOKUP(集計用!O602,得点換算データ!$I$3:$J$12),LOOKUP(集計用!O602,得点換算データ!$I$17:$J$26)))</f>
        <v/>
      </c>
      <c r="Q602" s="28" t="str">
        <f>IF(記入用!M602="","",記入用!M602)</f>
        <v/>
      </c>
      <c r="R602" s="30" t="str">
        <f>IF(集計用!Q602="","",IF(集計用!F602="男",LOOKUP(集計用!Q602,得点換算データ!$K$3:$L$12),LOOKUP(集計用!Q602,得点換算データ!$K$17:$L$26)))</f>
        <v/>
      </c>
      <c r="S602" s="28" t="str">
        <f>IF(記入用!N602="","",ROUNDUP(記入用!N602,1))</f>
        <v/>
      </c>
      <c r="T602" s="30" t="str">
        <f>IF(集計用!S602="","",IF(集計用!F602="男",LOOKUP(集計用!S602,得点換算データ!$M$3:$N$12),LOOKUP(集計用!S602,得点換算データ!$M$17:$N$26)))</f>
        <v/>
      </c>
      <c r="U602" s="28" t="str">
        <f>IF(記入用!O602="","",ROUNDDOWN(記入用!O602,0))</f>
        <v/>
      </c>
      <c r="V602" s="30" t="str">
        <f>IF(集計用!U602="","",IF(集計用!F602="男",LOOKUP(集計用!U602,得点換算データ!$O$3:$P$12),LOOKUP(集計用!U602,得点換算データ!$O$17:$P$26)))</f>
        <v/>
      </c>
      <c r="W602" s="28" t="str">
        <f>IF(記入用!P602="","",ROUNDDOWN(記入用!P602,0))</f>
        <v/>
      </c>
      <c r="X602" s="30" t="str">
        <f>IF(集計用!W602="","",IF(集計用!F602="男",LOOKUP(集計用!W602,得点換算データ!$Q$3:$R$12),LOOKUP(集計用!W602,得点換算データ!$Q$17:$R$26)))</f>
        <v/>
      </c>
      <c r="Y602" s="28" t="str">
        <f>IF(SUM(集計用!H602+J602+L602+N602+P602+R602+T602+V602+X602)=0,"",(H602+J602+L602+N602+T602+V602+X602+MAX(P602,R602)))</f>
        <v/>
      </c>
      <c r="Z602" s="28" t="str">
        <f>IF(Y602="","",IF(C602=1,LOOKUP(Y602,得点換算データ!$B$29:$B$33,得点換算データ!$A$29:$A$33),IF(C602=2,LOOKUP(Y602,得点換算データ!$C$29:$C$33,得点換算データ!$A$29:$A$33),LOOKUP(Y602,得点換算データ!$D$29:$D$33,得点換算データ!$A$29:$A$33))))</f>
        <v/>
      </c>
      <c r="AA602" s="27">
        <f t="shared" si="90"/>
        <v>0</v>
      </c>
      <c r="AB602" s="27"/>
      <c r="AC602" s="27">
        <f t="shared" si="91"/>
        <v>0</v>
      </c>
      <c r="AD602" s="27">
        <f t="shared" si="92"/>
        <v>0</v>
      </c>
      <c r="AE602" s="27">
        <f t="shared" si="93"/>
        <v>0</v>
      </c>
      <c r="AF602" s="27">
        <f t="shared" si="94"/>
        <v>0</v>
      </c>
      <c r="AG602" s="27">
        <f t="shared" si="95"/>
        <v>0</v>
      </c>
      <c r="AH602" s="27">
        <f t="shared" si="96"/>
        <v>0</v>
      </c>
      <c r="AI602" s="27">
        <f t="shared" si="97"/>
        <v>0</v>
      </c>
      <c r="AJ602" s="27">
        <f t="shared" si="98"/>
        <v>0</v>
      </c>
      <c r="AK602" s="27">
        <f t="shared" si="99"/>
        <v>0</v>
      </c>
    </row>
    <row r="603" spans="1:37">
      <c r="A603" s="28" t="str">
        <f>IF(記入用!A603="","",記入用!A603)</f>
        <v/>
      </c>
      <c r="B603" s="28" t="str">
        <f>IF(記入用!B603="","",記入用!B603)</f>
        <v/>
      </c>
      <c r="C603" s="28" t="str">
        <f>IF(記入用!C603="","",記入用!C603)</f>
        <v/>
      </c>
      <c r="D603" s="28" t="str">
        <f>IF(記入用!D603="","",記入用!D603)</f>
        <v/>
      </c>
      <c r="E603" s="28" t="str">
        <f>IF(記入用!E603="","",記入用!E603)</f>
        <v/>
      </c>
      <c r="F603" s="28" t="str">
        <f>IF(記入用!F603="","",記入用!F603)</f>
        <v/>
      </c>
      <c r="G603" s="28" t="str">
        <f>IF(OR(記入用!G603=0,記入用!H603=0),"",ROUND((記入用!G603+記入用!H603)/2,0))</f>
        <v/>
      </c>
      <c r="H603" s="29" t="str">
        <f>IF(集計用!G603="","",IF(集計用!F603="男",LOOKUP(集計用!G603,得点換算データ!$A$3:$B$12),LOOKUP(集計用!G603,得点換算データ!$A$17:$B$26)))</f>
        <v/>
      </c>
      <c r="I603" s="28" t="str">
        <f>IF(記入用!I603="","",記入用!I603)</f>
        <v/>
      </c>
      <c r="J603" s="30" t="str">
        <f>IF(集計用!I603="","",IF(集計用!F603="男",LOOKUP(集計用!I603,得点換算データ!$C$3:$D$12),LOOKUP(集計用!I603,得点換算データ!$C$17:$D$26)))</f>
        <v/>
      </c>
      <c r="K603" s="28" t="str">
        <f>IF(記入用!J603="","",ROUNDDOWN(記入用!J603,0))</f>
        <v/>
      </c>
      <c r="L603" s="29" t="str">
        <f>IF(集計用!K603="","",IF(集計用!F603="男",LOOKUP(集計用!K603,得点換算データ!$E$3:$F$12),LOOKUP(集計用!K603,得点換算データ!$E$17:$F$26)))</f>
        <v/>
      </c>
      <c r="M603" s="28" t="str">
        <f>IF(記入用!K603="","",記入用!K603)</f>
        <v/>
      </c>
      <c r="N603" s="30" t="str">
        <f>IF(集計用!M603="","",IF(集計用!F603="男",LOOKUP(集計用!M603,得点換算データ!$G$3:$H$12),LOOKUP(集計用!M603,得点換算データ!$G$17:$H$26)))</f>
        <v/>
      </c>
      <c r="O603" s="28" t="str">
        <f>IF(記入用!L603="","",記入用!L603)</f>
        <v/>
      </c>
      <c r="P603" s="30" t="str">
        <f>IF(集計用!O603="","",IF(集計用!F603="男",LOOKUP(集計用!O603,得点換算データ!$I$3:$J$12),LOOKUP(集計用!O603,得点換算データ!$I$17:$J$26)))</f>
        <v/>
      </c>
      <c r="Q603" s="28" t="str">
        <f>IF(記入用!M603="","",記入用!M603)</f>
        <v/>
      </c>
      <c r="R603" s="30" t="str">
        <f>IF(集計用!Q603="","",IF(集計用!F603="男",LOOKUP(集計用!Q603,得点換算データ!$K$3:$L$12),LOOKUP(集計用!Q603,得点換算データ!$K$17:$L$26)))</f>
        <v/>
      </c>
      <c r="S603" s="28" t="str">
        <f>IF(記入用!N603="","",ROUNDUP(記入用!N603,1))</f>
        <v/>
      </c>
      <c r="T603" s="30" t="str">
        <f>IF(集計用!S603="","",IF(集計用!F603="男",LOOKUP(集計用!S603,得点換算データ!$M$3:$N$12),LOOKUP(集計用!S603,得点換算データ!$M$17:$N$26)))</f>
        <v/>
      </c>
      <c r="U603" s="28" t="str">
        <f>IF(記入用!O603="","",ROUNDDOWN(記入用!O603,0))</f>
        <v/>
      </c>
      <c r="V603" s="30" t="str">
        <f>IF(集計用!U603="","",IF(集計用!F603="男",LOOKUP(集計用!U603,得点換算データ!$O$3:$P$12),LOOKUP(集計用!U603,得点換算データ!$O$17:$P$26)))</f>
        <v/>
      </c>
      <c r="W603" s="28" t="str">
        <f>IF(記入用!P603="","",ROUNDDOWN(記入用!P603,0))</f>
        <v/>
      </c>
      <c r="X603" s="30" t="str">
        <f>IF(集計用!W603="","",IF(集計用!F603="男",LOOKUP(集計用!W603,得点換算データ!$Q$3:$R$12),LOOKUP(集計用!W603,得点換算データ!$Q$17:$R$26)))</f>
        <v/>
      </c>
      <c r="Y603" s="28" t="str">
        <f>IF(SUM(集計用!H603+J603+L603+N603+P603+R603+T603+V603+X603)=0,"",(H603+J603+L603+N603+T603+V603+X603+MAX(P603,R603)))</f>
        <v/>
      </c>
      <c r="Z603" s="28" t="str">
        <f>IF(Y603="","",IF(C603=1,LOOKUP(Y603,得点換算データ!$B$29:$B$33,得点換算データ!$A$29:$A$33),IF(C603=2,LOOKUP(Y603,得点換算データ!$C$29:$C$33,得点換算データ!$A$29:$A$33),LOOKUP(Y603,得点換算データ!$D$29:$D$33,得点換算データ!$A$29:$A$33))))</f>
        <v/>
      </c>
      <c r="AA603" s="27">
        <f t="shared" si="90"/>
        <v>0</v>
      </c>
      <c r="AB603" s="27"/>
      <c r="AC603" s="27">
        <f t="shared" si="91"/>
        <v>0</v>
      </c>
      <c r="AD603" s="27">
        <f t="shared" si="92"/>
        <v>0</v>
      </c>
      <c r="AE603" s="27">
        <f t="shared" si="93"/>
        <v>0</v>
      </c>
      <c r="AF603" s="27">
        <f t="shared" si="94"/>
        <v>0</v>
      </c>
      <c r="AG603" s="27">
        <f t="shared" si="95"/>
        <v>0</v>
      </c>
      <c r="AH603" s="27">
        <f t="shared" si="96"/>
        <v>0</v>
      </c>
      <c r="AI603" s="27">
        <f t="shared" si="97"/>
        <v>0</v>
      </c>
      <c r="AJ603" s="27">
        <f t="shared" si="98"/>
        <v>0</v>
      </c>
      <c r="AK603" s="27">
        <f t="shared" si="99"/>
        <v>0</v>
      </c>
    </row>
    <row r="604" spans="1:37">
      <c r="A604" s="28" t="str">
        <f>IF(記入用!A604="","",記入用!A604)</f>
        <v/>
      </c>
      <c r="B604" s="28" t="str">
        <f>IF(記入用!B604="","",記入用!B604)</f>
        <v/>
      </c>
      <c r="C604" s="28" t="str">
        <f>IF(記入用!C604="","",記入用!C604)</f>
        <v/>
      </c>
      <c r="D604" s="28" t="str">
        <f>IF(記入用!D604="","",記入用!D604)</f>
        <v/>
      </c>
      <c r="E604" s="28" t="str">
        <f>IF(記入用!E604="","",記入用!E604)</f>
        <v/>
      </c>
      <c r="F604" s="28" t="str">
        <f>IF(記入用!F604="","",記入用!F604)</f>
        <v/>
      </c>
      <c r="G604" s="28" t="str">
        <f>IF(OR(記入用!G604=0,記入用!H604=0),"",ROUND((記入用!G604+記入用!H604)/2,0))</f>
        <v/>
      </c>
      <c r="H604" s="29" t="str">
        <f>IF(集計用!G604="","",IF(集計用!F604="男",LOOKUP(集計用!G604,得点換算データ!$A$3:$B$12),LOOKUP(集計用!G604,得点換算データ!$A$17:$B$26)))</f>
        <v/>
      </c>
      <c r="I604" s="28" t="str">
        <f>IF(記入用!I604="","",記入用!I604)</f>
        <v/>
      </c>
      <c r="J604" s="30" t="str">
        <f>IF(集計用!I604="","",IF(集計用!F604="男",LOOKUP(集計用!I604,得点換算データ!$C$3:$D$12),LOOKUP(集計用!I604,得点換算データ!$C$17:$D$26)))</f>
        <v/>
      </c>
      <c r="K604" s="28" t="str">
        <f>IF(記入用!J604="","",ROUNDDOWN(記入用!J604,0))</f>
        <v/>
      </c>
      <c r="L604" s="29" t="str">
        <f>IF(集計用!K604="","",IF(集計用!F604="男",LOOKUP(集計用!K604,得点換算データ!$E$3:$F$12),LOOKUP(集計用!K604,得点換算データ!$E$17:$F$26)))</f>
        <v/>
      </c>
      <c r="M604" s="28" t="str">
        <f>IF(記入用!K604="","",記入用!K604)</f>
        <v/>
      </c>
      <c r="N604" s="30" t="str">
        <f>IF(集計用!M604="","",IF(集計用!F604="男",LOOKUP(集計用!M604,得点換算データ!$G$3:$H$12),LOOKUP(集計用!M604,得点換算データ!$G$17:$H$26)))</f>
        <v/>
      </c>
      <c r="O604" s="28" t="str">
        <f>IF(記入用!L604="","",記入用!L604)</f>
        <v/>
      </c>
      <c r="P604" s="30" t="str">
        <f>IF(集計用!O604="","",IF(集計用!F604="男",LOOKUP(集計用!O604,得点換算データ!$I$3:$J$12),LOOKUP(集計用!O604,得点換算データ!$I$17:$J$26)))</f>
        <v/>
      </c>
      <c r="Q604" s="28" t="str">
        <f>IF(記入用!M604="","",記入用!M604)</f>
        <v/>
      </c>
      <c r="R604" s="30" t="str">
        <f>IF(集計用!Q604="","",IF(集計用!F604="男",LOOKUP(集計用!Q604,得点換算データ!$K$3:$L$12),LOOKUP(集計用!Q604,得点換算データ!$K$17:$L$26)))</f>
        <v/>
      </c>
      <c r="S604" s="28" t="str">
        <f>IF(記入用!N604="","",ROUNDUP(記入用!N604,1))</f>
        <v/>
      </c>
      <c r="T604" s="30" t="str">
        <f>IF(集計用!S604="","",IF(集計用!F604="男",LOOKUP(集計用!S604,得点換算データ!$M$3:$N$12),LOOKUP(集計用!S604,得点換算データ!$M$17:$N$26)))</f>
        <v/>
      </c>
      <c r="U604" s="28" t="str">
        <f>IF(記入用!O604="","",ROUNDDOWN(記入用!O604,0))</f>
        <v/>
      </c>
      <c r="V604" s="30" t="str">
        <f>IF(集計用!U604="","",IF(集計用!F604="男",LOOKUP(集計用!U604,得点換算データ!$O$3:$P$12),LOOKUP(集計用!U604,得点換算データ!$O$17:$P$26)))</f>
        <v/>
      </c>
      <c r="W604" s="28" t="str">
        <f>IF(記入用!P604="","",ROUNDDOWN(記入用!P604,0))</f>
        <v/>
      </c>
      <c r="X604" s="30" t="str">
        <f>IF(集計用!W604="","",IF(集計用!F604="男",LOOKUP(集計用!W604,得点換算データ!$Q$3:$R$12),LOOKUP(集計用!W604,得点換算データ!$Q$17:$R$26)))</f>
        <v/>
      </c>
      <c r="Y604" s="28" t="str">
        <f>IF(SUM(集計用!H604+J604+L604+N604+P604+R604+T604+V604+X604)=0,"",(H604+J604+L604+N604+T604+V604+X604+MAX(P604,R604)))</f>
        <v/>
      </c>
      <c r="Z604" s="28" t="str">
        <f>IF(Y604="","",IF(C604=1,LOOKUP(Y604,得点換算データ!$B$29:$B$33,得点換算データ!$A$29:$A$33),IF(C604=2,LOOKUP(Y604,得点換算データ!$C$29:$C$33,得点換算データ!$A$29:$A$33),LOOKUP(Y604,得点換算データ!$D$29:$D$33,得点換算データ!$A$29:$A$33))))</f>
        <v/>
      </c>
      <c r="AA604" s="27">
        <f t="shared" si="90"/>
        <v>0</v>
      </c>
      <c r="AB604" s="27"/>
      <c r="AC604" s="27">
        <f t="shared" si="91"/>
        <v>0</v>
      </c>
      <c r="AD604" s="27">
        <f t="shared" si="92"/>
        <v>0</v>
      </c>
      <c r="AE604" s="27">
        <f t="shared" si="93"/>
        <v>0</v>
      </c>
      <c r="AF604" s="27">
        <f t="shared" si="94"/>
        <v>0</v>
      </c>
      <c r="AG604" s="27">
        <f t="shared" si="95"/>
        <v>0</v>
      </c>
      <c r="AH604" s="27">
        <f t="shared" si="96"/>
        <v>0</v>
      </c>
      <c r="AI604" s="27">
        <f t="shared" si="97"/>
        <v>0</v>
      </c>
      <c r="AJ604" s="27">
        <f t="shared" si="98"/>
        <v>0</v>
      </c>
      <c r="AK604" s="27">
        <f t="shared" si="99"/>
        <v>0</v>
      </c>
    </row>
    <row r="605" spans="1:37">
      <c r="A605" s="28" t="str">
        <f>IF(記入用!A605="","",記入用!A605)</f>
        <v/>
      </c>
      <c r="B605" s="28" t="str">
        <f>IF(記入用!B605="","",記入用!B605)</f>
        <v/>
      </c>
      <c r="C605" s="28" t="str">
        <f>IF(記入用!C605="","",記入用!C605)</f>
        <v/>
      </c>
      <c r="D605" s="28" t="str">
        <f>IF(記入用!D605="","",記入用!D605)</f>
        <v/>
      </c>
      <c r="E605" s="28" t="str">
        <f>IF(記入用!E605="","",記入用!E605)</f>
        <v/>
      </c>
      <c r="F605" s="28" t="str">
        <f>IF(記入用!F605="","",記入用!F605)</f>
        <v/>
      </c>
      <c r="G605" s="28" t="str">
        <f>IF(OR(記入用!G605=0,記入用!H605=0),"",ROUND((記入用!G605+記入用!H605)/2,0))</f>
        <v/>
      </c>
      <c r="H605" s="29" t="str">
        <f>IF(集計用!G605="","",IF(集計用!F605="男",LOOKUP(集計用!G605,得点換算データ!$A$3:$B$12),LOOKUP(集計用!G605,得点換算データ!$A$17:$B$26)))</f>
        <v/>
      </c>
      <c r="I605" s="28" t="str">
        <f>IF(記入用!I605="","",記入用!I605)</f>
        <v/>
      </c>
      <c r="J605" s="30" t="str">
        <f>IF(集計用!I605="","",IF(集計用!F605="男",LOOKUP(集計用!I605,得点換算データ!$C$3:$D$12),LOOKUP(集計用!I605,得点換算データ!$C$17:$D$26)))</f>
        <v/>
      </c>
      <c r="K605" s="28" t="str">
        <f>IF(記入用!J605="","",ROUNDDOWN(記入用!J605,0))</f>
        <v/>
      </c>
      <c r="L605" s="29" t="str">
        <f>IF(集計用!K605="","",IF(集計用!F605="男",LOOKUP(集計用!K605,得点換算データ!$E$3:$F$12),LOOKUP(集計用!K605,得点換算データ!$E$17:$F$26)))</f>
        <v/>
      </c>
      <c r="M605" s="28" t="str">
        <f>IF(記入用!K605="","",記入用!K605)</f>
        <v/>
      </c>
      <c r="N605" s="30" t="str">
        <f>IF(集計用!M605="","",IF(集計用!F605="男",LOOKUP(集計用!M605,得点換算データ!$G$3:$H$12),LOOKUP(集計用!M605,得点換算データ!$G$17:$H$26)))</f>
        <v/>
      </c>
      <c r="O605" s="28" t="str">
        <f>IF(記入用!L605="","",記入用!L605)</f>
        <v/>
      </c>
      <c r="P605" s="30" t="str">
        <f>IF(集計用!O605="","",IF(集計用!F605="男",LOOKUP(集計用!O605,得点換算データ!$I$3:$J$12),LOOKUP(集計用!O605,得点換算データ!$I$17:$J$26)))</f>
        <v/>
      </c>
      <c r="Q605" s="28" t="str">
        <f>IF(記入用!M605="","",記入用!M605)</f>
        <v/>
      </c>
      <c r="R605" s="30" t="str">
        <f>IF(集計用!Q605="","",IF(集計用!F605="男",LOOKUP(集計用!Q605,得点換算データ!$K$3:$L$12),LOOKUP(集計用!Q605,得点換算データ!$K$17:$L$26)))</f>
        <v/>
      </c>
      <c r="S605" s="28" t="str">
        <f>IF(記入用!N605="","",ROUNDUP(記入用!N605,1))</f>
        <v/>
      </c>
      <c r="T605" s="30" t="str">
        <f>IF(集計用!S605="","",IF(集計用!F605="男",LOOKUP(集計用!S605,得点換算データ!$M$3:$N$12),LOOKUP(集計用!S605,得点換算データ!$M$17:$N$26)))</f>
        <v/>
      </c>
      <c r="U605" s="28" t="str">
        <f>IF(記入用!O605="","",ROUNDDOWN(記入用!O605,0))</f>
        <v/>
      </c>
      <c r="V605" s="30" t="str">
        <f>IF(集計用!U605="","",IF(集計用!F605="男",LOOKUP(集計用!U605,得点換算データ!$O$3:$P$12),LOOKUP(集計用!U605,得点換算データ!$O$17:$P$26)))</f>
        <v/>
      </c>
      <c r="W605" s="28" t="str">
        <f>IF(記入用!P605="","",ROUNDDOWN(記入用!P605,0))</f>
        <v/>
      </c>
      <c r="X605" s="30" t="str">
        <f>IF(集計用!W605="","",IF(集計用!F605="男",LOOKUP(集計用!W605,得点換算データ!$Q$3:$R$12),LOOKUP(集計用!W605,得点換算データ!$Q$17:$R$26)))</f>
        <v/>
      </c>
      <c r="Y605" s="28" t="str">
        <f>IF(SUM(集計用!H605+J605+L605+N605+P605+R605+T605+V605+X605)=0,"",(H605+J605+L605+N605+T605+V605+X605+MAX(P605,R605)))</f>
        <v/>
      </c>
      <c r="Z605" s="28" t="str">
        <f>IF(Y605="","",IF(C605=1,LOOKUP(Y605,得点換算データ!$B$29:$B$33,得点換算データ!$A$29:$A$33),IF(C605=2,LOOKUP(Y605,得点換算データ!$C$29:$C$33,得点換算データ!$A$29:$A$33),LOOKUP(Y605,得点換算データ!$D$29:$D$33,得点換算データ!$A$29:$A$33))))</f>
        <v/>
      </c>
      <c r="AA605" s="27">
        <f t="shared" si="90"/>
        <v>0</v>
      </c>
      <c r="AB605" s="27"/>
      <c r="AC605" s="27">
        <f t="shared" si="91"/>
        <v>0</v>
      </c>
      <c r="AD605" s="27">
        <f t="shared" si="92"/>
        <v>0</v>
      </c>
      <c r="AE605" s="27">
        <f t="shared" si="93"/>
        <v>0</v>
      </c>
      <c r="AF605" s="27">
        <f t="shared" si="94"/>
        <v>0</v>
      </c>
      <c r="AG605" s="27">
        <f t="shared" si="95"/>
        <v>0</v>
      </c>
      <c r="AH605" s="27">
        <f t="shared" si="96"/>
        <v>0</v>
      </c>
      <c r="AI605" s="27">
        <f t="shared" si="97"/>
        <v>0</v>
      </c>
      <c r="AJ605" s="27">
        <f t="shared" si="98"/>
        <v>0</v>
      </c>
      <c r="AK605" s="27">
        <f t="shared" si="99"/>
        <v>0</v>
      </c>
    </row>
    <row r="606" spans="1:37">
      <c r="A606" s="28" t="str">
        <f>IF(記入用!A606="","",記入用!A606)</f>
        <v/>
      </c>
      <c r="B606" s="28" t="str">
        <f>IF(記入用!B606="","",記入用!B606)</f>
        <v/>
      </c>
      <c r="C606" s="28" t="str">
        <f>IF(記入用!C606="","",記入用!C606)</f>
        <v/>
      </c>
      <c r="D606" s="28" t="str">
        <f>IF(記入用!D606="","",記入用!D606)</f>
        <v/>
      </c>
      <c r="E606" s="28" t="str">
        <f>IF(記入用!E606="","",記入用!E606)</f>
        <v/>
      </c>
      <c r="F606" s="28" t="str">
        <f>IF(記入用!F606="","",記入用!F606)</f>
        <v/>
      </c>
      <c r="G606" s="28" t="str">
        <f>IF(OR(記入用!G606=0,記入用!H606=0),"",ROUND((記入用!G606+記入用!H606)/2,0))</f>
        <v/>
      </c>
      <c r="H606" s="29" t="str">
        <f>IF(集計用!G606="","",IF(集計用!F606="男",LOOKUP(集計用!G606,得点換算データ!$A$3:$B$12),LOOKUP(集計用!G606,得点換算データ!$A$17:$B$26)))</f>
        <v/>
      </c>
      <c r="I606" s="28" t="str">
        <f>IF(記入用!I606="","",記入用!I606)</f>
        <v/>
      </c>
      <c r="J606" s="30" t="str">
        <f>IF(集計用!I606="","",IF(集計用!F606="男",LOOKUP(集計用!I606,得点換算データ!$C$3:$D$12),LOOKUP(集計用!I606,得点換算データ!$C$17:$D$26)))</f>
        <v/>
      </c>
      <c r="K606" s="28" t="str">
        <f>IF(記入用!J606="","",ROUNDDOWN(記入用!J606,0))</f>
        <v/>
      </c>
      <c r="L606" s="29" t="str">
        <f>IF(集計用!K606="","",IF(集計用!F606="男",LOOKUP(集計用!K606,得点換算データ!$E$3:$F$12),LOOKUP(集計用!K606,得点換算データ!$E$17:$F$26)))</f>
        <v/>
      </c>
      <c r="M606" s="28" t="str">
        <f>IF(記入用!K606="","",記入用!K606)</f>
        <v/>
      </c>
      <c r="N606" s="30" t="str">
        <f>IF(集計用!M606="","",IF(集計用!F606="男",LOOKUP(集計用!M606,得点換算データ!$G$3:$H$12),LOOKUP(集計用!M606,得点換算データ!$G$17:$H$26)))</f>
        <v/>
      </c>
      <c r="O606" s="28" t="str">
        <f>IF(記入用!L606="","",記入用!L606)</f>
        <v/>
      </c>
      <c r="P606" s="30" t="str">
        <f>IF(集計用!O606="","",IF(集計用!F606="男",LOOKUP(集計用!O606,得点換算データ!$I$3:$J$12),LOOKUP(集計用!O606,得点換算データ!$I$17:$J$26)))</f>
        <v/>
      </c>
      <c r="Q606" s="28" t="str">
        <f>IF(記入用!M606="","",記入用!M606)</f>
        <v/>
      </c>
      <c r="R606" s="30" t="str">
        <f>IF(集計用!Q606="","",IF(集計用!F606="男",LOOKUP(集計用!Q606,得点換算データ!$K$3:$L$12),LOOKUP(集計用!Q606,得点換算データ!$K$17:$L$26)))</f>
        <v/>
      </c>
      <c r="S606" s="28" t="str">
        <f>IF(記入用!N606="","",ROUNDUP(記入用!N606,1))</f>
        <v/>
      </c>
      <c r="T606" s="30" t="str">
        <f>IF(集計用!S606="","",IF(集計用!F606="男",LOOKUP(集計用!S606,得点換算データ!$M$3:$N$12),LOOKUP(集計用!S606,得点換算データ!$M$17:$N$26)))</f>
        <v/>
      </c>
      <c r="U606" s="28" t="str">
        <f>IF(記入用!O606="","",ROUNDDOWN(記入用!O606,0))</f>
        <v/>
      </c>
      <c r="V606" s="30" t="str">
        <f>IF(集計用!U606="","",IF(集計用!F606="男",LOOKUP(集計用!U606,得点換算データ!$O$3:$P$12),LOOKUP(集計用!U606,得点換算データ!$O$17:$P$26)))</f>
        <v/>
      </c>
      <c r="W606" s="28" t="str">
        <f>IF(記入用!P606="","",ROUNDDOWN(記入用!P606,0))</f>
        <v/>
      </c>
      <c r="X606" s="30" t="str">
        <f>IF(集計用!W606="","",IF(集計用!F606="男",LOOKUP(集計用!W606,得点換算データ!$Q$3:$R$12),LOOKUP(集計用!W606,得点換算データ!$Q$17:$R$26)))</f>
        <v/>
      </c>
      <c r="Y606" s="28" t="str">
        <f>IF(SUM(集計用!H606+J606+L606+N606+P606+R606+T606+V606+X606)=0,"",(H606+J606+L606+N606+T606+V606+X606+MAX(P606,R606)))</f>
        <v/>
      </c>
      <c r="Z606" s="28" t="str">
        <f>IF(Y606="","",IF(C606=1,LOOKUP(Y606,得点換算データ!$B$29:$B$33,得点換算データ!$A$29:$A$33),IF(C606=2,LOOKUP(Y606,得点換算データ!$C$29:$C$33,得点換算データ!$A$29:$A$33),LOOKUP(Y606,得点換算データ!$D$29:$D$33,得点換算データ!$A$29:$A$33))))</f>
        <v/>
      </c>
      <c r="AA606" s="27">
        <f t="shared" si="90"/>
        <v>0</v>
      </c>
      <c r="AB606" s="27"/>
      <c r="AC606" s="27">
        <f t="shared" si="91"/>
        <v>0</v>
      </c>
      <c r="AD606" s="27">
        <f t="shared" si="92"/>
        <v>0</v>
      </c>
      <c r="AE606" s="27">
        <f t="shared" si="93"/>
        <v>0</v>
      </c>
      <c r="AF606" s="27">
        <f t="shared" si="94"/>
        <v>0</v>
      </c>
      <c r="AG606" s="27">
        <f t="shared" si="95"/>
        <v>0</v>
      </c>
      <c r="AH606" s="27">
        <f t="shared" si="96"/>
        <v>0</v>
      </c>
      <c r="AI606" s="27">
        <f t="shared" si="97"/>
        <v>0</v>
      </c>
      <c r="AJ606" s="27">
        <f t="shared" si="98"/>
        <v>0</v>
      </c>
      <c r="AK606" s="27">
        <f t="shared" si="99"/>
        <v>0</v>
      </c>
    </row>
    <row r="607" spans="1:37">
      <c r="A607" s="28" t="str">
        <f>IF(記入用!A607="","",記入用!A607)</f>
        <v/>
      </c>
      <c r="B607" s="28" t="str">
        <f>IF(記入用!B607="","",記入用!B607)</f>
        <v/>
      </c>
      <c r="C607" s="28" t="str">
        <f>IF(記入用!C607="","",記入用!C607)</f>
        <v/>
      </c>
      <c r="D607" s="28" t="str">
        <f>IF(記入用!D607="","",記入用!D607)</f>
        <v/>
      </c>
      <c r="E607" s="28" t="str">
        <f>IF(記入用!E607="","",記入用!E607)</f>
        <v/>
      </c>
      <c r="F607" s="28" t="str">
        <f>IF(記入用!F607="","",記入用!F607)</f>
        <v/>
      </c>
      <c r="G607" s="28" t="str">
        <f>IF(OR(記入用!G607=0,記入用!H607=0),"",ROUND((記入用!G607+記入用!H607)/2,0))</f>
        <v/>
      </c>
      <c r="H607" s="29" t="str">
        <f>IF(集計用!G607="","",IF(集計用!F607="男",LOOKUP(集計用!G607,得点換算データ!$A$3:$B$12),LOOKUP(集計用!G607,得点換算データ!$A$17:$B$26)))</f>
        <v/>
      </c>
      <c r="I607" s="28" t="str">
        <f>IF(記入用!I607="","",記入用!I607)</f>
        <v/>
      </c>
      <c r="J607" s="30" t="str">
        <f>IF(集計用!I607="","",IF(集計用!F607="男",LOOKUP(集計用!I607,得点換算データ!$C$3:$D$12),LOOKUP(集計用!I607,得点換算データ!$C$17:$D$26)))</f>
        <v/>
      </c>
      <c r="K607" s="28" t="str">
        <f>IF(記入用!J607="","",ROUNDDOWN(記入用!J607,0))</f>
        <v/>
      </c>
      <c r="L607" s="29" t="str">
        <f>IF(集計用!K607="","",IF(集計用!F607="男",LOOKUP(集計用!K607,得点換算データ!$E$3:$F$12),LOOKUP(集計用!K607,得点換算データ!$E$17:$F$26)))</f>
        <v/>
      </c>
      <c r="M607" s="28" t="str">
        <f>IF(記入用!K607="","",記入用!K607)</f>
        <v/>
      </c>
      <c r="N607" s="30" t="str">
        <f>IF(集計用!M607="","",IF(集計用!F607="男",LOOKUP(集計用!M607,得点換算データ!$G$3:$H$12),LOOKUP(集計用!M607,得点換算データ!$G$17:$H$26)))</f>
        <v/>
      </c>
      <c r="O607" s="28" t="str">
        <f>IF(記入用!L607="","",記入用!L607)</f>
        <v/>
      </c>
      <c r="P607" s="30" t="str">
        <f>IF(集計用!O607="","",IF(集計用!F607="男",LOOKUP(集計用!O607,得点換算データ!$I$3:$J$12),LOOKUP(集計用!O607,得点換算データ!$I$17:$J$26)))</f>
        <v/>
      </c>
      <c r="Q607" s="28" t="str">
        <f>IF(記入用!M607="","",記入用!M607)</f>
        <v/>
      </c>
      <c r="R607" s="30" t="str">
        <f>IF(集計用!Q607="","",IF(集計用!F607="男",LOOKUP(集計用!Q607,得点換算データ!$K$3:$L$12),LOOKUP(集計用!Q607,得点換算データ!$K$17:$L$26)))</f>
        <v/>
      </c>
      <c r="S607" s="28" t="str">
        <f>IF(記入用!N607="","",ROUNDUP(記入用!N607,1))</f>
        <v/>
      </c>
      <c r="T607" s="30" t="str">
        <f>IF(集計用!S607="","",IF(集計用!F607="男",LOOKUP(集計用!S607,得点換算データ!$M$3:$N$12),LOOKUP(集計用!S607,得点換算データ!$M$17:$N$26)))</f>
        <v/>
      </c>
      <c r="U607" s="28" t="str">
        <f>IF(記入用!O607="","",ROUNDDOWN(記入用!O607,0))</f>
        <v/>
      </c>
      <c r="V607" s="30" t="str">
        <f>IF(集計用!U607="","",IF(集計用!F607="男",LOOKUP(集計用!U607,得点換算データ!$O$3:$P$12),LOOKUP(集計用!U607,得点換算データ!$O$17:$P$26)))</f>
        <v/>
      </c>
      <c r="W607" s="28" t="str">
        <f>IF(記入用!P607="","",ROUNDDOWN(記入用!P607,0))</f>
        <v/>
      </c>
      <c r="X607" s="30" t="str">
        <f>IF(集計用!W607="","",IF(集計用!F607="男",LOOKUP(集計用!W607,得点換算データ!$Q$3:$R$12),LOOKUP(集計用!W607,得点換算データ!$Q$17:$R$26)))</f>
        <v/>
      </c>
      <c r="Y607" s="28" t="str">
        <f>IF(SUM(集計用!H607+J607+L607+N607+P607+R607+T607+V607+X607)=0,"",(H607+J607+L607+N607+T607+V607+X607+MAX(P607,R607)))</f>
        <v/>
      </c>
      <c r="Z607" s="28" t="str">
        <f>IF(Y607="","",IF(C607=1,LOOKUP(Y607,得点換算データ!$B$29:$B$33,得点換算データ!$A$29:$A$33),IF(C607=2,LOOKUP(Y607,得点換算データ!$C$29:$C$33,得点換算データ!$A$29:$A$33),LOOKUP(Y607,得点換算データ!$D$29:$D$33,得点換算データ!$A$29:$A$33))))</f>
        <v/>
      </c>
      <c r="AA607" s="27">
        <f t="shared" si="90"/>
        <v>0</v>
      </c>
      <c r="AB607" s="27"/>
      <c r="AC607" s="27">
        <f t="shared" si="91"/>
        <v>0</v>
      </c>
      <c r="AD607" s="27">
        <f t="shared" si="92"/>
        <v>0</v>
      </c>
      <c r="AE607" s="27">
        <f t="shared" si="93"/>
        <v>0</v>
      </c>
      <c r="AF607" s="27">
        <f t="shared" si="94"/>
        <v>0</v>
      </c>
      <c r="AG607" s="27">
        <f t="shared" si="95"/>
        <v>0</v>
      </c>
      <c r="AH607" s="27">
        <f t="shared" si="96"/>
        <v>0</v>
      </c>
      <c r="AI607" s="27">
        <f t="shared" si="97"/>
        <v>0</v>
      </c>
      <c r="AJ607" s="27">
        <f t="shared" si="98"/>
        <v>0</v>
      </c>
      <c r="AK607" s="27">
        <f t="shared" si="99"/>
        <v>0</v>
      </c>
    </row>
    <row r="608" spans="1:37">
      <c r="A608" s="28" t="str">
        <f>IF(記入用!A608="","",記入用!A608)</f>
        <v/>
      </c>
      <c r="B608" s="28" t="str">
        <f>IF(記入用!B608="","",記入用!B608)</f>
        <v/>
      </c>
      <c r="C608" s="28" t="str">
        <f>IF(記入用!C608="","",記入用!C608)</f>
        <v/>
      </c>
      <c r="D608" s="28" t="str">
        <f>IF(記入用!D608="","",記入用!D608)</f>
        <v/>
      </c>
      <c r="E608" s="28" t="str">
        <f>IF(記入用!E608="","",記入用!E608)</f>
        <v/>
      </c>
      <c r="F608" s="28" t="str">
        <f>IF(記入用!F608="","",記入用!F608)</f>
        <v/>
      </c>
      <c r="G608" s="28" t="str">
        <f>IF(OR(記入用!G608=0,記入用!H608=0),"",ROUND((記入用!G608+記入用!H608)/2,0))</f>
        <v/>
      </c>
      <c r="H608" s="29" t="str">
        <f>IF(集計用!G608="","",IF(集計用!F608="男",LOOKUP(集計用!G608,得点換算データ!$A$3:$B$12),LOOKUP(集計用!G608,得点換算データ!$A$17:$B$26)))</f>
        <v/>
      </c>
      <c r="I608" s="28" t="str">
        <f>IF(記入用!I608="","",記入用!I608)</f>
        <v/>
      </c>
      <c r="J608" s="30" t="str">
        <f>IF(集計用!I608="","",IF(集計用!F608="男",LOOKUP(集計用!I608,得点換算データ!$C$3:$D$12),LOOKUP(集計用!I608,得点換算データ!$C$17:$D$26)))</f>
        <v/>
      </c>
      <c r="K608" s="28" t="str">
        <f>IF(記入用!J608="","",ROUNDDOWN(記入用!J608,0))</f>
        <v/>
      </c>
      <c r="L608" s="29" t="str">
        <f>IF(集計用!K608="","",IF(集計用!F608="男",LOOKUP(集計用!K608,得点換算データ!$E$3:$F$12),LOOKUP(集計用!K608,得点換算データ!$E$17:$F$26)))</f>
        <v/>
      </c>
      <c r="M608" s="28" t="str">
        <f>IF(記入用!K608="","",記入用!K608)</f>
        <v/>
      </c>
      <c r="N608" s="30" t="str">
        <f>IF(集計用!M608="","",IF(集計用!F608="男",LOOKUP(集計用!M608,得点換算データ!$G$3:$H$12),LOOKUP(集計用!M608,得点換算データ!$G$17:$H$26)))</f>
        <v/>
      </c>
      <c r="O608" s="28" t="str">
        <f>IF(記入用!L608="","",記入用!L608)</f>
        <v/>
      </c>
      <c r="P608" s="30" t="str">
        <f>IF(集計用!O608="","",IF(集計用!F608="男",LOOKUP(集計用!O608,得点換算データ!$I$3:$J$12),LOOKUP(集計用!O608,得点換算データ!$I$17:$J$26)))</f>
        <v/>
      </c>
      <c r="Q608" s="28" t="str">
        <f>IF(記入用!M608="","",記入用!M608)</f>
        <v/>
      </c>
      <c r="R608" s="30" t="str">
        <f>IF(集計用!Q608="","",IF(集計用!F608="男",LOOKUP(集計用!Q608,得点換算データ!$K$3:$L$12),LOOKUP(集計用!Q608,得点換算データ!$K$17:$L$26)))</f>
        <v/>
      </c>
      <c r="S608" s="28" t="str">
        <f>IF(記入用!N608="","",ROUNDUP(記入用!N608,1))</f>
        <v/>
      </c>
      <c r="T608" s="30" t="str">
        <f>IF(集計用!S608="","",IF(集計用!F608="男",LOOKUP(集計用!S608,得点換算データ!$M$3:$N$12),LOOKUP(集計用!S608,得点換算データ!$M$17:$N$26)))</f>
        <v/>
      </c>
      <c r="U608" s="28" t="str">
        <f>IF(記入用!O608="","",ROUNDDOWN(記入用!O608,0))</f>
        <v/>
      </c>
      <c r="V608" s="30" t="str">
        <f>IF(集計用!U608="","",IF(集計用!F608="男",LOOKUP(集計用!U608,得点換算データ!$O$3:$P$12),LOOKUP(集計用!U608,得点換算データ!$O$17:$P$26)))</f>
        <v/>
      </c>
      <c r="W608" s="28" t="str">
        <f>IF(記入用!P608="","",ROUNDDOWN(記入用!P608,0))</f>
        <v/>
      </c>
      <c r="X608" s="30" t="str">
        <f>IF(集計用!W608="","",IF(集計用!F608="男",LOOKUP(集計用!W608,得点換算データ!$Q$3:$R$12),LOOKUP(集計用!W608,得点換算データ!$Q$17:$R$26)))</f>
        <v/>
      </c>
      <c r="Y608" s="28" t="str">
        <f>IF(SUM(集計用!H608+J608+L608+N608+P608+R608+T608+V608+X608)=0,"",(H608+J608+L608+N608+T608+V608+X608+MAX(P608,R608)))</f>
        <v/>
      </c>
      <c r="Z608" s="28" t="str">
        <f>IF(Y608="","",IF(C608=1,LOOKUP(Y608,得点換算データ!$B$29:$B$33,得点換算データ!$A$29:$A$33),IF(C608=2,LOOKUP(Y608,得点換算データ!$C$29:$C$33,得点換算データ!$A$29:$A$33),LOOKUP(Y608,得点換算データ!$D$29:$D$33,得点換算データ!$A$29:$A$33))))</f>
        <v/>
      </c>
      <c r="AA608" s="27">
        <f t="shared" si="90"/>
        <v>0</v>
      </c>
      <c r="AB608" s="27"/>
      <c r="AC608" s="27">
        <f t="shared" si="91"/>
        <v>0</v>
      </c>
      <c r="AD608" s="27">
        <f t="shared" si="92"/>
        <v>0</v>
      </c>
      <c r="AE608" s="27">
        <f t="shared" si="93"/>
        <v>0</v>
      </c>
      <c r="AF608" s="27">
        <f t="shared" si="94"/>
        <v>0</v>
      </c>
      <c r="AG608" s="27">
        <f t="shared" si="95"/>
        <v>0</v>
      </c>
      <c r="AH608" s="27">
        <f t="shared" si="96"/>
        <v>0</v>
      </c>
      <c r="AI608" s="27">
        <f t="shared" si="97"/>
        <v>0</v>
      </c>
      <c r="AJ608" s="27">
        <f t="shared" si="98"/>
        <v>0</v>
      </c>
      <c r="AK608" s="27">
        <f t="shared" si="99"/>
        <v>0</v>
      </c>
    </row>
    <row r="609" spans="1:37">
      <c r="A609" s="28" t="str">
        <f>IF(記入用!A609="","",記入用!A609)</f>
        <v/>
      </c>
      <c r="B609" s="28" t="str">
        <f>IF(記入用!B609="","",記入用!B609)</f>
        <v/>
      </c>
      <c r="C609" s="28" t="str">
        <f>IF(記入用!C609="","",記入用!C609)</f>
        <v/>
      </c>
      <c r="D609" s="28" t="str">
        <f>IF(記入用!D609="","",記入用!D609)</f>
        <v/>
      </c>
      <c r="E609" s="28" t="str">
        <f>IF(記入用!E609="","",記入用!E609)</f>
        <v/>
      </c>
      <c r="F609" s="28" t="str">
        <f>IF(記入用!F609="","",記入用!F609)</f>
        <v/>
      </c>
      <c r="G609" s="28" t="str">
        <f>IF(OR(記入用!G609=0,記入用!H609=0),"",ROUND((記入用!G609+記入用!H609)/2,0))</f>
        <v/>
      </c>
      <c r="H609" s="29" t="str">
        <f>IF(集計用!G609="","",IF(集計用!F609="男",LOOKUP(集計用!G609,得点換算データ!$A$3:$B$12),LOOKUP(集計用!G609,得点換算データ!$A$17:$B$26)))</f>
        <v/>
      </c>
      <c r="I609" s="28" t="str">
        <f>IF(記入用!I609="","",記入用!I609)</f>
        <v/>
      </c>
      <c r="J609" s="30" t="str">
        <f>IF(集計用!I609="","",IF(集計用!F609="男",LOOKUP(集計用!I609,得点換算データ!$C$3:$D$12),LOOKUP(集計用!I609,得点換算データ!$C$17:$D$26)))</f>
        <v/>
      </c>
      <c r="K609" s="28" t="str">
        <f>IF(記入用!J609="","",ROUNDDOWN(記入用!J609,0))</f>
        <v/>
      </c>
      <c r="L609" s="29" t="str">
        <f>IF(集計用!K609="","",IF(集計用!F609="男",LOOKUP(集計用!K609,得点換算データ!$E$3:$F$12),LOOKUP(集計用!K609,得点換算データ!$E$17:$F$26)))</f>
        <v/>
      </c>
      <c r="M609" s="28" t="str">
        <f>IF(記入用!K609="","",記入用!K609)</f>
        <v/>
      </c>
      <c r="N609" s="30" t="str">
        <f>IF(集計用!M609="","",IF(集計用!F609="男",LOOKUP(集計用!M609,得点換算データ!$G$3:$H$12),LOOKUP(集計用!M609,得点換算データ!$G$17:$H$26)))</f>
        <v/>
      </c>
      <c r="O609" s="28" t="str">
        <f>IF(記入用!L609="","",記入用!L609)</f>
        <v/>
      </c>
      <c r="P609" s="30" t="str">
        <f>IF(集計用!O609="","",IF(集計用!F609="男",LOOKUP(集計用!O609,得点換算データ!$I$3:$J$12),LOOKUP(集計用!O609,得点換算データ!$I$17:$J$26)))</f>
        <v/>
      </c>
      <c r="Q609" s="28" t="str">
        <f>IF(記入用!M609="","",記入用!M609)</f>
        <v/>
      </c>
      <c r="R609" s="30" t="str">
        <f>IF(集計用!Q609="","",IF(集計用!F609="男",LOOKUP(集計用!Q609,得点換算データ!$K$3:$L$12),LOOKUP(集計用!Q609,得点換算データ!$K$17:$L$26)))</f>
        <v/>
      </c>
      <c r="S609" s="28" t="str">
        <f>IF(記入用!N609="","",ROUNDUP(記入用!N609,1))</f>
        <v/>
      </c>
      <c r="T609" s="30" t="str">
        <f>IF(集計用!S609="","",IF(集計用!F609="男",LOOKUP(集計用!S609,得点換算データ!$M$3:$N$12),LOOKUP(集計用!S609,得点換算データ!$M$17:$N$26)))</f>
        <v/>
      </c>
      <c r="U609" s="28" t="str">
        <f>IF(記入用!O609="","",ROUNDDOWN(記入用!O609,0))</f>
        <v/>
      </c>
      <c r="V609" s="30" t="str">
        <f>IF(集計用!U609="","",IF(集計用!F609="男",LOOKUP(集計用!U609,得点換算データ!$O$3:$P$12),LOOKUP(集計用!U609,得点換算データ!$O$17:$P$26)))</f>
        <v/>
      </c>
      <c r="W609" s="28" t="str">
        <f>IF(記入用!P609="","",ROUNDDOWN(記入用!P609,0))</f>
        <v/>
      </c>
      <c r="X609" s="30" t="str">
        <f>IF(集計用!W609="","",IF(集計用!F609="男",LOOKUP(集計用!W609,得点換算データ!$Q$3:$R$12),LOOKUP(集計用!W609,得点換算データ!$Q$17:$R$26)))</f>
        <v/>
      </c>
      <c r="Y609" s="28" t="str">
        <f>IF(SUM(集計用!H609+J609+L609+N609+P609+R609+T609+V609+X609)=0,"",(H609+J609+L609+N609+T609+V609+X609+MAX(P609,R609)))</f>
        <v/>
      </c>
      <c r="Z609" s="28" t="str">
        <f>IF(Y609="","",IF(C609=1,LOOKUP(Y609,得点換算データ!$B$29:$B$33,得点換算データ!$A$29:$A$33),IF(C609=2,LOOKUP(Y609,得点換算データ!$C$29:$C$33,得点換算データ!$A$29:$A$33),LOOKUP(Y609,得点換算データ!$D$29:$D$33,得点換算データ!$A$29:$A$33))))</f>
        <v/>
      </c>
      <c r="AA609" s="27">
        <f t="shared" si="90"/>
        <v>0</v>
      </c>
      <c r="AB609" s="27"/>
      <c r="AC609" s="27">
        <f t="shared" si="91"/>
        <v>0</v>
      </c>
      <c r="AD609" s="27">
        <f t="shared" si="92"/>
        <v>0</v>
      </c>
      <c r="AE609" s="27">
        <f t="shared" si="93"/>
        <v>0</v>
      </c>
      <c r="AF609" s="27">
        <f t="shared" si="94"/>
        <v>0</v>
      </c>
      <c r="AG609" s="27">
        <f t="shared" si="95"/>
        <v>0</v>
      </c>
      <c r="AH609" s="27">
        <f t="shared" si="96"/>
        <v>0</v>
      </c>
      <c r="AI609" s="27">
        <f t="shared" si="97"/>
        <v>0</v>
      </c>
      <c r="AJ609" s="27">
        <f t="shared" si="98"/>
        <v>0</v>
      </c>
      <c r="AK609" s="27">
        <f t="shared" si="99"/>
        <v>0</v>
      </c>
    </row>
    <row r="610" spans="1:37">
      <c r="A610" s="28" t="str">
        <f>IF(記入用!A610="","",記入用!A610)</f>
        <v/>
      </c>
      <c r="B610" s="28" t="str">
        <f>IF(記入用!B610="","",記入用!B610)</f>
        <v/>
      </c>
      <c r="C610" s="28" t="str">
        <f>IF(記入用!C610="","",記入用!C610)</f>
        <v/>
      </c>
      <c r="D610" s="28" t="str">
        <f>IF(記入用!D610="","",記入用!D610)</f>
        <v/>
      </c>
      <c r="E610" s="28" t="str">
        <f>IF(記入用!E610="","",記入用!E610)</f>
        <v/>
      </c>
      <c r="F610" s="28" t="str">
        <f>IF(記入用!F610="","",記入用!F610)</f>
        <v/>
      </c>
      <c r="G610" s="28" t="str">
        <f>IF(OR(記入用!G610=0,記入用!H610=0),"",ROUND((記入用!G610+記入用!H610)/2,0))</f>
        <v/>
      </c>
      <c r="H610" s="29" t="str">
        <f>IF(集計用!G610="","",IF(集計用!F610="男",LOOKUP(集計用!G610,得点換算データ!$A$3:$B$12),LOOKUP(集計用!G610,得点換算データ!$A$17:$B$26)))</f>
        <v/>
      </c>
      <c r="I610" s="28" t="str">
        <f>IF(記入用!I610="","",記入用!I610)</f>
        <v/>
      </c>
      <c r="J610" s="30" t="str">
        <f>IF(集計用!I610="","",IF(集計用!F610="男",LOOKUP(集計用!I610,得点換算データ!$C$3:$D$12),LOOKUP(集計用!I610,得点換算データ!$C$17:$D$26)))</f>
        <v/>
      </c>
      <c r="K610" s="28" t="str">
        <f>IF(記入用!J610="","",ROUNDDOWN(記入用!J610,0))</f>
        <v/>
      </c>
      <c r="L610" s="29" t="str">
        <f>IF(集計用!K610="","",IF(集計用!F610="男",LOOKUP(集計用!K610,得点換算データ!$E$3:$F$12),LOOKUP(集計用!K610,得点換算データ!$E$17:$F$26)))</f>
        <v/>
      </c>
      <c r="M610" s="28" t="str">
        <f>IF(記入用!K610="","",記入用!K610)</f>
        <v/>
      </c>
      <c r="N610" s="30" t="str">
        <f>IF(集計用!M610="","",IF(集計用!F610="男",LOOKUP(集計用!M610,得点換算データ!$G$3:$H$12),LOOKUP(集計用!M610,得点換算データ!$G$17:$H$26)))</f>
        <v/>
      </c>
      <c r="O610" s="28" t="str">
        <f>IF(記入用!L610="","",記入用!L610)</f>
        <v/>
      </c>
      <c r="P610" s="30" t="str">
        <f>IF(集計用!O610="","",IF(集計用!F610="男",LOOKUP(集計用!O610,得点換算データ!$I$3:$J$12),LOOKUP(集計用!O610,得点換算データ!$I$17:$J$26)))</f>
        <v/>
      </c>
      <c r="Q610" s="28" t="str">
        <f>IF(記入用!M610="","",記入用!M610)</f>
        <v/>
      </c>
      <c r="R610" s="30" t="str">
        <f>IF(集計用!Q610="","",IF(集計用!F610="男",LOOKUP(集計用!Q610,得点換算データ!$K$3:$L$12),LOOKUP(集計用!Q610,得点換算データ!$K$17:$L$26)))</f>
        <v/>
      </c>
      <c r="S610" s="28" t="str">
        <f>IF(記入用!N610="","",ROUNDUP(記入用!N610,1))</f>
        <v/>
      </c>
      <c r="T610" s="30" t="str">
        <f>IF(集計用!S610="","",IF(集計用!F610="男",LOOKUP(集計用!S610,得点換算データ!$M$3:$N$12),LOOKUP(集計用!S610,得点換算データ!$M$17:$N$26)))</f>
        <v/>
      </c>
      <c r="U610" s="28" t="str">
        <f>IF(記入用!O610="","",ROUNDDOWN(記入用!O610,0))</f>
        <v/>
      </c>
      <c r="V610" s="30" t="str">
        <f>IF(集計用!U610="","",IF(集計用!F610="男",LOOKUP(集計用!U610,得点換算データ!$O$3:$P$12),LOOKUP(集計用!U610,得点換算データ!$O$17:$P$26)))</f>
        <v/>
      </c>
      <c r="W610" s="28" t="str">
        <f>IF(記入用!P610="","",ROUNDDOWN(記入用!P610,0))</f>
        <v/>
      </c>
      <c r="X610" s="30" t="str">
        <f>IF(集計用!W610="","",IF(集計用!F610="男",LOOKUP(集計用!W610,得点換算データ!$Q$3:$R$12),LOOKUP(集計用!W610,得点換算データ!$Q$17:$R$26)))</f>
        <v/>
      </c>
      <c r="Y610" s="28" t="str">
        <f>IF(SUM(集計用!H610+J610+L610+N610+P610+R610+T610+V610+X610)=0,"",(H610+J610+L610+N610+T610+V610+X610+MAX(P610,R610)))</f>
        <v/>
      </c>
      <c r="Z610" s="28" t="str">
        <f>IF(Y610="","",IF(C610=1,LOOKUP(Y610,得点換算データ!$B$29:$B$33,得点換算データ!$A$29:$A$33),IF(C610=2,LOOKUP(Y610,得点換算データ!$C$29:$C$33,得点換算データ!$A$29:$A$33),LOOKUP(Y610,得点換算データ!$D$29:$D$33,得点換算データ!$A$29:$A$33))))</f>
        <v/>
      </c>
      <c r="AA610" s="27">
        <f t="shared" si="90"/>
        <v>0</v>
      </c>
      <c r="AB610" s="27"/>
      <c r="AC610" s="27">
        <f t="shared" si="91"/>
        <v>0</v>
      </c>
      <c r="AD610" s="27">
        <f t="shared" si="92"/>
        <v>0</v>
      </c>
      <c r="AE610" s="27">
        <f t="shared" si="93"/>
        <v>0</v>
      </c>
      <c r="AF610" s="27">
        <f t="shared" si="94"/>
        <v>0</v>
      </c>
      <c r="AG610" s="27">
        <f t="shared" si="95"/>
        <v>0</v>
      </c>
      <c r="AH610" s="27">
        <f t="shared" si="96"/>
        <v>0</v>
      </c>
      <c r="AI610" s="27">
        <f t="shared" si="97"/>
        <v>0</v>
      </c>
      <c r="AJ610" s="27">
        <f t="shared" si="98"/>
        <v>0</v>
      </c>
      <c r="AK610" s="27">
        <f t="shared" si="99"/>
        <v>0</v>
      </c>
    </row>
    <row r="611" spans="1:37">
      <c r="A611" s="28" t="str">
        <f>IF(記入用!A611="","",記入用!A611)</f>
        <v/>
      </c>
      <c r="B611" s="28" t="str">
        <f>IF(記入用!B611="","",記入用!B611)</f>
        <v/>
      </c>
      <c r="C611" s="28" t="str">
        <f>IF(記入用!C611="","",記入用!C611)</f>
        <v/>
      </c>
      <c r="D611" s="28" t="str">
        <f>IF(記入用!D611="","",記入用!D611)</f>
        <v/>
      </c>
      <c r="E611" s="28" t="str">
        <f>IF(記入用!E611="","",記入用!E611)</f>
        <v/>
      </c>
      <c r="F611" s="28" t="str">
        <f>IF(記入用!F611="","",記入用!F611)</f>
        <v/>
      </c>
      <c r="G611" s="28" t="str">
        <f>IF(OR(記入用!G611=0,記入用!H611=0),"",ROUND((記入用!G611+記入用!H611)/2,0))</f>
        <v/>
      </c>
      <c r="H611" s="29" t="str">
        <f>IF(集計用!G611="","",IF(集計用!F611="男",LOOKUP(集計用!G611,得点換算データ!$A$3:$B$12),LOOKUP(集計用!G611,得点換算データ!$A$17:$B$26)))</f>
        <v/>
      </c>
      <c r="I611" s="28" t="str">
        <f>IF(記入用!I611="","",記入用!I611)</f>
        <v/>
      </c>
      <c r="J611" s="30" t="str">
        <f>IF(集計用!I611="","",IF(集計用!F611="男",LOOKUP(集計用!I611,得点換算データ!$C$3:$D$12),LOOKUP(集計用!I611,得点換算データ!$C$17:$D$26)))</f>
        <v/>
      </c>
      <c r="K611" s="28" t="str">
        <f>IF(記入用!J611="","",ROUNDDOWN(記入用!J611,0))</f>
        <v/>
      </c>
      <c r="L611" s="29" t="str">
        <f>IF(集計用!K611="","",IF(集計用!F611="男",LOOKUP(集計用!K611,得点換算データ!$E$3:$F$12),LOOKUP(集計用!K611,得点換算データ!$E$17:$F$26)))</f>
        <v/>
      </c>
      <c r="M611" s="28" t="str">
        <f>IF(記入用!K611="","",記入用!K611)</f>
        <v/>
      </c>
      <c r="N611" s="30" t="str">
        <f>IF(集計用!M611="","",IF(集計用!F611="男",LOOKUP(集計用!M611,得点換算データ!$G$3:$H$12),LOOKUP(集計用!M611,得点換算データ!$G$17:$H$26)))</f>
        <v/>
      </c>
      <c r="O611" s="28" t="str">
        <f>IF(記入用!L611="","",記入用!L611)</f>
        <v/>
      </c>
      <c r="P611" s="30" t="str">
        <f>IF(集計用!O611="","",IF(集計用!F611="男",LOOKUP(集計用!O611,得点換算データ!$I$3:$J$12),LOOKUP(集計用!O611,得点換算データ!$I$17:$J$26)))</f>
        <v/>
      </c>
      <c r="Q611" s="28" t="str">
        <f>IF(記入用!M611="","",記入用!M611)</f>
        <v/>
      </c>
      <c r="R611" s="30" t="str">
        <f>IF(集計用!Q611="","",IF(集計用!F611="男",LOOKUP(集計用!Q611,得点換算データ!$K$3:$L$12),LOOKUP(集計用!Q611,得点換算データ!$K$17:$L$26)))</f>
        <v/>
      </c>
      <c r="S611" s="28" t="str">
        <f>IF(記入用!N611="","",ROUNDUP(記入用!N611,1))</f>
        <v/>
      </c>
      <c r="T611" s="30" t="str">
        <f>IF(集計用!S611="","",IF(集計用!F611="男",LOOKUP(集計用!S611,得点換算データ!$M$3:$N$12),LOOKUP(集計用!S611,得点換算データ!$M$17:$N$26)))</f>
        <v/>
      </c>
      <c r="U611" s="28" t="str">
        <f>IF(記入用!O611="","",ROUNDDOWN(記入用!O611,0))</f>
        <v/>
      </c>
      <c r="V611" s="30" t="str">
        <f>IF(集計用!U611="","",IF(集計用!F611="男",LOOKUP(集計用!U611,得点換算データ!$O$3:$P$12),LOOKUP(集計用!U611,得点換算データ!$O$17:$P$26)))</f>
        <v/>
      </c>
      <c r="W611" s="28" t="str">
        <f>IF(記入用!P611="","",ROUNDDOWN(記入用!P611,0))</f>
        <v/>
      </c>
      <c r="X611" s="30" t="str">
        <f>IF(集計用!W611="","",IF(集計用!F611="男",LOOKUP(集計用!W611,得点換算データ!$Q$3:$R$12),LOOKUP(集計用!W611,得点換算データ!$Q$17:$R$26)))</f>
        <v/>
      </c>
      <c r="Y611" s="28" t="str">
        <f>IF(SUM(集計用!H611+J611+L611+N611+P611+R611+T611+V611+X611)=0,"",(H611+J611+L611+N611+T611+V611+X611+MAX(P611,R611)))</f>
        <v/>
      </c>
      <c r="Z611" s="28" t="str">
        <f>IF(Y611="","",IF(C611=1,LOOKUP(Y611,得点換算データ!$B$29:$B$33,得点換算データ!$A$29:$A$33),IF(C611=2,LOOKUP(Y611,得点換算データ!$C$29:$C$33,得点換算データ!$A$29:$A$33),LOOKUP(Y611,得点換算データ!$D$29:$D$33,得点換算データ!$A$29:$A$33))))</f>
        <v/>
      </c>
      <c r="AA611" s="27">
        <f t="shared" si="90"/>
        <v>0</v>
      </c>
      <c r="AB611" s="27"/>
      <c r="AC611" s="27">
        <f t="shared" si="91"/>
        <v>0</v>
      </c>
      <c r="AD611" s="27">
        <f t="shared" si="92"/>
        <v>0</v>
      </c>
      <c r="AE611" s="27">
        <f t="shared" si="93"/>
        <v>0</v>
      </c>
      <c r="AF611" s="27">
        <f t="shared" si="94"/>
        <v>0</v>
      </c>
      <c r="AG611" s="27">
        <f t="shared" si="95"/>
        <v>0</v>
      </c>
      <c r="AH611" s="27">
        <f t="shared" si="96"/>
        <v>0</v>
      </c>
      <c r="AI611" s="27">
        <f t="shared" si="97"/>
        <v>0</v>
      </c>
      <c r="AJ611" s="27">
        <f t="shared" si="98"/>
        <v>0</v>
      </c>
      <c r="AK611" s="27">
        <f t="shared" si="99"/>
        <v>0</v>
      </c>
    </row>
    <row r="612" spans="1:37">
      <c r="A612" s="28" t="str">
        <f>IF(記入用!A612="","",記入用!A612)</f>
        <v/>
      </c>
      <c r="B612" s="28" t="str">
        <f>IF(記入用!B612="","",記入用!B612)</f>
        <v/>
      </c>
      <c r="C612" s="28" t="str">
        <f>IF(記入用!C612="","",記入用!C612)</f>
        <v/>
      </c>
      <c r="D612" s="28" t="str">
        <f>IF(記入用!D612="","",記入用!D612)</f>
        <v/>
      </c>
      <c r="E612" s="28" t="str">
        <f>IF(記入用!E612="","",記入用!E612)</f>
        <v/>
      </c>
      <c r="F612" s="28" t="str">
        <f>IF(記入用!F612="","",記入用!F612)</f>
        <v/>
      </c>
      <c r="G612" s="28" t="str">
        <f>IF(OR(記入用!G612=0,記入用!H612=0),"",ROUND((記入用!G612+記入用!H612)/2,0))</f>
        <v/>
      </c>
      <c r="H612" s="29" t="str">
        <f>IF(集計用!G612="","",IF(集計用!F612="男",LOOKUP(集計用!G612,得点換算データ!$A$3:$B$12),LOOKUP(集計用!G612,得点換算データ!$A$17:$B$26)))</f>
        <v/>
      </c>
      <c r="I612" s="28" t="str">
        <f>IF(記入用!I612="","",記入用!I612)</f>
        <v/>
      </c>
      <c r="J612" s="30" t="str">
        <f>IF(集計用!I612="","",IF(集計用!F612="男",LOOKUP(集計用!I612,得点換算データ!$C$3:$D$12),LOOKUP(集計用!I612,得点換算データ!$C$17:$D$26)))</f>
        <v/>
      </c>
      <c r="K612" s="28" t="str">
        <f>IF(記入用!J612="","",ROUNDDOWN(記入用!J612,0))</f>
        <v/>
      </c>
      <c r="L612" s="29" t="str">
        <f>IF(集計用!K612="","",IF(集計用!F612="男",LOOKUP(集計用!K612,得点換算データ!$E$3:$F$12),LOOKUP(集計用!K612,得点換算データ!$E$17:$F$26)))</f>
        <v/>
      </c>
      <c r="M612" s="28" t="str">
        <f>IF(記入用!K612="","",記入用!K612)</f>
        <v/>
      </c>
      <c r="N612" s="30" t="str">
        <f>IF(集計用!M612="","",IF(集計用!F612="男",LOOKUP(集計用!M612,得点換算データ!$G$3:$H$12),LOOKUP(集計用!M612,得点換算データ!$G$17:$H$26)))</f>
        <v/>
      </c>
      <c r="O612" s="28" t="str">
        <f>IF(記入用!L612="","",記入用!L612)</f>
        <v/>
      </c>
      <c r="P612" s="30" t="str">
        <f>IF(集計用!O612="","",IF(集計用!F612="男",LOOKUP(集計用!O612,得点換算データ!$I$3:$J$12),LOOKUP(集計用!O612,得点換算データ!$I$17:$J$26)))</f>
        <v/>
      </c>
      <c r="Q612" s="28" t="str">
        <f>IF(記入用!M612="","",記入用!M612)</f>
        <v/>
      </c>
      <c r="R612" s="30" t="str">
        <f>IF(集計用!Q612="","",IF(集計用!F612="男",LOOKUP(集計用!Q612,得点換算データ!$K$3:$L$12),LOOKUP(集計用!Q612,得点換算データ!$K$17:$L$26)))</f>
        <v/>
      </c>
      <c r="S612" s="28" t="str">
        <f>IF(記入用!N612="","",ROUNDUP(記入用!N612,1))</f>
        <v/>
      </c>
      <c r="T612" s="30" t="str">
        <f>IF(集計用!S612="","",IF(集計用!F612="男",LOOKUP(集計用!S612,得点換算データ!$M$3:$N$12),LOOKUP(集計用!S612,得点換算データ!$M$17:$N$26)))</f>
        <v/>
      </c>
      <c r="U612" s="28" t="str">
        <f>IF(記入用!O612="","",ROUNDDOWN(記入用!O612,0))</f>
        <v/>
      </c>
      <c r="V612" s="30" t="str">
        <f>IF(集計用!U612="","",IF(集計用!F612="男",LOOKUP(集計用!U612,得点換算データ!$O$3:$P$12),LOOKUP(集計用!U612,得点換算データ!$O$17:$P$26)))</f>
        <v/>
      </c>
      <c r="W612" s="28" t="str">
        <f>IF(記入用!P612="","",ROUNDDOWN(記入用!P612,0))</f>
        <v/>
      </c>
      <c r="X612" s="30" t="str">
        <f>IF(集計用!W612="","",IF(集計用!F612="男",LOOKUP(集計用!W612,得点換算データ!$Q$3:$R$12),LOOKUP(集計用!W612,得点換算データ!$Q$17:$R$26)))</f>
        <v/>
      </c>
      <c r="Y612" s="28" t="str">
        <f>IF(SUM(集計用!H612+J612+L612+N612+P612+R612+T612+V612+X612)=0,"",(H612+J612+L612+N612+T612+V612+X612+MAX(P612,R612)))</f>
        <v/>
      </c>
      <c r="Z612" s="28" t="str">
        <f>IF(Y612="","",IF(C612=1,LOOKUP(Y612,得点換算データ!$B$29:$B$33,得点換算データ!$A$29:$A$33),IF(C612=2,LOOKUP(Y612,得点換算データ!$C$29:$C$33,得点換算データ!$A$29:$A$33),LOOKUP(Y612,得点換算データ!$D$29:$D$33,得点換算データ!$A$29:$A$33))))</f>
        <v/>
      </c>
      <c r="AA612" s="27">
        <f t="shared" si="90"/>
        <v>0</v>
      </c>
      <c r="AB612" s="27"/>
      <c r="AC612" s="27">
        <f t="shared" si="91"/>
        <v>0</v>
      </c>
      <c r="AD612" s="27">
        <f t="shared" si="92"/>
        <v>0</v>
      </c>
      <c r="AE612" s="27">
        <f t="shared" si="93"/>
        <v>0</v>
      </c>
      <c r="AF612" s="27">
        <f t="shared" si="94"/>
        <v>0</v>
      </c>
      <c r="AG612" s="27">
        <f t="shared" si="95"/>
        <v>0</v>
      </c>
      <c r="AH612" s="27">
        <f t="shared" si="96"/>
        <v>0</v>
      </c>
      <c r="AI612" s="27">
        <f t="shared" si="97"/>
        <v>0</v>
      </c>
      <c r="AJ612" s="27">
        <f t="shared" si="98"/>
        <v>0</v>
      </c>
      <c r="AK612" s="27">
        <f t="shared" si="99"/>
        <v>0</v>
      </c>
    </row>
    <row r="613" spans="1:37">
      <c r="A613" s="28" t="str">
        <f>IF(記入用!A613="","",記入用!A613)</f>
        <v/>
      </c>
      <c r="B613" s="28" t="str">
        <f>IF(記入用!B613="","",記入用!B613)</f>
        <v/>
      </c>
      <c r="C613" s="28" t="str">
        <f>IF(記入用!C613="","",記入用!C613)</f>
        <v/>
      </c>
      <c r="D613" s="28" t="str">
        <f>IF(記入用!D613="","",記入用!D613)</f>
        <v/>
      </c>
      <c r="E613" s="28" t="str">
        <f>IF(記入用!E613="","",記入用!E613)</f>
        <v/>
      </c>
      <c r="F613" s="28" t="str">
        <f>IF(記入用!F613="","",記入用!F613)</f>
        <v/>
      </c>
      <c r="G613" s="28" t="str">
        <f>IF(OR(記入用!G613=0,記入用!H613=0),"",ROUND((記入用!G613+記入用!H613)/2,0))</f>
        <v/>
      </c>
      <c r="H613" s="29" t="str">
        <f>IF(集計用!G613="","",IF(集計用!F613="男",LOOKUP(集計用!G613,得点換算データ!$A$3:$B$12),LOOKUP(集計用!G613,得点換算データ!$A$17:$B$26)))</f>
        <v/>
      </c>
      <c r="I613" s="28" t="str">
        <f>IF(記入用!I613="","",記入用!I613)</f>
        <v/>
      </c>
      <c r="J613" s="30" t="str">
        <f>IF(集計用!I613="","",IF(集計用!F613="男",LOOKUP(集計用!I613,得点換算データ!$C$3:$D$12),LOOKUP(集計用!I613,得点換算データ!$C$17:$D$26)))</f>
        <v/>
      </c>
      <c r="K613" s="28" t="str">
        <f>IF(記入用!J613="","",ROUNDDOWN(記入用!J613,0))</f>
        <v/>
      </c>
      <c r="L613" s="29" t="str">
        <f>IF(集計用!K613="","",IF(集計用!F613="男",LOOKUP(集計用!K613,得点換算データ!$E$3:$F$12),LOOKUP(集計用!K613,得点換算データ!$E$17:$F$26)))</f>
        <v/>
      </c>
      <c r="M613" s="28" t="str">
        <f>IF(記入用!K613="","",記入用!K613)</f>
        <v/>
      </c>
      <c r="N613" s="30" t="str">
        <f>IF(集計用!M613="","",IF(集計用!F613="男",LOOKUP(集計用!M613,得点換算データ!$G$3:$H$12),LOOKUP(集計用!M613,得点換算データ!$G$17:$H$26)))</f>
        <v/>
      </c>
      <c r="O613" s="28" t="str">
        <f>IF(記入用!L613="","",記入用!L613)</f>
        <v/>
      </c>
      <c r="P613" s="30" t="str">
        <f>IF(集計用!O613="","",IF(集計用!F613="男",LOOKUP(集計用!O613,得点換算データ!$I$3:$J$12),LOOKUP(集計用!O613,得点換算データ!$I$17:$J$26)))</f>
        <v/>
      </c>
      <c r="Q613" s="28" t="str">
        <f>IF(記入用!M613="","",記入用!M613)</f>
        <v/>
      </c>
      <c r="R613" s="30" t="str">
        <f>IF(集計用!Q613="","",IF(集計用!F613="男",LOOKUP(集計用!Q613,得点換算データ!$K$3:$L$12),LOOKUP(集計用!Q613,得点換算データ!$K$17:$L$26)))</f>
        <v/>
      </c>
      <c r="S613" s="28" t="str">
        <f>IF(記入用!N613="","",ROUNDUP(記入用!N613,1))</f>
        <v/>
      </c>
      <c r="T613" s="30" t="str">
        <f>IF(集計用!S613="","",IF(集計用!F613="男",LOOKUP(集計用!S613,得点換算データ!$M$3:$N$12),LOOKUP(集計用!S613,得点換算データ!$M$17:$N$26)))</f>
        <v/>
      </c>
      <c r="U613" s="28" t="str">
        <f>IF(記入用!O613="","",ROUNDDOWN(記入用!O613,0))</f>
        <v/>
      </c>
      <c r="V613" s="30" t="str">
        <f>IF(集計用!U613="","",IF(集計用!F613="男",LOOKUP(集計用!U613,得点換算データ!$O$3:$P$12),LOOKUP(集計用!U613,得点換算データ!$O$17:$P$26)))</f>
        <v/>
      </c>
      <c r="W613" s="28" t="str">
        <f>IF(記入用!P613="","",ROUNDDOWN(記入用!P613,0))</f>
        <v/>
      </c>
      <c r="X613" s="30" t="str">
        <f>IF(集計用!W613="","",IF(集計用!F613="男",LOOKUP(集計用!W613,得点換算データ!$Q$3:$R$12),LOOKUP(集計用!W613,得点換算データ!$Q$17:$R$26)))</f>
        <v/>
      </c>
      <c r="Y613" s="28" t="str">
        <f>IF(SUM(集計用!H613+J613+L613+N613+P613+R613+T613+V613+X613)=0,"",(H613+J613+L613+N613+T613+V613+X613+MAX(P613,R613)))</f>
        <v/>
      </c>
      <c r="Z613" s="28" t="str">
        <f>IF(Y613="","",IF(C613=1,LOOKUP(Y613,得点換算データ!$B$29:$B$33,得点換算データ!$A$29:$A$33),IF(C613=2,LOOKUP(Y613,得点換算データ!$C$29:$C$33,得点換算データ!$A$29:$A$33),LOOKUP(Y613,得点換算データ!$D$29:$D$33,得点換算データ!$A$29:$A$33))))</f>
        <v/>
      </c>
      <c r="AA613" s="27">
        <f t="shared" si="90"/>
        <v>0</v>
      </c>
      <c r="AB613" s="27"/>
      <c r="AC613" s="27">
        <f t="shared" si="91"/>
        <v>0</v>
      </c>
      <c r="AD613" s="27">
        <f t="shared" si="92"/>
        <v>0</v>
      </c>
      <c r="AE613" s="27">
        <f t="shared" si="93"/>
        <v>0</v>
      </c>
      <c r="AF613" s="27">
        <f t="shared" si="94"/>
        <v>0</v>
      </c>
      <c r="AG613" s="27">
        <f t="shared" si="95"/>
        <v>0</v>
      </c>
      <c r="AH613" s="27">
        <f t="shared" si="96"/>
        <v>0</v>
      </c>
      <c r="AI613" s="27">
        <f t="shared" si="97"/>
        <v>0</v>
      </c>
      <c r="AJ613" s="27">
        <f t="shared" si="98"/>
        <v>0</v>
      </c>
      <c r="AK613" s="27">
        <f t="shared" si="99"/>
        <v>0</v>
      </c>
    </row>
    <row r="614" spans="1:37">
      <c r="A614" s="28" t="str">
        <f>IF(記入用!A614="","",記入用!A614)</f>
        <v/>
      </c>
      <c r="B614" s="28" t="str">
        <f>IF(記入用!B614="","",記入用!B614)</f>
        <v/>
      </c>
      <c r="C614" s="28" t="str">
        <f>IF(記入用!C614="","",記入用!C614)</f>
        <v/>
      </c>
      <c r="D614" s="28" t="str">
        <f>IF(記入用!D614="","",記入用!D614)</f>
        <v/>
      </c>
      <c r="E614" s="28" t="str">
        <f>IF(記入用!E614="","",記入用!E614)</f>
        <v/>
      </c>
      <c r="F614" s="28" t="str">
        <f>IF(記入用!F614="","",記入用!F614)</f>
        <v/>
      </c>
      <c r="G614" s="28" t="str">
        <f>IF(OR(記入用!G614=0,記入用!H614=0),"",ROUND((記入用!G614+記入用!H614)/2,0))</f>
        <v/>
      </c>
      <c r="H614" s="29" t="str">
        <f>IF(集計用!G614="","",IF(集計用!F614="男",LOOKUP(集計用!G614,得点換算データ!$A$3:$B$12),LOOKUP(集計用!G614,得点換算データ!$A$17:$B$26)))</f>
        <v/>
      </c>
      <c r="I614" s="28" t="str">
        <f>IF(記入用!I614="","",記入用!I614)</f>
        <v/>
      </c>
      <c r="J614" s="30" t="str">
        <f>IF(集計用!I614="","",IF(集計用!F614="男",LOOKUP(集計用!I614,得点換算データ!$C$3:$D$12),LOOKUP(集計用!I614,得点換算データ!$C$17:$D$26)))</f>
        <v/>
      </c>
      <c r="K614" s="28" t="str">
        <f>IF(記入用!J614="","",ROUNDDOWN(記入用!J614,0))</f>
        <v/>
      </c>
      <c r="L614" s="29" t="str">
        <f>IF(集計用!K614="","",IF(集計用!F614="男",LOOKUP(集計用!K614,得点換算データ!$E$3:$F$12),LOOKUP(集計用!K614,得点換算データ!$E$17:$F$26)))</f>
        <v/>
      </c>
      <c r="M614" s="28" t="str">
        <f>IF(記入用!K614="","",記入用!K614)</f>
        <v/>
      </c>
      <c r="N614" s="30" t="str">
        <f>IF(集計用!M614="","",IF(集計用!F614="男",LOOKUP(集計用!M614,得点換算データ!$G$3:$H$12),LOOKUP(集計用!M614,得点換算データ!$G$17:$H$26)))</f>
        <v/>
      </c>
      <c r="O614" s="28" t="str">
        <f>IF(記入用!L614="","",記入用!L614)</f>
        <v/>
      </c>
      <c r="P614" s="30" t="str">
        <f>IF(集計用!O614="","",IF(集計用!F614="男",LOOKUP(集計用!O614,得点換算データ!$I$3:$J$12),LOOKUP(集計用!O614,得点換算データ!$I$17:$J$26)))</f>
        <v/>
      </c>
      <c r="Q614" s="28" t="str">
        <f>IF(記入用!M614="","",記入用!M614)</f>
        <v/>
      </c>
      <c r="R614" s="30" t="str">
        <f>IF(集計用!Q614="","",IF(集計用!F614="男",LOOKUP(集計用!Q614,得点換算データ!$K$3:$L$12),LOOKUP(集計用!Q614,得点換算データ!$K$17:$L$26)))</f>
        <v/>
      </c>
      <c r="S614" s="28" t="str">
        <f>IF(記入用!N614="","",ROUNDUP(記入用!N614,1))</f>
        <v/>
      </c>
      <c r="T614" s="30" t="str">
        <f>IF(集計用!S614="","",IF(集計用!F614="男",LOOKUP(集計用!S614,得点換算データ!$M$3:$N$12),LOOKUP(集計用!S614,得点換算データ!$M$17:$N$26)))</f>
        <v/>
      </c>
      <c r="U614" s="28" t="str">
        <f>IF(記入用!O614="","",ROUNDDOWN(記入用!O614,0))</f>
        <v/>
      </c>
      <c r="V614" s="30" t="str">
        <f>IF(集計用!U614="","",IF(集計用!F614="男",LOOKUP(集計用!U614,得点換算データ!$O$3:$P$12),LOOKUP(集計用!U614,得点換算データ!$O$17:$P$26)))</f>
        <v/>
      </c>
      <c r="W614" s="28" t="str">
        <f>IF(記入用!P614="","",ROUNDDOWN(記入用!P614,0))</f>
        <v/>
      </c>
      <c r="X614" s="30" t="str">
        <f>IF(集計用!W614="","",IF(集計用!F614="男",LOOKUP(集計用!W614,得点換算データ!$Q$3:$R$12),LOOKUP(集計用!W614,得点換算データ!$Q$17:$R$26)))</f>
        <v/>
      </c>
      <c r="Y614" s="28" t="str">
        <f>IF(SUM(集計用!H614+J614+L614+N614+P614+R614+T614+V614+X614)=0,"",(H614+J614+L614+N614+T614+V614+X614+MAX(P614,R614)))</f>
        <v/>
      </c>
      <c r="Z614" s="28" t="str">
        <f>IF(Y614="","",IF(C614=1,LOOKUP(Y614,得点換算データ!$B$29:$B$33,得点換算データ!$A$29:$A$33),IF(C614=2,LOOKUP(Y614,得点換算データ!$C$29:$C$33,得点換算データ!$A$29:$A$33),LOOKUP(Y614,得点換算データ!$D$29:$D$33,得点換算データ!$A$29:$A$33))))</f>
        <v/>
      </c>
      <c r="AA614" s="27">
        <f t="shared" si="90"/>
        <v>0</v>
      </c>
      <c r="AB614" s="27"/>
      <c r="AC614" s="27">
        <f t="shared" si="91"/>
        <v>0</v>
      </c>
      <c r="AD614" s="27">
        <f t="shared" si="92"/>
        <v>0</v>
      </c>
      <c r="AE614" s="27">
        <f t="shared" si="93"/>
        <v>0</v>
      </c>
      <c r="AF614" s="27">
        <f t="shared" si="94"/>
        <v>0</v>
      </c>
      <c r="AG614" s="27">
        <f t="shared" si="95"/>
        <v>0</v>
      </c>
      <c r="AH614" s="27">
        <f t="shared" si="96"/>
        <v>0</v>
      </c>
      <c r="AI614" s="27">
        <f t="shared" si="97"/>
        <v>0</v>
      </c>
      <c r="AJ614" s="27">
        <f t="shared" si="98"/>
        <v>0</v>
      </c>
      <c r="AK614" s="27">
        <f t="shared" si="99"/>
        <v>0</v>
      </c>
    </row>
    <row r="615" spans="1:37">
      <c r="A615" s="28" t="str">
        <f>IF(記入用!A615="","",記入用!A615)</f>
        <v/>
      </c>
      <c r="B615" s="28" t="str">
        <f>IF(記入用!B615="","",記入用!B615)</f>
        <v/>
      </c>
      <c r="C615" s="28" t="str">
        <f>IF(記入用!C615="","",記入用!C615)</f>
        <v/>
      </c>
      <c r="D615" s="28" t="str">
        <f>IF(記入用!D615="","",記入用!D615)</f>
        <v/>
      </c>
      <c r="E615" s="28" t="str">
        <f>IF(記入用!E615="","",記入用!E615)</f>
        <v/>
      </c>
      <c r="F615" s="28" t="str">
        <f>IF(記入用!F615="","",記入用!F615)</f>
        <v/>
      </c>
      <c r="G615" s="28" t="str">
        <f>IF(OR(記入用!G615=0,記入用!H615=0),"",ROUND((記入用!G615+記入用!H615)/2,0))</f>
        <v/>
      </c>
      <c r="H615" s="29" t="str">
        <f>IF(集計用!G615="","",IF(集計用!F615="男",LOOKUP(集計用!G615,得点換算データ!$A$3:$B$12),LOOKUP(集計用!G615,得点換算データ!$A$17:$B$26)))</f>
        <v/>
      </c>
      <c r="I615" s="28" t="str">
        <f>IF(記入用!I615="","",記入用!I615)</f>
        <v/>
      </c>
      <c r="J615" s="30" t="str">
        <f>IF(集計用!I615="","",IF(集計用!F615="男",LOOKUP(集計用!I615,得点換算データ!$C$3:$D$12),LOOKUP(集計用!I615,得点換算データ!$C$17:$D$26)))</f>
        <v/>
      </c>
      <c r="K615" s="28" t="str">
        <f>IF(記入用!J615="","",ROUNDDOWN(記入用!J615,0))</f>
        <v/>
      </c>
      <c r="L615" s="29" t="str">
        <f>IF(集計用!K615="","",IF(集計用!F615="男",LOOKUP(集計用!K615,得点換算データ!$E$3:$F$12),LOOKUP(集計用!K615,得点換算データ!$E$17:$F$26)))</f>
        <v/>
      </c>
      <c r="M615" s="28" t="str">
        <f>IF(記入用!K615="","",記入用!K615)</f>
        <v/>
      </c>
      <c r="N615" s="30" t="str">
        <f>IF(集計用!M615="","",IF(集計用!F615="男",LOOKUP(集計用!M615,得点換算データ!$G$3:$H$12),LOOKUP(集計用!M615,得点換算データ!$G$17:$H$26)))</f>
        <v/>
      </c>
      <c r="O615" s="28" t="str">
        <f>IF(記入用!L615="","",記入用!L615)</f>
        <v/>
      </c>
      <c r="P615" s="30" t="str">
        <f>IF(集計用!O615="","",IF(集計用!F615="男",LOOKUP(集計用!O615,得点換算データ!$I$3:$J$12),LOOKUP(集計用!O615,得点換算データ!$I$17:$J$26)))</f>
        <v/>
      </c>
      <c r="Q615" s="28" t="str">
        <f>IF(記入用!M615="","",記入用!M615)</f>
        <v/>
      </c>
      <c r="R615" s="30" t="str">
        <f>IF(集計用!Q615="","",IF(集計用!F615="男",LOOKUP(集計用!Q615,得点換算データ!$K$3:$L$12),LOOKUP(集計用!Q615,得点換算データ!$K$17:$L$26)))</f>
        <v/>
      </c>
      <c r="S615" s="28" t="str">
        <f>IF(記入用!N615="","",ROUNDUP(記入用!N615,1))</f>
        <v/>
      </c>
      <c r="T615" s="30" t="str">
        <f>IF(集計用!S615="","",IF(集計用!F615="男",LOOKUP(集計用!S615,得点換算データ!$M$3:$N$12),LOOKUP(集計用!S615,得点換算データ!$M$17:$N$26)))</f>
        <v/>
      </c>
      <c r="U615" s="28" t="str">
        <f>IF(記入用!O615="","",ROUNDDOWN(記入用!O615,0))</f>
        <v/>
      </c>
      <c r="V615" s="30" t="str">
        <f>IF(集計用!U615="","",IF(集計用!F615="男",LOOKUP(集計用!U615,得点換算データ!$O$3:$P$12),LOOKUP(集計用!U615,得点換算データ!$O$17:$P$26)))</f>
        <v/>
      </c>
      <c r="W615" s="28" t="str">
        <f>IF(記入用!P615="","",ROUNDDOWN(記入用!P615,0))</f>
        <v/>
      </c>
      <c r="X615" s="30" t="str">
        <f>IF(集計用!W615="","",IF(集計用!F615="男",LOOKUP(集計用!W615,得点換算データ!$Q$3:$R$12),LOOKUP(集計用!W615,得点換算データ!$Q$17:$R$26)))</f>
        <v/>
      </c>
      <c r="Y615" s="28" t="str">
        <f>IF(SUM(集計用!H615+J615+L615+N615+P615+R615+T615+V615+X615)=0,"",(H615+J615+L615+N615+T615+V615+X615+MAX(P615,R615)))</f>
        <v/>
      </c>
      <c r="Z615" s="28" t="str">
        <f>IF(Y615="","",IF(C615=1,LOOKUP(Y615,得点換算データ!$B$29:$B$33,得点換算データ!$A$29:$A$33),IF(C615=2,LOOKUP(Y615,得点換算データ!$C$29:$C$33,得点換算データ!$A$29:$A$33),LOOKUP(Y615,得点換算データ!$D$29:$D$33,得点換算データ!$A$29:$A$33))))</f>
        <v/>
      </c>
      <c r="AA615" s="27">
        <f t="shared" si="90"/>
        <v>0</v>
      </c>
      <c r="AB615" s="27"/>
      <c r="AC615" s="27">
        <f t="shared" si="91"/>
        <v>0</v>
      </c>
      <c r="AD615" s="27">
        <f t="shared" si="92"/>
        <v>0</v>
      </c>
      <c r="AE615" s="27">
        <f t="shared" si="93"/>
        <v>0</v>
      </c>
      <c r="AF615" s="27">
        <f t="shared" si="94"/>
        <v>0</v>
      </c>
      <c r="AG615" s="27">
        <f t="shared" si="95"/>
        <v>0</v>
      </c>
      <c r="AH615" s="27">
        <f t="shared" si="96"/>
        <v>0</v>
      </c>
      <c r="AI615" s="27">
        <f t="shared" si="97"/>
        <v>0</v>
      </c>
      <c r="AJ615" s="27">
        <f t="shared" si="98"/>
        <v>0</v>
      </c>
      <c r="AK615" s="27">
        <f t="shared" si="99"/>
        <v>0</v>
      </c>
    </row>
    <row r="616" spans="1:37">
      <c r="A616" s="28" t="str">
        <f>IF(記入用!A616="","",記入用!A616)</f>
        <v/>
      </c>
      <c r="B616" s="28" t="str">
        <f>IF(記入用!B616="","",記入用!B616)</f>
        <v/>
      </c>
      <c r="C616" s="28" t="str">
        <f>IF(記入用!C616="","",記入用!C616)</f>
        <v/>
      </c>
      <c r="D616" s="28" t="str">
        <f>IF(記入用!D616="","",記入用!D616)</f>
        <v/>
      </c>
      <c r="E616" s="28" t="str">
        <f>IF(記入用!E616="","",記入用!E616)</f>
        <v/>
      </c>
      <c r="F616" s="28" t="str">
        <f>IF(記入用!F616="","",記入用!F616)</f>
        <v/>
      </c>
      <c r="G616" s="28" t="str">
        <f>IF(OR(記入用!G616=0,記入用!H616=0),"",ROUND((記入用!G616+記入用!H616)/2,0))</f>
        <v/>
      </c>
      <c r="H616" s="29" t="str">
        <f>IF(集計用!G616="","",IF(集計用!F616="男",LOOKUP(集計用!G616,得点換算データ!$A$3:$B$12),LOOKUP(集計用!G616,得点換算データ!$A$17:$B$26)))</f>
        <v/>
      </c>
      <c r="I616" s="28" t="str">
        <f>IF(記入用!I616="","",記入用!I616)</f>
        <v/>
      </c>
      <c r="J616" s="30" t="str">
        <f>IF(集計用!I616="","",IF(集計用!F616="男",LOOKUP(集計用!I616,得点換算データ!$C$3:$D$12),LOOKUP(集計用!I616,得点換算データ!$C$17:$D$26)))</f>
        <v/>
      </c>
      <c r="K616" s="28" t="str">
        <f>IF(記入用!J616="","",ROUNDDOWN(記入用!J616,0))</f>
        <v/>
      </c>
      <c r="L616" s="29" t="str">
        <f>IF(集計用!K616="","",IF(集計用!F616="男",LOOKUP(集計用!K616,得点換算データ!$E$3:$F$12),LOOKUP(集計用!K616,得点換算データ!$E$17:$F$26)))</f>
        <v/>
      </c>
      <c r="M616" s="28" t="str">
        <f>IF(記入用!K616="","",記入用!K616)</f>
        <v/>
      </c>
      <c r="N616" s="30" t="str">
        <f>IF(集計用!M616="","",IF(集計用!F616="男",LOOKUP(集計用!M616,得点換算データ!$G$3:$H$12),LOOKUP(集計用!M616,得点換算データ!$G$17:$H$26)))</f>
        <v/>
      </c>
      <c r="O616" s="28" t="str">
        <f>IF(記入用!L616="","",記入用!L616)</f>
        <v/>
      </c>
      <c r="P616" s="30" t="str">
        <f>IF(集計用!O616="","",IF(集計用!F616="男",LOOKUP(集計用!O616,得点換算データ!$I$3:$J$12),LOOKUP(集計用!O616,得点換算データ!$I$17:$J$26)))</f>
        <v/>
      </c>
      <c r="Q616" s="28" t="str">
        <f>IF(記入用!M616="","",記入用!M616)</f>
        <v/>
      </c>
      <c r="R616" s="30" t="str">
        <f>IF(集計用!Q616="","",IF(集計用!F616="男",LOOKUP(集計用!Q616,得点換算データ!$K$3:$L$12),LOOKUP(集計用!Q616,得点換算データ!$K$17:$L$26)))</f>
        <v/>
      </c>
      <c r="S616" s="28" t="str">
        <f>IF(記入用!N616="","",ROUNDUP(記入用!N616,1))</f>
        <v/>
      </c>
      <c r="T616" s="30" t="str">
        <f>IF(集計用!S616="","",IF(集計用!F616="男",LOOKUP(集計用!S616,得点換算データ!$M$3:$N$12),LOOKUP(集計用!S616,得点換算データ!$M$17:$N$26)))</f>
        <v/>
      </c>
      <c r="U616" s="28" t="str">
        <f>IF(記入用!O616="","",ROUNDDOWN(記入用!O616,0))</f>
        <v/>
      </c>
      <c r="V616" s="30" t="str">
        <f>IF(集計用!U616="","",IF(集計用!F616="男",LOOKUP(集計用!U616,得点換算データ!$O$3:$P$12),LOOKUP(集計用!U616,得点換算データ!$O$17:$P$26)))</f>
        <v/>
      </c>
      <c r="W616" s="28" t="str">
        <f>IF(記入用!P616="","",ROUNDDOWN(記入用!P616,0))</f>
        <v/>
      </c>
      <c r="X616" s="30" t="str">
        <f>IF(集計用!W616="","",IF(集計用!F616="男",LOOKUP(集計用!W616,得点換算データ!$Q$3:$R$12),LOOKUP(集計用!W616,得点換算データ!$Q$17:$R$26)))</f>
        <v/>
      </c>
      <c r="Y616" s="28" t="str">
        <f>IF(SUM(集計用!H616+J616+L616+N616+P616+R616+T616+V616+X616)=0,"",(H616+J616+L616+N616+T616+V616+X616+MAX(P616,R616)))</f>
        <v/>
      </c>
      <c r="Z616" s="28" t="str">
        <f>IF(Y616="","",IF(C616=1,LOOKUP(Y616,得点換算データ!$B$29:$B$33,得点換算データ!$A$29:$A$33),IF(C616=2,LOOKUP(Y616,得点換算データ!$C$29:$C$33,得点換算データ!$A$29:$A$33),LOOKUP(Y616,得点換算データ!$D$29:$D$33,得点換算データ!$A$29:$A$33))))</f>
        <v/>
      </c>
      <c r="AA616" s="27">
        <f t="shared" si="90"/>
        <v>0</v>
      </c>
      <c r="AB616" s="27"/>
      <c r="AC616" s="27">
        <f t="shared" si="91"/>
        <v>0</v>
      </c>
      <c r="AD616" s="27">
        <f t="shared" si="92"/>
        <v>0</v>
      </c>
      <c r="AE616" s="27">
        <f t="shared" si="93"/>
        <v>0</v>
      </c>
      <c r="AF616" s="27">
        <f t="shared" si="94"/>
        <v>0</v>
      </c>
      <c r="AG616" s="27">
        <f t="shared" si="95"/>
        <v>0</v>
      </c>
      <c r="AH616" s="27">
        <f t="shared" si="96"/>
        <v>0</v>
      </c>
      <c r="AI616" s="27">
        <f t="shared" si="97"/>
        <v>0</v>
      </c>
      <c r="AJ616" s="27">
        <f t="shared" si="98"/>
        <v>0</v>
      </c>
      <c r="AK616" s="27">
        <f t="shared" si="99"/>
        <v>0</v>
      </c>
    </row>
    <row r="617" spans="1:37">
      <c r="A617" s="28" t="str">
        <f>IF(記入用!A617="","",記入用!A617)</f>
        <v/>
      </c>
      <c r="B617" s="28" t="str">
        <f>IF(記入用!B617="","",記入用!B617)</f>
        <v/>
      </c>
      <c r="C617" s="28" t="str">
        <f>IF(記入用!C617="","",記入用!C617)</f>
        <v/>
      </c>
      <c r="D617" s="28" t="str">
        <f>IF(記入用!D617="","",記入用!D617)</f>
        <v/>
      </c>
      <c r="E617" s="28" t="str">
        <f>IF(記入用!E617="","",記入用!E617)</f>
        <v/>
      </c>
      <c r="F617" s="28" t="str">
        <f>IF(記入用!F617="","",記入用!F617)</f>
        <v/>
      </c>
      <c r="G617" s="28" t="str">
        <f>IF(OR(記入用!G617=0,記入用!H617=0),"",ROUND((記入用!G617+記入用!H617)/2,0))</f>
        <v/>
      </c>
      <c r="H617" s="29" t="str">
        <f>IF(集計用!G617="","",IF(集計用!F617="男",LOOKUP(集計用!G617,得点換算データ!$A$3:$B$12),LOOKUP(集計用!G617,得点換算データ!$A$17:$B$26)))</f>
        <v/>
      </c>
      <c r="I617" s="28" t="str">
        <f>IF(記入用!I617="","",記入用!I617)</f>
        <v/>
      </c>
      <c r="J617" s="30" t="str">
        <f>IF(集計用!I617="","",IF(集計用!F617="男",LOOKUP(集計用!I617,得点換算データ!$C$3:$D$12),LOOKUP(集計用!I617,得点換算データ!$C$17:$D$26)))</f>
        <v/>
      </c>
      <c r="K617" s="28" t="str">
        <f>IF(記入用!J617="","",ROUNDDOWN(記入用!J617,0))</f>
        <v/>
      </c>
      <c r="L617" s="29" t="str">
        <f>IF(集計用!K617="","",IF(集計用!F617="男",LOOKUP(集計用!K617,得点換算データ!$E$3:$F$12),LOOKUP(集計用!K617,得点換算データ!$E$17:$F$26)))</f>
        <v/>
      </c>
      <c r="M617" s="28" t="str">
        <f>IF(記入用!K617="","",記入用!K617)</f>
        <v/>
      </c>
      <c r="N617" s="30" t="str">
        <f>IF(集計用!M617="","",IF(集計用!F617="男",LOOKUP(集計用!M617,得点換算データ!$G$3:$H$12),LOOKUP(集計用!M617,得点換算データ!$G$17:$H$26)))</f>
        <v/>
      </c>
      <c r="O617" s="28" t="str">
        <f>IF(記入用!L617="","",記入用!L617)</f>
        <v/>
      </c>
      <c r="P617" s="30" t="str">
        <f>IF(集計用!O617="","",IF(集計用!F617="男",LOOKUP(集計用!O617,得点換算データ!$I$3:$J$12),LOOKUP(集計用!O617,得点換算データ!$I$17:$J$26)))</f>
        <v/>
      </c>
      <c r="Q617" s="28" t="str">
        <f>IF(記入用!M617="","",記入用!M617)</f>
        <v/>
      </c>
      <c r="R617" s="30" t="str">
        <f>IF(集計用!Q617="","",IF(集計用!F617="男",LOOKUP(集計用!Q617,得点換算データ!$K$3:$L$12),LOOKUP(集計用!Q617,得点換算データ!$K$17:$L$26)))</f>
        <v/>
      </c>
      <c r="S617" s="28" t="str">
        <f>IF(記入用!N617="","",ROUNDUP(記入用!N617,1))</f>
        <v/>
      </c>
      <c r="T617" s="30" t="str">
        <f>IF(集計用!S617="","",IF(集計用!F617="男",LOOKUP(集計用!S617,得点換算データ!$M$3:$N$12),LOOKUP(集計用!S617,得点換算データ!$M$17:$N$26)))</f>
        <v/>
      </c>
      <c r="U617" s="28" t="str">
        <f>IF(記入用!O617="","",ROUNDDOWN(記入用!O617,0))</f>
        <v/>
      </c>
      <c r="V617" s="30" t="str">
        <f>IF(集計用!U617="","",IF(集計用!F617="男",LOOKUP(集計用!U617,得点換算データ!$O$3:$P$12),LOOKUP(集計用!U617,得点換算データ!$O$17:$P$26)))</f>
        <v/>
      </c>
      <c r="W617" s="28" t="str">
        <f>IF(記入用!P617="","",ROUNDDOWN(記入用!P617,0))</f>
        <v/>
      </c>
      <c r="X617" s="30" t="str">
        <f>IF(集計用!W617="","",IF(集計用!F617="男",LOOKUP(集計用!W617,得点換算データ!$Q$3:$R$12),LOOKUP(集計用!W617,得点換算データ!$Q$17:$R$26)))</f>
        <v/>
      </c>
      <c r="Y617" s="28" t="str">
        <f>IF(SUM(集計用!H617+J617+L617+N617+P617+R617+T617+V617+X617)=0,"",(H617+J617+L617+N617+T617+V617+X617+MAX(P617,R617)))</f>
        <v/>
      </c>
      <c r="Z617" s="28" t="str">
        <f>IF(Y617="","",IF(C617=1,LOOKUP(Y617,得点換算データ!$B$29:$B$33,得点換算データ!$A$29:$A$33),IF(C617=2,LOOKUP(Y617,得点換算データ!$C$29:$C$33,得点換算データ!$A$29:$A$33),LOOKUP(Y617,得点換算データ!$D$29:$D$33,得点換算データ!$A$29:$A$33))))</f>
        <v/>
      </c>
      <c r="AA617" s="27">
        <f t="shared" si="90"/>
        <v>0</v>
      </c>
      <c r="AB617" s="27"/>
      <c r="AC617" s="27">
        <f t="shared" si="91"/>
        <v>0</v>
      </c>
      <c r="AD617" s="27">
        <f t="shared" si="92"/>
        <v>0</v>
      </c>
      <c r="AE617" s="27">
        <f t="shared" si="93"/>
        <v>0</v>
      </c>
      <c r="AF617" s="27">
        <f t="shared" si="94"/>
        <v>0</v>
      </c>
      <c r="AG617" s="27">
        <f t="shared" si="95"/>
        <v>0</v>
      </c>
      <c r="AH617" s="27">
        <f t="shared" si="96"/>
        <v>0</v>
      </c>
      <c r="AI617" s="27">
        <f t="shared" si="97"/>
        <v>0</v>
      </c>
      <c r="AJ617" s="27">
        <f t="shared" si="98"/>
        <v>0</v>
      </c>
      <c r="AK617" s="27">
        <f t="shared" si="99"/>
        <v>0</v>
      </c>
    </row>
    <row r="618" spans="1:37">
      <c r="A618" s="28" t="str">
        <f>IF(記入用!A618="","",記入用!A618)</f>
        <v/>
      </c>
      <c r="B618" s="28" t="str">
        <f>IF(記入用!B618="","",記入用!B618)</f>
        <v/>
      </c>
      <c r="C618" s="28" t="str">
        <f>IF(記入用!C618="","",記入用!C618)</f>
        <v/>
      </c>
      <c r="D618" s="28" t="str">
        <f>IF(記入用!D618="","",記入用!D618)</f>
        <v/>
      </c>
      <c r="E618" s="28" t="str">
        <f>IF(記入用!E618="","",記入用!E618)</f>
        <v/>
      </c>
      <c r="F618" s="28" t="str">
        <f>IF(記入用!F618="","",記入用!F618)</f>
        <v/>
      </c>
      <c r="G618" s="28" t="str">
        <f>IF(OR(記入用!G618=0,記入用!H618=0),"",ROUND((記入用!G618+記入用!H618)/2,0))</f>
        <v/>
      </c>
      <c r="H618" s="29" t="str">
        <f>IF(集計用!G618="","",IF(集計用!F618="男",LOOKUP(集計用!G618,得点換算データ!$A$3:$B$12),LOOKUP(集計用!G618,得点換算データ!$A$17:$B$26)))</f>
        <v/>
      </c>
      <c r="I618" s="28" t="str">
        <f>IF(記入用!I618="","",記入用!I618)</f>
        <v/>
      </c>
      <c r="J618" s="30" t="str">
        <f>IF(集計用!I618="","",IF(集計用!F618="男",LOOKUP(集計用!I618,得点換算データ!$C$3:$D$12),LOOKUP(集計用!I618,得点換算データ!$C$17:$D$26)))</f>
        <v/>
      </c>
      <c r="K618" s="28" t="str">
        <f>IF(記入用!J618="","",ROUNDDOWN(記入用!J618,0))</f>
        <v/>
      </c>
      <c r="L618" s="29" t="str">
        <f>IF(集計用!K618="","",IF(集計用!F618="男",LOOKUP(集計用!K618,得点換算データ!$E$3:$F$12),LOOKUP(集計用!K618,得点換算データ!$E$17:$F$26)))</f>
        <v/>
      </c>
      <c r="M618" s="28" t="str">
        <f>IF(記入用!K618="","",記入用!K618)</f>
        <v/>
      </c>
      <c r="N618" s="30" t="str">
        <f>IF(集計用!M618="","",IF(集計用!F618="男",LOOKUP(集計用!M618,得点換算データ!$G$3:$H$12),LOOKUP(集計用!M618,得点換算データ!$G$17:$H$26)))</f>
        <v/>
      </c>
      <c r="O618" s="28" t="str">
        <f>IF(記入用!L618="","",記入用!L618)</f>
        <v/>
      </c>
      <c r="P618" s="30" t="str">
        <f>IF(集計用!O618="","",IF(集計用!F618="男",LOOKUP(集計用!O618,得点換算データ!$I$3:$J$12),LOOKUP(集計用!O618,得点換算データ!$I$17:$J$26)))</f>
        <v/>
      </c>
      <c r="Q618" s="28" t="str">
        <f>IF(記入用!M618="","",記入用!M618)</f>
        <v/>
      </c>
      <c r="R618" s="30" t="str">
        <f>IF(集計用!Q618="","",IF(集計用!F618="男",LOOKUP(集計用!Q618,得点換算データ!$K$3:$L$12),LOOKUP(集計用!Q618,得点換算データ!$K$17:$L$26)))</f>
        <v/>
      </c>
      <c r="S618" s="28" t="str">
        <f>IF(記入用!N618="","",ROUNDUP(記入用!N618,1))</f>
        <v/>
      </c>
      <c r="T618" s="30" t="str">
        <f>IF(集計用!S618="","",IF(集計用!F618="男",LOOKUP(集計用!S618,得点換算データ!$M$3:$N$12),LOOKUP(集計用!S618,得点換算データ!$M$17:$N$26)))</f>
        <v/>
      </c>
      <c r="U618" s="28" t="str">
        <f>IF(記入用!O618="","",ROUNDDOWN(記入用!O618,0))</f>
        <v/>
      </c>
      <c r="V618" s="30" t="str">
        <f>IF(集計用!U618="","",IF(集計用!F618="男",LOOKUP(集計用!U618,得点換算データ!$O$3:$P$12),LOOKUP(集計用!U618,得点換算データ!$O$17:$P$26)))</f>
        <v/>
      </c>
      <c r="W618" s="28" t="str">
        <f>IF(記入用!P618="","",ROUNDDOWN(記入用!P618,0))</f>
        <v/>
      </c>
      <c r="X618" s="30" t="str">
        <f>IF(集計用!W618="","",IF(集計用!F618="男",LOOKUP(集計用!W618,得点換算データ!$Q$3:$R$12),LOOKUP(集計用!W618,得点換算データ!$Q$17:$R$26)))</f>
        <v/>
      </c>
      <c r="Y618" s="28" t="str">
        <f>IF(SUM(集計用!H618+J618+L618+N618+P618+R618+T618+V618+X618)=0,"",(H618+J618+L618+N618+T618+V618+X618+MAX(P618,R618)))</f>
        <v/>
      </c>
      <c r="Z618" s="28" t="str">
        <f>IF(Y618="","",IF(C618=1,LOOKUP(Y618,得点換算データ!$B$29:$B$33,得点換算データ!$A$29:$A$33),IF(C618=2,LOOKUP(Y618,得点換算データ!$C$29:$C$33,得点換算データ!$A$29:$A$33),LOOKUP(Y618,得点換算データ!$D$29:$D$33,得点換算データ!$A$29:$A$33))))</f>
        <v/>
      </c>
      <c r="AA618" s="27">
        <f t="shared" si="90"/>
        <v>0</v>
      </c>
      <c r="AB618" s="27"/>
      <c r="AC618" s="27">
        <f t="shared" si="91"/>
        <v>0</v>
      </c>
      <c r="AD618" s="27">
        <f t="shared" si="92"/>
        <v>0</v>
      </c>
      <c r="AE618" s="27">
        <f t="shared" si="93"/>
        <v>0</v>
      </c>
      <c r="AF618" s="27">
        <f t="shared" si="94"/>
        <v>0</v>
      </c>
      <c r="AG618" s="27">
        <f t="shared" si="95"/>
        <v>0</v>
      </c>
      <c r="AH618" s="27">
        <f t="shared" si="96"/>
        <v>0</v>
      </c>
      <c r="AI618" s="27">
        <f t="shared" si="97"/>
        <v>0</v>
      </c>
      <c r="AJ618" s="27">
        <f t="shared" si="98"/>
        <v>0</v>
      </c>
      <c r="AK618" s="27">
        <f t="shared" si="99"/>
        <v>0</v>
      </c>
    </row>
    <row r="619" spans="1:37">
      <c r="A619" s="28" t="str">
        <f>IF(記入用!A619="","",記入用!A619)</f>
        <v/>
      </c>
      <c r="B619" s="28" t="str">
        <f>IF(記入用!B619="","",記入用!B619)</f>
        <v/>
      </c>
      <c r="C619" s="28" t="str">
        <f>IF(記入用!C619="","",記入用!C619)</f>
        <v/>
      </c>
      <c r="D619" s="28" t="str">
        <f>IF(記入用!D619="","",記入用!D619)</f>
        <v/>
      </c>
      <c r="E619" s="28" t="str">
        <f>IF(記入用!E619="","",記入用!E619)</f>
        <v/>
      </c>
      <c r="F619" s="28" t="str">
        <f>IF(記入用!F619="","",記入用!F619)</f>
        <v/>
      </c>
      <c r="G619" s="28" t="str">
        <f>IF(OR(記入用!G619=0,記入用!H619=0),"",ROUND((記入用!G619+記入用!H619)/2,0))</f>
        <v/>
      </c>
      <c r="H619" s="29" t="str">
        <f>IF(集計用!G619="","",IF(集計用!F619="男",LOOKUP(集計用!G619,得点換算データ!$A$3:$B$12),LOOKUP(集計用!G619,得点換算データ!$A$17:$B$26)))</f>
        <v/>
      </c>
      <c r="I619" s="28" t="str">
        <f>IF(記入用!I619="","",記入用!I619)</f>
        <v/>
      </c>
      <c r="J619" s="30" t="str">
        <f>IF(集計用!I619="","",IF(集計用!F619="男",LOOKUP(集計用!I619,得点換算データ!$C$3:$D$12),LOOKUP(集計用!I619,得点換算データ!$C$17:$D$26)))</f>
        <v/>
      </c>
      <c r="K619" s="28" t="str">
        <f>IF(記入用!J619="","",ROUNDDOWN(記入用!J619,0))</f>
        <v/>
      </c>
      <c r="L619" s="29" t="str">
        <f>IF(集計用!K619="","",IF(集計用!F619="男",LOOKUP(集計用!K619,得点換算データ!$E$3:$F$12),LOOKUP(集計用!K619,得点換算データ!$E$17:$F$26)))</f>
        <v/>
      </c>
      <c r="M619" s="28" t="str">
        <f>IF(記入用!K619="","",記入用!K619)</f>
        <v/>
      </c>
      <c r="N619" s="30" t="str">
        <f>IF(集計用!M619="","",IF(集計用!F619="男",LOOKUP(集計用!M619,得点換算データ!$G$3:$H$12),LOOKUP(集計用!M619,得点換算データ!$G$17:$H$26)))</f>
        <v/>
      </c>
      <c r="O619" s="28" t="str">
        <f>IF(記入用!L619="","",記入用!L619)</f>
        <v/>
      </c>
      <c r="P619" s="30" t="str">
        <f>IF(集計用!O619="","",IF(集計用!F619="男",LOOKUP(集計用!O619,得点換算データ!$I$3:$J$12),LOOKUP(集計用!O619,得点換算データ!$I$17:$J$26)))</f>
        <v/>
      </c>
      <c r="Q619" s="28" t="str">
        <f>IF(記入用!M619="","",記入用!M619)</f>
        <v/>
      </c>
      <c r="R619" s="30" t="str">
        <f>IF(集計用!Q619="","",IF(集計用!F619="男",LOOKUP(集計用!Q619,得点換算データ!$K$3:$L$12),LOOKUP(集計用!Q619,得点換算データ!$K$17:$L$26)))</f>
        <v/>
      </c>
      <c r="S619" s="28" t="str">
        <f>IF(記入用!N619="","",ROUNDUP(記入用!N619,1))</f>
        <v/>
      </c>
      <c r="T619" s="30" t="str">
        <f>IF(集計用!S619="","",IF(集計用!F619="男",LOOKUP(集計用!S619,得点換算データ!$M$3:$N$12),LOOKUP(集計用!S619,得点換算データ!$M$17:$N$26)))</f>
        <v/>
      </c>
      <c r="U619" s="28" t="str">
        <f>IF(記入用!O619="","",ROUNDDOWN(記入用!O619,0))</f>
        <v/>
      </c>
      <c r="V619" s="30" t="str">
        <f>IF(集計用!U619="","",IF(集計用!F619="男",LOOKUP(集計用!U619,得点換算データ!$O$3:$P$12),LOOKUP(集計用!U619,得点換算データ!$O$17:$P$26)))</f>
        <v/>
      </c>
      <c r="W619" s="28" t="str">
        <f>IF(記入用!P619="","",ROUNDDOWN(記入用!P619,0))</f>
        <v/>
      </c>
      <c r="X619" s="30" t="str">
        <f>IF(集計用!W619="","",IF(集計用!F619="男",LOOKUP(集計用!W619,得点換算データ!$Q$3:$R$12),LOOKUP(集計用!W619,得点換算データ!$Q$17:$R$26)))</f>
        <v/>
      </c>
      <c r="Y619" s="28" t="str">
        <f>IF(SUM(集計用!H619+J619+L619+N619+P619+R619+T619+V619+X619)=0,"",(H619+J619+L619+N619+T619+V619+X619+MAX(P619,R619)))</f>
        <v/>
      </c>
      <c r="Z619" s="28" t="str">
        <f>IF(Y619="","",IF(C619=1,LOOKUP(Y619,得点換算データ!$B$29:$B$33,得点換算データ!$A$29:$A$33),IF(C619=2,LOOKUP(Y619,得点換算データ!$C$29:$C$33,得点換算データ!$A$29:$A$33),LOOKUP(Y619,得点換算データ!$D$29:$D$33,得点換算データ!$A$29:$A$33))))</f>
        <v/>
      </c>
      <c r="AA619" s="27">
        <f t="shared" si="90"/>
        <v>0</v>
      </c>
      <c r="AB619" s="27"/>
      <c r="AC619" s="27">
        <f t="shared" si="91"/>
        <v>0</v>
      </c>
      <c r="AD619" s="27">
        <f t="shared" si="92"/>
        <v>0</v>
      </c>
      <c r="AE619" s="27">
        <f t="shared" si="93"/>
        <v>0</v>
      </c>
      <c r="AF619" s="27">
        <f t="shared" si="94"/>
        <v>0</v>
      </c>
      <c r="AG619" s="27">
        <f t="shared" si="95"/>
        <v>0</v>
      </c>
      <c r="AH619" s="27">
        <f t="shared" si="96"/>
        <v>0</v>
      </c>
      <c r="AI619" s="27">
        <f t="shared" si="97"/>
        <v>0</v>
      </c>
      <c r="AJ619" s="27">
        <f t="shared" si="98"/>
        <v>0</v>
      </c>
      <c r="AK619" s="27">
        <f t="shared" si="99"/>
        <v>0</v>
      </c>
    </row>
    <row r="620" spans="1:37">
      <c r="A620" s="28" t="str">
        <f>IF(記入用!A620="","",記入用!A620)</f>
        <v/>
      </c>
      <c r="B620" s="28" t="str">
        <f>IF(記入用!B620="","",記入用!B620)</f>
        <v/>
      </c>
      <c r="C620" s="28" t="str">
        <f>IF(記入用!C620="","",記入用!C620)</f>
        <v/>
      </c>
      <c r="D620" s="28" t="str">
        <f>IF(記入用!D620="","",記入用!D620)</f>
        <v/>
      </c>
      <c r="E620" s="28" t="str">
        <f>IF(記入用!E620="","",記入用!E620)</f>
        <v/>
      </c>
      <c r="F620" s="28" t="str">
        <f>IF(記入用!F620="","",記入用!F620)</f>
        <v/>
      </c>
      <c r="G620" s="28" t="str">
        <f>IF(OR(記入用!G620=0,記入用!H620=0),"",ROUND((記入用!G620+記入用!H620)/2,0))</f>
        <v/>
      </c>
      <c r="H620" s="29" t="str">
        <f>IF(集計用!G620="","",IF(集計用!F620="男",LOOKUP(集計用!G620,得点換算データ!$A$3:$B$12),LOOKUP(集計用!G620,得点換算データ!$A$17:$B$26)))</f>
        <v/>
      </c>
      <c r="I620" s="28" t="str">
        <f>IF(記入用!I620="","",記入用!I620)</f>
        <v/>
      </c>
      <c r="J620" s="30" t="str">
        <f>IF(集計用!I620="","",IF(集計用!F620="男",LOOKUP(集計用!I620,得点換算データ!$C$3:$D$12),LOOKUP(集計用!I620,得点換算データ!$C$17:$D$26)))</f>
        <v/>
      </c>
      <c r="K620" s="28" t="str">
        <f>IF(記入用!J620="","",ROUNDDOWN(記入用!J620,0))</f>
        <v/>
      </c>
      <c r="L620" s="29" t="str">
        <f>IF(集計用!K620="","",IF(集計用!F620="男",LOOKUP(集計用!K620,得点換算データ!$E$3:$F$12),LOOKUP(集計用!K620,得点換算データ!$E$17:$F$26)))</f>
        <v/>
      </c>
      <c r="M620" s="28" t="str">
        <f>IF(記入用!K620="","",記入用!K620)</f>
        <v/>
      </c>
      <c r="N620" s="30" t="str">
        <f>IF(集計用!M620="","",IF(集計用!F620="男",LOOKUP(集計用!M620,得点換算データ!$G$3:$H$12),LOOKUP(集計用!M620,得点換算データ!$G$17:$H$26)))</f>
        <v/>
      </c>
      <c r="O620" s="28" t="str">
        <f>IF(記入用!L620="","",記入用!L620)</f>
        <v/>
      </c>
      <c r="P620" s="30" t="str">
        <f>IF(集計用!O620="","",IF(集計用!F620="男",LOOKUP(集計用!O620,得点換算データ!$I$3:$J$12),LOOKUP(集計用!O620,得点換算データ!$I$17:$J$26)))</f>
        <v/>
      </c>
      <c r="Q620" s="28" t="str">
        <f>IF(記入用!M620="","",記入用!M620)</f>
        <v/>
      </c>
      <c r="R620" s="30" t="str">
        <f>IF(集計用!Q620="","",IF(集計用!F620="男",LOOKUP(集計用!Q620,得点換算データ!$K$3:$L$12),LOOKUP(集計用!Q620,得点換算データ!$K$17:$L$26)))</f>
        <v/>
      </c>
      <c r="S620" s="28" t="str">
        <f>IF(記入用!N620="","",ROUNDUP(記入用!N620,1))</f>
        <v/>
      </c>
      <c r="T620" s="30" t="str">
        <f>IF(集計用!S620="","",IF(集計用!F620="男",LOOKUP(集計用!S620,得点換算データ!$M$3:$N$12),LOOKUP(集計用!S620,得点換算データ!$M$17:$N$26)))</f>
        <v/>
      </c>
      <c r="U620" s="28" t="str">
        <f>IF(記入用!O620="","",ROUNDDOWN(記入用!O620,0))</f>
        <v/>
      </c>
      <c r="V620" s="30" t="str">
        <f>IF(集計用!U620="","",IF(集計用!F620="男",LOOKUP(集計用!U620,得点換算データ!$O$3:$P$12),LOOKUP(集計用!U620,得点換算データ!$O$17:$P$26)))</f>
        <v/>
      </c>
      <c r="W620" s="28" t="str">
        <f>IF(記入用!P620="","",ROUNDDOWN(記入用!P620,0))</f>
        <v/>
      </c>
      <c r="X620" s="30" t="str">
        <f>IF(集計用!W620="","",IF(集計用!F620="男",LOOKUP(集計用!W620,得点換算データ!$Q$3:$R$12),LOOKUP(集計用!W620,得点換算データ!$Q$17:$R$26)))</f>
        <v/>
      </c>
      <c r="Y620" s="28" t="str">
        <f>IF(SUM(集計用!H620+J620+L620+N620+P620+R620+T620+V620+X620)=0,"",(H620+J620+L620+N620+T620+V620+X620+MAX(P620,R620)))</f>
        <v/>
      </c>
      <c r="Z620" s="28" t="str">
        <f>IF(Y620="","",IF(C620=1,LOOKUP(Y620,得点換算データ!$B$29:$B$33,得点換算データ!$A$29:$A$33),IF(C620=2,LOOKUP(Y620,得点換算データ!$C$29:$C$33,得点換算データ!$A$29:$A$33),LOOKUP(Y620,得点換算データ!$D$29:$D$33,得点換算データ!$A$29:$A$33))))</f>
        <v/>
      </c>
      <c r="AA620" s="27">
        <f t="shared" si="90"/>
        <v>0</v>
      </c>
      <c r="AB620" s="27"/>
      <c r="AC620" s="27">
        <f t="shared" si="91"/>
        <v>0</v>
      </c>
      <c r="AD620" s="27">
        <f t="shared" si="92"/>
        <v>0</v>
      </c>
      <c r="AE620" s="27">
        <f t="shared" si="93"/>
        <v>0</v>
      </c>
      <c r="AF620" s="27">
        <f t="shared" si="94"/>
        <v>0</v>
      </c>
      <c r="AG620" s="27">
        <f t="shared" si="95"/>
        <v>0</v>
      </c>
      <c r="AH620" s="27">
        <f t="shared" si="96"/>
        <v>0</v>
      </c>
      <c r="AI620" s="27">
        <f t="shared" si="97"/>
        <v>0</v>
      </c>
      <c r="AJ620" s="27">
        <f t="shared" si="98"/>
        <v>0</v>
      </c>
      <c r="AK620" s="27">
        <f t="shared" si="99"/>
        <v>0</v>
      </c>
    </row>
    <row r="621" spans="1:37">
      <c r="A621" s="28" t="str">
        <f>IF(記入用!A621="","",記入用!A621)</f>
        <v/>
      </c>
      <c r="B621" s="28" t="str">
        <f>IF(記入用!B621="","",記入用!B621)</f>
        <v/>
      </c>
      <c r="C621" s="28" t="str">
        <f>IF(記入用!C621="","",記入用!C621)</f>
        <v/>
      </c>
      <c r="D621" s="28" t="str">
        <f>IF(記入用!D621="","",記入用!D621)</f>
        <v/>
      </c>
      <c r="E621" s="28" t="str">
        <f>IF(記入用!E621="","",記入用!E621)</f>
        <v/>
      </c>
      <c r="F621" s="28" t="str">
        <f>IF(記入用!F621="","",記入用!F621)</f>
        <v/>
      </c>
      <c r="G621" s="28" t="str">
        <f>IF(OR(記入用!G621=0,記入用!H621=0),"",ROUND((記入用!G621+記入用!H621)/2,0))</f>
        <v/>
      </c>
      <c r="H621" s="29" t="str">
        <f>IF(集計用!G621="","",IF(集計用!F621="男",LOOKUP(集計用!G621,得点換算データ!$A$3:$B$12),LOOKUP(集計用!G621,得点換算データ!$A$17:$B$26)))</f>
        <v/>
      </c>
      <c r="I621" s="28" t="str">
        <f>IF(記入用!I621="","",記入用!I621)</f>
        <v/>
      </c>
      <c r="J621" s="30" t="str">
        <f>IF(集計用!I621="","",IF(集計用!F621="男",LOOKUP(集計用!I621,得点換算データ!$C$3:$D$12),LOOKUP(集計用!I621,得点換算データ!$C$17:$D$26)))</f>
        <v/>
      </c>
      <c r="K621" s="28" t="str">
        <f>IF(記入用!J621="","",ROUNDDOWN(記入用!J621,0))</f>
        <v/>
      </c>
      <c r="L621" s="29" t="str">
        <f>IF(集計用!K621="","",IF(集計用!F621="男",LOOKUP(集計用!K621,得点換算データ!$E$3:$F$12),LOOKUP(集計用!K621,得点換算データ!$E$17:$F$26)))</f>
        <v/>
      </c>
      <c r="M621" s="28" t="str">
        <f>IF(記入用!K621="","",記入用!K621)</f>
        <v/>
      </c>
      <c r="N621" s="30" t="str">
        <f>IF(集計用!M621="","",IF(集計用!F621="男",LOOKUP(集計用!M621,得点換算データ!$G$3:$H$12),LOOKUP(集計用!M621,得点換算データ!$G$17:$H$26)))</f>
        <v/>
      </c>
      <c r="O621" s="28" t="str">
        <f>IF(記入用!L621="","",記入用!L621)</f>
        <v/>
      </c>
      <c r="P621" s="30" t="str">
        <f>IF(集計用!O621="","",IF(集計用!F621="男",LOOKUP(集計用!O621,得点換算データ!$I$3:$J$12),LOOKUP(集計用!O621,得点換算データ!$I$17:$J$26)))</f>
        <v/>
      </c>
      <c r="Q621" s="28" t="str">
        <f>IF(記入用!M621="","",記入用!M621)</f>
        <v/>
      </c>
      <c r="R621" s="30" t="str">
        <f>IF(集計用!Q621="","",IF(集計用!F621="男",LOOKUP(集計用!Q621,得点換算データ!$K$3:$L$12),LOOKUP(集計用!Q621,得点換算データ!$K$17:$L$26)))</f>
        <v/>
      </c>
      <c r="S621" s="28" t="str">
        <f>IF(記入用!N621="","",ROUNDUP(記入用!N621,1))</f>
        <v/>
      </c>
      <c r="T621" s="30" t="str">
        <f>IF(集計用!S621="","",IF(集計用!F621="男",LOOKUP(集計用!S621,得点換算データ!$M$3:$N$12),LOOKUP(集計用!S621,得点換算データ!$M$17:$N$26)))</f>
        <v/>
      </c>
      <c r="U621" s="28" t="str">
        <f>IF(記入用!O621="","",ROUNDDOWN(記入用!O621,0))</f>
        <v/>
      </c>
      <c r="V621" s="30" t="str">
        <f>IF(集計用!U621="","",IF(集計用!F621="男",LOOKUP(集計用!U621,得点換算データ!$O$3:$P$12),LOOKUP(集計用!U621,得点換算データ!$O$17:$P$26)))</f>
        <v/>
      </c>
      <c r="W621" s="28" t="str">
        <f>IF(記入用!P621="","",ROUNDDOWN(記入用!P621,0))</f>
        <v/>
      </c>
      <c r="X621" s="30" t="str">
        <f>IF(集計用!W621="","",IF(集計用!F621="男",LOOKUP(集計用!W621,得点換算データ!$Q$3:$R$12),LOOKUP(集計用!W621,得点換算データ!$Q$17:$R$26)))</f>
        <v/>
      </c>
      <c r="Y621" s="28" t="str">
        <f>IF(SUM(集計用!H621+J621+L621+N621+P621+R621+T621+V621+X621)=0,"",(H621+J621+L621+N621+T621+V621+X621+MAX(P621,R621)))</f>
        <v/>
      </c>
      <c r="Z621" s="28" t="str">
        <f>IF(Y621="","",IF(C621=1,LOOKUP(Y621,得点換算データ!$B$29:$B$33,得点換算データ!$A$29:$A$33),IF(C621=2,LOOKUP(Y621,得点換算データ!$C$29:$C$33,得点換算データ!$A$29:$A$33),LOOKUP(Y621,得点換算データ!$D$29:$D$33,得点換算データ!$A$29:$A$33))))</f>
        <v/>
      </c>
      <c r="AA621" s="27">
        <f t="shared" si="90"/>
        <v>0</v>
      </c>
      <c r="AB621" s="27"/>
      <c r="AC621" s="27">
        <f t="shared" si="91"/>
        <v>0</v>
      </c>
      <c r="AD621" s="27">
        <f t="shared" si="92"/>
        <v>0</v>
      </c>
      <c r="AE621" s="27">
        <f t="shared" si="93"/>
        <v>0</v>
      </c>
      <c r="AF621" s="27">
        <f t="shared" si="94"/>
        <v>0</v>
      </c>
      <c r="AG621" s="27">
        <f t="shared" si="95"/>
        <v>0</v>
      </c>
      <c r="AH621" s="27">
        <f t="shared" si="96"/>
        <v>0</v>
      </c>
      <c r="AI621" s="27">
        <f t="shared" si="97"/>
        <v>0</v>
      </c>
      <c r="AJ621" s="27">
        <f t="shared" si="98"/>
        <v>0</v>
      </c>
      <c r="AK621" s="27">
        <f t="shared" si="99"/>
        <v>0</v>
      </c>
    </row>
    <row r="622" spans="1:37">
      <c r="A622" s="28" t="str">
        <f>IF(記入用!A622="","",記入用!A622)</f>
        <v/>
      </c>
      <c r="B622" s="28" t="str">
        <f>IF(記入用!B622="","",記入用!B622)</f>
        <v/>
      </c>
      <c r="C622" s="28" t="str">
        <f>IF(記入用!C622="","",記入用!C622)</f>
        <v/>
      </c>
      <c r="D622" s="28" t="str">
        <f>IF(記入用!D622="","",記入用!D622)</f>
        <v/>
      </c>
      <c r="E622" s="28" t="str">
        <f>IF(記入用!E622="","",記入用!E622)</f>
        <v/>
      </c>
      <c r="F622" s="28" t="str">
        <f>IF(記入用!F622="","",記入用!F622)</f>
        <v/>
      </c>
      <c r="G622" s="28" t="str">
        <f>IF(OR(記入用!G622=0,記入用!H622=0),"",ROUND((記入用!G622+記入用!H622)/2,0))</f>
        <v/>
      </c>
      <c r="H622" s="29" t="str">
        <f>IF(集計用!G622="","",IF(集計用!F622="男",LOOKUP(集計用!G622,得点換算データ!$A$3:$B$12),LOOKUP(集計用!G622,得点換算データ!$A$17:$B$26)))</f>
        <v/>
      </c>
      <c r="I622" s="28" t="str">
        <f>IF(記入用!I622="","",記入用!I622)</f>
        <v/>
      </c>
      <c r="J622" s="30" t="str">
        <f>IF(集計用!I622="","",IF(集計用!F622="男",LOOKUP(集計用!I622,得点換算データ!$C$3:$D$12),LOOKUP(集計用!I622,得点換算データ!$C$17:$D$26)))</f>
        <v/>
      </c>
      <c r="K622" s="28" t="str">
        <f>IF(記入用!J622="","",ROUNDDOWN(記入用!J622,0))</f>
        <v/>
      </c>
      <c r="L622" s="29" t="str">
        <f>IF(集計用!K622="","",IF(集計用!F622="男",LOOKUP(集計用!K622,得点換算データ!$E$3:$F$12),LOOKUP(集計用!K622,得点換算データ!$E$17:$F$26)))</f>
        <v/>
      </c>
      <c r="M622" s="28" t="str">
        <f>IF(記入用!K622="","",記入用!K622)</f>
        <v/>
      </c>
      <c r="N622" s="30" t="str">
        <f>IF(集計用!M622="","",IF(集計用!F622="男",LOOKUP(集計用!M622,得点換算データ!$G$3:$H$12),LOOKUP(集計用!M622,得点換算データ!$G$17:$H$26)))</f>
        <v/>
      </c>
      <c r="O622" s="28" t="str">
        <f>IF(記入用!L622="","",記入用!L622)</f>
        <v/>
      </c>
      <c r="P622" s="30" t="str">
        <f>IF(集計用!O622="","",IF(集計用!F622="男",LOOKUP(集計用!O622,得点換算データ!$I$3:$J$12),LOOKUP(集計用!O622,得点換算データ!$I$17:$J$26)))</f>
        <v/>
      </c>
      <c r="Q622" s="28" t="str">
        <f>IF(記入用!M622="","",記入用!M622)</f>
        <v/>
      </c>
      <c r="R622" s="30" t="str">
        <f>IF(集計用!Q622="","",IF(集計用!F622="男",LOOKUP(集計用!Q622,得点換算データ!$K$3:$L$12),LOOKUP(集計用!Q622,得点換算データ!$K$17:$L$26)))</f>
        <v/>
      </c>
      <c r="S622" s="28" t="str">
        <f>IF(記入用!N622="","",ROUNDUP(記入用!N622,1))</f>
        <v/>
      </c>
      <c r="T622" s="30" t="str">
        <f>IF(集計用!S622="","",IF(集計用!F622="男",LOOKUP(集計用!S622,得点換算データ!$M$3:$N$12),LOOKUP(集計用!S622,得点換算データ!$M$17:$N$26)))</f>
        <v/>
      </c>
      <c r="U622" s="28" t="str">
        <f>IF(記入用!O622="","",ROUNDDOWN(記入用!O622,0))</f>
        <v/>
      </c>
      <c r="V622" s="30" t="str">
        <f>IF(集計用!U622="","",IF(集計用!F622="男",LOOKUP(集計用!U622,得点換算データ!$O$3:$P$12),LOOKUP(集計用!U622,得点換算データ!$O$17:$P$26)))</f>
        <v/>
      </c>
      <c r="W622" s="28" t="str">
        <f>IF(記入用!P622="","",ROUNDDOWN(記入用!P622,0))</f>
        <v/>
      </c>
      <c r="X622" s="30" t="str">
        <f>IF(集計用!W622="","",IF(集計用!F622="男",LOOKUP(集計用!W622,得点換算データ!$Q$3:$R$12),LOOKUP(集計用!W622,得点換算データ!$Q$17:$R$26)))</f>
        <v/>
      </c>
      <c r="Y622" s="28" t="str">
        <f>IF(SUM(集計用!H622+J622+L622+N622+P622+R622+T622+V622+X622)=0,"",(H622+J622+L622+N622+T622+V622+X622+MAX(P622,R622)))</f>
        <v/>
      </c>
      <c r="Z622" s="28" t="str">
        <f>IF(Y622="","",IF(C622=1,LOOKUP(Y622,得点換算データ!$B$29:$B$33,得点換算データ!$A$29:$A$33),IF(C622=2,LOOKUP(Y622,得点換算データ!$C$29:$C$33,得点換算データ!$A$29:$A$33),LOOKUP(Y622,得点換算データ!$D$29:$D$33,得点換算データ!$A$29:$A$33))))</f>
        <v/>
      </c>
      <c r="AA622" s="27">
        <f t="shared" si="90"/>
        <v>0</v>
      </c>
      <c r="AB622" s="27"/>
      <c r="AC622" s="27">
        <f t="shared" si="91"/>
        <v>0</v>
      </c>
      <c r="AD622" s="27">
        <f t="shared" si="92"/>
        <v>0</v>
      </c>
      <c r="AE622" s="27">
        <f t="shared" si="93"/>
        <v>0</v>
      </c>
      <c r="AF622" s="27">
        <f t="shared" si="94"/>
        <v>0</v>
      </c>
      <c r="AG622" s="27">
        <f t="shared" si="95"/>
        <v>0</v>
      </c>
      <c r="AH622" s="27">
        <f t="shared" si="96"/>
        <v>0</v>
      </c>
      <c r="AI622" s="27">
        <f t="shared" si="97"/>
        <v>0</v>
      </c>
      <c r="AJ622" s="27">
        <f t="shared" si="98"/>
        <v>0</v>
      </c>
      <c r="AK622" s="27">
        <f t="shared" si="99"/>
        <v>0</v>
      </c>
    </row>
    <row r="623" spans="1:37">
      <c r="A623" s="28" t="str">
        <f>IF(記入用!A623="","",記入用!A623)</f>
        <v/>
      </c>
      <c r="B623" s="28" t="str">
        <f>IF(記入用!B623="","",記入用!B623)</f>
        <v/>
      </c>
      <c r="C623" s="28" t="str">
        <f>IF(記入用!C623="","",記入用!C623)</f>
        <v/>
      </c>
      <c r="D623" s="28" t="str">
        <f>IF(記入用!D623="","",記入用!D623)</f>
        <v/>
      </c>
      <c r="E623" s="28" t="str">
        <f>IF(記入用!E623="","",記入用!E623)</f>
        <v/>
      </c>
      <c r="F623" s="28" t="str">
        <f>IF(記入用!F623="","",記入用!F623)</f>
        <v/>
      </c>
      <c r="G623" s="28" t="str">
        <f>IF(OR(記入用!G623=0,記入用!H623=0),"",ROUND((記入用!G623+記入用!H623)/2,0))</f>
        <v/>
      </c>
      <c r="H623" s="29" t="str">
        <f>IF(集計用!G623="","",IF(集計用!F623="男",LOOKUP(集計用!G623,得点換算データ!$A$3:$B$12),LOOKUP(集計用!G623,得点換算データ!$A$17:$B$26)))</f>
        <v/>
      </c>
      <c r="I623" s="28" t="str">
        <f>IF(記入用!I623="","",記入用!I623)</f>
        <v/>
      </c>
      <c r="J623" s="30" t="str">
        <f>IF(集計用!I623="","",IF(集計用!F623="男",LOOKUP(集計用!I623,得点換算データ!$C$3:$D$12),LOOKUP(集計用!I623,得点換算データ!$C$17:$D$26)))</f>
        <v/>
      </c>
      <c r="K623" s="28" t="str">
        <f>IF(記入用!J623="","",ROUNDDOWN(記入用!J623,0))</f>
        <v/>
      </c>
      <c r="L623" s="29" t="str">
        <f>IF(集計用!K623="","",IF(集計用!F623="男",LOOKUP(集計用!K623,得点換算データ!$E$3:$F$12),LOOKUP(集計用!K623,得点換算データ!$E$17:$F$26)))</f>
        <v/>
      </c>
      <c r="M623" s="28" t="str">
        <f>IF(記入用!K623="","",記入用!K623)</f>
        <v/>
      </c>
      <c r="N623" s="30" t="str">
        <f>IF(集計用!M623="","",IF(集計用!F623="男",LOOKUP(集計用!M623,得点換算データ!$G$3:$H$12),LOOKUP(集計用!M623,得点換算データ!$G$17:$H$26)))</f>
        <v/>
      </c>
      <c r="O623" s="28" t="str">
        <f>IF(記入用!L623="","",記入用!L623)</f>
        <v/>
      </c>
      <c r="P623" s="30" t="str">
        <f>IF(集計用!O623="","",IF(集計用!F623="男",LOOKUP(集計用!O623,得点換算データ!$I$3:$J$12),LOOKUP(集計用!O623,得点換算データ!$I$17:$J$26)))</f>
        <v/>
      </c>
      <c r="Q623" s="28" t="str">
        <f>IF(記入用!M623="","",記入用!M623)</f>
        <v/>
      </c>
      <c r="R623" s="30" t="str">
        <f>IF(集計用!Q623="","",IF(集計用!F623="男",LOOKUP(集計用!Q623,得点換算データ!$K$3:$L$12),LOOKUP(集計用!Q623,得点換算データ!$K$17:$L$26)))</f>
        <v/>
      </c>
      <c r="S623" s="28" t="str">
        <f>IF(記入用!N623="","",ROUNDUP(記入用!N623,1))</f>
        <v/>
      </c>
      <c r="T623" s="30" t="str">
        <f>IF(集計用!S623="","",IF(集計用!F623="男",LOOKUP(集計用!S623,得点換算データ!$M$3:$N$12),LOOKUP(集計用!S623,得点換算データ!$M$17:$N$26)))</f>
        <v/>
      </c>
      <c r="U623" s="28" t="str">
        <f>IF(記入用!O623="","",ROUNDDOWN(記入用!O623,0))</f>
        <v/>
      </c>
      <c r="V623" s="30" t="str">
        <f>IF(集計用!U623="","",IF(集計用!F623="男",LOOKUP(集計用!U623,得点換算データ!$O$3:$P$12),LOOKUP(集計用!U623,得点換算データ!$O$17:$P$26)))</f>
        <v/>
      </c>
      <c r="W623" s="28" t="str">
        <f>IF(記入用!P623="","",ROUNDDOWN(記入用!P623,0))</f>
        <v/>
      </c>
      <c r="X623" s="30" t="str">
        <f>IF(集計用!W623="","",IF(集計用!F623="男",LOOKUP(集計用!W623,得点換算データ!$Q$3:$R$12),LOOKUP(集計用!W623,得点換算データ!$Q$17:$R$26)))</f>
        <v/>
      </c>
      <c r="Y623" s="28" t="str">
        <f>IF(SUM(集計用!H623+J623+L623+N623+P623+R623+T623+V623+X623)=0,"",(H623+J623+L623+N623+T623+V623+X623+MAX(P623,R623)))</f>
        <v/>
      </c>
      <c r="Z623" s="28" t="str">
        <f>IF(Y623="","",IF(C623=1,LOOKUP(Y623,得点換算データ!$B$29:$B$33,得点換算データ!$A$29:$A$33),IF(C623=2,LOOKUP(Y623,得点換算データ!$C$29:$C$33,得点換算データ!$A$29:$A$33),LOOKUP(Y623,得点換算データ!$D$29:$D$33,得点換算データ!$A$29:$A$33))))</f>
        <v/>
      </c>
      <c r="AA623" s="27">
        <f t="shared" si="90"/>
        <v>0</v>
      </c>
      <c r="AB623" s="27"/>
      <c r="AC623" s="27">
        <f t="shared" si="91"/>
        <v>0</v>
      </c>
      <c r="AD623" s="27">
        <f t="shared" si="92"/>
        <v>0</v>
      </c>
      <c r="AE623" s="27">
        <f t="shared" si="93"/>
        <v>0</v>
      </c>
      <c r="AF623" s="27">
        <f t="shared" si="94"/>
        <v>0</v>
      </c>
      <c r="AG623" s="27">
        <f t="shared" si="95"/>
        <v>0</v>
      </c>
      <c r="AH623" s="27">
        <f t="shared" si="96"/>
        <v>0</v>
      </c>
      <c r="AI623" s="27">
        <f t="shared" si="97"/>
        <v>0</v>
      </c>
      <c r="AJ623" s="27">
        <f t="shared" si="98"/>
        <v>0</v>
      </c>
      <c r="AK623" s="27">
        <f t="shared" si="99"/>
        <v>0</v>
      </c>
    </row>
    <row r="624" spans="1:37">
      <c r="A624" s="28" t="str">
        <f>IF(記入用!A624="","",記入用!A624)</f>
        <v/>
      </c>
      <c r="B624" s="28" t="str">
        <f>IF(記入用!B624="","",記入用!B624)</f>
        <v/>
      </c>
      <c r="C624" s="28" t="str">
        <f>IF(記入用!C624="","",記入用!C624)</f>
        <v/>
      </c>
      <c r="D624" s="28" t="str">
        <f>IF(記入用!D624="","",記入用!D624)</f>
        <v/>
      </c>
      <c r="E624" s="28" t="str">
        <f>IF(記入用!E624="","",記入用!E624)</f>
        <v/>
      </c>
      <c r="F624" s="28" t="str">
        <f>IF(記入用!F624="","",記入用!F624)</f>
        <v/>
      </c>
      <c r="G624" s="28" t="str">
        <f>IF(OR(記入用!G624=0,記入用!H624=0),"",ROUND((記入用!G624+記入用!H624)/2,0))</f>
        <v/>
      </c>
      <c r="H624" s="29" t="str">
        <f>IF(集計用!G624="","",IF(集計用!F624="男",LOOKUP(集計用!G624,得点換算データ!$A$3:$B$12),LOOKUP(集計用!G624,得点換算データ!$A$17:$B$26)))</f>
        <v/>
      </c>
      <c r="I624" s="28" t="str">
        <f>IF(記入用!I624="","",記入用!I624)</f>
        <v/>
      </c>
      <c r="J624" s="30" t="str">
        <f>IF(集計用!I624="","",IF(集計用!F624="男",LOOKUP(集計用!I624,得点換算データ!$C$3:$D$12),LOOKUP(集計用!I624,得点換算データ!$C$17:$D$26)))</f>
        <v/>
      </c>
      <c r="K624" s="28" t="str">
        <f>IF(記入用!J624="","",ROUNDDOWN(記入用!J624,0))</f>
        <v/>
      </c>
      <c r="L624" s="29" t="str">
        <f>IF(集計用!K624="","",IF(集計用!F624="男",LOOKUP(集計用!K624,得点換算データ!$E$3:$F$12),LOOKUP(集計用!K624,得点換算データ!$E$17:$F$26)))</f>
        <v/>
      </c>
      <c r="M624" s="28" t="str">
        <f>IF(記入用!K624="","",記入用!K624)</f>
        <v/>
      </c>
      <c r="N624" s="30" t="str">
        <f>IF(集計用!M624="","",IF(集計用!F624="男",LOOKUP(集計用!M624,得点換算データ!$G$3:$H$12),LOOKUP(集計用!M624,得点換算データ!$G$17:$H$26)))</f>
        <v/>
      </c>
      <c r="O624" s="28" t="str">
        <f>IF(記入用!L624="","",記入用!L624)</f>
        <v/>
      </c>
      <c r="P624" s="30" t="str">
        <f>IF(集計用!O624="","",IF(集計用!F624="男",LOOKUP(集計用!O624,得点換算データ!$I$3:$J$12),LOOKUP(集計用!O624,得点換算データ!$I$17:$J$26)))</f>
        <v/>
      </c>
      <c r="Q624" s="28" t="str">
        <f>IF(記入用!M624="","",記入用!M624)</f>
        <v/>
      </c>
      <c r="R624" s="30" t="str">
        <f>IF(集計用!Q624="","",IF(集計用!F624="男",LOOKUP(集計用!Q624,得点換算データ!$K$3:$L$12),LOOKUP(集計用!Q624,得点換算データ!$K$17:$L$26)))</f>
        <v/>
      </c>
      <c r="S624" s="28" t="str">
        <f>IF(記入用!N624="","",ROUNDUP(記入用!N624,1))</f>
        <v/>
      </c>
      <c r="T624" s="30" t="str">
        <f>IF(集計用!S624="","",IF(集計用!F624="男",LOOKUP(集計用!S624,得点換算データ!$M$3:$N$12),LOOKUP(集計用!S624,得点換算データ!$M$17:$N$26)))</f>
        <v/>
      </c>
      <c r="U624" s="28" t="str">
        <f>IF(記入用!O624="","",ROUNDDOWN(記入用!O624,0))</f>
        <v/>
      </c>
      <c r="V624" s="30" t="str">
        <f>IF(集計用!U624="","",IF(集計用!F624="男",LOOKUP(集計用!U624,得点換算データ!$O$3:$P$12),LOOKUP(集計用!U624,得点換算データ!$O$17:$P$26)))</f>
        <v/>
      </c>
      <c r="W624" s="28" t="str">
        <f>IF(記入用!P624="","",ROUNDDOWN(記入用!P624,0))</f>
        <v/>
      </c>
      <c r="X624" s="30" t="str">
        <f>IF(集計用!W624="","",IF(集計用!F624="男",LOOKUP(集計用!W624,得点換算データ!$Q$3:$R$12),LOOKUP(集計用!W624,得点換算データ!$Q$17:$R$26)))</f>
        <v/>
      </c>
      <c r="Y624" s="28" t="str">
        <f>IF(SUM(集計用!H624+J624+L624+N624+P624+R624+T624+V624+X624)=0,"",(H624+J624+L624+N624+T624+V624+X624+MAX(P624,R624)))</f>
        <v/>
      </c>
      <c r="Z624" s="28" t="str">
        <f>IF(Y624="","",IF(C624=1,LOOKUP(Y624,得点換算データ!$B$29:$B$33,得点換算データ!$A$29:$A$33),IF(C624=2,LOOKUP(Y624,得点換算データ!$C$29:$C$33,得点換算データ!$A$29:$A$33),LOOKUP(Y624,得点換算データ!$D$29:$D$33,得点換算データ!$A$29:$A$33))))</f>
        <v/>
      </c>
      <c r="AA624" s="27">
        <f t="shared" si="90"/>
        <v>0</v>
      </c>
      <c r="AB624" s="27"/>
      <c r="AC624" s="27">
        <f t="shared" si="91"/>
        <v>0</v>
      </c>
      <c r="AD624" s="27">
        <f t="shared" si="92"/>
        <v>0</v>
      </c>
      <c r="AE624" s="27">
        <f t="shared" si="93"/>
        <v>0</v>
      </c>
      <c r="AF624" s="27">
        <f t="shared" si="94"/>
        <v>0</v>
      </c>
      <c r="AG624" s="27">
        <f t="shared" si="95"/>
        <v>0</v>
      </c>
      <c r="AH624" s="27">
        <f t="shared" si="96"/>
        <v>0</v>
      </c>
      <c r="AI624" s="27">
        <f t="shared" si="97"/>
        <v>0</v>
      </c>
      <c r="AJ624" s="27">
        <f t="shared" si="98"/>
        <v>0</v>
      </c>
      <c r="AK624" s="27">
        <f t="shared" si="99"/>
        <v>0</v>
      </c>
    </row>
    <row r="625" spans="1:37">
      <c r="A625" s="28" t="str">
        <f>IF(記入用!A625="","",記入用!A625)</f>
        <v/>
      </c>
      <c r="B625" s="28" t="str">
        <f>IF(記入用!B625="","",記入用!B625)</f>
        <v/>
      </c>
      <c r="C625" s="28" t="str">
        <f>IF(記入用!C625="","",記入用!C625)</f>
        <v/>
      </c>
      <c r="D625" s="28" t="str">
        <f>IF(記入用!D625="","",記入用!D625)</f>
        <v/>
      </c>
      <c r="E625" s="28" t="str">
        <f>IF(記入用!E625="","",記入用!E625)</f>
        <v/>
      </c>
      <c r="F625" s="28" t="str">
        <f>IF(記入用!F625="","",記入用!F625)</f>
        <v/>
      </c>
      <c r="G625" s="28" t="str">
        <f>IF(OR(記入用!G625=0,記入用!H625=0),"",ROUND((記入用!G625+記入用!H625)/2,0))</f>
        <v/>
      </c>
      <c r="H625" s="29" t="str">
        <f>IF(集計用!G625="","",IF(集計用!F625="男",LOOKUP(集計用!G625,得点換算データ!$A$3:$B$12),LOOKUP(集計用!G625,得点換算データ!$A$17:$B$26)))</f>
        <v/>
      </c>
      <c r="I625" s="28" t="str">
        <f>IF(記入用!I625="","",記入用!I625)</f>
        <v/>
      </c>
      <c r="J625" s="30" t="str">
        <f>IF(集計用!I625="","",IF(集計用!F625="男",LOOKUP(集計用!I625,得点換算データ!$C$3:$D$12),LOOKUP(集計用!I625,得点換算データ!$C$17:$D$26)))</f>
        <v/>
      </c>
      <c r="K625" s="28" t="str">
        <f>IF(記入用!J625="","",ROUNDDOWN(記入用!J625,0))</f>
        <v/>
      </c>
      <c r="L625" s="29" t="str">
        <f>IF(集計用!K625="","",IF(集計用!F625="男",LOOKUP(集計用!K625,得点換算データ!$E$3:$F$12),LOOKUP(集計用!K625,得点換算データ!$E$17:$F$26)))</f>
        <v/>
      </c>
      <c r="M625" s="28" t="str">
        <f>IF(記入用!K625="","",記入用!K625)</f>
        <v/>
      </c>
      <c r="N625" s="30" t="str">
        <f>IF(集計用!M625="","",IF(集計用!F625="男",LOOKUP(集計用!M625,得点換算データ!$G$3:$H$12),LOOKUP(集計用!M625,得点換算データ!$G$17:$H$26)))</f>
        <v/>
      </c>
      <c r="O625" s="28" t="str">
        <f>IF(記入用!L625="","",記入用!L625)</f>
        <v/>
      </c>
      <c r="P625" s="30" t="str">
        <f>IF(集計用!O625="","",IF(集計用!F625="男",LOOKUP(集計用!O625,得点換算データ!$I$3:$J$12),LOOKUP(集計用!O625,得点換算データ!$I$17:$J$26)))</f>
        <v/>
      </c>
      <c r="Q625" s="28" t="str">
        <f>IF(記入用!M625="","",記入用!M625)</f>
        <v/>
      </c>
      <c r="R625" s="30" t="str">
        <f>IF(集計用!Q625="","",IF(集計用!F625="男",LOOKUP(集計用!Q625,得点換算データ!$K$3:$L$12),LOOKUP(集計用!Q625,得点換算データ!$K$17:$L$26)))</f>
        <v/>
      </c>
      <c r="S625" s="28" t="str">
        <f>IF(記入用!N625="","",ROUNDUP(記入用!N625,1))</f>
        <v/>
      </c>
      <c r="T625" s="30" t="str">
        <f>IF(集計用!S625="","",IF(集計用!F625="男",LOOKUP(集計用!S625,得点換算データ!$M$3:$N$12),LOOKUP(集計用!S625,得点換算データ!$M$17:$N$26)))</f>
        <v/>
      </c>
      <c r="U625" s="28" t="str">
        <f>IF(記入用!O625="","",ROUNDDOWN(記入用!O625,0))</f>
        <v/>
      </c>
      <c r="V625" s="30" t="str">
        <f>IF(集計用!U625="","",IF(集計用!F625="男",LOOKUP(集計用!U625,得点換算データ!$O$3:$P$12),LOOKUP(集計用!U625,得点換算データ!$O$17:$P$26)))</f>
        <v/>
      </c>
      <c r="W625" s="28" t="str">
        <f>IF(記入用!P625="","",ROUNDDOWN(記入用!P625,0))</f>
        <v/>
      </c>
      <c r="X625" s="30" t="str">
        <f>IF(集計用!W625="","",IF(集計用!F625="男",LOOKUP(集計用!W625,得点換算データ!$Q$3:$R$12),LOOKUP(集計用!W625,得点換算データ!$Q$17:$R$26)))</f>
        <v/>
      </c>
      <c r="Y625" s="28" t="str">
        <f>IF(SUM(集計用!H625+J625+L625+N625+P625+R625+T625+V625+X625)=0,"",(H625+J625+L625+N625+T625+V625+X625+MAX(P625,R625)))</f>
        <v/>
      </c>
      <c r="Z625" s="28" t="str">
        <f>IF(Y625="","",IF(C625=1,LOOKUP(Y625,得点換算データ!$B$29:$B$33,得点換算データ!$A$29:$A$33),IF(C625=2,LOOKUP(Y625,得点換算データ!$C$29:$C$33,得点換算データ!$A$29:$A$33),LOOKUP(Y625,得点換算データ!$D$29:$D$33,得点換算データ!$A$29:$A$33))))</f>
        <v/>
      </c>
      <c r="AA625" s="27">
        <f t="shared" si="90"/>
        <v>0</v>
      </c>
      <c r="AB625" s="27"/>
      <c r="AC625" s="27">
        <f t="shared" si="91"/>
        <v>0</v>
      </c>
      <c r="AD625" s="27">
        <f t="shared" si="92"/>
        <v>0</v>
      </c>
      <c r="AE625" s="27">
        <f t="shared" si="93"/>
        <v>0</v>
      </c>
      <c r="AF625" s="27">
        <f t="shared" si="94"/>
        <v>0</v>
      </c>
      <c r="AG625" s="27">
        <f t="shared" si="95"/>
        <v>0</v>
      </c>
      <c r="AH625" s="27">
        <f t="shared" si="96"/>
        <v>0</v>
      </c>
      <c r="AI625" s="27">
        <f t="shared" si="97"/>
        <v>0</v>
      </c>
      <c r="AJ625" s="27">
        <f t="shared" si="98"/>
        <v>0</v>
      </c>
      <c r="AK625" s="27">
        <f t="shared" si="99"/>
        <v>0</v>
      </c>
    </row>
    <row r="626" spans="1:37">
      <c r="A626" s="28" t="str">
        <f>IF(記入用!A626="","",記入用!A626)</f>
        <v/>
      </c>
      <c r="B626" s="28" t="str">
        <f>IF(記入用!B626="","",記入用!B626)</f>
        <v/>
      </c>
      <c r="C626" s="28" t="str">
        <f>IF(記入用!C626="","",記入用!C626)</f>
        <v/>
      </c>
      <c r="D626" s="28" t="str">
        <f>IF(記入用!D626="","",記入用!D626)</f>
        <v/>
      </c>
      <c r="E626" s="28" t="str">
        <f>IF(記入用!E626="","",記入用!E626)</f>
        <v/>
      </c>
      <c r="F626" s="28" t="str">
        <f>IF(記入用!F626="","",記入用!F626)</f>
        <v/>
      </c>
      <c r="G626" s="28" t="str">
        <f>IF(OR(記入用!G626=0,記入用!H626=0),"",ROUND((記入用!G626+記入用!H626)/2,0))</f>
        <v/>
      </c>
      <c r="H626" s="29" t="str">
        <f>IF(集計用!G626="","",IF(集計用!F626="男",LOOKUP(集計用!G626,得点換算データ!$A$3:$B$12),LOOKUP(集計用!G626,得点換算データ!$A$17:$B$26)))</f>
        <v/>
      </c>
      <c r="I626" s="28" t="str">
        <f>IF(記入用!I626="","",記入用!I626)</f>
        <v/>
      </c>
      <c r="J626" s="30" t="str">
        <f>IF(集計用!I626="","",IF(集計用!F626="男",LOOKUP(集計用!I626,得点換算データ!$C$3:$D$12),LOOKUP(集計用!I626,得点換算データ!$C$17:$D$26)))</f>
        <v/>
      </c>
      <c r="K626" s="28" t="str">
        <f>IF(記入用!J626="","",ROUNDDOWN(記入用!J626,0))</f>
        <v/>
      </c>
      <c r="L626" s="29" t="str">
        <f>IF(集計用!K626="","",IF(集計用!F626="男",LOOKUP(集計用!K626,得点換算データ!$E$3:$F$12),LOOKUP(集計用!K626,得点換算データ!$E$17:$F$26)))</f>
        <v/>
      </c>
      <c r="M626" s="28" t="str">
        <f>IF(記入用!K626="","",記入用!K626)</f>
        <v/>
      </c>
      <c r="N626" s="30" t="str">
        <f>IF(集計用!M626="","",IF(集計用!F626="男",LOOKUP(集計用!M626,得点換算データ!$G$3:$H$12),LOOKUP(集計用!M626,得点換算データ!$G$17:$H$26)))</f>
        <v/>
      </c>
      <c r="O626" s="28" t="str">
        <f>IF(記入用!L626="","",記入用!L626)</f>
        <v/>
      </c>
      <c r="P626" s="30" t="str">
        <f>IF(集計用!O626="","",IF(集計用!F626="男",LOOKUP(集計用!O626,得点換算データ!$I$3:$J$12),LOOKUP(集計用!O626,得点換算データ!$I$17:$J$26)))</f>
        <v/>
      </c>
      <c r="Q626" s="28" t="str">
        <f>IF(記入用!M626="","",記入用!M626)</f>
        <v/>
      </c>
      <c r="R626" s="30" t="str">
        <f>IF(集計用!Q626="","",IF(集計用!F626="男",LOOKUP(集計用!Q626,得点換算データ!$K$3:$L$12),LOOKUP(集計用!Q626,得点換算データ!$K$17:$L$26)))</f>
        <v/>
      </c>
      <c r="S626" s="28" t="str">
        <f>IF(記入用!N626="","",ROUNDUP(記入用!N626,1))</f>
        <v/>
      </c>
      <c r="T626" s="30" t="str">
        <f>IF(集計用!S626="","",IF(集計用!F626="男",LOOKUP(集計用!S626,得点換算データ!$M$3:$N$12),LOOKUP(集計用!S626,得点換算データ!$M$17:$N$26)))</f>
        <v/>
      </c>
      <c r="U626" s="28" t="str">
        <f>IF(記入用!O626="","",ROUNDDOWN(記入用!O626,0))</f>
        <v/>
      </c>
      <c r="V626" s="30" t="str">
        <f>IF(集計用!U626="","",IF(集計用!F626="男",LOOKUP(集計用!U626,得点換算データ!$O$3:$P$12),LOOKUP(集計用!U626,得点換算データ!$O$17:$P$26)))</f>
        <v/>
      </c>
      <c r="W626" s="28" t="str">
        <f>IF(記入用!P626="","",ROUNDDOWN(記入用!P626,0))</f>
        <v/>
      </c>
      <c r="X626" s="30" t="str">
        <f>IF(集計用!W626="","",IF(集計用!F626="男",LOOKUP(集計用!W626,得点換算データ!$Q$3:$R$12),LOOKUP(集計用!W626,得点換算データ!$Q$17:$R$26)))</f>
        <v/>
      </c>
      <c r="Y626" s="28" t="str">
        <f>IF(SUM(集計用!H626+J626+L626+N626+P626+R626+T626+V626+X626)=0,"",(H626+J626+L626+N626+T626+V626+X626+MAX(P626,R626)))</f>
        <v/>
      </c>
      <c r="Z626" s="28" t="str">
        <f>IF(Y626="","",IF(C626=1,LOOKUP(Y626,得点換算データ!$B$29:$B$33,得点換算データ!$A$29:$A$33),IF(C626=2,LOOKUP(Y626,得点換算データ!$C$29:$C$33,得点換算データ!$A$29:$A$33),LOOKUP(Y626,得点換算データ!$D$29:$D$33,得点換算データ!$A$29:$A$33))))</f>
        <v/>
      </c>
      <c r="AA626" s="27">
        <f t="shared" si="90"/>
        <v>0</v>
      </c>
      <c r="AB626" s="27"/>
      <c r="AC626" s="27">
        <f t="shared" si="91"/>
        <v>0</v>
      </c>
      <c r="AD626" s="27">
        <f t="shared" si="92"/>
        <v>0</v>
      </c>
      <c r="AE626" s="27">
        <f t="shared" si="93"/>
        <v>0</v>
      </c>
      <c r="AF626" s="27">
        <f t="shared" si="94"/>
        <v>0</v>
      </c>
      <c r="AG626" s="27">
        <f t="shared" si="95"/>
        <v>0</v>
      </c>
      <c r="AH626" s="27">
        <f t="shared" si="96"/>
        <v>0</v>
      </c>
      <c r="AI626" s="27">
        <f t="shared" si="97"/>
        <v>0</v>
      </c>
      <c r="AJ626" s="27">
        <f t="shared" si="98"/>
        <v>0</v>
      </c>
      <c r="AK626" s="27">
        <f t="shared" si="99"/>
        <v>0</v>
      </c>
    </row>
    <row r="627" spans="1:37">
      <c r="A627" s="28" t="str">
        <f>IF(記入用!A627="","",記入用!A627)</f>
        <v/>
      </c>
      <c r="B627" s="28" t="str">
        <f>IF(記入用!B627="","",記入用!B627)</f>
        <v/>
      </c>
      <c r="C627" s="28" t="str">
        <f>IF(記入用!C627="","",記入用!C627)</f>
        <v/>
      </c>
      <c r="D627" s="28" t="str">
        <f>IF(記入用!D627="","",記入用!D627)</f>
        <v/>
      </c>
      <c r="E627" s="28" t="str">
        <f>IF(記入用!E627="","",記入用!E627)</f>
        <v/>
      </c>
      <c r="F627" s="28" t="str">
        <f>IF(記入用!F627="","",記入用!F627)</f>
        <v/>
      </c>
      <c r="G627" s="28" t="str">
        <f>IF(OR(記入用!G627=0,記入用!H627=0),"",ROUND((記入用!G627+記入用!H627)/2,0))</f>
        <v/>
      </c>
      <c r="H627" s="29" t="str">
        <f>IF(集計用!G627="","",IF(集計用!F627="男",LOOKUP(集計用!G627,得点換算データ!$A$3:$B$12),LOOKUP(集計用!G627,得点換算データ!$A$17:$B$26)))</f>
        <v/>
      </c>
      <c r="I627" s="28" t="str">
        <f>IF(記入用!I627="","",記入用!I627)</f>
        <v/>
      </c>
      <c r="J627" s="30" t="str">
        <f>IF(集計用!I627="","",IF(集計用!F627="男",LOOKUP(集計用!I627,得点換算データ!$C$3:$D$12),LOOKUP(集計用!I627,得点換算データ!$C$17:$D$26)))</f>
        <v/>
      </c>
      <c r="K627" s="28" t="str">
        <f>IF(記入用!J627="","",ROUNDDOWN(記入用!J627,0))</f>
        <v/>
      </c>
      <c r="L627" s="29" t="str">
        <f>IF(集計用!K627="","",IF(集計用!F627="男",LOOKUP(集計用!K627,得点換算データ!$E$3:$F$12),LOOKUP(集計用!K627,得点換算データ!$E$17:$F$26)))</f>
        <v/>
      </c>
      <c r="M627" s="28" t="str">
        <f>IF(記入用!K627="","",記入用!K627)</f>
        <v/>
      </c>
      <c r="N627" s="30" t="str">
        <f>IF(集計用!M627="","",IF(集計用!F627="男",LOOKUP(集計用!M627,得点換算データ!$G$3:$H$12),LOOKUP(集計用!M627,得点換算データ!$G$17:$H$26)))</f>
        <v/>
      </c>
      <c r="O627" s="28" t="str">
        <f>IF(記入用!L627="","",記入用!L627)</f>
        <v/>
      </c>
      <c r="P627" s="30" t="str">
        <f>IF(集計用!O627="","",IF(集計用!F627="男",LOOKUP(集計用!O627,得点換算データ!$I$3:$J$12),LOOKUP(集計用!O627,得点換算データ!$I$17:$J$26)))</f>
        <v/>
      </c>
      <c r="Q627" s="28" t="str">
        <f>IF(記入用!M627="","",記入用!M627)</f>
        <v/>
      </c>
      <c r="R627" s="30" t="str">
        <f>IF(集計用!Q627="","",IF(集計用!F627="男",LOOKUP(集計用!Q627,得点換算データ!$K$3:$L$12),LOOKUP(集計用!Q627,得点換算データ!$K$17:$L$26)))</f>
        <v/>
      </c>
      <c r="S627" s="28" t="str">
        <f>IF(記入用!N627="","",ROUNDUP(記入用!N627,1))</f>
        <v/>
      </c>
      <c r="T627" s="30" t="str">
        <f>IF(集計用!S627="","",IF(集計用!F627="男",LOOKUP(集計用!S627,得点換算データ!$M$3:$N$12),LOOKUP(集計用!S627,得点換算データ!$M$17:$N$26)))</f>
        <v/>
      </c>
      <c r="U627" s="28" t="str">
        <f>IF(記入用!O627="","",ROUNDDOWN(記入用!O627,0))</f>
        <v/>
      </c>
      <c r="V627" s="30" t="str">
        <f>IF(集計用!U627="","",IF(集計用!F627="男",LOOKUP(集計用!U627,得点換算データ!$O$3:$P$12),LOOKUP(集計用!U627,得点換算データ!$O$17:$P$26)))</f>
        <v/>
      </c>
      <c r="W627" s="28" t="str">
        <f>IF(記入用!P627="","",ROUNDDOWN(記入用!P627,0))</f>
        <v/>
      </c>
      <c r="X627" s="30" t="str">
        <f>IF(集計用!W627="","",IF(集計用!F627="男",LOOKUP(集計用!W627,得点換算データ!$Q$3:$R$12),LOOKUP(集計用!W627,得点換算データ!$Q$17:$R$26)))</f>
        <v/>
      </c>
      <c r="Y627" s="28" t="str">
        <f>IF(SUM(集計用!H627+J627+L627+N627+P627+R627+T627+V627+X627)=0,"",(H627+J627+L627+N627+T627+V627+X627+MAX(P627,R627)))</f>
        <v/>
      </c>
      <c r="Z627" s="28" t="str">
        <f>IF(Y627="","",IF(C627=1,LOOKUP(Y627,得点換算データ!$B$29:$B$33,得点換算データ!$A$29:$A$33),IF(C627=2,LOOKUP(Y627,得点換算データ!$C$29:$C$33,得点換算データ!$A$29:$A$33),LOOKUP(Y627,得点換算データ!$D$29:$D$33,得点換算データ!$A$29:$A$33))))</f>
        <v/>
      </c>
      <c r="AA627" s="27">
        <f t="shared" si="90"/>
        <v>0</v>
      </c>
      <c r="AB627" s="27"/>
      <c r="AC627" s="27">
        <f t="shared" si="91"/>
        <v>0</v>
      </c>
      <c r="AD627" s="27">
        <f t="shared" si="92"/>
        <v>0</v>
      </c>
      <c r="AE627" s="27">
        <f t="shared" si="93"/>
        <v>0</v>
      </c>
      <c r="AF627" s="27">
        <f t="shared" si="94"/>
        <v>0</v>
      </c>
      <c r="AG627" s="27">
        <f t="shared" si="95"/>
        <v>0</v>
      </c>
      <c r="AH627" s="27">
        <f t="shared" si="96"/>
        <v>0</v>
      </c>
      <c r="AI627" s="27">
        <f t="shared" si="97"/>
        <v>0</v>
      </c>
      <c r="AJ627" s="27">
        <f t="shared" si="98"/>
        <v>0</v>
      </c>
      <c r="AK627" s="27">
        <f t="shared" si="99"/>
        <v>0</v>
      </c>
    </row>
    <row r="628" spans="1:37">
      <c r="A628" s="28" t="str">
        <f>IF(記入用!A628="","",記入用!A628)</f>
        <v/>
      </c>
      <c r="B628" s="28" t="str">
        <f>IF(記入用!B628="","",記入用!B628)</f>
        <v/>
      </c>
      <c r="C628" s="28" t="str">
        <f>IF(記入用!C628="","",記入用!C628)</f>
        <v/>
      </c>
      <c r="D628" s="28" t="str">
        <f>IF(記入用!D628="","",記入用!D628)</f>
        <v/>
      </c>
      <c r="E628" s="28" t="str">
        <f>IF(記入用!E628="","",記入用!E628)</f>
        <v/>
      </c>
      <c r="F628" s="28" t="str">
        <f>IF(記入用!F628="","",記入用!F628)</f>
        <v/>
      </c>
      <c r="G628" s="28" t="str">
        <f>IF(OR(記入用!G628=0,記入用!H628=0),"",ROUND((記入用!G628+記入用!H628)/2,0))</f>
        <v/>
      </c>
      <c r="H628" s="29" t="str">
        <f>IF(集計用!G628="","",IF(集計用!F628="男",LOOKUP(集計用!G628,得点換算データ!$A$3:$B$12),LOOKUP(集計用!G628,得点換算データ!$A$17:$B$26)))</f>
        <v/>
      </c>
      <c r="I628" s="28" t="str">
        <f>IF(記入用!I628="","",記入用!I628)</f>
        <v/>
      </c>
      <c r="J628" s="30" t="str">
        <f>IF(集計用!I628="","",IF(集計用!F628="男",LOOKUP(集計用!I628,得点換算データ!$C$3:$D$12),LOOKUP(集計用!I628,得点換算データ!$C$17:$D$26)))</f>
        <v/>
      </c>
      <c r="K628" s="28" t="str">
        <f>IF(記入用!J628="","",ROUNDDOWN(記入用!J628,0))</f>
        <v/>
      </c>
      <c r="L628" s="29" t="str">
        <f>IF(集計用!K628="","",IF(集計用!F628="男",LOOKUP(集計用!K628,得点換算データ!$E$3:$F$12),LOOKUP(集計用!K628,得点換算データ!$E$17:$F$26)))</f>
        <v/>
      </c>
      <c r="M628" s="28" t="str">
        <f>IF(記入用!K628="","",記入用!K628)</f>
        <v/>
      </c>
      <c r="N628" s="30" t="str">
        <f>IF(集計用!M628="","",IF(集計用!F628="男",LOOKUP(集計用!M628,得点換算データ!$G$3:$H$12),LOOKUP(集計用!M628,得点換算データ!$G$17:$H$26)))</f>
        <v/>
      </c>
      <c r="O628" s="28" t="str">
        <f>IF(記入用!L628="","",記入用!L628)</f>
        <v/>
      </c>
      <c r="P628" s="30" t="str">
        <f>IF(集計用!O628="","",IF(集計用!F628="男",LOOKUP(集計用!O628,得点換算データ!$I$3:$J$12),LOOKUP(集計用!O628,得点換算データ!$I$17:$J$26)))</f>
        <v/>
      </c>
      <c r="Q628" s="28" t="str">
        <f>IF(記入用!M628="","",記入用!M628)</f>
        <v/>
      </c>
      <c r="R628" s="30" t="str">
        <f>IF(集計用!Q628="","",IF(集計用!F628="男",LOOKUP(集計用!Q628,得点換算データ!$K$3:$L$12),LOOKUP(集計用!Q628,得点換算データ!$K$17:$L$26)))</f>
        <v/>
      </c>
      <c r="S628" s="28" t="str">
        <f>IF(記入用!N628="","",ROUNDUP(記入用!N628,1))</f>
        <v/>
      </c>
      <c r="T628" s="30" t="str">
        <f>IF(集計用!S628="","",IF(集計用!F628="男",LOOKUP(集計用!S628,得点換算データ!$M$3:$N$12),LOOKUP(集計用!S628,得点換算データ!$M$17:$N$26)))</f>
        <v/>
      </c>
      <c r="U628" s="28" t="str">
        <f>IF(記入用!O628="","",ROUNDDOWN(記入用!O628,0))</f>
        <v/>
      </c>
      <c r="V628" s="30" t="str">
        <f>IF(集計用!U628="","",IF(集計用!F628="男",LOOKUP(集計用!U628,得点換算データ!$O$3:$P$12),LOOKUP(集計用!U628,得点換算データ!$O$17:$P$26)))</f>
        <v/>
      </c>
      <c r="W628" s="28" t="str">
        <f>IF(記入用!P628="","",ROUNDDOWN(記入用!P628,0))</f>
        <v/>
      </c>
      <c r="X628" s="30" t="str">
        <f>IF(集計用!W628="","",IF(集計用!F628="男",LOOKUP(集計用!W628,得点換算データ!$Q$3:$R$12),LOOKUP(集計用!W628,得点換算データ!$Q$17:$R$26)))</f>
        <v/>
      </c>
      <c r="Y628" s="28" t="str">
        <f>IF(SUM(集計用!H628+J628+L628+N628+P628+R628+T628+V628+X628)=0,"",(H628+J628+L628+N628+T628+V628+X628+MAX(P628,R628)))</f>
        <v/>
      </c>
      <c r="Z628" s="28" t="str">
        <f>IF(Y628="","",IF(C628=1,LOOKUP(Y628,得点換算データ!$B$29:$B$33,得点換算データ!$A$29:$A$33),IF(C628=2,LOOKUP(Y628,得点換算データ!$C$29:$C$33,得点換算データ!$A$29:$A$33),LOOKUP(Y628,得点換算データ!$D$29:$D$33,得点換算データ!$A$29:$A$33))))</f>
        <v/>
      </c>
      <c r="AA628" s="27">
        <f t="shared" si="90"/>
        <v>0</v>
      </c>
      <c r="AB628" s="27"/>
      <c r="AC628" s="27">
        <f t="shared" si="91"/>
        <v>0</v>
      </c>
      <c r="AD628" s="27">
        <f t="shared" si="92"/>
        <v>0</v>
      </c>
      <c r="AE628" s="27">
        <f t="shared" si="93"/>
        <v>0</v>
      </c>
      <c r="AF628" s="27">
        <f t="shared" si="94"/>
        <v>0</v>
      </c>
      <c r="AG628" s="27">
        <f t="shared" si="95"/>
        <v>0</v>
      </c>
      <c r="AH628" s="27">
        <f t="shared" si="96"/>
        <v>0</v>
      </c>
      <c r="AI628" s="27">
        <f t="shared" si="97"/>
        <v>0</v>
      </c>
      <c r="AJ628" s="27">
        <f t="shared" si="98"/>
        <v>0</v>
      </c>
      <c r="AK628" s="27">
        <f t="shared" si="99"/>
        <v>0</v>
      </c>
    </row>
    <row r="629" spans="1:37">
      <c r="A629" s="28" t="str">
        <f>IF(記入用!A629="","",記入用!A629)</f>
        <v/>
      </c>
      <c r="B629" s="28" t="str">
        <f>IF(記入用!B629="","",記入用!B629)</f>
        <v/>
      </c>
      <c r="C629" s="28" t="str">
        <f>IF(記入用!C629="","",記入用!C629)</f>
        <v/>
      </c>
      <c r="D629" s="28" t="str">
        <f>IF(記入用!D629="","",記入用!D629)</f>
        <v/>
      </c>
      <c r="E629" s="28" t="str">
        <f>IF(記入用!E629="","",記入用!E629)</f>
        <v/>
      </c>
      <c r="F629" s="28" t="str">
        <f>IF(記入用!F629="","",記入用!F629)</f>
        <v/>
      </c>
      <c r="G629" s="28" t="str">
        <f>IF(OR(記入用!G629=0,記入用!H629=0),"",ROUND((記入用!G629+記入用!H629)/2,0))</f>
        <v/>
      </c>
      <c r="H629" s="29" t="str">
        <f>IF(集計用!G629="","",IF(集計用!F629="男",LOOKUP(集計用!G629,得点換算データ!$A$3:$B$12),LOOKUP(集計用!G629,得点換算データ!$A$17:$B$26)))</f>
        <v/>
      </c>
      <c r="I629" s="28" t="str">
        <f>IF(記入用!I629="","",記入用!I629)</f>
        <v/>
      </c>
      <c r="J629" s="30" t="str">
        <f>IF(集計用!I629="","",IF(集計用!F629="男",LOOKUP(集計用!I629,得点換算データ!$C$3:$D$12),LOOKUP(集計用!I629,得点換算データ!$C$17:$D$26)))</f>
        <v/>
      </c>
      <c r="K629" s="28" t="str">
        <f>IF(記入用!J629="","",ROUNDDOWN(記入用!J629,0))</f>
        <v/>
      </c>
      <c r="L629" s="29" t="str">
        <f>IF(集計用!K629="","",IF(集計用!F629="男",LOOKUP(集計用!K629,得点換算データ!$E$3:$F$12),LOOKUP(集計用!K629,得点換算データ!$E$17:$F$26)))</f>
        <v/>
      </c>
      <c r="M629" s="28" t="str">
        <f>IF(記入用!K629="","",記入用!K629)</f>
        <v/>
      </c>
      <c r="N629" s="30" t="str">
        <f>IF(集計用!M629="","",IF(集計用!F629="男",LOOKUP(集計用!M629,得点換算データ!$G$3:$H$12),LOOKUP(集計用!M629,得点換算データ!$G$17:$H$26)))</f>
        <v/>
      </c>
      <c r="O629" s="28" t="str">
        <f>IF(記入用!L629="","",記入用!L629)</f>
        <v/>
      </c>
      <c r="P629" s="30" t="str">
        <f>IF(集計用!O629="","",IF(集計用!F629="男",LOOKUP(集計用!O629,得点換算データ!$I$3:$J$12),LOOKUP(集計用!O629,得点換算データ!$I$17:$J$26)))</f>
        <v/>
      </c>
      <c r="Q629" s="28" t="str">
        <f>IF(記入用!M629="","",記入用!M629)</f>
        <v/>
      </c>
      <c r="R629" s="30" t="str">
        <f>IF(集計用!Q629="","",IF(集計用!F629="男",LOOKUP(集計用!Q629,得点換算データ!$K$3:$L$12),LOOKUP(集計用!Q629,得点換算データ!$K$17:$L$26)))</f>
        <v/>
      </c>
      <c r="S629" s="28" t="str">
        <f>IF(記入用!N629="","",ROUNDUP(記入用!N629,1))</f>
        <v/>
      </c>
      <c r="T629" s="30" t="str">
        <f>IF(集計用!S629="","",IF(集計用!F629="男",LOOKUP(集計用!S629,得点換算データ!$M$3:$N$12),LOOKUP(集計用!S629,得点換算データ!$M$17:$N$26)))</f>
        <v/>
      </c>
      <c r="U629" s="28" t="str">
        <f>IF(記入用!O629="","",ROUNDDOWN(記入用!O629,0))</f>
        <v/>
      </c>
      <c r="V629" s="30" t="str">
        <f>IF(集計用!U629="","",IF(集計用!F629="男",LOOKUP(集計用!U629,得点換算データ!$O$3:$P$12),LOOKUP(集計用!U629,得点換算データ!$O$17:$P$26)))</f>
        <v/>
      </c>
      <c r="W629" s="28" t="str">
        <f>IF(記入用!P629="","",ROUNDDOWN(記入用!P629,0))</f>
        <v/>
      </c>
      <c r="X629" s="30" t="str">
        <f>IF(集計用!W629="","",IF(集計用!F629="男",LOOKUP(集計用!W629,得点換算データ!$Q$3:$R$12),LOOKUP(集計用!W629,得点換算データ!$Q$17:$R$26)))</f>
        <v/>
      </c>
      <c r="Y629" s="28" t="str">
        <f>IF(SUM(集計用!H629+J629+L629+N629+P629+R629+T629+V629+X629)=0,"",(H629+J629+L629+N629+T629+V629+X629+MAX(P629,R629)))</f>
        <v/>
      </c>
      <c r="Z629" s="28" t="str">
        <f>IF(Y629="","",IF(C629=1,LOOKUP(Y629,得点換算データ!$B$29:$B$33,得点換算データ!$A$29:$A$33),IF(C629=2,LOOKUP(Y629,得点換算データ!$C$29:$C$33,得点換算データ!$A$29:$A$33),LOOKUP(Y629,得点換算データ!$D$29:$D$33,得点換算データ!$A$29:$A$33))))</f>
        <v/>
      </c>
      <c r="AA629" s="27">
        <f t="shared" si="90"/>
        <v>0</v>
      </c>
      <c r="AB629" s="27"/>
      <c r="AC629" s="27">
        <f t="shared" si="91"/>
        <v>0</v>
      </c>
      <c r="AD629" s="27">
        <f t="shared" si="92"/>
        <v>0</v>
      </c>
      <c r="AE629" s="27">
        <f t="shared" si="93"/>
        <v>0</v>
      </c>
      <c r="AF629" s="27">
        <f t="shared" si="94"/>
        <v>0</v>
      </c>
      <c r="AG629" s="27">
        <f t="shared" si="95"/>
        <v>0</v>
      </c>
      <c r="AH629" s="27">
        <f t="shared" si="96"/>
        <v>0</v>
      </c>
      <c r="AI629" s="27">
        <f t="shared" si="97"/>
        <v>0</v>
      </c>
      <c r="AJ629" s="27">
        <f t="shared" si="98"/>
        <v>0</v>
      </c>
      <c r="AK629" s="27">
        <f t="shared" si="99"/>
        <v>0</v>
      </c>
    </row>
    <row r="630" spans="1:37">
      <c r="A630" s="28" t="str">
        <f>IF(記入用!A630="","",記入用!A630)</f>
        <v/>
      </c>
      <c r="B630" s="28" t="str">
        <f>IF(記入用!B630="","",記入用!B630)</f>
        <v/>
      </c>
      <c r="C630" s="28" t="str">
        <f>IF(記入用!C630="","",記入用!C630)</f>
        <v/>
      </c>
      <c r="D630" s="28" t="str">
        <f>IF(記入用!D630="","",記入用!D630)</f>
        <v/>
      </c>
      <c r="E630" s="28" t="str">
        <f>IF(記入用!E630="","",記入用!E630)</f>
        <v/>
      </c>
      <c r="F630" s="28" t="str">
        <f>IF(記入用!F630="","",記入用!F630)</f>
        <v/>
      </c>
      <c r="G630" s="28" t="str">
        <f>IF(OR(記入用!G630=0,記入用!H630=0),"",ROUND((記入用!G630+記入用!H630)/2,0))</f>
        <v/>
      </c>
      <c r="H630" s="29" t="str">
        <f>IF(集計用!G630="","",IF(集計用!F630="男",LOOKUP(集計用!G630,得点換算データ!$A$3:$B$12),LOOKUP(集計用!G630,得点換算データ!$A$17:$B$26)))</f>
        <v/>
      </c>
      <c r="I630" s="28" t="str">
        <f>IF(記入用!I630="","",記入用!I630)</f>
        <v/>
      </c>
      <c r="J630" s="30" t="str">
        <f>IF(集計用!I630="","",IF(集計用!F630="男",LOOKUP(集計用!I630,得点換算データ!$C$3:$D$12),LOOKUP(集計用!I630,得点換算データ!$C$17:$D$26)))</f>
        <v/>
      </c>
      <c r="K630" s="28" t="str">
        <f>IF(記入用!J630="","",ROUNDDOWN(記入用!J630,0))</f>
        <v/>
      </c>
      <c r="L630" s="29" t="str">
        <f>IF(集計用!K630="","",IF(集計用!F630="男",LOOKUP(集計用!K630,得点換算データ!$E$3:$F$12),LOOKUP(集計用!K630,得点換算データ!$E$17:$F$26)))</f>
        <v/>
      </c>
      <c r="M630" s="28" t="str">
        <f>IF(記入用!K630="","",記入用!K630)</f>
        <v/>
      </c>
      <c r="N630" s="30" t="str">
        <f>IF(集計用!M630="","",IF(集計用!F630="男",LOOKUP(集計用!M630,得点換算データ!$G$3:$H$12),LOOKUP(集計用!M630,得点換算データ!$G$17:$H$26)))</f>
        <v/>
      </c>
      <c r="O630" s="28" t="str">
        <f>IF(記入用!L630="","",記入用!L630)</f>
        <v/>
      </c>
      <c r="P630" s="30" t="str">
        <f>IF(集計用!O630="","",IF(集計用!F630="男",LOOKUP(集計用!O630,得点換算データ!$I$3:$J$12),LOOKUP(集計用!O630,得点換算データ!$I$17:$J$26)))</f>
        <v/>
      </c>
      <c r="Q630" s="28" t="str">
        <f>IF(記入用!M630="","",記入用!M630)</f>
        <v/>
      </c>
      <c r="R630" s="30" t="str">
        <f>IF(集計用!Q630="","",IF(集計用!F630="男",LOOKUP(集計用!Q630,得点換算データ!$K$3:$L$12),LOOKUP(集計用!Q630,得点換算データ!$K$17:$L$26)))</f>
        <v/>
      </c>
      <c r="S630" s="28" t="str">
        <f>IF(記入用!N630="","",ROUNDUP(記入用!N630,1))</f>
        <v/>
      </c>
      <c r="T630" s="30" t="str">
        <f>IF(集計用!S630="","",IF(集計用!F630="男",LOOKUP(集計用!S630,得点換算データ!$M$3:$N$12),LOOKUP(集計用!S630,得点換算データ!$M$17:$N$26)))</f>
        <v/>
      </c>
      <c r="U630" s="28" t="str">
        <f>IF(記入用!O630="","",ROUNDDOWN(記入用!O630,0))</f>
        <v/>
      </c>
      <c r="V630" s="30" t="str">
        <f>IF(集計用!U630="","",IF(集計用!F630="男",LOOKUP(集計用!U630,得点換算データ!$O$3:$P$12),LOOKUP(集計用!U630,得点換算データ!$O$17:$P$26)))</f>
        <v/>
      </c>
      <c r="W630" s="28" t="str">
        <f>IF(記入用!P630="","",ROUNDDOWN(記入用!P630,0))</f>
        <v/>
      </c>
      <c r="X630" s="30" t="str">
        <f>IF(集計用!W630="","",IF(集計用!F630="男",LOOKUP(集計用!W630,得点換算データ!$Q$3:$R$12),LOOKUP(集計用!W630,得点換算データ!$Q$17:$R$26)))</f>
        <v/>
      </c>
      <c r="Y630" s="28" t="str">
        <f>IF(SUM(集計用!H630+J630+L630+N630+P630+R630+T630+V630+X630)=0,"",(H630+J630+L630+N630+T630+V630+X630+MAX(P630,R630)))</f>
        <v/>
      </c>
      <c r="Z630" s="28" t="str">
        <f>IF(Y630="","",IF(C630=1,LOOKUP(Y630,得点換算データ!$B$29:$B$33,得点換算データ!$A$29:$A$33),IF(C630=2,LOOKUP(Y630,得点換算データ!$C$29:$C$33,得点換算データ!$A$29:$A$33),LOOKUP(Y630,得点換算データ!$D$29:$D$33,得点換算データ!$A$29:$A$33))))</f>
        <v/>
      </c>
      <c r="AA630" s="27">
        <f t="shared" si="90"/>
        <v>0</v>
      </c>
      <c r="AB630" s="27"/>
      <c r="AC630" s="27">
        <f t="shared" si="91"/>
        <v>0</v>
      </c>
      <c r="AD630" s="27">
        <f t="shared" si="92"/>
        <v>0</v>
      </c>
      <c r="AE630" s="27">
        <f t="shared" si="93"/>
        <v>0</v>
      </c>
      <c r="AF630" s="27">
        <f t="shared" si="94"/>
        <v>0</v>
      </c>
      <c r="AG630" s="27">
        <f t="shared" si="95"/>
        <v>0</v>
      </c>
      <c r="AH630" s="27">
        <f t="shared" si="96"/>
        <v>0</v>
      </c>
      <c r="AI630" s="27">
        <f t="shared" si="97"/>
        <v>0</v>
      </c>
      <c r="AJ630" s="27">
        <f t="shared" si="98"/>
        <v>0</v>
      </c>
      <c r="AK630" s="27">
        <f t="shared" si="99"/>
        <v>0</v>
      </c>
    </row>
    <row r="631" spans="1:37">
      <c r="A631" s="28" t="str">
        <f>IF(記入用!A631="","",記入用!A631)</f>
        <v/>
      </c>
      <c r="B631" s="28" t="str">
        <f>IF(記入用!B631="","",記入用!B631)</f>
        <v/>
      </c>
      <c r="C631" s="28" t="str">
        <f>IF(記入用!C631="","",記入用!C631)</f>
        <v/>
      </c>
      <c r="D631" s="28" t="str">
        <f>IF(記入用!D631="","",記入用!D631)</f>
        <v/>
      </c>
      <c r="E631" s="28" t="str">
        <f>IF(記入用!E631="","",記入用!E631)</f>
        <v/>
      </c>
      <c r="F631" s="28" t="str">
        <f>IF(記入用!F631="","",記入用!F631)</f>
        <v/>
      </c>
      <c r="G631" s="28" t="str">
        <f>IF(OR(記入用!G631=0,記入用!H631=0),"",ROUND((記入用!G631+記入用!H631)/2,0))</f>
        <v/>
      </c>
      <c r="H631" s="29" t="str">
        <f>IF(集計用!G631="","",IF(集計用!F631="男",LOOKUP(集計用!G631,得点換算データ!$A$3:$B$12),LOOKUP(集計用!G631,得点換算データ!$A$17:$B$26)))</f>
        <v/>
      </c>
      <c r="I631" s="28" t="str">
        <f>IF(記入用!I631="","",記入用!I631)</f>
        <v/>
      </c>
      <c r="J631" s="30" t="str">
        <f>IF(集計用!I631="","",IF(集計用!F631="男",LOOKUP(集計用!I631,得点換算データ!$C$3:$D$12),LOOKUP(集計用!I631,得点換算データ!$C$17:$D$26)))</f>
        <v/>
      </c>
      <c r="K631" s="28" t="str">
        <f>IF(記入用!J631="","",ROUNDDOWN(記入用!J631,0))</f>
        <v/>
      </c>
      <c r="L631" s="29" t="str">
        <f>IF(集計用!K631="","",IF(集計用!F631="男",LOOKUP(集計用!K631,得点換算データ!$E$3:$F$12),LOOKUP(集計用!K631,得点換算データ!$E$17:$F$26)))</f>
        <v/>
      </c>
      <c r="M631" s="28" t="str">
        <f>IF(記入用!K631="","",記入用!K631)</f>
        <v/>
      </c>
      <c r="N631" s="30" t="str">
        <f>IF(集計用!M631="","",IF(集計用!F631="男",LOOKUP(集計用!M631,得点換算データ!$G$3:$H$12),LOOKUP(集計用!M631,得点換算データ!$G$17:$H$26)))</f>
        <v/>
      </c>
      <c r="O631" s="28" t="str">
        <f>IF(記入用!L631="","",記入用!L631)</f>
        <v/>
      </c>
      <c r="P631" s="30" t="str">
        <f>IF(集計用!O631="","",IF(集計用!F631="男",LOOKUP(集計用!O631,得点換算データ!$I$3:$J$12),LOOKUP(集計用!O631,得点換算データ!$I$17:$J$26)))</f>
        <v/>
      </c>
      <c r="Q631" s="28" t="str">
        <f>IF(記入用!M631="","",記入用!M631)</f>
        <v/>
      </c>
      <c r="R631" s="30" t="str">
        <f>IF(集計用!Q631="","",IF(集計用!F631="男",LOOKUP(集計用!Q631,得点換算データ!$K$3:$L$12),LOOKUP(集計用!Q631,得点換算データ!$K$17:$L$26)))</f>
        <v/>
      </c>
      <c r="S631" s="28" t="str">
        <f>IF(記入用!N631="","",ROUNDUP(記入用!N631,1))</f>
        <v/>
      </c>
      <c r="T631" s="30" t="str">
        <f>IF(集計用!S631="","",IF(集計用!F631="男",LOOKUP(集計用!S631,得点換算データ!$M$3:$N$12),LOOKUP(集計用!S631,得点換算データ!$M$17:$N$26)))</f>
        <v/>
      </c>
      <c r="U631" s="28" t="str">
        <f>IF(記入用!O631="","",ROUNDDOWN(記入用!O631,0))</f>
        <v/>
      </c>
      <c r="V631" s="30" t="str">
        <f>IF(集計用!U631="","",IF(集計用!F631="男",LOOKUP(集計用!U631,得点換算データ!$O$3:$P$12),LOOKUP(集計用!U631,得点換算データ!$O$17:$P$26)))</f>
        <v/>
      </c>
      <c r="W631" s="28" t="str">
        <f>IF(記入用!P631="","",ROUNDDOWN(記入用!P631,0))</f>
        <v/>
      </c>
      <c r="X631" s="30" t="str">
        <f>IF(集計用!W631="","",IF(集計用!F631="男",LOOKUP(集計用!W631,得点換算データ!$Q$3:$R$12),LOOKUP(集計用!W631,得点換算データ!$Q$17:$R$26)))</f>
        <v/>
      </c>
      <c r="Y631" s="28" t="str">
        <f>IF(SUM(集計用!H631+J631+L631+N631+P631+R631+T631+V631+X631)=0,"",(H631+J631+L631+N631+T631+V631+X631+MAX(P631,R631)))</f>
        <v/>
      </c>
      <c r="Z631" s="28" t="str">
        <f>IF(Y631="","",IF(C631=1,LOOKUP(Y631,得点換算データ!$B$29:$B$33,得点換算データ!$A$29:$A$33),IF(C631=2,LOOKUP(Y631,得点換算データ!$C$29:$C$33,得点換算データ!$A$29:$A$33),LOOKUP(Y631,得点換算データ!$D$29:$D$33,得点換算データ!$A$29:$A$33))))</f>
        <v/>
      </c>
      <c r="AA631" s="27">
        <f t="shared" si="90"/>
        <v>0</v>
      </c>
      <c r="AB631" s="27"/>
      <c r="AC631" s="27">
        <f t="shared" si="91"/>
        <v>0</v>
      </c>
      <c r="AD631" s="27">
        <f t="shared" si="92"/>
        <v>0</v>
      </c>
      <c r="AE631" s="27">
        <f t="shared" si="93"/>
        <v>0</v>
      </c>
      <c r="AF631" s="27">
        <f t="shared" si="94"/>
        <v>0</v>
      </c>
      <c r="AG631" s="27">
        <f t="shared" si="95"/>
        <v>0</v>
      </c>
      <c r="AH631" s="27">
        <f t="shared" si="96"/>
        <v>0</v>
      </c>
      <c r="AI631" s="27">
        <f t="shared" si="97"/>
        <v>0</v>
      </c>
      <c r="AJ631" s="27">
        <f t="shared" si="98"/>
        <v>0</v>
      </c>
      <c r="AK631" s="27">
        <f t="shared" si="99"/>
        <v>0</v>
      </c>
    </row>
    <row r="632" spans="1:37">
      <c r="A632" s="28" t="str">
        <f>IF(記入用!A632="","",記入用!A632)</f>
        <v/>
      </c>
      <c r="B632" s="28" t="str">
        <f>IF(記入用!B632="","",記入用!B632)</f>
        <v/>
      </c>
      <c r="C632" s="28" t="str">
        <f>IF(記入用!C632="","",記入用!C632)</f>
        <v/>
      </c>
      <c r="D632" s="28" t="str">
        <f>IF(記入用!D632="","",記入用!D632)</f>
        <v/>
      </c>
      <c r="E632" s="28" t="str">
        <f>IF(記入用!E632="","",記入用!E632)</f>
        <v/>
      </c>
      <c r="F632" s="28" t="str">
        <f>IF(記入用!F632="","",記入用!F632)</f>
        <v/>
      </c>
      <c r="G632" s="28" t="str">
        <f>IF(OR(記入用!G632=0,記入用!H632=0),"",ROUND((記入用!G632+記入用!H632)/2,0))</f>
        <v/>
      </c>
      <c r="H632" s="29" t="str">
        <f>IF(集計用!G632="","",IF(集計用!F632="男",LOOKUP(集計用!G632,得点換算データ!$A$3:$B$12),LOOKUP(集計用!G632,得点換算データ!$A$17:$B$26)))</f>
        <v/>
      </c>
      <c r="I632" s="28" t="str">
        <f>IF(記入用!I632="","",記入用!I632)</f>
        <v/>
      </c>
      <c r="J632" s="30" t="str">
        <f>IF(集計用!I632="","",IF(集計用!F632="男",LOOKUP(集計用!I632,得点換算データ!$C$3:$D$12),LOOKUP(集計用!I632,得点換算データ!$C$17:$D$26)))</f>
        <v/>
      </c>
      <c r="K632" s="28" t="str">
        <f>IF(記入用!J632="","",ROUNDDOWN(記入用!J632,0))</f>
        <v/>
      </c>
      <c r="L632" s="29" t="str">
        <f>IF(集計用!K632="","",IF(集計用!F632="男",LOOKUP(集計用!K632,得点換算データ!$E$3:$F$12),LOOKUP(集計用!K632,得点換算データ!$E$17:$F$26)))</f>
        <v/>
      </c>
      <c r="M632" s="28" t="str">
        <f>IF(記入用!K632="","",記入用!K632)</f>
        <v/>
      </c>
      <c r="N632" s="30" t="str">
        <f>IF(集計用!M632="","",IF(集計用!F632="男",LOOKUP(集計用!M632,得点換算データ!$G$3:$H$12),LOOKUP(集計用!M632,得点換算データ!$G$17:$H$26)))</f>
        <v/>
      </c>
      <c r="O632" s="28" t="str">
        <f>IF(記入用!L632="","",記入用!L632)</f>
        <v/>
      </c>
      <c r="P632" s="30" t="str">
        <f>IF(集計用!O632="","",IF(集計用!F632="男",LOOKUP(集計用!O632,得点換算データ!$I$3:$J$12),LOOKUP(集計用!O632,得点換算データ!$I$17:$J$26)))</f>
        <v/>
      </c>
      <c r="Q632" s="28" t="str">
        <f>IF(記入用!M632="","",記入用!M632)</f>
        <v/>
      </c>
      <c r="R632" s="30" t="str">
        <f>IF(集計用!Q632="","",IF(集計用!F632="男",LOOKUP(集計用!Q632,得点換算データ!$K$3:$L$12),LOOKUP(集計用!Q632,得点換算データ!$K$17:$L$26)))</f>
        <v/>
      </c>
      <c r="S632" s="28" t="str">
        <f>IF(記入用!N632="","",ROUNDUP(記入用!N632,1))</f>
        <v/>
      </c>
      <c r="T632" s="30" t="str">
        <f>IF(集計用!S632="","",IF(集計用!F632="男",LOOKUP(集計用!S632,得点換算データ!$M$3:$N$12),LOOKUP(集計用!S632,得点換算データ!$M$17:$N$26)))</f>
        <v/>
      </c>
      <c r="U632" s="28" t="str">
        <f>IF(記入用!O632="","",ROUNDDOWN(記入用!O632,0))</f>
        <v/>
      </c>
      <c r="V632" s="30" t="str">
        <f>IF(集計用!U632="","",IF(集計用!F632="男",LOOKUP(集計用!U632,得点換算データ!$O$3:$P$12),LOOKUP(集計用!U632,得点換算データ!$O$17:$P$26)))</f>
        <v/>
      </c>
      <c r="W632" s="28" t="str">
        <f>IF(記入用!P632="","",ROUNDDOWN(記入用!P632,0))</f>
        <v/>
      </c>
      <c r="X632" s="30" t="str">
        <f>IF(集計用!W632="","",IF(集計用!F632="男",LOOKUP(集計用!W632,得点換算データ!$Q$3:$R$12),LOOKUP(集計用!W632,得点換算データ!$Q$17:$R$26)))</f>
        <v/>
      </c>
      <c r="Y632" s="28" t="str">
        <f>IF(SUM(集計用!H632+J632+L632+N632+P632+R632+T632+V632+X632)=0,"",(H632+J632+L632+N632+T632+V632+X632+MAX(P632,R632)))</f>
        <v/>
      </c>
      <c r="Z632" s="28" t="str">
        <f>IF(Y632="","",IF(C632=1,LOOKUP(Y632,得点換算データ!$B$29:$B$33,得点換算データ!$A$29:$A$33),IF(C632=2,LOOKUP(Y632,得点換算データ!$C$29:$C$33,得点換算データ!$A$29:$A$33),LOOKUP(Y632,得点換算データ!$D$29:$D$33,得点換算データ!$A$29:$A$33))))</f>
        <v/>
      </c>
      <c r="AA632" s="27">
        <f t="shared" si="90"/>
        <v>0</v>
      </c>
      <c r="AB632" s="27"/>
      <c r="AC632" s="27">
        <f t="shared" si="91"/>
        <v>0</v>
      </c>
      <c r="AD632" s="27">
        <f t="shared" si="92"/>
        <v>0</v>
      </c>
      <c r="AE632" s="27">
        <f t="shared" si="93"/>
        <v>0</v>
      </c>
      <c r="AF632" s="27">
        <f t="shared" si="94"/>
        <v>0</v>
      </c>
      <c r="AG632" s="27">
        <f t="shared" si="95"/>
        <v>0</v>
      </c>
      <c r="AH632" s="27">
        <f t="shared" si="96"/>
        <v>0</v>
      </c>
      <c r="AI632" s="27">
        <f t="shared" si="97"/>
        <v>0</v>
      </c>
      <c r="AJ632" s="27">
        <f t="shared" si="98"/>
        <v>0</v>
      </c>
      <c r="AK632" s="27">
        <f t="shared" si="99"/>
        <v>0</v>
      </c>
    </row>
    <row r="633" spans="1:37">
      <c r="A633" s="28" t="str">
        <f>IF(記入用!A633="","",記入用!A633)</f>
        <v/>
      </c>
      <c r="B633" s="28" t="str">
        <f>IF(記入用!B633="","",記入用!B633)</f>
        <v/>
      </c>
      <c r="C633" s="28" t="str">
        <f>IF(記入用!C633="","",記入用!C633)</f>
        <v/>
      </c>
      <c r="D633" s="28" t="str">
        <f>IF(記入用!D633="","",記入用!D633)</f>
        <v/>
      </c>
      <c r="E633" s="28" t="str">
        <f>IF(記入用!E633="","",記入用!E633)</f>
        <v/>
      </c>
      <c r="F633" s="28" t="str">
        <f>IF(記入用!F633="","",記入用!F633)</f>
        <v/>
      </c>
      <c r="G633" s="28" t="str">
        <f>IF(OR(記入用!G633=0,記入用!H633=0),"",ROUND((記入用!G633+記入用!H633)/2,0))</f>
        <v/>
      </c>
      <c r="H633" s="29" t="str">
        <f>IF(集計用!G633="","",IF(集計用!F633="男",LOOKUP(集計用!G633,得点換算データ!$A$3:$B$12),LOOKUP(集計用!G633,得点換算データ!$A$17:$B$26)))</f>
        <v/>
      </c>
      <c r="I633" s="28" t="str">
        <f>IF(記入用!I633="","",記入用!I633)</f>
        <v/>
      </c>
      <c r="J633" s="30" t="str">
        <f>IF(集計用!I633="","",IF(集計用!F633="男",LOOKUP(集計用!I633,得点換算データ!$C$3:$D$12),LOOKUP(集計用!I633,得点換算データ!$C$17:$D$26)))</f>
        <v/>
      </c>
      <c r="K633" s="28" t="str">
        <f>IF(記入用!J633="","",ROUNDDOWN(記入用!J633,0))</f>
        <v/>
      </c>
      <c r="L633" s="29" t="str">
        <f>IF(集計用!K633="","",IF(集計用!F633="男",LOOKUP(集計用!K633,得点換算データ!$E$3:$F$12),LOOKUP(集計用!K633,得点換算データ!$E$17:$F$26)))</f>
        <v/>
      </c>
      <c r="M633" s="28" t="str">
        <f>IF(記入用!K633="","",記入用!K633)</f>
        <v/>
      </c>
      <c r="N633" s="30" t="str">
        <f>IF(集計用!M633="","",IF(集計用!F633="男",LOOKUP(集計用!M633,得点換算データ!$G$3:$H$12),LOOKUP(集計用!M633,得点換算データ!$G$17:$H$26)))</f>
        <v/>
      </c>
      <c r="O633" s="28" t="str">
        <f>IF(記入用!L633="","",記入用!L633)</f>
        <v/>
      </c>
      <c r="P633" s="30" t="str">
        <f>IF(集計用!O633="","",IF(集計用!F633="男",LOOKUP(集計用!O633,得点換算データ!$I$3:$J$12),LOOKUP(集計用!O633,得点換算データ!$I$17:$J$26)))</f>
        <v/>
      </c>
      <c r="Q633" s="28" t="str">
        <f>IF(記入用!M633="","",記入用!M633)</f>
        <v/>
      </c>
      <c r="R633" s="30" t="str">
        <f>IF(集計用!Q633="","",IF(集計用!F633="男",LOOKUP(集計用!Q633,得点換算データ!$K$3:$L$12),LOOKUP(集計用!Q633,得点換算データ!$K$17:$L$26)))</f>
        <v/>
      </c>
      <c r="S633" s="28" t="str">
        <f>IF(記入用!N633="","",ROUNDUP(記入用!N633,1))</f>
        <v/>
      </c>
      <c r="T633" s="30" t="str">
        <f>IF(集計用!S633="","",IF(集計用!F633="男",LOOKUP(集計用!S633,得点換算データ!$M$3:$N$12),LOOKUP(集計用!S633,得点換算データ!$M$17:$N$26)))</f>
        <v/>
      </c>
      <c r="U633" s="28" t="str">
        <f>IF(記入用!O633="","",ROUNDDOWN(記入用!O633,0))</f>
        <v/>
      </c>
      <c r="V633" s="30" t="str">
        <f>IF(集計用!U633="","",IF(集計用!F633="男",LOOKUP(集計用!U633,得点換算データ!$O$3:$P$12),LOOKUP(集計用!U633,得点換算データ!$O$17:$P$26)))</f>
        <v/>
      </c>
      <c r="W633" s="28" t="str">
        <f>IF(記入用!P633="","",ROUNDDOWN(記入用!P633,0))</f>
        <v/>
      </c>
      <c r="X633" s="30" t="str">
        <f>IF(集計用!W633="","",IF(集計用!F633="男",LOOKUP(集計用!W633,得点換算データ!$Q$3:$R$12),LOOKUP(集計用!W633,得点換算データ!$Q$17:$R$26)))</f>
        <v/>
      </c>
      <c r="Y633" s="28" t="str">
        <f>IF(SUM(集計用!H633+J633+L633+N633+P633+R633+T633+V633+X633)=0,"",(H633+J633+L633+N633+T633+V633+X633+MAX(P633,R633)))</f>
        <v/>
      </c>
      <c r="Z633" s="28" t="str">
        <f>IF(Y633="","",IF(C633=1,LOOKUP(Y633,得点換算データ!$B$29:$B$33,得点換算データ!$A$29:$A$33),IF(C633=2,LOOKUP(Y633,得点換算データ!$C$29:$C$33,得点換算データ!$A$29:$A$33),LOOKUP(Y633,得点換算データ!$D$29:$D$33,得点換算データ!$A$29:$A$33))))</f>
        <v/>
      </c>
      <c r="AA633" s="27">
        <f t="shared" si="90"/>
        <v>0</v>
      </c>
      <c r="AB633" s="27"/>
      <c r="AC633" s="27">
        <f t="shared" si="91"/>
        <v>0</v>
      </c>
      <c r="AD633" s="27">
        <f t="shared" si="92"/>
        <v>0</v>
      </c>
      <c r="AE633" s="27">
        <f t="shared" si="93"/>
        <v>0</v>
      </c>
      <c r="AF633" s="27">
        <f t="shared" si="94"/>
        <v>0</v>
      </c>
      <c r="AG633" s="27">
        <f t="shared" si="95"/>
        <v>0</v>
      </c>
      <c r="AH633" s="27">
        <f t="shared" si="96"/>
        <v>0</v>
      </c>
      <c r="AI633" s="27">
        <f t="shared" si="97"/>
        <v>0</v>
      </c>
      <c r="AJ633" s="27">
        <f t="shared" si="98"/>
        <v>0</v>
      </c>
      <c r="AK633" s="27">
        <f t="shared" si="99"/>
        <v>0</v>
      </c>
    </row>
    <row r="634" spans="1:37">
      <c r="A634" s="28" t="str">
        <f>IF(記入用!A634="","",記入用!A634)</f>
        <v/>
      </c>
      <c r="B634" s="28" t="str">
        <f>IF(記入用!B634="","",記入用!B634)</f>
        <v/>
      </c>
      <c r="C634" s="28" t="str">
        <f>IF(記入用!C634="","",記入用!C634)</f>
        <v/>
      </c>
      <c r="D634" s="28" t="str">
        <f>IF(記入用!D634="","",記入用!D634)</f>
        <v/>
      </c>
      <c r="E634" s="28" t="str">
        <f>IF(記入用!E634="","",記入用!E634)</f>
        <v/>
      </c>
      <c r="F634" s="28" t="str">
        <f>IF(記入用!F634="","",記入用!F634)</f>
        <v/>
      </c>
      <c r="G634" s="28" t="str">
        <f>IF(OR(記入用!G634=0,記入用!H634=0),"",ROUND((記入用!G634+記入用!H634)/2,0))</f>
        <v/>
      </c>
      <c r="H634" s="29" t="str">
        <f>IF(集計用!G634="","",IF(集計用!F634="男",LOOKUP(集計用!G634,得点換算データ!$A$3:$B$12),LOOKUP(集計用!G634,得点換算データ!$A$17:$B$26)))</f>
        <v/>
      </c>
      <c r="I634" s="28" t="str">
        <f>IF(記入用!I634="","",記入用!I634)</f>
        <v/>
      </c>
      <c r="J634" s="30" t="str">
        <f>IF(集計用!I634="","",IF(集計用!F634="男",LOOKUP(集計用!I634,得点換算データ!$C$3:$D$12),LOOKUP(集計用!I634,得点換算データ!$C$17:$D$26)))</f>
        <v/>
      </c>
      <c r="K634" s="28" t="str">
        <f>IF(記入用!J634="","",ROUNDDOWN(記入用!J634,0))</f>
        <v/>
      </c>
      <c r="L634" s="29" t="str">
        <f>IF(集計用!K634="","",IF(集計用!F634="男",LOOKUP(集計用!K634,得点換算データ!$E$3:$F$12),LOOKUP(集計用!K634,得点換算データ!$E$17:$F$26)))</f>
        <v/>
      </c>
      <c r="M634" s="28" t="str">
        <f>IF(記入用!K634="","",記入用!K634)</f>
        <v/>
      </c>
      <c r="N634" s="30" t="str">
        <f>IF(集計用!M634="","",IF(集計用!F634="男",LOOKUP(集計用!M634,得点換算データ!$G$3:$H$12),LOOKUP(集計用!M634,得点換算データ!$G$17:$H$26)))</f>
        <v/>
      </c>
      <c r="O634" s="28" t="str">
        <f>IF(記入用!L634="","",記入用!L634)</f>
        <v/>
      </c>
      <c r="P634" s="30" t="str">
        <f>IF(集計用!O634="","",IF(集計用!F634="男",LOOKUP(集計用!O634,得点換算データ!$I$3:$J$12),LOOKUP(集計用!O634,得点換算データ!$I$17:$J$26)))</f>
        <v/>
      </c>
      <c r="Q634" s="28" t="str">
        <f>IF(記入用!M634="","",記入用!M634)</f>
        <v/>
      </c>
      <c r="R634" s="30" t="str">
        <f>IF(集計用!Q634="","",IF(集計用!F634="男",LOOKUP(集計用!Q634,得点換算データ!$K$3:$L$12),LOOKUP(集計用!Q634,得点換算データ!$K$17:$L$26)))</f>
        <v/>
      </c>
      <c r="S634" s="28" t="str">
        <f>IF(記入用!N634="","",ROUNDUP(記入用!N634,1))</f>
        <v/>
      </c>
      <c r="T634" s="30" t="str">
        <f>IF(集計用!S634="","",IF(集計用!F634="男",LOOKUP(集計用!S634,得点換算データ!$M$3:$N$12),LOOKUP(集計用!S634,得点換算データ!$M$17:$N$26)))</f>
        <v/>
      </c>
      <c r="U634" s="28" t="str">
        <f>IF(記入用!O634="","",ROUNDDOWN(記入用!O634,0))</f>
        <v/>
      </c>
      <c r="V634" s="30" t="str">
        <f>IF(集計用!U634="","",IF(集計用!F634="男",LOOKUP(集計用!U634,得点換算データ!$O$3:$P$12),LOOKUP(集計用!U634,得点換算データ!$O$17:$P$26)))</f>
        <v/>
      </c>
      <c r="W634" s="28" t="str">
        <f>IF(記入用!P634="","",ROUNDDOWN(記入用!P634,0))</f>
        <v/>
      </c>
      <c r="X634" s="30" t="str">
        <f>IF(集計用!W634="","",IF(集計用!F634="男",LOOKUP(集計用!W634,得点換算データ!$Q$3:$R$12),LOOKUP(集計用!W634,得点換算データ!$Q$17:$R$26)))</f>
        <v/>
      </c>
      <c r="Y634" s="28" t="str">
        <f>IF(SUM(集計用!H634+J634+L634+N634+P634+R634+T634+V634+X634)=0,"",(H634+J634+L634+N634+T634+V634+X634+MAX(P634,R634)))</f>
        <v/>
      </c>
      <c r="Z634" s="28" t="str">
        <f>IF(Y634="","",IF(C634=1,LOOKUP(Y634,得点換算データ!$B$29:$B$33,得点換算データ!$A$29:$A$33),IF(C634=2,LOOKUP(Y634,得点換算データ!$C$29:$C$33,得点換算データ!$A$29:$A$33),LOOKUP(Y634,得点換算データ!$D$29:$D$33,得点換算データ!$A$29:$A$33))))</f>
        <v/>
      </c>
      <c r="AA634" s="27">
        <f t="shared" si="90"/>
        <v>0</v>
      </c>
      <c r="AB634" s="27"/>
      <c r="AC634" s="27">
        <f t="shared" si="91"/>
        <v>0</v>
      </c>
      <c r="AD634" s="27">
        <f t="shared" si="92"/>
        <v>0</v>
      </c>
      <c r="AE634" s="27">
        <f t="shared" si="93"/>
        <v>0</v>
      </c>
      <c r="AF634" s="27">
        <f t="shared" si="94"/>
        <v>0</v>
      </c>
      <c r="AG634" s="27">
        <f t="shared" si="95"/>
        <v>0</v>
      </c>
      <c r="AH634" s="27">
        <f t="shared" si="96"/>
        <v>0</v>
      </c>
      <c r="AI634" s="27">
        <f t="shared" si="97"/>
        <v>0</v>
      </c>
      <c r="AJ634" s="27">
        <f t="shared" si="98"/>
        <v>0</v>
      </c>
      <c r="AK634" s="27">
        <f t="shared" si="99"/>
        <v>0</v>
      </c>
    </row>
    <row r="635" spans="1:37">
      <c r="A635" s="28" t="str">
        <f>IF(記入用!A635="","",記入用!A635)</f>
        <v/>
      </c>
      <c r="B635" s="28" t="str">
        <f>IF(記入用!B635="","",記入用!B635)</f>
        <v/>
      </c>
      <c r="C635" s="28" t="str">
        <f>IF(記入用!C635="","",記入用!C635)</f>
        <v/>
      </c>
      <c r="D635" s="28" t="str">
        <f>IF(記入用!D635="","",記入用!D635)</f>
        <v/>
      </c>
      <c r="E635" s="28" t="str">
        <f>IF(記入用!E635="","",記入用!E635)</f>
        <v/>
      </c>
      <c r="F635" s="28" t="str">
        <f>IF(記入用!F635="","",記入用!F635)</f>
        <v/>
      </c>
      <c r="G635" s="28" t="str">
        <f>IF(OR(記入用!G635=0,記入用!H635=0),"",ROUND((記入用!G635+記入用!H635)/2,0))</f>
        <v/>
      </c>
      <c r="H635" s="29" t="str">
        <f>IF(集計用!G635="","",IF(集計用!F635="男",LOOKUP(集計用!G635,得点換算データ!$A$3:$B$12),LOOKUP(集計用!G635,得点換算データ!$A$17:$B$26)))</f>
        <v/>
      </c>
      <c r="I635" s="28" t="str">
        <f>IF(記入用!I635="","",記入用!I635)</f>
        <v/>
      </c>
      <c r="J635" s="30" t="str">
        <f>IF(集計用!I635="","",IF(集計用!F635="男",LOOKUP(集計用!I635,得点換算データ!$C$3:$D$12),LOOKUP(集計用!I635,得点換算データ!$C$17:$D$26)))</f>
        <v/>
      </c>
      <c r="K635" s="28" t="str">
        <f>IF(記入用!J635="","",ROUNDDOWN(記入用!J635,0))</f>
        <v/>
      </c>
      <c r="L635" s="29" t="str">
        <f>IF(集計用!K635="","",IF(集計用!F635="男",LOOKUP(集計用!K635,得点換算データ!$E$3:$F$12),LOOKUP(集計用!K635,得点換算データ!$E$17:$F$26)))</f>
        <v/>
      </c>
      <c r="M635" s="28" t="str">
        <f>IF(記入用!K635="","",記入用!K635)</f>
        <v/>
      </c>
      <c r="N635" s="30" t="str">
        <f>IF(集計用!M635="","",IF(集計用!F635="男",LOOKUP(集計用!M635,得点換算データ!$G$3:$H$12),LOOKUP(集計用!M635,得点換算データ!$G$17:$H$26)))</f>
        <v/>
      </c>
      <c r="O635" s="28" t="str">
        <f>IF(記入用!L635="","",記入用!L635)</f>
        <v/>
      </c>
      <c r="P635" s="30" t="str">
        <f>IF(集計用!O635="","",IF(集計用!F635="男",LOOKUP(集計用!O635,得点換算データ!$I$3:$J$12),LOOKUP(集計用!O635,得点換算データ!$I$17:$J$26)))</f>
        <v/>
      </c>
      <c r="Q635" s="28" t="str">
        <f>IF(記入用!M635="","",記入用!M635)</f>
        <v/>
      </c>
      <c r="R635" s="30" t="str">
        <f>IF(集計用!Q635="","",IF(集計用!F635="男",LOOKUP(集計用!Q635,得点換算データ!$K$3:$L$12),LOOKUP(集計用!Q635,得点換算データ!$K$17:$L$26)))</f>
        <v/>
      </c>
      <c r="S635" s="28" t="str">
        <f>IF(記入用!N635="","",ROUNDUP(記入用!N635,1))</f>
        <v/>
      </c>
      <c r="T635" s="30" t="str">
        <f>IF(集計用!S635="","",IF(集計用!F635="男",LOOKUP(集計用!S635,得点換算データ!$M$3:$N$12),LOOKUP(集計用!S635,得点換算データ!$M$17:$N$26)))</f>
        <v/>
      </c>
      <c r="U635" s="28" t="str">
        <f>IF(記入用!O635="","",ROUNDDOWN(記入用!O635,0))</f>
        <v/>
      </c>
      <c r="V635" s="30" t="str">
        <f>IF(集計用!U635="","",IF(集計用!F635="男",LOOKUP(集計用!U635,得点換算データ!$O$3:$P$12),LOOKUP(集計用!U635,得点換算データ!$O$17:$P$26)))</f>
        <v/>
      </c>
      <c r="W635" s="28" t="str">
        <f>IF(記入用!P635="","",ROUNDDOWN(記入用!P635,0))</f>
        <v/>
      </c>
      <c r="X635" s="30" t="str">
        <f>IF(集計用!W635="","",IF(集計用!F635="男",LOOKUP(集計用!W635,得点換算データ!$Q$3:$R$12),LOOKUP(集計用!W635,得点換算データ!$Q$17:$R$26)))</f>
        <v/>
      </c>
      <c r="Y635" s="28" t="str">
        <f>IF(SUM(集計用!H635+J635+L635+N635+P635+R635+T635+V635+X635)=0,"",(H635+J635+L635+N635+T635+V635+X635+MAX(P635,R635)))</f>
        <v/>
      </c>
      <c r="Z635" s="28" t="str">
        <f>IF(Y635="","",IF(C635=1,LOOKUP(Y635,得点換算データ!$B$29:$B$33,得点換算データ!$A$29:$A$33),IF(C635=2,LOOKUP(Y635,得点換算データ!$C$29:$C$33,得点換算データ!$A$29:$A$33),LOOKUP(Y635,得点換算データ!$D$29:$D$33,得点換算データ!$A$29:$A$33))))</f>
        <v/>
      </c>
      <c r="AA635" s="27">
        <f t="shared" si="90"/>
        <v>0</v>
      </c>
      <c r="AB635" s="27"/>
      <c r="AC635" s="27">
        <f t="shared" si="91"/>
        <v>0</v>
      </c>
      <c r="AD635" s="27">
        <f t="shared" si="92"/>
        <v>0</v>
      </c>
      <c r="AE635" s="27">
        <f t="shared" si="93"/>
        <v>0</v>
      </c>
      <c r="AF635" s="27">
        <f t="shared" si="94"/>
        <v>0</v>
      </c>
      <c r="AG635" s="27">
        <f t="shared" si="95"/>
        <v>0</v>
      </c>
      <c r="AH635" s="27">
        <f t="shared" si="96"/>
        <v>0</v>
      </c>
      <c r="AI635" s="27">
        <f t="shared" si="97"/>
        <v>0</v>
      </c>
      <c r="AJ635" s="27">
        <f t="shared" si="98"/>
        <v>0</v>
      </c>
      <c r="AK635" s="27">
        <f t="shared" si="99"/>
        <v>0</v>
      </c>
    </row>
    <row r="636" spans="1:37">
      <c r="A636" s="28" t="str">
        <f>IF(記入用!A636="","",記入用!A636)</f>
        <v/>
      </c>
      <c r="B636" s="28" t="str">
        <f>IF(記入用!B636="","",記入用!B636)</f>
        <v/>
      </c>
      <c r="C636" s="28" t="str">
        <f>IF(記入用!C636="","",記入用!C636)</f>
        <v/>
      </c>
      <c r="D636" s="28" t="str">
        <f>IF(記入用!D636="","",記入用!D636)</f>
        <v/>
      </c>
      <c r="E636" s="28" t="str">
        <f>IF(記入用!E636="","",記入用!E636)</f>
        <v/>
      </c>
      <c r="F636" s="28" t="str">
        <f>IF(記入用!F636="","",記入用!F636)</f>
        <v/>
      </c>
      <c r="G636" s="28" t="str">
        <f>IF(OR(記入用!G636=0,記入用!H636=0),"",ROUND((記入用!G636+記入用!H636)/2,0))</f>
        <v/>
      </c>
      <c r="H636" s="29" t="str">
        <f>IF(集計用!G636="","",IF(集計用!F636="男",LOOKUP(集計用!G636,得点換算データ!$A$3:$B$12),LOOKUP(集計用!G636,得点換算データ!$A$17:$B$26)))</f>
        <v/>
      </c>
      <c r="I636" s="28" t="str">
        <f>IF(記入用!I636="","",記入用!I636)</f>
        <v/>
      </c>
      <c r="J636" s="30" t="str">
        <f>IF(集計用!I636="","",IF(集計用!F636="男",LOOKUP(集計用!I636,得点換算データ!$C$3:$D$12),LOOKUP(集計用!I636,得点換算データ!$C$17:$D$26)))</f>
        <v/>
      </c>
      <c r="K636" s="28" t="str">
        <f>IF(記入用!J636="","",ROUNDDOWN(記入用!J636,0))</f>
        <v/>
      </c>
      <c r="L636" s="29" t="str">
        <f>IF(集計用!K636="","",IF(集計用!F636="男",LOOKUP(集計用!K636,得点換算データ!$E$3:$F$12),LOOKUP(集計用!K636,得点換算データ!$E$17:$F$26)))</f>
        <v/>
      </c>
      <c r="M636" s="28" t="str">
        <f>IF(記入用!K636="","",記入用!K636)</f>
        <v/>
      </c>
      <c r="N636" s="30" t="str">
        <f>IF(集計用!M636="","",IF(集計用!F636="男",LOOKUP(集計用!M636,得点換算データ!$G$3:$H$12),LOOKUP(集計用!M636,得点換算データ!$G$17:$H$26)))</f>
        <v/>
      </c>
      <c r="O636" s="28" t="str">
        <f>IF(記入用!L636="","",記入用!L636)</f>
        <v/>
      </c>
      <c r="P636" s="30" t="str">
        <f>IF(集計用!O636="","",IF(集計用!F636="男",LOOKUP(集計用!O636,得点換算データ!$I$3:$J$12),LOOKUP(集計用!O636,得点換算データ!$I$17:$J$26)))</f>
        <v/>
      </c>
      <c r="Q636" s="28" t="str">
        <f>IF(記入用!M636="","",記入用!M636)</f>
        <v/>
      </c>
      <c r="R636" s="30" t="str">
        <f>IF(集計用!Q636="","",IF(集計用!F636="男",LOOKUP(集計用!Q636,得点換算データ!$K$3:$L$12),LOOKUP(集計用!Q636,得点換算データ!$K$17:$L$26)))</f>
        <v/>
      </c>
      <c r="S636" s="28" t="str">
        <f>IF(記入用!N636="","",ROUNDUP(記入用!N636,1))</f>
        <v/>
      </c>
      <c r="T636" s="30" t="str">
        <f>IF(集計用!S636="","",IF(集計用!F636="男",LOOKUP(集計用!S636,得点換算データ!$M$3:$N$12),LOOKUP(集計用!S636,得点換算データ!$M$17:$N$26)))</f>
        <v/>
      </c>
      <c r="U636" s="28" t="str">
        <f>IF(記入用!O636="","",ROUNDDOWN(記入用!O636,0))</f>
        <v/>
      </c>
      <c r="V636" s="30" t="str">
        <f>IF(集計用!U636="","",IF(集計用!F636="男",LOOKUP(集計用!U636,得点換算データ!$O$3:$P$12),LOOKUP(集計用!U636,得点換算データ!$O$17:$P$26)))</f>
        <v/>
      </c>
      <c r="W636" s="28" t="str">
        <f>IF(記入用!P636="","",ROUNDDOWN(記入用!P636,0))</f>
        <v/>
      </c>
      <c r="X636" s="30" t="str">
        <f>IF(集計用!W636="","",IF(集計用!F636="男",LOOKUP(集計用!W636,得点換算データ!$Q$3:$R$12),LOOKUP(集計用!W636,得点換算データ!$Q$17:$R$26)))</f>
        <v/>
      </c>
      <c r="Y636" s="28" t="str">
        <f>IF(SUM(集計用!H636+J636+L636+N636+P636+R636+T636+V636+X636)=0,"",(H636+J636+L636+N636+T636+V636+X636+MAX(P636,R636)))</f>
        <v/>
      </c>
      <c r="Z636" s="28" t="str">
        <f>IF(Y636="","",IF(C636=1,LOOKUP(Y636,得点換算データ!$B$29:$B$33,得点換算データ!$A$29:$A$33),IF(C636=2,LOOKUP(Y636,得点換算データ!$C$29:$C$33,得点換算データ!$A$29:$A$33),LOOKUP(Y636,得点換算データ!$D$29:$D$33,得点換算データ!$A$29:$A$33))))</f>
        <v/>
      </c>
      <c r="AA636" s="27">
        <f t="shared" si="90"/>
        <v>0</v>
      </c>
      <c r="AB636" s="27"/>
      <c r="AC636" s="27">
        <f t="shared" si="91"/>
        <v>0</v>
      </c>
      <c r="AD636" s="27">
        <f t="shared" si="92"/>
        <v>0</v>
      </c>
      <c r="AE636" s="27">
        <f t="shared" si="93"/>
        <v>0</v>
      </c>
      <c r="AF636" s="27">
        <f t="shared" si="94"/>
        <v>0</v>
      </c>
      <c r="AG636" s="27">
        <f t="shared" si="95"/>
        <v>0</v>
      </c>
      <c r="AH636" s="27">
        <f t="shared" si="96"/>
        <v>0</v>
      </c>
      <c r="AI636" s="27">
        <f t="shared" si="97"/>
        <v>0</v>
      </c>
      <c r="AJ636" s="27">
        <f t="shared" si="98"/>
        <v>0</v>
      </c>
      <c r="AK636" s="27">
        <f t="shared" si="99"/>
        <v>0</v>
      </c>
    </row>
    <row r="637" spans="1:37">
      <c r="A637" s="28" t="str">
        <f>IF(記入用!A637="","",記入用!A637)</f>
        <v/>
      </c>
      <c r="B637" s="28" t="str">
        <f>IF(記入用!B637="","",記入用!B637)</f>
        <v/>
      </c>
      <c r="C637" s="28" t="str">
        <f>IF(記入用!C637="","",記入用!C637)</f>
        <v/>
      </c>
      <c r="D637" s="28" t="str">
        <f>IF(記入用!D637="","",記入用!D637)</f>
        <v/>
      </c>
      <c r="E637" s="28" t="str">
        <f>IF(記入用!E637="","",記入用!E637)</f>
        <v/>
      </c>
      <c r="F637" s="28" t="str">
        <f>IF(記入用!F637="","",記入用!F637)</f>
        <v/>
      </c>
      <c r="G637" s="28" t="str">
        <f>IF(OR(記入用!G637=0,記入用!H637=0),"",ROUND((記入用!G637+記入用!H637)/2,0))</f>
        <v/>
      </c>
      <c r="H637" s="29" t="str">
        <f>IF(集計用!G637="","",IF(集計用!F637="男",LOOKUP(集計用!G637,得点換算データ!$A$3:$B$12),LOOKUP(集計用!G637,得点換算データ!$A$17:$B$26)))</f>
        <v/>
      </c>
      <c r="I637" s="28" t="str">
        <f>IF(記入用!I637="","",記入用!I637)</f>
        <v/>
      </c>
      <c r="J637" s="30" t="str">
        <f>IF(集計用!I637="","",IF(集計用!F637="男",LOOKUP(集計用!I637,得点換算データ!$C$3:$D$12),LOOKUP(集計用!I637,得点換算データ!$C$17:$D$26)))</f>
        <v/>
      </c>
      <c r="K637" s="28" t="str">
        <f>IF(記入用!J637="","",ROUNDDOWN(記入用!J637,0))</f>
        <v/>
      </c>
      <c r="L637" s="29" t="str">
        <f>IF(集計用!K637="","",IF(集計用!F637="男",LOOKUP(集計用!K637,得点換算データ!$E$3:$F$12),LOOKUP(集計用!K637,得点換算データ!$E$17:$F$26)))</f>
        <v/>
      </c>
      <c r="M637" s="28" t="str">
        <f>IF(記入用!K637="","",記入用!K637)</f>
        <v/>
      </c>
      <c r="N637" s="30" t="str">
        <f>IF(集計用!M637="","",IF(集計用!F637="男",LOOKUP(集計用!M637,得点換算データ!$G$3:$H$12),LOOKUP(集計用!M637,得点換算データ!$G$17:$H$26)))</f>
        <v/>
      </c>
      <c r="O637" s="28" t="str">
        <f>IF(記入用!L637="","",記入用!L637)</f>
        <v/>
      </c>
      <c r="P637" s="30" t="str">
        <f>IF(集計用!O637="","",IF(集計用!F637="男",LOOKUP(集計用!O637,得点換算データ!$I$3:$J$12),LOOKUP(集計用!O637,得点換算データ!$I$17:$J$26)))</f>
        <v/>
      </c>
      <c r="Q637" s="28" t="str">
        <f>IF(記入用!M637="","",記入用!M637)</f>
        <v/>
      </c>
      <c r="R637" s="30" t="str">
        <f>IF(集計用!Q637="","",IF(集計用!F637="男",LOOKUP(集計用!Q637,得点換算データ!$K$3:$L$12),LOOKUP(集計用!Q637,得点換算データ!$K$17:$L$26)))</f>
        <v/>
      </c>
      <c r="S637" s="28" t="str">
        <f>IF(記入用!N637="","",ROUNDUP(記入用!N637,1))</f>
        <v/>
      </c>
      <c r="T637" s="30" t="str">
        <f>IF(集計用!S637="","",IF(集計用!F637="男",LOOKUP(集計用!S637,得点換算データ!$M$3:$N$12),LOOKUP(集計用!S637,得点換算データ!$M$17:$N$26)))</f>
        <v/>
      </c>
      <c r="U637" s="28" t="str">
        <f>IF(記入用!O637="","",ROUNDDOWN(記入用!O637,0))</f>
        <v/>
      </c>
      <c r="V637" s="30" t="str">
        <f>IF(集計用!U637="","",IF(集計用!F637="男",LOOKUP(集計用!U637,得点換算データ!$O$3:$P$12),LOOKUP(集計用!U637,得点換算データ!$O$17:$P$26)))</f>
        <v/>
      </c>
      <c r="W637" s="28" t="str">
        <f>IF(記入用!P637="","",ROUNDDOWN(記入用!P637,0))</f>
        <v/>
      </c>
      <c r="X637" s="30" t="str">
        <f>IF(集計用!W637="","",IF(集計用!F637="男",LOOKUP(集計用!W637,得点換算データ!$Q$3:$R$12),LOOKUP(集計用!W637,得点換算データ!$Q$17:$R$26)))</f>
        <v/>
      </c>
      <c r="Y637" s="28" t="str">
        <f>IF(SUM(集計用!H637+J637+L637+N637+P637+R637+T637+V637+X637)=0,"",(H637+J637+L637+N637+T637+V637+X637+MAX(P637,R637)))</f>
        <v/>
      </c>
      <c r="Z637" s="28" t="str">
        <f>IF(Y637="","",IF(C637=1,LOOKUP(Y637,得点換算データ!$B$29:$B$33,得点換算データ!$A$29:$A$33),IF(C637=2,LOOKUP(Y637,得点換算データ!$C$29:$C$33,得点換算データ!$A$29:$A$33),LOOKUP(Y637,得点換算データ!$D$29:$D$33,得点換算データ!$A$29:$A$33))))</f>
        <v/>
      </c>
      <c r="AA637" s="27">
        <f t="shared" si="90"/>
        <v>0</v>
      </c>
      <c r="AB637" s="27"/>
      <c r="AC637" s="27">
        <f t="shared" si="91"/>
        <v>0</v>
      </c>
      <c r="AD637" s="27">
        <f t="shared" si="92"/>
        <v>0</v>
      </c>
      <c r="AE637" s="27">
        <f t="shared" si="93"/>
        <v>0</v>
      </c>
      <c r="AF637" s="27">
        <f t="shared" si="94"/>
        <v>0</v>
      </c>
      <c r="AG637" s="27">
        <f t="shared" si="95"/>
        <v>0</v>
      </c>
      <c r="AH637" s="27">
        <f t="shared" si="96"/>
        <v>0</v>
      </c>
      <c r="AI637" s="27">
        <f t="shared" si="97"/>
        <v>0</v>
      </c>
      <c r="AJ637" s="27">
        <f t="shared" si="98"/>
        <v>0</v>
      </c>
      <c r="AK637" s="27">
        <f t="shared" si="99"/>
        <v>0</v>
      </c>
    </row>
    <row r="638" spans="1:37">
      <c r="A638" s="28" t="str">
        <f>IF(記入用!A638="","",記入用!A638)</f>
        <v/>
      </c>
      <c r="B638" s="28" t="str">
        <f>IF(記入用!B638="","",記入用!B638)</f>
        <v/>
      </c>
      <c r="C638" s="28" t="str">
        <f>IF(記入用!C638="","",記入用!C638)</f>
        <v/>
      </c>
      <c r="D638" s="28" t="str">
        <f>IF(記入用!D638="","",記入用!D638)</f>
        <v/>
      </c>
      <c r="E638" s="28" t="str">
        <f>IF(記入用!E638="","",記入用!E638)</f>
        <v/>
      </c>
      <c r="F638" s="28" t="str">
        <f>IF(記入用!F638="","",記入用!F638)</f>
        <v/>
      </c>
      <c r="G638" s="28" t="str">
        <f>IF(OR(記入用!G638=0,記入用!H638=0),"",ROUND((記入用!G638+記入用!H638)/2,0))</f>
        <v/>
      </c>
      <c r="H638" s="29" t="str">
        <f>IF(集計用!G638="","",IF(集計用!F638="男",LOOKUP(集計用!G638,得点換算データ!$A$3:$B$12),LOOKUP(集計用!G638,得点換算データ!$A$17:$B$26)))</f>
        <v/>
      </c>
      <c r="I638" s="28" t="str">
        <f>IF(記入用!I638="","",記入用!I638)</f>
        <v/>
      </c>
      <c r="J638" s="30" t="str">
        <f>IF(集計用!I638="","",IF(集計用!F638="男",LOOKUP(集計用!I638,得点換算データ!$C$3:$D$12),LOOKUP(集計用!I638,得点換算データ!$C$17:$D$26)))</f>
        <v/>
      </c>
      <c r="K638" s="28" t="str">
        <f>IF(記入用!J638="","",ROUNDDOWN(記入用!J638,0))</f>
        <v/>
      </c>
      <c r="L638" s="29" t="str">
        <f>IF(集計用!K638="","",IF(集計用!F638="男",LOOKUP(集計用!K638,得点換算データ!$E$3:$F$12),LOOKUP(集計用!K638,得点換算データ!$E$17:$F$26)))</f>
        <v/>
      </c>
      <c r="M638" s="28" t="str">
        <f>IF(記入用!K638="","",記入用!K638)</f>
        <v/>
      </c>
      <c r="N638" s="30" t="str">
        <f>IF(集計用!M638="","",IF(集計用!F638="男",LOOKUP(集計用!M638,得点換算データ!$G$3:$H$12),LOOKUP(集計用!M638,得点換算データ!$G$17:$H$26)))</f>
        <v/>
      </c>
      <c r="O638" s="28" t="str">
        <f>IF(記入用!L638="","",記入用!L638)</f>
        <v/>
      </c>
      <c r="P638" s="30" t="str">
        <f>IF(集計用!O638="","",IF(集計用!F638="男",LOOKUP(集計用!O638,得点換算データ!$I$3:$J$12),LOOKUP(集計用!O638,得点換算データ!$I$17:$J$26)))</f>
        <v/>
      </c>
      <c r="Q638" s="28" t="str">
        <f>IF(記入用!M638="","",記入用!M638)</f>
        <v/>
      </c>
      <c r="R638" s="30" t="str">
        <f>IF(集計用!Q638="","",IF(集計用!F638="男",LOOKUP(集計用!Q638,得点換算データ!$K$3:$L$12),LOOKUP(集計用!Q638,得点換算データ!$K$17:$L$26)))</f>
        <v/>
      </c>
      <c r="S638" s="28" t="str">
        <f>IF(記入用!N638="","",ROUNDUP(記入用!N638,1))</f>
        <v/>
      </c>
      <c r="T638" s="30" t="str">
        <f>IF(集計用!S638="","",IF(集計用!F638="男",LOOKUP(集計用!S638,得点換算データ!$M$3:$N$12),LOOKUP(集計用!S638,得点換算データ!$M$17:$N$26)))</f>
        <v/>
      </c>
      <c r="U638" s="28" t="str">
        <f>IF(記入用!O638="","",ROUNDDOWN(記入用!O638,0))</f>
        <v/>
      </c>
      <c r="V638" s="30" t="str">
        <f>IF(集計用!U638="","",IF(集計用!F638="男",LOOKUP(集計用!U638,得点換算データ!$O$3:$P$12),LOOKUP(集計用!U638,得点換算データ!$O$17:$P$26)))</f>
        <v/>
      </c>
      <c r="W638" s="28" t="str">
        <f>IF(記入用!P638="","",ROUNDDOWN(記入用!P638,0))</f>
        <v/>
      </c>
      <c r="X638" s="30" t="str">
        <f>IF(集計用!W638="","",IF(集計用!F638="男",LOOKUP(集計用!W638,得点換算データ!$Q$3:$R$12),LOOKUP(集計用!W638,得点換算データ!$Q$17:$R$26)))</f>
        <v/>
      </c>
      <c r="Y638" s="28" t="str">
        <f>IF(SUM(集計用!H638+J638+L638+N638+P638+R638+T638+V638+X638)=0,"",(H638+J638+L638+N638+T638+V638+X638+MAX(P638,R638)))</f>
        <v/>
      </c>
      <c r="Z638" s="28" t="str">
        <f>IF(Y638="","",IF(C638=1,LOOKUP(Y638,得点換算データ!$B$29:$B$33,得点換算データ!$A$29:$A$33),IF(C638=2,LOOKUP(Y638,得点換算データ!$C$29:$C$33,得点換算データ!$A$29:$A$33),LOOKUP(Y638,得点換算データ!$D$29:$D$33,得点換算データ!$A$29:$A$33))))</f>
        <v/>
      </c>
      <c r="AA638" s="27">
        <f t="shared" si="90"/>
        <v>0</v>
      </c>
      <c r="AB638" s="27"/>
      <c r="AC638" s="27">
        <f t="shared" si="91"/>
        <v>0</v>
      </c>
      <c r="AD638" s="27">
        <f t="shared" si="92"/>
        <v>0</v>
      </c>
      <c r="AE638" s="27">
        <f t="shared" si="93"/>
        <v>0</v>
      </c>
      <c r="AF638" s="27">
        <f t="shared" si="94"/>
        <v>0</v>
      </c>
      <c r="AG638" s="27">
        <f t="shared" si="95"/>
        <v>0</v>
      </c>
      <c r="AH638" s="27">
        <f t="shared" si="96"/>
        <v>0</v>
      </c>
      <c r="AI638" s="27">
        <f t="shared" si="97"/>
        <v>0</v>
      </c>
      <c r="AJ638" s="27">
        <f t="shared" si="98"/>
        <v>0</v>
      </c>
      <c r="AK638" s="27">
        <f t="shared" si="99"/>
        <v>0</v>
      </c>
    </row>
    <row r="639" spans="1:37">
      <c r="A639" s="28" t="str">
        <f>IF(記入用!A639="","",記入用!A639)</f>
        <v/>
      </c>
      <c r="B639" s="28" t="str">
        <f>IF(記入用!B639="","",記入用!B639)</f>
        <v/>
      </c>
      <c r="C639" s="28" t="str">
        <f>IF(記入用!C639="","",記入用!C639)</f>
        <v/>
      </c>
      <c r="D639" s="28" t="str">
        <f>IF(記入用!D639="","",記入用!D639)</f>
        <v/>
      </c>
      <c r="E639" s="28" t="str">
        <f>IF(記入用!E639="","",記入用!E639)</f>
        <v/>
      </c>
      <c r="F639" s="28" t="str">
        <f>IF(記入用!F639="","",記入用!F639)</f>
        <v/>
      </c>
      <c r="G639" s="28" t="str">
        <f>IF(OR(記入用!G639=0,記入用!H639=0),"",ROUND((記入用!G639+記入用!H639)/2,0))</f>
        <v/>
      </c>
      <c r="H639" s="29" t="str">
        <f>IF(集計用!G639="","",IF(集計用!F639="男",LOOKUP(集計用!G639,得点換算データ!$A$3:$B$12),LOOKUP(集計用!G639,得点換算データ!$A$17:$B$26)))</f>
        <v/>
      </c>
      <c r="I639" s="28" t="str">
        <f>IF(記入用!I639="","",記入用!I639)</f>
        <v/>
      </c>
      <c r="J639" s="30" t="str">
        <f>IF(集計用!I639="","",IF(集計用!F639="男",LOOKUP(集計用!I639,得点換算データ!$C$3:$D$12),LOOKUP(集計用!I639,得点換算データ!$C$17:$D$26)))</f>
        <v/>
      </c>
      <c r="K639" s="28" t="str">
        <f>IF(記入用!J639="","",ROUNDDOWN(記入用!J639,0))</f>
        <v/>
      </c>
      <c r="L639" s="29" t="str">
        <f>IF(集計用!K639="","",IF(集計用!F639="男",LOOKUP(集計用!K639,得点換算データ!$E$3:$F$12),LOOKUP(集計用!K639,得点換算データ!$E$17:$F$26)))</f>
        <v/>
      </c>
      <c r="M639" s="28" t="str">
        <f>IF(記入用!K639="","",記入用!K639)</f>
        <v/>
      </c>
      <c r="N639" s="30" t="str">
        <f>IF(集計用!M639="","",IF(集計用!F639="男",LOOKUP(集計用!M639,得点換算データ!$G$3:$H$12),LOOKUP(集計用!M639,得点換算データ!$G$17:$H$26)))</f>
        <v/>
      </c>
      <c r="O639" s="28" t="str">
        <f>IF(記入用!L639="","",記入用!L639)</f>
        <v/>
      </c>
      <c r="P639" s="30" t="str">
        <f>IF(集計用!O639="","",IF(集計用!F639="男",LOOKUP(集計用!O639,得点換算データ!$I$3:$J$12),LOOKUP(集計用!O639,得点換算データ!$I$17:$J$26)))</f>
        <v/>
      </c>
      <c r="Q639" s="28" t="str">
        <f>IF(記入用!M639="","",記入用!M639)</f>
        <v/>
      </c>
      <c r="R639" s="30" t="str">
        <f>IF(集計用!Q639="","",IF(集計用!F639="男",LOOKUP(集計用!Q639,得点換算データ!$K$3:$L$12),LOOKUP(集計用!Q639,得点換算データ!$K$17:$L$26)))</f>
        <v/>
      </c>
      <c r="S639" s="28" t="str">
        <f>IF(記入用!N639="","",ROUNDUP(記入用!N639,1))</f>
        <v/>
      </c>
      <c r="T639" s="30" t="str">
        <f>IF(集計用!S639="","",IF(集計用!F639="男",LOOKUP(集計用!S639,得点換算データ!$M$3:$N$12),LOOKUP(集計用!S639,得点換算データ!$M$17:$N$26)))</f>
        <v/>
      </c>
      <c r="U639" s="28" t="str">
        <f>IF(記入用!O639="","",ROUNDDOWN(記入用!O639,0))</f>
        <v/>
      </c>
      <c r="V639" s="30" t="str">
        <f>IF(集計用!U639="","",IF(集計用!F639="男",LOOKUP(集計用!U639,得点換算データ!$O$3:$P$12),LOOKUP(集計用!U639,得点換算データ!$O$17:$P$26)))</f>
        <v/>
      </c>
      <c r="W639" s="28" t="str">
        <f>IF(記入用!P639="","",ROUNDDOWN(記入用!P639,0))</f>
        <v/>
      </c>
      <c r="X639" s="30" t="str">
        <f>IF(集計用!W639="","",IF(集計用!F639="男",LOOKUP(集計用!W639,得点換算データ!$Q$3:$R$12),LOOKUP(集計用!W639,得点換算データ!$Q$17:$R$26)))</f>
        <v/>
      </c>
      <c r="Y639" s="28" t="str">
        <f>IF(SUM(集計用!H639+J639+L639+N639+P639+R639+T639+V639+X639)=0,"",(H639+J639+L639+N639+T639+V639+X639+MAX(P639,R639)))</f>
        <v/>
      </c>
      <c r="Z639" s="28" t="str">
        <f>IF(Y639="","",IF(C639=1,LOOKUP(Y639,得点換算データ!$B$29:$B$33,得点換算データ!$A$29:$A$33),IF(C639=2,LOOKUP(Y639,得点換算データ!$C$29:$C$33,得点換算データ!$A$29:$A$33),LOOKUP(Y639,得点換算データ!$D$29:$D$33,得点換算データ!$A$29:$A$33))))</f>
        <v/>
      </c>
      <c r="AA639" s="27">
        <f t="shared" si="90"/>
        <v>0</v>
      </c>
      <c r="AB639" s="27"/>
      <c r="AC639" s="27">
        <f t="shared" si="91"/>
        <v>0</v>
      </c>
      <c r="AD639" s="27">
        <f t="shared" si="92"/>
        <v>0</v>
      </c>
      <c r="AE639" s="27">
        <f t="shared" si="93"/>
        <v>0</v>
      </c>
      <c r="AF639" s="27">
        <f t="shared" si="94"/>
        <v>0</v>
      </c>
      <c r="AG639" s="27">
        <f t="shared" si="95"/>
        <v>0</v>
      </c>
      <c r="AH639" s="27">
        <f t="shared" si="96"/>
        <v>0</v>
      </c>
      <c r="AI639" s="27">
        <f t="shared" si="97"/>
        <v>0</v>
      </c>
      <c r="AJ639" s="27">
        <f t="shared" si="98"/>
        <v>0</v>
      </c>
      <c r="AK639" s="27">
        <f t="shared" si="99"/>
        <v>0</v>
      </c>
    </row>
    <row r="640" spans="1:37">
      <c r="A640" s="28" t="str">
        <f>IF(記入用!A640="","",記入用!A640)</f>
        <v/>
      </c>
      <c r="B640" s="28" t="str">
        <f>IF(記入用!B640="","",記入用!B640)</f>
        <v/>
      </c>
      <c r="C640" s="28" t="str">
        <f>IF(記入用!C640="","",記入用!C640)</f>
        <v/>
      </c>
      <c r="D640" s="28" t="str">
        <f>IF(記入用!D640="","",記入用!D640)</f>
        <v/>
      </c>
      <c r="E640" s="28" t="str">
        <f>IF(記入用!E640="","",記入用!E640)</f>
        <v/>
      </c>
      <c r="F640" s="28" t="str">
        <f>IF(記入用!F640="","",記入用!F640)</f>
        <v/>
      </c>
      <c r="G640" s="28" t="str">
        <f>IF(OR(記入用!G640=0,記入用!H640=0),"",ROUND((記入用!G640+記入用!H640)/2,0))</f>
        <v/>
      </c>
      <c r="H640" s="29" t="str">
        <f>IF(集計用!G640="","",IF(集計用!F640="男",LOOKUP(集計用!G640,得点換算データ!$A$3:$B$12),LOOKUP(集計用!G640,得点換算データ!$A$17:$B$26)))</f>
        <v/>
      </c>
      <c r="I640" s="28" t="str">
        <f>IF(記入用!I640="","",記入用!I640)</f>
        <v/>
      </c>
      <c r="J640" s="30" t="str">
        <f>IF(集計用!I640="","",IF(集計用!F640="男",LOOKUP(集計用!I640,得点換算データ!$C$3:$D$12),LOOKUP(集計用!I640,得点換算データ!$C$17:$D$26)))</f>
        <v/>
      </c>
      <c r="K640" s="28" t="str">
        <f>IF(記入用!J640="","",ROUNDDOWN(記入用!J640,0))</f>
        <v/>
      </c>
      <c r="L640" s="29" t="str">
        <f>IF(集計用!K640="","",IF(集計用!F640="男",LOOKUP(集計用!K640,得点換算データ!$E$3:$F$12),LOOKUP(集計用!K640,得点換算データ!$E$17:$F$26)))</f>
        <v/>
      </c>
      <c r="M640" s="28" t="str">
        <f>IF(記入用!K640="","",記入用!K640)</f>
        <v/>
      </c>
      <c r="N640" s="30" t="str">
        <f>IF(集計用!M640="","",IF(集計用!F640="男",LOOKUP(集計用!M640,得点換算データ!$G$3:$H$12),LOOKUP(集計用!M640,得点換算データ!$G$17:$H$26)))</f>
        <v/>
      </c>
      <c r="O640" s="28" t="str">
        <f>IF(記入用!L640="","",記入用!L640)</f>
        <v/>
      </c>
      <c r="P640" s="30" t="str">
        <f>IF(集計用!O640="","",IF(集計用!F640="男",LOOKUP(集計用!O640,得点換算データ!$I$3:$J$12),LOOKUP(集計用!O640,得点換算データ!$I$17:$J$26)))</f>
        <v/>
      </c>
      <c r="Q640" s="28" t="str">
        <f>IF(記入用!M640="","",記入用!M640)</f>
        <v/>
      </c>
      <c r="R640" s="30" t="str">
        <f>IF(集計用!Q640="","",IF(集計用!F640="男",LOOKUP(集計用!Q640,得点換算データ!$K$3:$L$12),LOOKUP(集計用!Q640,得点換算データ!$K$17:$L$26)))</f>
        <v/>
      </c>
      <c r="S640" s="28" t="str">
        <f>IF(記入用!N640="","",ROUNDUP(記入用!N640,1))</f>
        <v/>
      </c>
      <c r="T640" s="30" t="str">
        <f>IF(集計用!S640="","",IF(集計用!F640="男",LOOKUP(集計用!S640,得点換算データ!$M$3:$N$12),LOOKUP(集計用!S640,得点換算データ!$M$17:$N$26)))</f>
        <v/>
      </c>
      <c r="U640" s="28" t="str">
        <f>IF(記入用!O640="","",ROUNDDOWN(記入用!O640,0))</f>
        <v/>
      </c>
      <c r="V640" s="30" t="str">
        <f>IF(集計用!U640="","",IF(集計用!F640="男",LOOKUP(集計用!U640,得点換算データ!$O$3:$P$12),LOOKUP(集計用!U640,得点換算データ!$O$17:$P$26)))</f>
        <v/>
      </c>
      <c r="W640" s="28" t="str">
        <f>IF(記入用!P640="","",ROUNDDOWN(記入用!P640,0))</f>
        <v/>
      </c>
      <c r="X640" s="30" t="str">
        <f>IF(集計用!W640="","",IF(集計用!F640="男",LOOKUP(集計用!W640,得点換算データ!$Q$3:$R$12),LOOKUP(集計用!W640,得点換算データ!$Q$17:$R$26)))</f>
        <v/>
      </c>
      <c r="Y640" s="28" t="str">
        <f>IF(SUM(集計用!H640+J640+L640+N640+P640+R640+T640+V640+X640)=0,"",(H640+J640+L640+N640+T640+V640+X640+MAX(P640,R640)))</f>
        <v/>
      </c>
      <c r="Z640" s="28" t="str">
        <f>IF(Y640="","",IF(C640=1,LOOKUP(Y640,得点換算データ!$B$29:$B$33,得点換算データ!$A$29:$A$33),IF(C640=2,LOOKUP(Y640,得点換算データ!$C$29:$C$33,得点換算データ!$A$29:$A$33),LOOKUP(Y640,得点換算データ!$D$29:$D$33,得点換算データ!$A$29:$A$33))))</f>
        <v/>
      </c>
      <c r="AA640" s="27">
        <f t="shared" si="90"/>
        <v>0</v>
      </c>
      <c r="AB640" s="27"/>
      <c r="AC640" s="27">
        <f t="shared" si="91"/>
        <v>0</v>
      </c>
      <c r="AD640" s="27">
        <f t="shared" si="92"/>
        <v>0</v>
      </c>
      <c r="AE640" s="27">
        <f t="shared" si="93"/>
        <v>0</v>
      </c>
      <c r="AF640" s="27">
        <f t="shared" si="94"/>
        <v>0</v>
      </c>
      <c r="AG640" s="27">
        <f t="shared" si="95"/>
        <v>0</v>
      </c>
      <c r="AH640" s="27">
        <f t="shared" si="96"/>
        <v>0</v>
      </c>
      <c r="AI640" s="27">
        <f t="shared" si="97"/>
        <v>0</v>
      </c>
      <c r="AJ640" s="27">
        <f t="shared" si="98"/>
        <v>0</v>
      </c>
      <c r="AK640" s="27">
        <f t="shared" si="99"/>
        <v>0</v>
      </c>
    </row>
    <row r="641" spans="1:37">
      <c r="A641" s="28" t="str">
        <f>IF(記入用!A641="","",記入用!A641)</f>
        <v/>
      </c>
      <c r="B641" s="28" t="str">
        <f>IF(記入用!B641="","",記入用!B641)</f>
        <v/>
      </c>
      <c r="C641" s="28" t="str">
        <f>IF(記入用!C641="","",記入用!C641)</f>
        <v/>
      </c>
      <c r="D641" s="28" t="str">
        <f>IF(記入用!D641="","",記入用!D641)</f>
        <v/>
      </c>
      <c r="E641" s="28" t="str">
        <f>IF(記入用!E641="","",記入用!E641)</f>
        <v/>
      </c>
      <c r="F641" s="28" t="str">
        <f>IF(記入用!F641="","",記入用!F641)</f>
        <v/>
      </c>
      <c r="G641" s="28" t="str">
        <f>IF(OR(記入用!G641=0,記入用!H641=0),"",ROUND((記入用!G641+記入用!H641)/2,0))</f>
        <v/>
      </c>
      <c r="H641" s="29" t="str">
        <f>IF(集計用!G641="","",IF(集計用!F641="男",LOOKUP(集計用!G641,得点換算データ!$A$3:$B$12),LOOKUP(集計用!G641,得点換算データ!$A$17:$B$26)))</f>
        <v/>
      </c>
      <c r="I641" s="28" t="str">
        <f>IF(記入用!I641="","",記入用!I641)</f>
        <v/>
      </c>
      <c r="J641" s="30" t="str">
        <f>IF(集計用!I641="","",IF(集計用!F641="男",LOOKUP(集計用!I641,得点換算データ!$C$3:$D$12),LOOKUP(集計用!I641,得点換算データ!$C$17:$D$26)))</f>
        <v/>
      </c>
      <c r="K641" s="28" t="str">
        <f>IF(記入用!J641="","",ROUNDDOWN(記入用!J641,0))</f>
        <v/>
      </c>
      <c r="L641" s="29" t="str">
        <f>IF(集計用!K641="","",IF(集計用!F641="男",LOOKUP(集計用!K641,得点換算データ!$E$3:$F$12),LOOKUP(集計用!K641,得点換算データ!$E$17:$F$26)))</f>
        <v/>
      </c>
      <c r="M641" s="28" t="str">
        <f>IF(記入用!K641="","",記入用!K641)</f>
        <v/>
      </c>
      <c r="N641" s="30" t="str">
        <f>IF(集計用!M641="","",IF(集計用!F641="男",LOOKUP(集計用!M641,得点換算データ!$G$3:$H$12),LOOKUP(集計用!M641,得点換算データ!$G$17:$H$26)))</f>
        <v/>
      </c>
      <c r="O641" s="28" t="str">
        <f>IF(記入用!L641="","",記入用!L641)</f>
        <v/>
      </c>
      <c r="P641" s="30" t="str">
        <f>IF(集計用!O641="","",IF(集計用!F641="男",LOOKUP(集計用!O641,得点換算データ!$I$3:$J$12),LOOKUP(集計用!O641,得点換算データ!$I$17:$J$26)))</f>
        <v/>
      </c>
      <c r="Q641" s="28" t="str">
        <f>IF(記入用!M641="","",記入用!M641)</f>
        <v/>
      </c>
      <c r="R641" s="30" t="str">
        <f>IF(集計用!Q641="","",IF(集計用!F641="男",LOOKUP(集計用!Q641,得点換算データ!$K$3:$L$12),LOOKUP(集計用!Q641,得点換算データ!$K$17:$L$26)))</f>
        <v/>
      </c>
      <c r="S641" s="28" t="str">
        <f>IF(記入用!N641="","",ROUNDUP(記入用!N641,1))</f>
        <v/>
      </c>
      <c r="T641" s="30" t="str">
        <f>IF(集計用!S641="","",IF(集計用!F641="男",LOOKUP(集計用!S641,得点換算データ!$M$3:$N$12),LOOKUP(集計用!S641,得点換算データ!$M$17:$N$26)))</f>
        <v/>
      </c>
      <c r="U641" s="28" t="str">
        <f>IF(記入用!O641="","",ROUNDDOWN(記入用!O641,0))</f>
        <v/>
      </c>
      <c r="V641" s="30" t="str">
        <f>IF(集計用!U641="","",IF(集計用!F641="男",LOOKUP(集計用!U641,得点換算データ!$O$3:$P$12),LOOKUP(集計用!U641,得点換算データ!$O$17:$P$26)))</f>
        <v/>
      </c>
      <c r="W641" s="28" t="str">
        <f>IF(記入用!P641="","",ROUNDDOWN(記入用!P641,0))</f>
        <v/>
      </c>
      <c r="X641" s="30" t="str">
        <f>IF(集計用!W641="","",IF(集計用!F641="男",LOOKUP(集計用!W641,得点換算データ!$Q$3:$R$12),LOOKUP(集計用!W641,得点換算データ!$Q$17:$R$26)))</f>
        <v/>
      </c>
      <c r="Y641" s="28" t="str">
        <f>IF(SUM(集計用!H641+J641+L641+N641+P641+R641+T641+V641+X641)=0,"",(H641+J641+L641+N641+T641+V641+X641+MAX(P641,R641)))</f>
        <v/>
      </c>
      <c r="Z641" s="28" t="str">
        <f>IF(Y641="","",IF(C641=1,LOOKUP(Y641,得点換算データ!$B$29:$B$33,得点換算データ!$A$29:$A$33),IF(C641=2,LOOKUP(Y641,得点換算データ!$C$29:$C$33,得点換算データ!$A$29:$A$33),LOOKUP(Y641,得点換算データ!$D$29:$D$33,得点換算データ!$A$29:$A$33))))</f>
        <v/>
      </c>
      <c r="AA641" s="27">
        <f t="shared" si="90"/>
        <v>0</v>
      </c>
      <c r="AB641" s="27"/>
      <c r="AC641" s="27">
        <f t="shared" si="91"/>
        <v>0</v>
      </c>
      <c r="AD641" s="27">
        <f t="shared" si="92"/>
        <v>0</v>
      </c>
      <c r="AE641" s="27">
        <f t="shared" si="93"/>
        <v>0</v>
      </c>
      <c r="AF641" s="27">
        <f t="shared" si="94"/>
        <v>0</v>
      </c>
      <c r="AG641" s="27">
        <f t="shared" si="95"/>
        <v>0</v>
      </c>
      <c r="AH641" s="27">
        <f t="shared" si="96"/>
        <v>0</v>
      </c>
      <c r="AI641" s="27">
        <f t="shared" si="97"/>
        <v>0</v>
      </c>
      <c r="AJ641" s="27">
        <f t="shared" si="98"/>
        <v>0</v>
      </c>
      <c r="AK641" s="27">
        <f t="shared" si="99"/>
        <v>0</v>
      </c>
    </row>
    <row r="642" spans="1:37">
      <c r="A642" s="28" t="str">
        <f>IF(記入用!A642="","",記入用!A642)</f>
        <v/>
      </c>
      <c r="B642" s="28" t="str">
        <f>IF(記入用!B642="","",記入用!B642)</f>
        <v/>
      </c>
      <c r="C642" s="28" t="str">
        <f>IF(記入用!C642="","",記入用!C642)</f>
        <v/>
      </c>
      <c r="D642" s="28" t="str">
        <f>IF(記入用!D642="","",記入用!D642)</f>
        <v/>
      </c>
      <c r="E642" s="28" t="str">
        <f>IF(記入用!E642="","",記入用!E642)</f>
        <v/>
      </c>
      <c r="F642" s="28" t="str">
        <f>IF(記入用!F642="","",記入用!F642)</f>
        <v/>
      </c>
      <c r="G642" s="28" t="str">
        <f>IF(OR(記入用!G642=0,記入用!H642=0),"",ROUND((記入用!G642+記入用!H642)/2,0))</f>
        <v/>
      </c>
      <c r="H642" s="29" t="str">
        <f>IF(集計用!G642="","",IF(集計用!F642="男",LOOKUP(集計用!G642,得点換算データ!$A$3:$B$12),LOOKUP(集計用!G642,得点換算データ!$A$17:$B$26)))</f>
        <v/>
      </c>
      <c r="I642" s="28" t="str">
        <f>IF(記入用!I642="","",記入用!I642)</f>
        <v/>
      </c>
      <c r="J642" s="30" t="str">
        <f>IF(集計用!I642="","",IF(集計用!F642="男",LOOKUP(集計用!I642,得点換算データ!$C$3:$D$12),LOOKUP(集計用!I642,得点換算データ!$C$17:$D$26)))</f>
        <v/>
      </c>
      <c r="K642" s="28" t="str">
        <f>IF(記入用!J642="","",ROUNDDOWN(記入用!J642,0))</f>
        <v/>
      </c>
      <c r="L642" s="29" t="str">
        <f>IF(集計用!K642="","",IF(集計用!F642="男",LOOKUP(集計用!K642,得点換算データ!$E$3:$F$12),LOOKUP(集計用!K642,得点換算データ!$E$17:$F$26)))</f>
        <v/>
      </c>
      <c r="M642" s="28" t="str">
        <f>IF(記入用!K642="","",記入用!K642)</f>
        <v/>
      </c>
      <c r="N642" s="30" t="str">
        <f>IF(集計用!M642="","",IF(集計用!F642="男",LOOKUP(集計用!M642,得点換算データ!$G$3:$H$12),LOOKUP(集計用!M642,得点換算データ!$G$17:$H$26)))</f>
        <v/>
      </c>
      <c r="O642" s="28" t="str">
        <f>IF(記入用!L642="","",記入用!L642)</f>
        <v/>
      </c>
      <c r="P642" s="30" t="str">
        <f>IF(集計用!O642="","",IF(集計用!F642="男",LOOKUP(集計用!O642,得点換算データ!$I$3:$J$12),LOOKUP(集計用!O642,得点換算データ!$I$17:$J$26)))</f>
        <v/>
      </c>
      <c r="Q642" s="28" t="str">
        <f>IF(記入用!M642="","",記入用!M642)</f>
        <v/>
      </c>
      <c r="R642" s="30" t="str">
        <f>IF(集計用!Q642="","",IF(集計用!F642="男",LOOKUP(集計用!Q642,得点換算データ!$K$3:$L$12),LOOKUP(集計用!Q642,得点換算データ!$K$17:$L$26)))</f>
        <v/>
      </c>
      <c r="S642" s="28" t="str">
        <f>IF(記入用!N642="","",ROUNDUP(記入用!N642,1))</f>
        <v/>
      </c>
      <c r="T642" s="30" t="str">
        <f>IF(集計用!S642="","",IF(集計用!F642="男",LOOKUP(集計用!S642,得点換算データ!$M$3:$N$12),LOOKUP(集計用!S642,得点換算データ!$M$17:$N$26)))</f>
        <v/>
      </c>
      <c r="U642" s="28" t="str">
        <f>IF(記入用!O642="","",ROUNDDOWN(記入用!O642,0))</f>
        <v/>
      </c>
      <c r="V642" s="30" t="str">
        <f>IF(集計用!U642="","",IF(集計用!F642="男",LOOKUP(集計用!U642,得点換算データ!$O$3:$P$12),LOOKUP(集計用!U642,得点換算データ!$O$17:$P$26)))</f>
        <v/>
      </c>
      <c r="W642" s="28" t="str">
        <f>IF(記入用!P642="","",ROUNDDOWN(記入用!P642,0))</f>
        <v/>
      </c>
      <c r="X642" s="30" t="str">
        <f>IF(集計用!W642="","",IF(集計用!F642="男",LOOKUP(集計用!W642,得点換算データ!$Q$3:$R$12),LOOKUP(集計用!W642,得点換算データ!$Q$17:$R$26)))</f>
        <v/>
      </c>
      <c r="Y642" s="28" t="str">
        <f>IF(SUM(集計用!H642+J642+L642+N642+P642+R642+T642+V642+X642)=0,"",(H642+J642+L642+N642+T642+V642+X642+MAX(P642,R642)))</f>
        <v/>
      </c>
      <c r="Z642" s="28" t="str">
        <f>IF(Y642="","",IF(C642=1,LOOKUP(Y642,得点換算データ!$B$29:$B$33,得点換算データ!$A$29:$A$33),IF(C642=2,LOOKUP(Y642,得点換算データ!$C$29:$C$33,得点換算データ!$A$29:$A$33),LOOKUP(Y642,得点換算データ!$D$29:$D$33,得点換算データ!$A$29:$A$33))))</f>
        <v/>
      </c>
      <c r="AA642" s="27">
        <f t="shared" si="90"/>
        <v>0</v>
      </c>
      <c r="AB642" s="27"/>
      <c r="AC642" s="27">
        <f t="shared" si="91"/>
        <v>0</v>
      </c>
      <c r="AD642" s="27">
        <f t="shared" si="92"/>
        <v>0</v>
      </c>
      <c r="AE642" s="27">
        <f t="shared" si="93"/>
        <v>0</v>
      </c>
      <c r="AF642" s="27">
        <f t="shared" si="94"/>
        <v>0</v>
      </c>
      <c r="AG642" s="27">
        <f t="shared" si="95"/>
        <v>0</v>
      </c>
      <c r="AH642" s="27">
        <f t="shared" si="96"/>
        <v>0</v>
      </c>
      <c r="AI642" s="27">
        <f t="shared" si="97"/>
        <v>0</v>
      </c>
      <c r="AJ642" s="27">
        <f t="shared" si="98"/>
        <v>0</v>
      </c>
      <c r="AK642" s="27">
        <f t="shared" si="99"/>
        <v>0</v>
      </c>
    </row>
    <row r="643" spans="1:37">
      <c r="A643" s="28" t="str">
        <f>IF(記入用!A643="","",記入用!A643)</f>
        <v/>
      </c>
      <c r="B643" s="28" t="str">
        <f>IF(記入用!B643="","",記入用!B643)</f>
        <v/>
      </c>
      <c r="C643" s="28" t="str">
        <f>IF(記入用!C643="","",記入用!C643)</f>
        <v/>
      </c>
      <c r="D643" s="28" t="str">
        <f>IF(記入用!D643="","",記入用!D643)</f>
        <v/>
      </c>
      <c r="E643" s="28" t="str">
        <f>IF(記入用!E643="","",記入用!E643)</f>
        <v/>
      </c>
      <c r="F643" s="28" t="str">
        <f>IF(記入用!F643="","",記入用!F643)</f>
        <v/>
      </c>
      <c r="G643" s="28" t="str">
        <f>IF(OR(記入用!G643=0,記入用!H643=0),"",ROUND((記入用!G643+記入用!H643)/2,0))</f>
        <v/>
      </c>
      <c r="H643" s="29" t="str">
        <f>IF(集計用!G643="","",IF(集計用!F643="男",LOOKUP(集計用!G643,得点換算データ!$A$3:$B$12),LOOKUP(集計用!G643,得点換算データ!$A$17:$B$26)))</f>
        <v/>
      </c>
      <c r="I643" s="28" t="str">
        <f>IF(記入用!I643="","",記入用!I643)</f>
        <v/>
      </c>
      <c r="J643" s="30" t="str">
        <f>IF(集計用!I643="","",IF(集計用!F643="男",LOOKUP(集計用!I643,得点換算データ!$C$3:$D$12),LOOKUP(集計用!I643,得点換算データ!$C$17:$D$26)))</f>
        <v/>
      </c>
      <c r="K643" s="28" t="str">
        <f>IF(記入用!J643="","",ROUNDDOWN(記入用!J643,0))</f>
        <v/>
      </c>
      <c r="L643" s="29" t="str">
        <f>IF(集計用!K643="","",IF(集計用!F643="男",LOOKUP(集計用!K643,得点換算データ!$E$3:$F$12),LOOKUP(集計用!K643,得点換算データ!$E$17:$F$26)))</f>
        <v/>
      </c>
      <c r="M643" s="28" t="str">
        <f>IF(記入用!K643="","",記入用!K643)</f>
        <v/>
      </c>
      <c r="N643" s="30" t="str">
        <f>IF(集計用!M643="","",IF(集計用!F643="男",LOOKUP(集計用!M643,得点換算データ!$G$3:$H$12),LOOKUP(集計用!M643,得点換算データ!$G$17:$H$26)))</f>
        <v/>
      </c>
      <c r="O643" s="28" t="str">
        <f>IF(記入用!L643="","",記入用!L643)</f>
        <v/>
      </c>
      <c r="P643" s="30" t="str">
        <f>IF(集計用!O643="","",IF(集計用!F643="男",LOOKUP(集計用!O643,得点換算データ!$I$3:$J$12),LOOKUP(集計用!O643,得点換算データ!$I$17:$J$26)))</f>
        <v/>
      </c>
      <c r="Q643" s="28" t="str">
        <f>IF(記入用!M643="","",記入用!M643)</f>
        <v/>
      </c>
      <c r="R643" s="30" t="str">
        <f>IF(集計用!Q643="","",IF(集計用!F643="男",LOOKUP(集計用!Q643,得点換算データ!$K$3:$L$12),LOOKUP(集計用!Q643,得点換算データ!$K$17:$L$26)))</f>
        <v/>
      </c>
      <c r="S643" s="28" t="str">
        <f>IF(記入用!N643="","",ROUNDUP(記入用!N643,1))</f>
        <v/>
      </c>
      <c r="T643" s="30" t="str">
        <f>IF(集計用!S643="","",IF(集計用!F643="男",LOOKUP(集計用!S643,得点換算データ!$M$3:$N$12),LOOKUP(集計用!S643,得点換算データ!$M$17:$N$26)))</f>
        <v/>
      </c>
      <c r="U643" s="28" t="str">
        <f>IF(記入用!O643="","",ROUNDDOWN(記入用!O643,0))</f>
        <v/>
      </c>
      <c r="V643" s="30" t="str">
        <f>IF(集計用!U643="","",IF(集計用!F643="男",LOOKUP(集計用!U643,得点換算データ!$O$3:$P$12),LOOKUP(集計用!U643,得点換算データ!$O$17:$P$26)))</f>
        <v/>
      </c>
      <c r="W643" s="28" t="str">
        <f>IF(記入用!P643="","",ROUNDDOWN(記入用!P643,0))</f>
        <v/>
      </c>
      <c r="X643" s="30" t="str">
        <f>IF(集計用!W643="","",IF(集計用!F643="男",LOOKUP(集計用!W643,得点換算データ!$Q$3:$R$12),LOOKUP(集計用!W643,得点換算データ!$Q$17:$R$26)))</f>
        <v/>
      </c>
      <c r="Y643" s="28" t="str">
        <f>IF(SUM(集計用!H643+J643+L643+N643+P643+R643+T643+V643+X643)=0,"",(H643+J643+L643+N643+T643+V643+X643+MAX(P643,R643)))</f>
        <v/>
      </c>
      <c r="Z643" s="28" t="str">
        <f>IF(Y643="","",IF(C643=1,LOOKUP(Y643,得点換算データ!$B$29:$B$33,得点換算データ!$A$29:$A$33),IF(C643=2,LOOKUP(Y643,得点換算データ!$C$29:$C$33,得点換算データ!$A$29:$A$33),LOOKUP(Y643,得点換算データ!$D$29:$D$33,得点換算データ!$A$29:$A$33))))</f>
        <v/>
      </c>
      <c r="AA643" s="27">
        <f t="shared" ref="AA643:AA706" si="100">SUM(AC643:AK643)</f>
        <v>0</v>
      </c>
      <c r="AB643" s="27"/>
      <c r="AC643" s="27">
        <f t="shared" ref="AC643:AC706" si="101">IF(G643&gt;=1,1,0)</f>
        <v>0</v>
      </c>
      <c r="AD643" s="27">
        <f t="shared" ref="AD643:AD706" si="102">IF(I643&gt;=1,1,0)</f>
        <v>0</v>
      </c>
      <c r="AE643" s="27">
        <f t="shared" ref="AE643:AE706" si="103">IF(K643&gt;=1,1,0)</f>
        <v>0</v>
      </c>
      <c r="AF643" s="27">
        <f t="shared" ref="AF643:AF706" si="104">IF(M643&gt;=1,1,0)</f>
        <v>0</v>
      </c>
      <c r="AG643" s="27">
        <f t="shared" ref="AG643:AG706" si="105">IF(O643&gt;=1,1,0)</f>
        <v>0</v>
      </c>
      <c r="AH643" s="27">
        <f t="shared" ref="AH643:AH706" si="106">IF(Q643&gt;=1,1,0)</f>
        <v>0</v>
      </c>
      <c r="AI643" s="27">
        <f t="shared" ref="AI643:AI706" si="107">IF(S643&gt;=1,1,0)</f>
        <v>0</v>
      </c>
      <c r="AJ643" s="27">
        <f t="shared" ref="AJ643:AJ706" si="108">IF(U643&gt;=1,1,0)</f>
        <v>0</v>
      </c>
      <c r="AK643" s="27">
        <f t="shared" ref="AK643:AK706" si="109">IF(W643&gt;=1,1,0)</f>
        <v>0</v>
      </c>
    </row>
    <row r="644" spans="1:37">
      <c r="A644" s="28" t="str">
        <f>IF(記入用!A644="","",記入用!A644)</f>
        <v/>
      </c>
      <c r="B644" s="28" t="str">
        <f>IF(記入用!B644="","",記入用!B644)</f>
        <v/>
      </c>
      <c r="C644" s="28" t="str">
        <f>IF(記入用!C644="","",記入用!C644)</f>
        <v/>
      </c>
      <c r="D644" s="28" t="str">
        <f>IF(記入用!D644="","",記入用!D644)</f>
        <v/>
      </c>
      <c r="E644" s="28" t="str">
        <f>IF(記入用!E644="","",記入用!E644)</f>
        <v/>
      </c>
      <c r="F644" s="28" t="str">
        <f>IF(記入用!F644="","",記入用!F644)</f>
        <v/>
      </c>
      <c r="G644" s="28" t="str">
        <f>IF(OR(記入用!G644=0,記入用!H644=0),"",ROUND((記入用!G644+記入用!H644)/2,0))</f>
        <v/>
      </c>
      <c r="H644" s="29" t="str">
        <f>IF(集計用!G644="","",IF(集計用!F644="男",LOOKUP(集計用!G644,得点換算データ!$A$3:$B$12),LOOKUP(集計用!G644,得点換算データ!$A$17:$B$26)))</f>
        <v/>
      </c>
      <c r="I644" s="28" t="str">
        <f>IF(記入用!I644="","",記入用!I644)</f>
        <v/>
      </c>
      <c r="J644" s="30" t="str">
        <f>IF(集計用!I644="","",IF(集計用!F644="男",LOOKUP(集計用!I644,得点換算データ!$C$3:$D$12),LOOKUP(集計用!I644,得点換算データ!$C$17:$D$26)))</f>
        <v/>
      </c>
      <c r="K644" s="28" t="str">
        <f>IF(記入用!J644="","",ROUNDDOWN(記入用!J644,0))</f>
        <v/>
      </c>
      <c r="L644" s="29" t="str">
        <f>IF(集計用!K644="","",IF(集計用!F644="男",LOOKUP(集計用!K644,得点換算データ!$E$3:$F$12),LOOKUP(集計用!K644,得点換算データ!$E$17:$F$26)))</f>
        <v/>
      </c>
      <c r="M644" s="28" t="str">
        <f>IF(記入用!K644="","",記入用!K644)</f>
        <v/>
      </c>
      <c r="N644" s="30" t="str">
        <f>IF(集計用!M644="","",IF(集計用!F644="男",LOOKUP(集計用!M644,得点換算データ!$G$3:$H$12),LOOKUP(集計用!M644,得点換算データ!$G$17:$H$26)))</f>
        <v/>
      </c>
      <c r="O644" s="28" t="str">
        <f>IF(記入用!L644="","",記入用!L644)</f>
        <v/>
      </c>
      <c r="P644" s="30" t="str">
        <f>IF(集計用!O644="","",IF(集計用!F644="男",LOOKUP(集計用!O644,得点換算データ!$I$3:$J$12),LOOKUP(集計用!O644,得点換算データ!$I$17:$J$26)))</f>
        <v/>
      </c>
      <c r="Q644" s="28" t="str">
        <f>IF(記入用!M644="","",記入用!M644)</f>
        <v/>
      </c>
      <c r="R644" s="30" t="str">
        <f>IF(集計用!Q644="","",IF(集計用!F644="男",LOOKUP(集計用!Q644,得点換算データ!$K$3:$L$12),LOOKUP(集計用!Q644,得点換算データ!$K$17:$L$26)))</f>
        <v/>
      </c>
      <c r="S644" s="28" t="str">
        <f>IF(記入用!N644="","",ROUNDUP(記入用!N644,1))</f>
        <v/>
      </c>
      <c r="T644" s="30" t="str">
        <f>IF(集計用!S644="","",IF(集計用!F644="男",LOOKUP(集計用!S644,得点換算データ!$M$3:$N$12),LOOKUP(集計用!S644,得点換算データ!$M$17:$N$26)))</f>
        <v/>
      </c>
      <c r="U644" s="28" t="str">
        <f>IF(記入用!O644="","",ROUNDDOWN(記入用!O644,0))</f>
        <v/>
      </c>
      <c r="V644" s="30" t="str">
        <f>IF(集計用!U644="","",IF(集計用!F644="男",LOOKUP(集計用!U644,得点換算データ!$O$3:$P$12),LOOKUP(集計用!U644,得点換算データ!$O$17:$P$26)))</f>
        <v/>
      </c>
      <c r="W644" s="28" t="str">
        <f>IF(記入用!P644="","",ROUNDDOWN(記入用!P644,0))</f>
        <v/>
      </c>
      <c r="X644" s="30" t="str">
        <f>IF(集計用!W644="","",IF(集計用!F644="男",LOOKUP(集計用!W644,得点換算データ!$Q$3:$R$12),LOOKUP(集計用!W644,得点換算データ!$Q$17:$R$26)))</f>
        <v/>
      </c>
      <c r="Y644" s="28" t="str">
        <f>IF(SUM(集計用!H644+J644+L644+N644+P644+R644+T644+V644+X644)=0,"",(H644+J644+L644+N644+T644+V644+X644+MAX(P644,R644)))</f>
        <v/>
      </c>
      <c r="Z644" s="28" t="str">
        <f>IF(Y644="","",IF(C644=1,LOOKUP(Y644,得点換算データ!$B$29:$B$33,得点換算データ!$A$29:$A$33),IF(C644=2,LOOKUP(Y644,得点換算データ!$C$29:$C$33,得点換算データ!$A$29:$A$33),LOOKUP(Y644,得点換算データ!$D$29:$D$33,得点換算データ!$A$29:$A$33))))</f>
        <v/>
      </c>
      <c r="AA644" s="27">
        <f t="shared" si="100"/>
        <v>0</v>
      </c>
      <c r="AB644" s="27"/>
      <c r="AC644" s="27">
        <f t="shared" si="101"/>
        <v>0</v>
      </c>
      <c r="AD644" s="27">
        <f t="shared" si="102"/>
        <v>0</v>
      </c>
      <c r="AE644" s="27">
        <f t="shared" si="103"/>
        <v>0</v>
      </c>
      <c r="AF644" s="27">
        <f t="shared" si="104"/>
        <v>0</v>
      </c>
      <c r="AG644" s="27">
        <f t="shared" si="105"/>
        <v>0</v>
      </c>
      <c r="AH644" s="27">
        <f t="shared" si="106"/>
        <v>0</v>
      </c>
      <c r="AI644" s="27">
        <f t="shared" si="107"/>
        <v>0</v>
      </c>
      <c r="AJ644" s="27">
        <f t="shared" si="108"/>
        <v>0</v>
      </c>
      <c r="AK644" s="27">
        <f t="shared" si="109"/>
        <v>0</v>
      </c>
    </row>
    <row r="645" spans="1:37">
      <c r="A645" s="28" t="str">
        <f>IF(記入用!A645="","",記入用!A645)</f>
        <v/>
      </c>
      <c r="B645" s="28" t="str">
        <f>IF(記入用!B645="","",記入用!B645)</f>
        <v/>
      </c>
      <c r="C645" s="28" t="str">
        <f>IF(記入用!C645="","",記入用!C645)</f>
        <v/>
      </c>
      <c r="D645" s="28" t="str">
        <f>IF(記入用!D645="","",記入用!D645)</f>
        <v/>
      </c>
      <c r="E645" s="28" t="str">
        <f>IF(記入用!E645="","",記入用!E645)</f>
        <v/>
      </c>
      <c r="F645" s="28" t="str">
        <f>IF(記入用!F645="","",記入用!F645)</f>
        <v/>
      </c>
      <c r="G645" s="28" t="str">
        <f>IF(OR(記入用!G645=0,記入用!H645=0),"",ROUND((記入用!G645+記入用!H645)/2,0))</f>
        <v/>
      </c>
      <c r="H645" s="29" t="str">
        <f>IF(集計用!G645="","",IF(集計用!F645="男",LOOKUP(集計用!G645,得点換算データ!$A$3:$B$12),LOOKUP(集計用!G645,得点換算データ!$A$17:$B$26)))</f>
        <v/>
      </c>
      <c r="I645" s="28" t="str">
        <f>IF(記入用!I645="","",記入用!I645)</f>
        <v/>
      </c>
      <c r="J645" s="30" t="str">
        <f>IF(集計用!I645="","",IF(集計用!F645="男",LOOKUP(集計用!I645,得点換算データ!$C$3:$D$12),LOOKUP(集計用!I645,得点換算データ!$C$17:$D$26)))</f>
        <v/>
      </c>
      <c r="K645" s="28" t="str">
        <f>IF(記入用!J645="","",ROUNDDOWN(記入用!J645,0))</f>
        <v/>
      </c>
      <c r="L645" s="29" t="str">
        <f>IF(集計用!K645="","",IF(集計用!F645="男",LOOKUP(集計用!K645,得点換算データ!$E$3:$F$12),LOOKUP(集計用!K645,得点換算データ!$E$17:$F$26)))</f>
        <v/>
      </c>
      <c r="M645" s="28" t="str">
        <f>IF(記入用!K645="","",記入用!K645)</f>
        <v/>
      </c>
      <c r="N645" s="30" t="str">
        <f>IF(集計用!M645="","",IF(集計用!F645="男",LOOKUP(集計用!M645,得点換算データ!$G$3:$H$12),LOOKUP(集計用!M645,得点換算データ!$G$17:$H$26)))</f>
        <v/>
      </c>
      <c r="O645" s="28" t="str">
        <f>IF(記入用!L645="","",記入用!L645)</f>
        <v/>
      </c>
      <c r="P645" s="30" t="str">
        <f>IF(集計用!O645="","",IF(集計用!F645="男",LOOKUP(集計用!O645,得点換算データ!$I$3:$J$12),LOOKUP(集計用!O645,得点換算データ!$I$17:$J$26)))</f>
        <v/>
      </c>
      <c r="Q645" s="28" t="str">
        <f>IF(記入用!M645="","",記入用!M645)</f>
        <v/>
      </c>
      <c r="R645" s="30" t="str">
        <f>IF(集計用!Q645="","",IF(集計用!F645="男",LOOKUP(集計用!Q645,得点換算データ!$K$3:$L$12),LOOKUP(集計用!Q645,得点換算データ!$K$17:$L$26)))</f>
        <v/>
      </c>
      <c r="S645" s="28" t="str">
        <f>IF(記入用!N645="","",ROUNDUP(記入用!N645,1))</f>
        <v/>
      </c>
      <c r="T645" s="30" t="str">
        <f>IF(集計用!S645="","",IF(集計用!F645="男",LOOKUP(集計用!S645,得点換算データ!$M$3:$N$12),LOOKUP(集計用!S645,得点換算データ!$M$17:$N$26)))</f>
        <v/>
      </c>
      <c r="U645" s="28" t="str">
        <f>IF(記入用!O645="","",ROUNDDOWN(記入用!O645,0))</f>
        <v/>
      </c>
      <c r="V645" s="30" t="str">
        <f>IF(集計用!U645="","",IF(集計用!F645="男",LOOKUP(集計用!U645,得点換算データ!$O$3:$P$12),LOOKUP(集計用!U645,得点換算データ!$O$17:$P$26)))</f>
        <v/>
      </c>
      <c r="W645" s="28" t="str">
        <f>IF(記入用!P645="","",ROUNDDOWN(記入用!P645,0))</f>
        <v/>
      </c>
      <c r="X645" s="30" t="str">
        <f>IF(集計用!W645="","",IF(集計用!F645="男",LOOKUP(集計用!W645,得点換算データ!$Q$3:$R$12),LOOKUP(集計用!W645,得点換算データ!$Q$17:$R$26)))</f>
        <v/>
      </c>
      <c r="Y645" s="28" t="str">
        <f>IF(SUM(集計用!H645+J645+L645+N645+P645+R645+T645+V645+X645)=0,"",(H645+J645+L645+N645+T645+V645+X645+MAX(P645,R645)))</f>
        <v/>
      </c>
      <c r="Z645" s="28" t="str">
        <f>IF(Y645="","",IF(C645=1,LOOKUP(Y645,得点換算データ!$B$29:$B$33,得点換算データ!$A$29:$A$33),IF(C645=2,LOOKUP(Y645,得点換算データ!$C$29:$C$33,得点換算データ!$A$29:$A$33),LOOKUP(Y645,得点換算データ!$D$29:$D$33,得点換算データ!$A$29:$A$33))))</f>
        <v/>
      </c>
      <c r="AA645" s="27">
        <f t="shared" si="100"/>
        <v>0</v>
      </c>
      <c r="AB645" s="27"/>
      <c r="AC645" s="27">
        <f t="shared" si="101"/>
        <v>0</v>
      </c>
      <c r="AD645" s="27">
        <f t="shared" si="102"/>
        <v>0</v>
      </c>
      <c r="AE645" s="27">
        <f t="shared" si="103"/>
        <v>0</v>
      </c>
      <c r="AF645" s="27">
        <f t="shared" si="104"/>
        <v>0</v>
      </c>
      <c r="AG645" s="27">
        <f t="shared" si="105"/>
        <v>0</v>
      </c>
      <c r="AH645" s="27">
        <f t="shared" si="106"/>
        <v>0</v>
      </c>
      <c r="AI645" s="27">
        <f t="shared" si="107"/>
        <v>0</v>
      </c>
      <c r="AJ645" s="27">
        <f t="shared" si="108"/>
        <v>0</v>
      </c>
      <c r="AK645" s="27">
        <f t="shared" si="109"/>
        <v>0</v>
      </c>
    </row>
    <row r="646" spans="1:37">
      <c r="A646" s="28" t="str">
        <f>IF(記入用!A646="","",記入用!A646)</f>
        <v/>
      </c>
      <c r="B646" s="28" t="str">
        <f>IF(記入用!B646="","",記入用!B646)</f>
        <v/>
      </c>
      <c r="C646" s="28" t="str">
        <f>IF(記入用!C646="","",記入用!C646)</f>
        <v/>
      </c>
      <c r="D646" s="28" t="str">
        <f>IF(記入用!D646="","",記入用!D646)</f>
        <v/>
      </c>
      <c r="E646" s="28" t="str">
        <f>IF(記入用!E646="","",記入用!E646)</f>
        <v/>
      </c>
      <c r="F646" s="28" t="str">
        <f>IF(記入用!F646="","",記入用!F646)</f>
        <v/>
      </c>
      <c r="G646" s="28" t="str">
        <f>IF(OR(記入用!G646=0,記入用!H646=0),"",ROUND((記入用!G646+記入用!H646)/2,0))</f>
        <v/>
      </c>
      <c r="H646" s="29" t="str">
        <f>IF(集計用!G646="","",IF(集計用!F646="男",LOOKUP(集計用!G646,得点換算データ!$A$3:$B$12),LOOKUP(集計用!G646,得点換算データ!$A$17:$B$26)))</f>
        <v/>
      </c>
      <c r="I646" s="28" t="str">
        <f>IF(記入用!I646="","",記入用!I646)</f>
        <v/>
      </c>
      <c r="J646" s="30" t="str">
        <f>IF(集計用!I646="","",IF(集計用!F646="男",LOOKUP(集計用!I646,得点換算データ!$C$3:$D$12),LOOKUP(集計用!I646,得点換算データ!$C$17:$D$26)))</f>
        <v/>
      </c>
      <c r="K646" s="28" t="str">
        <f>IF(記入用!J646="","",ROUNDDOWN(記入用!J646,0))</f>
        <v/>
      </c>
      <c r="L646" s="29" t="str">
        <f>IF(集計用!K646="","",IF(集計用!F646="男",LOOKUP(集計用!K646,得点換算データ!$E$3:$F$12),LOOKUP(集計用!K646,得点換算データ!$E$17:$F$26)))</f>
        <v/>
      </c>
      <c r="M646" s="28" t="str">
        <f>IF(記入用!K646="","",記入用!K646)</f>
        <v/>
      </c>
      <c r="N646" s="30" t="str">
        <f>IF(集計用!M646="","",IF(集計用!F646="男",LOOKUP(集計用!M646,得点換算データ!$G$3:$H$12),LOOKUP(集計用!M646,得点換算データ!$G$17:$H$26)))</f>
        <v/>
      </c>
      <c r="O646" s="28" t="str">
        <f>IF(記入用!L646="","",記入用!L646)</f>
        <v/>
      </c>
      <c r="P646" s="30" t="str">
        <f>IF(集計用!O646="","",IF(集計用!F646="男",LOOKUP(集計用!O646,得点換算データ!$I$3:$J$12),LOOKUP(集計用!O646,得点換算データ!$I$17:$J$26)))</f>
        <v/>
      </c>
      <c r="Q646" s="28" t="str">
        <f>IF(記入用!M646="","",記入用!M646)</f>
        <v/>
      </c>
      <c r="R646" s="30" t="str">
        <f>IF(集計用!Q646="","",IF(集計用!F646="男",LOOKUP(集計用!Q646,得点換算データ!$K$3:$L$12),LOOKUP(集計用!Q646,得点換算データ!$K$17:$L$26)))</f>
        <v/>
      </c>
      <c r="S646" s="28" t="str">
        <f>IF(記入用!N646="","",ROUNDUP(記入用!N646,1))</f>
        <v/>
      </c>
      <c r="T646" s="30" t="str">
        <f>IF(集計用!S646="","",IF(集計用!F646="男",LOOKUP(集計用!S646,得点換算データ!$M$3:$N$12),LOOKUP(集計用!S646,得点換算データ!$M$17:$N$26)))</f>
        <v/>
      </c>
      <c r="U646" s="28" t="str">
        <f>IF(記入用!O646="","",ROUNDDOWN(記入用!O646,0))</f>
        <v/>
      </c>
      <c r="V646" s="30" t="str">
        <f>IF(集計用!U646="","",IF(集計用!F646="男",LOOKUP(集計用!U646,得点換算データ!$O$3:$P$12),LOOKUP(集計用!U646,得点換算データ!$O$17:$P$26)))</f>
        <v/>
      </c>
      <c r="W646" s="28" t="str">
        <f>IF(記入用!P646="","",ROUNDDOWN(記入用!P646,0))</f>
        <v/>
      </c>
      <c r="X646" s="30" t="str">
        <f>IF(集計用!W646="","",IF(集計用!F646="男",LOOKUP(集計用!W646,得点換算データ!$Q$3:$R$12),LOOKUP(集計用!W646,得点換算データ!$Q$17:$R$26)))</f>
        <v/>
      </c>
      <c r="Y646" s="28" t="str">
        <f>IF(SUM(集計用!H646+J646+L646+N646+P646+R646+T646+V646+X646)=0,"",(H646+J646+L646+N646+T646+V646+X646+MAX(P646,R646)))</f>
        <v/>
      </c>
      <c r="Z646" s="28" t="str">
        <f>IF(Y646="","",IF(C646=1,LOOKUP(Y646,得点換算データ!$B$29:$B$33,得点換算データ!$A$29:$A$33),IF(C646=2,LOOKUP(Y646,得点換算データ!$C$29:$C$33,得点換算データ!$A$29:$A$33),LOOKUP(Y646,得点換算データ!$D$29:$D$33,得点換算データ!$A$29:$A$33))))</f>
        <v/>
      </c>
      <c r="AA646" s="27">
        <f t="shared" si="100"/>
        <v>0</v>
      </c>
      <c r="AB646" s="27"/>
      <c r="AC646" s="27">
        <f t="shared" si="101"/>
        <v>0</v>
      </c>
      <c r="AD646" s="27">
        <f t="shared" si="102"/>
        <v>0</v>
      </c>
      <c r="AE646" s="27">
        <f t="shared" si="103"/>
        <v>0</v>
      </c>
      <c r="AF646" s="27">
        <f t="shared" si="104"/>
        <v>0</v>
      </c>
      <c r="AG646" s="27">
        <f t="shared" si="105"/>
        <v>0</v>
      </c>
      <c r="AH646" s="27">
        <f t="shared" si="106"/>
        <v>0</v>
      </c>
      <c r="AI646" s="27">
        <f t="shared" si="107"/>
        <v>0</v>
      </c>
      <c r="AJ646" s="27">
        <f t="shared" si="108"/>
        <v>0</v>
      </c>
      <c r="AK646" s="27">
        <f t="shared" si="109"/>
        <v>0</v>
      </c>
    </row>
    <row r="647" spans="1:37">
      <c r="A647" s="28" t="str">
        <f>IF(記入用!A647="","",記入用!A647)</f>
        <v/>
      </c>
      <c r="B647" s="28" t="str">
        <f>IF(記入用!B647="","",記入用!B647)</f>
        <v/>
      </c>
      <c r="C647" s="28" t="str">
        <f>IF(記入用!C647="","",記入用!C647)</f>
        <v/>
      </c>
      <c r="D647" s="28" t="str">
        <f>IF(記入用!D647="","",記入用!D647)</f>
        <v/>
      </c>
      <c r="E647" s="28" t="str">
        <f>IF(記入用!E647="","",記入用!E647)</f>
        <v/>
      </c>
      <c r="F647" s="28" t="str">
        <f>IF(記入用!F647="","",記入用!F647)</f>
        <v/>
      </c>
      <c r="G647" s="28" t="str">
        <f>IF(OR(記入用!G647=0,記入用!H647=0),"",ROUND((記入用!G647+記入用!H647)/2,0))</f>
        <v/>
      </c>
      <c r="H647" s="29" t="str">
        <f>IF(集計用!G647="","",IF(集計用!F647="男",LOOKUP(集計用!G647,得点換算データ!$A$3:$B$12),LOOKUP(集計用!G647,得点換算データ!$A$17:$B$26)))</f>
        <v/>
      </c>
      <c r="I647" s="28" t="str">
        <f>IF(記入用!I647="","",記入用!I647)</f>
        <v/>
      </c>
      <c r="J647" s="30" t="str">
        <f>IF(集計用!I647="","",IF(集計用!F647="男",LOOKUP(集計用!I647,得点換算データ!$C$3:$D$12),LOOKUP(集計用!I647,得点換算データ!$C$17:$D$26)))</f>
        <v/>
      </c>
      <c r="K647" s="28" t="str">
        <f>IF(記入用!J647="","",ROUNDDOWN(記入用!J647,0))</f>
        <v/>
      </c>
      <c r="L647" s="29" t="str">
        <f>IF(集計用!K647="","",IF(集計用!F647="男",LOOKUP(集計用!K647,得点換算データ!$E$3:$F$12),LOOKUP(集計用!K647,得点換算データ!$E$17:$F$26)))</f>
        <v/>
      </c>
      <c r="M647" s="28" t="str">
        <f>IF(記入用!K647="","",記入用!K647)</f>
        <v/>
      </c>
      <c r="N647" s="30" t="str">
        <f>IF(集計用!M647="","",IF(集計用!F647="男",LOOKUP(集計用!M647,得点換算データ!$G$3:$H$12),LOOKUP(集計用!M647,得点換算データ!$G$17:$H$26)))</f>
        <v/>
      </c>
      <c r="O647" s="28" t="str">
        <f>IF(記入用!L647="","",記入用!L647)</f>
        <v/>
      </c>
      <c r="P647" s="30" t="str">
        <f>IF(集計用!O647="","",IF(集計用!F647="男",LOOKUP(集計用!O647,得点換算データ!$I$3:$J$12),LOOKUP(集計用!O647,得点換算データ!$I$17:$J$26)))</f>
        <v/>
      </c>
      <c r="Q647" s="28" t="str">
        <f>IF(記入用!M647="","",記入用!M647)</f>
        <v/>
      </c>
      <c r="R647" s="30" t="str">
        <f>IF(集計用!Q647="","",IF(集計用!F647="男",LOOKUP(集計用!Q647,得点換算データ!$K$3:$L$12),LOOKUP(集計用!Q647,得点換算データ!$K$17:$L$26)))</f>
        <v/>
      </c>
      <c r="S647" s="28" t="str">
        <f>IF(記入用!N647="","",ROUNDUP(記入用!N647,1))</f>
        <v/>
      </c>
      <c r="T647" s="30" t="str">
        <f>IF(集計用!S647="","",IF(集計用!F647="男",LOOKUP(集計用!S647,得点換算データ!$M$3:$N$12),LOOKUP(集計用!S647,得点換算データ!$M$17:$N$26)))</f>
        <v/>
      </c>
      <c r="U647" s="28" t="str">
        <f>IF(記入用!O647="","",ROUNDDOWN(記入用!O647,0))</f>
        <v/>
      </c>
      <c r="V647" s="30" t="str">
        <f>IF(集計用!U647="","",IF(集計用!F647="男",LOOKUP(集計用!U647,得点換算データ!$O$3:$P$12),LOOKUP(集計用!U647,得点換算データ!$O$17:$P$26)))</f>
        <v/>
      </c>
      <c r="W647" s="28" t="str">
        <f>IF(記入用!P647="","",ROUNDDOWN(記入用!P647,0))</f>
        <v/>
      </c>
      <c r="X647" s="30" t="str">
        <f>IF(集計用!W647="","",IF(集計用!F647="男",LOOKUP(集計用!W647,得点換算データ!$Q$3:$R$12),LOOKUP(集計用!W647,得点換算データ!$Q$17:$R$26)))</f>
        <v/>
      </c>
      <c r="Y647" s="28" t="str">
        <f>IF(SUM(集計用!H647+J647+L647+N647+P647+R647+T647+V647+X647)=0,"",(H647+J647+L647+N647+T647+V647+X647+MAX(P647,R647)))</f>
        <v/>
      </c>
      <c r="Z647" s="28" t="str">
        <f>IF(Y647="","",IF(C647=1,LOOKUP(Y647,得点換算データ!$B$29:$B$33,得点換算データ!$A$29:$A$33),IF(C647=2,LOOKUP(Y647,得点換算データ!$C$29:$C$33,得点換算データ!$A$29:$A$33),LOOKUP(Y647,得点換算データ!$D$29:$D$33,得点換算データ!$A$29:$A$33))))</f>
        <v/>
      </c>
      <c r="AA647" s="27">
        <f t="shared" si="100"/>
        <v>0</v>
      </c>
      <c r="AB647" s="27"/>
      <c r="AC647" s="27">
        <f t="shared" si="101"/>
        <v>0</v>
      </c>
      <c r="AD647" s="27">
        <f t="shared" si="102"/>
        <v>0</v>
      </c>
      <c r="AE647" s="27">
        <f t="shared" si="103"/>
        <v>0</v>
      </c>
      <c r="AF647" s="27">
        <f t="shared" si="104"/>
        <v>0</v>
      </c>
      <c r="AG647" s="27">
        <f t="shared" si="105"/>
        <v>0</v>
      </c>
      <c r="AH647" s="27">
        <f t="shared" si="106"/>
        <v>0</v>
      </c>
      <c r="AI647" s="27">
        <f t="shared" si="107"/>
        <v>0</v>
      </c>
      <c r="AJ647" s="27">
        <f t="shared" si="108"/>
        <v>0</v>
      </c>
      <c r="AK647" s="27">
        <f t="shared" si="109"/>
        <v>0</v>
      </c>
    </row>
    <row r="648" spans="1:37">
      <c r="A648" s="28" t="str">
        <f>IF(記入用!A648="","",記入用!A648)</f>
        <v/>
      </c>
      <c r="B648" s="28" t="str">
        <f>IF(記入用!B648="","",記入用!B648)</f>
        <v/>
      </c>
      <c r="C648" s="28" t="str">
        <f>IF(記入用!C648="","",記入用!C648)</f>
        <v/>
      </c>
      <c r="D648" s="28" t="str">
        <f>IF(記入用!D648="","",記入用!D648)</f>
        <v/>
      </c>
      <c r="E648" s="28" t="str">
        <f>IF(記入用!E648="","",記入用!E648)</f>
        <v/>
      </c>
      <c r="F648" s="28" t="str">
        <f>IF(記入用!F648="","",記入用!F648)</f>
        <v/>
      </c>
      <c r="G648" s="28" t="str">
        <f>IF(OR(記入用!G648=0,記入用!H648=0),"",ROUND((記入用!G648+記入用!H648)/2,0))</f>
        <v/>
      </c>
      <c r="H648" s="29" t="str">
        <f>IF(集計用!G648="","",IF(集計用!F648="男",LOOKUP(集計用!G648,得点換算データ!$A$3:$B$12),LOOKUP(集計用!G648,得点換算データ!$A$17:$B$26)))</f>
        <v/>
      </c>
      <c r="I648" s="28" t="str">
        <f>IF(記入用!I648="","",記入用!I648)</f>
        <v/>
      </c>
      <c r="J648" s="30" t="str">
        <f>IF(集計用!I648="","",IF(集計用!F648="男",LOOKUP(集計用!I648,得点換算データ!$C$3:$D$12),LOOKUP(集計用!I648,得点換算データ!$C$17:$D$26)))</f>
        <v/>
      </c>
      <c r="K648" s="28" t="str">
        <f>IF(記入用!J648="","",ROUNDDOWN(記入用!J648,0))</f>
        <v/>
      </c>
      <c r="L648" s="29" t="str">
        <f>IF(集計用!K648="","",IF(集計用!F648="男",LOOKUP(集計用!K648,得点換算データ!$E$3:$F$12),LOOKUP(集計用!K648,得点換算データ!$E$17:$F$26)))</f>
        <v/>
      </c>
      <c r="M648" s="28" t="str">
        <f>IF(記入用!K648="","",記入用!K648)</f>
        <v/>
      </c>
      <c r="N648" s="30" t="str">
        <f>IF(集計用!M648="","",IF(集計用!F648="男",LOOKUP(集計用!M648,得点換算データ!$G$3:$H$12),LOOKUP(集計用!M648,得点換算データ!$G$17:$H$26)))</f>
        <v/>
      </c>
      <c r="O648" s="28" t="str">
        <f>IF(記入用!L648="","",記入用!L648)</f>
        <v/>
      </c>
      <c r="P648" s="30" t="str">
        <f>IF(集計用!O648="","",IF(集計用!F648="男",LOOKUP(集計用!O648,得点換算データ!$I$3:$J$12),LOOKUP(集計用!O648,得点換算データ!$I$17:$J$26)))</f>
        <v/>
      </c>
      <c r="Q648" s="28" t="str">
        <f>IF(記入用!M648="","",記入用!M648)</f>
        <v/>
      </c>
      <c r="R648" s="30" t="str">
        <f>IF(集計用!Q648="","",IF(集計用!F648="男",LOOKUP(集計用!Q648,得点換算データ!$K$3:$L$12),LOOKUP(集計用!Q648,得点換算データ!$K$17:$L$26)))</f>
        <v/>
      </c>
      <c r="S648" s="28" t="str">
        <f>IF(記入用!N648="","",ROUNDUP(記入用!N648,1))</f>
        <v/>
      </c>
      <c r="T648" s="30" t="str">
        <f>IF(集計用!S648="","",IF(集計用!F648="男",LOOKUP(集計用!S648,得点換算データ!$M$3:$N$12),LOOKUP(集計用!S648,得点換算データ!$M$17:$N$26)))</f>
        <v/>
      </c>
      <c r="U648" s="28" t="str">
        <f>IF(記入用!O648="","",ROUNDDOWN(記入用!O648,0))</f>
        <v/>
      </c>
      <c r="V648" s="30" t="str">
        <f>IF(集計用!U648="","",IF(集計用!F648="男",LOOKUP(集計用!U648,得点換算データ!$O$3:$P$12),LOOKUP(集計用!U648,得点換算データ!$O$17:$P$26)))</f>
        <v/>
      </c>
      <c r="W648" s="28" t="str">
        <f>IF(記入用!P648="","",ROUNDDOWN(記入用!P648,0))</f>
        <v/>
      </c>
      <c r="X648" s="30" t="str">
        <f>IF(集計用!W648="","",IF(集計用!F648="男",LOOKUP(集計用!W648,得点換算データ!$Q$3:$R$12),LOOKUP(集計用!W648,得点換算データ!$Q$17:$R$26)))</f>
        <v/>
      </c>
      <c r="Y648" s="28" t="str">
        <f>IF(SUM(集計用!H648+J648+L648+N648+P648+R648+T648+V648+X648)=0,"",(H648+J648+L648+N648+T648+V648+X648+MAX(P648,R648)))</f>
        <v/>
      </c>
      <c r="Z648" s="28" t="str">
        <f>IF(Y648="","",IF(C648=1,LOOKUP(Y648,得点換算データ!$B$29:$B$33,得点換算データ!$A$29:$A$33),IF(C648=2,LOOKUP(Y648,得点換算データ!$C$29:$C$33,得点換算データ!$A$29:$A$33),LOOKUP(Y648,得点換算データ!$D$29:$D$33,得点換算データ!$A$29:$A$33))))</f>
        <v/>
      </c>
      <c r="AA648" s="27">
        <f t="shared" si="100"/>
        <v>0</v>
      </c>
      <c r="AB648" s="27"/>
      <c r="AC648" s="27">
        <f t="shared" si="101"/>
        <v>0</v>
      </c>
      <c r="AD648" s="27">
        <f t="shared" si="102"/>
        <v>0</v>
      </c>
      <c r="AE648" s="27">
        <f t="shared" si="103"/>
        <v>0</v>
      </c>
      <c r="AF648" s="27">
        <f t="shared" si="104"/>
        <v>0</v>
      </c>
      <c r="AG648" s="27">
        <f t="shared" si="105"/>
        <v>0</v>
      </c>
      <c r="AH648" s="27">
        <f t="shared" si="106"/>
        <v>0</v>
      </c>
      <c r="AI648" s="27">
        <f t="shared" si="107"/>
        <v>0</v>
      </c>
      <c r="AJ648" s="27">
        <f t="shared" si="108"/>
        <v>0</v>
      </c>
      <c r="AK648" s="27">
        <f t="shared" si="109"/>
        <v>0</v>
      </c>
    </row>
    <row r="649" spans="1:37">
      <c r="A649" s="28" t="str">
        <f>IF(記入用!A649="","",記入用!A649)</f>
        <v/>
      </c>
      <c r="B649" s="28" t="str">
        <f>IF(記入用!B649="","",記入用!B649)</f>
        <v/>
      </c>
      <c r="C649" s="28" t="str">
        <f>IF(記入用!C649="","",記入用!C649)</f>
        <v/>
      </c>
      <c r="D649" s="28" t="str">
        <f>IF(記入用!D649="","",記入用!D649)</f>
        <v/>
      </c>
      <c r="E649" s="28" t="str">
        <f>IF(記入用!E649="","",記入用!E649)</f>
        <v/>
      </c>
      <c r="F649" s="28" t="str">
        <f>IF(記入用!F649="","",記入用!F649)</f>
        <v/>
      </c>
      <c r="G649" s="28" t="str">
        <f>IF(OR(記入用!G649=0,記入用!H649=0),"",ROUND((記入用!G649+記入用!H649)/2,0))</f>
        <v/>
      </c>
      <c r="H649" s="29" t="str">
        <f>IF(集計用!G649="","",IF(集計用!F649="男",LOOKUP(集計用!G649,得点換算データ!$A$3:$B$12),LOOKUP(集計用!G649,得点換算データ!$A$17:$B$26)))</f>
        <v/>
      </c>
      <c r="I649" s="28" t="str">
        <f>IF(記入用!I649="","",記入用!I649)</f>
        <v/>
      </c>
      <c r="J649" s="30" t="str">
        <f>IF(集計用!I649="","",IF(集計用!F649="男",LOOKUP(集計用!I649,得点換算データ!$C$3:$D$12),LOOKUP(集計用!I649,得点換算データ!$C$17:$D$26)))</f>
        <v/>
      </c>
      <c r="K649" s="28" t="str">
        <f>IF(記入用!J649="","",ROUNDDOWN(記入用!J649,0))</f>
        <v/>
      </c>
      <c r="L649" s="29" t="str">
        <f>IF(集計用!K649="","",IF(集計用!F649="男",LOOKUP(集計用!K649,得点換算データ!$E$3:$F$12),LOOKUP(集計用!K649,得点換算データ!$E$17:$F$26)))</f>
        <v/>
      </c>
      <c r="M649" s="28" t="str">
        <f>IF(記入用!K649="","",記入用!K649)</f>
        <v/>
      </c>
      <c r="N649" s="30" t="str">
        <f>IF(集計用!M649="","",IF(集計用!F649="男",LOOKUP(集計用!M649,得点換算データ!$G$3:$H$12),LOOKUP(集計用!M649,得点換算データ!$G$17:$H$26)))</f>
        <v/>
      </c>
      <c r="O649" s="28" t="str">
        <f>IF(記入用!L649="","",記入用!L649)</f>
        <v/>
      </c>
      <c r="P649" s="30" t="str">
        <f>IF(集計用!O649="","",IF(集計用!F649="男",LOOKUP(集計用!O649,得点換算データ!$I$3:$J$12),LOOKUP(集計用!O649,得点換算データ!$I$17:$J$26)))</f>
        <v/>
      </c>
      <c r="Q649" s="28" t="str">
        <f>IF(記入用!M649="","",記入用!M649)</f>
        <v/>
      </c>
      <c r="R649" s="30" t="str">
        <f>IF(集計用!Q649="","",IF(集計用!F649="男",LOOKUP(集計用!Q649,得点換算データ!$K$3:$L$12),LOOKUP(集計用!Q649,得点換算データ!$K$17:$L$26)))</f>
        <v/>
      </c>
      <c r="S649" s="28" t="str">
        <f>IF(記入用!N649="","",ROUNDUP(記入用!N649,1))</f>
        <v/>
      </c>
      <c r="T649" s="30" t="str">
        <f>IF(集計用!S649="","",IF(集計用!F649="男",LOOKUP(集計用!S649,得点換算データ!$M$3:$N$12),LOOKUP(集計用!S649,得点換算データ!$M$17:$N$26)))</f>
        <v/>
      </c>
      <c r="U649" s="28" t="str">
        <f>IF(記入用!O649="","",ROUNDDOWN(記入用!O649,0))</f>
        <v/>
      </c>
      <c r="V649" s="30" t="str">
        <f>IF(集計用!U649="","",IF(集計用!F649="男",LOOKUP(集計用!U649,得点換算データ!$O$3:$P$12),LOOKUP(集計用!U649,得点換算データ!$O$17:$P$26)))</f>
        <v/>
      </c>
      <c r="W649" s="28" t="str">
        <f>IF(記入用!P649="","",ROUNDDOWN(記入用!P649,0))</f>
        <v/>
      </c>
      <c r="X649" s="30" t="str">
        <f>IF(集計用!W649="","",IF(集計用!F649="男",LOOKUP(集計用!W649,得点換算データ!$Q$3:$R$12),LOOKUP(集計用!W649,得点換算データ!$Q$17:$R$26)))</f>
        <v/>
      </c>
      <c r="Y649" s="28" t="str">
        <f>IF(SUM(集計用!H649+J649+L649+N649+P649+R649+T649+V649+X649)=0,"",(H649+J649+L649+N649+T649+V649+X649+MAX(P649,R649)))</f>
        <v/>
      </c>
      <c r="Z649" s="28" t="str">
        <f>IF(Y649="","",IF(C649=1,LOOKUP(Y649,得点換算データ!$B$29:$B$33,得点換算データ!$A$29:$A$33),IF(C649=2,LOOKUP(Y649,得点換算データ!$C$29:$C$33,得点換算データ!$A$29:$A$33),LOOKUP(Y649,得点換算データ!$D$29:$D$33,得点換算データ!$A$29:$A$33))))</f>
        <v/>
      </c>
      <c r="AA649" s="27">
        <f t="shared" si="100"/>
        <v>0</v>
      </c>
      <c r="AB649" s="27"/>
      <c r="AC649" s="27">
        <f t="shared" si="101"/>
        <v>0</v>
      </c>
      <c r="AD649" s="27">
        <f t="shared" si="102"/>
        <v>0</v>
      </c>
      <c r="AE649" s="27">
        <f t="shared" si="103"/>
        <v>0</v>
      </c>
      <c r="AF649" s="27">
        <f t="shared" si="104"/>
        <v>0</v>
      </c>
      <c r="AG649" s="27">
        <f t="shared" si="105"/>
        <v>0</v>
      </c>
      <c r="AH649" s="27">
        <f t="shared" si="106"/>
        <v>0</v>
      </c>
      <c r="AI649" s="27">
        <f t="shared" si="107"/>
        <v>0</v>
      </c>
      <c r="AJ649" s="27">
        <f t="shared" si="108"/>
        <v>0</v>
      </c>
      <c r="AK649" s="27">
        <f t="shared" si="109"/>
        <v>0</v>
      </c>
    </row>
    <row r="650" spans="1:37">
      <c r="A650" s="28" t="str">
        <f>IF(記入用!A650="","",記入用!A650)</f>
        <v/>
      </c>
      <c r="B650" s="28" t="str">
        <f>IF(記入用!B650="","",記入用!B650)</f>
        <v/>
      </c>
      <c r="C650" s="28" t="str">
        <f>IF(記入用!C650="","",記入用!C650)</f>
        <v/>
      </c>
      <c r="D650" s="28" t="str">
        <f>IF(記入用!D650="","",記入用!D650)</f>
        <v/>
      </c>
      <c r="E650" s="28" t="str">
        <f>IF(記入用!E650="","",記入用!E650)</f>
        <v/>
      </c>
      <c r="F650" s="28" t="str">
        <f>IF(記入用!F650="","",記入用!F650)</f>
        <v/>
      </c>
      <c r="G650" s="28" t="str">
        <f>IF(OR(記入用!G650=0,記入用!H650=0),"",ROUND((記入用!G650+記入用!H650)/2,0))</f>
        <v/>
      </c>
      <c r="H650" s="29" t="str">
        <f>IF(集計用!G650="","",IF(集計用!F650="男",LOOKUP(集計用!G650,得点換算データ!$A$3:$B$12),LOOKUP(集計用!G650,得点換算データ!$A$17:$B$26)))</f>
        <v/>
      </c>
      <c r="I650" s="28" t="str">
        <f>IF(記入用!I650="","",記入用!I650)</f>
        <v/>
      </c>
      <c r="J650" s="30" t="str">
        <f>IF(集計用!I650="","",IF(集計用!F650="男",LOOKUP(集計用!I650,得点換算データ!$C$3:$D$12),LOOKUP(集計用!I650,得点換算データ!$C$17:$D$26)))</f>
        <v/>
      </c>
      <c r="K650" s="28" t="str">
        <f>IF(記入用!J650="","",ROUNDDOWN(記入用!J650,0))</f>
        <v/>
      </c>
      <c r="L650" s="29" t="str">
        <f>IF(集計用!K650="","",IF(集計用!F650="男",LOOKUP(集計用!K650,得点換算データ!$E$3:$F$12),LOOKUP(集計用!K650,得点換算データ!$E$17:$F$26)))</f>
        <v/>
      </c>
      <c r="M650" s="28" t="str">
        <f>IF(記入用!K650="","",記入用!K650)</f>
        <v/>
      </c>
      <c r="N650" s="30" t="str">
        <f>IF(集計用!M650="","",IF(集計用!F650="男",LOOKUP(集計用!M650,得点換算データ!$G$3:$H$12),LOOKUP(集計用!M650,得点換算データ!$G$17:$H$26)))</f>
        <v/>
      </c>
      <c r="O650" s="28" t="str">
        <f>IF(記入用!L650="","",記入用!L650)</f>
        <v/>
      </c>
      <c r="P650" s="30" t="str">
        <f>IF(集計用!O650="","",IF(集計用!F650="男",LOOKUP(集計用!O650,得点換算データ!$I$3:$J$12),LOOKUP(集計用!O650,得点換算データ!$I$17:$J$26)))</f>
        <v/>
      </c>
      <c r="Q650" s="28" t="str">
        <f>IF(記入用!M650="","",記入用!M650)</f>
        <v/>
      </c>
      <c r="R650" s="30" t="str">
        <f>IF(集計用!Q650="","",IF(集計用!F650="男",LOOKUP(集計用!Q650,得点換算データ!$K$3:$L$12),LOOKUP(集計用!Q650,得点換算データ!$K$17:$L$26)))</f>
        <v/>
      </c>
      <c r="S650" s="28" t="str">
        <f>IF(記入用!N650="","",ROUNDUP(記入用!N650,1))</f>
        <v/>
      </c>
      <c r="T650" s="30" t="str">
        <f>IF(集計用!S650="","",IF(集計用!F650="男",LOOKUP(集計用!S650,得点換算データ!$M$3:$N$12),LOOKUP(集計用!S650,得点換算データ!$M$17:$N$26)))</f>
        <v/>
      </c>
      <c r="U650" s="28" t="str">
        <f>IF(記入用!O650="","",ROUNDDOWN(記入用!O650,0))</f>
        <v/>
      </c>
      <c r="V650" s="30" t="str">
        <f>IF(集計用!U650="","",IF(集計用!F650="男",LOOKUP(集計用!U650,得点換算データ!$O$3:$P$12),LOOKUP(集計用!U650,得点換算データ!$O$17:$P$26)))</f>
        <v/>
      </c>
      <c r="W650" s="28" t="str">
        <f>IF(記入用!P650="","",ROUNDDOWN(記入用!P650,0))</f>
        <v/>
      </c>
      <c r="X650" s="30" t="str">
        <f>IF(集計用!W650="","",IF(集計用!F650="男",LOOKUP(集計用!W650,得点換算データ!$Q$3:$R$12),LOOKUP(集計用!W650,得点換算データ!$Q$17:$R$26)))</f>
        <v/>
      </c>
      <c r="Y650" s="28" t="str">
        <f>IF(SUM(集計用!H650+J650+L650+N650+P650+R650+T650+V650+X650)=0,"",(H650+J650+L650+N650+T650+V650+X650+MAX(P650,R650)))</f>
        <v/>
      </c>
      <c r="Z650" s="28" t="str">
        <f>IF(Y650="","",IF(C650=1,LOOKUP(Y650,得点換算データ!$B$29:$B$33,得点換算データ!$A$29:$A$33),IF(C650=2,LOOKUP(Y650,得点換算データ!$C$29:$C$33,得点換算データ!$A$29:$A$33),LOOKUP(Y650,得点換算データ!$D$29:$D$33,得点換算データ!$A$29:$A$33))))</f>
        <v/>
      </c>
      <c r="AA650" s="27">
        <f t="shared" si="100"/>
        <v>0</v>
      </c>
      <c r="AB650" s="27"/>
      <c r="AC650" s="27">
        <f t="shared" si="101"/>
        <v>0</v>
      </c>
      <c r="AD650" s="27">
        <f t="shared" si="102"/>
        <v>0</v>
      </c>
      <c r="AE650" s="27">
        <f t="shared" si="103"/>
        <v>0</v>
      </c>
      <c r="AF650" s="27">
        <f t="shared" si="104"/>
        <v>0</v>
      </c>
      <c r="AG650" s="27">
        <f t="shared" si="105"/>
        <v>0</v>
      </c>
      <c r="AH650" s="27">
        <f t="shared" si="106"/>
        <v>0</v>
      </c>
      <c r="AI650" s="27">
        <f t="shared" si="107"/>
        <v>0</v>
      </c>
      <c r="AJ650" s="27">
        <f t="shared" si="108"/>
        <v>0</v>
      </c>
      <c r="AK650" s="27">
        <f t="shared" si="109"/>
        <v>0</v>
      </c>
    </row>
    <row r="651" spans="1:37">
      <c r="A651" s="28" t="str">
        <f>IF(記入用!A651="","",記入用!A651)</f>
        <v/>
      </c>
      <c r="B651" s="28" t="str">
        <f>IF(記入用!B651="","",記入用!B651)</f>
        <v/>
      </c>
      <c r="C651" s="28" t="str">
        <f>IF(記入用!C651="","",記入用!C651)</f>
        <v/>
      </c>
      <c r="D651" s="28" t="str">
        <f>IF(記入用!D651="","",記入用!D651)</f>
        <v/>
      </c>
      <c r="E651" s="28" t="str">
        <f>IF(記入用!E651="","",記入用!E651)</f>
        <v/>
      </c>
      <c r="F651" s="28" t="str">
        <f>IF(記入用!F651="","",記入用!F651)</f>
        <v/>
      </c>
      <c r="G651" s="28" t="str">
        <f>IF(OR(記入用!G651=0,記入用!H651=0),"",ROUND((記入用!G651+記入用!H651)/2,0))</f>
        <v/>
      </c>
      <c r="H651" s="29" t="str">
        <f>IF(集計用!G651="","",IF(集計用!F651="男",LOOKUP(集計用!G651,得点換算データ!$A$3:$B$12),LOOKUP(集計用!G651,得点換算データ!$A$17:$B$26)))</f>
        <v/>
      </c>
      <c r="I651" s="28" t="str">
        <f>IF(記入用!I651="","",記入用!I651)</f>
        <v/>
      </c>
      <c r="J651" s="30" t="str">
        <f>IF(集計用!I651="","",IF(集計用!F651="男",LOOKUP(集計用!I651,得点換算データ!$C$3:$D$12),LOOKUP(集計用!I651,得点換算データ!$C$17:$D$26)))</f>
        <v/>
      </c>
      <c r="K651" s="28" t="str">
        <f>IF(記入用!J651="","",ROUNDDOWN(記入用!J651,0))</f>
        <v/>
      </c>
      <c r="L651" s="29" t="str">
        <f>IF(集計用!K651="","",IF(集計用!F651="男",LOOKUP(集計用!K651,得点換算データ!$E$3:$F$12),LOOKUP(集計用!K651,得点換算データ!$E$17:$F$26)))</f>
        <v/>
      </c>
      <c r="M651" s="28" t="str">
        <f>IF(記入用!K651="","",記入用!K651)</f>
        <v/>
      </c>
      <c r="N651" s="30" t="str">
        <f>IF(集計用!M651="","",IF(集計用!F651="男",LOOKUP(集計用!M651,得点換算データ!$G$3:$H$12),LOOKUP(集計用!M651,得点換算データ!$G$17:$H$26)))</f>
        <v/>
      </c>
      <c r="O651" s="28" t="str">
        <f>IF(記入用!L651="","",記入用!L651)</f>
        <v/>
      </c>
      <c r="P651" s="30" t="str">
        <f>IF(集計用!O651="","",IF(集計用!F651="男",LOOKUP(集計用!O651,得点換算データ!$I$3:$J$12),LOOKUP(集計用!O651,得点換算データ!$I$17:$J$26)))</f>
        <v/>
      </c>
      <c r="Q651" s="28" t="str">
        <f>IF(記入用!M651="","",記入用!M651)</f>
        <v/>
      </c>
      <c r="R651" s="30" t="str">
        <f>IF(集計用!Q651="","",IF(集計用!F651="男",LOOKUP(集計用!Q651,得点換算データ!$K$3:$L$12),LOOKUP(集計用!Q651,得点換算データ!$K$17:$L$26)))</f>
        <v/>
      </c>
      <c r="S651" s="28" t="str">
        <f>IF(記入用!N651="","",ROUNDUP(記入用!N651,1))</f>
        <v/>
      </c>
      <c r="T651" s="30" t="str">
        <f>IF(集計用!S651="","",IF(集計用!F651="男",LOOKUP(集計用!S651,得点換算データ!$M$3:$N$12),LOOKUP(集計用!S651,得点換算データ!$M$17:$N$26)))</f>
        <v/>
      </c>
      <c r="U651" s="28" t="str">
        <f>IF(記入用!O651="","",ROUNDDOWN(記入用!O651,0))</f>
        <v/>
      </c>
      <c r="V651" s="30" t="str">
        <f>IF(集計用!U651="","",IF(集計用!F651="男",LOOKUP(集計用!U651,得点換算データ!$O$3:$P$12),LOOKUP(集計用!U651,得点換算データ!$O$17:$P$26)))</f>
        <v/>
      </c>
      <c r="W651" s="28" t="str">
        <f>IF(記入用!P651="","",ROUNDDOWN(記入用!P651,0))</f>
        <v/>
      </c>
      <c r="X651" s="30" t="str">
        <f>IF(集計用!W651="","",IF(集計用!F651="男",LOOKUP(集計用!W651,得点換算データ!$Q$3:$R$12),LOOKUP(集計用!W651,得点換算データ!$Q$17:$R$26)))</f>
        <v/>
      </c>
      <c r="Y651" s="28" t="str">
        <f>IF(SUM(集計用!H651+J651+L651+N651+P651+R651+T651+V651+X651)=0,"",(H651+J651+L651+N651+T651+V651+X651+MAX(P651,R651)))</f>
        <v/>
      </c>
      <c r="Z651" s="28" t="str">
        <f>IF(Y651="","",IF(C651=1,LOOKUP(Y651,得点換算データ!$B$29:$B$33,得点換算データ!$A$29:$A$33),IF(C651=2,LOOKUP(Y651,得点換算データ!$C$29:$C$33,得点換算データ!$A$29:$A$33),LOOKUP(Y651,得点換算データ!$D$29:$D$33,得点換算データ!$A$29:$A$33))))</f>
        <v/>
      </c>
      <c r="AA651" s="27">
        <f t="shared" si="100"/>
        <v>0</v>
      </c>
      <c r="AB651" s="27"/>
      <c r="AC651" s="27">
        <f t="shared" si="101"/>
        <v>0</v>
      </c>
      <c r="AD651" s="27">
        <f t="shared" si="102"/>
        <v>0</v>
      </c>
      <c r="AE651" s="27">
        <f t="shared" si="103"/>
        <v>0</v>
      </c>
      <c r="AF651" s="27">
        <f t="shared" si="104"/>
        <v>0</v>
      </c>
      <c r="AG651" s="27">
        <f t="shared" si="105"/>
        <v>0</v>
      </c>
      <c r="AH651" s="27">
        <f t="shared" si="106"/>
        <v>0</v>
      </c>
      <c r="AI651" s="27">
        <f t="shared" si="107"/>
        <v>0</v>
      </c>
      <c r="AJ651" s="27">
        <f t="shared" si="108"/>
        <v>0</v>
      </c>
      <c r="AK651" s="27">
        <f t="shared" si="109"/>
        <v>0</v>
      </c>
    </row>
    <row r="652" spans="1:37">
      <c r="A652" s="28" t="str">
        <f>IF(記入用!A652="","",記入用!A652)</f>
        <v/>
      </c>
      <c r="B652" s="28" t="str">
        <f>IF(記入用!B652="","",記入用!B652)</f>
        <v/>
      </c>
      <c r="C652" s="28" t="str">
        <f>IF(記入用!C652="","",記入用!C652)</f>
        <v/>
      </c>
      <c r="D652" s="28" t="str">
        <f>IF(記入用!D652="","",記入用!D652)</f>
        <v/>
      </c>
      <c r="E652" s="28" t="str">
        <f>IF(記入用!E652="","",記入用!E652)</f>
        <v/>
      </c>
      <c r="F652" s="28" t="str">
        <f>IF(記入用!F652="","",記入用!F652)</f>
        <v/>
      </c>
      <c r="G652" s="28" t="str">
        <f>IF(OR(記入用!G652=0,記入用!H652=0),"",ROUND((記入用!G652+記入用!H652)/2,0))</f>
        <v/>
      </c>
      <c r="H652" s="29" t="str">
        <f>IF(集計用!G652="","",IF(集計用!F652="男",LOOKUP(集計用!G652,得点換算データ!$A$3:$B$12),LOOKUP(集計用!G652,得点換算データ!$A$17:$B$26)))</f>
        <v/>
      </c>
      <c r="I652" s="28" t="str">
        <f>IF(記入用!I652="","",記入用!I652)</f>
        <v/>
      </c>
      <c r="J652" s="30" t="str">
        <f>IF(集計用!I652="","",IF(集計用!F652="男",LOOKUP(集計用!I652,得点換算データ!$C$3:$D$12),LOOKUP(集計用!I652,得点換算データ!$C$17:$D$26)))</f>
        <v/>
      </c>
      <c r="K652" s="28" t="str">
        <f>IF(記入用!J652="","",ROUNDDOWN(記入用!J652,0))</f>
        <v/>
      </c>
      <c r="L652" s="29" t="str">
        <f>IF(集計用!K652="","",IF(集計用!F652="男",LOOKUP(集計用!K652,得点換算データ!$E$3:$F$12),LOOKUP(集計用!K652,得点換算データ!$E$17:$F$26)))</f>
        <v/>
      </c>
      <c r="M652" s="28" t="str">
        <f>IF(記入用!K652="","",記入用!K652)</f>
        <v/>
      </c>
      <c r="N652" s="30" t="str">
        <f>IF(集計用!M652="","",IF(集計用!F652="男",LOOKUP(集計用!M652,得点換算データ!$G$3:$H$12),LOOKUP(集計用!M652,得点換算データ!$G$17:$H$26)))</f>
        <v/>
      </c>
      <c r="O652" s="28" t="str">
        <f>IF(記入用!L652="","",記入用!L652)</f>
        <v/>
      </c>
      <c r="P652" s="30" t="str">
        <f>IF(集計用!O652="","",IF(集計用!F652="男",LOOKUP(集計用!O652,得点換算データ!$I$3:$J$12),LOOKUP(集計用!O652,得点換算データ!$I$17:$J$26)))</f>
        <v/>
      </c>
      <c r="Q652" s="28" t="str">
        <f>IF(記入用!M652="","",記入用!M652)</f>
        <v/>
      </c>
      <c r="R652" s="30" t="str">
        <f>IF(集計用!Q652="","",IF(集計用!F652="男",LOOKUP(集計用!Q652,得点換算データ!$K$3:$L$12),LOOKUP(集計用!Q652,得点換算データ!$K$17:$L$26)))</f>
        <v/>
      </c>
      <c r="S652" s="28" t="str">
        <f>IF(記入用!N652="","",ROUNDUP(記入用!N652,1))</f>
        <v/>
      </c>
      <c r="T652" s="30" t="str">
        <f>IF(集計用!S652="","",IF(集計用!F652="男",LOOKUP(集計用!S652,得点換算データ!$M$3:$N$12),LOOKUP(集計用!S652,得点換算データ!$M$17:$N$26)))</f>
        <v/>
      </c>
      <c r="U652" s="28" t="str">
        <f>IF(記入用!O652="","",ROUNDDOWN(記入用!O652,0))</f>
        <v/>
      </c>
      <c r="V652" s="30" t="str">
        <f>IF(集計用!U652="","",IF(集計用!F652="男",LOOKUP(集計用!U652,得点換算データ!$O$3:$P$12),LOOKUP(集計用!U652,得点換算データ!$O$17:$P$26)))</f>
        <v/>
      </c>
      <c r="W652" s="28" t="str">
        <f>IF(記入用!P652="","",ROUNDDOWN(記入用!P652,0))</f>
        <v/>
      </c>
      <c r="X652" s="30" t="str">
        <f>IF(集計用!W652="","",IF(集計用!F652="男",LOOKUP(集計用!W652,得点換算データ!$Q$3:$R$12),LOOKUP(集計用!W652,得点換算データ!$Q$17:$R$26)))</f>
        <v/>
      </c>
      <c r="Y652" s="28" t="str">
        <f>IF(SUM(集計用!H652+J652+L652+N652+P652+R652+T652+V652+X652)=0,"",(H652+J652+L652+N652+T652+V652+X652+MAX(P652,R652)))</f>
        <v/>
      </c>
      <c r="Z652" s="28" t="str">
        <f>IF(Y652="","",IF(C652=1,LOOKUP(Y652,得点換算データ!$B$29:$B$33,得点換算データ!$A$29:$A$33),IF(C652=2,LOOKUP(Y652,得点換算データ!$C$29:$C$33,得点換算データ!$A$29:$A$33),LOOKUP(Y652,得点換算データ!$D$29:$D$33,得点換算データ!$A$29:$A$33))))</f>
        <v/>
      </c>
      <c r="AA652" s="27">
        <f t="shared" si="100"/>
        <v>0</v>
      </c>
      <c r="AB652" s="27"/>
      <c r="AC652" s="27">
        <f t="shared" si="101"/>
        <v>0</v>
      </c>
      <c r="AD652" s="27">
        <f t="shared" si="102"/>
        <v>0</v>
      </c>
      <c r="AE652" s="27">
        <f t="shared" si="103"/>
        <v>0</v>
      </c>
      <c r="AF652" s="27">
        <f t="shared" si="104"/>
        <v>0</v>
      </c>
      <c r="AG652" s="27">
        <f t="shared" si="105"/>
        <v>0</v>
      </c>
      <c r="AH652" s="27">
        <f t="shared" si="106"/>
        <v>0</v>
      </c>
      <c r="AI652" s="27">
        <f t="shared" si="107"/>
        <v>0</v>
      </c>
      <c r="AJ652" s="27">
        <f t="shared" si="108"/>
        <v>0</v>
      </c>
      <c r="AK652" s="27">
        <f t="shared" si="109"/>
        <v>0</v>
      </c>
    </row>
    <row r="653" spans="1:37">
      <c r="A653" s="28" t="str">
        <f>IF(記入用!A653="","",記入用!A653)</f>
        <v/>
      </c>
      <c r="B653" s="28" t="str">
        <f>IF(記入用!B653="","",記入用!B653)</f>
        <v/>
      </c>
      <c r="C653" s="28" t="str">
        <f>IF(記入用!C653="","",記入用!C653)</f>
        <v/>
      </c>
      <c r="D653" s="28" t="str">
        <f>IF(記入用!D653="","",記入用!D653)</f>
        <v/>
      </c>
      <c r="E653" s="28" t="str">
        <f>IF(記入用!E653="","",記入用!E653)</f>
        <v/>
      </c>
      <c r="F653" s="28" t="str">
        <f>IF(記入用!F653="","",記入用!F653)</f>
        <v/>
      </c>
      <c r="G653" s="28" t="str">
        <f>IF(OR(記入用!G653=0,記入用!H653=0),"",ROUND((記入用!G653+記入用!H653)/2,0))</f>
        <v/>
      </c>
      <c r="H653" s="29" t="str">
        <f>IF(集計用!G653="","",IF(集計用!F653="男",LOOKUP(集計用!G653,得点換算データ!$A$3:$B$12),LOOKUP(集計用!G653,得点換算データ!$A$17:$B$26)))</f>
        <v/>
      </c>
      <c r="I653" s="28" t="str">
        <f>IF(記入用!I653="","",記入用!I653)</f>
        <v/>
      </c>
      <c r="J653" s="30" t="str">
        <f>IF(集計用!I653="","",IF(集計用!F653="男",LOOKUP(集計用!I653,得点換算データ!$C$3:$D$12),LOOKUP(集計用!I653,得点換算データ!$C$17:$D$26)))</f>
        <v/>
      </c>
      <c r="K653" s="28" t="str">
        <f>IF(記入用!J653="","",ROUNDDOWN(記入用!J653,0))</f>
        <v/>
      </c>
      <c r="L653" s="29" t="str">
        <f>IF(集計用!K653="","",IF(集計用!F653="男",LOOKUP(集計用!K653,得点換算データ!$E$3:$F$12),LOOKUP(集計用!K653,得点換算データ!$E$17:$F$26)))</f>
        <v/>
      </c>
      <c r="M653" s="28" t="str">
        <f>IF(記入用!K653="","",記入用!K653)</f>
        <v/>
      </c>
      <c r="N653" s="30" t="str">
        <f>IF(集計用!M653="","",IF(集計用!F653="男",LOOKUP(集計用!M653,得点換算データ!$G$3:$H$12),LOOKUP(集計用!M653,得点換算データ!$G$17:$H$26)))</f>
        <v/>
      </c>
      <c r="O653" s="28" t="str">
        <f>IF(記入用!L653="","",記入用!L653)</f>
        <v/>
      </c>
      <c r="P653" s="30" t="str">
        <f>IF(集計用!O653="","",IF(集計用!F653="男",LOOKUP(集計用!O653,得点換算データ!$I$3:$J$12),LOOKUP(集計用!O653,得点換算データ!$I$17:$J$26)))</f>
        <v/>
      </c>
      <c r="Q653" s="28" t="str">
        <f>IF(記入用!M653="","",記入用!M653)</f>
        <v/>
      </c>
      <c r="R653" s="30" t="str">
        <f>IF(集計用!Q653="","",IF(集計用!F653="男",LOOKUP(集計用!Q653,得点換算データ!$K$3:$L$12),LOOKUP(集計用!Q653,得点換算データ!$K$17:$L$26)))</f>
        <v/>
      </c>
      <c r="S653" s="28" t="str">
        <f>IF(記入用!N653="","",ROUNDUP(記入用!N653,1))</f>
        <v/>
      </c>
      <c r="T653" s="30" t="str">
        <f>IF(集計用!S653="","",IF(集計用!F653="男",LOOKUP(集計用!S653,得点換算データ!$M$3:$N$12),LOOKUP(集計用!S653,得点換算データ!$M$17:$N$26)))</f>
        <v/>
      </c>
      <c r="U653" s="28" t="str">
        <f>IF(記入用!O653="","",ROUNDDOWN(記入用!O653,0))</f>
        <v/>
      </c>
      <c r="V653" s="30" t="str">
        <f>IF(集計用!U653="","",IF(集計用!F653="男",LOOKUP(集計用!U653,得点換算データ!$O$3:$P$12),LOOKUP(集計用!U653,得点換算データ!$O$17:$P$26)))</f>
        <v/>
      </c>
      <c r="W653" s="28" t="str">
        <f>IF(記入用!P653="","",ROUNDDOWN(記入用!P653,0))</f>
        <v/>
      </c>
      <c r="X653" s="30" t="str">
        <f>IF(集計用!W653="","",IF(集計用!F653="男",LOOKUP(集計用!W653,得点換算データ!$Q$3:$R$12),LOOKUP(集計用!W653,得点換算データ!$Q$17:$R$26)))</f>
        <v/>
      </c>
      <c r="Y653" s="28" t="str">
        <f>IF(SUM(集計用!H653+J653+L653+N653+P653+R653+T653+V653+X653)=0,"",(H653+J653+L653+N653+T653+V653+X653+MAX(P653,R653)))</f>
        <v/>
      </c>
      <c r="Z653" s="28" t="str">
        <f>IF(Y653="","",IF(C653=1,LOOKUP(Y653,得点換算データ!$B$29:$B$33,得点換算データ!$A$29:$A$33),IF(C653=2,LOOKUP(Y653,得点換算データ!$C$29:$C$33,得点換算データ!$A$29:$A$33),LOOKUP(Y653,得点換算データ!$D$29:$D$33,得点換算データ!$A$29:$A$33))))</f>
        <v/>
      </c>
      <c r="AA653" s="27">
        <f t="shared" si="100"/>
        <v>0</v>
      </c>
      <c r="AB653" s="27"/>
      <c r="AC653" s="27">
        <f t="shared" si="101"/>
        <v>0</v>
      </c>
      <c r="AD653" s="27">
        <f t="shared" si="102"/>
        <v>0</v>
      </c>
      <c r="AE653" s="27">
        <f t="shared" si="103"/>
        <v>0</v>
      </c>
      <c r="AF653" s="27">
        <f t="shared" si="104"/>
        <v>0</v>
      </c>
      <c r="AG653" s="27">
        <f t="shared" si="105"/>
        <v>0</v>
      </c>
      <c r="AH653" s="27">
        <f t="shared" si="106"/>
        <v>0</v>
      </c>
      <c r="AI653" s="27">
        <f t="shared" si="107"/>
        <v>0</v>
      </c>
      <c r="AJ653" s="27">
        <f t="shared" si="108"/>
        <v>0</v>
      </c>
      <c r="AK653" s="27">
        <f t="shared" si="109"/>
        <v>0</v>
      </c>
    </row>
    <row r="654" spans="1:37">
      <c r="A654" s="28" t="str">
        <f>IF(記入用!A654="","",記入用!A654)</f>
        <v/>
      </c>
      <c r="B654" s="28" t="str">
        <f>IF(記入用!B654="","",記入用!B654)</f>
        <v/>
      </c>
      <c r="C654" s="28" t="str">
        <f>IF(記入用!C654="","",記入用!C654)</f>
        <v/>
      </c>
      <c r="D654" s="28" t="str">
        <f>IF(記入用!D654="","",記入用!D654)</f>
        <v/>
      </c>
      <c r="E654" s="28" t="str">
        <f>IF(記入用!E654="","",記入用!E654)</f>
        <v/>
      </c>
      <c r="F654" s="28" t="str">
        <f>IF(記入用!F654="","",記入用!F654)</f>
        <v/>
      </c>
      <c r="G654" s="28" t="str">
        <f>IF(OR(記入用!G654=0,記入用!H654=0),"",ROUND((記入用!G654+記入用!H654)/2,0))</f>
        <v/>
      </c>
      <c r="H654" s="29" t="str">
        <f>IF(集計用!G654="","",IF(集計用!F654="男",LOOKUP(集計用!G654,得点換算データ!$A$3:$B$12),LOOKUP(集計用!G654,得点換算データ!$A$17:$B$26)))</f>
        <v/>
      </c>
      <c r="I654" s="28" t="str">
        <f>IF(記入用!I654="","",記入用!I654)</f>
        <v/>
      </c>
      <c r="J654" s="30" t="str">
        <f>IF(集計用!I654="","",IF(集計用!F654="男",LOOKUP(集計用!I654,得点換算データ!$C$3:$D$12),LOOKUP(集計用!I654,得点換算データ!$C$17:$D$26)))</f>
        <v/>
      </c>
      <c r="K654" s="28" t="str">
        <f>IF(記入用!J654="","",ROUNDDOWN(記入用!J654,0))</f>
        <v/>
      </c>
      <c r="L654" s="29" t="str">
        <f>IF(集計用!K654="","",IF(集計用!F654="男",LOOKUP(集計用!K654,得点換算データ!$E$3:$F$12),LOOKUP(集計用!K654,得点換算データ!$E$17:$F$26)))</f>
        <v/>
      </c>
      <c r="M654" s="28" t="str">
        <f>IF(記入用!K654="","",記入用!K654)</f>
        <v/>
      </c>
      <c r="N654" s="30" t="str">
        <f>IF(集計用!M654="","",IF(集計用!F654="男",LOOKUP(集計用!M654,得点換算データ!$G$3:$H$12),LOOKUP(集計用!M654,得点換算データ!$G$17:$H$26)))</f>
        <v/>
      </c>
      <c r="O654" s="28" t="str">
        <f>IF(記入用!L654="","",記入用!L654)</f>
        <v/>
      </c>
      <c r="P654" s="30" t="str">
        <f>IF(集計用!O654="","",IF(集計用!F654="男",LOOKUP(集計用!O654,得点換算データ!$I$3:$J$12),LOOKUP(集計用!O654,得点換算データ!$I$17:$J$26)))</f>
        <v/>
      </c>
      <c r="Q654" s="28" t="str">
        <f>IF(記入用!M654="","",記入用!M654)</f>
        <v/>
      </c>
      <c r="R654" s="30" t="str">
        <f>IF(集計用!Q654="","",IF(集計用!F654="男",LOOKUP(集計用!Q654,得点換算データ!$K$3:$L$12),LOOKUP(集計用!Q654,得点換算データ!$K$17:$L$26)))</f>
        <v/>
      </c>
      <c r="S654" s="28" t="str">
        <f>IF(記入用!N654="","",ROUNDUP(記入用!N654,1))</f>
        <v/>
      </c>
      <c r="T654" s="30" t="str">
        <f>IF(集計用!S654="","",IF(集計用!F654="男",LOOKUP(集計用!S654,得点換算データ!$M$3:$N$12),LOOKUP(集計用!S654,得点換算データ!$M$17:$N$26)))</f>
        <v/>
      </c>
      <c r="U654" s="28" t="str">
        <f>IF(記入用!O654="","",ROUNDDOWN(記入用!O654,0))</f>
        <v/>
      </c>
      <c r="V654" s="30" t="str">
        <f>IF(集計用!U654="","",IF(集計用!F654="男",LOOKUP(集計用!U654,得点換算データ!$O$3:$P$12),LOOKUP(集計用!U654,得点換算データ!$O$17:$P$26)))</f>
        <v/>
      </c>
      <c r="W654" s="28" t="str">
        <f>IF(記入用!P654="","",ROUNDDOWN(記入用!P654,0))</f>
        <v/>
      </c>
      <c r="X654" s="30" t="str">
        <f>IF(集計用!W654="","",IF(集計用!F654="男",LOOKUP(集計用!W654,得点換算データ!$Q$3:$R$12),LOOKUP(集計用!W654,得点換算データ!$Q$17:$R$26)))</f>
        <v/>
      </c>
      <c r="Y654" s="28" t="str">
        <f>IF(SUM(集計用!H654+J654+L654+N654+P654+R654+T654+V654+X654)=0,"",(H654+J654+L654+N654+T654+V654+X654+MAX(P654,R654)))</f>
        <v/>
      </c>
      <c r="Z654" s="28" t="str">
        <f>IF(Y654="","",IF(C654=1,LOOKUP(Y654,得点換算データ!$B$29:$B$33,得点換算データ!$A$29:$A$33),IF(C654=2,LOOKUP(Y654,得点換算データ!$C$29:$C$33,得点換算データ!$A$29:$A$33),LOOKUP(Y654,得点換算データ!$D$29:$D$33,得点換算データ!$A$29:$A$33))))</f>
        <v/>
      </c>
      <c r="AA654" s="27">
        <f t="shared" si="100"/>
        <v>0</v>
      </c>
      <c r="AB654" s="27"/>
      <c r="AC654" s="27">
        <f t="shared" si="101"/>
        <v>0</v>
      </c>
      <c r="AD654" s="27">
        <f t="shared" si="102"/>
        <v>0</v>
      </c>
      <c r="AE654" s="27">
        <f t="shared" si="103"/>
        <v>0</v>
      </c>
      <c r="AF654" s="27">
        <f t="shared" si="104"/>
        <v>0</v>
      </c>
      <c r="AG654" s="27">
        <f t="shared" si="105"/>
        <v>0</v>
      </c>
      <c r="AH654" s="27">
        <f t="shared" si="106"/>
        <v>0</v>
      </c>
      <c r="AI654" s="27">
        <f t="shared" si="107"/>
        <v>0</v>
      </c>
      <c r="AJ654" s="27">
        <f t="shared" si="108"/>
        <v>0</v>
      </c>
      <c r="AK654" s="27">
        <f t="shared" si="109"/>
        <v>0</v>
      </c>
    </row>
    <row r="655" spans="1:37">
      <c r="A655" s="28" t="str">
        <f>IF(記入用!A655="","",記入用!A655)</f>
        <v/>
      </c>
      <c r="B655" s="28" t="str">
        <f>IF(記入用!B655="","",記入用!B655)</f>
        <v/>
      </c>
      <c r="C655" s="28" t="str">
        <f>IF(記入用!C655="","",記入用!C655)</f>
        <v/>
      </c>
      <c r="D655" s="28" t="str">
        <f>IF(記入用!D655="","",記入用!D655)</f>
        <v/>
      </c>
      <c r="E655" s="28" t="str">
        <f>IF(記入用!E655="","",記入用!E655)</f>
        <v/>
      </c>
      <c r="F655" s="28" t="str">
        <f>IF(記入用!F655="","",記入用!F655)</f>
        <v/>
      </c>
      <c r="G655" s="28" t="str">
        <f>IF(OR(記入用!G655=0,記入用!H655=0),"",ROUND((記入用!G655+記入用!H655)/2,0))</f>
        <v/>
      </c>
      <c r="H655" s="29" t="str">
        <f>IF(集計用!G655="","",IF(集計用!F655="男",LOOKUP(集計用!G655,得点換算データ!$A$3:$B$12),LOOKUP(集計用!G655,得点換算データ!$A$17:$B$26)))</f>
        <v/>
      </c>
      <c r="I655" s="28" t="str">
        <f>IF(記入用!I655="","",記入用!I655)</f>
        <v/>
      </c>
      <c r="J655" s="30" t="str">
        <f>IF(集計用!I655="","",IF(集計用!F655="男",LOOKUP(集計用!I655,得点換算データ!$C$3:$D$12),LOOKUP(集計用!I655,得点換算データ!$C$17:$D$26)))</f>
        <v/>
      </c>
      <c r="K655" s="28" t="str">
        <f>IF(記入用!J655="","",ROUNDDOWN(記入用!J655,0))</f>
        <v/>
      </c>
      <c r="L655" s="29" t="str">
        <f>IF(集計用!K655="","",IF(集計用!F655="男",LOOKUP(集計用!K655,得点換算データ!$E$3:$F$12),LOOKUP(集計用!K655,得点換算データ!$E$17:$F$26)))</f>
        <v/>
      </c>
      <c r="M655" s="28" t="str">
        <f>IF(記入用!K655="","",記入用!K655)</f>
        <v/>
      </c>
      <c r="N655" s="30" t="str">
        <f>IF(集計用!M655="","",IF(集計用!F655="男",LOOKUP(集計用!M655,得点換算データ!$G$3:$H$12),LOOKUP(集計用!M655,得点換算データ!$G$17:$H$26)))</f>
        <v/>
      </c>
      <c r="O655" s="28" t="str">
        <f>IF(記入用!L655="","",記入用!L655)</f>
        <v/>
      </c>
      <c r="P655" s="30" t="str">
        <f>IF(集計用!O655="","",IF(集計用!F655="男",LOOKUP(集計用!O655,得点換算データ!$I$3:$J$12),LOOKUP(集計用!O655,得点換算データ!$I$17:$J$26)))</f>
        <v/>
      </c>
      <c r="Q655" s="28" t="str">
        <f>IF(記入用!M655="","",記入用!M655)</f>
        <v/>
      </c>
      <c r="R655" s="30" t="str">
        <f>IF(集計用!Q655="","",IF(集計用!F655="男",LOOKUP(集計用!Q655,得点換算データ!$K$3:$L$12),LOOKUP(集計用!Q655,得点換算データ!$K$17:$L$26)))</f>
        <v/>
      </c>
      <c r="S655" s="28" t="str">
        <f>IF(記入用!N655="","",ROUNDUP(記入用!N655,1))</f>
        <v/>
      </c>
      <c r="T655" s="30" t="str">
        <f>IF(集計用!S655="","",IF(集計用!F655="男",LOOKUP(集計用!S655,得点換算データ!$M$3:$N$12),LOOKUP(集計用!S655,得点換算データ!$M$17:$N$26)))</f>
        <v/>
      </c>
      <c r="U655" s="28" t="str">
        <f>IF(記入用!O655="","",ROUNDDOWN(記入用!O655,0))</f>
        <v/>
      </c>
      <c r="V655" s="30" t="str">
        <f>IF(集計用!U655="","",IF(集計用!F655="男",LOOKUP(集計用!U655,得点換算データ!$O$3:$P$12),LOOKUP(集計用!U655,得点換算データ!$O$17:$P$26)))</f>
        <v/>
      </c>
      <c r="W655" s="28" t="str">
        <f>IF(記入用!P655="","",ROUNDDOWN(記入用!P655,0))</f>
        <v/>
      </c>
      <c r="X655" s="30" t="str">
        <f>IF(集計用!W655="","",IF(集計用!F655="男",LOOKUP(集計用!W655,得点換算データ!$Q$3:$R$12),LOOKUP(集計用!W655,得点換算データ!$Q$17:$R$26)))</f>
        <v/>
      </c>
      <c r="Y655" s="28" t="str">
        <f>IF(SUM(集計用!H655+J655+L655+N655+P655+R655+T655+V655+X655)=0,"",(H655+J655+L655+N655+T655+V655+X655+MAX(P655,R655)))</f>
        <v/>
      </c>
      <c r="Z655" s="28" t="str">
        <f>IF(Y655="","",IF(C655=1,LOOKUP(Y655,得点換算データ!$B$29:$B$33,得点換算データ!$A$29:$A$33),IF(C655=2,LOOKUP(Y655,得点換算データ!$C$29:$C$33,得点換算データ!$A$29:$A$33),LOOKUP(Y655,得点換算データ!$D$29:$D$33,得点換算データ!$A$29:$A$33))))</f>
        <v/>
      </c>
      <c r="AA655" s="27">
        <f t="shared" si="100"/>
        <v>0</v>
      </c>
      <c r="AB655" s="27"/>
      <c r="AC655" s="27">
        <f t="shared" si="101"/>
        <v>0</v>
      </c>
      <c r="AD655" s="27">
        <f t="shared" si="102"/>
        <v>0</v>
      </c>
      <c r="AE655" s="27">
        <f t="shared" si="103"/>
        <v>0</v>
      </c>
      <c r="AF655" s="27">
        <f t="shared" si="104"/>
        <v>0</v>
      </c>
      <c r="AG655" s="27">
        <f t="shared" si="105"/>
        <v>0</v>
      </c>
      <c r="AH655" s="27">
        <f t="shared" si="106"/>
        <v>0</v>
      </c>
      <c r="AI655" s="27">
        <f t="shared" si="107"/>
        <v>0</v>
      </c>
      <c r="AJ655" s="27">
        <f t="shared" si="108"/>
        <v>0</v>
      </c>
      <c r="AK655" s="27">
        <f t="shared" si="109"/>
        <v>0</v>
      </c>
    </row>
    <row r="656" spans="1:37">
      <c r="A656" s="28" t="str">
        <f>IF(記入用!A656="","",記入用!A656)</f>
        <v/>
      </c>
      <c r="B656" s="28" t="str">
        <f>IF(記入用!B656="","",記入用!B656)</f>
        <v/>
      </c>
      <c r="C656" s="28" t="str">
        <f>IF(記入用!C656="","",記入用!C656)</f>
        <v/>
      </c>
      <c r="D656" s="28" t="str">
        <f>IF(記入用!D656="","",記入用!D656)</f>
        <v/>
      </c>
      <c r="E656" s="28" t="str">
        <f>IF(記入用!E656="","",記入用!E656)</f>
        <v/>
      </c>
      <c r="F656" s="28" t="str">
        <f>IF(記入用!F656="","",記入用!F656)</f>
        <v/>
      </c>
      <c r="G656" s="28" t="str">
        <f>IF(OR(記入用!G656=0,記入用!H656=0),"",ROUND((記入用!G656+記入用!H656)/2,0))</f>
        <v/>
      </c>
      <c r="H656" s="29" t="str">
        <f>IF(集計用!G656="","",IF(集計用!F656="男",LOOKUP(集計用!G656,得点換算データ!$A$3:$B$12),LOOKUP(集計用!G656,得点換算データ!$A$17:$B$26)))</f>
        <v/>
      </c>
      <c r="I656" s="28" t="str">
        <f>IF(記入用!I656="","",記入用!I656)</f>
        <v/>
      </c>
      <c r="J656" s="30" t="str">
        <f>IF(集計用!I656="","",IF(集計用!F656="男",LOOKUP(集計用!I656,得点換算データ!$C$3:$D$12),LOOKUP(集計用!I656,得点換算データ!$C$17:$D$26)))</f>
        <v/>
      </c>
      <c r="K656" s="28" t="str">
        <f>IF(記入用!J656="","",ROUNDDOWN(記入用!J656,0))</f>
        <v/>
      </c>
      <c r="L656" s="29" t="str">
        <f>IF(集計用!K656="","",IF(集計用!F656="男",LOOKUP(集計用!K656,得点換算データ!$E$3:$F$12),LOOKUP(集計用!K656,得点換算データ!$E$17:$F$26)))</f>
        <v/>
      </c>
      <c r="M656" s="28" t="str">
        <f>IF(記入用!K656="","",記入用!K656)</f>
        <v/>
      </c>
      <c r="N656" s="30" t="str">
        <f>IF(集計用!M656="","",IF(集計用!F656="男",LOOKUP(集計用!M656,得点換算データ!$G$3:$H$12),LOOKUP(集計用!M656,得点換算データ!$G$17:$H$26)))</f>
        <v/>
      </c>
      <c r="O656" s="28" t="str">
        <f>IF(記入用!L656="","",記入用!L656)</f>
        <v/>
      </c>
      <c r="P656" s="30" t="str">
        <f>IF(集計用!O656="","",IF(集計用!F656="男",LOOKUP(集計用!O656,得点換算データ!$I$3:$J$12),LOOKUP(集計用!O656,得点換算データ!$I$17:$J$26)))</f>
        <v/>
      </c>
      <c r="Q656" s="28" t="str">
        <f>IF(記入用!M656="","",記入用!M656)</f>
        <v/>
      </c>
      <c r="R656" s="30" t="str">
        <f>IF(集計用!Q656="","",IF(集計用!F656="男",LOOKUP(集計用!Q656,得点換算データ!$K$3:$L$12),LOOKUP(集計用!Q656,得点換算データ!$K$17:$L$26)))</f>
        <v/>
      </c>
      <c r="S656" s="28" t="str">
        <f>IF(記入用!N656="","",ROUNDUP(記入用!N656,1))</f>
        <v/>
      </c>
      <c r="T656" s="30" t="str">
        <f>IF(集計用!S656="","",IF(集計用!F656="男",LOOKUP(集計用!S656,得点換算データ!$M$3:$N$12),LOOKUP(集計用!S656,得点換算データ!$M$17:$N$26)))</f>
        <v/>
      </c>
      <c r="U656" s="28" t="str">
        <f>IF(記入用!O656="","",ROUNDDOWN(記入用!O656,0))</f>
        <v/>
      </c>
      <c r="V656" s="30" t="str">
        <f>IF(集計用!U656="","",IF(集計用!F656="男",LOOKUP(集計用!U656,得点換算データ!$O$3:$P$12),LOOKUP(集計用!U656,得点換算データ!$O$17:$P$26)))</f>
        <v/>
      </c>
      <c r="W656" s="28" t="str">
        <f>IF(記入用!P656="","",ROUNDDOWN(記入用!P656,0))</f>
        <v/>
      </c>
      <c r="X656" s="30" t="str">
        <f>IF(集計用!W656="","",IF(集計用!F656="男",LOOKUP(集計用!W656,得点換算データ!$Q$3:$R$12),LOOKUP(集計用!W656,得点換算データ!$Q$17:$R$26)))</f>
        <v/>
      </c>
      <c r="Y656" s="28" t="str">
        <f>IF(SUM(集計用!H656+J656+L656+N656+P656+R656+T656+V656+X656)=0,"",(H656+J656+L656+N656+T656+V656+X656+MAX(P656,R656)))</f>
        <v/>
      </c>
      <c r="Z656" s="28" t="str">
        <f>IF(Y656="","",IF(C656=1,LOOKUP(Y656,得点換算データ!$B$29:$B$33,得点換算データ!$A$29:$A$33),IF(C656=2,LOOKUP(Y656,得点換算データ!$C$29:$C$33,得点換算データ!$A$29:$A$33),LOOKUP(Y656,得点換算データ!$D$29:$D$33,得点換算データ!$A$29:$A$33))))</f>
        <v/>
      </c>
      <c r="AA656" s="27">
        <f t="shared" si="100"/>
        <v>0</v>
      </c>
      <c r="AB656" s="27"/>
      <c r="AC656" s="27">
        <f t="shared" si="101"/>
        <v>0</v>
      </c>
      <c r="AD656" s="27">
        <f t="shared" si="102"/>
        <v>0</v>
      </c>
      <c r="AE656" s="27">
        <f t="shared" si="103"/>
        <v>0</v>
      </c>
      <c r="AF656" s="27">
        <f t="shared" si="104"/>
        <v>0</v>
      </c>
      <c r="AG656" s="27">
        <f t="shared" si="105"/>
        <v>0</v>
      </c>
      <c r="AH656" s="27">
        <f t="shared" si="106"/>
        <v>0</v>
      </c>
      <c r="AI656" s="27">
        <f t="shared" si="107"/>
        <v>0</v>
      </c>
      <c r="AJ656" s="27">
        <f t="shared" si="108"/>
        <v>0</v>
      </c>
      <c r="AK656" s="27">
        <f t="shared" si="109"/>
        <v>0</v>
      </c>
    </row>
    <row r="657" spans="1:37">
      <c r="A657" s="28" t="str">
        <f>IF(記入用!A657="","",記入用!A657)</f>
        <v/>
      </c>
      <c r="B657" s="28" t="str">
        <f>IF(記入用!B657="","",記入用!B657)</f>
        <v/>
      </c>
      <c r="C657" s="28" t="str">
        <f>IF(記入用!C657="","",記入用!C657)</f>
        <v/>
      </c>
      <c r="D657" s="28" t="str">
        <f>IF(記入用!D657="","",記入用!D657)</f>
        <v/>
      </c>
      <c r="E657" s="28" t="str">
        <f>IF(記入用!E657="","",記入用!E657)</f>
        <v/>
      </c>
      <c r="F657" s="28" t="str">
        <f>IF(記入用!F657="","",記入用!F657)</f>
        <v/>
      </c>
      <c r="G657" s="28" t="str">
        <f>IF(OR(記入用!G657=0,記入用!H657=0),"",ROUND((記入用!G657+記入用!H657)/2,0))</f>
        <v/>
      </c>
      <c r="H657" s="29" t="str">
        <f>IF(集計用!G657="","",IF(集計用!F657="男",LOOKUP(集計用!G657,得点換算データ!$A$3:$B$12),LOOKUP(集計用!G657,得点換算データ!$A$17:$B$26)))</f>
        <v/>
      </c>
      <c r="I657" s="28" t="str">
        <f>IF(記入用!I657="","",記入用!I657)</f>
        <v/>
      </c>
      <c r="J657" s="30" t="str">
        <f>IF(集計用!I657="","",IF(集計用!F657="男",LOOKUP(集計用!I657,得点換算データ!$C$3:$D$12),LOOKUP(集計用!I657,得点換算データ!$C$17:$D$26)))</f>
        <v/>
      </c>
      <c r="K657" s="28" t="str">
        <f>IF(記入用!J657="","",ROUNDDOWN(記入用!J657,0))</f>
        <v/>
      </c>
      <c r="L657" s="29" t="str">
        <f>IF(集計用!K657="","",IF(集計用!F657="男",LOOKUP(集計用!K657,得点換算データ!$E$3:$F$12),LOOKUP(集計用!K657,得点換算データ!$E$17:$F$26)))</f>
        <v/>
      </c>
      <c r="M657" s="28" t="str">
        <f>IF(記入用!K657="","",記入用!K657)</f>
        <v/>
      </c>
      <c r="N657" s="30" t="str">
        <f>IF(集計用!M657="","",IF(集計用!F657="男",LOOKUP(集計用!M657,得点換算データ!$G$3:$H$12),LOOKUP(集計用!M657,得点換算データ!$G$17:$H$26)))</f>
        <v/>
      </c>
      <c r="O657" s="28" t="str">
        <f>IF(記入用!L657="","",記入用!L657)</f>
        <v/>
      </c>
      <c r="P657" s="30" t="str">
        <f>IF(集計用!O657="","",IF(集計用!F657="男",LOOKUP(集計用!O657,得点換算データ!$I$3:$J$12),LOOKUP(集計用!O657,得点換算データ!$I$17:$J$26)))</f>
        <v/>
      </c>
      <c r="Q657" s="28" t="str">
        <f>IF(記入用!M657="","",記入用!M657)</f>
        <v/>
      </c>
      <c r="R657" s="30" t="str">
        <f>IF(集計用!Q657="","",IF(集計用!F657="男",LOOKUP(集計用!Q657,得点換算データ!$K$3:$L$12),LOOKUP(集計用!Q657,得点換算データ!$K$17:$L$26)))</f>
        <v/>
      </c>
      <c r="S657" s="28" t="str">
        <f>IF(記入用!N657="","",ROUNDUP(記入用!N657,1))</f>
        <v/>
      </c>
      <c r="T657" s="30" t="str">
        <f>IF(集計用!S657="","",IF(集計用!F657="男",LOOKUP(集計用!S657,得点換算データ!$M$3:$N$12),LOOKUP(集計用!S657,得点換算データ!$M$17:$N$26)))</f>
        <v/>
      </c>
      <c r="U657" s="28" t="str">
        <f>IF(記入用!O657="","",ROUNDDOWN(記入用!O657,0))</f>
        <v/>
      </c>
      <c r="V657" s="30" t="str">
        <f>IF(集計用!U657="","",IF(集計用!F657="男",LOOKUP(集計用!U657,得点換算データ!$O$3:$P$12),LOOKUP(集計用!U657,得点換算データ!$O$17:$P$26)))</f>
        <v/>
      </c>
      <c r="W657" s="28" t="str">
        <f>IF(記入用!P657="","",ROUNDDOWN(記入用!P657,0))</f>
        <v/>
      </c>
      <c r="X657" s="30" t="str">
        <f>IF(集計用!W657="","",IF(集計用!F657="男",LOOKUP(集計用!W657,得点換算データ!$Q$3:$R$12),LOOKUP(集計用!W657,得点換算データ!$Q$17:$R$26)))</f>
        <v/>
      </c>
      <c r="Y657" s="28" t="str">
        <f>IF(SUM(集計用!H657+J657+L657+N657+P657+R657+T657+V657+X657)=0,"",(H657+J657+L657+N657+T657+V657+X657+MAX(P657,R657)))</f>
        <v/>
      </c>
      <c r="Z657" s="28" t="str">
        <f>IF(Y657="","",IF(C657=1,LOOKUP(Y657,得点換算データ!$B$29:$B$33,得点換算データ!$A$29:$A$33),IF(C657=2,LOOKUP(Y657,得点換算データ!$C$29:$C$33,得点換算データ!$A$29:$A$33),LOOKUP(Y657,得点換算データ!$D$29:$D$33,得点換算データ!$A$29:$A$33))))</f>
        <v/>
      </c>
      <c r="AA657" s="27">
        <f t="shared" si="100"/>
        <v>0</v>
      </c>
      <c r="AB657" s="27"/>
      <c r="AC657" s="27">
        <f t="shared" si="101"/>
        <v>0</v>
      </c>
      <c r="AD657" s="27">
        <f t="shared" si="102"/>
        <v>0</v>
      </c>
      <c r="AE657" s="27">
        <f t="shared" si="103"/>
        <v>0</v>
      </c>
      <c r="AF657" s="27">
        <f t="shared" si="104"/>
        <v>0</v>
      </c>
      <c r="AG657" s="27">
        <f t="shared" si="105"/>
        <v>0</v>
      </c>
      <c r="AH657" s="27">
        <f t="shared" si="106"/>
        <v>0</v>
      </c>
      <c r="AI657" s="27">
        <f t="shared" si="107"/>
        <v>0</v>
      </c>
      <c r="AJ657" s="27">
        <f t="shared" si="108"/>
        <v>0</v>
      </c>
      <c r="AK657" s="27">
        <f t="shared" si="109"/>
        <v>0</v>
      </c>
    </row>
    <row r="658" spans="1:37">
      <c r="A658" s="28" t="str">
        <f>IF(記入用!A658="","",記入用!A658)</f>
        <v/>
      </c>
      <c r="B658" s="28" t="str">
        <f>IF(記入用!B658="","",記入用!B658)</f>
        <v/>
      </c>
      <c r="C658" s="28" t="str">
        <f>IF(記入用!C658="","",記入用!C658)</f>
        <v/>
      </c>
      <c r="D658" s="28" t="str">
        <f>IF(記入用!D658="","",記入用!D658)</f>
        <v/>
      </c>
      <c r="E658" s="28" t="str">
        <f>IF(記入用!E658="","",記入用!E658)</f>
        <v/>
      </c>
      <c r="F658" s="28" t="str">
        <f>IF(記入用!F658="","",記入用!F658)</f>
        <v/>
      </c>
      <c r="G658" s="28" t="str">
        <f>IF(OR(記入用!G658=0,記入用!H658=0),"",ROUND((記入用!G658+記入用!H658)/2,0))</f>
        <v/>
      </c>
      <c r="H658" s="29" t="str">
        <f>IF(集計用!G658="","",IF(集計用!F658="男",LOOKUP(集計用!G658,得点換算データ!$A$3:$B$12),LOOKUP(集計用!G658,得点換算データ!$A$17:$B$26)))</f>
        <v/>
      </c>
      <c r="I658" s="28" t="str">
        <f>IF(記入用!I658="","",記入用!I658)</f>
        <v/>
      </c>
      <c r="J658" s="30" t="str">
        <f>IF(集計用!I658="","",IF(集計用!F658="男",LOOKUP(集計用!I658,得点換算データ!$C$3:$D$12),LOOKUP(集計用!I658,得点換算データ!$C$17:$D$26)))</f>
        <v/>
      </c>
      <c r="K658" s="28" t="str">
        <f>IF(記入用!J658="","",ROUNDDOWN(記入用!J658,0))</f>
        <v/>
      </c>
      <c r="L658" s="29" t="str">
        <f>IF(集計用!K658="","",IF(集計用!F658="男",LOOKUP(集計用!K658,得点換算データ!$E$3:$F$12),LOOKUP(集計用!K658,得点換算データ!$E$17:$F$26)))</f>
        <v/>
      </c>
      <c r="M658" s="28" t="str">
        <f>IF(記入用!K658="","",記入用!K658)</f>
        <v/>
      </c>
      <c r="N658" s="30" t="str">
        <f>IF(集計用!M658="","",IF(集計用!F658="男",LOOKUP(集計用!M658,得点換算データ!$G$3:$H$12),LOOKUP(集計用!M658,得点換算データ!$G$17:$H$26)))</f>
        <v/>
      </c>
      <c r="O658" s="28" t="str">
        <f>IF(記入用!L658="","",記入用!L658)</f>
        <v/>
      </c>
      <c r="P658" s="30" t="str">
        <f>IF(集計用!O658="","",IF(集計用!F658="男",LOOKUP(集計用!O658,得点換算データ!$I$3:$J$12),LOOKUP(集計用!O658,得点換算データ!$I$17:$J$26)))</f>
        <v/>
      </c>
      <c r="Q658" s="28" t="str">
        <f>IF(記入用!M658="","",記入用!M658)</f>
        <v/>
      </c>
      <c r="R658" s="30" t="str">
        <f>IF(集計用!Q658="","",IF(集計用!F658="男",LOOKUP(集計用!Q658,得点換算データ!$K$3:$L$12),LOOKUP(集計用!Q658,得点換算データ!$K$17:$L$26)))</f>
        <v/>
      </c>
      <c r="S658" s="28" t="str">
        <f>IF(記入用!N658="","",ROUNDUP(記入用!N658,1))</f>
        <v/>
      </c>
      <c r="T658" s="30" t="str">
        <f>IF(集計用!S658="","",IF(集計用!F658="男",LOOKUP(集計用!S658,得点換算データ!$M$3:$N$12),LOOKUP(集計用!S658,得点換算データ!$M$17:$N$26)))</f>
        <v/>
      </c>
      <c r="U658" s="28" t="str">
        <f>IF(記入用!O658="","",ROUNDDOWN(記入用!O658,0))</f>
        <v/>
      </c>
      <c r="V658" s="30" t="str">
        <f>IF(集計用!U658="","",IF(集計用!F658="男",LOOKUP(集計用!U658,得点換算データ!$O$3:$P$12),LOOKUP(集計用!U658,得点換算データ!$O$17:$P$26)))</f>
        <v/>
      </c>
      <c r="W658" s="28" t="str">
        <f>IF(記入用!P658="","",ROUNDDOWN(記入用!P658,0))</f>
        <v/>
      </c>
      <c r="X658" s="30" t="str">
        <f>IF(集計用!W658="","",IF(集計用!F658="男",LOOKUP(集計用!W658,得点換算データ!$Q$3:$R$12),LOOKUP(集計用!W658,得点換算データ!$Q$17:$R$26)))</f>
        <v/>
      </c>
      <c r="Y658" s="28" t="str">
        <f>IF(SUM(集計用!H658+J658+L658+N658+P658+R658+T658+V658+X658)=0,"",(H658+J658+L658+N658+T658+V658+X658+MAX(P658,R658)))</f>
        <v/>
      </c>
      <c r="Z658" s="28" t="str">
        <f>IF(Y658="","",IF(C658=1,LOOKUP(Y658,得点換算データ!$B$29:$B$33,得点換算データ!$A$29:$A$33),IF(C658=2,LOOKUP(Y658,得点換算データ!$C$29:$C$33,得点換算データ!$A$29:$A$33),LOOKUP(Y658,得点換算データ!$D$29:$D$33,得点換算データ!$A$29:$A$33))))</f>
        <v/>
      </c>
      <c r="AA658" s="27">
        <f t="shared" si="100"/>
        <v>0</v>
      </c>
      <c r="AB658" s="27"/>
      <c r="AC658" s="27">
        <f t="shared" si="101"/>
        <v>0</v>
      </c>
      <c r="AD658" s="27">
        <f t="shared" si="102"/>
        <v>0</v>
      </c>
      <c r="AE658" s="27">
        <f t="shared" si="103"/>
        <v>0</v>
      </c>
      <c r="AF658" s="27">
        <f t="shared" si="104"/>
        <v>0</v>
      </c>
      <c r="AG658" s="27">
        <f t="shared" si="105"/>
        <v>0</v>
      </c>
      <c r="AH658" s="27">
        <f t="shared" si="106"/>
        <v>0</v>
      </c>
      <c r="AI658" s="27">
        <f t="shared" si="107"/>
        <v>0</v>
      </c>
      <c r="AJ658" s="27">
        <f t="shared" si="108"/>
        <v>0</v>
      </c>
      <c r="AK658" s="27">
        <f t="shared" si="109"/>
        <v>0</v>
      </c>
    </row>
    <row r="659" spans="1:37">
      <c r="A659" s="28" t="str">
        <f>IF(記入用!A659="","",記入用!A659)</f>
        <v/>
      </c>
      <c r="B659" s="28" t="str">
        <f>IF(記入用!B659="","",記入用!B659)</f>
        <v/>
      </c>
      <c r="C659" s="28" t="str">
        <f>IF(記入用!C659="","",記入用!C659)</f>
        <v/>
      </c>
      <c r="D659" s="28" t="str">
        <f>IF(記入用!D659="","",記入用!D659)</f>
        <v/>
      </c>
      <c r="E659" s="28" t="str">
        <f>IF(記入用!E659="","",記入用!E659)</f>
        <v/>
      </c>
      <c r="F659" s="28" t="str">
        <f>IF(記入用!F659="","",記入用!F659)</f>
        <v/>
      </c>
      <c r="G659" s="28" t="str">
        <f>IF(OR(記入用!G659=0,記入用!H659=0),"",ROUND((記入用!G659+記入用!H659)/2,0))</f>
        <v/>
      </c>
      <c r="H659" s="29" t="str">
        <f>IF(集計用!G659="","",IF(集計用!F659="男",LOOKUP(集計用!G659,得点換算データ!$A$3:$B$12),LOOKUP(集計用!G659,得点換算データ!$A$17:$B$26)))</f>
        <v/>
      </c>
      <c r="I659" s="28" t="str">
        <f>IF(記入用!I659="","",記入用!I659)</f>
        <v/>
      </c>
      <c r="J659" s="30" t="str">
        <f>IF(集計用!I659="","",IF(集計用!F659="男",LOOKUP(集計用!I659,得点換算データ!$C$3:$D$12),LOOKUP(集計用!I659,得点換算データ!$C$17:$D$26)))</f>
        <v/>
      </c>
      <c r="K659" s="28" t="str">
        <f>IF(記入用!J659="","",ROUNDDOWN(記入用!J659,0))</f>
        <v/>
      </c>
      <c r="L659" s="29" t="str">
        <f>IF(集計用!K659="","",IF(集計用!F659="男",LOOKUP(集計用!K659,得点換算データ!$E$3:$F$12),LOOKUP(集計用!K659,得点換算データ!$E$17:$F$26)))</f>
        <v/>
      </c>
      <c r="M659" s="28" t="str">
        <f>IF(記入用!K659="","",記入用!K659)</f>
        <v/>
      </c>
      <c r="N659" s="30" t="str">
        <f>IF(集計用!M659="","",IF(集計用!F659="男",LOOKUP(集計用!M659,得点換算データ!$G$3:$H$12),LOOKUP(集計用!M659,得点換算データ!$G$17:$H$26)))</f>
        <v/>
      </c>
      <c r="O659" s="28" t="str">
        <f>IF(記入用!L659="","",記入用!L659)</f>
        <v/>
      </c>
      <c r="P659" s="30" t="str">
        <f>IF(集計用!O659="","",IF(集計用!F659="男",LOOKUP(集計用!O659,得点換算データ!$I$3:$J$12),LOOKUP(集計用!O659,得点換算データ!$I$17:$J$26)))</f>
        <v/>
      </c>
      <c r="Q659" s="28" t="str">
        <f>IF(記入用!M659="","",記入用!M659)</f>
        <v/>
      </c>
      <c r="R659" s="30" t="str">
        <f>IF(集計用!Q659="","",IF(集計用!F659="男",LOOKUP(集計用!Q659,得点換算データ!$K$3:$L$12),LOOKUP(集計用!Q659,得点換算データ!$K$17:$L$26)))</f>
        <v/>
      </c>
      <c r="S659" s="28" t="str">
        <f>IF(記入用!N659="","",ROUNDUP(記入用!N659,1))</f>
        <v/>
      </c>
      <c r="T659" s="30" t="str">
        <f>IF(集計用!S659="","",IF(集計用!F659="男",LOOKUP(集計用!S659,得点換算データ!$M$3:$N$12),LOOKUP(集計用!S659,得点換算データ!$M$17:$N$26)))</f>
        <v/>
      </c>
      <c r="U659" s="28" t="str">
        <f>IF(記入用!O659="","",ROUNDDOWN(記入用!O659,0))</f>
        <v/>
      </c>
      <c r="V659" s="30" t="str">
        <f>IF(集計用!U659="","",IF(集計用!F659="男",LOOKUP(集計用!U659,得点換算データ!$O$3:$P$12),LOOKUP(集計用!U659,得点換算データ!$O$17:$P$26)))</f>
        <v/>
      </c>
      <c r="W659" s="28" t="str">
        <f>IF(記入用!P659="","",ROUNDDOWN(記入用!P659,0))</f>
        <v/>
      </c>
      <c r="X659" s="30" t="str">
        <f>IF(集計用!W659="","",IF(集計用!F659="男",LOOKUP(集計用!W659,得点換算データ!$Q$3:$R$12),LOOKUP(集計用!W659,得点換算データ!$Q$17:$R$26)))</f>
        <v/>
      </c>
      <c r="Y659" s="28" t="str">
        <f>IF(SUM(集計用!H659+J659+L659+N659+P659+R659+T659+V659+X659)=0,"",(H659+J659+L659+N659+T659+V659+X659+MAX(P659,R659)))</f>
        <v/>
      </c>
      <c r="Z659" s="28" t="str">
        <f>IF(Y659="","",IF(C659=1,LOOKUP(Y659,得点換算データ!$B$29:$B$33,得点換算データ!$A$29:$A$33),IF(C659=2,LOOKUP(Y659,得点換算データ!$C$29:$C$33,得点換算データ!$A$29:$A$33),LOOKUP(Y659,得点換算データ!$D$29:$D$33,得点換算データ!$A$29:$A$33))))</f>
        <v/>
      </c>
      <c r="AA659" s="27">
        <f t="shared" si="100"/>
        <v>0</v>
      </c>
      <c r="AB659" s="27"/>
      <c r="AC659" s="27">
        <f t="shared" si="101"/>
        <v>0</v>
      </c>
      <c r="AD659" s="27">
        <f t="shared" si="102"/>
        <v>0</v>
      </c>
      <c r="AE659" s="27">
        <f t="shared" si="103"/>
        <v>0</v>
      </c>
      <c r="AF659" s="27">
        <f t="shared" si="104"/>
        <v>0</v>
      </c>
      <c r="AG659" s="27">
        <f t="shared" si="105"/>
        <v>0</v>
      </c>
      <c r="AH659" s="27">
        <f t="shared" si="106"/>
        <v>0</v>
      </c>
      <c r="AI659" s="27">
        <f t="shared" si="107"/>
        <v>0</v>
      </c>
      <c r="AJ659" s="27">
        <f t="shared" si="108"/>
        <v>0</v>
      </c>
      <c r="AK659" s="27">
        <f t="shared" si="109"/>
        <v>0</v>
      </c>
    </row>
    <row r="660" spans="1:37">
      <c r="A660" s="28" t="str">
        <f>IF(記入用!A660="","",記入用!A660)</f>
        <v/>
      </c>
      <c r="B660" s="28" t="str">
        <f>IF(記入用!B660="","",記入用!B660)</f>
        <v/>
      </c>
      <c r="C660" s="28" t="str">
        <f>IF(記入用!C660="","",記入用!C660)</f>
        <v/>
      </c>
      <c r="D660" s="28" t="str">
        <f>IF(記入用!D660="","",記入用!D660)</f>
        <v/>
      </c>
      <c r="E660" s="28" t="str">
        <f>IF(記入用!E660="","",記入用!E660)</f>
        <v/>
      </c>
      <c r="F660" s="28" t="str">
        <f>IF(記入用!F660="","",記入用!F660)</f>
        <v/>
      </c>
      <c r="G660" s="28" t="str">
        <f>IF(OR(記入用!G660=0,記入用!H660=0),"",ROUND((記入用!G660+記入用!H660)/2,0))</f>
        <v/>
      </c>
      <c r="H660" s="29" t="str">
        <f>IF(集計用!G660="","",IF(集計用!F660="男",LOOKUP(集計用!G660,得点換算データ!$A$3:$B$12),LOOKUP(集計用!G660,得点換算データ!$A$17:$B$26)))</f>
        <v/>
      </c>
      <c r="I660" s="28" t="str">
        <f>IF(記入用!I660="","",記入用!I660)</f>
        <v/>
      </c>
      <c r="J660" s="30" t="str">
        <f>IF(集計用!I660="","",IF(集計用!F660="男",LOOKUP(集計用!I660,得点換算データ!$C$3:$D$12),LOOKUP(集計用!I660,得点換算データ!$C$17:$D$26)))</f>
        <v/>
      </c>
      <c r="K660" s="28" t="str">
        <f>IF(記入用!J660="","",ROUNDDOWN(記入用!J660,0))</f>
        <v/>
      </c>
      <c r="L660" s="29" t="str">
        <f>IF(集計用!K660="","",IF(集計用!F660="男",LOOKUP(集計用!K660,得点換算データ!$E$3:$F$12),LOOKUP(集計用!K660,得点換算データ!$E$17:$F$26)))</f>
        <v/>
      </c>
      <c r="M660" s="28" t="str">
        <f>IF(記入用!K660="","",記入用!K660)</f>
        <v/>
      </c>
      <c r="N660" s="30" t="str">
        <f>IF(集計用!M660="","",IF(集計用!F660="男",LOOKUP(集計用!M660,得点換算データ!$G$3:$H$12),LOOKUP(集計用!M660,得点換算データ!$G$17:$H$26)))</f>
        <v/>
      </c>
      <c r="O660" s="28" t="str">
        <f>IF(記入用!L660="","",記入用!L660)</f>
        <v/>
      </c>
      <c r="P660" s="30" t="str">
        <f>IF(集計用!O660="","",IF(集計用!F660="男",LOOKUP(集計用!O660,得点換算データ!$I$3:$J$12),LOOKUP(集計用!O660,得点換算データ!$I$17:$J$26)))</f>
        <v/>
      </c>
      <c r="Q660" s="28" t="str">
        <f>IF(記入用!M660="","",記入用!M660)</f>
        <v/>
      </c>
      <c r="R660" s="30" t="str">
        <f>IF(集計用!Q660="","",IF(集計用!F660="男",LOOKUP(集計用!Q660,得点換算データ!$K$3:$L$12),LOOKUP(集計用!Q660,得点換算データ!$K$17:$L$26)))</f>
        <v/>
      </c>
      <c r="S660" s="28" t="str">
        <f>IF(記入用!N660="","",ROUNDUP(記入用!N660,1))</f>
        <v/>
      </c>
      <c r="T660" s="30" t="str">
        <f>IF(集計用!S660="","",IF(集計用!F660="男",LOOKUP(集計用!S660,得点換算データ!$M$3:$N$12),LOOKUP(集計用!S660,得点換算データ!$M$17:$N$26)))</f>
        <v/>
      </c>
      <c r="U660" s="28" t="str">
        <f>IF(記入用!O660="","",ROUNDDOWN(記入用!O660,0))</f>
        <v/>
      </c>
      <c r="V660" s="30" t="str">
        <f>IF(集計用!U660="","",IF(集計用!F660="男",LOOKUP(集計用!U660,得点換算データ!$O$3:$P$12),LOOKUP(集計用!U660,得点換算データ!$O$17:$P$26)))</f>
        <v/>
      </c>
      <c r="W660" s="28" t="str">
        <f>IF(記入用!P660="","",ROUNDDOWN(記入用!P660,0))</f>
        <v/>
      </c>
      <c r="X660" s="30" t="str">
        <f>IF(集計用!W660="","",IF(集計用!F660="男",LOOKUP(集計用!W660,得点換算データ!$Q$3:$R$12),LOOKUP(集計用!W660,得点換算データ!$Q$17:$R$26)))</f>
        <v/>
      </c>
      <c r="Y660" s="28" t="str">
        <f>IF(SUM(集計用!H660+J660+L660+N660+P660+R660+T660+V660+X660)=0,"",(H660+J660+L660+N660+T660+V660+X660+MAX(P660,R660)))</f>
        <v/>
      </c>
      <c r="Z660" s="28" t="str">
        <f>IF(Y660="","",IF(C660=1,LOOKUP(Y660,得点換算データ!$B$29:$B$33,得点換算データ!$A$29:$A$33),IF(C660=2,LOOKUP(Y660,得点換算データ!$C$29:$C$33,得点換算データ!$A$29:$A$33),LOOKUP(Y660,得点換算データ!$D$29:$D$33,得点換算データ!$A$29:$A$33))))</f>
        <v/>
      </c>
      <c r="AA660" s="27">
        <f t="shared" si="100"/>
        <v>0</v>
      </c>
      <c r="AB660" s="27"/>
      <c r="AC660" s="27">
        <f t="shared" si="101"/>
        <v>0</v>
      </c>
      <c r="AD660" s="27">
        <f t="shared" si="102"/>
        <v>0</v>
      </c>
      <c r="AE660" s="27">
        <f t="shared" si="103"/>
        <v>0</v>
      </c>
      <c r="AF660" s="27">
        <f t="shared" si="104"/>
        <v>0</v>
      </c>
      <c r="AG660" s="27">
        <f t="shared" si="105"/>
        <v>0</v>
      </c>
      <c r="AH660" s="27">
        <f t="shared" si="106"/>
        <v>0</v>
      </c>
      <c r="AI660" s="27">
        <f t="shared" si="107"/>
        <v>0</v>
      </c>
      <c r="AJ660" s="27">
        <f t="shared" si="108"/>
        <v>0</v>
      </c>
      <c r="AK660" s="27">
        <f t="shared" si="109"/>
        <v>0</v>
      </c>
    </row>
    <row r="661" spans="1:37">
      <c r="A661" s="28" t="str">
        <f>IF(記入用!A661="","",記入用!A661)</f>
        <v/>
      </c>
      <c r="B661" s="28" t="str">
        <f>IF(記入用!B661="","",記入用!B661)</f>
        <v/>
      </c>
      <c r="C661" s="28" t="str">
        <f>IF(記入用!C661="","",記入用!C661)</f>
        <v/>
      </c>
      <c r="D661" s="28" t="str">
        <f>IF(記入用!D661="","",記入用!D661)</f>
        <v/>
      </c>
      <c r="E661" s="28" t="str">
        <f>IF(記入用!E661="","",記入用!E661)</f>
        <v/>
      </c>
      <c r="F661" s="28" t="str">
        <f>IF(記入用!F661="","",記入用!F661)</f>
        <v/>
      </c>
      <c r="G661" s="28" t="str">
        <f>IF(OR(記入用!G661=0,記入用!H661=0),"",ROUND((記入用!G661+記入用!H661)/2,0))</f>
        <v/>
      </c>
      <c r="H661" s="29" t="str">
        <f>IF(集計用!G661="","",IF(集計用!F661="男",LOOKUP(集計用!G661,得点換算データ!$A$3:$B$12),LOOKUP(集計用!G661,得点換算データ!$A$17:$B$26)))</f>
        <v/>
      </c>
      <c r="I661" s="28" t="str">
        <f>IF(記入用!I661="","",記入用!I661)</f>
        <v/>
      </c>
      <c r="J661" s="30" t="str">
        <f>IF(集計用!I661="","",IF(集計用!F661="男",LOOKUP(集計用!I661,得点換算データ!$C$3:$D$12),LOOKUP(集計用!I661,得点換算データ!$C$17:$D$26)))</f>
        <v/>
      </c>
      <c r="K661" s="28" t="str">
        <f>IF(記入用!J661="","",ROUNDDOWN(記入用!J661,0))</f>
        <v/>
      </c>
      <c r="L661" s="29" t="str">
        <f>IF(集計用!K661="","",IF(集計用!F661="男",LOOKUP(集計用!K661,得点換算データ!$E$3:$F$12),LOOKUP(集計用!K661,得点換算データ!$E$17:$F$26)))</f>
        <v/>
      </c>
      <c r="M661" s="28" t="str">
        <f>IF(記入用!K661="","",記入用!K661)</f>
        <v/>
      </c>
      <c r="N661" s="30" t="str">
        <f>IF(集計用!M661="","",IF(集計用!F661="男",LOOKUP(集計用!M661,得点換算データ!$G$3:$H$12),LOOKUP(集計用!M661,得点換算データ!$G$17:$H$26)))</f>
        <v/>
      </c>
      <c r="O661" s="28" t="str">
        <f>IF(記入用!L661="","",記入用!L661)</f>
        <v/>
      </c>
      <c r="P661" s="30" t="str">
        <f>IF(集計用!O661="","",IF(集計用!F661="男",LOOKUP(集計用!O661,得点換算データ!$I$3:$J$12),LOOKUP(集計用!O661,得点換算データ!$I$17:$J$26)))</f>
        <v/>
      </c>
      <c r="Q661" s="28" t="str">
        <f>IF(記入用!M661="","",記入用!M661)</f>
        <v/>
      </c>
      <c r="R661" s="30" t="str">
        <f>IF(集計用!Q661="","",IF(集計用!F661="男",LOOKUP(集計用!Q661,得点換算データ!$K$3:$L$12),LOOKUP(集計用!Q661,得点換算データ!$K$17:$L$26)))</f>
        <v/>
      </c>
      <c r="S661" s="28" t="str">
        <f>IF(記入用!N661="","",ROUNDUP(記入用!N661,1))</f>
        <v/>
      </c>
      <c r="T661" s="30" t="str">
        <f>IF(集計用!S661="","",IF(集計用!F661="男",LOOKUP(集計用!S661,得点換算データ!$M$3:$N$12),LOOKUP(集計用!S661,得点換算データ!$M$17:$N$26)))</f>
        <v/>
      </c>
      <c r="U661" s="28" t="str">
        <f>IF(記入用!O661="","",ROUNDDOWN(記入用!O661,0))</f>
        <v/>
      </c>
      <c r="V661" s="30" t="str">
        <f>IF(集計用!U661="","",IF(集計用!F661="男",LOOKUP(集計用!U661,得点換算データ!$O$3:$P$12),LOOKUP(集計用!U661,得点換算データ!$O$17:$P$26)))</f>
        <v/>
      </c>
      <c r="W661" s="28" t="str">
        <f>IF(記入用!P661="","",ROUNDDOWN(記入用!P661,0))</f>
        <v/>
      </c>
      <c r="X661" s="30" t="str">
        <f>IF(集計用!W661="","",IF(集計用!F661="男",LOOKUP(集計用!W661,得点換算データ!$Q$3:$R$12),LOOKUP(集計用!W661,得点換算データ!$Q$17:$R$26)))</f>
        <v/>
      </c>
      <c r="Y661" s="28" t="str">
        <f>IF(SUM(集計用!H661+J661+L661+N661+P661+R661+T661+V661+X661)=0,"",(H661+J661+L661+N661+T661+V661+X661+MAX(P661,R661)))</f>
        <v/>
      </c>
      <c r="Z661" s="28" t="str">
        <f>IF(Y661="","",IF(C661=1,LOOKUP(Y661,得点換算データ!$B$29:$B$33,得点換算データ!$A$29:$A$33),IF(C661=2,LOOKUP(Y661,得点換算データ!$C$29:$C$33,得点換算データ!$A$29:$A$33),LOOKUP(Y661,得点換算データ!$D$29:$D$33,得点換算データ!$A$29:$A$33))))</f>
        <v/>
      </c>
      <c r="AA661" s="27">
        <f t="shared" si="100"/>
        <v>0</v>
      </c>
      <c r="AB661" s="27"/>
      <c r="AC661" s="27">
        <f t="shared" si="101"/>
        <v>0</v>
      </c>
      <c r="AD661" s="27">
        <f t="shared" si="102"/>
        <v>0</v>
      </c>
      <c r="AE661" s="27">
        <f t="shared" si="103"/>
        <v>0</v>
      </c>
      <c r="AF661" s="27">
        <f t="shared" si="104"/>
        <v>0</v>
      </c>
      <c r="AG661" s="27">
        <f t="shared" si="105"/>
        <v>0</v>
      </c>
      <c r="AH661" s="27">
        <f t="shared" si="106"/>
        <v>0</v>
      </c>
      <c r="AI661" s="27">
        <f t="shared" si="107"/>
        <v>0</v>
      </c>
      <c r="AJ661" s="27">
        <f t="shared" si="108"/>
        <v>0</v>
      </c>
      <c r="AK661" s="27">
        <f t="shared" si="109"/>
        <v>0</v>
      </c>
    </row>
    <row r="662" spans="1:37">
      <c r="A662" s="28" t="str">
        <f>IF(記入用!A662="","",記入用!A662)</f>
        <v/>
      </c>
      <c r="B662" s="28" t="str">
        <f>IF(記入用!B662="","",記入用!B662)</f>
        <v/>
      </c>
      <c r="C662" s="28" t="str">
        <f>IF(記入用!C662="","",記入用!C662)</f>
        <v/>
      </c>
      <c r="D662" s="28" t="str">
        <f>IF(記入用!D662="","",記入用!D662)</f>
        <v/>
      </c>
      <c r="E662" s="28" t="str">
        <f>IF(記入用!E662="","",記入用!E662)</f>
        <v/>
      </c>
      <c r="F662" s="28" t="str">
        <f>IF(記入用!F662="","",記入用!F662)</f>
        <v/>
      </c>
      <c r="G662" s="28" t="str">
        <f>IF(OR(記入用!G662=0,記入用!H662=0),"",ROUND((記入用!G662+記入用!H662)/2,0))</f>
        <v/>
      </c>
      <c r="H662" s="29" t="str">
        <f>IF(集計用!G662="","",IF(集計用!F662="男",LOOKUP(集計用!G662,得点換算データ!$A$3:$B$12),LOOKUP(集計用!G662,得点換算データ!$A$17:$B$26)))</f>
        <v/>
      </c>
      <c r="I662" s="28" t="str">
        <f>IF(記入用!I662="","",記入用!I662)</f>
        <v/>
      </c>
      <c r="J662" s="30" t="str">
        <f>IF(集計用!I662="","",IF(集計用!F662="男",LOOKUP(集計用!I662,得点換算データ!$C$3:$D$12),LOOKUP(集計用!I662,得点換算データ!$C$17:$D$26)))</f>
        <v/>
      </c>
      <c r="K662" s="28" t="str">
        <f>IF(記入用!J662="","",ROUNDDOWN(記入用!J662,0))</f>
        <v/>
      </c>
      <c r="L662" s="29" t="str">
        <f>IF(集計用!K662="","",IF(集計用!F662="男",LOOKUP(集計用!K662,得点換算データ!$E$3:$F$12),LOOKUP(集計用!K662,得点換算データ!$E$17:$F$26)))</f>
        <v/>
      </c>
      <c r="M662" s="28" t="str">
        <f>IF(記入用!K662="","",記入用!K662)</f>
        <v/>
      </c>
      <c r="N662" s="30" t="str">
        <f>IF(集計用!M662="","",IF(集計用!F662="男",LOOKUP(集計用!M662,得点換算データ!$G$3:$H$12),LOOKUP(集計用!M662,得点換算データ!$G$17:$H$26)))</f>
        <v/>
      </c>
      <c r="O662" s="28" t="str">
        <f>IF(記入用!L662="","",記入用!L662)</f>
        <v/>
      </c>
      <c r="P662" s="30" t="str">
        <f>IF(集計用!O662="","",IF(集計用!F662="男",LOOKUP(集計用!O662,得点換算データ!$I$3:$J$12),LOOKUP(集計用!O662,得点換算データ!$I$17:$J$26)))</f>
        <v/>
      </c>
      <c r="Q662" s="28" t="str">
        <f>IF(記入用!M662="","",記入用!M662)</f>
        <v/>
      </c>
      <c r="R662" s="30" t="str">
        <f>IF(集計用!Q662="","",IF(集計用!F662="男",LOOKUP(集計用!Q662,得点換算データ!$K$3:$L$12),LOOKUP(集計用!Q662,得点換算データ!$K$17:$L$26)))</f>
        <v/>
      </c>
      <c r="S662" s="28" t="str">
        <f>IF(記入用!N662="","",ROUNDUP(記入用!N662,1))</f>
        <v/>
      </c>
      <c r="T662" s="30" t="str">
        <f>IF(集計用!S662="","",IF(集計用!F662="男",LOOKUP(集計用!S662,得点換算データ!$M$3:$N$12),LOOKUP(集計用!S662,得点換算データ!$M$17:$N$26)))</f>
        <v/>
      </c>
      <c r="U662" s="28" t="str">
        <f>IF(記入用!O662="","",ROUNDDOWN(記入用!O662,0))</f>
        <v/>
      </c>
      <c r="V662" s="30" t="str">
        <f>IF(集計用!U662="","",IF(集計用!F662="男",LOOKUP(集計用!U662,得点換算データ!$O$3:$P$12),LOOKUP(集計用!U662,得点換算データ!$O$17:$P$26)))</f>
        <v/>
      </c>
      <c r="W662" s="28" t="str">
        <f>IF(記入用!P662="","",ROUNDDOWN(記入用!P662,0))</f>
        <v/>
      </c>
      <c r="X662" s="30" t="str">
        <f>IF(集計用!W662="","",IF(集計用!F662="男",LOOKUP(集計用!W662,得点換算データ!$Q$3:$R$12),LOOKUP(集計用!W662,得点換算データ!$Q$17:$R$26)))</f>
        <v/>
      </c>
      <c r="Y662" s="28" t="str">
        <f>IF(SUM(集計用!H662+J662+L662+N662+P662+R662+T662+V662+X662)=0,"",(H662+J662+L662+N662+T662+V662+X662+MAX(P662,R662)))</f>
        <v/>
      </c>
      <c r="Z662" s="28" t="str">
        <f>IF(Y662="","",IF(C662=1,LOOKUP(Y662,得点換算データ!$B$29:$B$33,得点換算データ!$A$29:$A$33),IF(C662=2,LOOKUP(Y662,得点換算データ!$C$29:$C$33,得点換算データ!$A$29:$A$33),LOOKUP(Y662,得点換算データ!$D$29:$D$33,得点換算データ!$A$29:$A$33))))</f>
        <v/>
      </c>
      <c r="AA662" s="27">
        <f t="shared" si="100"/>
        <v>0</v>
      </c>
      <c r="AB662" s="27"/>
      <c r="AC662" s="27">
        <f t="shared" si="101"/>
        <v>0</v>
      </c>
      <c r="AD662" s="27">
        <f t="shared" si="102"/>
        <v>0</v>
      </c>
      <c r="AE662" s="27">
        <f t="shared" si="103"/>
        <v>0</v>
      </c>
      <c r="AF662" s="27">
        <f t="shared" si="104"/>
        <v>0</v>
      </c>
      <c r="AG662" s="27">
        <f t="shared" si="105"/>
        <v>0</v>
      </c>
      <c r="AH662" s="27">
        <f t="shared" si="106"/>
        <v>0</v>
      </c>
      <c r="AI662" s="27">
        <f t="shared" si="107"/>
        <v>0</v>
      </c>
      <c r="AJ662" s="27">
        <f t="shared" si="108"/>
        <v>0</v>
      </c>
      <c r="AK662" s="27">
        <f t="shared" si="109"/>
        <v>0</v>
      </c>
    </row>
    <row r="663" spans="1:37">
      <c r="A663" s="28" t="str">
        <f>IF(記入用!A663="","",記入用!A663)</f>
        <v/>
      </c>
      <c r="B663" s="28" t="str">
        <f>IF(記入用!B663="","",記入用!B663)</f>
        <v/>
      </c>
      <c r="C663" s="28" t="str">
        <f>IF(記入用!C663="","",記入用!C663)</f>
        <v/>
      </c>
      <c r="D663" s="28" t="str">
        <f>IF(記入用!D663="","",記入用!D663)</f>
        <v/>
      </c>
      <c r="E663" s="28" t="str">
        <f>IF(記入用!E663="","",記入用!E663)</f>
        <v/>
      </c>
      <c r="F663" s="28" t="str">
        <f>IF(記入用!F663="","",記入用!F663)</f>
        <v/>
      </c>
      <c r="G663" s="28" t="str">
        <f>IF(OR(記入用!G663=0,記入用!H663=0),"",ROUND((記入用!G663+記入用!H663)/2,0))</f>
        <v/>
      </c>
      <c r="H663" s="29" t="str">
        <f>IF(集計用!G663="","",IF(集計用!F663="男",LOOKUP(集計用!G663,得点換算データ!$A$3:$B$12),LOOKUP(集計用!G663,得点換算データ!$A$17:$B$26)))</f>
        <v/>
      </c>
      <c r="I663" s="28" t="str">
        <f>IF(記入用!I663="","",記入用!I663)</f>
        <v/>
      </c>
      <c r="J663" s="30" t="str">
        <f>IF(集計用!I663="","",IF(集計用!F663="男",LOOKUP(集計用!I663,得点換算データ!$C$3:$D$12),LOOKUP(集計用!I663,得点換算データ!$C$17:$D$26)))</f>
        <v/>
      </c>
      <c r="K663" s="28" t="str">
        <f>IF(記入用!J663="","",ROUNDDOWN(記入用!J663,0))</f>
        <v/>
      </c>
      <c r="L663" s="29" t="str">
        <f>IF(集計用!K663="","",IF(集計用!F663="男",LOOKUP(集計用!K663,得点換算データ!$E$3:$F$12),LOOKUP(集計用!K663,得点換算データ!$E$17:$F$26)))</f>
        <v/>
      </c>
      <c r="M663" s="28" t="str">
        <f>IF(記入用!K663="","",記入用!K663)</f>
        <v/>
      </c>
      <c r="N663" s="30" t="str">
        <f>IF(集計用!M663="","",IF(集計用!F663="男",LOOKUP(集計用!M663,得点換算データ!$G$3:$H$12),LOOKUP(集計用!M663,得点換算データ!$G$17:$H$26)))</f>
        <v/>
      </c>
      <c r="O663" s="28" t="str">
        <f>IF(記入用!L663="","",記入用!L663)</f>
        <v/>
      </c>
      <c r="P663" s="30" t="str">
        <f>IF(集計用!O663="","",IF(集計用!F663="男",LOOKUP(集計用!O663,得点換算データ!$I$3:$J$12),LOOKUP(集計用!O663,得点換算データ!$I$17:$J$26)))</f>
        <v/>
      </c>
      <c r="Q663" s="28" t="str">
        <f>IF(記入用!M663="","",記入用!M663)</f>
        <v/>
      </c>
      <c r="R663" s="30" t="str">
        <f>IF(集計用!Q663="","",IF(集計用!F663="男",LOOKUP(集計用!Q663,得点換算データ!$K$3:$L$12),LOOKUP(集計用!Q663,得点換算データ!$K$17:$L$26)))</f>
        <v/>
      </c>
      <c r="S663" s="28" t="str">
        <f>IF(記入用!N663="","",ROUNDUP(記入用!N663,1))</f>
        <v/>
      </c>
      <c r="T663" s="30" t="str">
        <f>IF(集計用!S663="","",IF(集計用!F663="男",LOOKUP(集計用!S663,得点換算データ!$M$3:$N$12),LOOKUP(集計用!S663,得点換算データ!$M$17:$N$26)))</f>
        <v/>
      </c>
      <c r="U663" s="28" t="str">
        <f>IF(記入用!O663="","",ROUNDDOWN(記入用!O663,0))</f>
        <v/>
      </c>
      <c r="V663" s="30" t="str">
        <f>IF(集計用!U663="","",IF(集計用!F663="男",LOOKUP(集計用!U663,得点換算データ!$O$3:$P$12),LOOKUP(集計用!U663,得点換算データ!$O$17:$P$26)))</f>
        <v/>
      </c>
      <c r="W663" s="28" t="str">
        <f>IF(記入用!P663="","",ROUNDDOWN(記入用!P663,0))</f>
        <v/>
      </c>
      <c r="X663" s="30" t="str">
        <f>IF(集計用!W663="","",IF(集計用!F663="男",LOOKUP(集計用!W663,得点換算データ!$Q$3:$R$12),LOOKUP(集計用!W663,得点換算データ!$Q$17:$R$26)))</f>
        <v/>
      </c>
      <c r="Y663" s="28" t="str">
        <f>IF(SUM(集計用!H663+J663+L663+N663+P663+R663+T663+V663+X663)=0,"",(H663+J663+L663+N663+T663+V663+X663+MAX(P663,R663)))</f>
        <v/>
      </c>
      <c r="Z663" s="28" t="str">
        <f>IF(Y663="","",IF(C663=1,LOOKUP(Y663,得点換算データ!$B$29:$B$33,得点換算データ!$A$29:$A$33),IF(C663=2,LOOKUP(Y663,得点換算データ!$C$29:$C$33,得点換算データ!$A$29:$A$33),LOOKUP(Y663,得点換算データ!$D$29:$D$33,得点換算データ!$A$29:$A$33))))</f>
        <v/>
      </c>
      <c r="AA663" s="27">
        <f t="shared" si="100"/>
        <v>0</v>
      </c>
      <c r="AB663" s="27"/>
      <c r="AC663" s="27">
        <f t="shared" si="101"/>
        <v>0</v>
      </c>
      <c r="AD663" s="27">
        <f t="shared" si="102"/>
        <v>0</v>
      </c>
      <c r="AE663" s="27">
        <f t="shared" si="103"/>
        <v>0</v>
      </c>
      <c r="AF663" s="27">
        <f t="shared" si="104"/>
        <v>0</v>
      </c>
      <c r="AG663" s="27">
        <f t="shared" si="105"/>
        <v>0</v>
      </c>
      <c r="AH663" s="27">
        <f t="shared" si="106"/>
        <v>0</v>
      </c>
      <c r="AI663" s="27">
        <f t="shared" si="107"/>
        <v>0</v>
      </c>
      <c r="AJ663" s="27">
        <f t="shared" si="108"/>
        <v>0</v>
      </c>
      <c r="AK663" s="27">
        <f t="shared" si="109"/>
        <v>0</v>
      </c>
    </row>
    <row r="664" spans="1:37">
      <c r="A664" s="28" t="str">
        <f>IF(記入用!A664="","",記入用!A664)</f>
        <v/>
      </c>
      <c r="B664" s="28" t="str">
        <f>IF(記入用!B664="","",記入用!B664)</f>
        <v/>
      </c>
      <c r="C664" s="28" t="str">
        <f>IF(記入用!C664="","",記入用!C664)</f>
        <v/>
      </c>
      <c r="D664" s="28" t="str">
        <f>IF(記入用!D664="","",記入用!D664)</f>
        <v/>
      </c>
      <c r="E664" s="28" t="str">
        <f>IF(記入用!E664="","",記入用!E664)</f>
        <v/>
      </c>
      <c r="F664" s="28" t="str">
        <f>IF(記入用!F664="","",記入用!F664)</f>
        <v/>
      </c>
      <c r="G664" s="28" t="str">
        <f>IF(OR(記入用!G664=0,記入用!H664=0),"",ROUND((記入用!G664+記入用!H664)/2,0))</f>
        <v/>
      </c>
      <c r="H664" s="29" t="str">
        <f>IF(集計用!G664="","",IF(集計用!F664="男",LOOKUP(集計用!G664,得点換算データ!$A$3:$B$12),LOOKUP(集計用!G664,得点換算データ!$A$17:$B$26)))</f>
        <v/>
      </c>
      <c r="I664" s="28" t="str">
        <f>IF(記入用!I664="","",記入用!I664)</f>
        <v/>
      </c>
      <c r="J664" s="30" t="str">
        <f>IF(集計用!I664="","",IF(集計用!F664="男",LOOKUP(集計用!I664,得点換算データ!$C$3:$D$12),LOOKUP(集計用!I664,得点換算データ!$C$17:$D$26)))</f>
        <v/>
      </c>
      <c r="K664" s="28" t="str">
        <f>IF(記入用!J664="","",ROUNDDOWN(記入用!J664,0))</f>
        <v/>
      </c>
      <c r="L664" s="29" t="str">
        <f>IF(集計用!K664="","",IF(集計用!F664="男",LOOKUP(集計用!K664,得点換算データ!$E$3:$F$12),LOOKUP(集計用!K664,得点換算データ!$E$17:$F$26)))</f>
        <v/>
      </c>
      <c r="M664" s="28" t="str">
        <f>IF(記入用!K664="","",記入用!K664)</f>
        <v/>
      </c>
      <c r="N664" s="30" t="str">
        <f>IF(集計用!M664="","",IF(集計用!F664="男",LOOKUP(集計用!M664,得点換算データ!$G$3:$H$12),LOOKUP(集計用!M664,得点換算データ!$G$17:$H$26)))</f>
        <v/>
      </c>
      <c r="O664" s="28" t="str">
        <f>IF(記入用!L664="","",記入用!L664)</f>
        <v/>
      </c>
      <c r="P664" s="30" t="str">
        <f>IF(集計用!O664="","",IF(集計用!F664="男",LOOKUP(集計用!O664,得点換算データ!$I$3:$J$12),LOOKUP(集計用!O664,得点換算データ!$I$17:$J$26)))</f>
        <v/>
      </c>
      <c r="Q664" s="28" t="str">
        <f>IF(記入用!M664="","",記入用!M664)</f>
        <v/>
      </c>
      <c r="R664" s="30" t="str">
        <f>IF(集計用!Q664="","",IF(集計用!F664="男",LOOKUP(集計用!Q664,得点換算データ!$K$3:$L$12),LOOKUP(集計用!Q664,得点換算データ!$K$17:$L$26)))</f>
        <v/>
      </c>
      <c r="S664" s="28" t="str">
        <f>IF(記入用!N664="","",ROUNDUP(記入用!N664,1))</f>
        <v/>
      </c>
      <c r="T664" s="30" t="str">
        <f>IF(集計用!S664="","",IF(集計用!F664="男",LOOKUP(集計用!S664,得点換算データ!$M$3:$N$12),LOOKUP(集計用!S664,得点換算データ!$M$17:$N$26)))</f>
        <v/>
      </c>
      <c r="U664" s="28" t="str">
        <f>IF(記入用!O664="","",ROUNDDOWN(記入用!O664,0))</f>
        <v/>
      </c>
      <c r="V664" s="30" t="str">
        <f>IF(集計用!U664="","",IF(集計用!F664="男",LOOKUP(集計用!U664,得点換算データ!$O$3:$P$12),LOOKUP(集計用!U664,得点換算データ!$O$17:$P$26)))</f>
        <v/>
      </c>
      <c r="W664" s="28" t="str">
        <f>IF(記入用!P664="","",ROUNDDOWN(記入用!P664,0))</f>
        <v/>
      </c>
      <c r="X664" s="30" t="str">
        <f>IF(集計用!W664="","",IF(集計用!F664="男",LOOKUP(集計用!W664,得点換算データ!$Q$3:$R$12),LOOKUP(集計用!W664,得点換算データ!$Q$17:$R$26)))</f>
        <v/>
      </c>
      <c r="Y664" s="28" t="str">
        <f>IF(SUM(集計用!H664+J664+L664+N664+P664+R664+T664+V664+X664)=0,"",(H664+J664+L664+N664+T664+V664+X664+MAX(P664,R664)))</f>
        <v/>
      </c>
      <c r="Z664" s="28" t="str">
        <f>IF(Y664="","",IF(C664=1,LOOKUP(Y664,得点換算データ!$B$29:$B$33,得点換算データ!$A$29:$A$33),IF(C664=2,LOOKUP(Y664,得点換算データ!$C$29:$C$33,得点換算データ!$A$29:$A$33),LOOKUP(Y664,得点換算データ!$D$29:$D$33,得点換算データ!$A$29:$A$33))))</f>
        <v/>
      </c>
      <c r="AA664" s="27">
        <f t="shared" si="100"/>
        <v>0</v>
      </c>
      <c r="AB664" s="27"/>
      <c r="AC664" s="27">
        <f t="shared" si="101"/>
        <v>0</v>
      </c>
      <c r="AD664" s="27">
        <f t="shared" si="102"/>
        <v>0</v>
      </c>
      <c r="AE664" s="27">
        <f t="shared" si="103"/>
        <v>0</v>
      </c>
      <c r="AF664" s="27">
        <f t="shared" si="104"/>
        <v>0</v>
      </c>
      <c r="AG664" s="27">
        <f t="shared" si="105"/>
        <v>0</v>
      </c>
      <c r="AH664" s="27">
        <f t="shared" si="106"/>
        <v>0</v>
      </c>
      <c r="AI664" s="27">
        <f t="shared" si="107"/>
        <v>0</v>
      </c>
      <c r="AJ664" s="27">
        <f t="shared" si="108"/>
        <v>0</v>
      </c>
      <c r="AK664" s="27">
        <f t="shared" si="109"/>
        <v>0</v>
      </c>
    </row>
    <row r="665" spans="1:37">
      <c r="A665" s="28" t="str">
        <f>IF(記入用!A665="","",記入用!A665)</f>
        <v/>
      </c>
      <c r="B665" s="28" t="str">
        <f>IF(記入用!B665="","",記入用!B665)</f>
        <v/>
      </c>
      <c r="C665" s="28" t="str">
        <f>IF(記入用!C665="","",記入用!C665)</f>
        <v/>
      </c>
      <c r="D665" s="28" t="str">
        <f>IF(記入用!D665="","",記入用!D665)</f>
        <v/>
      </c>
      <c r="E665" s="28" t="str">
        <f>IF(記入用!E665="","",記入用!E665)</f>
        <v/>
      </c>
      <c r="F665" s="28" t="str">
        <f>IF(記入用!F665="","",記入用!F665)</f>
        <v/>
      </c>
      <c r="G665" s="28" t="str">
        <f>IF(OR(記入用!G665=0,記入用!H665=0),"",ROUND((記入用!G665+記入用!H665)/2,0))</f>
        <v/>
      </c>
      <c r="H665" s="29" t="str">
        <f>IF(集計用!G665="","",IF(集計用!F665="男",LOOKUP(集計用!G665,得点換算データ!$A$3:$B$12),LOOKUP(集計用!G665,得点換算データ!$A$17:$B$26)))</f>
        <v/>
      </c>
      <c r="I665" s="28" t="str">
        <f>IF(記入用!I665="","",記入用!I665)</f>
        <v/>
      </c>
      <c r="J665" s="30" t="str">
        <f>IF(集計用!I665="","",IF(集計用!F665="男",LOOKUP(集計用!I665,得点換算データ!$C$3:$D$12),LOOKUP(集計用!I665,得点換算データ!$C$17:$D$26)))</f>
        <v/>
      </c>
      <c r="K665" s="28" t="str">
        <f>IF(記入用!J665="","",ROUNDDOWN(記入用!J665,0))</f>
        <v/>
      </c>
      <c r="L665" s="29" t="str">
        <f>IF(集計用!K665="","",IF(集計用!F665="男",LOOKUP(集計用!K665,得点換算データ!$E$3:$F$12),LOOKUP(集計用!K665,得点換算データ!$E$17:$F$26)))</f>
        <v/>
      </c>
      <c r="M665" s="28" t="str">
        <f>IF(記入用!K665="","",記入用!K665)</f>
        <v/>
      </c>
      <c r="N665" s="30" t="str">
        <f>IF(集計用!M665="","",IF(集計用!F665="男",LOOKUP(集計用!M665,得点換算データ!$G$3:$H$12),LOOKUP(集計用!M665,得点換算データ!$G$17:$H$26)))</f>
        <v/>
      </c>
      <c r="O665" s="28" t="str">
        <f>IF(記入用!L665="","",記入用!L665)</f>
        <v/>
      </c>
      <c r="P665" s="30" t="str">
        <f>IF(集計用!O665="","",IF(集計用!F665="男",LOOKUP(集計用!O665,得点換算データ!$I$3:$J$12),LOOKUP(集計用!O665,得点換算データ!$I$17:$J$26)))</f>
        <v/>
      </c>
      <c r="Q665" s="28" t="str">
        <f>IF(記入用!M665="","",記入用!M665)</f>
        <v/>
      </c>
      <c r="R665" s="30" t="str">
        <f>IF(集計用!Q665="","",IF(集計用!F665="男",LOOKUP(集計用!Q665,得点換算データ!$K$3:$L$12),LOOKUP(集計用!Q665,得点換算データ!$K$17:$L$26)))</f>
        <v/>
      </c>
      <c r="S665" s="28" t="str">
        <f>IF(記入用!N665="","",ROUNDUP(記入用!N665,1))</f>
        <v/>
      </c>
      <c r="T665" s="30" t="str">
        <f>IF(集計用!S665="","",IF(集計用!F665="男",LOOKUP(集計用!S665,得点換算データ!$M$3:$N$12),LOOKUP(集計用!S665,得点換算データ!$M$17:$N$26)))</f>
        <v/>
      </c>
      <c r="U665" s="28" t="str">
        <f>IF(記入用!O665="","",ROUNDDOWN(記入用!O665,0))</f>
        <v/>
      </c>
      <c r="V665" s="30" t="str">
        <f>IF(集計用!U665="","",IF(集計用!F665="男",LOOKUP(集計用!U665,得点換算データ!$O$3:$P$12),LOOKUP(集計用!U665,得点換算データ!$O$17:$P$26)))</f>
        <v/>
      </c>
      <c r="W665" s="28" t="str">
        <f>IF(記入用!P665="","",ROUNDDOWN(記入用!P665,0))</f>
        <v/>
      </c>
      <c r="X665" s="30" t="str">
        <f>IF(集計用!W665="","",IF(集計用!F665="男",LOOKUP(集計用!W665,得点換算データ!$Q$3:$R$12),LOOKUP(集計用!W665,得点換算データ!$Q$17:$R$26)))</f>
        <v/>
      </c>
      <c r="Y665" s="28" t="str">
        <f>IF(SUM(集計用!H665+J665+L665+N665+P665+R665+T665+V665+X665)=0,"",(H665+J665+L665+N665+T665+V665+X665+MAX(P665,R665)))</f>
        <v/>
      </c>
      <c r="Z665" s="28" t="str">
        <f>IF(Y665="","",IF(C665=1,LOOKUP(Y665,得点換算データ!$B$29:$B$33,得点換算データ!$A$29:$A$33),IF(C665=2,LOOKUP(Y665,得点換算データ!$C$29:$C$33,得点換算データ!$A$29:$A$33),LOOKUP(Y665,得点換算データ!$D$29:$D$33,得点換算データ!$A$29:$A$33))))</f>
        <v/>
      </c>
      <c r="AA665" s="27">
        <f t="shared" si="100"/>
        <v>0</v>
      </c>
      <c r="AB665" s="27"/>
      <c r="AC665" s="27">
        <f t="shared" si="101"/>
        <v>0</v>
      </c>
      <c r="AD665" s="27">
        <f t="shared" si="102"/>
        <v>0</v>
      </c>
      <c r="AE665" s="27">
        <f t="shared" si="103"/>
        <v>0</v>
      </c>
      <c r="AF665" s="27">
        <f t="shared" si="104"/>
        <v>0</v>
      </c>
      <c r="AG665" s="27">
        <f t="shared" si="105"/>
        <v>0</v>
      </c>
      <c r="AH665" s="27">
        <f t="shared" si="106"/>
        <v>0</v>
      </c>
      <c r="AI665" s="27">
        <f t="shared" si="107"/>
        <v>0</v>
      </c>
      <c r="AJ665" s="27">
        <f t="shared" si="108"/>
        <v>0</v>
      </c>
      <c r="AK665" s="27">
        <f t="shared" si="109"/>
        <v>0</v>
      </c>
    </row>
    <row r="666" spans="1:37">
      <c r="A666" s="28" t="str">
        <f>IF(記入用!A666="","",記入用!A666)</f>
        <v/>
      </c>
      <c r="B666" s="28" t="str">
        <f>IF(記入用!B666="","",記入用!B666)</f>
        <v/>
      </c>
      <c r="C666" s="28" t="str">
        <f>IF(記入用!C666="","",記入用!C666)</f>
        <v/>
      </c>
      <c r="D666" s="28" t="str">
        <f>IF(記入用!D666="","",記入用!D666)</f>
        <v/>
      </c>
      <c r="E666" s="28" t="str">
        <f>IF(記入用!E666="","",記入用!E666)</f>
        <v/>
      </c>
      <c r="F666" s="28" t="str">
        <f>IF(記入用!F666="","",記入用!F666)</f>
        <v/>
      </c>
      <c r="G666" s="28" t="str">
        <f>IF(OR(記入用!G666=0,記入用!H666=0),"",ROUND((記入用!G666+記入用!H666)/2,0))</f>
        <v/>
      </c>
      <c r="H666" s="29" t="str">
        <f>IF(集計用!G666="","",IF(集計用!F666="男",LOOKUP(集計用!G666,得点換算データ!$A$3:$B$12),LOOKUP(集計用!G666,得点換算データ!$A$17:$B$26)))</f>
        <v/>
      </c>
      <c r="I666" s="28" t="str">
        <f>IF(記入用!I666="","",記入用!I666)</f>
        <v/>
      </c>
      <c r="J666" s="30" t="str">
        <f>IF(集計用!I666="","",IF(集計用!F666="男",LOOKUP(集計用!I666,得点換算データ!$C$3:$D$12),LOOKUP(集計用!I666,得点換算データ!$C$17:$D$26)))</f>
        <v/>
      </c>
      <c r="K666" s="28" t="str">
        <f>IF(記入用!J666="","",ROUNDDOWN(記入用!J666,0))</f>
        <v/>
      </c>
      <c r="L666" s="29" t="str">
        <f>IF(集計用!K666="","",IF(集計用!F666="男",LOOKUP(集計用!K666,得点換算データ!$E$3:$F$12),LOOKUP(集計用!K666,得点換算データ!$E$17:$F$26)))</f>
        <v/>
      </c>
      <c r="M666" s="28" t="str">
        <f>IF(記入用!K666="","",記入用!K666)</f>
        <v/>
      </c>
      <c r="N666" s="30" t="str">
        <f>IF(集計用!M666="","",IF(集計用!F666="男",LOOKUP(集計用!M666,得点換算データ!$G$3:$H$12),LOOKUP(集計用!M666,得点換算データ!$G$17:$H$26)))</f>
        <v/>
      </c>
      <c r="O666" s="28" t="str">
        <f>IF(記入用!L666="","",記入用!L666)</f>
        <v/>
      </c>
      <c r="P666" s="30" t="str">
        <f>IF(集計用!O666="","",IF(集計用!F666="男",LOOKUP(集計用!O666,得点換算データ!$I$3:$J$12),LOOKUP(集計用!O666,得点換算データ!$I$17:$J$26)))</f>
        <v/>
      </c>
      <c r="Q666" s="28" t="str">
        <f>IF(記入用!M666="","",記入用!M666)</f>
        <v/>
      </c>
      <c r="R666" s="30" t="str">
        <f>IF(集計用!Q666="","",IF(集計用!F666="男",LOOKUP(集計用!Q666,得点換算データ!$K$3:$L$12),LOOKUP(集計用!Q666,得点換算データ!$K$17:$L$26)))</f>
        <v/>
      </c>
      <c r="S666" s="28" t="str">
        <f>IF(記入用!N666="","",ROUNDUP(記入用!N666,1))</f>
        <v/>
      </c>
      <c r="T666" s="30" t="str">
        <f>IF(集計用!S666="","",IF(集計用!F666="男",LOOKUP(集計用!S666,得点換算データ!$M$3:$N$12),LOOKUP(集計用!S666,得点換算データ!$M$17:$N$26)))</f>
        <v/>
      </c>
      <c r="U666" s="28" t="str">
        <f>IF(記入用!O666="","",ROUNDDOWN(記入用!O666,0))</f>
        <v/>
      </c>
      <c r="V666" s="30" t="str">
        <f>IF(集計用!U666="","",IF(集計用!F666="男",LOOKUP(集計用!U666,得点換算データ!$O$3:$P$12),LOOKUP(集計用!U666,得点換算データ!$O$17:$P$26)))</f>
        <v/>
      </c>
      <c r="W666" s="28" t="str">
        <f>IF(記入用!P666="","",ROUNDDOWN(記入用!P666,0))</f>
        <v/>
      </c>
      <c r="X666" s="30" t="str">
        <f>IF(集計用!W666="","",IF(集計用!F666="男",LOOKUP(集計用!W666,得点換算データ!$Q$3:$R$12),LOOKUP(集計用!W666,得点換算データ!$Q$17:$R$26)))</f>
        <v/>
      </c>
      <c r="Y666" s="28" t="str">
        <f>IF(SUM(集計用!H666+J666+L666+N666+P666+R666+T666+V666+X666)=0,"",(H666+J666+L666+N666+T666+V666+X666+MAX(P666,R666)))</f>
        <v/>
      </c>
      <c r="Z666" s="28" t="str">
        <f>IF(Y666="","",IF(C666=1,LOOKUP(Y666,得点換算データ!$B$29:$B$33,得点換算データ!$A$29:$A$33),IF(C666=2,LOOKUP(Y666,得点換算データ!$C$29:$C$33,得点換算データ!$A$29:$A$33),LOOKUP(Y666,得点換算データ!$D$29:$D$33,得点換算データ!$A$29:$A$33))))</f>
        <v/>
      </c>
      <c r="AA666" s="27">
        <f t="shared" si="100"/>
        <v>0</v>
      </c>
      <c r="AB666" s="27"/>
      <c r="AC666" s="27">
        <f t="shared" si="101"/>
        <v>0</v>
      </c>
      <c r="AD666" s="27">
        <f t="shared" si="102"/>
        <v>0</v>
      </c>
      <c r="AE666" s="27">
        <f t="shared" si="103"/>
        <v>0</v>
      </c>
      <c r="AF666" s="27">
        <f t="shared" si="104"/>
        <v>0</v>
      </c>
      <c r="AG666" s="27">
        <f t="shared" si="105"/>
        <v>0</v>
      </c>
      <c r="AH666" s="27">
        <f t="shared" si="106"/>
        <v>0</v>
      </c>
      <c r="AI666" s="27">
        <f t="shared" si="107"/>
        <v>0</v>
      </c>
      <c r="AJ666" s="27">
        <f t="shared" si="108"/>
        <v>0</v>
      </c>
      <c r="AK666" s="27">
        <f t="shared" si="109"/>
        <v>0</v>
      </c>
    </row>
    <row r="667" spans="1:37">
      <c r="A667" s="28" t="str">
        <f>IF(記入用!A667="","",記入用!A667)</f>
        <v/>
      </c>
      <c r="B667" s="28" t="str">
        <f>IF(記入用!B667="","",記入用!B667)</f>
        <v/>
      </c>
      <c r="C667" s="28" t="str">
        <f>IF(記入用!C667="","",記入用!C667)</f>
        <v/>
      </c>
      <c r="D667" s="28" t="str">
        <f>IF(記入用!D667="","",記入用!D667)</f>
        <v/>
      </c>
      <c r="E667" s="28" t="str">
        <f>IF(記入用!E667="","",記入用!E667)</f>
        <v/>
      </c>
      <c r="F667" s="28" t="str">
        <f>IF(記入用!F667="","",記入用!F667)</f>
        <v/>
      </c>
      <c r="G667" s="28" t="str">
        <f>IF(OR(記入用!G667=0,記入用!H667=0),"",ROUND((記入用!G667+記入用!H667)/2,0))</f>
        <v/>
      </c>
      <c r="H667" s="29" t="str">
        <f>IF(集計用!G667="","",IF(集計用!F667="男",LOOKUP(集計用!G667,得点換算データ!$A$3:$B$12),LOOKUP(集計用!G667,得点換算データ!$A$17:$B$26)))</f>
        <v/>
      </c>
      <c r="I667" s="28" t="str">
        <f>IF(記入用!I667="","",記入用!I667)</f>
        <v/>
      </c>
      <c r="J667" s="30" t="str">
        <f>IF(集計用!I667="","",IF(集計用!F667="男",LOOKUP(集計用!I667,得点換算データ!$C$3:$D$12),LOOKUP(集計用!I667,得点換算データ!$C$17:$D$26)))</f>
        <v/>
      </c>
      <c r="K667" s="28" t="str">
        <f>IF(記入用!J667="","",ROUNDDOWN(記入用!J667,0))</f>
        <v/>
      </c>
      <c r="L667" s="29" t="str">
        <f>IF(集計用!K667="","",IF(集計用!F667="男",LOOKUP(集計用!K667,得点換算データ!$E$3:$F$12),LOOKUP(集計用!K667,得点換算データ!$E$17:$F$26)))</f>
        <v/>
      </c>
      <c r="M667" s="28" t="str">
        <f>IF(記入用!K667="","",記入用!K667)</f>
        <v/>
      </c>
      <c r="N667" s="30" t="str">
        <f>IF(集計用!M667="","",IF(集計用!F667="男",LOOKUP(集計用!M667,得点換算データ!$G$3:$H$12),LOOKUP(集計用!M667,得点換算データ!$G$17:$H$26)))</f>
        <v/>
      </c>
      <c r="O667" s="28" t="str">
        <f>IF(記入用!L667="","",記入用!L667)</f>
        <v/>
      </c>
      <c r="P667" s="30" t="str">
        <f>IF(集計用!O667="","",IF(集計用!F667="男",LOOKUP(集計用!O667,得点換算データ!$I$3:$J$12),LOOKUP(集計用!O667,得点換算データ!$I$17:$J$26)))</f>
        <v/>
      </c>
      <c r="Q667" s="28" t="str">
        <f>IF(記入用!M667="","",記入用!M667)</f>
        <v/>
      </c>
      <c r="R667" s="30" t="str">
        <f>IF(集計用!Q667="","",IF(集計用!F667="男",LOOKUP(集計用!Q667,得点換算データ!$K$3:$L$12),LOOKUP(集計用!Q667,得点換算データ!$K$17:$L$26)))</f>
        <v/>
      </c>
      <c r="S667" s="28" t="str">
        <f>IF(記入用!N667="","",ROUNDUP(記入用!N667,1))</f>
        <v/>
      </c>
      <c r="T667" s="30" t="str">
        <f>IF(集計用!S667="","",IF(集計用!F667="男",LOOKUP(集計用!S667,得点換算データ!$M$3:$N$12),LOOKUP(集計用!S667,得点換算データ!$M$17:$N$26)))</f>
        <v/>
      </c>
      <c r="U667" s="28" t="str">
        <f>IF(記入用!O667="","",ROUNDDOWN(記入用!O667,0))</f>
        <v/>
      </c>
      <c r="V667" s="30" t="str">
        <f>IF(集計用!U667="","",IF(集計用!F667="男",LOOKUP(集計用!U667,得点換算データ!$O$3:$P$12),LOOKUP(集計用!U667,得点換算データ!$O$17:$P$26)))</f>
        <v/>
      </c>
      <c r="W667" s="28" t="str">
        <f>IF(記入用!P667="","",ROUNDDOWN(記入用!P667,0))</f>
        <v/>
      </c>
      <c r="X667" s="30" t="str">
        <f>IF(集計用!W667="","",IF(集計用!F667="男",LOOKUP(集計用!W667,得点換算データ!$Q$3:$R$12),LOOKUP(集計用!W667,得点換算データ!$Q$17:$R$26)))</f>
        <v/>
      </c>
      <c r="Y667" s="28" t="str">
        <f>IF(SUM(集計用!H667+J667+L667+N667+P667+R667+T667+V667+X667)=0,"",(H667+J667+L667+N667+T667+V667+X667+MAX(P667,R667)))</f>
        <v/>
      </c>
      <c r="Z667" s="28" t="str">
        <f>IF(Y667="","",IF(C667=1,LOOKUP(Y667,得点換算データ!$B$29:$B$33,得点換算データ!$A$29:$A$33),IF(C667=2,LOOKUP(Y667,得点換算データ!$C$29:$C$33,得点換算データ!$A$29:$A$33),LOOKUP(Y667,得点換算データ!$D$29:$D$33,得点換算データ!$A$29:$A$33))))</f>
        <v/>
      </c>
      <c r="AA667" s="27">
        <f t="shared" si="100"/>
        <v>0</v>
      </c>
      <c r="AB667" s="27"/>
      <c r="AC667" s="27">
        <f t="shared" si="101"/>
        <v>0</v>
      </c>
      <c r="AD667" s="27">
        <f t="shared" si="102"/>
        <v>0</v>
      </c>
      <c r="AE667" s="27">
        <f t="shared" si="103"/>
        <v>0</v>
      </c>
      <c r="AF667" s="27">
        <f t="shared" si="104"/>
        <v>0</v>
      </c>
      <c r="AG667" s="27">
        <f t="shared" si="105"/>
        <v>0</v>
      </c>
      <c r="AH667" s="27">
        <f t="shared" si="106"/>
        <v>0</v>
      </c>
      <c r="AI667" s="27">
        <f t="shared" si="107"/>
        <v>0</v>
      </c>
      <c r="AJ667" s="27">
        <f t="shared" si="108"/>
        <v>0</v>
      </c>
      <c r="AK667" s="27">
        <f t="shared" si="109"/>
        <v>0</v>
      </c>
    </row>
    <row r="668" spans="1:37">
      <c r="A668" s="28" t="str">
        <f>IF(記入用!A668="","",記入用!A668)</f>
        <v/>
      </c>
      <c r="B668" s="28" t="str">
        <f>IF(記入用!B668="","",記入用!B668)</f>
        <v/>
      </c>
      <c r="C668" s="28" t="str">
        <f>IF(記入用!C668="","",記入用!C668)</f>
        <v/>
      </c>
      <c r="D668" s="28" t="str">
        <f>IF(記入用!D668="","",記入用!D668)</f>
        <v/>
      </c>
      <c r="E668" s="28" t="str">
        <f>IF(記入用!E668="","",記入用!E668)</f>
        <v/>
      </c>
      <c r="F668" s="28" t="str">
        <f>IF(記入用!F668="","",記入用!F668)</f>
        <v/>
      </c>
      <c r="G668" s="28" t="str">
        <f>IF(OR(記入用!G668=0,記入用!H668=0),"",ROUND((記入用!G668+記入用!H668)/2,0))</f>
        <v/>
      </c>
      <c r="H668" s="29" t="str">
        <f>IF(集計用!G668="","",IF(集計用!F668="男",LOOKUP(集計用!G668,得点換算データ!$A$3:$B$12),LOOKUP(集計用!G668,得点換算データ!$A$17:$B$26)))</f>
        <v/>
      </c>
      <c r="I668" s="28" t="str">
        <f>IF(記入用!I668="","",記入用!I668)</f>
        <v/>
      </c>
      <c r="J668" s="30" t="str">
        <f>IF(集計用!I668="","",IF(集計用!F668="男",LOOKUP(集計用!I668,得点換算データ!$C$3:$D$12),LOOKUP(集計用!I668,得点換算データ!$C$17:$D$26)))</f>
        <v/>
      </c>
      <c r="K668" s="28" t="str">
        <f>IF(記入用!J668="","",ROUNDDOWN(記入用!J668,0))</f>
        <v/>
      </c>
      <c r="L668" s="29" t="str">
        <f>IF(集計用!K668="","",IF(集計用!F668="男",LOOKUP(集計用!K668,得点換算データ!$E$3:$F$12),LOOKUP(集計用!K668,得点換算データ!$E$17:$F$26)))</f>
        <v/>
      </c>
      <c r="M668" s="28" t="str">
        <f>IF(記入用!K668="","",記入用!K668)</f>
        <v/>
      </c>
      <c r="N668" s="30" t="str">
        <f>IF(集計用!M668="","",IF(集計用!F668="男",LOOKUP(集計用!M668,得点換算データ!$G$3:$H$12),LOOKUP(集計用!M668,得点換算データ!$G$17:$H$26)))</f>
        <v/>
      </c>
      <c r="O668" s="28" t="str">
        <f>IF(記入用!L668="","",記入用!L668)</f>
        <v/>
      </c>
      <c r="P668" s="30" t="str">
        <f>IF(集計用!O668="","",IF(集計用!F668="男",LOOKUP(集計用!O668,得点換算データ!$I$3:$J$12),LOOKUP(集計用!O668,得点換算データ!$I$17:$J$26)))</f>
        <v/>
      </c>
      <c r="Q668" s="28" t="str">
        <f>IF(記入用!M668="","",記入用!M668)</f>
        <v/>
      </c>
      <c r="R668" s="30" t="str">
        <f>IF(集計用!Q668="","",IF(集計用!F668="男",LOOKUP(集計用!Q668,得点換算データ!$K$3:$L$12),LOOKUP(集計用!Q668,得点換算データ!$K$17:$L$26)))</f>
        <v/>
      </c>
      <c r="S668" s="28" t="str">
        <f>IF(記入用!N668="","",ROUNDUP(記入用!N668,1))</f>
        <v/>
      </c>
      <c r="T668" s="30" t="str">
        <f>IF(集計用!S668="","",IF(集計用!F668="男",LOOKUP(集計用!S668,得点換算データ!$M$3:$N$12),LOOKUP(集計用!S668,得点換算データ!$M$17:$N$26)))</f>
        <v/>
      </c>
      <c r="U668" s="28" t="str">
        <f>IF(記入用!O668="","",ROUNDDOWN(記入用!O668,0))</f>
        <v/>
      </c>
      <c r="V668" s="30" t="str">
        <f>IF(集計用!U668="","",IF(集計用!F668="男",LOOKUP(集計用!U668,得点換算データ!$O$3:$P$12),LOOKUP(集計用!U668,得点換算データ!$O$17:$P$26)))</f>
        <v/>
      </c>
      <c r="W668" s="28" t="str">
        <f>IF(記入用!P668="","",ROUNDDOWN(記入用!P668,0))</f>
        <v/>
      </c>
      <c r="X668" s="30" t="str">
        <f>IF(集計用!W668="","",IF(集計用!F668="男",LOOKUP(集計用!W668,得点換算データ!$Q$3:$R$12),LOOKUP(集計用!W668,得点換算データ!$Q$17:$R$26)))</f>
        <v/>
      </c>
      <c r="Y668" s="28" t="str">
        <f>IF(SUM(集計用!H668+J668+L668+N668+P668+R668+T668+V668+X668)=0,"",(H668+J668+L668+N668+T668+V668+X668+MAX(P668,R668)))</f>
        <v/>
      </c>
      <c r="Z668" s="28" t="str">
        <f>IF(Y668="","",IF(C668=1,LOOKUP(Y668,得点換算データ!$B$29:$B$33,得点換算データ!$A$29:$A$33),IF(C668=2,LOOKUP(Y668,得点換算データ!$C$29:$C$33,得点換算データ!$A$29:$A$33),LOOKUP(Y668,得点換算データ!$D$29:$D$33,得点換算データ!$A$29:$A$33))))</f>
        <v/>
      </c>
      <c r="AA668" s="27">
        <f t="shared" si="100"/>
        <v>0</v>
      </c>
      <c r="AB668" s="27"/>
      <c r="AC668" s="27">
        <f t="shared" si="101"/>
        <v>0</v>
      </c>
      <c r="AD668" s="27">
        <f t="shared" si="102"/>
        <v>0</v>
      </c>
      <c r="AE668" s="27">
        <f t="shared" si="103"/>
        <v>0</v>
      </c>
      <c r="AF668" s="27">
        <f t="shared" si="104"/>
        <v>0</v>
      </c>
      <c r="AG668" s="27">
        <f t="shared" si="105"/>
        <v>0</v>
      </c>
      <c r="AH668" s="27">
        <f t="shared" si="106"/>
        <v>0</v>
      </c>
      <c r="AI668" s="27">
        <f t="shared" si="107"/>
        <v>0</v>
      </c>
      <c r="AJ668" s="27">
        <f t="shared" si="108"/>
        <v>0</v>
      </c>
      <c r="AK668" s="27">
        <f t="shared" si="109"/>
        <v>0</v>
      </c>
    </row>
    <row r="669" spans="1:37">
      <c r="A669" s="28" t="str">
        <f>IF(記入用!A669="","",記入用!A669)</f>
        <v/>
      </c>
      <c r="B669" s="28" t="str">
        <f>IF(記入用!B669="","",記入用!B669)</f>
        <v/>
      </c>
      <c r="C669" s="28" t="str">
        <f>IF(記入用!C669="","",記入用!C669)</f>
        <v/>
      </c>
      <c r="D669" s="28" t="str">
        <f>IF(記入用!D669="","",記入用!D669)</f>
        <v/>
      </c>
      <c r="E669" s="28" t="str">
        <f>IF(記入用!E669="","",記入用!E669)</f>
        <v/>
      </c>
      <c r="F669" s="28" t="str">
        <f>IF(記入用!F669="","",記入用!F669)</f>
        <v/>
      </c>
      <c r="G669" s="28" t="str">
        <f>IF(OR(記入用!G669=0,記入用!H669=0),"",ROUND((記入用!G669+記入用!H669)/2,0))</f>
        <v/>
      </c>
      <c r="H669" s="29" t="str">
        <f>IF(集計用!G669="","",IF(集計用!F669="男",LOOKUP(集計用!G669,得点換算データ!$A$3:$B$12),LOOKUP(集計用!G669,得点換算データ!$A$17:$B$26)))</f>
        <v/>
      </c>
      <c r="I669" s="28" t="str">
        <f>IF(記入用!I669="","",記入用!I669)</f>
        <v/>
      </c>
      <c r="J669" s="30" t="str">
        <f>IF(集計用!I669="","",IF(集計用!F669="男",LOOKUP(集計用!I669,得点換算データ!$C$3:$D$12),LOOKUP(集計用!I669,得点換算データ!$C$17:$D$26)))</f>
        <v/>
      </c>
      <c r="K669" s="28" t="str">
        <f>IF(記入用!J669="","",ROUNDDOWN(記入用!J669,0))</f>
        <v/>
      </c>
      <c r="L669" s="29" t="str">
        <f>IF(集計用!K669="","",IF(集計用!F669="男",LOOKUP(集計用!K669,得点換算データ!$E$3:$F$12),LOOKUP(集計用!K669,得点換算データ!$E$17:$F$26)))</f>
        <v/>
      </c>
      <c r="M669" s="28" t="str">
        <f>IF(記入用!K669="","",記入用!K669)</f>
        <v/>
      </c>
      <c r="N669" s="30" t="str">
        <f>IF(集計用!M669="","",IF(集計用!F669="男",LOOKUP(集計用!M669,得点換算データ!$G$3:$H$12),LOOKUP(集計用!M669,得点換算データ!$G$17:$H$26)))</f>
        <v/>
      </c>
      <c r="O669" s="28" t="str">
        <f>IF(記入用!L669="","",記入用!L669)</f>
        <v/>
      </c>
      <c r="P669" s="30" t="str">
        <f>IF(集計用!O669="","",IF(集計用!F669="男",LOOKUP(集計用!O669,得点換算データ!$I$3:$J$12),LOOKUP(集計用!O669,得点換算データ!$I$17:$J$26)))</f>
        <v/>
      </c>
      <c r="Q669" s="28" t="str">
        <f>IF(記入用!M669="","",記入用!M669)</f>
        <v/>
      </c>
      <c r="R669" s="30" t="str">
        <f>IF(集計用!Q669="","",IF(集計用!F669="男",LOOKUP(集計用!Q669,得点換算データ!$K$3:$L$12),LOOKUP(集計用!Q669,得点換算データ!$K$17:$L$26)))</f>
        <v/>
      </c>
      <c r="S669" s="28" t="str">
        <f>IF(記入用!N669="","",ROUNDUP(記入用!N669,1))</f>
        <v/>
      </c>
      <c r="T669" s="30" t="str">
        <f>IF(集計用!S669="","",IF(集計用!F669="男",LOOKUP(集計用!S669,得点換算データ!$M$3:$N$12),LOOKUP(集計用!S669,得点換算データ!$M$17:$N$26)))</f>
        <v/>
      </c>
      <c r="U669" s="28" t="str">
        <f>IF(記入用!O669="","",ROUNDDOWN(記入用!O669,0))</f>
        <v/>
      </c>
      <c r="V669" s="30" t="str">
        <f>IF(集計用!U669="","",IF(集計用!F669="男",LOOKUP(集計用!U669,得点換算データ!$O$3:$P$12),LOOKUP(集計用!U669,得点換算データ!$O$17:$P$26)))</f>
        <v/>
      </c>
      <c r="W669" s="28" t="str">
        <f>IF(記入用!P669="","",ROUNDDOWN(記入用!P669,0))</f>
        <v/>
      </c>
      <c r="X669" s="30" t="str">
        <f>IF(集計用!W669="","",IF(集計用!F669="男",LOOKUP(集計用!W669,得点換算データ!$Q$3:$R$12),LOOKUP(集計用!W669,得点換算データ!$Q$17:$R$26)))</f>
        <v/>
      </c>
      <c r="Y669" s="28" t="str">
        <f>IF(SUM(集計用!H669+J669+L669+N669+P669+R669+T669+V669+X669)=0,"",(H669+J669+L669+N669+T669+V669+X669+MAX(P669,R669)))</f>
        <v/>
      </c>
      <c r="Z669" s="28" t="str">
        <f>IF(Y669="","",IF(C669=1,LOOKUP(Y669,得点換算データ!$B$29:$B$33,得点換算データ!$A$29:$A$33),IF(C669=2,LOOKUP(Y669,得点換算データ!$C$29:$C$33,得点換算データ!$A$29:$A$33),LOOKUP(Y669,得点換算データ!$D$29:$D$33,得点換算データ!$A$29:$A$33))))</f>
        <v/>
      </c>
      <c r="AA669" s="27">
        <f t="shared" si="100"/>
        <v>0</v>
      </c>
      <c r="AB669" s="27"/>
      <c r="AC669" s="27">
        <f t="shared" si="101"/>
        <v>0</v>
      </c>
      <c r="AD669" s="27">
        <f t="shared" si="102"/>
        <v>0</v>
      </c>
      <c r="AE669" s="27">
        <f t="shared" si="103"/>
        <v>0</v>
      </c>
      <c r="AF669" s="27">
        <f t="shared" si="104"/>
        <v>0</v>
      </c>
      <c r="AG669" s="27">
        <f t="shared" si="105"/>
        <v>0</v>
      </c>
      <c r="AH669" s="27">
        <f t="shared" si="106"/>
        <v>0</v>
      </c>
      <c r="AI669" s="27">
        <f t="shared" si="107"/>
        <v>0</v>
      </c>
      <c r="AJ669" s="27">
        <f t="shared" si="108"/>
        <v>0</v>
      </c>
      <c r="AK669" s="27">
        <f t="shared" si="109"/>
        <v>0</v>
      </c>
    </row>
    <row r="670" spans="1:37">
      <c r="A670" s="28" t="str">
        <f>IF(記入用!A670="","",記入用!A670)</f>
        <v/>
      </c>
      <c r="B670" s="28" t="str">
        <f>IF(記入用!B670="","",記入用!B670)</f>
        <v/>
      </c>
      <c r="C670" s="28" t="str">
        <f>IF(記入用!C670="","",記入用!C670)</f>
        <v/>
      </c>
      <c r="D670" s="28" t="str">
        <f>IF(記入用!D670="","",記入用!D670)</f>
        <v/>
      </c>
      <c r="E670" s="28" t="str">
        <f>IF(記入用!E670="","",記入用!E670)</f>
        <v/>
      </c>
      <c r="F670" s="28" t="str">
        <f>IF(記入用!F670="","",記入用!F670)</f>
        <v/>
      </c>
      <c r="G670" s="28" t="str">
        <f>IF(OR(記入用!G670=0,記入用!H670=0),"",ROUND((記入用!G670+記入用!H670)/2,0))</f>
        <v/>
      </c>
      <c r="H670" s="29" t="str">
        <f>IF(集計用!G670="","",IF(集計用!F670="男",LOOKUP(集計用!G670,得点換算データ!$A$3:$B$12),LOOKUP(集計用!G670,得点換算データ!$A$17:$B$26)))</f>
        <v/>
      </c>
      <c r="I670" s="28" t="str">
        <f>IF(記入用!I670="","",記入用!I670)</f>
        <v/>
      </c>
      <c r="J670" s="30" t="str">
        <f>IF(集計用!I670="","",IF(集計用!F670="男",LOOKUP(集計用!I670,得点換算データ!$C$3:$D$12),LOOKUP(集計用!I670,得点換算データ!$C$17:$D$26)))</f>
        <v/>
      </c>
      <c r="K670" s="28" t="str">
        <f>IF(記入用!J670="","",ROUNDDOWN(記入用!J670,0))</f>
        <v/>
      </c>
      <c r="L670" s="29" t="str">
        <f>IF(集計用!K670="","",IF(集計用!F670="男",LOOKUP(集計用!K670,得点換算データ!$E$3:$F$12),LOOKUP(集計用!K670,得点換算データ!$E$17:$F$26)))</f>
        <v/>
      </c>
      <c r="M670" s="28" t="str">
        <f>IF(記入用!K670="","",記入用!K670)</f>
        <v/>
      </c>
      <c r="N670" s="30" t="str">
        <f>IF(集計用!M670="","",IF(集計用!F670="男",LOOKUP(集計用!M670,得点換算データ!$G$3:$H$12),LOOKUP(集計用!M670,得点換算データ!$G$17:$H$26)))</f>
        <v/>
      </c>
      <c r="O670" s="28" t="str">
        <f>IF(記入用!L670="","",記入用!L670)</f>
        <v/>
      </c>
      <c r="P670" s="30" t="str">
        <f>IF(集計用!O670="","",IF(集計用!F670="男",LOOKUP(集計用!O670,得点換算データ!$I$3:$J$12),LOOKUP(集計用!O670,得点換算データ!$I$17:$J$26)))</f>
        <v/>
      </c>
      <c r="Q670" s="28" t="str">
        <f>IF(記入用!M670="","",記入用!M670)</f>
        <v/>
      </c>
      <c r="R670" s="30" t="str">
        <f>IF(集計用!Q670="","",IF(集計用!F670="男",LOOKUP(集計用!Q670,得点換算データ!$K$3:$L$12),LOOKUP(集計用!Q670,得点換算データ!$K$17:$L$26)))</f>
        <v/>
      </c>
      <c r="S670" s="28" t="str">
        <f>IF(記入用!N670="","",ROUNDUP(記入用!N670,1))</f>
        <v/>
      </c>
      <c r="T670" s="30" t="str">
        <f>IF(集計用!S670="","",IF(集計用!F670="男",LOOKUP(集計用!S670,得点換算データ!$M$3:$N$12),LOOKUP(集計用!S670,得点換算データ!$M$17:$N$26)))</f>
        <v/>
      </c>
      <c r="U670" s="28" t="str">
        <f>IF(記入用!O670="","",ROUNDDOWN(記入用!O670,0))</f>
        <v/>
      </c>
      <c r="V670" s="30" t="str">
        <f>IF(集計用!U670="","",IF(集計用!F670="男",LOOKUP(集計用!U670,得点換算データ!$O$3:$P$12),LOOKUP(集計用!U670,得点換算データ!$O$17:$P$26)))</f>
        <v/>
      </c>
      <c r="W670" s="28" t="str">
        <f>IF(記入用!P670="","",ROUNDDOWN(記入用!P670,0))</f>
        <v/>
      </c>
      <c r="X670" s="30" t="str">
        <f>IF(集計用!W670="","",IF(集計用!F670="男",LOOKUP(集計用!W670,得点換算データ!$Q$3:$R$12),LOOKUP(集計用!W670,得点換算データ!$Q$17:$R$26)))</f>
        <v/>
      </c>
      <c r="Y670" s="28" t="str">
        <f>IF(SUM(集計用!H670+J670+L670+N670+P670+R670+T670+V670+X670)=0,"",(H670+J670+L670+N670+T670+V670+X670+MAX(P670,R670)))</f>
        <v/>
      </c>
      <c r="Z670" s="28" t="str">
        <f>IF(Y670="","",IF(C670=1,LOOKUP(Y670,得点換算データ!$B$29:$B$33,得点換算データ!$A$29:$A$33),IF(C670=2,LOOKUP(Y670,得点換算データ!$C$29:$C$33,得点換算データ!$A$29:$A$33),LOOKUP(Y670,得点換算データ!$D$29:$D$33,得点換算データ!$A$29:$A$33))))</f>
        <v/>
      </c>
      <c r="AA670" s="27">
        <f t="shared" si="100"/>
        <v>0</v>
      </c>
      <c r="AB670" s="27"/>
      <c r="AC670" s="27">
        <f t="shared" si="101"/>
        <v>0</v>
      </c>
      <c r="AD670" s="27">
        <f t="shared" si="102"/>
        <v>0</v>
      </c>
      <c r="AE670" s="27">
        <f t="shared" si="103"/>
        <v>0</v>
      </c>
      <c r="AF670" s="27">
        <f t="shared" si="104"/>
        <v>0</v>
      </c>
      <c r="AG670" s="27">
        <f t="shared" si="105"/>
        <v>0</v>
      </c>
      <c r="AH670" s="27">
        <f t="shared" si="106"/>
        <v>0</v>
      </c>
      <c r="AI670" s="27">
        <f t="shared" si="107"/>
        <v>0</v>
      </c>
      <c r="AJ670" s="27">
        <f t="shared" si="108"/>
        <v>0</v>
      </c>
      <c r="AK670" s="27">
        <f t="shared" si="109"/>
        <v>0</v>
      </c>
    </row>
    <row r="671" spans="1:37">
      <c r="A671" s="28" t="str">
        <f>IF(記入用!A671="","",記入用!A671)</f>
        <v/>
      </c>
      <c r="B671" s="28" t="str">
        <f>IF(記入用!B671="","",記入用!B671)</f>
        <v/>
      </c>
      <c r="C671" s="28" t="str">
        <f>IF(記入用!C671="","",記入用!C671)</f>
        <v/>
      </c>
      <c r="D671" s="28" t="str">
        <f>IF(記入用!D671="","",記入用!D671)</f>
        <v/>
      </c>
      <c r="E671" s="28" t="str">
        <f>IF(記入用!E671="","",記入用!E671)</f>
        <v/>
      </c>
      <c r="F671" s="28" t="str">
        <f>IF(記入用!F671="","",記入用!F671)</f>
        <v/>
      </c>
      <c r="G671" s="28" t="str">
        <f>IF(OR(記入用!G671=0,記入用!H671=0),"",ROUND((記入用!G671+記入用!H671)/2,0))</f>
        <v/>
      </c>
      <c r="H671" s="29" t="str">
        <f>IF(集計用!G671="","",IF(集計用!F671="男",LOOKUP(集計用!G671,得点換算データ!$A$3:$B$12),LOOKUP(集計用!G671,得点換算データ!$A$17:$B$26)))</f>
        <v/>
      </c>
      <c r="I671" s="28" t="str">
        <f>IF(記入用!I671="","",記入用!I671)</f>
        <v/>
      </c>
      <c r="J671" s="30" t="str">
        <f>IF(集計用!I671="","",IF(集計用!F671="男",LOOKUP(集計用!I671,得点換算データ!$C$3:$D$12),LOOKUP(集計用!I671,得点換算データ!$C$17:$D$26)))</f>
        <v/>
      </c>
      <c r="K671" s="28" t="str">
        <f>IF(記入用!J671="","",ROUNDDOWN(記入用!J671,0))</f>
        <v/>
      </c>
      <c r="L671" s="29" t="str">
        <f>IF(集計用!K671="","",IF(集計用!F671="男",LOOKUP(集計用!K671,得点換算データ!$E$3:$F$12),LOOKUP(集計用!K671,得点換算データ!$E$17:$F$26)))</f>
        <v/>
      </c>
      <c r="M671" s="28" t="str">
        <f>IF(記入用!K671="","",記入用!K671)</f>
        <v/>
      </c>
      <c r="N671" s="30" t="str">
        <f>IF(集計用!M671="","",IF(集計用!F671="男",LOOKUP(集計用!M671,得点換算データ!$G$3:$H$12),LOOKUP(集計用!M671,得点換算データ!$G$17:$H$26)))</f>
        <v/>
      </c>
      <c r="O671" s="28" t="str">
        <f>IF(記入用!L671="","",記入用!L671)</f>
        <v/>
      </c>
      <c r="P671" s="30" t="str">
        <f>IF(集計用!O671="","",IF(集計用!F671="男",LOOKUP(集計用!O671,得点換算データ!$I$3:$J$12),LOOKUP(集計用!O671,得点換算データ!$I$17:$J$26)))</f>
        <v/>
      </c>
      <c r="Q671" s="28" t="str">
        <f>IF(記入用!M671="","",記入用!M671)</f>
        <v/>
      </c>
      <c r="R671" s="30" t="str">
        <f>IF(集計用!Q671="","",IF(集計用!F671="男",LOOKUP(集計用!Q671,得点換算データ!$K$3:$L$12),LOOKUP(集計用!Q671,得点換算データ!$K$17:$L$26)))</f>
        <v/>
      </c>
      <c r="S671" s="28" t="str">
        <f>IF(記入用!N671="","",ROUNDUP(記入用!N671,1))</f>
        <v/>
      </c>
      <c r="T671" s="30" t="str">
        <f>IF(集計用!S671="","",IF(集計用!F671="男",LOOKUP(集計用!S671,得点換算データ!$M$3:$N$12),LOOKUP(集計用!S671,得点換算データ!$M$17:$N$26)))</f>
        <v/>
      </c>
      <c r="U671" s="28" t="str">
        <f>IF(記入用!O671="","",ROUNDDOWN(記入用!O671,0))</f>
        <v/>
      </c>
      <c r="V671" s="30" t="str">
        <f>IF(集計用!U671="","",IF(集計用!F671="男",LOOKUP(集計用!U671,得点換算データ!$O$3:$P$12),LOOKUP(集計用!U671,得点換算データ!$O$17:$P$26)))</f>
        <v/>
      </c>
      <c r="W671" s="28" t="str">
        <f>IF(記入用!P671="","",ROUNDDOWN(記入用!P671,0))</f>
        <v/>
      </c>
      <c r="X671" s="30" t="str">
        <f>IF(集計用!W671="","",IF(集計用!F671="男",LOOKUP(集計用!W671,得点換算データ!$Q$3:$R$12),LOOKUP(集計用!W671,得点換算データ!$Q$17:$R$26)))</f>
        <v/>
      </c>
      <c r="Y671" s="28" t="str">
        <f>IF(SUM(集計用!H671+J671+L671+N671+P671+R671+T671+V671+X671)=0,"",(H671+J671+L671+N671+T671+V671+X671+MAX(P671,R671)))</f>
        <v/>
      </c>
      <c r="Z671" s="28" t="str">
        <f>IF(Y671="","",IF(C671=1,LOOKUP(Y671,得点換算データ!$B$29:$B$33,得点換算データ!$A$29:$A$33),IF(C671=2,LOOKUP(Y671,得点換算データ!$C$29:$C$33,得点換算データ!$A$29:$A$33),LOOKUP(Y671,得点換算データ!$D$29:$D$33,得点換算データ!$A$29:$A$33))))</f>
        <v/>
      </c>
      <c r="AA671" s="27">
        <f t="shared" si="100"/>
        <v>0</v>
      </c>
      <c r="AB671" s="27"/>
      <c r="AC671" s="27">
        <f t="shared" si="101"/>
        <v>0</v>
      </c>
      <c r="AD671" s="27">
        <f t="shared" si="102"/>
        <v>0</v>
      </c>
      <c r="AE671" s="27">
        <f t="shared" si="103"/>
        <v>0</v>
      </c>
      <c r="AF671" s="27">
        <f t="shared" si="104"/>
        <v>0</v>
      </c>
      <c r="AG671" s="27">
        <f t="shared" si="105"/>
        <v>0</v>
      </c>
      <c r="AH671" s="27">
        <f t="shared" si="106"/>
        <v>0</v>
      </c>
      <c r="AI671" s="27">
        <f t="shared" si="107"/>
        <v>0</v>
      </c>
      <c r="AJ671" s="27">
        <f t="shared" si="108"/>
        <v>0</v>
      </c>
      <c r="AK671" s="27">
        <f t="shared" si="109"/>
        <v>0</v>
      </c>
    </row>
    <row r="672" spans="1:37">
      <c r="A672" s="28" t="str">
        <f>IF(記入用!A672="","",記入用!A672)</f>
        <v/>
      </c>
      <c r="B672" s="28" t="str">
        <f>IF(記入用!B672="","",記入用!B672)</f>
        <v/>
      </c>
      <c r="C672" s="28" t="str">
        <f>IF(記入用!C672="","",記入用!C672)</f>
        <v/>
      </c>
      <c r="D672" s="28" t="str">
        <f>IF(記入用!D672="","",記入用!D672)</f>
        <v/>
      </c>
      <c r="E672" s="28" t="str">
        <f>IF(記入用!E672="","",記入用!E672)</f>
        <v/>
      </c>
      <c r="F672" s="28" t="str">
        <f>IF(記入用!F672="","",記入用!F672)</f>
        <v/>
      </c>
      <c r="G672" s="28" t="str">
        <f>IF(OR(記入用!G672=0,記入用!H672=0),"",ROUND((記入用!G672+記入用!H672)/2,0))</f>
        <v/>
      </c>
      <c r="H672" s="29" t="str">
        <f>IF(集計用!G672="","",IF(集計用!F672="男",LOOKUP(集計用!G672,得点換算データ!$A$3:$B$12),LOOKUP(集計用!G672,得点換算データ!$A$17:$B$26)))</f>
        <v/>
      </c>
      <c r="I672" s="28" t="str">
        <f>IF(記入用!I672="","",記入用!I672)</f>
        <v/>
      </c>
      <c r="J672" s="30" t="str">
        <f>IF(集計用!I672="","",IF(集計用!F672="男",LOOKUP(集計用!I672,得点換算データ!$C$3:$D$12),LOOKUP(集計用!I672,得点換算データ!$C$17:$D$26)))</f>
        <v/>
      </c>
      <c r="K672" s="28" t="str">
        <f>IF(記入用!J672="","",ROUNDDOWN(記入用!J672,0))</f>
        <v/>
      </c>
      <c r="L672" s="29" t="str">
        <f>IF(集計用!K672="","",IF(集計用!F672="男",LOOKUP(集計用!K672,得点換算データ!$E$3:$F$12),LOOKUP(集計用!K672,得点換算データ!$E$17:$F$26)))</f>
        <v/>
      </c>
      <c r="M672" s="28" t="str">
        <f>IF(記入用!K672="","",記入用!K672)</f>
        <v/>
      </c>
      <c r="N672" s="30" t="str">
        <f>IF(集計用!M672="","",IF(集計用!F672="男",LOOKUP(集計用!M672,得点換算データ!$G$3:$H$12),LOOKUP(集計用!M672,得点換算データ!$G$17:$H$26)))</f>
        <v/>
      </c>
      <c r="O672" s="28" t="str">
        <f>IF(記入用!L672="","",記入用!L672)</f>
        <v/>
      </c>
      <c r="P672" s="30" t="str">
        <f>IF(集計用!O672="","",IF(集計用!F672="男",LOOKUP(集計用!O672,得点換算データ!$I$3:$J$12),LOOKUP(集計用!O672,得点換算データ!$I$17:$J$26)))</f>
        <v/>
      </c>
      <c r="Q672" s="28" t="str">
        <f>IF(記入用!M672="","",記入用!M672)</f>
        <v/>
      </c>
      <c r="R672" s="30" t="str">
        <f>IF(集計用!Q672="","",IF(集計用!F672="男",LOOKUP(集計用!Q672,得点換算データ!$K$3:$L$12),LOOKUP(集計用!Q672,得点換算データ!$K$17:$L$26)))</f>
        <v/>
      </c>
      <c r="S672" s="28" t="str">
        <f>IF(記入用!N672="","",ROUNDUP(記入用!N672,1))</f>
        <v/>
      </c>
      <c r="T672" s="30" t="str">
        <f>IF(集計用!S672="","",IF(集計用!F672="男",LOOKUP(集計用!S672,得点換算データ!$M$3:$N$12),LOOKUP(集計用!S672,得点換算データ!$M$17:$N$26)))</f>
        <v/>
      </c>
      <c r="U672" s="28" t="str">
        <f>IF(記入用!O672="","",ROUNDDOWN(記入用!O672,0))</f>
        <v/>
      </c>
      <c r="V672" s="30" t="str">
        <f>IF(集計用!U672="","",IF(集計用!F672="男",LOOKUP(集計用!U672,得点換算データ!$O$3:$P$12),LOOKUP(集計用!U672,得点換算データ!$O$17:$P$26)))</f>
        <v/>
      </c>
      <c r="W672" s="28" t="str">
        <f>IF(記入用!P672="","",ROUNDDOWN(記入用!P672,0))</f>
        <v/>
      </c>
      <c r="X672" s="30" t="str">
        <f>IF(集計用!W672="","",IF(集計用!F672="男",LOOKUP(集計用!W672,得点換算データ!$Q$3:$R$12),LOOKUP(集計用!W672,得点換算データ!$Q$17:$R$26)))</f>
        <v/>
      </c>
      <c r="Y672" s="28" t="str">
        <f>IF(SUM(集計用!H672+J672+L672+N672+P672+R672+T672+V672+X672)=0,"",(H672+J672+L672+N672+T672+V672+X672+MAX(P672,R672)))</f>
        <v/>
      </c>
      <c r="Z672" s="28" t="str">
        <f>IF(Y672="","",IF(C672=1,LOOKUP(Y672,得点換算データ!$B$29:$B$33,得点換算データ!$A$29:$A$33),IF(C672=2,LOOKUP(Y672,得点換算データ!$C$29:$C$33,得点換算データ!$A$29:$A$33),LOOKUP(Y672,得点換算データ!$D$29:$D$33,得点換算データ!$A$29:$A$33))))</f>
        <v/>
      </c>
      <c r="AA672" s="27">
        <f t="shared" si="100"/>
        <v>0</v>
      </c>
      <c r="AB672" s="27"/>
      <c r="AC672" s="27">
        <f t="shared" si="101"/>
        <v>0</v>
      </c>
      <c r="AD672" s="27">
        <f t="shared" si="102"/>
        <v>0</v>
      </c>
      <c r="AE672" s="27">
        <f t="shared" si="103"/>
        <v>0</v>
      </c>
      <c r="AF672" s="27">
        <f t="shared" si="104"/>
        <v>0</v>
      </c>
      <c r="AG672" s="27">
        <f t="shared" si="105"/>
        <v>0</v>
      </c>
      <c r="AH672" s="27">
        <f t="shared" si="106"/>
        <v>0</v>
      </c>
      <c r="AI672" s="27">
        <f t="shared" si="107"/>
        <v>0</v>
      </c>
      <c r="AJ672" s="27">
        <f t="shared" si="108"/>
        <v>0</v>
      </c>
      <c r="AK672" s="27">
        <f t="shared" si="109"/>
        <v>0</v>
      </c>
    </row>
    <row r="673" spans="1:37">
      <c r="A673" s="28" t="str">
        <f>IF(記入用!A673="","",記入用!A673)</f>
        <v/>
      </c>
      <c r="B673" s="28" t="str">
        <f>IF(記入用!B673="","",記入用!B673)</f>
        <v/>
      </c>
      <c r="C673" s="28" t="str">
        <f>IF(記入用!C673="","",記入用!C673)</f>
        <v/>
      </c>
      <c r="D673" s="28" t="str">
        <f>IF(記入用!D673="","",記入用!D673)</f>
        <v/>
      </c>
      <c r="E673" s="28" t="str">
        <f>IF(記入用!E673="","",記入用!E673)</f>
        <v/>
      </c>
      <c r="F673" s="28" t="str">
        <f>IF(記入用!F673="","",記入用!F673)</f>
        <v/>
      </c>
      <c r="G673" s="28" t="str">
        <f>IF(OR(記入用!G673=0,記入用!H673=0),"",ROUND((記入用!G673+記入用!H673)/2,0))</f>
        <v/>
      </c>
      <c r="H673" s="29" t="str">
        <f>IF(集計用!G673="","",IF(集計用!F673="男",LOOKUP(集計用!G673,得点換算データ!$A$3:$B$12),LOOKUP(集計用!G673,得点換算データ!$A$17:$B$26)))</f>
        <v/>
      </c>
      <c r="I673" s="28" t="str">
        <f>IF(記入用!I673="","",記入用!I673)</f>
        <v/>
      </c>
      <c r="J673" s="30" t="str">
        <f>IF(集計用!I673="","",IF(集計用!F673="男",LOOKUP(集計用!I673,得点換算データ!$C$3:$D$12),LOOKUP(集計用!I673,得点換算データ!$C$17:$D$26)))</f>
        <v/>
      </c>
      <c r="K673" s="28" t="str">
        <f>IF(記入用!J673="","",ROUNDDOWN(記入用!J673,0))</f>
        <v/>
      </c>
      <c r="L673" s="29" t="str">
        <f>IF(集計用!K673="","",IF(集計用!F673="男",LOOKUP(集計用!K673,得点換算データ!$E$3:$F$12),LOOKUP(集計用!K673,得点換算データ!$E$17:$F$26)))</f>
        <v/>
      </c>
      <c r="M673" s="28" t="str">
        <f>IF(記入用!K673="","",記入用!K673)</f>
        <v/>
      </c>
      <c r="N673" s="30" t="str">
        <f>IF(集計用!M673="","",IF(集計用!F673="男",LOOKUP(集計用!M673,得点換算データ!$G$3:$H$12),LOOKUP(集計用!M673,得点換算データ!$G$17:$H$26)))</f>
        <v/>
      </c>
      <c r="O673" s="28" t="str">
        <f>IF(記入用!L673="","",記入用!L673)</f>
        <v/>
      </c>
      <c r="P673" s="30" t="str">
        <f>IF(集計用!O673="","",IF(集計用!F673="男",LOOKUP(集計用!O673,得点換算データ!$I$3:$J$12),LOOKUP(集計用!O673,得点換算データ!$I$17:$J$26)))</f>
        <v/>
      </c>
      <c r="Q673" s="28" t="str">
        <f>IF(記入用!M673="","",記入用!M673)</f>
        <v/>
      </c>
      <c r="R673" s="30" t="str">
        <f>IF(集計用!Q673="","",IF(集計用!F673="男",LOOKUP(集計用!Q673,得点換算データ!$K$3:$L$12),LOOKUP(集計用!Q673,得点換算データ!$K$17:$L$26)))</f>
        <v/>
      </c>
      <c r="S673" s="28" t="str">
        <f>IF(記入用!N673="","",ROUNDUP(記入用!N673,1))</f>
        <v/>
      </c>
      <c r="T673" s="30" t="str">
        <f>IF(集計用!S673="","",IF(集計用!F673="男",LOOKUP(集計用!S673,得点換算データ!$M$3:$N$12),LOOKUP(集計用!S673,得点換算データ!$M$17:$N$26)))</f>
        <v/>
      </c>
      <c r="U673" s="28" t="str">
        <f>IF(記入用!O673="","",ROUNDDOWN(記入用!O673,0))</f>
        <v/>
      </c>
      <c r="V673" s="30" t="str">
        <f>IF(集計用!U673="","",IF(集計用!F673="男",LOOKUP(集計用!U673,得点換算データ!$O$3:$P$12),LOOKUP(集計用!U673,得点換算データ!$O$17:$P$26)))</f>
        <v/>
      </c>
      <c r="W673" s="28" t="str">
        <f>IF(記入用!P673="","",ROUNDDOWN(記入用!P673,0))</f>
        <v/>
      </c>
      <c r="X673" s="30" t="str">
        <f>IF(集計用!W673="","",IF(集計用!F673="男",LOOKUP(集計用!W673,得点換算データ!$Q$3:$R$12),LOOKUP(集計用!W673,得点換算データ!$Q$17:$R$26)))</f>
        <v/>
      </c>
      <c r="Y673" s="28" t="str">
        <f>IF(SUM(集計用!H673+J673+L673+N673+P673+R673+T673+V673+X673)=0,"",(H673+J673+L673+N673+T673+V673+X673+MAX(P673,R673)))</f>
        <v/>
      </c>
      <c r="Z673" s="28" t="str">
        <f>IF(Y673="","",IF(C673=1,LOOKUP(Y673,得点換算データ!$B$29:$B$33,得点換算データ!$A$29:$A$33),IF(C673=2,LOOKUP(Y673,得点換算データ!$C$29:$C$33,得点換算データ!$A$29:$A$33),LOOKUP(Y673,得点換算データ!$D$29:$D$33,得点換算データ!$A$29:$A$33))))</f>
        <v/>
      </c>
      <c r="AA673" s="27">
        <f t="shared" si="100"/>
        <v>0</v>
      </c>
      <c r="AB673" s="27"/>
      <c r="AC673" s="27">
        <f t="shared" si="101"/>
        <v>0</v>
      </c>
      <c r="AD673" s="27">
        <f t="shared" si="102"/>
        <v>0</v>
      </c>
      <c r="AE673" s="27">
        <f t="shared" si="103"/>
        <v>0</v>
      </c>
      <c r="AF673" s="27">
        <f t="shared" si="104"/>
        <v>0</v>
      </c>
      <c r="AG673" s="27">
        <f t="shared" si="105"/>
        <v>0</v>
      </c>
      <c r="AH673" s="27">
        <f t="shared" si="106"/>
        <v>0</v>
      </c>
      <c r="AI673" s="27">
        <f t="shared" si="107"/>
        <v>0</v>
      </c>
      <c r="AJ673" s="27">
        <f t="shared" si="108"/>
        <v>0</v>
      </c>
      <c r="AK673" s="27">
        <f t="shared" si="109"/>
        <v>0</v>
      </c>
    </row>
    <row r="674" spans="1:37">
      <c r="A674" s="28" t="str">
        <f>IF(記入用!A674="","",記入用!A674)</f>
        <v/>
      </c>
      <c r="B674" s="28" t="str">
        <f>IF(記入用!B674="","",記入用!B674)</f>
        <v/>
      </c>
      <c r="C674" s="28" t="str">
        <f>IF(記入用!C674="","",記入用!C674)</f>
        <v/>
      </c>
      <c r="D674" s="28" t="str">
        <f>IF(記入用!D674="","",記入用!D674)</f>
        <v/>
      </c>
      <c r="E674" s="28" t="str">
        <f>IF(記入用!E674="","",記入用!E674)</f>
        <v/>
      </c>
      <c r="F674" s="28" t="str">
        <f>IF(記入用!F674="","",記入用!F674)</f>
        <v/>
      </c>
      <c r="G674" s="28" t="str">
        <f>IF(OR(記入用!G674=0,記入用!H674=0),"",ROUND((記入用!G674+記入用!H674)/2,0))</f>
        <v/>
      </c>
      <c r="H674" s="29" t="str">
        <f>IF(集計用!G674="","",IF(集計用!F674="男",LOOKUP(集計用!G674,得点換算データ!$A$3:$B$12),LOOKUP(集計用!G674,得点換算データ!$A$17:$B$26)))</f>
        <v/>
      </c>
      <c r="I674" s="28" t="str">
        <f>IF(記入用!I674="","",記入用!I674)</f>
        <v/>
      </c>
      <c r="J674" s="30" t="str">
        <f>IF(集計用!I674="","",IF(集計用!F674="男",LOOKUP(集計用!I674,得点換算データ!$C$3:$D$12),LOOKUP(集計用!I674,得点換算データ!$C$17:$D$26)))</f>
        <v/>
      </c>
      <c r="K674" s="28" t="str">
        <f>IF(記入用!J674="","",ROUNDDOWN(記入用!J674,0))</f>
        <v/>
      </c>
      <c r="L674" s="29" t="str">
        <f>IF(集計用!K674="","",IF(集計用!F674="男",LOOKUP(集計用!K674,得点換算データ!$E$3:$F$12),LOOKUP(集計用!K674,得点換算データ!$E$17:$F$26)))</f>
        <v/>
      </c>
      <c r="M674" s="28" t="str">
        <f>IF(記入用!K674="","",記入用!K674)</f>
        <v/>
      </c>
      <c r="N674" s="30" t="str">
        <f>IF(集計用!M674="","",IF(集計用!F674="男",LOOKUP(集計用!M674,得点換算データ!$G$3:$H$12),LOOKUP(集計用!M674,得点換算データ!$G$17:$H$26)))</f>
        <v/>
      </c>
      <c r="O674" s="28" t="str">
        <f>IF(記入用!L674="","",記入用!L674)</f>
        <v/>
      </c>
      <c r="P674" s="30" t="str">
        <f>IF(集計用!O674="","",IF(集計用!F674="男",LOOKUP(集計用!O674,得点換算データ!$I$3:$J$12),LOOKUP(集計用!O674,得点換算データ!$I$17:$J$26)))</f>
        <v/>
      </c>
      <c r="Q674" s="28" t="str">
        <f>IF(記入用!M674="","",記入用!M674)</f>
        <v/>
      </c>
      <c r="R674" s="30" t="str">
        <f>IF(集計用!Q674="","",IF(集計用!F674="男",LOOKUP(集計用!Q674,得点換算データ!$K$3:$L$12),LOOKUP(集計用!Q674,得点換算データ!$K$17:$L$26)))</f>
        <v/>
      </c>
      <c r="S674" s="28" t="str">
        <f>IF(記入用!N674="","",ROUNDUP(記入用!N674,1))</f>
        <v/>
      </c>
      <c r="T674" s="30" t="str">
        <f>IF(集計用!S674="","",IF(集計用!F674="男",LOOKUP(集計用!S674,得点換算データ!$M$3:$N$12),LOOKUP(集計用!S674,得点換算データ!$M$17:$N$26)))</f>
        <v/>
      </c>
      <c r="U674" s="28" t="str">
        <f>IF(記入用!O674="","",ROUNDDOWN(記入用!O674,0))</f>
        <v/>
      </c>
      <c r="V674" s="30" t="str">
        <f>IF(集計用!U674="","",IF(集計用!F674="男",LOOKUP(集計用!U674,得点換算データ!$O$3:$P$12),LOOKUP(集計用!U674,得点換算データ!$O$17:$P$26)))</f>
        <v/>
      </c>
      <c r="W674" s="28" t="str">
        <f>IF(記入用!P674="","",ROUNDDOWN(記入用!P674,0))</f>
        <v/>
      </c>
      <c r="X674" s="30" t="str">
        <f>IF(集計用!W674="","",IF(集計用!F674="男",LOOKUP(集計用!W674,得点換算データ!$Q$3:$R$12),LOOKUP(集計用!W674,得点換算データ!$Q$17:$R$26)))</f>
        <v/>
      </c>
      <c r="Y674" s="28" t="str">
        <f>IF(SUM(集計用!H674+J674+L674+N674+P674+R674+T674+V674+X674)=0,"",(H674+J674+L674+N674+T674+V674+X674+MAX(P674,R674)))</f>
        <v/>
      </c>
      <c r="Z674" s="28" t="str">
        <f>IF(Y674="","",IF(C674=1,LOOKUP(Y674,得点換算データ!$B$29:$B$33,得点換算データ!$A$29:$A$33),IF(C674=2,LOOKUP(Y674,得点換算データ!$C$29:$C$33,得点換算データ!$A$29:$A$33),LOOKUP(Y674,得点換算データ!$D$29:$D$33,得点換算データ!$A$29:$A$33))))</f>
        <v/>
      </c>
      <c r="AA674" s="27">
        <f t="shared" si="100"/>
        <v>0</v>
      </c>
      <c r="AB674" s="27"/>
      <c r="AC674" s="27">
        <f t="shared" si="101"/>
        <v>0</v>
      </c>
      <c r="AD674" s="27">
        <f t="shared" si="102"/>
        <v>0</v>
      </c>
      <c r="AE674" s="27">
        <f t="shared" si="103"/>
        <v>0</v>
      </c>
      <c r="AF674" s="27">
        <f t="shared" si="104"/>
        <v>0</v>
      </c>
      <c r="AG674" s="27">
        <f t="shared" si="105"/>
        <v>0</v>
      </c>
      <c r="AH674" s="27">
        <f t="shared" si="106"/>
        <v>0</v>
      </c>
      <c r="AI674" s="27">
        <f t="shared" si="107"/>
        <v>0</v>
      </c>
      <c r="AJ674" s="27">
        <f t="shared" si="108"/>
        <v>0</v>
      </c>
      <c r="AK674" s="27">
        <f t="shared" si="109"/>
        <v>0</v>
      </c>
    </row>
    <row r="675" spans="1:37">
      <c r="A675" s="28" t="str">
        <f>IF(記入用!A675="","",記入用!A675)</f>
        <v/>
      </c>
      <c r="B675" s="28" t="str">
        <f>IF(記入用!B675="","",記入用!B675)</f>
        <v/>
      </c>
      <c r="C675" s="28" t="str">
        <f>IF(記入用!C675="","",記入用!C675)</f>
        <v/>
      </c>
      <c r="D675" s="28" t="str">
        <f>IF(記入用!D675="","",記入用!D675)</f>
        <v/>
      </c>
      <c r="E675" s="28" t="str">
        <f>IF(記入用!E675="","",記入用!E675)</f>
        <v/>
      </c>
      <c r="F675" s="28" t="str">
        <f>IF(記入用!F675="","",記入用!F675)</f>
        <v/>
      </c>
      <c r="G675" s="28" t="str">
        <f>IF(OR(記入用!G675=0,記入用!H675=0),"",ROUND((記入用!G675+記入用!H675)/2,0))</f>
        <v/>
      </c>
      <c r="H675" s="29" t="str">
        <f>IF(集計用!G675="","",IF(集計用!F675="男",LOOKUP(集計用!G675,得点換算データ!$A$3:$B$12),LOOKUP(集計用!G675,得点換算データ!$A$17:$B$26)))</f>
        <v/>
      </c>
      <c r="I675" s="28" t="str">
        <f>IF(記入用!I675="","",記入用!I675)</f>
        <v/>
      </c>
      <c r="J675" s="30" t="str">
        <f>IF(集計用!I675="","",IF(集計用!F675="男",LOOKUP(集計用!I675,得点換算データ!$C$3:$D$12),LOOKUP(集計用!I675,得点換算データ!$C$17:$D$26)))</f>
        <v/>
      </c>
      <c r="K675" s="28" t="str">
        <f>IF(記入用!J675="","",ROUNDDOWN(記入用!J675,0))</f>
        <v/>
      </c>
      <c r="L675" s="29" t="str">
        <f>IF(集計用!K675="","",IF(集計用!F675="男",LOOKUP(集計用!K675,得点換算データ!$E$3:$F$12),LOOKUP(集計用!K675,得点換算データ!$E$17:$F$26)))</f>
        <v/>
      </c>
      <c r="M675" s="28" t="str">
        <f>IF(記入用!K675="","",記入用!K675)</f>
        <v/>
      </c>
      <c r="N675" s="30" t="str">
        <f>IF(集計用!M675="","",IF(集計用!F675="男",LOOKUP(集計用!M675,得点換算データ!$G$3:$H$12),LOOKUP(集計用!M675,得点換算データ!$G$17:$H$26)))</f>
        <v/>
      </c>
      <c r="O675" s="28" t="str">
        <f>IF(記入用!L675="","",記入用!L675)</f>
        <v/>
      </c>
      <c r="P675" s="30" t="str">
        <f>IF(集計用!O675="","",IF(集計用!F675="男",LOOKUP(集計用!O675,得点換算データ!$I$3:$J$12),LOOKUP(集計用!O675,得点換算データ!$I$17:$J$26)))</f>
        <v/>
      </c>
      <c r="Q675" s="28" t="str">
        <f>IF(記入用!M675="","",記入用!M675)</f>
        <v/>
      </c>
      <c r="R675" s="30" t="str">
        <f>IF(集計用!Q675="","",IF(集計用!F675="男",LOOKUP(集計用!Q675,得点換算データ!$K$3:$L$12),LOOKUP(集計用!Q675,得点換算データ!$K$17:$L$26)))</f>
        <v/>
      </c>
      <c r="S675" s="28" t="str">
        <f>IF(記入用!N675="","",ROUNDUP(記入用!N675,1))</f>
        <v/>
      </c>
      <c r="T675" s="30" t="str">
        <f>IF(集計用!S675="","",IF(集計用!F675="男",LOOKUP(集計用!S675,得点換算データ!$M$3:$N$12),LOOKUP(集計用!S675,得点換算データ!$M$17:$N$26)))</f>
        <v/>
      </c>
      <c r="U675" s="28" t="str">
        <f>IF(記入用!O675="","",ROUNDDOWN(記入用!O675,0))</f>
        <v/>
      </c>
      <c r="V675" s="30" t="str">
        <f>IF(集計用!U675="","",IF(集計用!F675="男",LOOKUP(集計用!U675,得点換算データ!$O$3:$P$12),LOOKUP(集計用!U675,得点換算データ!$O$17:$P$26)))</f>
        <v/>
      </c>
      <c r="W675" s="28" t="str">
        <f>IF(記入用!P675="","",ROUNDDOWN(記入用!P675,0))</f>
        <v/>
      </c>
      <c r="X675" s="30" t="str">
        <f>IF(集計用!W675="","",IF(集計用!F675="男",LOOKUP(集計用!W675,得点換算データ!$Q$3:$R$12),LOOKUP(集計用!W675,得点換算データ!$Q$17:$R$26)))</f>
        <v/>
      </c>
      <c r="Y675" s="28" t="str">
        <f>IF(SUM(集計用!H675+J675+L675+N675+P675+R675+T675+V675+X675)=0,"",(H675+J675+L675+N675+T675+V675+X675+MAX(P675,R675)))</f>
        <v/>
      </c>
      <c r="Z675" s="28" t="str">
        <f>IF(Y675="","",IF(C675=1,LOOKUP(Y675,得点換算データ!$B$29:$B$33,得点換算データ!$A$29:$A$33),IF(C675=2,LOOKUP(Y675,得点換算データ!$C$29:$C$33,得点換算データ!$A$29:$A$33),LOOKUP(Y675,得点換算データ!$D$29:$D$33,得点換算データ!$A$29:$A$33))))</f>
        <v/>
      </c>
      <c r="AA675" s="27">
        <f t="shared" si="100"/>
        <v>0</v>
      </c>
      <c r="AB675" s="27"/>
      <c r="AC675" s="27">
        <f t="shared" si="101"/>
        <v>0</v>
      </c>
      <c r="AD675" s="27">
        <f t="shared" si="102"/>
        <v>0</v>
      </c>
      <c r="AE675" s="27">
        <f t="shared" si="103"/>
        <v>0</v>
      </c>
      <c r="AF675" s="27">
        <f t="shared" si="104"/>
        <v>0</v>
      </c>
      <c r="AG675" s="27">
        <f t="shared" si="105"/>
        <v>0</v>
      </c>
      <c r="AH675" s="27">
        <f t="shared" si="106"/>
        <v>0</v>
      </c>
      <c r="AI675" s="27">
        <f t="shared" si="107"/>
        <v>0</v>
      </c>
      <c r="AJ675" s="27">
        <f t="shared" si="108"/>
        <v>0</v>
      </c>
      <c r="AK675" s="27">
        <f t="shared" si="109"/>
        <v>0</v>
      </c>
    </row>
    <row r="676" spans="1:37">
      <c r="A676" s="28" t="str">
        <f>IF(記入用!A676="","",記入用!A676)</f>
        <v/>
      </c>
      <c r="B676" s="28" t="str">
        <f>IF(記入用!B676="","",記入用!B676)</f>
        <v/>
      </c>
      <c r="C676" s="28" t="str">
        <f>IF(記入用!C676="","",記入用!C676)</f>
        <v/>
      </c>
      <c r="D676" s="28" t="str">
        <f>IF(記入用!D676="","",記入用!D676)</f>
        <v/>
      </c>
      <c r="E676" s="28" t="str">
        <f>IF(記入用!E676="","",記入用!E676)</f>
        <v/>
      </c>
      <c r="F676" s="28" t="str">
        <f>IF(記入用!F676="","",記入用!F676)</f>
        <v/>
      </c>
      <c r="G676" s="28" t="str">
        <f>IF(OR(記入用!G676=0,記入用!H676=0),"",ROUND((記入用!G676+記入用!H676)/2,0))</f>
        <v/>
      </c>
      <c r="H676" s="29" t="str">
        <f>IF(集計用!G676="","",IF(集計用!F676="男",LOOKUP(集計用!G676,得点換算データ!$A$3:$B$12),LOOKUP(集計用!G676,得点換算データ!$A$17:$B$26)))</f>
        <v/>
      </c>
      <c r="I676" s="28" t="str">
        <f>IF(記入用!I676="","",記入用!I676)</f>
        <v/>
      </c>
      <c r="J676" s="30" t="str">
        <f>IF(集計用!I676="","",IF(集計用!F676="男",LOOKUP(集計用!I676,得点換算データ!$C$3:$D$12),LOOKUP(集計用!I676,得点換算データ!$C$17:$D$26)))</f>
        <v/>
      </c>
      <c r="K676" s="28" t="str">
        <f>IF(記入用!J676="","",ROUNDDOWN(記入用!J676,0))</f>
        <v/>
      </c>
      <c r="L676" s="29" t="str">
        <f>IF(集計用!K676="","",IF(集計用!F676="男",LOOKUP(集計用!K676,得点換算データ!$E$3:$F$12),LOOKUP(集計用!K676,得点換算データ!$E$17:$F$26)))</f>
        <v/>
      </c>
      <c r="M676" s="28" t="str">
        <f>IF(記入用!K676="","",記入用!K676)</f>
        <v/>
      </c>
      <c r="N676" s="30" t="str">
        <f>IF(集計用!M676="","",IF(集計用!F676="男",LOOKUP(集計用!M676,得点換算データ!$G$3:$H$12),LOOKUP(集計用!M676,得点換算データ!$G$17:$H$26)))</f>
        <v/>
      </c>
      <c r="O676" s="28" t="str">
        <f>IF(記入用!L676="","",記入用!L676)</f>
        <v/>
      </c>
      <c r="P676" s="30" t="str">
        <f>IF(集計用!O676="","",IF(集計用!F676="男",LOOKUP(集計用!O676,得点換算データ!$I$3:$J$12),LOOKUP(集計用!O676,得点換算データ!$I$17:$J$26)))</f>
        <v/>
      </c>
      <c r="Q676" s="28" t="str">
        <f>IF(記入用!M676="","",記入用!M676)</f>
        <v/>
      </c>
      <c r="R676" s="30" t="str">
        <f>IF(集計用!Q676="","",IF(集計用!F676="男",LOOKUP(集計用!Q676,得点換算データ!$K$3:$L$12),LOOKUP(集計用!Q676,得点換算データ!$K$17:$L$26)))</f>
        <v/>
      </c>
      <c r="S676" s="28" t="str">
        <f>IF(記入用!N676="","",ROUNDUP(記入用!N676,1))</f>
        <v/>
      </c>
      <c r="T676" s="30" t="str">
        <f>IF(集計用!S676="","",IF(集計用!F676="男",LOOKUP(集計用!S676,得点換算データ!$M$3:$N$12),LOOKUP(集計用!S676,得点換算データ!$M$17:$N$26)))</f>
        <v/>
      </c>
      <c r="U676" s="28" t="str">
        <f>IF(記入用!O676="","",ROUNDDOWN(記入用!O676,0))</f>
        <v/>
      </c>
      <c r="V676" s="30" t="str">
        <f>IF(集計用!U676="","",IF(集計用!F676="男",LOOKUP(集計用!U676,得点換算データ!$O$3:$P$12),LOOKUP(集計用!U676,得点換算データ!$O$17:$P$26)))</f>
        <v/>
      </c>
      <c r="W676" s="28" t="str">
        <f>IF(記入用!P676="","",ROUNDDOWN(記入用!P676,0))</f>
        <v/>
      </c>
      <c r="X676" s="30" t="str">
        <f>IF(集計用!W676="","",IF(集計用!F676="男",LOOKUP(集計用!W676,得点換算データ!$Q$3:$R$12),LOOKUP(集計用!W676,得点換算データ!$Q$17:$R$26)))</f>
        <v/>
      </c>
      <c r="Y676" s="28" t="str">
        <f>IF(SUM(集計用!H676+J676+L676+N676+P676+R676+T676+V676+X676)=0,"",(H676+J676+L676+N676+T676+V676+X676+MAX(P676,R676)))</f>
        <v/>
      </c>
      <c r="Z676" s="28" t="str">
        <f>IF(Y676="","",IF(C676=1,LOOKUP(Y676,得点換算データ!$B$29:$B$33,得点換算データ!$A$29:$A$33),IF(C676=2,LOOKUP(Y676,得点換算データ!$C$29:$C$33,得点換算データ!$A$29:$A$33),LOOKUP(Y676,得点換算データ!$D$29:$D$33,得点換算データ!$A$29:$A$33))))</f>
        <v/>
      </c>
      <c r="AA676" s="27">
        <f t="shared" si="100"/>
        <v>0</v>
      </c>
      <c r="AB676" s="27"/>
      <c r="AC676" s="27">
        <f t="shared" si="101"/>
        <v>0</v>
      </c>
      <c r="AD676" s="27">
        <f t="shared" si="102"/>
        <v>0</v>
      </c>
      <c r="AE676" s="27">
        <f t="shared" si="103"/>
        <v>0</v>
      </c>
      <c r="AF676" s="27">
        <f t="shared" si="104"/>
        <v>0</v>
      </c>
      <c r="AG676" s="27">
        <f t="shared" si="105"/>
        <v>0</v>
      </c>
      <c r="AH676" s="27">
        <f t="shared" si="106"/>
        <v>0</v>
      </c>
      <c r="AI676" s="27">
        <f t="shared" si="107"/>
        <v>0</v>
      </c>
      <c r="AJ676" s="27">
        <f t="shared" si="108"/>
        <v>0</v>
      </c>
      <c r="AK676" s="27">
        <f t="shared" si="109"/>
        <v>0</v>
      </c>
    </row>
    <row r="677" spans="1:37">
      <c r="A677" s="28" t="str">
        <f>IF(記入用!A677="","",記入用!A677)</f>
        <v/>
      </c>
      <c r="B677" s="28" t="str">
        <f>IF(記入用!B677="","",記入用!B677)</f>
        <v/>
      </c>
      <c r="C677" s="28" t="str">
        <f>IF(記入用!C677="","",記入用!C677)</f>
        <v/>
      </c>
      <c r="D677" s="28" t="str">
        <f>IF(記入用!D677="","",記入用!D677)</f>
        <v/>
      </c>
      <c r="E677" s="28" t="str">
        <f>IF(記入用!E677="","",記入用!E677)</f>
        <v/>
      </c>
      <c r="F677" s="28" t="str">
        <f>IF(記入用!F677="","",記入用!F677)</f>
        <v/>
      </c>
      <c r="G677" s="28" t="str">
        <f>IF(OR(記入用!G677=0,記入用!H677=0),"",ROUND((記入用!G677+記入用!H677)/2,0))</f>
        <v/>
      </c>
      <c r="H677" s="29" t="str">
        <f>IF(集計用!G677="","",IF(集計用!F677="男",LOOKUP(集計用!G677,得点換算データ!$A$3:$B$12),LOOKUP(集計用!G677,得点換算データ!$A$17:$B$26)))</f>
        <v/>
      </c>
      <c r="I677" s="28" t="str">
        <f>IF(記入用!I677="","",記入用!I677)</f>
        <v/>
      </c>
      <c r="J677" s="30" t="str">
        <f>IF(集計用!I677="","",IF(集計用!F677="男",LOOKUP(集計用!I677,得点換算データ!$C$3:$D$12),LOOKUP(集計用!I677,得点換算データ!$C$17:$D$26)))</f>
        <v/>
      </c>
      <c r="K677" s="28" t="str">
        <f>IF(記入用!J677="","",ROUNDDOWN(記入用!J677,0))</f>
        <v/>
      </c>
      <c r="L677" s="29" t="str">
        <f>IF(集計用!K677="","",IF(集計用!F677="男",LOOKUP(集計用!K677,得点換算データ!$E$3:$F$12),LOOKUP(集計用!K677,得点換算データ!$E$17:$F$26)))</f>
        <v/>
      </c>
      <c r="M677" s="28" t="str">
        <f>IF(記入用!K677="","",記入用!K677)</f>
        <v/>
      </c>
      <c r="N677" s="30" t="str">
        <f>IF(集計用!M677="","",IF(集計用!F677="男",LOOKUP(集計用!M677,得点換算データ!$G$3:$H$12),LOOKUP(集計用!M677,得点換算データ!$G$17:$H$26)))</f>
        <v/>
      </c>
      <c r="O677" s="28" t="str">
        <f>IF(記入用!L677="","",記入用!L677)</f>
        <v/>
      </c>
      <c r="P677" s="30" t="str">
        <f>IF(集計用!O677="","",IF(集計用!F677="男",LOOKUP(集計用!O677,得点換算データ!$I$3:$J$12),LOOKUP(集計用!O677,得点換算データ!$I$17:$J$26)))</f>
        <v/>
      </c>
      <c r="Q677" s="28" t="str">
        <f>IF(記入用!M677="","",記入用!M677)</f>
        <v/>
      </c>
      <c r="R677" s="30" t="str">
        <f>IF(集計用!Q677="","",IF(集計用!F677="男",LOOKUP(集計用!Q677,得点換算データ!$K$3:$L$12),LOOKUP(集計用!Q677,得点換算データ!$K$17:$L$26)))</f>
        <v/>
      </c>
      <c r="S677" s="28" t="str">
        <f>IF(記入用!N677="","",ROUNDUP(記入用!N677,1))</f>
        <v/>
      </c>
      <c r="T677" s="30" t="str">
        <f>IF(集計用!S677="","",IF(集計用!F677="男",LOOKUP(集計用!S677,得点換算データ!$M$3:$N$12),LOOKUP(集計用!S677,得点換算データ!$M$17:$N$26)))</f>
        <v/>
      </c>
      <c r="U677" s="28" t="str">
        <f>IF(記入用!O677="","",ROUNDDOWN(記入用!O677,0))</f>
        <v/>
      </c>
      <c r="V677" s="30" t="str">
        <f>IF(集計用!U677="","",IF(集計用!F677="男",LOOKUP(集計用!U677,得点換算データ!$O$3:$P$12),LOOKUP(集計用!U677,得点換算データ!$O$17:$P$26)))</f>
        <v/>
      </c>
      <c r="W677" s="28" t="str">
        <f>IF(記入用!P677="","",ROUNDDOWN(記入用!P677,0))</f>
        <v/>
      </c>
      <c r="X677" s="30" t="str">
        <f>IF(集計用!W677="","",IF(集計用!F677="男",LOOKUP(集計用!W677,得点換算データ!$Q$3:$R$12),LOOKUP(集計用!W677,得点換算データ!$Q$17:$R$26)))</f>
        <v/>
      </c>
      <c r="Y677" s="28" t="str">
        <f>IF(SUM(集計用!H677+J677+L677+N677+P677+R677+T677+V677+X677)=0,"",(H677+J677+L677+N677+T677+V677+X677+MAX(P677,R677)))</f>
        <v/>
      </c>
      <c r="Z677" s="28" t="str">
        <f>IF(Y677="","",IF(C677=1,LOOKUP(Y677,得点換算データ!$B$29:$B$33,得点換算データ!$A$29:$A$33),IF(C677=2,LOOKUP(Y677,得点換算データ!$C$29:$C$33,得点換算データ!$A$29:$A$33),LOOKUP(Y677,得点換算データ!$D$29:$D$33,得点換算データ!$A$29:$A$33))))</f>
        <v/>
      </c>
      <c r="AA677" s="27">
        <f t="shared" si="100"/>
        <v>0</v>
      </c>
      <c r="AB677" s="27"/>
      <c r="AC677" s="27">
        <f t="shared" si="101"/>
        <v>0</v>
      </c>
      <c r="AD677" s="27">
        <f t="shared" si="102"/>
        <v>0</v>
      </c>
      <c r="AE677" s="27">
        <f t="shared" si="103"/>
        <v>0</v>
      </c>
      <c r="AF677" s="27">
        <f t="shared" si="104"/>
        <v>0</v>
      </c>
      <c r="AG677" s="27">
        <f t="shared" si="105"/>
        <v>0</v>
      </c>
      <c r="AH677" s="27">
        <f t="shared" si="106"/>
        <v>0</v>
      </c>
      <c r="AI677" s="27">
        <f t="shared" si="107"/>
        <v>0</v>
      </c>
      <c r="AJ677" s="27">
        <f t="shared" si="108"/>
        <v>0</v>
      </c>
      <c r="AK677" s="27">
        <f t="shared" si="109"/>
        <v>0</v>
      </c>
    </row>
    <row r="678" spans="1:37">
      <c r="A678" s="28" t="str">
        <f>IF(記入用!A678="","",記入用!A678)</f>
        <v/>
      </c>
      <c r="B678" s="28" t="str">
        <f>IF(記入用!B678="","",記入用!B678)</f>
        <v/>
      </c>
      <c r="C678" s="28" t="str">
        <f>IF(記入用!C678="","",記入用!C678)</f>
        <v/>
      </c>
      <c r="D678" s="28" t="str">
        <f>IF(記入用!D678="","",記入用!D678)</f>
        <v/>
      </c>
      <c r="E678" s="28" t="str">
        <f>IF(記入用!E678="","",記入用!E678)</f>
        <v/>
      </c>
      <c r="F678" s="28" t="str">
        <f>IF(記入用!F678="","",記入用!F678)</f>
        <v/>
      </c>
      <c r="G678" s="28" t="str">
        <f>IF(OR(記入用!G678=0,記入用!H678=0),"",ROUND((記入用!G678+記入用!H678)/2,0))</f>
        <v/>
      </c>
      <c r="H678" s="29" t="str">
        <f>IF(集計用!G678="","",IF(集計用!F678="男",LOOKUP(集計用!G678,得点換算データ!$A$3:$B$12),LOOKUP(集計用!G678,得点換算データ!$A$17:$B$26)))</f>
        <v/>
      </c>
      <c r="I678" s="28" t="str">
        <f>IF(記入用!I678="","",記入用!I678)</f>
        <v/>
      </c>
      <c r="J678" s="30" t="str">
        <f>IF(集計用!I678="","",IF(集計用!F678="男",LOOKUP(集計用!I678,得点換算データ!$C$3:$D$12),LOOKUP(集計用!I678,得点換算データ!$C$17:$D$26)))</f>
        <v/>
      </c>
      <c r="K678" s="28" t="str">
        <f>IF(記入用!J678="","",ROUNDDOWN(記入用!J678,0))</f>
        <v/>
      </c>
      <c r="L678" s="29" t="str">
        <f>IF(集計用!K678="","",IF(集計用!F678="男",LOOKUP(集計用!K678,得点換算データ!$E$3:$F$12),LOOKUP(集計用!K678,得点換算データ!$E$17:$F$26)))</f>
        <v/>
      </c>
      <c r="M678" s="28" t="str">
        <f>IF(記入用!K678="","",記入用!K678)</f>
        <v/>
      </c>
      <c r="N678" s="30" t="str">
        <f>IF(集計用!M678="","",IF(集計用!F678="男",LOOKUP(集計用!M678,得点換算データ!$G$3:$H$12),LOOKUP(集計用!M678,得点換算データ!$G$17:$H$26)))</f>
        <v/>
      </c>
      <c r="O678" s="28" t="str">
        <f>IF(記入用!L678="","",記入用!L678)</f>
        <v/>
      </c>
      <c r="P678" s="30" t="str">
        <f>IF(集計用!O678="","",IF(集計用!F678="男",LOOKUP(集計用!O678,得点換算データ!$I$3:$J$12),LOOKUP(集計用!O678,得点換算データ!$I$17:$J$26)))</f>
        <v/>
      </c>
      <c r="Q678" s="28" t="str">
        <f>IF(記入用!M678="","",記入用!M678)</f>
        <v/>
      </c>
      <c r="R678" s="30" t="str">
        <f>IF(集計用!Q678="","",IF(集計用!F678="男",LOOKUP(集計用!Q678,得点換算データ!$K$3:$L$12),LOOKUP(集計用!Q678,得点換算データ!$K$17:$L$26)))</f>
        <v/>
      </c>
      <c r="S678" s="28" t="str">
        <f>IF(記入用!N678="","",ROUNDUP(記入用!N678,1))</f>
        <v/>
      </c>
      <c r="T678" s="30" t="str">
        <f>IF(集計用!S678="","",IF(集計用!F678="男",LOOKUP(集計用!S678,得点換算データ!$M$3:$N$12),LOOKUP(集計用!S678,得点換算データ!$M$17:$N$26)))</f>
        <v/>
      </c>
      <c r="U678" s="28" t="str">
        <f>IF(記入用!O678="","",ROUNDDOWN(記入用!O678,0))</f>
        <v/>
      </c>
      <c r="V678" s="30" t="str">
        <f>IF(集計用!U678="","",IF(集計用!F678="男",LOOKUP(集計用!U678,得点換算データ!$O$3:$P$12),LOOKUP(集計用!U678,得点換算データ!$O$17:$P$26)))</f>
        <v/>
      </c>
      <c r="W678" s="28" t="str">
        <f>IF(記入用!P678="","",ROUNDDOWN(記入用!P678,0))</f>
        <v/>
      </c>
      <c r="X678" s="30" t="str">
        <f>IF(集計用!W678="","",IF(集計用!F678="男",LOOKUP(集計用!W678,得点換算データ!$Q$3:$R$12),LOOKUP(集計用!W678,得点換算データ!$Q$17:$R$26)))</f>
        <v/>
      </c>
      <c r="Y678" s="28" t="str">
        <f>IF(SUM(集計用!H678+J678+L678+N678+P678+R678+T678+V678+X678)=0,"",(H678+J678+L678+N678+T678+V678+X678+MAX(P678,R678)))</f>
        <v/>
      </c>
      <c r="Z678" s="28" t="str">
        <f>IF(Y678="","",IF(C678=1,LOOKUP(Y678,得点換算データ!$B$29:$B$33,得点換算データ!$A$29:$A$33),IF(C678=2,LOOKUP(Y678,得点換算データ!$C$29:$C$33,得点換算データ!$A$29:$A$33),LOOKUP(Y678,得点換算データ!$D$29:$D$33,得点換算データ!$A$29:$A$33))))</f>
        <v/>
      </c>
      <c r="AA678" s="27">
        <f t="shared" si="100"/>
        <v>0</v>
      </c>
      <c r="AB678" s="27"/>
      <c r="AC678" s="27">
        <f t="shared" si="101"/>
        <v>0</v>
      </c>
      <c r="AD678" s="27">
        <f t="shared" si="102"/>
        <v>0</v>
      </c>
      <c r="AE678" s="27">
        <f t="shared" si="103"/>
        <v>0</v>
      </c>
      <c r="AF678" s="27">
        <f t="shared" si="104"/>
        <v>0</v>
      </c>
      <c r="AG678" s="27">
        <f t="shared" si="105"/>
        <v>0</v>
      </c>
      <c r="AH678" s="27">
        <f t="shared" si="106"/>
        <v>0</v>
      </c>
      <c r="AI678" s="27">
        <f t="shared" si="107"/>
        <v>0</v>
      </c>
      <c r="AJ678" s="27">
        <f t="shared" si="108"/>
        <v>0</v>
      </c>
      <c r="AK678" s="27">
        <f t="shared" si="109"/>
        <v>0</v>
      </c>
    </row>
    <row r="679" spans="1:37">
      <c r="A679" s="28" t="str">
        <f>IF(記入用!A679="","",記入用!A679)</f>
        <v/>
      </c>
      <c r="B679" s="28" t="str">
        <f>IF(記入用!B679="","",記入用!B679)</f>
        <v/>
      </c>
      <c r="C679" s="28" t="str">
        <f>IF(記入用!C679="","",記入用!C679)</f>
        <v/>
      </c>
      <c r="D679" s="28" t="str">
        <f>IF(記入用!D679="","",記入用!D679)</f>
        <v/>
      </c>
      <c r="E679" s="28" t="str">
        <f>IF(記入用!E679="","",記入用!E679)</f>
        <v/>
      </c>
      <c r="F679" s="28" t="str">
        <f>IF(記入用!F679="","",記入用!F679)</f>
        <v/>
      </c>
      <c r="G679" s="28" t="str">
        <f>IF(OR(記入用!G679=0,記入用!H679=0),"",ROUND((記入用!G679+記入用!H679)/2,0))</f>
        <v/>
      </c>
      <c r="H679" s="29" t="str">
        <f>IF(集計用!G679="","",IF(集計用!F679="男",LOOKUP(集計用!G679,得点換算データ!$A$3:$B$12),LOOKUP(集計用!G679,得点換算データ!$A$17:$B$26)))</f>
        <v/>
      </c>
      <c r="I679" s="28" t="str">
        <f>IF(記入用!I679="","",記入用!I679)</f>
        <v/>
      </c>
      <c r="J679" s="30" t="str">
        <f>IF(集計用!I679="","",IF(集計用!F679="男",LOOKUP(集計用!I679,得点換算データ!$C$3:$D$12),LOOKUP(集計用!I679,得点換算データ!$C$17:$D$26)))</f>
        <v/>
      </c>
      <c r="K679" s="28" t="str">
        <f>IF(記入用!J679="","",ROUNDDOWN(記入用!J679,0))</f>
        <v/>
      </c>
      <c r="L679" s="29" t="str">
        <f>IF(集計用!K679="","",IF(集計用!F679="男",LOOKUP(集計用!K679,得点換算データ!$E$3:$F$12),LOOKUP(集計用!K679,得点換算データ!$E$17:$F$26)))</f>
        <v/>
      </c>
      <c r="M679" s="28" t="str">
        <f>IF(記入用!K679="","",記入用!K679)</f>
        <v/>
      </c>
      <c r="N679" s="30" t="str">
        <f>IF(集計用!M679="","",IF(集計用!F679="男",LOOKUP(集計用!M679,得点換算データ!$G$3:$H$12),LOOKUP(集計用!M679,得点換算データ!$G$17:$H$26)))</f>
        <v/>
      </c>
      <c r="O679" s="28" t="str">
        <f>IF(記入用!L679="","",記入用!L679)</f>
        <v/>
      </c>
      <c r="P679" s="30" t="str">
        <f>IF(集計用!O679="","",IF(集計用!F679="男",LOOKUP(集計用!O679,得点換算データ!$I$3:$J$12),LOOKUP(集計用!O679,得点換算データ!$I$17:$J$26)))</f>
        <v/>
      </c>
      <c r="Q679" s="28" t="str">
        <f>IF(記入用!M679="","",記入用!M679)</f>
        <v/>
      </c>
      <c r="R679" s="30" t="str">
        <f>IF(集計用!Q679="","",IF(集計用!F679="男",LOOKUP(集計用!Q679,得点換算データ!$K$3:$L$12),LOOKUP(集計用!Q679,得点換算データ!$K$17:$L$26)))</f>
        <v/>
      </c>
      <c r="S679" s="28" t="str">
        <f>IF(記入用!N679="","",ROUNDUP(記入用!N679,1))</f>
        <v/>
      </c>
      <c r="T679" s="30" t="str">
        <f>IF(集計用!S679="","",IF(集計用!F679="男",LOOKUP(集計用!S679,得点換算データ!$M$3:$N$12),LOOKUP(集計用!S679,得点換算データ!$M$17:$N$26)))</f>
        <v/>
      </c>
      <c r="U679" s="28" t="str">
        <f>IF(記入用!O679="","",ROUNDDOWN(記入用!O679,0))</f>
        <v/>
      </c>
      <c r="V679" s="30" t="str">
        <f>IF(集計用!U679="","",IF(集計用!F679="男",LOOKUP(集計用!U679,得点換算データ!$O$3:$P$12),LOOKUP(集計用!U679,得点換算データ!$O$17:$P$26)))</f>
        <v/>
      </c>
      <c r="W679" s="28" t="str">
        <f>IF(記入用!P679="","",ROUNDDOWN(記入用!P679,0))</f>
        <v/>
      </c>
      <c r="X679" s="30" t="str">
        <f>IF(集計用!W679="","",IF(集計用!F679="男",LOOKUP(集計用!W679,得点換算データ!$Q$3:$R$12),LOOKUP(集計用!W679,得点換算データ!$Q$17:$R$26)))</f>
        <v/>
      </c>
      <c r="Y679" s="28" t="str">
        <f>IF(SUM(集計用!H679+J679+L679+N679+P679+R679+T679+V679+X679)=0,"",(H679+J679+L679+N679+T679+V679+X679+MAX(P679,R679)))</f>
        <v/>
      </c>
      <c r="Z679" s="28" t="str">
        <f>IF(Y679="","",IF(C679=1,LOOKUP(Y679,得点換算データ!$B$29:$B$33,得点換算データ!$A$29:$A$33),IF(C679=2,LOOKUP(Y679,得点換算データ!$C$29:$C$33,得点換算データ!$A$29:$A$33),LOOKUP(Y679,得点換算データ!$D$29:$D$33,得点換算データ!$A$29:$A$33))))</f>
        <v/>
      </c>
      <c r="AA679" s="27">
        <f t="shared" si="100"/>
        <v>0</v>
      </c>
      <c r="AB679" s="27"/>
      <c r="AC679" s="27">
        <f t="shared" si="101"/>
        <v>0</v>
      </c>
      <c r="AD679" s="27">
        <f t="shared" si="102"/>
        <v>0</v>
      </c>
      <c r="AE679" s="27">
        <f t="shared" si="103"/>
        <v>0</v>
      </c>
      <c r="AF679" s="27">
        <f t="shared" si="104"/>
        <v>0</v>
      </c>
      <c r="AG679" s="27">
        <f t="shared" si="105"/>
        <v>0</v>
      </c>
      <c r="AH679" s="27">
        <f t="shared" si="106"/>
        <v>0</v>
      </c>
      <c r="AI679" s="27">
        <f t="shared" si="107"/>
        <v>0</v>
      </c>
      <c r="AJ679" s="27">
        <f t="shared" si="108"/>
        <v>0</v>
      </c>
      <c r="AK679" s="27">
        <f t="shared" si="109"/>
        <v>0</v>
      </c>
    </row>
    <row r="680" spans="1:37">
      <c r="A680" s="28" t="str">
        <f>IF(記入用!A680="","",記入用!A680)</f>
        <v/>
      </c>
      <c r="B680" s="28" t="str">
        <f>IF(記入用!B680="","",記入用!B680)</f>
        <v/>
      </c>
      <c r="C680" s="28" t="str">
        <f>IF(記入用!C680="","",記入用!C680)</f>
        <v/>
      </c>
      <c r="D680" s="28" t="str">
        <f>IF(記入用!D680="","",記入用!D680)</f>
        <v/>
      </c>
      <c r="E680" s="28" t="str">
        <f>IF(記入用!E680="","",記入用!E680)</f>
        <v/>
      </c>
      <c r="F680" s="28" t="str">
        <f>IF(記入用!F680="","",記入用!F680)</f>
        <v/>
      </c>
      <c r="G680" s="28" t="str">
        <f>IF(OR(記入用!G680=0,記入用!H680=0),"",ROUND((記入用!G680+記入用!H680)/2,0))</f>
        <v/>
      </c>
      <c r="H680" s="29" t="str">
        <f>IF(集計用!G680="","",IF(集計用!F680="男",LOOKUP(集計用!G680,得点換算データ!$A$3:$B$12),LOOKUP(集計用!G680,得点換算データ!$A$17:$B$26)))</f>
        <v/>
      </c>
      <c r="I680" s="28" t="str">
        <f>IF(記入用!I680="","",記入用!I680)</f>
        <v/>
      </c>
      <c r="J680" s="30" t="str">
        <f>IF(集計用!I680="","",IF(集計用!F680="男",LOOKUP(集計用!I680,得点換算データ!$C$3:$D$12),LOOKUP(集計用!I680,得点換算データ!$C$17:$D$26)))</f>
        <v/>
      </c>
      <c r="K680" s="28" t="str">
        <f>IF(記入用!J680="","",ROUNDDOWN(記入用!J680,0))</f>
        <v/>
      </c>
      <c r="L680" s="29" t="str">
        <f>IF(集計用!K680="","",IF(集計用!F680="男",LOOKUP(集計用!K680,得点換算データ!$E$3:$F$12),LOOKUP(集計用!K680,得点換算データ!$E$17:$F$26)))</f>
        <v/>
      </c>
      <c r="M680" s="28" t="str">
        <f>IF(記入用!K680="","",記入用!K680)</f>
        <v/>
      </c>
      <c r="N680" s="30" t="str">
        <f>IF(集計用!M680="","",IF(集計用!F680="男",LOOKUP(集計用!M680,得点換算データ!$G$3:$H$12),LOOKUP(集計用!M680,得点換算データ!$G$17:$H$26)))</f>
        <v/>
      </c>
      <c r="O680" s="28" t="str">
        <f>IF(記入用!L680="","",記入用!L680)</f>
        <v/>
      </c>
      <c r="P680" s="30" t="str">
        <f>IF(集計用!O680="","",IF(集計用!F680="男",LOOKUP(集計用!O680,得点換算データ!$I$3:$J$12),LOOKUP(集計用!O680,得点換算データ!$I$17:$J$26)))</f>
        <v/>
      </c>
      <c r="Q680" s="28" t="str">
        <f>IF(記入用!M680="","",記入用!M680)</f>
        <v/>
      </c>
      <c r="R680" s="30" t="str">
        <f>IF(集計用!Q680="","",IF(集計用!F680="男",LOOKUP(集計用!Q680,得点換算データ!$K$3:$L$12),LOOKUP(集計用!Q680,得点換算データ!$K$17:$L$26)))</f>
        <v/>
      </c>
      <c r="S680" s="28" t="str">
        <f>IF(記入用!N680="","",ROUNDUP(記入用!N680,1))</f>
        <v/>
      </c>
      <c r="T680" s="30" t="str">
        <f>IF(集計用!S680="","",IF(集計用!F680="男",LOOKUP(集計用!S680,得点換算データ!$M$3:$N$12),LOOKUP(集計用!S680,得点換算データ!$M$17:$N$26)))</f>
        <v/>
      </c>
      <c r="U680" s="28" t="str">
        <f>IF(記入用!O680="","",ROUNDDOWN(記入用!O680,0))</f>
        <v/>
      </c>
      <c r="V680" s="30" t="str">
        <f>IF(集計用!U680="","",IF(集計用!F680="男",LOOKUP(集計用!U680,得点換算データ!$O$3:$P$12),LOOKUP(集計用!U680,得点換算データ!$O$17:$P$26)))</f>
        <v/>
      </c>
      <c r="W680" s="28" t="str">
        <f>IF(記入用!P680="","",ROUNDDOWN(記入用!P680,0))</f>
        <v/>
      </c>
      <c r="X680" s="30" t="str">
        <f>IF(集計用!W680="","",IF(集計用!F680="男",LOOKUP(集計用!W680,得点換算データ!$Q$3:$R$12),LOOKUP(集計用!W680,得点換算データ!$Q$17:$R$26)))</f>
        <v/>
      </c>
      <c r="Y680" s="28" t="str">
        <f>IF(SUM(集計用!H680+J680+L680+N680+P680+R680+T680+V680+X680)=0,"",(H680+J680+L680+N680+T680+V680+X680+MAX(P680,R680)))</f>
        <v/>
      </c>
      <c r="Z680" s="28" t="str">
        <f>IF(Y680="","",IF(C680=1,LOOKUP(Y680,得点換算データ!$B$29:$B$33,得点換算データ!$A$29:$A$33),IF(C680=2,LOOKUP(Y680,得点換算データ!$C$29:$C$33,得点換算データ!$A$29:$A$33),LOOKUP(Y680,得点換算データ!$D$29:$D$33,得点換算データ!$A$29:$A$33))))</f>
        <v/>
      </c>
      <c r="AA680" s="27">
        <f t="shared" si="100"/>
        <v>0</v>
      </c>
      <c r="AB680" s="27"/>
      <c r="AC680" s="27">
        <f t="shared" si="101"/>
        <v>0</v>
      </c>
      <c r="AD680" s="27">
        <f t="shared" si="102"/>
        <v>0</v>
      </c>
      <c r="AE680" s="27">
        <f t="shared" si="103"/>
        <v>0</v>
      </c>
      <c r="AF680" s="27">
        <f t="shared" si="104"/>
        <v>0</v>
      </c>
      <c r="AG680" s="27">
        <f t="shared" si="105"/>
        <v>0</v>
      </c>
      <c r="AH680" s="27">
        <f t="shared" si="106"/>
        <v>0</v>
      </c>
      <c r="AI680" s="27">
        <f t="shared" si="107"/>
        <v>0</v>
      </c>
      <c r="AJ680" s="27">
        <f t="shared" si="108"/>
        <v>0</v>
      </c>
      <c r="AK680" s="27">
        <f t="shared" si="109"/>
        <v>0</v>
      </c>
    </row>
    <row r="681" spans="1:37">
      <c r="A681" s="28" t="str">
        <f>IF(記入用!A681="","",記入用!A681)</f>
        <v/>
      </c>
      <c r="B681" s="28" t="str">
        <f>IF(記入用!B681="","",記入用!B681)</f>
        <v/>
      </c>
      <c r="C681" s="28" t="str">
        <f>IF(記入用!C681="","",記入用!C681)</f>
        <v/>
      </c>
      <c r="D681" s="28" t="str">
        <f>IF(記入用!D681="","",記入用!D681)</f>
        <v/>
      </c>
      <c r="E681" s="28" t="str">
        <f>IF(記入用!E681="","",記入用!E681)</f>
        <v/>
      </c>
      <c r="F681" s="28" t="str">
        <f>IF(記入用!F681="","",記入用!F681)</f>
        <v/>
      </c>
      <c r="G681" s="28" t="str">
        <f>IF(OR(記入用!G681=0,記入用!H681=0),"",ROUND((記入用!G681+記入用!H681)/2,0))</f>
        <v/>
      </c>
      <c r="H681" s="29" t="str">
        <f>IF(集計用!G681="","",IF(集計用!F681="男",LOOKUP(集計用!G681,得点換算データ!$A$3:$B$12),LOOKUP(集計用!G681,得点換算データ!$A$17:$B$26)))</f>
        <v/>
      </c>
      <c r="I681" s="28" t="str">
        <f>IF(記入用!I681="","",記入用!I681)</f>
        <v/>
      </c>
      <c r="J681" s="30" t="str">
        <f>IF(集計用!I681="","",IF(集計用!F681="男",LOOKUP(集計用!I681,得点換算データ!$C$3:$D$12),LOOKUP(集計用!I681,得点換算データ!$C$17:$D$26)))</f>
        <v/>
      </c>
      <c r="K681" s="28" t="str">
        <f>IF(記入用!J681="","",ROUNDDOWN(記入用!J681,0))</f>
        <v/>
      </c>
      <c r="L681" s="29" t="str">
        <f>IF(集計用!K681="","",IF(集計用!F681="男",LOOKUP(集計用!K681,得点換算データ!$E$3:$F$12),LOOKUP(集計用!K681,得点換算データ!$E$17:$F$26)))</f>
        <v/>
      </c>
      <c r="M681" s="28" t="str">
        <f>IF(記入用!K681="","",記入用!K681)</f>
        <v/>
      </c>
      <c r="N681" s="30" t="str">
        <f>IF(集計用!M681="","",IF(集計用!F681="男",LOOKUP(集計用!M681,得点換算データ!$G$3:$H$12),LOOKUP(集計用!M681,得点換算データ!$G$17:$H$26)))</f>
        <v/>
      </c>
      <c r="O681" s="28" t="str">
        <f>IF(記入用!L681="","",記入用!L681)</f>
        <v/>
      </c>
      <c r="P681" s="30" t="str">
        <f>IF(集計用!O681="","",IF(集計用!F681="男",LOOKUP(集計用!O681,得点換算データ!$I$3:$J$12),LOOKUP(集計用!O681,得点換算データ!$I$17:$J$26)))</f>
        <v/>
      </c>
      <c r="Q681" s="28" t="str">
        <f>IF(記入用!M681="","",記入用!M681)</f>
        <v/>
      </c>
      <c r="R681" s="30" t="str">
        <f>IF(集計用!Q681="","",IF(集計用!F681="男",LOOKUP(集計用!Q681,得点換算データ!$K$3:$L$12),LOOKUP(集計用!Q681,得点換算データ!$K$17:$L$26)))</f>
        <v/>
      </c>
      <c r="S681" s="28" t="str">
        <f>IF(記入用!N681="","",ROUNDUP(記入用!N681,1))</f>
        <v/>
      </c>
      <c r="T681" s="30" t="str">
        <f>IF(集計用!S681="","",IF(集計用!F681="男",LOOKUP(集計用!S681,得点換算データ!$M$3:$N$12),LOOKUP(集計用!S681,得点換算データ!$M$17:$N$26)))</f>
        <v/>
      </c>
      <c r="U681" s="28" t="str">
        <f>IF(記入用!O681="","",ROUNDDOWN(記入用!O681,0))</f>
        <v/>
      </c>
      <c r="V681" s="30" t="str">
        <f>IF(集計用!U681="","",IF(集計用!F681="男",LOOKUP(集計用!U681,得点換算データ!$O$3:$P$12),LOOKUP(集計用!U681,得点換算データ!$O$17:$P$26)))</f>
        <v/>
      </c>
      <c r="W681" s="28" t="str">
        <f>IF(記入用!P681="","",ROUNDDOWN(記入用!P681,0))</f>
        <v/>
      </c>
      <c r="X681" s="30" t="str">
        <f>IF(集計用!W681="","",IF(集計用!F681="男",LOOKUP(集計用!W681,得点換算データ!$Q$3:$R$12),LOOKUP(集計用!W681,得点換算データ!$Q$17:$R$26)))</f>
        <v/>
      </c>
      <c r="Y681" s="28" t="str">
        <f>IF(SUM(集計用!H681+J681+L681+N681+P681+R681+T681+V681+X681)=0,"",(H681+J681+L681+N681+T681+V681+X681+MAX(P681,R681)))</f>
        <v/>
      </c>
      <c r="Z681" s="28" t="str">
        <f>IF(Y681="","",IF(C681=1,LOOKUP(Y681,得点換算データ!$B$29:$B$33,得点換算データ!$A$29:$A$33),IF(C681=2,LOOKUP(Y681,得点換算データ!$C$29:$C$33,得点換算データ!$A$29:$A$33),LOOKUP(Y681,得点換算データ!$D$29:$D$33,得点換算データ!$A$29:$A$33))))</f>
        <v/>
      </c>
      <c r="AA681" s="27">
        <f t="shared" si="100"/>
        <v>0</v>
      </c>
      <c r="AB681" s="27"/>
      <c r="AC681" s="27">
        <f t="shared" si="101"/>
        <v>0</v>
      </c>
      <c r="AD681" s="27">
        <f t="shared" si="102"/>
        <v>0</v>
      </c>
      <c r="AE681" s="27">
        <f t="shared" si="103"/>
        <v>0</v>
      </c>
      <c r="AF681" s="27">
        <f t="shared" si="104"/>
        <v>0</v>
      </c>
      <c r="AG681" s="27">
        <f t="shared" si="105"/>
        <v>0</v>
      </c>
      <c r="AH681" s="27">
        <f t="shared" si="106"/>
        <v>0</v>
      </c>
      <c r="AI681" s="27">
        <f t="shared" si="107"/>
        <v>0</v>
      </c>
      <c r="AJ681" s="27">
        <f t="shared" si="108"/>
        <v>0</v>
      </c>
      <c r="AK681" s="27">
        <f t="shared" si="109"/>
        <v>0</v>
      </c>
    </row>
    <row r="682" spans="1:37">
      <c r="A682" s="28" t="str">
        <f>IF(記入用!A682="","",記入用!A682)</f>
        <v/>
      </c>
      <c r="B682" s="28" t="str">
        <f>IF(記入用!B682="","",記入用!B682)</f>
        <v/>
      </c>
      <c r="C682" s="28" t="str">
        <f>IF(記入用!C682="","",記入用!C682)</f>
        <v/>
      </c>
      <c r="D682" s="28" t="str">
        <f>IF(記入用!D682="","",記入用!D682)</f>
        <v/>
      </c>
      <c r="E682" s="28" t="str">
        <f>IF(記入用!E682="","",記入用!E682)</f>
        <v/>
      </c>
      <c r="F682" s="28" t="str">
        <f>IF(記入用!F682="","",記入用!F682)</f>
        <v/>
      </c>
      <c r="G682" s="28" t="str">
        <f>IF(OR(記入用!G682=0,記入用!H682=0),"",ROUND((記入用!G682+記入用!H682)/2,0))</f>
        <v/>
      </c>
      <c r="H682" s="29" t="str">
        <f>IF(集計用!G682="","",IF(集計用!F682="男",LOOKUP(集計用!G682,得点換算データ!$A$3:$B$12),LOOKUP(集計用!G682,得点換算データ!$A$17:$B$26)))</f>
        <v/>
      </c>
      <c r="I682" s="28" t="str">
        <f>IF(記入用!I682="","",記入用!I682)</f>
        <v/>
      </c>
      <c r="J682" s="30" t="str">
        <f>IF(集計用!I682="","",IF(集計用!F682="男",LOOKUP(集計用!I682,得点換算データ!$C$3:$D$12),LOOKUP(集計用!I682,得点換算データ!$C$17:$D$26)))</f>
        <v/>
      </c>
      <c r="K682" s="28" t="str">
        <f>IF(記入用!J682="","",ROUNDDOWN(記入用!J682,0))</f>
        <v/>
      </c>
      <c r="L682" s="29" t="str">
        <f>IF(集計用!K682="","",IF(集計用!F682="男",LOOKUP(集計用!K682,得点換算データ!$E$3:$F$12),LOOKUP(集計用!K682,得点換算データ!$E$17:$F$26)))</f>
        <v/>
      </c>
      <c r="M682" s="28" t="str">
        <f>IF(記入用!K682="","",記入用!K682)</f>
        <v/>
      </c>
      <c r="N682" s="30" t="str">
        <f>IF(集計用!M682="","",IF(集計用!F682="男",LOOKUP(集計用!M682,得点換算データ!$G$3:$H$12),LOOKUP(集計用!M682,得点換算データ!$G$17:$H$26)))</f>
        <v/>
      </c>
      <c r="O682" s="28" t="str">
        <f>IF(記入用!L682="","",記入用!L682)</f>
        <v/>
      </c>
      <c r="P682" s="30" t="str">
        <f>IF(集計用!O682="","",IF(集計用!F682="男",LOOKUP(集計用!O682,得点換算データ!$I$3:$J$12),LOOKUP(集計用!O682,得点換算データ!$I$17:$J$26)))</f>
        <v/>
      </c>
      <c r="Q682" s="28" t="str">
        <f>IF(記入用!M682="","",記入用!M682)</f>
        <v/>
      </c>
      <c r="R682" s="30" t="str">
        <f>IF(集計用!Q682="","",IF(集計用!F682="男",LOOKUP(集計用!Q682,得点換算データ!$K$3:$L$12),LOOKUP(集計用!Q682,得点換算データ!$K$17:$L$26)))</f>
        <v/>
      </c>
      <c r="S682" s="28" t="str">
        <f>IF(記入用!N682="","",ROUNDUP(記入用!N682,1))</f>
        <v/>
      </c>
      <c r="T682" s="30" t="str">
        <f>IF(集計用!S682="","",IF(集計用!F682="男",LOOKUP(集計用!S682,得点換算データ!$M$3:$N$12),LOOKUP(集計用!S682,得点換算データ!$M$17:$N$26)))</f>
        <v/>
      </c>
      <c r="U682" s="28" t="str">
        <f>IF(記入用!O682="","",ROUNDDOWN(記入用!O682,0))</f>
        <v/>
      </c>
      <c r="V682" s="30" t="str">
        <f>IF(集計用!U682="","",IF(集計用!F682="男",LOOKUP(集計用!U682,得点換算データ!$O$3:$P$12),LOOKUP(集計用!U682,得点換算データ!$O$17:$P$26)))</f>
        <v/>
      </c>
      <c r="W682" s="28" t="str">
        <f>IF(記入用!P682="","",ROUNDDOWN(記入用!P682,0))</f>
        <v/>
      </c>
      <c r="X682" s="30" t="str">
        <f>IF(集計用!W682="","",IF(集計用!F682="男",LOOKUP(集計用!W682,得点換算データ!$Q$3:$R$12),LOOKUP(集計用!W682,得点換算データ!$Q$17:$R$26)))</f>
        <v/>
      </c>
      <c r="Y682" s="28" t="str">
        <f>IF(SUM(集計用!H682+J682+L682+N682+P682+R682+T682+V682+X682)=0,"",(H682+J682+L682+N682+T682+V682+X682+MAX(P682,R682)))</f>
        <v/>
      </c>
      <c r="Z682" s="28" t="str">
        <f>IF(Y682="","",IF(C682=1,LOOKUP(Y682,得点換算データ!$B$29:$B$33,得点換算データ!$A$29:$A$33),IF(C682=2,LOOKUP(Y682,得点換算データ!$C$29:$C$33,得点換算データ!$A$29:$A$33),LOOKUP(Y682,得点換算データ!$D$29:$D$33,得点換算データ!$A$29:$A$33))))</f>
        <v/>
      </c>
      <c r="AA682" s="27">
        <f t="shared" si="100"/>
        <v>0</v>
      </c>
      <c r="AB682" s="27"/>
      <c r="AC682" s="27">
        <f t="shared" si="101"/>
        <v>0</v>
      </c>
      <c r="AD682" s="27">
        <f t="shared" si="102"/>
        <v>0</v>
      </c>
      <c r="AE682" s="27">
        <f t="shared" si="103"/>
        <v>0</v>
      </c>
      <c r="AF682" s="27">
        <f t="shared" si="104"/>
        <v>0</v>
      </c>
      <c r="AG682" s="27">
        <f t="shared" si="105"/>
        <v>0</v>
      </c>
      <c r="AH682" s="27">
        <f t="shared" si="106"/>
        <v>0</v>
      </c>
      <c r="AI682" s="27">
        <f t="shared" si="107"/>
        <v>0</v>
      </c>
      <c r="AJ682" s="27">
        <f t="shared" si="108"/>
        <v>0</v>
      </c>
      <c r="AK682" s="27">
        <f t="shared" si="109"/>
        <v>0</v>
      </c>
    </row>
    <row r="683" spans="1:37">
      <c r="A683" s="28" t="str">
        <f>IF(記入用!A683="","",記入用!A683)</f>
        <v/>
      </c>
      <c r="B683" s="28" t="str">
        <f>IF(記入用!B683="","",記入用!B683)</f>
        <v/>
      </c>
      <c r="C683" s="28" t="str">
        <f>IF(記入用!C683="","",記入用!C683)</f>
        <v/>
      </c>
      <c r="D683" s="28" t="str">
        <f>IF(記入用!D683="","",記入用!D683)</f>
        <v/>
      </c>
      <c r="E683" s="28" t="str">
        <f>IF(記入用!E683="","",記入用!E683)</f>
        <v/>
      </c>
      <c r="F683" s="28" t="str">
        <f>IF(記入用!F683="","",記入用!F683)</f>
        <v/>
      </c>
      <c r="G683" s="28" t="str">
        <f>IF(OR(記入用!G683=0,記入用!H683=0),"",ROUND((記入用!G683+記入用!H683)/2,0))</f>
        <v/>
      </c>
      <c r="H683" s="29" t="str">
        <f>IF(集計用!G683="","",IF(集計用!F683="男",LOOKUP(集計用!G683,得点換算データ!$A$3:$B$12),LOOKUP(集計用!G683,得点換算データ!$A$17:$B$26)))</f>
        <v/>
      </c>
      <c r="I683" s="28" t="str">
        <f>IF(記入用!I683="","",記入用!I683)</f>
        <v/>
      </c>
      <c r="J683" s="30" t="str">
        <f>IF(集計用!I683="","",IF(集計用!F683="男",LOOKUP(集計用!I683,得点換算データ!$C$3:$D$12),LOOKUP(集計用!I683,得点換算データ!$C$17:$D$26)))</f>
        <v/>
      </c>
      <c r="K683" s="28" t="str">
        <f>IF(記入用!J683="","",ROUNDDOWN(記入用!J683,0))</f>
        <v/>
      </c>
      <c r="L683" s="29" t="str">
        <f>IF(集計用!K683="","",IF(集計用!F683="男",LOOKUP(集計用!K683,得点換算データ!$E$3:$F$12),LOOKUP(集計用!K683,得点換算データ!$E$17:$F$26)))</f>
        <v/>
      </c>
      <c r="M683" s="28" t="str">
        <f>IF(記入用!K683="","",記入用!K683)</f>
        <v/>
      </c>
      <c r="N683" s="30" t="str">
        <f>IF(集計用!M683="","",IF(集計用!F683="男",LOOKUP(集計用!M683,得点換算データ!$G$3:$H$12),LOOKUP(集計用!M683,得点換算データ!$G$17:$H$26)))</f>
        <v/>
      </c>
      <c r="O683" s="28" t="str">
        <f>IF(記入用!L683="","",記入用!L683)</f>
        <v/>
      </c>
      <c r="P683" s="30" t="str">
        <f>IF(集計用!O683="","",IF(集計用!F683="男",LOOKUP(集計用!O683,得点換算データ!$I$3:$J$12),LOOKUP(集計用!O683,得点換算データ!$I$17:$J$26)))</f>
        <v/>
      </c>
      <c r="Q683" s="28" t="str">
        <f>IF(記入用!M683="","",記入用!M683)</f>
        <v/>
      </c>
      <c r="R683" s="30" t="str">
        <f>IF(集計用!Q683="","",IF(集計用!F683="男",LOOKUP(集計用!Q683,得点換算データ!$K$3:$L$12),LOOKUP(集計用!Q683,得点換算データ!$K$17:$L$26)))</f>
        <v/>
      </c>
      <c r="S683" s="28" t="str">
        <f>IF(記入用!N683="","",ROUNDUP(記入用!N683,1))</f>
        <v/>
      </c>
      <c r="T683" s="30" t="str">
        <f>IF(集計用!S683="","",IF(集計用!F683="男",LOOKUP(集計用!S683,得点換算データ!$M$3:$N$12),LOOKUP(集計用!S683,得点換算データ!$M$17:$N$26)))</f>
        <v/>
      </c>
      <c r="U683" s="28" t="str">
        <f>IF(記入用!O683="","",ROUNDDOWN(記入用!O683,0))</f>
        <v/>
      </c>
      <c r="V683" s="30" t="str">
        <f>IF(集計用!U683="","",IF(集計用!F683="男",LOOKUP(集計用!U683,得点換算データ!$O$3:$P$12),LOOKUP(集計用!U683,得点換算データ!$O$17:$P$26)))</f>
        <v/>
      </c>
      <c r="W683" s="28" t="str">
        <f>IF(記入用!P683="","",ROUNDDOWN(記入用!P683,0))</f>
        <v/>
      </c>
      <c r="X683" s="30" t="str">
        <f>IF(集計用!W683="","",IF(集計用!F683="男",LOOKUP(集計用!W683,得点換算データ!$Q$3:$R$12),LOOKUP(集計用!W683,得点換算データ!$Q$17:$R$26)))</f>
        <v/>
      </c>
      <c r="Y683" s="28" t="str">
        <f>IF(SUM(集計用!H683+J683+L683+N683+P683+R683+T683+V683+X683)=0,"",(H683+J683+L683+N683+T683+V683+X683+MAX(P683,R683)))</f>
        <v/>
      </c>
      <c r="Z683" s="28" t="str">
        <f>IF(Y683="","",IF(C683=1,LOOKUP(Y683,得点換算データ!$B$29:$B$33,得点換算データ!$A$29:$A$33),IF(C683=2,LOOKUP(Y683,得点換算データ!$C$29:$C$33,得点換算データ!$A$29:$A$33),LOOKUP(Y683,得点換算データ!$D$29:$D$33,得点換算データ!$A$29:$A$33))))</f>
        <v/>
      </c>
      <c r="AA683" s="27">
        <f t="shared" si="100"/>
        <v>0</v>
      </c>
      <c r="AB683" s="27"/>
      <c r="AC683" s="27">
        <f t="shared" si="101"/>
        <v>0</v>
      </c>
      <c r="AD683" s="27">
        <f t="shared" si="102"/>
        <v>0</v>
      </c>
      <c r="AE683" s="27">
        <f t="shared" si="103"/>
        <v>0</v>
      </c>
      <c r="AF683" s="27">
        <f t="shared" si="104"/>
        <v>0</v>
      </c>
      <c r="AG683" s="27">
        <f t="shared" si="105"/>
        <v>0</v>
      </c>
      <c r="AH683" s="27">
        <f t="shared" si="106"/>
        <v>0</v>
      </c>
      <c r="AI683" s="27">
        <f t="shared" si="107"/>
        <v>0</v>
      </c>
      <c r="AJ683" s="27">
        <f t="shared" si="108"/>
        <v>0</v>
      </c>
      <c r="AK683" s="27">
        <f t="shared" si="109"/>
        <v>0</v>
      </c>
    </row>
    <row r="684" spans="1:37">
      <c r="A684" s="28" t="str">
        <f>IF(記入用!A684="","",記入用!A684)</f>
        <v/>
      </c>
      <c r="B684" s="28" t="str">
        <f>IF(記入用!B684="","",記入用!B684)</f>
        <v/>
      </c>
      <c r="C684" s="28" t="str">
        <f>IF(記入用!C684="","",記入用!C684)</f>
        <v/>
      </c>
      <c r="D684" s="28" t="str">
        <f>IF(記入用!D684="","",記入用!D684)</f>
        <v/>
      </c>
      <c r="E684" s="28" t="str">
        <f>IF(記入用!E684="","",記入用!E684)</f>
        <v/>
      </c>
      <c r="F684" s="28" t="str">
        <f>IF(記入用!F684="","",記入用!F684)</f>
        <v/>
      </c>
      <c r="G684" s="28" t="str">
        <f>IF(OR(記入用!G684=0,記入用!H684=0),"",ROUND((記入用!G684+記入用!H684)/2,0))</f>
        <v/>
      </c>
      <c r="H684" s="29" t="str">
        <f>IF(集計用!G684="","",IF(集計用!F684="男",LOOKUP(集計用!G684,得点換算データ!$A$3:$B$12),LOOKUP(集計用!G684,得点換算データ!$A$17:$B$26)))</f>
        <v/>
      </c>
      <c r="I684" s="28" t="str">
        <f>IF(記入用!I684="","",記入用!I684)</f>
        <v/>
      </c>
      <c r="J684" s="30" t="str">
        <f>IF(集計用!I684="","",IF(集計用!F684="男",LOOKUP(集計用!I684,得点換算データ!$C$3:$D$12),LOOKUP(集計用!I684,得点換算データ!$C$17:$D$26)))</f>
        <v/>
      </c>
      <c r="K684" s="28" t="str">
        <f>IF(記入用!J684="","",ROUNDDOWN(記入用!J684,0))</f>
        <v/>
      </c>
      <c r="L684" s="29" t="str">
        <f>IF(集計用!K684="","",IF(集計用!F684="男",LOOKUP(集計用!K684,得点換算データ!$E$3:$F$12),LOOKUP(集計用!K684,得点換算データ!$E$17:$F$26)))</f>
        <v/>
      </c>
      <c r="M684" s="28" t="str">
        <f>IF(記入用!K684="","",記入用!K684)</f>
        <v/>
      </c>
      <c r="N684" s="30" t="str">
        <f>IF(集計用!M684="","",IF(集計用!F684="男",LOOKUP(集計用!M684,得点換算データ!$G$3:$H$12),LOOKUP(集計用!M684,得点換算データ!$G$17:$H$26)))</f>
        <v/>
      </c>
      <c r="O684" s="28" t="str">
        <f>IF(記入用!L684="","",記入用!L684)</f>
        <v/>
      </c>
      <c r="P684" s="30" t="str">
        <f>IF(集計用!O684="","",IF(集計用!F684="男",LOOKUP(集計用!O684,得点換算データ!$I$3:$J$12),LOOKUP(集計用!O684,得点換算データ!$I$17:$J$26)))</f>
        <v/>
      </c>
      <c r="Q684" s="28" t="str">
        <f>IF(記入用!M684="","",記入用!M684)</f>
        <v/>
      </c>
      <c r="R684" s="30" t="str">
        <f>IF(集計用!Q684="","",IF(集計用!F684="男",LOOKUP(集計用!Q684,得点換算データ!$K$3:$L$12),LOOKUP(集計用!Q684,得点換算データ!$K$17:$L$26)))</f>
        <v/>
      </c>
      <c r="S684" s="28" t="str">
        <f>IF(記入用!N684="","",ROUNDUP(記入用!N684,1))</f>
        <v/>
      </c>
      <c r="T684" s="30" t="str">
        <f>IF(集計用!S684="","",IF(集計用!F684="男",LOOKUP(集計用!S684,得点換算データ!$M$3:$N$12),LOOKUP(集計用!S684,得点換算データ!$M$17:$N$26)))</f>
        <v/>
      </c>
      <c r="U684" s="28" t="str">
        <f>IF(記入用!O684="","",ROUNDDOWN(記入用!O684,0))</f>
        <v/>
      </c>
      <c r="V684" s="30" t="str">
        <f>IF(集計用!U684="","",IF(集計用!F684="男",LOOKUP(集計用!U684,得点換算データ!$O$3:$P$12),LOOKUP(集計用!U684,得点換算データ!$O$17:$P$26)))</f>
        <v/>
      </c>
      <c r="W684" s="28" t="str">
        <f>IF(記入用!P684="","",ROUNDDOWN(記入用!P684,0))</f>
        <v/>
      </c>
      <c r="X684" s="30" t="str">
        <f>IF(集計用!W684="","",IF(集計用!F684="男",LOOKUP(集計用!W684,得点換算データ!$Q$3:$R$12),LOOKUP(集計用!W684,得点換算データ!$Q$17:$R$26)))</f>
        <v/>
      </c>
      <c r="Y684" s="28" t="str">
        <f>IF(SUM(集計用!H684+J684+L684+N684+P684+R684+T684+V684+X684)=0,"",(H684+J684+L684+N684+T684+V684+X684+MAX(P684,R684)))</f>
        <v/>
      </c>
      <c r="Z684" s="28" t="str">
        <f>IF(Y684="","",IF(C684=1,LOOKUP(Y684,得点換算データ!$B$29:$B$33,得点換算データ!$A$29:$A$33),IF(C684=2,LOOKUP(Y684,得点換算データ!$C$29:$C$33,得点換算データ!$A$29:$A$33),LOOKUP(Y684,得点換算データ!$D$29:$D$33,得点換算データ!$A$29:$A$33))))</f>
        <v/>
      </c>
      <c r="AA684" s="27">
        <f t="shared" si="100"/>
        <v>0</v>
      </c>
      <c r="AB684" s="27"/>
      <c r="AC684" s="27">
        <f t="shared" si="101"/>
        <v>0</v>
      </c>
      <c r="AD684" s="27">
        <f t="shared" si="102"/>
        <v>0</v>
      </c>
      <c r="AE684" s="27">
        <f t="shared" si="103"/>
        <v>0</v>
      </c>
      <c r="AF684" s="27">
        <f t="shared" si="104"/>
        <v>0</v>
      </c>
      <c r="AG684" s="27">
        <f t="shared" si="105"/>
        <v>0</v>
      </c>
      <c r="AH684" s="27">
        <f t="shared" si="106"/>
        <v>0</v>
      </c>
      <c r="AI684" s="27">
        <f t="shared" si="107"/>
        <v>0</v>
      </c>
      <c r="AJ684" s="27">
        <f t="shared" si="108"/>
        <v>0</v>
      </c>
      <c r="AK684" s="27">
        <f t="shared" si="109"/>
        <v>0</v>
      </c>
    </row>
    <row r="685" spans="1:37">
      <c r="A685" s="28" t="str">
        <f>IF(記入用!A685="","",記入用!A685)</f>
        <v/>
      </c>
      <c r="B685" s="28" t="str">
        <f>IF(記入用!B685="","",記入用!B685)</f>
        <v/>
      </c>
      <c r="C685" s="28" t="str">
        <f>IF(記入用!C685="","",記入用!C685)</f>
        <v/>
      </c>
      <c r="D685" s="28" t="str">
        <f>IF(記入用!D685="","",記入用!D685)</f>
        <v/>
      </c>
      <c r="E685" s="28" t="str">
        <f>IF(記入用!E685="","",記入用!E685)</f>
        <v/>
      </c>
      <c r="F685" s="28" t="str">
        <f>IF(記入用!F685="","",記入用!F685)</f>
        <v/>
      </c>
      <c r="G685" s="28" t="str">
        <f>IF(OR(記入用!G685=0,記入用!H685=0),"",ROUND((記入用!G685+記入用!H685)/2,0))</f>
        <v/>
      </c>
      <c r="H685" s="29" t="str">
        <f>IF(集計用!G685="","",IF(集計用!F685="男",LOOKUP(集計用!G685,得点換算データ!$A$3:$B$12),LOOKUP(集計用!G685,得点換算データ!$A$17:$B$26)))</f>
        <v/>
      </c>
      <c r="I685" s="28" t="str">
        <f>IF(記入用!I685="","",記入用!I685)</f>
        <v/>
      </c>
      <c r="J685" s="30" t="str">
        <f>IF(集計用!I685="","",IF(集計用!F685="男",LOOKUP(集計用!I685,得点換算データ!$C$3:$D$12),LOOKUP(集計用!I685,得点換算データ!$C$17:$D$26)))</f>
        <v/>
      </c>
      <c r="K685" s="28" t="str">
        <f>IF(記入用!J685="","",ROUNDDOWN(記入用!J685,0))</f>
        <v/>
      </c>
      <c r="L685" s="29" t="str">
        <f>IF(集計用!K685="","",IF(集計用!F685="男",LOOKUP(集計用!K685,得点換算データ!$E$3:$F$12),LOOKUP(集計用!K685,得点換算データ!$E$17:$F$26)))</f>
        <v/>
      </c>
      <c r="M685" s="28" t="str">
        <f>IF(記入用!K685="","",記入用!K685)</f>
        <v/>
      </c>
      <c r="N685" s="30" t="str">
        <f>IF(集計用!M685="","",IF(集計用!F685="男",LOOKUP(集計用!M685,得点換算データ!$G$3:$H$12),LOOKUP(集計用!M685,得点換算データ!$G$17:$H$26)))</f>
        <v/>
      </c>
      <c r="O685" s="28" t="str">
        <f>IF(記入用!L685="","",記入用!L685)</f>
        <v/>
      </c>
      <c r="P685" s="30" t="str">
        <f>IF(集計用!O685="","",IF(集計用!F685="男",LOOKUP(集計用!O685,得点換算データ!$I$3:$J$12),LOOKUP(集計用!O685,得点換算データ!$I$17:$J$26)))</f>
        <v/>
      </c>
      <c r="Q685" s="28" t="str">
        <f>IF(記入用!M685="","",記入用!M685)</f>
        <v/>
      </c>
      <c r="R685" s="30" t="str">
        <f>IF(集計用!Q685="","",IF(集計用!F685="男",LOOKUP(集計用!Q685,得点換算データ!$K$3:$L$12),LOOKUP(集計用!Q685,得点換算データ!$K$17:$L$26)))</f>
        <v/>
      </c>
      <c r="S685" s="28" t="str">
        <f>IF(記入用!N685="","",ROUNDUP(記入用!N685,1))</f>
        <v/>
      </c>
      <c r="T685" s="30" t="str">
        <f>IF(集計用!S685="","",IF(集計用!F685="男",LOOKUP(集計用!S685,得点換算データ!$M$3:$N$12),LOOKUP(集計用!S685,得点換算データ!$M$17:$N$26)))</f>
        <v/>
      </c>
      <c r="U685" s="28" t="str">
        <f>IF(記入用!O685="","",ROUNDDOWN(記入用!O685,0))</f>
        <v/>
      </c>
      <c r="V685" s="30" t="str">
        <f>IF(集計用!U685="","",IF(集計用!F685="男",LOOKUP(集計用!U685,得点換算データ!$O$3:$P$12),LOOKUP(集計用!U685,得点換算データ!$O$17:$P$26)))</f>
        <v/>
      </c>
      <c r="W685" s="28" t="str">
        <f>IF(記入用!P685="","",ROUNDDOWN(記入用!P685,0))</f>
        <v/>
      </c>
      <c r="X685" s="30" t="str">
        <f>IF(集計用!W685="","",IF(集計用!F685="男",LOOKUP(集計用!W685,得点換算データ!$Q$3:$R$12),LOOKUP(集計用!W685,得点換算データ!$Q$17:$R$26)))</f>
        <v/>
      </c>
      <c r="Y685" s="28" t="str">
        <f>IF(SUM(集計用!H685+J685+L685+N685+P685+R685+T685+V685+X685)=0,"",(H685+J685+L685+N685+T685+V685+X685+MAX(P685,R685)))</f>
        <v/>
      </c>
      <c r="Z685" s="28" t="str">
        <f>IF(Y685="","",IF(C685=1,LOOKUP(Y685,得点換算データ!$B$29:$B$33,得点換算データ!$A$29:$A$33),IF(C685=2,LOOKUP(Y685,得点換算データ!$C$29:$C$33,得点換算データ!$A$29:$A$33),LOOKUP(Y685,得点換算データ!$D$29:$D$33,得点換算データ!$A$29:$A$33))))</f>
        <v/>
      </c>
      <c r="AA685" s="27">
        <f t="shared" si="100"/>
        <v>0</v>
      </c>
      <c r="AB685" s="27"/>
      <c r="AC685" s="27">
        <f t="shared" si="101"/>
        <v>0</v>
      </c>
      <c r="AD685" s="27">
        <f t="shared" si="102"/>
        <v>0</v>
      </c>
      <c r="AE685" s="27">
        <f t="shared" si="103"/>
        <v>0</v>
      </c>
      <c r="AF685" s="27">
        <f t="shared" si="104"/>
        <v>0</v>
      </c>
      <c r="AG685" s="27">
        <f t="shared" si="105"/>
        <v>0</v>
      </c>
      <c r="AH685" s="27">
        <f t="shared" si="106"/>
        <v>0</v>
      </c>
      <c r="AI685" s="27">
        <f t="shared" si="107"/>
        <v>0</v>
      </c>
      <c r="AJ685" s="27">
        <f t="shared" si="108"/>
        <v>0</v>
      </c>
      <c r="AK685" s="27">
        <f t="shared" si="109"/>
        <v>0</v>
      </c>
    </row>
    <row r="686" spans="1:37">
      <c r="A686" s="28" t="str">
        <f>IF(記入用!A686="","",記入用!A686)</f>
        <v/>
      </c>
      <c r="B686" s="28" t="str">
        <f>IF(記入用!B686="","",記入用!B686)</f>
        <v/>
      </c>
      <c r="C686" s="28" t="str">
        <f>IF(記入用!C686="","",記入用!C686)</f>
        <v/>
      </c>
      <c r="D686" s="28" t="str">
        <f>IF(記入用!D686="","",記入用!D686)</f>
        <v/>
      </c>
      <c r="E686" s="28" t="str">
        <f>IF(記入用!E686="","",記入用!E686)</f>
        <v/>
      </c>
      <c r="F686" s="28" t="str">
        <f>IF(記入用!F686="","",記入用!F686)</f>
        <v/>
      </c>
      <c r="G686" s="28" t="str">
        <f>IF(OR(記入用!G686=0,記入用!H686=0),"",ROUND((記入用!G686+記入用!H686)/2,0))</f>
        <v/>
      </c>
      <c r="H686" s="29" t="str">
        <f>IF(集計用!G686="","",IF(集計用!F686="男",LOOKUP(集計用!G686,得点換算データ!$A$3:$B$12),LOOKUP(集計用!G686,得点換算データ!$A$17:$B$26)))</f>
        <v/>
      </c>
      <c r="I686" s="28" t="str">
        <f>IF(記入用!I686="","",記入用!I686)</f>
        <v/>
      </c>
      <c r="J686" s="30" t="str">
        <f>IF(集計用!I686="","",IF(集計用!F686="男",LOOKUP(集計用!I686,得点換算データ!$C$3:$D$12),LOOKUP(集計用!I686,得点換算データ!$C$17:$D$26)))</f>
        <v/>
      </c>
      <c r="K686" s="28" t="str">
        <f>IF(記入用!J686="","",ROUNDDOWN(記入用!J686,0))</f>
        <v/>
      </c>
      <c r="L686" s="29" t="str">
        <f>IF(集計用!K686="","",IF(集計用!F686="男",LOOKUP(集計用!K686,得点換算データ!$E$3:$F$12),LOOKUP(集計用!K686,得点換算データ!$E$17:$F$26)))</f>
        <v/>
      </c>
      <c r="M686" s="28" t="str">
        <f>IF(記入用!K686="","",記入用!K686)</f>
        <v/>
      </c>
      <c r="N686" s="30" t="str">
        <f>IF(集計用!M686="","",IF(集計用!F686="男",LOOKUP(集計用!M686,得点換算データ!$G$3:$H$12),LOOKUP(集計用!M686,得点換算データ!$G$17:$H$26)))</f>
        <v/>
      </c>
      <c r="O686" s="28" t="str">
        <f>IF(記入用!L686="","",記入用!L686)</f>
        <v/>
      </c>
      <c r="P686" s="30" t="str">
        <f>IF(集計用!O686="","",IF(集計用!F686="男",LOOKUP(集計用!O686,得点換算データ!$I$3:$J$12),LOOKUP(集計用!O686,得点換算データ!$I$17:$J$26)))</f>
        <v/>
      </c>
      <c r="Q686" s="28" t="str">
        <f>IF(記入用!M686="","",記入用!M686)</f>
        <v/>
      </c>
      <c r="R686" s="30" t="str">
        <f>IF(集計用!Q686="","",IF(集計用!F686="男",LOOKUP(集計用!Q686,得点換算データ!$K$3:$L$12),LOOKUP(集計用!Q686,得点換算データ!$K$17:$L$26)))</f>
        <v/>
      </c>
      <c r="S686" s="28" t="str">
        <f>IF(記入用!N686="","",ROUNDUP(記入用!N686,1))</f>
        <v/>
      </c>
      <c r="T686" s="30" t="str">
        <f>IF(集計用!S686="","",IF(集計用!F686="男",LOOKUP(集計用!S686,得点換算データ!$M$3:$N$12),LOOKUP(集計用!S686,得点換算データ!$M$17:$N$26)))</f>
        <v/>
      </c>
      <c r="U686" s="28" t="str">
        <f>IF(記入用!O686="","",ROUNDDOWN(記入用!O686,0))</f>
        <v/>
      </c>
      <c r="V686" s="30" t="str">
        <f>IF(集計用!U686="","",IF(集計用!F686="男",LOOKUP(集計用!U686,得点換算データ!$O$3:$P$12),LOOKUP(集計用!U686,得点換算データ!$O$17:$P$26)))</f>
        <v/>
      </c>
      <c r="W686" s="28" t="str">
        <f>IF(記入用!P686="","",ROUNDDOWN(記入用!P686,0))</f>
        <v/>
      </c>
      <c r="X686" s="30" t="str">
        <f>IF(集計用!W686="","",IF(集計用!F686="男",LOOKUP(集計用!W686,得点換算データ!$Q$3:$R$12),LOOKUP(集計用!W686,得点換算データ!$Q$17:$R$26)))</f>
        <v/>
      </c>
      <c r="Y686" s="28" t="str">
        <f>IF(SUM(集計用!H686+J686+L686+N686+P686+R686+T686+V686+X686)=0,"",(H686+J686+L686+N686+T686+V686+X686+MAX(P686,R686)))</f>
        <v/>
      </c>
      <c r="Z686" s="28" t="str">
        <f>IF(Y686="","",IF(C686=1,LOOKUP(Y686,得点換算データ!$B$29:$B$33,得点換算データ!$A$29:$A$33),IF(C686=2,LOOKUP(Y686,得点換算データ!$C$29:$C$33,得点換算データ!$A$29:$A$33),LOOKUP(Y686,得点換算データ!$D$29:$D$33,得点換算データ!$A$29:$A$33))))</f>
        <v/>
      </c>
      <c r="AA686" s="27">
        <f t="shared" si="100"/>
        <v>0</v>
      </c>
      <c r="AB686" s="27"/>
      <c r="AC686" s="27">
        <f t="shared" si="101"/>
        <v>0</v>
      </c>
      <c r="AD686" s="27">
        <f t="shared" si="102"/>
        <v>0</v>
      </c>
      <c r="AE686" s="27">
        <f t="shared" si="103"/>
        <v>0</v>
      </c>
      <c r="AF686" s="27">
        <f t="shared" si="104"/>
        <v>0</v>
      </c>
      <c r="AG686" s="27">
        <f t="shared" si="105"/>
        <v>0</v>
      </c>
      <c r="AH686" s="27">
        <f t="shared" si="106"/>
        <v>0</v>
      </c>
      <c r="AI686" s="27">
        <f t="shared" si="107"/>
        <v>0</v>
      </c>
      <c r="AJ686" s="27">
        <f t="shared" si="108"/>
        <v>0</v>
      </c>
      <c r="AK686" s="27">
        <f t="shared" si="109"/>
        <v>0</v>
      </c>
    </row>
    <row r="687" spans="1:37">
      <c r="A687" s="28" t="str">
        <f>IF(記入用!A687="","",記入用!A687)</f>
        <v/>
      </c>
      <c r="B687" s="28" t="str">
        <f>IF(記入用!B687="","",記入用!B687)</f>
        <v/>
      </c>
      <c r="C687" s="28" t="str">
        <f>IF(記入用!C687="","",記入用!C687)</f>
        <v/>
      </c>
      <c r="D687" s="28" t="str">
        <f>IF(記入用!D687="","",記入用!D687)</f>
        <v/>
      </c>
      <c r="E687" s="28" t="str">
        <f>IF(記入用!E687="","",記入用!E687)</f>
        <v/>
      </c>
      <c r="F687" s="28" t="str">
        <f>IF(記入用!F687="","",記入用!F687)</f>
        <v/>
      </c>
      <c r="G687" s="28" t="str">
        <f>IF(OR(記入用!G687=0,記入用!H687=0),"",ROUND((記入用!G687+記入用!H687)/2,0))</f>
        <v/>
      </c>
      <c r="H687" s="29" t="str">
        <f>IF(集計用!G687="","",IF(集計用!F687="男",LOOKUP(集計用!G687,得点換算データ!$A$3:$B$12),LOOKUP(集計用!G687,得点換算データ!$A$17:$B$26)))</f>
        <v/>
      </c>
      <c r="I687" s="28" t="str">
        <f>IF(記入用!I687="","",記入用!I687)</f>
        <v/>
      </c>
      <c r="J687" s="30" t="str">
        <f>IF(集計用!I687="","",IF(集計用!F687="男",LOOKUP(集計用!I687,得点換算データ!$C$3:$D$12),LOOKUP(集計用!I687,得点換算データ!$C$17:$D$26)))</f>
        <v/>
      </c>
      <c r="K687" s="28" t="str">
        <f>IF(記入用!J687="","",ROUNDDOWN(記入用!J687,0))</f>
        <v/>
      </c>
      <c r="L687" s="29" t="str">
        <f>IF(集計用!K687="","",IF(集計用!F687="男",LOOKUP(集計用!K687,得点換算データ!$E$3:$F$12),LOOKUP(集計用!K687,得点換算データ!$E$17:$F$26)))</f>
        <v/>
      </c>
      <c r="M687" s="28" t="str">
        <f>IF(記入用!K687="","",記入用!K687)</f>
        <v/>
      </c>
      <c r="N687" s="30" t="str">
        <f>IF(集計用!M687="","",IF(集計用!F687="男",LOOKUP(集計用!M687,得点換算データ!$G$3:$H$12),LOOKUP(集計用!M687,得点換算データ!$G$17:$H$26)))</f>
        <v/>
      </c>
      <c r="O687" s="28" t="str">
        <f>IF(記入用!L687="","",記入用!L687)</f>
        <v/>
      </c>
      <c r="P687" s="30" t="str">
        <f>IF(集計用!O687="","",IF(集計用!F687="男",LOOKUP(集計用!O687,得点換算データ!$I$3:$J$12),LOOKUP(集計用!O687,得点換算データ!$I$17:$J$26)))</f>
        <v/>
      </c>
      <c r="Q687" s="28" t="str">
        <f>IF(記入用!M687="","",記入用!M687)</f>
        <v/>
      </c>
      <c r="R687" s="30" t="str">
        <f>IF(集計用!Q687="","",IF(集計用!F687="男",LOOKUP(集計用!Q687,得点換算データ!$K$3:$L$12),LOOKUP(集計用!Q687,得点換算データ!$K$17:$L$26)))</f>
        <v/>
      </c>
      <c r="S687" s="28" t="str">
        <f>IF(記入用!N687="","",ROUNDUP(記入用!N687,1))</f>
        <v/>
      </c>
      <c r="T687" s="30" t="str">
        <f>IF(集計用!S687="","",IF(集計用!F687="男",LOOKUP(集計用!S687,得点換算データ!$M$3:$N$12),LOOKUP(集計用!S687,得点換算データ!$M$17:$N$26)))</f>
        <v/>
      </c>
      <c r="U687" s="28" t="str">
        <f>IF(記入用!O687="","",ROUNDDOWN(記入用!O687,0))</f>
        <v/>
      </c>
      <c r="V687" s="30" t="str">
        <f>IF(集計用!U687="","",IF(集計用!F687="男",LOOKUP(集計用!U687,得点換算データ!$O$3:$P$12),LOOKUP(集計用!U687,得点換算データ!$O$17:$P$26)))</f>
        <v/>
      </c>
      <c r="W687" s="28" t="str">
        <f>IF(記入用!P687="","",ROUNDDOWN(記入用!P687,0))</f>
        <v/>
      </c>
      <c r="X687" s="30" t="str">
        <f>IF(集計用!W687="","",IF(集計用!F687="男",LOOKUP(集計用!W687,得点換算データ!$Q$3:$R$12),LOOKUP(集計用!W687,得点換算データ!$Q$17:$R$26)))</f>
        <v/>
      </c>
      <c r="Y687" s="28" t="str">
        <f>IF(SUM(集計用!H687+J687+L687+N687+P687+R687+T687+V687+X687)=0,"",(H687+J687+L687+N687+T687+V687+X687+MAX(P687,R687)))</f>
        <v/>
      </c>
      <c r="Z687" s="28" t="str">
        <f>IF(Y687="","",IF(C687=1,LOOKUP(Y687,得点換算データ!$B$29:$B$33,得点換算データ!$A$29:$A$33),IF(C687=2,LOOKUP(Y687,得点換算データ!$C$29:$C$33,得点換算データ!$A$29:$A$33),LOOKUP(Y687,得点換算データ!$D$29:$D$33,得点換算データ!$A$29:$A$33))))</f>
        <v/>
      </c>
      <c r="AA687" s="27">
        <f t="shared" si="100"/>
        <v>0</v>
      </c>
      <c r="AB687" s="27"/>
      <c r="AC687" s="27">
        <f t="shared" si="101"/>
        <v>0</v>
      </c>
      <c r="AD687" s="27">
        <f t="shared" si="102"/>
        <v>0</v>
      </c>
      <c r="AE687" s="27">
        <f t="shared" si="103"/>
        <v>0</v>
      </c>
      <c r="AF687" s="27">
        <f t="shared" si="104"/>
        <v>0</v>
      </c>
      <c r="AG687" s="27">
        <f t="shared" si="105"/>
        <v>0</v>
      </c>
      <c r="AH687" s="27">
        <f t="shared" si="106"/>
        <v>0</v>
      </c>
      <c r="AI687" s="27">
        <f t="shared" si="107"/>
        <v>0</v>
      </c>
      <c r="AJ687" s="27">
        <f t="shared" si="108"/>
        <v>0</v>
      </c>
      <c r="AK687" s="27">
        <f t="shared" si="109"/>
        <v>0</v>
      </c>
    </row>
    <row r="688" spans="1:37">
      <c r="A688" s="28" t="str">
        <f>IF(記入用!A688="","",記入用!A688)</f>
        <v/>
      </c>
      <c r="B688" s="28" t="str">
        <f>IF(記入用!B688="","",記入用!B688)</f>
        <v/>
      </c>
      <c r="C688" s="28" t="str">
        <f>IF(記入用!C688="","",記入用!C688)</f>
        <v/>
      </c>
      <c r="D688" s="28" t="str">
        <f>IF(記入用!D688="","",記入用!D688)</f>
        <v/>
      </c>
      <c r="E688" s="28" t="str">
        <f>IF(記入用!E688="","",記入用!E688)</f>
        <v/>
      </c>
      <c r="F688" s="28" t="str">
        <f>IF(記入用!F688="","",記入用!F688)</f>
        <v/>
      </c>
      <c r="G688" s="28" t="str">
        <f>IF(OR(記入用!G688=0,記入用!H688=0),"",ROUND((記入用!G688+記入用!H688)/2,0))</f>
        <v/>
      </c>
      <c r="H688" s="29" t="str">
        <f>IF(集計用!G688="","",IF(集計用!F688="男",LOOKUP(集計用!G688,得点換算データ!$A$3:$B$12),LOOKUP(集計用!G688,得点換算データ!$A$17:$B$26)))</f>
        <v/>
      </c>
      <c r="I688" s="28" t="str">
        <f>IF(記入用!I688="","",記入用!I688)</f>
        <v/>
      </c>
      <c r="J688" s="30" t="str">
        <f>IF(集計用!I688="","",IF(集計用!F688="男",LOOKUP(集計用!I688,得点換算データ!$C$3:$D$12),LOOKUP(集計用!I688,得点換算データ!$C$17:$D$26)))</f>
        <v/>
      </c>
      <c r="K688" s="28" t="str">
        <f>IF(記入用!J688="","",ROUNDDOWN(記入用!J688,0))</f>
        <v/>
      </c>
      <c r="L688" s="29" t="str">
        <f>IF(集計用!K688="","",IF(集計用!F688="男",LOOKUP(集計用!K688,得点換算データ!$E$3:$F$12),LOOKUP(集計用!K688,得点換算データ!$E$17:$F$26)))</f>
        <v/>
      </c>
      <c r="M688" s="28" t="str">
        <f>IF(記入用!K688="","",記入用!K688)</f>
        <v/>
      </c>
      <c r="N688" s="30" t="str">
        <f>IF(集計用!M688="","",IF(集計用!F688="男",LOOKUP(集計用!M688,得点換算データ!$G$3:$H$12),LOOKUP(集計用!M688,得点換算データ!$G$17:$H$26)))</f>
        <v/>
      </c>
      <c r="O688" s="28" t="str">
        <f>IF(記入用!L688="","",記入用!L688)</f>
        <v/>
      </c>
      <c r="P688" s="30" t="str">
        <f>IF(集計用!O688="","",IF(集計用!F688="男",LOOKUP(集計用!O688,得点換算データ!$I$3:$J$12),LOOKUP(集計用!O688,得点換算データ!$I$17:$J$26)))</f>
        <v/>
      </c>
      <c r="Q688" s="28" t="str">
        <f>IF(記入用!M688="","",記入用!M688)</f>
        <v/>
      </c>
      <c r="R688" s="30" t="str">
        <f>IF(集計用!Q688="","",IF(集計用!F688="男",LOOKUP(集計用!Q688,得点換算データ!$K$3:$L$12),LOOKUP(集計用!Q688,得点換算データ!$K$17:$L$26)))</f>
        <v/>
      </c>
      <c r="S688" s="28" t="str">
        <f>IF(記入用!N688="","",ROUNDUP(記入用!N688,1))</f>
        <v/>
      </c>
      <c r="T688" s="30" t="str">
        <f>IF(集計用!S688="","",IF(集計用!F688="男",LOOKUP(集計用!S688,得点換算データ!$M$3:$N$12),LOOKUP(集計用!S688,得点換算データ!$M$17:$N$26)))</f>
        <v/>
      </c>
      <c r="U688" s="28" t="str">
        <f>IF(記入用!O688="","",ROUNDDOWN(記入用!O688,0))</f>
        <v/>
      </c>
      <c r="V688" s="30" t="str">
        <f>IF(集計用!U688="","",IF(集計用!F688="男",LOOKUP(集計用!U688,得点換算データ!$O$3:$P$12),LOOKUP(集計用!U688,得点換算データ!$O$17:$P$26)))</f>
        <v/>
      </c>
      <c r="W688" s="28" t="str">
        <f>IF(記入用!P688="","",ROUNDDOWN(記入用!P688,0))</f>
        <v/>
      </c>
      <c r="X688" s="30" t="str">
        <f>IF(集計用!W688="","",IF(集計用!F688="男",LOOKUP(集計用!W688,得点換算データ!$Q$3:$R$12),LOOKUP(集計用!W688,得点換算データ!$Q$17:$R$26)))</f>
        <v/>
      </c>
      <c r="Y688" s="28" t="str">
        <f>IF(SUM(集計用!H688+J688+L688+N688+P688+R688+T688+V688+X688)=0,"",(H688+J688+L688+N688+T688+V688+X688+MAX(P688,R688)))</f>
        <v/>
      </c>
      <c r="Z688" s="28" t="str">
        <f>IF(Y688="","",IF(C688=1,LOOKUP(Y688,得点換算データ!$B$29:$B$33,得点換算データ!$A$29:$A$33),IF(C688=2,LOOKUP(Y688,得点換算データ!$C$29:$C$33,得点換算データ!$A$29:$A$33),LOOKUP(Y688,得点換算データ!$D$29:$D$33,得点換算データ!$A$29:$A$33))))</f>
        <v/>
      </c>
      <c r="AA688" s="27">
        <f t="shared" si="100"/>
        <v>0</v>
      </c>
      <c r="AB688" s="27"/>
      <c r="AC688" s="27">
        <f t="shared" si="101"/>
        <v>0</v>
      </c>
      <c r="AD688" s="27">
        <f t="shared" si="102"/>
        <v>0</v>
      </c>
      <c r="AE688" s="27">
        <f t="shared" si="103"/>
        <v>0</v>
      </c>
      <c r="AF688" s="27">
        <f t="shared" si="104"/>
        <v>0</v>
      </c>
      <c r="AG688" s="27">
        <f t="shared" si="105"/>
        <v>0</v>
      </c>
      <c r="AH688" s="27">
        <f t="shared" si="106"/>
        <v>0</v>
      </c>
      <c r="AI688" s="27">
        <f t="shared" si="107"/>
        <v>0</v>
      </c>
      <c r="AJ688" s="27">
        <f t="shared" si="108"/>
        <v>0</v>
      </c>
      <c r="AK688" s="27">
        <f t="shared" si="109"/>
        <v>0</v>
      </c>
    </row>
    <row r="689" spans="1:37">
      <c r="A689" s="28" t="str">
        <f>IF(記入用!A689="","",記入用!A689)</f>
        <v/>
      </c>
      <c r="B689" s="28" t="str">
        <f>IF(記入用!B689="","",記入用!B689)</f>
        <v/>
      </c>
      <c r="C689" s="28" t="str">
        <f>IF(記入用!C689="","",記入用!C689)</f>
        <v/>
      </c>
      <c r="D689" s="28" t="str">
        <f>IF(記入用!D689="","",記入用!D689)</f>
        <v/>
      </c>
      <c r="E689" s="28" t="str">
        <f>IF(記入用!E689="","",記入用!E689)</f>
        <v/>
      </c>
      <c r="F689" s="28" t="str">
        <f>IF(記入用!F689="","",記入用!F689)</f>
        <v/>
      </c>
      <c r="G689" s="28" t="str">
        <f>IF(OR(記入用!G689=0,記入用!H689=0),"",ROUND((記入用!G689+記入用!H689)/2,0))</f>
        <v/>
      </c>
      <c r="H689" s="29" t="str">
        <f>IF(集計用!G689="","",IF(集計用!F689="男",LOOKUP(集計用!G689,得点換算データ!$A$3:$B$12),LOOKUP(集計用!G689,得点換算データ!$A$17:$B$26)))</f>
        <v/>
      </c>
      <c r="I689" s="28" t="str">
        <f>IF(記入用!I689="","",記入用!I689)</f>
        <v/>
      </c>
      <c r="J689" s="30" t="str">
        <f>IF(集計用!I689="","",IF(集計用!F689="男",LOOKUP(集計用!I689,得点換算データ!$C$3:$D$12),LOOKUP(集計用!I689,得点換算データ!$C$17:$D$26)))</f>
        <v/>
      </c>
      <c r="K689" s="28" t="str">
        <f>IF(記入用!J689="","",ROUNDDOWN(記入用!J689,0))</f>
        <v/>
      </c>
      <c r="L689" s="29" t="str">
        <f>IF(集計用!K689="","",IF(集計用!F689="男",LOOKUP(集計用!K689,得点換算データ!$E$3:$F$12),LOOKUP(集計用!K689,得点換算データ!$E$17:$F$26)))</f>
        <v/>
      </c>
      <c r="M689" s="28" t="str">
        <f>IF(記入用!K689="","",記入用!K689)</f>
        <v/>
      </c>
      <c r="N689" s="30" t="str">
        <f>IF(集計用!M689="","",IF(集計用!F689="男",LOOKUP(集計用!M689,得点換算データ!$G$3:$H$12),LOOKUP(集計用!M689,得点換算データ!$G$17:$H$26)))</f>
        <v/>
      </c>
      <c r="O689" s="28" t="str">
        <f>IF(記入用!L689="","",記入用!L689)</f>
        <v/>
      </c>
      <c r="P689" s="30" t="str">
        <f>IF(集計用!O689="","",IF(集計用!F689="男",LOOKUP(集計用!O689,得点換算データ!$I$3:$J$12),LOOKUP(集計用!O689,得点換算データ!$I$17:$J$26)))</f>
        <v/>
      </c>
      <c r="Q689" s="28" t="str">
        <f>IF(記入用!M689="","",記入用!M689)</f>
        <v/>
      </c>
      <c r="R689" s="30" t="str">
        <f>IF(集計用!Q689="","",IF(集計用!F689="男",LOOKUP(集計用!Q689,得点換算データ!$K$3:$L$12),LOOKUP(集計用!Q689,得点換算データ!$K$17:$L$26)))</f>
        <v/>
      </c>
      <c r="S689" s="28" t="str">
        <f>IF(記入用!N689="","",ROUNDUP(記入用!N689,1))</f>
        <v/>
      </c>
      <c r="T689" s="30" t="str">
        <f>IF(集計用!S689="","",IF(集計用!F689="男",LOOKUP(集計用!S689,得点換算データ!$M$3:$N$12),LOOKUP(集計用!S689,得点換算データ!$M$17:$N$26)))</f>
        <v/>
      </c>
      <c r="U689" s="28" t="str">
        <f>IF(記入用!O689="","",ROUNDDOWN(記入用!O689,0))</f>
        <v/>
      </c>
      <c r="V689" s="30" t="str">
        <f>IF(集計用!U689="","",IF(集計用!F689="男",LOOKUP(集計用!U689,得点換算データ!$O$3:$P$12),LOOKUP(集計用!U689,得点換算データ!$O$17:$P$26)))</f>
        <v/>
      </c>
      <c r="W689" s="28" t="str">
        <f>IF(記入用!P689="","",ROUNDDOWN(記入用!P689,0))</f>
        <v/>
      </c>
      <c r="X689" s="30" t="str">
        <f>IF(集計用!W689="","",IF(集計用!F689="男",LOOKUP(集計用!W689,得点換算データ!$Q$3:$R$12),LOOKUP(集計用!W689,得点換算データ!$Q$17:$R$26)))</f>
        <v/>
      </c>
      <c r="Y689" s="28" t="str">
        <f>IF(SUM(集計用!H689+J689+L689+N689+P689+R689+T689+V689+X689)=0,"",(H689+J689+L689+N689+T689+V689+X689+MAX(P689,R689)))</f>
        <v/>
      </c>
      <c r="Z689" s="28" t="str">
        <f>IF(Y689="","",IF(C689=1,LOOKUP(Y689,得点換算データ!$B$29:$B$33,得点換算データ!$A$29:$A$33),IF(C689=2,LOOKUP(Y689,得点換算データ!$C$29:$C$33,得点換算データ!$A$29:$A$33),LOOKUP(Y689,得点換算データ!$D$29:$D$33,得点換算データ!$A$29:$A$33))))</f>
        <v/>
      </c>
      <c r="AA689" s="27">
        <f t="shared" si="100"/>
        <v>0</v>
      </c>
      <c r="AB689" s="27"/>
      <c r="AC689" s="27">
        <f t="shared" si="101"/>
        <v>0</v>
      </c>
      <c r="AD689" s="27">
        <f t="shared" si="102"/>
        <v>0</v>
      </c>
      <c r="AE689" s="27">
        <f t="shared" si="103"/>
        <v>0</v>
      </c>
      <c r="AF689" s="27">
        <f t="shared" si="104"/>
        <v>0</v>
      </c>
      <c r="AG689" s="27">
        <f t="shared" si="105"/>
        <v>0</v>
      </c>
      <c r="AH689" s="27">
        <f t="shared" si="106"/>
        <v>0</v>
      </c>
      <c r="AI689" s="27">
        <f t="shared" si="107"/>
        <v>0</v>
      </c>
      <c r="AJ689" s="27">
        <f t="shared" si="108"/>
        <v>0</v>
      </c>
      <c r="AK689" s="27">
        <f t="shared" si="109"/>
        <v>0</v>
      </c>
    </row>
    <row r="690" spans="1:37">
      <c r="A690" s="28" t="str">
        <f>IF(記入用!A690="","",記入用!A690)</f>
        <v/>
      </c>
      <c r="B690" s="28" t="str">
        <f>IF(記入用!B690="","",記入用!B690)</f>
        <v/>
      </c>
      <c r="C690" s="28" t="str">
        <f>IF(記入用!C690="","",記入用!C690)</f>
        <v/>
      </c>
      <c r="D690" s="28" t="str">
        <f>IF(記入用!D690="","",記入用!D690)</f>
        <v/>
      </c>
      <c r="E690" s="28" t="str">
        <f>IF(記入用!E690="","",記入用!E690)</f>
        <v/>
      </c>
      <c r="F690" s="28" t="str">
        <f>IF(記入用!F690="","",記入用!F690)</f>
        <v/>
      </c>
      <c r="G690" s="28" t="str">
        <f>IF(OR(記入用!G690=0,記入用!H690=0),"",ROUND((記入用!G690+記入用!H690)/2,0))</f>
        <v/>
      </c>
      <c r="H690" s="29" t="str">
        <f>IF(集計用!G690="","",IF(集計用!F690="男",LOOKUP(集計用!G690,得点換算データ!$A$3:$B$12),LOOKUP(集計用!G690,得点換算データ!$A$17:$B$26)))</f>
        <v/>
      </c>
      <c r="I690" s="28" t="str">
        <f>IF(記入用!I690="","",記入用!I690)</f>
        <v/>
      </c>
      <c r="J690" s="30" t="str">
        <f>IF(集計用!I690="","",IF(集計用!F690="男",LOOKUP(集計用!I690,得点換算データ!$C$3:$D$12),LOOKUP(集計用!I690,得点換算データ!$C$17:$D$26)))</f>
        <v/>
      </c>
      <c r="K690" s="28" t="str">
        <f>IF(記入用!J690="","",ROUNDDOWN(記入用!J690,0))</f>
        <v/>
      </c>
      <c r="L690" s="29" t="str">
        <f>IF(集計用!K690="","",IF(集計用!F690="男",LOOKUP(集計用!K690,得点換算データ!$E$3:$F$12),LOOKUP(集計用!K690,得点換算データ!$E$17:$F$26)))</f>
        <v/>
      </c>
      <c r="M690" s="28" t="str">
        <f>IF(記入用!K690="","",記入用!K690)</f>
        <v/>
      </c>
      <c r="N690" s="30" t="str">
        <f>IF(集計用!M690="","",IF(集計用!F690="男",LOOKUP(集計用!M690,得点換算データ!$G$3:$H$12),LOOKUP(集計用!M690,得点換算データ!$G$17:$H$26)))</f>
        <v/>
      </c>
      <c r="O690" s="28" t="str">
        <f>IF(記入用!L690="","",記入用!L690)</f>
        <v/>
      </c>
      <c r="P690" s="30" t="str">
        <f>IF(集計用!O690="","",IF(集計用!F690="男",LOOKUP(集計用!O690,得点換算データ!$I$3:$J$12),LOOKUP(集計用!O690,得点換算データ!$I$17:$J$26)))</f>
        <v/>
      </c>
      <c r="Q690" s="28" t="str">
        <f>IF(記入用!M690="","",記入用!M690)</f>
        <v/>
      </c>
      <c r="R690" s="30" t="str">
        <f>IF(集計用!Q690="","",IF(集計用!F690="男",LOOKUP(集計用!Q690,得点換算データ!$K$3:$L$12),LOOKUP(集計用!Q690,得点換算データ!$K$17:$L$26)))</f>
        <v/>
      </c>
      <c r="S690" s="28" t="str">
        <f>IF(記入用!N690="","",ROUNDUP(記入用!N690,1))</f>
        <v/>
      </c>
      <c r="T690" s="30" t="str">
        <f>IF(集計用!S690="","",IF(集計用!F690="男",LOOKUP(集計用!S690,得点換算データ!$M$3:$N$12),LOOKUP(集計用!S690,得点換算データ!$M$17:$N$26)))</f>
        <v/>
      </c>
      <c r="U690" s="28" t="str">
        <f>IF(記入用!O690="","",ROUNDDOWN(記入用!O690,0))</f>
        <v/>
      </c>
      <c r="V690" s="30" t="str">
        <f>IF(集計用!U690="","",IF(集計用!F690="男",LOOKUP(集計用!U690,得点換算データ!$O$3:$P$12),LOOKUP(集計用!U690,得点換算データ!$O$17:$P$26)))</f>
        <v/>
      </c>
      <c r="W690" s="28" t="str">
        <f>IF(記入用!P690="","",ROUNDDOWN(記入用!P690,0))</f>
        <v/>
      </c>
      <c r="X690" s="30" t="str">
        <f>IF(集計用!W690="","",IF(集計用!F690="男",LOOKUP(集計用!W690,得点換算データ!$Q$3:$R$12),LOOKUP(集計用!W690,得点換算データ!$Q$17:$R$26)))</f>
        <v/>
      </c>
      <c r="Y690" s="28" t="str">
        <f>IF(SUM(集計用!H690+J690+L690+N690+P690+R690+T690+V690+X690)=0,"",(H690+J690+L690+N690+T690+V690+X690+MAX(P690,R690)))</f>
        <v/>
      </c>
      <c r="Z690" s="28" t="str">
        <f>IF(Y690="","",IF(C690=1,LOOKUP(Y690,得点換算データ!$B$29:$B$33,得点換算データ!$A$29:$A$33),IF(C690=2,LOOKUP(Y690,得点換算データ!$C$29:$C$33,得点換算データ!$A$29:$A$33),LOOKUP(Y690,得点換算データ!$D$29:$D$33,得点換算データ!$A$29:$A$33))))</f>
        <v/>
      </c>
      <c r="AA690" s="27">
        <f t="shared" si="100"/>
        <v>0</v>
      </c>
      <c r="AB690" s="27"/>
      <c r="AC690" s="27">
        <f t="shared" si="101"/>
        <v>0</v>
      </c>
      <c r="AD690" s="27">
        <f t="shared" si="102"/>
        <v>0</v>
      </c>
      <c r="AE690" s="27">
        <f t="shared" si="103"/>
        <v>0</v>
      </c>
      <c r="AF690" s="27">
        <f t="shared" si="104"/>
        <v>0</v>
      </c>
      <c r="AG690" s="27">
        <f t="shared" si="105"/>
        <v>0</v>
      </c>
      <c r="AH690" s="27">
        <f t="shared" si="106"/>
        <v>0</v>
      </c>
      <c r="AI690" s="27">
        <f t="shared" si="107"/>
        <v>0</v>
      </c>
      <c r="AJ690" s="27">
        <f t="shared" si="108"/>
        <v>0</v>
      </c>
      <c r="AK690" s="27">
        <f t="shared" si="109"/>
        <v>0</v>
      </c>
    </row>
    <row r="691" spans="1:37">
      <c r="A691" s="28" t="str">
        <f>IF(記入用!A691="","",記入用!A691)</f>
        <v/>
      </c>
      <c r="B691" s="28" t="str">
        <f>IF(記入用!B691="","",記入用!B691)</f>
        <v/>
      </c>
      <c r="C691" s="28" t="str">
        <f>IF(記入用!C691="","",記入用!C691)</f>
        <v/>
      </c>
      <c r="D691" s="28" t="str">
        <f>IF(記入用!D691="","",記入用!D691)</f>
        <v/>
      </c>
      <c r="E691" s="28" t="str">
        <f>IF(記入用!E691="","",記入用!E691)</f>
        <v/>
      </c>
      <c r="F691" s="28" t="str">
        <f>IF(記入用!F691="","",記入用!F691)</f>
        <v/>
      </c>
      <c r="G691" s="28" t="str">
        <f>IF(OR(記入用!G691=0,記入用!H691=0),"",ROUND((記入用!G691+記入用!H691)/2,0))</f>
        <v/>
      </c>
      <c r="H691" s="29" t="str">
        <f>IF(集計用!G691="","",IF(集計用!F691="男",LOOKUP(集計用!G691,得点換算データ!$A$3:$B$12),LOOKUP(集計用!G691,得点換算データ!$A$17:$B$26)))</f>
        <v/>
      </c>
      <c r="I691" s="28" t="str">
        <f>IF(記入用!I691="","",記入用!I691)</f>
        <v/>
      </c>
      <c r="J691" s="30" t="str">
        <f>IF(集計用!I691="","",IF(集計用!F691="男",LOOKUP(集計用!I691,得点換算データ!$C$3:$D$12),LOOKUP(集計用!I691,得点換算データ!$C$17:$D$26)))</f>
        <v/>
      </c>
      <c r="K691" s="28" t="str">
        <f>IF(記入用!J691="","",ROUNDDOWN(記入用!J691,0))</f>
        <v/>
      </c>
      <c r="L691" s="29" t="str">
        <f>IF(集計用!K691="","",IF(集計用!F691="男",LOOKUP(集計用!K691,得点換算データ!$E$3:$F$12),LOOKUP(集計用!K691,得点換算データ!$E$17:$F$26)))</f>
        <v/>
      </c>
      <c r="M691" s="28" t="str">
        <f>IF(記入用!K691="","",記入用!K691)</f>
        <v/>
      </c>
      <c r="N691" s="30" t="str">
        <f>IF(集計用!M691="","",IF(集計用!F691="男",LOOKUP(集計用!M691,得点換算データ!$G$3:$H$12),LOOKUP(集計用!M691,得点換算データ!$G$17:$H$26)))</f>
        <v/>
      </c>
      <c r="O691" s="28" t="str">
        <f>IF(記入用!L691="","",記入用!L691)</f>
        <v/>
      </c>
      <c r="P691" s="30" t="str">
        <f>IF(集計用!O691="","",IF(集計用!F691="男",LOOKUP(集計用!O691,得点換算データ!$I$3:$J$12),LOOKUP(集計用!O691,得点換算データ!$I$17:$J$26)))</f>
        <v/>
      </c>
      <c r="Q691" s="28" t="str">
        <f>IF(記入用!M691="","",記入用!M691)</f>
        <v/>
      </c>
      <c r="R691" s="30" t="str">
        <f>IF(集計用!Q691="","",IF(集計用!F691="男",LOOKUP(集計用!Q691,得点換算データ!$K$3:$L$12),LOOKUP(集計用!Q691,得点換算データ!$K$17:$L$26)))</f>
        <v/>
      </c>
      <c r="S691" s="28" t="str">
        <f>IF(記入用!N691="","",ROUNDUP(記入用!N691,1))</f>
        <v/>
      </c>
      <c r="T691" s="30" t="str">
        <f>IF(集計用!S691="","",IF(集計用!F691="男",LOOKUP(集計用!S691,得点換算データ!$M$3:$N$12),LOOKUP(集計用!S691,得点換算データ!$M$17:$N$26)))</f>
        <v/>
      </c>
      <c r="U691" s="28" t="str">
        <f>IF(記入用!O691="","",ROUNDDOWN(記入用!O691,0))</f>
        <v/>
      </c>
      <c r="V691" s="30" t="str">
        <f>IF(集計用!U691="","",IF(集計用!F691="男",LOOKUP(集計用!U691,得点換算データ!$O$3:$P$12),LOOKUP(集計用!U691,得点換算データ!$O$17:$P$26)))</f>
        <v/>
      </c>
      <c r="W691" s="28" t="str">
        <f>IF(記入用!P691="","",ROUNDDOWN(記入用!P691,0))</f>
        <v/>
      </c>
      <c r="X691" s="30" t="str">
        <f>IF(集計用!W691="","",IF(集計用!F691="男",LOOKUP(集計用!W691,得点換算データ!$Q$3:$R$12),LOOKUP(集計用!W691,得点換算データ!$Q$17:$R$26)))</f>
        <v/>
      </c>
      <c r="Y691" s="28" t="str">
        <f>IF(SUM(集計用!H691+J691+L691+N691+P691+R691+T691+V691+X691)=0,"",(H691+J691+L691+N691+T691+V691+X691+MAX(P691,R691)))</f>
        <v/>
      </c>
      <c r="Z691" s="28" t="str">
        <f>IF(Y691="","",IF(C691=1,LOOKUP(Y691,得点換算データ!$B$29:$B$33,得点換算データ!$A$29:$A$33),IF(C691=2,LOOKUP(Y691,得点換算データ!$C$29:$C$33,得点換算データ!$A$29:$A$33),LOOKUP(Y691,得点換算データ!$D$29:$D$33,得点換算データ!$A$29:$A$33))))</f>
        <v/>
      </c>
      <c r="AA691" s="27">
        <f t="shared" si="100"/>
        <v>0</v>
      </c>
      <c r="AB691" s="27"/>
      <c r="AC691" s="27">
        <f t="shared" si="101"/>
        <v>0</v>
      </c>
      <c r="AD691" s="27">
        <f t="shared" si="102"/>
        <v>0</v>
      </c>
      <c r="AE691" s="27">
        <f t="shared" si="103"/>
        <v>0</v>
      </c>
      <c r="AF691" s="27">
        <f t="shared" si="104"/>
        <v>0</v>
      </c>
      <c r="AG691" s="27">
        <f t="shared" si="105"/>
        <v>0</v>
      </c>
      <c r="AH691" s="27">
        <f t="shared" si="106"/>
        <v>0</v>
      </c>
      <c r="AI691" s="27">
        <f t="shared" si="107"/>
        <v>0</v>
      </c>
      <c r="AJ691" s="27">
        <f t="shared" si="108"/>
        <v>0</v>
      </c>
      <c r="AK691" s="27">
        <f t="shared" si="109"/>
        <v>0</v>
      </c>
    </row>
    <row r="692" spans="1:37">
      <c r="A692" s="28" t="str">
        <f>IF(記入用!A692="","",記入用!A692)</f>
        <v/>
      </c>
      <c r="B692" s="28" t="str">
        <f>IF(記入用!B692="","",記入用!B692)</f>
        <v/>
      </c>
      <c r="C692" s="28" t="str">
        <f>IF(記入用!C692="","",記入用!C692)</f>
        <v/>
      </c>
      <c r="D692" s="28" t="str">
        <f>IF(記入用!D692="","",記入用!D692)</f>
        <v/>
      </c>
      <c r="E692" s="28" t="str">
        <f>IF(記入用!E692="","",記入用!E692)</f>
        <v/>
      </c>
      <c r="F692" s="28" t="str">
        <f>IF(記入用!F692="","",記入用!F692)</f>
        <v/>
      </c>
      <c r="G692" s="28" t="str">
        <f>IF(OR(記入用!G692=0,記入用!H692=0),"",ROUND((記入用!G692+記入用!H692)/2,0))</f>
        <v/>
      </c>
      <c r="H692" s="29" t="str">
        <f>IF(集計用!G692="","",IF(集計用!F692="男",LOOKUP(集計用!G692,得点換算データ!$A$3:$B$12),LOOKUP(集計用!G692,得点換算データ!$A$17:$B$26)))</f>
        <v/>
      </c>
      <c r="I692" s="28" t="str">
        <f>IF(記入用!I692="","",記入用!I692)</f>
        <v/>
      </c>
      <c r="J692" s="30" t="str">
        <f>IF(集計用!I692="","",IF(集計用!F692="男",LOOKUP(集計用!I692,得点換算データ!$C$3:$D$12),LOOKUP(集計用!I692,得点換算データ!$C$17:$D$26)))</f>
        <v/>
      </c>
      <c r="K692" s="28" t="str">
        <f>IF(記入用!J692="","",ROUNDDOWN(記入用!J692,0))</f>
        <v/>
      </c>
      <c r="L692" s="29" t="str">
        <f>IF(集計用!K692="","",IF(集計用!F692="男",LOOKUP(集計用!K692,得点換算データ!$E$3:$F$12),LOOKUP(集計用!K692,得点換算データ!$E$17:$F$26)))</f>
        <v/>
      </c>
      <c r="M692" s="28" t="str">
        <f>IF(記入用!K692="","",記入用!K692)</f>
        <v/>
      </c>
      <c r="N692" s="30" t="str">
        <f>IF(集計用!M692="","",IF(集計用!F692="男",LOOKUP(集計用!M692,得点換算データ!$G$3:$H$12),LOOKUP(集計用!M692,得点換算データ!$G$17:$H$26)))</f>
        <v/>
      </c>
      <c r="O692" s="28" t="str">
        <f>IF(記入用!L692="","",記入用!L692)</f>
        <v/>
      </c>
      <c r="P692" s="30" t="str">
        <f>IF(集計用!O692="","",IF(集計用!F692="男",LOOKUP(集計用!O692,得点換算データ!$I$3:$J$12),LOOKUP(集計用!O692,得点換算データ!$I$17:$J$26)))</f>
        <v/>
      </c>
      <c r="Q692" s="28" t="str">
        <f>IF(記入用!M692="","",記入用!M692)</f>
        <v/>
      </c>
      <c r="R692" s="30" t="str">
        <f>IF(集計用!Q692="","",IF(集計用!F692="男",LOOKUP(集計用!Q692,得点換算データ!$K$3:$L$12),LOOKUP(集計用!Q692,得点換算データ!$K$17:$L$26)))</f>
        <v/>
      </c>
      <c r="S692" s="28" t="str">
        <f>IF(記入用!N692="","",ROUNDUP(記入用!N692,1))</f>
        <v/>
      </c>
      <c r="T692" s="30" t="str">
        <f>IF(集計用!S692="","",IF(集計用!F692="男",LOOKUP(集計用!S692,得点換算データ!$M$3:$N$12),LOOKUP(集計用!S692,得点換算データ!$M$17:$N$26)))</f>
        <v/>
      </c>
      <c r="U692" s="28" t="str">
        <f>IF(記入用!O692="","",ROUNDDOWN(記入用!O692,0))</f>
        <v/>
      </c>
      <c r="V692" s="30" t="str">
        <f>IF(集計用!U692="","",IF(集計用!F692="男",LOOKUP(集計用!U692,得点換算データ!$O$3:$P$12),LOOKUP(集計用!U692,得点換算データ!$O$17:$P$26)))</f>
        <v/>
      </c>
      <c r="W692" s="28" t="str">
        <f>IF(記入用!P692="","",ROUNDDOWN(記入用!P692,0))</f>
        <v/>
      </c>
      <c r="X692" s="30" t="str">
        <f>IF(集計用!W692="","",IF(集計用!F692="男",LOOKUP(集計用!W692,得点換算データ!$Q$3:$R$12),LOOKUP(集計用!W692,得点換算データ!$Q$17:$R$26)))</f>
        <v/>
      </c>
      <c r="Y692" s="28" t="str">
        <f>IF(SUM(集計用!H692+J692+L692+N692+P692+R692+T692+V692+X692)=0,"",(H692+J692+L692+N692+T692+V692+X692+MAX(P692,R692)))</f>
        <v/>
      </c>
      <c r="Z692" s="28" t="str">
        <f>IF(Y692="","",IF(C692=1,LOOKUP(Y692,得点換算データ!$B$29:$B$33,得点換算データ!$A$29:$A$33),IF(C692=2,LOOKUP(Y692,得点換算データ!$C$29:$C$33,得点換算データ!$A$29:$A$33),LOOKUP(Y692,得点換算データ!$D$29:$D$33,得点換算データ!$A$29:$A$33))))</f>
        <v/>
      </c>
      <c r="AA692" s="27">
        <f t="shared" si="100"/>
        <v>0</v>
      </c>
      <c r="AB692" s="27"/>
      <c r="AC692" s="27">
        <f t="shared" si="101"/>
        <v>0</v>
      </c>
      <c r="AD692" s="27">
        <f t="shared" si="102"/>
        <v>0</v>
      </c>
      <c r="AE692" s="27">
        <f t="shared" si="103"/>
        <v>0</v>
      </c>
      <c r="AF692" s="27">
        <f t="shared" si="104"/>
        <v>0</v>
      </c>
      <c r="AG692" s="27">
        <f t="shared" si="105"/>
        <v>0</v>
      </c>
      <c r="AH692" s="27">
        <f t="shared" si="106"/>
        <v>0</v>
      </c>
      <c r="AI692" s="27">
        <f t="shared" si="107"/>
        <v>0</v>
      </c>
      <c r="AJ692" s="27">
        <f t="shared" si="108"/>
        <v>0</v>
      </c>
      <c r="AK692" s="27">
        <f t="shared" si="109"/>
        <v>0</v>
      </c>
    </row>
    <row r="693" spans="1:37">
      <c r="A693" s="28" t="str">
        <f>IF(記入用!A693="","",記入用!A693)</f>
        <v/>
      </c>
      <c r="B693" s="28" t="str">
        <f>IF(記入用!B693="","",記入用!B693)</f>
        <v/>
      </c>
      <c r="C693" s="28" t="str">
        <f>IF(記入用!C693="","",記入用!C693)</f>
        <v/>
      </c>
      <c r="D693" s="28" t="str">
        <f>IF(記入用!D693="","",記入用!D693)</f>
        <v/>
      </c>
      <c r="E693" s="28" t="str">
        <f>IF(記入用!E693="","",記入用!E693)</f>
        <v/>
      </c>
      <c r="F693" s="28" t="str">
        <f>IF(記入用!F693="","",記入用!F693)</f>
        <v/>
      </c>
      <c r="G693" s="28" t="str">
        <f>IF(OR(記入用!G693=0,記入用!H693=0),"",ROUND((記入用!G693+記入用!H693)/2,0))</f>
        <v/>
      </c>
      <c r="H693" s="29" t="str">
        <f>IF(集計用!G693="","",IF(集計用!F693="男",LOOKUP(集計用!G693,得点換算データ!$A$3:$B$12),LOOKUP(集計用!G693,得点換算データ!$A$17:$B$26)))</f>
        <v/>
      </c>
      <c r="I693" s="28" t="str">
        <f>IF(記入用!I693="","",記入用!I693)</f>
        <v/>
      </c>
      <c r="J693" s="30" t="str">
        <f>IF(集計用!I693="","",IF(集計用!F693="男",LOOKUP(集計用!I693,得点換算データ!$C$3:$D$12),LOOKUP(集計用!I693,得点換算データ!$C$17:$D$26)))</f>
        <v/>
      </c>
      <c r="K693" s="28" t="str">
        <f>IF(記入用!J693="","",ROUNDDOWN(記入用!J693,0))</f>
        <v/>
      </c>
      <c r="L693" s="29" t="str">
        <f>IF(集計用!K693="","",IF(集計用!F693="男",LOOKUP(集計用!K693,得点換算データ!$E$3:$F$12),LOOKUP(集計用!K693,得点換算データ!$E$17:$F$26)))</f>
        <v/>
      </c>
      <c r="M693" s="28" t="str">
        <f>IF(記入用!K693="","",記入用!K693)</f>
        <v/>
      </c>
      <c r="N693" s="30" t="str">
        <f>IF(集計用!M693="","",IF(集計用!F693="男",LOOKUP(集計用!M693,得点換算データ!$G$3:$H$12),LOOKUP(集計用!M693,得点換算データ!$G$17:$H$26)))</f>
        <v/>
      </c>
      <c r="O693" s="28" t="str">
        <f>IF(記入用!L693="","",記入用!L693)</f>
        <v/>
      </c>
      <c r="P693" s="30" t="str">
        <f>IF(集計用!O693="","",IF(集計用!F693="男",LOOKUP(集計用!O693,得点換算データ!$I$3:$J$12),LOOKUP(集計用!O693,得点換算データ!$I$17:$J$26)))</f>
        <v/>
      </c>
      <c r="Q693" s="28" t="str">
        <f>IF(記入用!M693="","",記入用!M693)</f>
        <v/>
      </c>
      <c r="R693" s="30" t="str">
        <f>IF(集計用!Q693="","",IF(集計用!F693="男",LOOKUP(集計用!Q693,得点換算データ!$K$3:$L$12),LOOKUP(集計用!Q693,得点換算データ!$K$17:$L$26)))</f>
        <v/>
      </c>
      <c r="S693" s="28" t="str">
        <f>IF(記入用!N693="","",ROUNDUP(記入用!N693,1))</f>
        <v/>
      </c>
      <c r="T693" s="30" t="str">
        <f>IF(集計用!S693="","",IF(集計用!F693="男",LOOKUP(集計用!S693,得点換算データ!$M$3:$N$12),LOOKUP(集計用!S693,得点換算データ!$M$17:$N$26)))</f>
        <v/>
      </c>
      <c r="U693" s="28" t="str">
        <f>IF(記入用!O693="","",ROUNDDOWN(記入用!O693,0))</f>
        <v/>
      </c>
      <c r="V693" s="30" t="str">
        <f>IF(集計用!U693="","",IF(集計用!F693="男",LOOKUP(集計用!U693,得点換算データ!$O$3:$P$12),LOOKUP(集計用!U693,得点換算データ!$O$17:$P$26)))</f>
        <v/>
      </c>
      <c r="W693" s="28" t="str">
        <f>IF(記入用!P693="","",ROUNDDOWN(記入用!P693,0))</f>
        <v/>
      </c>
      <c r="X693" s="30" t="str">
        <f>IF(集計用!W693="","",IF(集計用!F693="男",LOOKUP(集計用!W693,得点換算データ!$Q$3:$R$12),LOOKUP(集計用!W693,得点換算データ!$Q$17:$R$26)))</f>
        <v/>
      </c>
      <c r="Y693" s="28" t="str">
        <f>IF(SUM(集計用!H693+J693+L693+N693+P693+R693+T693+V693+X693)=0,"",(H693+J693+L693+N693+T693+V693+X693+MAX(P693,R693)))</f>
        <v/>
      </c>
      <c r="Z693" s="28" t="str">
        <f>IF(Y693="","",IF(C693=1,LOOKUP(Y693,得点換算データ!$B$29:$B$33,得点換算データ!$A$29:$A$33),IF(C693=2,LOOKUP(Y693,得点換算データ!$C$29:$C$33,得点換算データ!$A$29:$A$33),LOOKUP(Y693,得点換算データ!$D$29:$D$33,得点換算データ!$A$29:$A$33))))</f>
        <v/>
      </c>
      <c r="AA693" s="27">
        <f t="shared" si="100"/>
        <v>0</v>
      </c>
      <c r="AB693" s="27"/>
      <c r="AC693" s="27">
        <f t="shared" si="101"/>
        <v>0</v>
      </c>
      <c r="AD693" s="27">
        <f t="shared" si="102"/>
        <v>0</v>
      </c>
      <c r="AE693" s="27">
        <f t="shared" si="103"/>
        <v>0</v>
      </c>
      <c r="AF693" s="27">
        <f t="shared" si="104"/>
        <v>0</v>
      </c>
      <c r="AG693" s="27">
        <f t="shared" si="105"/>
        <v>0</v>
      </c>
      <c r="AH693" s="27">
        <f t="shared" si="106"/>
        <v>0</v>
      </c>
      <c r="AI693" s="27">
        <f t="shared" si="107"/>
        <v>0</v>
      </c>
      <c r="AJ693" s="27">
        <f t="shared" si="108"/>
        <v>0</v>
      </c>
      <c r="AK693" s="27">
        <f t="shared" si="109"/>
        <v>0</v>
      </c>
    </row>
    <row r="694" spans="1:37">
      <c r="A694" s="28" t="str">
        <f>IF(記入用!A694="","",記入用!A694)</f>
        <v/>
      </c>
      <c r="B694" s="28" t="str">
        <f>IF(記入用!B694="","",記入用!B694)</f>
        <v/>
      </c>
      <c r="C694" s="28" t="str">
        <f>IF(記入用!C694="","",記入用!C694)</f>
        <v/>
      </c>
      <c r="D694" s="28" t="str">
        <f>IF(記入用!D694="","",記入用!D694)</f>
        <v/>
      </c>
      <c r="E694" s="28" t="str">
        <f>IF(記入用!E694="","",記入用!E694)</f>
        <v/>
      </c>
      <c r="F694" s="28" t="str">
        <f>IF(記入用!F694="","",記入用!F694)</f>
        <v/>
      </c>
      <c r="G694" s="28" t="str">
        <f>IF(OR(記入用!G694=0,記入用!H694=0),"",ROUND((記入用!G694+記入用!H694)/2,0))</f>
        <v/>
      </c>
      <c r="H694" s="29" t="str">
        <f>IF(集計用!G694="","",IF(集計用!F694="男",LOOKUP(集計用!G694,得点換算データ!$A$3:$B$12),LOOKUP(集計用!G694,得点換算データ!$A$17:$B$26)))</f>
        <v/>
      </c>
      <c r="I694" s="28" t="str">
        <f>IF(記入用!I694="","",記入用!I694)</f>
        <v/>
      </c>
      <c r="J694" s="30" t="str">
        <f>IF(集計用!I694="","",IF(集計用!F694="男",LOOKUP(集計用!I694,得点換算データ!$C$3:$D$12),LOOKUP(集計用!I694,得点換算データ!$C$17:$D$26)))</f>
        <v/>
      </c>
      <c r="K694" s="28" t="str">
        <f>IF(記入用!J694="","",ROUNDDOWN(記入用!J694,0))</f>
        <v/>
      </c>
      <c r="L694" s="29" t="str">
        <f>IF(集計用!K694="","",IF(集計用!F694="男",LOOKUP(集計用!K694,得点換算データ!$E$3:$F$12),LOOKUP(集計用!K694,得点換算データ!$E$17:$F$26)))</f>
        <v/>
      </c>
      <c r="M694" s="28" t="str">
        <f>IF(記入用!K694="","",記入用!K694)</f>
        <v/>
      </c>
      <c r="N694" s="30" t="str">
        <f>IF(集計用!M694="","",IF(集計用!F694="男",LOOKUP(集計用!M694,得点換算データ!$G$3:$H$12),LOOKUP(集計用!M694,得点換算データ!$G$17:$H$26)))</f>
        <v/>
      </c>
      <c r="O694" s="28" t="str">
        <f>IF(記入用!L694="","",記入用!L694)</f>
        <v/>
      </c>
      <c r="P694" s="30" t="str">
        <f>IF(集計用!O694="","",IF(集計用!F694="男",LOOKUP(集計用!O694,得点換算データ!$I$3:$J$12),LOOKUP(集計用!O694,得点換算データ!$I$17:$J$26)))</f>
        <v/>
      </c>
      <c r="Q694" s="28" t="str">
        <f>IF(記入用!M694="","",記入用!M694)</f>
        <v/>
      </c>
      <c r="R694" s="30" t="str">
        <f>IF(集計用!Q694="","",IF(集計用!F694="男",LOOKUP(集計用!Q694,得点換算データ!$K$3:$L$12),LOOKUP(集計用!Q694,得点換算データ!$K$17:$L$26)))</f>
        <v/>
      </c>
      <c r="S694" s="28" t="str">
        <f>IF(記入用!N694="","",ROUNDUP(記入用!N694,1))</f>
        <v/>
      </c>
      <c r="T694" s="30" t="str">
        <f>IF(集計用!S694="","",IF(集計用!F694="男",LOOKUP(集計用!S694,得点換算データ!$M$3:$N$12),LOOKUP(集計用!S694,得点換算データ!$M$17:$N$26)))</f>
        <v/>
      </c>
      <c r="U694" s="28" t="str">
        <f>IF(記入用!O694="","",ROUNDDOWN(記入用!O694,0))</f>
        <v/>
      </c>
      <c r="V694" s="30" t="str">
        <f>IF(集計用!U694="","",IF(集計用!F694="男",LOOKUP(集計用!U694,得点換算データ!$O$3:$P$12),LOOKUP(集計用!U694,得点換算データ!$O$17:$P$26)))</f>
        <v/>
      </c>
      <c r="W694" s="28" t="str">
        <f>IF(記入用!P694="","",ROUNDDOWN(記入用!P694,0))</f>
        <v/>
      </c>
      <c r="X694" s="30" t="str">
        <f>IF(集計用!W694="","",IF(集計用!F694="男",LOOKUP(集計用!W694,得点換算データ!$Q$3:$R$12),LOOKUP(集計用!W694,得点換算データ!$Q$17:$R$26)))</f>
        <v/>
      </c>
      <c r="Y694" s="28" t="str">
        <f>IF(SUM(集計用!H694+J694+L694+N694+P694+R694+T694+V694+X694)=0,"",(H694+J694+L694+N694+T694+V694+X694+MAX(P694,R694)))</f>
        <v/>
      </c>
      <c r="Z694" s="28" t="str">
        <f>IF(Y694="","",IF(C694=1,LOOKUP(Y694,得点換算データ!$B$29:$B$33,得点換算データ!$A$29:$A$33),IF(C694=2,LOOKUP(Y694,得点換算データ!$C$29:$C$33,得点換算データ!$A$29:$A$33),LOOKUP(Y694,得点換算データ!$D$29:$D$33,得点換算データ!$A$29:$A$33))))</f>
        <v/>
      </c>
      <c r="AA694" s="27">
        <f t="shared" si="100"/>
        <v>0</v>
      </c>
      <c r="AB694" s="27"/>
      <c r="AC694" s="27">
        <f t="shared" si="101"/>
        <v>0</v>
      </c>
      <c r="AD694" s="27">
        <f t="shared" si="102"/>
        <v>0</v>
      </c>
      <c r="AE694" s="27">
        <f t="shared" si="103"/>
        <v>0</v>
      </c>
      <c r="AF694" s="27">
        <f t="shared" si="104"/>
        <v>0</v>
      </c>
      <c r="AG694" s="27">
        <f t="shared" si="105"/>
        <v>0</v>
      </c>
      <c r="AH694" s="27">
        <f t="shared" si="106"/>
        <v>0</v>
      </c>
      <c r="AI694" s="27">
        <f t="shared" si="107"/>
        <v>0</v>
      </c>
      <c r="AJ694" s="27">
        <f t="shared" si="108"/>
        <v>0</v>
      </c>
      <c r="AK694" s="27">
        <f t="shared" si="109"/>
        <v>0</v>
      </c>
    </row>
    <row r="695" spans="1:37">
      <c r="A695" s="28" t="str">
        <f>IF(記入用!A695="","",記入用!A695)</f>
        <v/>
      </c>
      <c r="B695" s="28" t="str">
        <f>IF(記入用!B695="","",記入用!B695)</f>
        <v/>
      </c>
      <c r="C695" s="28" t="str">
        <f>IF(記入用!C695="","",記入用!C695)</f>
        <v/>
      </c>
      <c r="D695" s="28" t="str">
        <f>IF(記入用!D695="","",記入用!D695)</f>
        <v/>
      </c>
      <c r="E695" s="28" t="str">
        <f>IF(記入用!E695="","",記入用!E695)</f>
        <v/>
      </c>
      <c r="F695" s="28" t="str">
        <f>IF(記入用!F695="","",記入用!F695)</f>
        <v/>
      </c>
      <c r="G695" s="28" t="str">
        <f>IF(OR(記入用!G695=0,記入用!H695=0),"",ROUND((記入用!G695+記入用!H695)/2,0))</f>
        <v/>
      </c>
      <c r="H695" s="29" t="str">
        <f>IF(集計用!G695="","",IF(集計用!F695="男",LOOKUP(集計用!G695,得点換算データ!$A$3:$B$12),LOOKUP(集計用!G695,得点換算データ!$A$17:$B$26)))</f>
        <v/>
      </c>
      <c r="I695" s="28" t="str">
        <f>IF(記入用!I695="","",記入用!I695)</f>
        <v/>
      </c>
      <c r="J695" s="30" t="str">
        <f>IF(集計用!I695="","",IF(集計用!F695="男",LOOKUP(集計用!I695,得点換算データ!$C$3:$D$12),LOOKUP(集計用!I695,得点換算データ!$C$17:$D$26)))</f>
        <v/>
      </c>
      <c r="K695" s="28" t="str">
        <f>IF(記入用!J695="","",ROUNDDOWN(記入用!J695,0))</f>
        <v/>
      </c>
      <c r="L695" s="29" t="str">
        <f>IF(集計用!K695="","",IF(集計用!F695="男",LOOKUP(集計用!K695,得点換算データ!$E$3:$F$12),LOOKUP(集計用!K695,得点換算データ!$E$17:$F$26)))</f>
        <v/>
      </c>
      <c r="M695" s="28" t="str">
        <f>IF(記入用!K695="","",記入用!K695)</f>
        <v/>
      </c>
      <c r="N695" s="30" t="str">
        <f>IF(集計用!M695="","",IF(集計用!F695="男",LOOKUP(集計用!M695,得点換算データ!$G$3:$H$12),LOOKUP(集計用!M695,得点換算データ!$G$17:$H$26)))</f>
        <v/>
      </c>
      <c r="O695" s="28" t="str">
        <f>IF(記入用!L695="","",記入用!L695)</f>
        <v/>
      </c>
      <c r="P695" s="30" t="str">
        <f>IF(集計用!O695="","",IF(集計用!F695="男",LOOKUP(集計用!O695,得点換算データ!$I$3:$J$12),LOOKUP(集計用!O695,得点換算データ!$I$17:$J$26)))</f>
        <v/>
      </c>
      <c r="Q695" s="28" t="str">
        <f>IF(記入用!M695="","",記入用!M695)</f>
        <v/>
      </c>
      <c r="R695" s="30" t="str">
        <f>IF(集計用!Q695="","",IF(集計用!F695="男",LOOKUP(集計用!Q695,得点換算データ!$K$3:$L$12),LOOKUP(集計用!Q695,得点換算データ!$K$17:$L$26)))</f>
        <v/>
      </c>
      <c r="S695" s="28" t="str">
        <f>IF(記入用!N695="","",ROUNDUP(記入用!N695,1))</f>
        <v/>
      </c>
      <c r="T695" s="30" t="str">
        <f>IF(集計用!S695="","",IF(集計用!F695="男",LOOKUP(集計用!S695,得点換算データ!$M$3:$N$12),LOOKUP(集計用!S695,得点換算データ!$M$17:$N$26)))</f>
        <v/>
      </c>
      <c r="U695" s="28" t="str">
        <f>IF(記入用!O695="","",ROUNDDOWN(記入用!O695,0))</f>
        <v/>
      </c>
      <c r="V695" s="30" t="str">
        <f>IF(集計用!U695="","",IF(集計用!F695="男",LOOKUP(集計用!U695,得点換算データ!$O$3:$P$12),LOOKUP(集計用!U695,得点換算データ!$O$17:$P$26)))</f>
        <v/>
      </c>
      <c r="W695" s="28" t="str">
        <f>IF(記入用!P695="","",ROUNDDOWN(記入用!P695,0))</f>
        <v/>
      </c>
      <c r="X695" s="30" t="str">
        <f>IF(集計用!W695="","",IF(集計用!F695="男",LOOKUP(集計用!W695,得点換算データ!$Q$3:$R$12),LOOKUP(集計用!W695,得点換算データ!$Q$17:$R$26)))</f>
        <v/>
      </c>
      <c r="Y695" s="28" t="str">
        <f>IF(SUM(集計用!H695+J695+L695+N695+P695+R695+T695+V695+X695)=0,"",(H695+J695+L695+N695+T695+V695+X695+MAX(P695,R695)))</f>
        <v/>
      </c>
      <c r="Z695" s="28" t="str">
        <f>IF(Y695="","",IF(C695=1,LOOKUP(Y695,得点換算データ!$B$29:$B$33,得点換算データ!$A$29:$A$33),IF(C695=2,LOOKUP(Y695,得点換算データ!$C$29:$C$33,得点換算データ!$A$29:$A$33),LOOKUP(Y695,得点換算データ!$D$29:$D$33,得点換算データ!$A$29:$A$33))))</f>
        <v/>
      </c>
      <c r="AA695" s="27">
        <f t="shared" si="100"/>
        <v>0</v>
      </c>
      <c r="AB695" s="27"/>
      <c r="AC695" s="27">
        <f t="shared" si="101"/>
        <v>0</v>
      </c>
      <c r="AD695" s="27">
        <f t="shared" si="102"/>
        <v>0</v>
      </c>
      <c r="AE695" s="27">
        <f t="shared" si="103"/>
        <v>0</v>
      </c>
      <c r="AF695" s="27">
        <f t="shared" si="104"/>
        <v>0</v>
      </c>
      <c r="AG695" s="27">
        <f t="shared" si="105"/>
        <v>0</v>
      </c>
      <c r="AH695" s="27">
        <f t="shared" si="106"/>
        <v>0</v>
      </c>
      <c r="AI695" s="27">
        <f t="shared" si="107"/>
        <v>0</v>
      </c>
      <c r="AJ695" s="27">
        <f t="shared" si="108"/>
        <v>0</v>
      </c>
      <c r="AK695" s="27">
        <f t="shared" si="109"/>
        <v>0</v>
      </c>
    </row>
    <row r="696" spans="1:37">
      <c r="A696" s="28" t="str">
        <f>IF(記入用!A696="","",記入用!A696)</f>
        <v/>
      </c>
      <c r="B696" s="28" t="str">
        <f>IF(記入用!B696="","",記入用!B696)</f>
        <v/>
      </c>
      <c r="C696" s="28" t="str">
        <f>IF(記入用!C696="","",記入用!C696)</f>
        <v/>
      </c>
      <c r="D696" s="28" t="str">
        <f>IF(記入用!D696="","",記入用!D696)</f>
        <v/>
      </c>
      <c r="E696" s="28" t="str">
        <f>IF(記入用!E696="","",記入用!E696)</f>
        <v/>
      </c>
      <c r="F696" s="28" t="str">
        <f>IF(記入用!F696="","",記入用!F696)</f>
        <v/>
      </c>
      <c r="G696" s="28" t="str">
        <f>IF(OR(記入用!G696=0,記入用!H696=0),"",ROUND((記入用!G696+記入用!H696)/2,0))</f>
        <v/>
      </c>
      <c r="H696" s="29" t="str">
        <f>IF(集計用!G696="","",IF(集計用!F696="男",LOOKUP(集計用!G696,得点換算データ!$A$3:$B$12),LOOKUP(集計用!G696,得点換算データ!$A$17:$B$26)))</f>
        <v/>
      </c>
      <c r="I696" s="28" t="str">
        <f>IF(記入用!I696="","",記入用!I696)</f>
        <v/>
      </c>
      <c r="J696" s="30" t="str">
        <f>IF(集計用!I696="","",IF(集計用!F696="男",LOOKUP(集計用!I696,得点換算データ!$C$3:$D$12),LOOKUP(集計用!I696,得点換算データ!$C$17:$D$26)))</f>
        <v/>
      </c>
      <c r="K696" s="28" t="str">
        <f>IF(記入用!J696="","",ROUNDDOWN(記入用!J696,0))</f>
        <v/>
      </c>
      <c r="L696" s="29" t="str">
        <f>IF(集計用!K696="","",IF(集計用!F696="男",LOOKUP(集計用!K696,得点換算データ!$E$3:$F$12),LOOKUP(集計用!K696,得点換算データ!$E$17:$F$26)))</f>
        <v/>
      </c>
      <c r="M696" s="28" t="str">
        <f>IF(記入用!K696="","",記入用!K696)</f>
        <v/>
      </c>
      <c r="N696" s="30" t="str">
        <f>IF(集計用!M696="","",IF(集計用!F696="男",LOOKUP(集計用!M696,得点換算データ!$G$3:$H$12),LOOKUP(集計用!M696,得点換算データ!$G$17:$H$26)))</f>
        <v/>
      </c>
      <c r="O696" s="28" t="str">
        <f>IF(記入用!L696="","",記入用!L696)</f>
        <v/>
      </c>
      <c r="P696" s="30" t="str">
        <f>IF(集計用!O696="","",IF(集計用!F696="男",LOOKUP(集計用!O696,得点換算データ!$I$3:$J$12),LOOKUP(集計用!O696,得点換算データ!$I$17:$J$26)))</f>
        <v/>
      </c>
      <c r="Q696" s="28" t="str">
        <f>IF(記入用!M696="","",記入用!M696)</f>
        <v/>
      </c>
      <c r="R696" s="30" t="str">
        <f>IF(集計用!Q696="","",IF(集計用!F696="男",LOOKUP(集計用!Q696,得点換算データ!$K$3:$L$12),LOOKUP(集計用!Q696,得点換算データ!$K$17:$L$26)))</f>
        <v/>
      </c>
      <c r="S696" s="28" t="str">
        <f>IF(記入用!N696="","",ROUNDUP(記入用!N696,1))</f>
        <v/>
      </c>
      <c r="T696" s="30" t="str">
        <f>IF(集計用!S696="","",IF(集計用!F696="男",LOOKUP(集計用!S696,得点換算データ!$M$3:$N$12),LOOKUP(集計用!S696,得点換算データ!$M$17:$N$26)))</f>
        <v/>
      </c>
      <c r="U696" s="28" t="str">
        <f>IF(記入用!O696="","",ROUNDDOWN(記入用!O696,0))</f>
        <v/>
      </c>
      <c r="V696" s="30" t="str">
        <f>IF(集計用!U696="","",IF(集計用!F696="男",LOOKUP(集計用!U696,得点換算データ!$O$3:$P$12),LOOKUP(集計用!U696,得点換算データ!$O$17:$P$26)))</f>
        <v/>
      </c>
      <c r="W696" s="28" t="str">
        <f>IF(記入用!P696="","",ROUNDDOWN(記入用!P696,0))</f>
        <v/>
      </c>
      <c r="X696" s="30" t="str">
        <f>IF(集計用!W696="","",IF(集計用!F696="男",LOOKUP(集計用!W696,得点換算データ!$Q$3:$R$12),LOOKUP(集計用!W696,得点換算データ!$Q$17:$R$26)))</f>
        <v/>
      </c>
      <c r="Y696" s="28" t="str">
        <f>IF(SUM(集計用!H696+J696+L696+N696+P696+R696+T696+V696+X696)=0,"",(H696+J696+L696+N696+T696+V696+X696+MAX(P696,R696)))</f>
        <v/>
      </c>
      <c r="Z696" s="28" t="str">
        <f>IF(Y696="","",IF(C696=1,LOOKUP(Y696,得点換算データ!$B$29:$B$33,得点換算データ!$A$29:$A$33),IF(C696=2,LOOKUP(Y696,得点換算データ!$C$29:$C$33,得点換算データ!$A$29:$A$33),LOOKUP(Y696,得点換算データ!$D$29:$D$33,得点換算データ!$A$29:$A$33))))</f>
        <v/>
      </c>
      <c r="AA696" s="27">
        <f t="shared" si="100"/>
        <v>0</v>
      </c>
      <c r="AB696" s="27"/>
      <c r="AC696" s="27">
        <f t="shared" si="101"/>
        <v>0</v>
      </c>
      <c r="AD696" s="27">
        <f t="shared" si="102"/>
        <v>0</v>
      </c>
      <c r="AE696" s="27">
        <f t="shared" si="103"/>
        <v>0</v>
      </c>
      <c r="AF696" s="27">
        <f t="shared" si="104"/>
        <v>0</v>
      </c>
      <c r="AG696" s="27">
        <f t="shared" si="105"/>
        <v>0</v>
      </c>
      <c r="AH696" s="27">
        <f t="shared" si="106"/>
        <v>0</v>
      </c>
      <c r="AI696" s="27">
        <f t="shared" si="107"/>
        <v>0</v>
      </c>
      <c r="AJ696" s="27">
        <f t="shared" si="108"/>
        <v>0</v>
      </c>
      <c r="AK696" s="27">
        <f t="shared" si="109"/>
        <v>0</v>
      </c>
    </row>
    <row r="697" spans="1:37">
      <c r="A697" s="28" t="str">
        <f>IF(記入用!A697="","",記入用!A697)</f>
        <v/>
      </c>
      <c r="B697" s="28" t="str">
        <f>IF(記入用!B697="","",記入用!B697)</f>
        <v/>
      </c>
      <c r="C697" s="28" t="str">
        <f>IF(記入用!C697="","",記入用!C697)</f>
        <v/>
      </c>
      <c r="D697" s="28" t="str">
        <f>IF(記入用!D697="","",記入用!D697)</f>
        <v/>
      </c>
      <c r="E697" s="28" t="str">
        <f>IF(記入用!E697="","",記入用!E697)</f>
        <v/>
      </c>
      <c r="F697" s="28" t="str">
        <f>IF(記入用!F697="","",記入用!F697)</f>
        <v/>
      </c>
      <c r="G697" s="28" t="str">
        <f>IF(OR(記入用!G697=0,記入用!H697=0),"",ROUND((記入用!G697+記入用!H697)/2,0))</f>
        <v/>
      </c>
      <c r="H697" s="29" t="str">
        <f>IF(集計用!G697="","",IF(集計用!F697="男",LOOKUP(集計用!G697,得点換算データ!$A$3:$B$12),LOOKUP(集計用!G697,得点換算データ!$A$17:$B$26)))</f>
        <v/>
      </c>
      <c r="I697" s="28" t="str">
        <f>IF(記入用!I697="","",記入用!I697)</f>
        <v/>
      </c>
      <c r="J697" s="30" t="str">
        <f>IF(集計用!I697="","",IF(集計用!F697="男",LOOKUP(集計用!I697,得点換算データ!$C$3:$D$12),LOOKUP(集計用!I697,得点換算データ!$C$17:$D$26)))</f>
        <v/>
      </c>
      <c r="K697" s="28" t="str">
        <f>IF(記入用!J697="","",ROUNDDOWN(記入用!J697,0))</f>
        <v/>
      </c>
      <c r="L697" s="29" t="str">
        <f>IF(集計用!K697="","",IF(集計用!F697="男",LOOKUP(集計用!K697,得点換算データ!$E$3:$F$12),LOOKUP(集計用!K697,得点換算データ!$E$17:$F$26)))</f>
        <v/>
      </c>
      <c r="M697" s="28" t="str">
        <f>IF(記入用!K697="","",記入用!K697)</f>
        <v/>
      </c>
      <c r="N697" s="30" t="str">
        <f>IF(集計用!M697="","",IF(集計用!F697="男",LOOKUP(集計用!M697,得点換算データ!$G$3:$H$12),LOOKUP(集計用!M697,得点換算データ!$G$17:$H$26)))</f>
        <v/>
      </c>
      <c r="O697" s="28" t="str">
        <f>IF(記入用!L697="","",記入用!L697)</f>
        <v/>
      </c>
      <c r="P697" s="30" t="str">
        <f>IF(集計用!O697="","",IF(集計用!F697="男",LOOKUP(集計用!O697,得点換算データ!$I$3:$J$12),LOOKUP(集計用!O697,得点換算データ!$I$17:$J$26)))</f>
        <v/>
      </c>
      <c r="Q697" s="28" t="str">
        <f>IF(記入用!M697="","",記入用!M697)</f>
        <v/>
      </c>
      <c r="R697" s="30" t="str">
        <f>IF(集計用!Q697="","",IF(集計用!F697="男",LOOKUP(集計用!Q697,得点換算データ!$K$3:$L$12),LOOKUP(集計用!Q697,得点換算データ!$K$17:$L$26)))</f>
        <v/>
      </c>
      <c r="S697" s="28" t="str">
        <f>IF(記入用!N697="","",ROUNDUP(記入用!N697,1))</f>
        <v/>
      </c>
      <c r="T697" s="30" t="str">
        <f>IF(集計用!S697="","",IF(集計用!F697="男",LOOKUP(集計用!S697,得点換算データ!$M$3:$N$12),LOOKUP(集計用!S697,得点換算データ!$M$17:$N$26)))</f>
        <v/>
      </c>
      <c r="U697" s="28" t="str">
        <f>IF(記入用!O697="","",ROUNDDOWN(記入用!O697,0))</f>
        <v/>
      </c>
      <c r="V697" s="30" t="str">
        <f>IF(集計用!U697="","",IF(集計用!F697="男",LOOKUP(集計用!U697,得点換算データ!$O$3:$P$12),LOOKUP(集計用!U697,得点換算データ!$O$17:$P$26)))</f>
        <v/>
      </c>
      <c r="W697" s="28" t="str">
        <f>IF(記入用!P697="","",ROUNDDOWN(記入用!P697,0))</f>
        <v/>
      </c>
      <c r="X697" s="30" t="str">
        <f>IF(集計用!W697="","",IF(集計用!F697="男",LOOKUP(集計用!W697,得点換算データ!$Q$3:$R$12),LOOKUP(集計用!W697,得点換算データ!$Q$17:$R$26)))</f>
        <v/>
      </c>
      <c r="Y697" s="28" t="str">
        <f>IF(SUM(集計用!H697+J697+L697+N697+P697+R697+T697+V697+X697)=0,"",(H697+J697+L697+N697+T697+V697+X697+MAX(P697,R697)))</f>
        <v/>
      </c>
      <c r="Z697" s="28" t="str">
        <f>IF(Y697="","",IF(C697=1,LOOKUP(Y697,得点換算データ!$B$29:$B$33,得点換算データ!$A$29:$A$33),IF(C697=2,LOOKUP(Y697,得点換算データ!$C$29:$C$33,得点換算データ!$A$29:$A$33),LOOKUP(Y697,得点換算データ!$D$29:$D$33,得点換算データ!$A$29:$A$33))))</f>
        <v/>
      </c>
      <c r="AA697" s="27">
        <f t="shared" si="100"/>
        <v>0</v>
      </c>
      <c r="AB697" s="27"/>
      <c r="AC697" s="27">
        <f t="shared" si="101"/>
        <v>0</v>
      </c>
      <c r="AD697" s="27">
        <f t="shared" si="102"/>
        <v>0</v>
      </c>
      <c r="AE697" s="27">
        <f t="shared" si="103"/>
        <v>0</v>
      </c>
      <c r="AF697" s="27">
        <f t="shared" si="104"/>
        <v>0</v>
      </c>
      <c r="AG697" s="27">
        <f t="shared" si="105"/>
        <v>0</v>
      </c>
      <c r="AH697" s="27">
        <f t="shared" si="106"/>
        <v>0</v>
      </c>
      <c r="AI697" s="27">
        <f t="shared" si="107"/>
        <v>0</v>
      </c>
      <c r="AJ697" s="27">
        <f t="shared" si="108"/>
        <v>0</v>
      </c>
      <c r="AK697" s="27">
        <f t="shared" si="109"/>
        <v>0</v>
      </c>
    </row>
    <row r="698" spans="1:37">
      <c r="A698" s="28" t="str">
        <f>IF(記入用!A698="","",記入用!A698)</f>
        <v/>
      </c>
      <c r="B698" s="28" t="str">
        <f>IF(記入用!B698="","",記入用!B698)</f>
        <v/>
      </c>
      <c r="C698" s="28" t="str">
        <f>IF(記入用!C698="","",記入用!C698)</f>
        <v/>
      </c>
      <c r="D698" s="28" t="str">
        <f>IF(記入用!D698="","",記入用!D698)</f>
        <v/>
      </c>
      <c r="E698" s="28" t="str">
        <f>IF(記入用!E698="","",記入用!E698)</f>
        <v/>
      </c>
      <c r="F698" s="28" t="str">
        <f>IF(記入用!F698="","",記入用!F698)</f>
        <v/>
      </c>
      <c r="G698" s="28" t="str">
        <f>IF(OR(記入用!G698=0,記入用!H698=0),"",ROUND((記入用!G698+記入用!H698)/2,0))</f>
        <v/>
      </c>
      <c r="H698" s="29" t="str">
        <f>IF(集計用!G698="","",IF(集計用!F698="男",LOOKUP(集計用!G698,得点換算データ!$A$3:$B$12),LOOKUP(集計用!G698,得点換算データ!$A$17:$B$26)))</f>
        <v/>
      </c>
      <c r="I698" s="28" t="str">
        <f>IF(記入用!I698="","",記入用!I698)</f>
        <v/>
      </c>
      <c r="J698" s="30" t="str">
        <f>IF(集計用!I698="","",IF(集計用!F698="男",LOOKUP(集計用!I698,得点換算データ!$C$3:$D$12),LOOKUP(集計用!I698,得点換算データ!$C$17:$D$26)))</f>
        <v/>
      </c>
      <c r="K698" s="28" t="str">
        <f>IF(記入用!J698="","",ROUNDDOWN(記入用!J698,0))</f>
        <v/>
      </c>
      <c r="L698" s="29" t="str">
        <f>IF(集計用!K698="","",IF(集計用!F698="男",LOOKUP(集計用!K698,得点換算データ!$E$3:$F$12),LOOKUP(集計用!K698,得点換算データ!$E$17:$F$26)))</f>
        <v/>
      </c>
      <c r="M698" s="28" t="str">
        <f>IF(記入用!K698="","",記入用!K698)</f>
        <v/>
      </c>
      <c r="N698" s="30" t="str">
        <f>IF(集計用!M698="","",IF(集計用!F698="男",LOOKUP(集計用!M698,得点換算データ!$G$3:$H$12),LOOKUP(集計用!M698,得点換算データ!$G$17:$H$26)))</f>
        <v/>
      </c>
      <c r="O698" s="28" t="str">
        <f>IF(記入用!L698="","",記入用!L698)</f>
        <v/>
      </c>
      <c r="P698" s="30" t="str">
        <f>IF(集計用!O698="","",IF(集計用!F698="男",LOOKUP(集計用!O698,得点換算データ!$I$3:$J$12),LOOKUP(集計用!O698,得点換算データ!$I$17:$J$26)))</f>
        <v/>
      </c>
      <c r="Q698" s="28" t="str">
        <f>IF(記入用!M698="","",記入用!M698)</f>
        <v/>
      </c>
      <c r="R698" s="30" t="str">
        <f>IF(集計用!Q698="","",IF(集計用!F698="男",LOOKUP(集計用!Q698,得点換算データ!$K$3:$L$12),LOOKUP(集計用!Q698,得点換算データ!$K$17:$L$26)))</f>
        <v/>
      </c>
      <c r="S698" s="28" t="str">
        <f>IF(記入用!N698="","",ROUNDUP(記入用!N698,1))</f>
        <v/>
      </c>
      <c r="T698" s="30" t="str">
        <f>IF(集計用!S698="","",IF(集計用!F698="男",LOOKUP(集計用!S698,得点換算データ!$M$3:$N$12),LOOKUP(集計用!S698,得点換算データ!$M$17:$N$26)))</f>
        <v/>
      </c>
      <c r="U698" s="28" t="str">
        <f>IF(記入用!O698="","",ROUNDDOWN(記入用!O698,0))</f>
        <v/>
      </c>
      <c r="V698" s="30" t="str">
        <f>IF(集計用!U698="","",IF(集計用!F698="男",LOOKUP(集計用!U698,得点換算データ!$O$3:$P$12),LOOKUP(集計用!U698,得点換算データ!$O$17:$P$26)))</f>
        <v/>
      </c>
      <c r="W698" s="28" t="str">
        <f>IF(記入用!P698="","",ROUNDDOWN(記入用!P698,0))</f>
        <v/>
      </c>
      <c r="X698" s="30" t="str">
        <f>IF(集計用!W698="","",IF(集計用!F698="男",LOOKUP(集計用!W698,得点換算データ!$Q$3:$R$12),LOOKUP(集計用!W698,得点換算データ!$Q$17:$R$26)))</f>
        <v/>
      </c>
      <c r="Y698" s="28" t="str">
        <f>IF(SUM(集計用!H698+J698+L698+N698+P698+R698+T698+V698+X698)=0,"",(H698+J698+L698+N698+T698+V698+X698+MAX(P698,R698)))</f>
        <v/>
      </c>
      <c r="Z698" s="28" t="str">
        <f>IF(Y698="","",IF(C698=1,LOOKUP(Y698,得点換算データ!$B$29:$B$33,得点換算データ!$A$29:$A$33),IF(C698=2,LOOKUP(Y698,得点換算データ!$C$29:$C$33,得点換算データ!$A$29:$A$33),LOOKUP(Y698,得点換算データ!$D$29:$D$33,得点換算データ!$A$29:$A$33))))</f>
        <v/>
      </c>
      <c r="AA698" s="27">
        <f t="shared" si="100"/>
        <v>0</v>
      </c>
      <c r="AB698" s="27"/>
      <c r="AC698" s="27">
        <f t="shared" si="101"/>
        <v>0</v>
      </c>
      <c r="AD698" s="27">
        <f t="shared" si="102"/>
        <v>0</v>
      </c>
      <c r="AE698" s="27">
        <f t="shared" si="103"/>
        <v>0</v>
      </c>
      <c r="AF698" s="27">
        <f t="shared" si="104"/>
        <v>0</v>
      </c>
      <c r="AG698" s="27">
        <f t="shared" si="105"/>
        <v>0</v>
      </c>
      <c r="AH698" s="27">
        <f t="shared" si="106"/>
        <v>0</v>
      </c>
      <c r="AI698" s="27">
        <f t="shared" si="107"/>
        <v>0</v>
      </c>
      <c r="AJ698" s="27">
        <f t="shared" si="108"/>
        <v>0</v>
      </c>
      <c r="AK698" s="27">
        <f t="shared" si="109"/>
        <v>0</v>
      </c>
    </row>
    <row r="699" spans="1:37">
      <c r="A699" s="28" t="str">
        <f>IF(記入用!A699="","",記入用!A699)</f>
        <v/>
      </c>
      <c r="B699" s="28" t="str">
        <f>IF(記入用!B699="","",記入用!B699)</f>
        <v/>
      </c>
      <c r="C699" s="28" t="str">
        <f>IF(記入用!C699="","",記入用!C699)</f>
        <v/>
      </c>
      <c r="D699" s="28" t="str">
        <f>IF(記入用!D699="","",記入用!D699)</f>
        <v/>
      </c>
      <c r="E699" s="28" t="str">
        <f>IF(記入用!E699="","",記入用!E699)</f>
        <v/>
      </c>
      <c r="F699" s="28" t="str">
        <f>IF(記入用!F699="","",記入用!F699)</f>
        <v/>
      </c>
      <c r="G699" s="28" t="str">
        <f>IF(OR(記入用!G699=0,記入用!H699=0),"",ROUND((記入用!G699+記入用!H699)/2,0))</f>
        <v/>
      </c>
      <c r="H699" s="29" t="str">
        <f>IF(集計用!G699="","",IF(集計用!F699="男",LOOKUP(集計用!G699,得点換算データ!$A$3:$B$12),LOOKUP(集計用!G699,得点換算データ!$A$17:$B$26)))</f>
        <v/>
      </c>
      <c r="I699" s="28" t="str">
        <f>IF(記入用!I699="","",記入用!I699)</f>
        <v/>
      </c>
      <c r="J699" s="30" t="str">
        <f>IF(集計用!I699="","",IF(集計用!F699="男",LOOKUP(集計用!I699,得点換算データ!$C$3:$D$12),LOOKUP(集計用!I699,得点換算データ!$C$17:$D$26)))</f>
        <v/>
      </c>
      <c r="K699" s="28" t="str">
        <f>IF(記入用!J699="","",ROUNDDOWN(記入用!J699,0))</f>
        <v/>
      </c>
      <c r="L699" s="29" t="str">
        <f>IF(集計用!K699="","",IF(集計用!F699="男",LOOKUP(集計用!K699,得点換算データ!$E$3:$F$12),LOOKUP(集計用!K699,得点換算データ!$E$17:$F$26)))</f>
        <v/>
      </c>
      <c r="M699" s="28" t="str">
        <f>IF(記入用!K699="","",記入用!K699)</f>
        <v/>
      </c>
      <c r="N699" s="30" t="str">
        <f>IF(集計用!M699="","",IF(集計用!F699="男",LOOKUP(集計用!M699,得点換算データ!$G$3:$H$12),LOOKUP(集計用!M699,得点換算データ!$G$17:$H$26)))</f>
        <v/>
      </c>
      <c r="O699" s="28" t="str">
        <f>IF(記入用!L699="","",記入用!L699)</f>
        <v/>
      </c>
      <c r="P699" s="30" t="str">
        <f>IF(集計用!O699="","",IF(集計用!F699="男",LOOKUP(集計用!O699,得点換算データ!$I$3:$J$12),LOOKUP(集計用!O699,得点換算データ!$I$17:$J$26)))</f>
        <v/>
      </c>
      <c r="Q699" s="28" t="str">
        <f>IF(記入用!M699="","",記入用!M699)</f>
        <v/>
      </c>
      <c r="R699" s="30" t="str">
        <f>IF(集計用!Q699="","",IF(集計用!F699="男",LOOKUP(集計用!Q699,得点換算データ!$K$3:$L$12),LOOKUP(集計用!Q699,得点換算データ!$K$17:$L$26)))</f>
        <v/>
      </c>
      <c r="S699" s="28" t="str">
        <f>IF(記入用!N699="","",ROUNDUP(記入用!N699,1))</f>
        <v/>
      </c>
      <c r="T699" s="30" t="str">
        <f>IF(集計用!S699="","",IF(集計用!F699="男",LOOKUP(集計用!S699,得点換算データ!$M$3:$N$12),LOOKUP(集計用!S699,得点換算データ!$M$17:$N$26)))</f>
        <v/>
      </c>
      <c r="U699" s="28" t="str">
        <f>IF(記入用!O699="","",ROUNDDOWN(記入用!O699,0))</f>
        <v/>
      </c>
      <c r="V699" s="30" t="str">
        <f>IF(集計用!U699="","",IF(集計用!F699="男",LOOKUP(集計用!U699,得点換算データ!$O$3:$P$12),LOOKUP(集計用!U699,得点換算データ!$O$17:$P$26)))</f>
        <v/>
      </c>
      <c r="W699" s="28" t="str">
        <f>IF(記入用!P699="","",ROUNDDOWN(記入用!P699,0))</f>
        <v/>
      </c>
      <c r="X699" s="30" t="str">
        <f>IF(集計用!W699="","",IF(集計用!F699="男",LOOKUP(集計用!W699,得点換算データ!$Q$3:$R$12),LOOKUP(集計用!W699,得点換算データ!$Q$17:$R$26)))</f>
        <v/>
      </c>
      <c r="Y699" s="28" t="str">
        <f>IF(SUM(集計用!H699+J699+L699+N699+P699+R699+T699+V699+X699)=0,"",(H699+J699+L699+N699+T699+V699+X699+MAX(P699,R699)))</f>
        <v/>
      </c>
      <c r="Z699" s="28" t="str">
        <f>IF(Y699="","",IF(C699=1,LOOKUP(Y699,得点換算データ!$B$29:$B$33,得点換算データ!$A$29:$A$33),IF(C699=2,LOOKUP(Y699,得点換算データ!$C$29:$C$33,得点換算データ!$A$29:$A$33),LOOKUP(Y699,得点換算データ!$D$29:$D$33,得点換算データ!$A$29:$A$33))))</f>
        <v/>
      </c>
      <c r="AA699" s="27">
        <f t="shared" si="100"/>
        <v>0</v>
      </c>
      <c r="AB699" s="27"/>
      <c r="AC699" s="27">
        <f t="shared" si="101"/>
        <v>0</v>
      </c>
      <c r="AD699" s="27">
        <f t="shared" si="102"/>
        <v>0</v>
      </c>
      <c r="AE699" s="27">
        <f t="shared" si="103"/>
        <v>0</v>
      </c>
      <c r="AF699" s="27">
        <f t="shared" si="104"/>
        <v>0</v>
      </c>
      <c r="AG699" s="27">
        <f t="shared" si="105"/>
        <v>0</v>
      </c>
      <c r="AH699" s="27">
        <f t="shared" si="106"/>
        <v>0</v>
      </c>
      <c r="AI699" s="27">
        <f t="shared" si="107"/>
        <v>0</v>
      </c>
      <c r="AJ699" s="27">
        <f t="shared" si="108"/>
        <v>0</v>
      </c>
      <c r="AK699" s="27">
        <f t="shared" si="109"/>
        <v>0</v>
      </c>
    </row>
    <row r="700" spans="1:37">
      <c r="A700" s="28" t="str">
        <f>IF(記入用!A700="","",記入用!A700)</f>
        <v/>
      </c>
      <c r="B700" s="28" t="str">
        <f>IF(記入用!B700="","",記入用!B700)</f>
        <v/>
      </c>
      <c r="C700" s="28" t="str">
        <f>IF(記入用!C700="","",記入用!C700)</f>
        <v/>
      </c>
      <c r="D700" s="28" t="str">
        <f>IF(記入用!D700="","",記入用!D700)</f>
        <v/>
      </c>
      <c r="E700" s="28" t="str">
        <f>IF(記入用!E700="","",記入用!E700)</f>
        <v/>
      </c>
      <c r="F700" s="28" t="str">
        <f>IF(記入用!F700="","",記入用!F700)</f>
        <v/>
      </c>
      <c r="G700" s="28" t="str">
        <f>IF(OR(記入用!G700=0,記入用!H700=0),"",ROUND((記入用!G700+記入用!H700)/2,0))</f>
        <v/>
      </c>
      <c r="H700" s="29" t="str">
        <f>IF(集計用!G700="","",IF(集計用!F700="男",LOOKUP(集計用!G700,得点換算データ!$A$3:$B$12),LOOKUP(集計用!G700,得点換算データ!$A$17:$B$26)))</f>
        <v/>
      </c>
      <c r="I700" s="28" t="str">
        <f>IF(記入用!I700="","",記入用!I700)</f>
        <v/>
      </c>
      <c r="J700" s="30" t="str">
        <f>IF(集計用!I700="","",IF(集計用!F700="男",LOOKUP(集計用!I700,得点換算データ!$C$3:$D$12),LOOKUP(集計用!I700,得点換算データ!$C$17:$D$26)))</f>
        <v/>
      </c>
      <c r="K700" s="28" t="str">
        <f>IF(記入用!J700="","",ROUNDDOWN(記入用!J700,0))</f>
        <v/>
      </c>
      <c r="L700" s="29" t="str">
        <f>IF(集計用!K700="","",IF(集計用!F700="男",LOOKUP(集計用!K700,得点換算データ!$E$3:$F$12),LOOKUP(集計用!K700,得点換算データ!$E$17:$F$26)))</f>
        <v/>
      </c>
      <c r="M700" s="28" t="str">
        <f>IF(記入用!K700="","",記入用!K700)</f>
        <v/>
      </c>
      <c r="N700" s="30" t="str">
        <f>IF(集計用!M700="","",IF(集計用!F700="男",LOOKUP(集計用!M700,得点換算データ!$G$3:$H$12),LOOKUP(集計用!M700,得点換算データ!$G$17:$H$26)))</f>
        <v/>
      </c>
      <c r="O700" s="28" t="str">
        <f>IF(記入用!L700="","",記入用!L700)</f>
        <v/>
      </c>
      <c r="P700" s="30" t="str">
        <f>IF(集計用!O700="","",IF(集計用!F700="男",LOOKUP(集計用!O700,得点換算データ!$I$3:$J$12),LOOKUP(集計用!O700,得点換算データ!$I$17:$J$26)))</f>
        <v/>
      </c>
      <c r="Q700" s="28" t="str">
        <f>IF(記入用!M700="","",記入用!M700)</f>
        <v/>
      </c>
      <c r="R700" s="30" t="str">
        <f>IF(集計用!Q700="","",IF(集計用!F700="男",LOOKUP(集計用!Q700,得点換算データ!$K$3:$L$12),LOOKUP(集計用!Q700,得点換算データ!$K$17:$L$26)))</f>
        <v/>
      </c>
      <c r="S700" s="28" t="str">
        <f>IF(記入用!N700="","",ROUNDUP(記入用!N700,1))</f>
        <v/>
      </c>
      <c r="T700" s="30" t="str">
        <f>IF(集計用!S700="","",IF(集計用!F700="男",LOOKUP(集計用!S700,得点換算データ!$M$3:$N$12),LOOKUP(集計用!S700,得点換算データ!$M$17:$N$26)))</f>
        <v/>
      </c>
      <c r="U700" s="28" t="str">
        <f>IF(記入用!O700="","",ROUNDDOWN(記入用!O700,0))</f>
        <v/>
      </c>
      <c r="V700" s="30" t="str">
        <f>IF(集計用!U700="","",IF(集計用!F700="男",LOOKUP(集計用!U700,得点換算データ!$O$3:$P$12),LOOKUP(集計用!U700,得点換算データ!$O$17:$P$26)))</f>
        <v/>
      </c>
      <c r="W700" s="28" t="str">
        <f>IF(記入用!P700="","",ROUNDDOWN(記入用!P700,0))</f>
        <v/>
      </c>
      <c r="X700" s="30" t="str">
        <f>IF(集計用!W700="","",IF(集計用!F700="男",LOOKUP(集計用!W700,得点換算データ!$Q$3:$R$12),LOOKUP(集計用!W700,得点換算データ!$Q$17:$R$26)))</f>
        <v/>
      </c>
      <c r="Y700" s="28" t="str">
        <f>IF(SUM(集計用!H700+J700+L700+N700+P700+R700+T700+V700+X700)=0,"",(H700+J700+L700+N700+T700+V700+X700+MAX(P700,R700)))</f>
        <v/>
      </c>
      <c r="Z700" s="28" t="str">
        <f>IF(Y700="","",IF(C700=1,LOOKUP(Y700,得点換算データ!$B$29:$B$33,得点換算データ!$A$29:$A$33),IF(C700=2,LOOKUP(Y700,得点換算データ!$C$29:$C$33,得点換算データ!$A$29:$A$33),LOOKUP(Y700,得点換算データ!$D$29:$D$33,得点換算データ!$A$29:$A$33))))</f>
        <v/>
      </c>
      <c r="AA700" s="27">
        <f t="shared" si="100"/>
        <v>0</v>
      </c>
      <c r="AB700" s="27"/>
      <c r="AC700" s="27">
        <f t="shared" si="101"/>
        <v>0</v>
      </c>
      <c r="AD700" s="27">
        <f t="shared" si="102"/>
        <v>0</v>
      </c>
      <c r="AE700" s="27">
        <f t="shared" si="103"/>
        <v>0</v>
      </c>
      <c r="AF700" s="27">
        <f t="shared" si="104"/>
        <v>0</v>
      </c>
      <c r="AG700" s="27">
        <f t="shared" si="105"/>
        <v>0</v>
      </c>
      <c r="AH700" s="27">
        <f t="shared" si="106"/>
        <v>0</v>
      </c>
      <c r="AI700" s="27">
        <f t="shared" si="107"/>
        <v>0</v>
      </c>
      <c r="AJ700" s="27">
        <f t="shared" si="108"/>
        <v>0</v>
      </c>
      <c r="AK700" s="27">
        <f t="shared" si="109"/>
        <v>0</v>
      </c>
    </row>
    <row r="701" spans="1:37">
      <c r="A701" s="28" t="str">
        <f>IF(記入用!A701="","",記入用!A701)</f>
        <v/>
      </c>
      <c r="B701" s="28" t="str">
        <f>IF(記入用!B701="","",記入用!B701)</f>
        <v/>
      </c>
      <c r="C701" s="28" t="str">
        <f>IF(記入用!C701="","",記入用!C701)</f>
        <v/>
      </c>
      <c r="D701" s="28" t="str">
        <f>IF(記入用!D701="","",記入用!D701)</f>
        <v/>
      </c>
      <c r="E701" s="28" t="str">
        <f>IF(記入用!E701="","",記入用!E701)</f>
        <v/>
      </c>
      <c r="F701" s="28" t="str">
        <f>IF(記入用!F701="","",記入用!F701)</f>
        <v/>
      </c>
      <c r="G701" s="28" t="str">
        <f>IF(OR(記入用!G701=0,記入用!H701=0),"",ROUND((記入用!G701+記入用!H701)/2,0))</f>
        <v/>
      </c>
      <c r="H701" s="29" t="str">
        <f>IF(集計用!G701="","",IF(集計用!F701="男",LOOKUP(集計用!G701,得点換算データ!$A$3:$B$12),LOOKUP(集計用!G701,得点換算データ!$A$17:$B$26)))</f>
        <v/>
      </c>
      <c r="I701" s="28" t="str">
        <f>IF(記入用!I701="","",記入用!I701)</f>
        <v/>
      </c>
      <c r="J701" s="30" t="str">
        <f>IF(集計用!I701="","",IF(集計用!F701="男",LOOKUP(集計用!I701,得点換算データ!$C$3:$D$12),LOOKUP(集計用!I701,得点換算データ!$C$17:$D$26)))</f>
        <v/>
      </c>
      <c r="K701" s="28" t="str">
        <f>IF(記入用!J701="","",ROUNDDOWN(記入用!J701,0))</f>
        <v/>
      </c>
      <c r="L701" s="29" t="str">
        <f>IF(集計用!K701="","",IF(集計用!F701="男",LOOKUP(集計用!K701,得点換算データ!$E$3:$F$12),LOOKUP(集計用!K701,得点換算データ!$E$17:$F$26)))</f>
        <v/>
      </c>
      <c r="M701" s="28" t="str">
        <f>IF(記入用!K701="","",記入用!K701)</f>
        <v/>
      </c>
      <c r="N701" s="30" t="str">
        <f>IF(集計用!M701="","",IF(集計用!F701="男",LOOKUP(集計用!M701,得点換算データ!$G$3:$H$12),LOOKUP(集計用!M701,得点換算データ!$G$17:$H$26)))</f>
        <v/>
      </c>
      <c r="O701" s="28" t="str">
        <f>IF(記入用!L701="","",記入用!L701)</f>
        <v/>
      </c>
      <c r="P701" s="30" t="str">
        <f>IF(集計用!O701="","",IF(集計用!F701="男",LOOKUP(集計用!O701,得点換算データ!$I$3:$J$12),LOOKUP(集計用!O701,得点換算データ!$I$17:$J$26)))</f>
        <v/>
      </c>
      <c r="Q701" s="28" t="str">
        <f>IF(記入用!M701="","",記入用!M701)</f>
        <v/>
      </c>
      <c r="R701" s="30" t="str">
        <f>IF(集計用!Q701="","",IF(集計用!F701="男",LOOKUP(集計用!Q701,得点換算データ!$K$3:$L$12),LOOKUP(集計用!Q701,得点換算データ!$K$17:$L$26)))</f>
        <v/>
      </c>
      <c r="S701" s="28" t="str">
        <f>IF(記入用!N701="","",ROUNDUP(記入用!N701,1))</f>
        <v/>
      </c>
      <c r="T701" s="30" t="str">
        <f>IF(集計用!S701="","",IF(集計用!F701="男",LOOKUP(集計用!S701,得点換算データ!$M$3:$N$12),LOOKUP(集計用!S701,得点換算データ!$M$17:$N$26)))</f>
        <v/>
      </c>
      <c r="U701" s="28" t="str">
        <f>IF(記入用!O701="","",ROUNDDOWN(記入用!O701,0))</f>
        <v/>
      </c>
      <c r="V701" s="30" t="str">
        <f>IF(集計用!U701="","",IF(集計用!F701="男",LOOKUP(集計用!U701,得点換算データ!$O$3:$P$12),LOOKUP(集計用!U701,得点換算データ!$O$17:$P$26)))</f>
        <v/>
      </c>
      <c r="W701" s="28" t="str">
        <f>IF(記入用!P701="","",ROUNDDOWN(記入用!P701,0))</f>
        <v/>
      </c>
      <c r="X701" s="30" t="str">
        <f>IF(集計用!W701="","",IF(集計用!F701="男",LOOKUP(集計用!W701,得点換算データ!$Q$3:$R$12),LOOKUP(集計用!W701,得点換算データ!$Q$17:$R$26)))</f>
        <v/>
      </c>
      <c r="Y701" s="28" t="str">
        <f>IF(SUM(集計用!H701+J701+L701+N701+P701+R701+T701+V701+X701)=0,"",(H701+J701+L701+N701+T701+V701+X701+MAX(P701,R701)))</f>
        <v/>
      </c>
      <c r="Z701" s="28" t="str">
        <f>IF(Y701="","",IF(C701=1,LOOKUP(Y701,得点換算データ!$B$29:$B$33,得点換算データ!$A$29:$A$33),IF(C701=2,LOOKUP(Y701,得点換算データ!$C$29:$C$33,得点換算データ!$A$29:$A$33),LOOKUP(Y701,得点換算データ!$D$29:$D$33,得点換算データ!$A$29:$A$33))))</f>
        <v/>
      </c>
      <c r="AA701" s="27">
        <f t="shared" si="100"/>
        <v>0</v>
      </c>
      <c r="AB701" s="27"/>
      <c r="AC701" s="27">
        <f t="shared" si="101"/>
        <v>0</v>
      </c>
      <c r="AD701" s="27">
        <f t="shared" si="102"/>
        <v>0</v>
      </c>
      <c r="AE701" s="27">
        <f t="shared" si="103"/>
        <v>0</v>
      </c>
      <c r="AF701" s="27">
        <f t="shared" si="104"/>
        <v>0</v>
      </c>
      <c r="AG701" s="27">
        <f t="shared" si="105"/>
        <v>0</v>
      </c>
      <c r="AH701" s="27">
        <f t="shared" si="106"/>
        <v>0</v>
      </c>
      <c r="AI701" s="27">
        <f t="shared" si="107"/>
        <v>0</v>
      </c>
      <c r="AJ701" s="27">
        <f t="shared" si="108"/>
        <v>0</v>
      </c>
      <c r="AK701" s="27">
        <f t="shared" si="109"/>
        <v>0</v>
      </c>
    </row>
    <row r="702" spans="1:37">
      <c r="A702" s="28" t="str">
        <f>IF(記入用!A702="","",記入用!A702)</f>
        <v/>
      </c>
      <c r="B702" s="28" t="str">
        <f>IF(記入用!B702="","",記入用!B702)</f>
        <v/>
      </c>
      <c r="C702" s="28" t="str">
        <f>IF(記入用!C702="","",記入用!C702)</f>
        <v/>
      </c>
      <c r="D702" s="28" t="str">
        <f>IF(記入用!D702="","",記入用!D702)</f>
        <v/>
      </c>
      <c r="E702" s="28" t="str">
        <f>IF(記入用!E702="","",記入用!E702)</f>
        <v/>
      </c>
      <c r="F702" s="28" t="str">
        <f>IF(記入用!F702="","",記入用!F702)</f>
        <v/>
      </c>
      <c r="G702" s="28" t="str">
        <f>IF(OR(記入用!G702=0,記入用!H702=0),"",ROUND((記入用!G702+記入用!H702)/2,0))</f>
        <v/>
      </c>
      <c r="H702" s="29" t="str">
        <f>IF(集計用!G702="","",IF(集計用!F702="男",LOOKUP(集計用!G702,得点換算データ!$A$3:$B$12),LOOKUP(集計用!G702,得点換算データ!$A$17:$B$26)))</f>
        <v/>
      </c>
      <c r="I702" s="28" t="str">
        <f>IF(記入用!I702="","",記入用!I702)</f>
        <v/>
      </c>
      <c r="J702" s="30" t="str">
        <f>IF(集計用!I702="","",IF(集計用!F702="男",LOOKUP(集計用!I702,得点換算データ!$C$3:$D$12),LOOKUP(集計用!I702,得点換算データ!$C$17:$D$26)))</f>
        <v/>
      </c>
      <c r="K702" s="28" t="str">
        <f>IF(記入用!J702="","",ROUNDDOWN(記入用!J702,0))</f>
        <v/>
      </c>
      <c r="L702" s="29" t="str">
        <f>IF(集計用!K702="","",IF(集計用!F702="男",LOOKUP(集計用!K702,得点換算データ!$E$3:$F$12),LOOKUP(集計用!K702,得点換算データ!$E$17:$F$26)))</f>
        <v/>
      </c>
      <c r="M702" s="28" t="str">
        <f>IF(記入用!K702="","",記入用!K702)</f>
        <v/>
      </c>
      <c r="N702" s="30" t="str">
        <f>IF(集計用!M702="","",IF(集計用!F702="男",LOOKUP(集計用!M702,得点換算データ!$G$3:$H$12),LOOKUP(集計用!M702,得点換算データ!$G$17:$H$26)))</f>
        <v/>
      </c>
      <c r="O702" s="28" t="str">
        <f>IF(記入用!L702="","",記入用!L702)</f>
        <v/>
      </c>
      <c r="P702" s="30" t="str">
        <f>IF(集計用!O702="","",IF(集計用!F702="男",LOOKUP(集計用!O702,得点換算データ!$I$3:$J$12),LOOKUP(集計用!O702,得点換算データ!$I$17:$J$26)))</f>
        <v/>
      </c>
      <c r="Q702" s="28" t="str">
        <f>IF(記入用!M702="","",記入用!M702)</f>
        <v/>
      </c>
      <c r="R702" s="30" t="str">
        <f>IF(集計用!Q702="","",IF(集計用!F702="男",LOOKUP(集計用!Q702,得点換算データ!$K$3:$L$12),LOOKUP(集計用!Q702,得点換算データ!$K$17:$L$26)))</f>
        <v/>
      </c>
      <c r="S702" s="28" t="str">
        <f>IF(記入用!N702="","",ROUNDUP(記入用!N702,1))</f>
        <v/>
      </c>
      <c r="T702" s="30" t="str">
        <f>IF(集計用!S702="","",IF(集計用!F702="男",LOOKUP(集計用!S702,得点換算データ!$M$3:$N$12),LOOKUP(集計用!S702,得点換算データ!$M$17:$N$26)))</f>
        <v/>
      </c>
      <c r="U702" s="28" t="str">
        <f>IF(記入用!O702="","",ROUNDDOWN(記入用!O702,0))</f>
        <v/>
      </c>
      <c r="V702" s="30" t="str">
        <f>IF(集計用!U702="","",IF(集計用!F702="男",LOOKUP(集計用!U702,得点換算データ!$O$3:$P$12),LOOKUP(集計用!U702,得点換算データ!$O$17:$P$26)))</f>
        <v/>
      </c>
      <c r="W702" s="28" t="str">
        <f>IF(記入用!P702="","",ROUNDDOWN(記入用!P702,0))</f>
        <v/>
      </c>
      <c r="X702" s="30" t="str">
        <f>IF(集計用!W702="","",IF(集計用!F702="男",LOOKUP(集計用!W702,得点換算データ!$Q$3:$R$12),LOOKUP(集計用!W702,得点換算データ!$Q$17:$R$26)))</f>
        <v/>
      </c>
      <c r="Y702" s="28" t="str">
        <f>IF(SUM(集計用!H702+J702+L702+N702+P702+R702+T702+V702+X702)=0,"",(H702+J702+L702+N702+T702+V702+X702+MAX(P702,R702)))</f>
        <v/>
      </c>
      <c r="Z702" s="28" t="str">
        <f>IF(Y702="","",IF(C702=1,LOOKUP(Y702,得点換算データ!$B$29:$B$33,得点換算データ!$A$29:$A$33),IF(C702=2,LOOKUP(Y702,得点換算データ!$C$29:$C$33,得点換算データ!$A$29:$A$33),LOOKUP(Y702,得点換算データ!$D$29:$D$33,得点換算データ!$A$29:$A$33))))</f>
        <v/>
      </c>
      <c r="AA702" s="27">
        <f t="shared" si="100"/>
        <v>0</v>
      </c>
      <c r="AB702" s="27"/>
      <c r="AC702" s="27">
        <f t="shared" si="101"/>
        <v>0</v>
      </c>
      <c r="AD702" s="27">
        <f t="shared" si="102"/>
        <v>0</v>
      </c>
      <c r="AE702" s="27">
        <f t="shared" si="103"/>
        <v>0</v>
      </c>
      <c r="AF702" s="27">
        <f t="shared" si="104"/>
        <v>0</v>
      </c>
      <c r="AG702" s="27">
        <f t="shared" si="105"/>
        <v>0</v>
      </c>
      <c r="AH702" s="27">
        <f t="shared" si="106"/>
        <v>0</v>
      </c>
      <c r="AI702" s="27">
        <f t="shared" si="107"/>
        <v>0</v>
      </c>
      <c r="AJ702" s="27">
        <f t="shared" si="108"/>
        <v>0</v>
      </c>
      <c r="AK702" s="27">
        <f t="shared" si="109"/>
        <v>0</v>
      </c>
    </row>
    <row r="703" spans="1:37">
      <c r="A703" s="28" t="str">
        <f>IF(記入用!A703="","",記入用!A703)</f>
        <v/>
      </c>
      <c r="B703" s="28" t="str">
        <f>IF(記入用!B703="","",記入用!B703)</f>
        <v/>
      </c>
      <c r="C703" s="28" t="str">
        <f>IF(記入用!C703="","",記入用!C703)</f>
        <v/>
      </c>
      <c r="D703" s="28" t="str">
        <f>IF(記入用!D703="","",記入用!D703)</f>
        <v/>
      </c>
      <c r="E703" s="28" t="str">
        <f>IF(記入用!E703="","",記入用!E703)</f>
        <v/>
      </c>
      <c r="F703" s="28" t="str">
        <f>IF(記入用!F703="","",記入用!F703)</f>
        <v/>
      </c>
      <c r="G703" s="28" t="str">
        <f>IF(OR(記入用!G703=0,記入用!H703=0),"",ROUND((記入用!G703+記入用!H703)/2,0))</f>
        <v/>
      </c>
      <c r="H703" s="29" t="str">
        <f>IF(集計用!G703="","",IF(集計用!F703="男",LOOKUP(集計用!G703,得点換算データ!$A$3:$B$12),LOOKUP(集計用!G703,得点換算データ!$A$17:$B$26)))</f>
        <v/>
      </c>
      <c r="I703" s="28" t="str">
        <f>IF(記入用!I703="","",記入用!I703)</f>
        <v/>
      </c>
      <c r="J703" s="30" t="str">
        <f>IF(集計用!I703="","",IF(集計用!F703="男",LOOKUP(集計用!I703,得点換算データ!$C$3:$D$12),LOOKUP(集計用!I703,得点換算データ!$C$17:$D$26)))</f>
        <v/>
      </c>
      <c r="K703" s="28" t="str">
        <f>IF(記入用!J703="","",ROUNDDOWN(記入用!J703,0))</f>
        <v/>
      </c>
      <c r="L703" s="29" t="str">
        <f>IF(集計用!K703="","",IF(集計用!F703="男",LOOKUP(集計用!K703,得点換算データ!$E$3:$F$12),LOOKUP(集計用!K703,得点換算データ!$E$17:$F$26)))</f>
        <v/>
      </c>
      <c r="M703" s="28" t="str">
        <f>IF(記入用!K703="","",記入用!K703)</f>
        <v/>
      </c>
      <c r="N703" s="30" t="str">
        <f>IF(集計用!M703="","",IF(集計用!F703="男",LOOKUP(集計用!M703,得点換算データ!$G$3:$H$12),LOOKUP(集計用!M703,得点換算データ!$G$17:$H$26)))</f>
        <v/>
      </c>
      <c r="O703" s="28" t="str">
        <f>IF(記入用!L703="","",記入用!L703)</f>
        <v/>
      </c>
      <c r="P703" s="30" t="str">
        <f>IF(集計用!O703="","",IF(集計用!F703="男",LOOKUP(集計用!O703,得点換算データ!$I$3:$J$12),LOOKUP(集計用!O703,得点換算データ!$I$17:$J$26)))</f>
        <v/>
      </c>
      <c r="Q703" s="28" t="str">
        <f>IF(記入用!M703="","",記入用!M703)</f>
        <v/>
      </c>
      <c r="R703" s="30" t="str">
        <f>IF(集計用!Q703="","",IF(集計用!F703="男",LOOKUP(集計用!Q703,得点換算データ!$K$3:$L$12),LOOKUP(集計用!Q703,得点換算データ!$K$17:$L$26)))</f>
        <v/>
      </c>
      <c r="S703" s="28" t="str">
        <f>IF(記入用!N703="","",ROUNDUP(記入用!N703,1))</f>
        <v/>
      </c>
      <c r="T703" s="30" t="str">
        <f>IF(集計用!S703="","",IF(集計用!F703="男",LOOKUP(集計用!S703,得点換算データ!$M$3:$N$12),LOOKUP(集計用!S703,得点換算データ!$M$17:$N$26)))</f>
        <v/>
      </c>
      <c r="U703" s="28" t="str">
        <f>IF(記入用!O703="","",ROUNDDOWN(記入用!O703,0))</f>
        <v/>
      </c>
      <c r="V703" s="30" t="str">
        <f>IF(集計用!U703="","",IF(集計用!F703="男",LOOKUP(集計用!U703,得点換算データ!$O$3:$P$12),LOOKUP(集計用!U703,得点換算データ!$O$17:$P$26)))</f>
        <v/>
      </c>
      <c r="W703" s="28" t="str">
        <f>IF(記入用!P703="","",ROUNDDOWN(記入用!P703,0))</f>
        <v/>
      </c>
      <c r="X703" s="30" t="str">
        <f>IF(集計用!W703="","",IF(集計用!F703="男",LOOKUP(集計用!W703,得点換算データ!$Q$3:$R$12),LOOKUP(集計用!W703,得点換算データ!$Q$17:$R$26)))</f>
        <v/>
      </c>
      <c r="Y703" s="28" t="str">
        <f>IF(SUM(集計用!H703+J703+L703+N703+P703+R703+T703+V703+X703)=0,"",(H703+J703+L703+N703+T703+V703+X703+MAX(P703,R703)))</f>
        <v/>
      </c>
      <c r="Z703" s="28" t="str">
        <f>IF(Y703="","",IF(C703=1,LOOKUP(Y703,得点換算データ!$B$29:$B$33,得点換算データ!$A$29:$A$33),IF(C703=2,LOOKUP(Y703,得点換算データ!$C$29:$C$33,得点換算データ!$A$29:$A$33),LOOKUP(Y703,得点換算データ!$D$29:$D$33,得点換算データ!$A$29:$A$33))))</f>
        <v/>
      </c>
      <c r="AA703" s="27">
        <f t="shared" si="100"/>
        <v>0</v>
      </c>
      <c r="AB703" s="27"/>
      <c r="AC703" s="27">
        <f t="shared" si="101"/>
        <v>0</v>
      </c>
      <c r="AD703" s="27">
        <f t="shared" si="102"/>
        <v>0</v>
      </c>
      <c r="AE703" s="27">
        <f t="shared" si="103"/>
        <v>0</v>
      </c>
      <c r="AF703" s="27">
        <f t="shared" si="104"/>
        <v>0</v>
      </c>
      <c r="AG703" s="27">
        <f t="shared" si="105"/>
        <v>0</v>
      </c>
      <c r="AH703" s="27">
        <f t="shared" si="106"/>
        <v>0</v>
      </c>
      <c r="AI703" s="27">
        <f t="shared" si="107"/>
        <v>0</v>
      </c>
      <c r="AJ703" s="27">
        <f t="shared" si="108"/>
        <v>0</v>
      </c>
      <c r="AK703" s="27">
        <f t="shared" si="109"/>
        <v>0</v>
      </c>
    </row>
    <row r="704" spans="1:37">
      <c r="A704" s="28" t="str">
        <f>IF(記入用!A704="","",記入用!A704)</f>
        <v/>
      </c>
      <c r="B704" s="28" t="str">
        <f>IF(記入用!B704="","",記入用!B704)</f>
        <v/>
      </c>
      <c r="C704" s="28" t="str">
        <f>IF(記入用!C704="","",記入用!C704)</f>
        <v/>
      </c>
      <c r="D704" s="28" t="str">
        <f>IF(記入用!D704="","",記入用!D704)</f>
        <v/>
      </c>
      <c r="E704" s="28" t="str">
        <f>IF(記入用!E704="","",記入用!E704)</f>
        <v/>
      </c>
      <c r="F704" s="28" t="str">
        <f>IF(記入用!F704="","",記入用!F704)</f>
        <v/>
      </c>
      <c r="G704" s="28" t="str">
        <f>IF(OR(記入用!G704=0,記入用!H704=0),"",ROUND((記入用!G704+記入用!H704)/2,0))</f>
        <v/>
      </c>
      <c r="H704" s="29" t="str">
        <f>IF(集計用!G704="","",IF(集計用!F704="男",LOOKUP(集計用!G704,得点換算データ!$A$3:$B$12),LOOKUP(集計用!G704,得点換算データ!$A$17:$B$26)))</f>
        <v/>
      </c>
      <c r="I704" s="28" t="str">
        <f>IF(記入用!I704="","",記入用!I704)</f>
        <v/>
      </c>
      <c r="J704" s="30" t="str">
        <f>IF(集計用!I704="","",IF(集計用!F704="男",LOOKUP(集計用!I704,得点換算データ!$C$3:$D$12),LOOKUP(集計用!I704,得点換算データ!$C$17:$D$26)))</f>
        <v/>
      </c>
      <c r="K704" s="28" t="str">
        <f>IF(記入用!J704="","",ROUNDDOWN(記入用!J704,0))</f>
        <v/>
      </c>
      <c r="L704" s="29" t="str">
        <f>IF(集計用!K704="","",IF(集計用!F704="男",LOOKUP(集計用!K704,得点換算データ!$E$3:$F$12),LOOKUP(集計用!K704,得点換算データ!$E$17:$F$26)))</f>
        <v/>
      </c>
      <c r="M704" s="28" t="str">
        <f>IF(記入用!K704="","",記入用!K704)</f>
        <v/>
      </c>
      <c r="N704" s="30" t="str">
        <f>IF(集計用!M704="","",IF(集計用!F704="男",LOOKUP(集計用!M704,得点換算データ!$G$3:$H$12),LOOKUP(集計用!M704,得点換算データ!$G$17:$H$26)))</f>
        <v/>
      </c>
      <c r="O704" s="28" t="str">
        <f>IF(記入用!L704="","",記入用!L704)</f>
        <v/>
      </c>
      <c r="P704" s="30" t="str">
        <f>IF(集計用!O704="","",IF(集計用!F704="男",LOOKUP(集計用!O704,得点換算データ!$I$3:$J$12),LOOKUP(集計用!O704,得点換算データ!$I$17:$J$26)))</f>
        <v/>
      </c>
      <c r="Q704" s="28" t="str">
        <f>IF(記入用!M704="","",記入用!M704)</f>
        <v/>
      </c>
      <c r="R704" s="30" t="str">
        <f>IF(集計用!Q704="","",IF(集計用!F704="男",LOOKUP(集計用!Q704,得点換算データ!$K$3:$L$12),LOOKUP(集計用!Q704,得点換算データ!$K$17:$L$26)))</f>
        <v/>
      </c>
      <c r="S704" s="28" t="str">
        <f>IF(記入用!N704="","",ROUNDUP(記入用!N704,1))</f>
        <v/>
      </c>
      <c r="T704" s="30" t="str">
        <f>IF(集計用!S704="","",IF(集計用!F704="男",LOOKUP(集計用!S704,得点換算データ!$M$3:$N$12),LOOKUP(集計用!S704,得点換算データ!$M$17:$N$26)))</f>
        <v/>
      </c>
      <c r="U704" s="28" t="str">
        <f>IF(記入用!O704="","",ROUNDDOWN(記入用!O704,0))</f>
        <v/>
      </c>
      <c r="V704" s="30" t="str">
        <f>IF(集計用!U704="","",IF(集計用!F704="男",LOOKUP(集計用!U704,得点換算データ!$O$3:$P$12),LOOKUP(集計用!U704,得点換算データ!$O$17:$P$26)))</f>
        <v/>
      </c>
      <c r="W704" s="28" t="str">
        <f>IF(記入用!P704="","",ROUNDDOWN(記入用!P704,0))</f>
        <v/>
      </c>
      <c r="X704" s="30" t="str">
        <f>IF(集計用!W704="","",IF(集計用!F704="男",LOOKUP(集計用!W704,得点換算データ!$Q$3:$R$12),LOOKUP(集計用!W704,得点換算データ!$Q$17:$R$26)))</f>
        <v/>
      </c>
      <c r="Y704" s="28" t="str">
        <f>IF(SUM(集計用!H704+J704+L704+N704+P704+R704+T704+V704+X704)=0,"",(H704+J704+L704+N704+T704+V704+X704+MAX(P704,R704)))</f>
        <v/>
      </c>
      <c r="Z704" s="28" t="str">
        <f>IF(Y704="","",IF(C704=1,LOOKUP(Y704,得点換算データ!$B$29:$B$33,得点換算データ!$A$29:$A$33),IF(C704=2,LOOKUP(Y704,得点換算データ!$C$29:$C$33,得点換算データ!$A$29:$A$33),LOOKUP(Y704,得点換算データ!$D$29:$D$33,得点換算データ!$A$29:$A$33))))</f>
        <v/>
      </c>
      <c r="AA704" s="27">
        <f t="shared" si="100"/>
        <v>0</v>
      </c>
      <c r="AB704" s="27"/>
      <c r="AC704" s="27">
        <f t="shared" si="101"/>
        <v>0</v>
      </c>
      <c r="AD704" s="27">
        <f t="shared" si="102"/>
        <v>0</v>
      </c>
      <c r="AE704" s="27">
        <f t="shared" si="103"/>
        <v>0</v>
      </c>
      <c r="AF704" s="27">
        <f t="shared" si="104"/>
        <v>0</v>
      </c>
      <c r="AG704" s="27">
        <f t="shared" si="105"/>
        <v>0</v>
      </c>
      <c r="AH704" s="27">
        <f t="shared" si="106"/>
        <v>0</v>
      </c>
      <c r="AI704" s="27">
        <f t="shared" si="107"/>
        <v>0</v>
      </c>
      <c r="AJ704" s="27">
        <f t="shared" si="108"/>
        <v>0</v>
      </c>
      <c r="AK704" s="27">
        <f t="shared" si="109"/>
        <v>0</v>
      </c>
    </row>
    <row r="705" spans="1:37">
      <c r="A705" s="28" t="str">
        <f>IF(記入用!A705="","",記入用!A705)</f>
        <v/>
      </c>
      <c r="B705" s="28" t="str">
        <f>IF(記入用!B705="","",記入用!B705)</f>
        <v/>
      </c>
      <c r="C705" s="28" t="str">
        <f>IF(記入用!C705="","",記入用!C705)</f>
        <v/>
      </c>
      <c r="D705" s="28" t="str">
        <f>IF(記入用!D705="","",記入用!D705)</f>
        <v/>
      </c>
      <c r="E705" s="28" t="str">
        <f>IF(記入用!E705="","",記入用!E705)</f>
        <v/>
      </c>
      <c r="F705" s="28" t="str">
        <f>IF(記入用!F705="","",記入用!F705)</f>
        <v/>
      </c>
      <c r="G705" s="28" t="str">
        <f>IF(OR(記入用!G705=0,記入用!H705=0),"",ROUND((記入用!G705+記入用!H705)/2,0))</f>
        <v/>
      </c>
      <c r="H705" s="29" t="str">
        <f>IF(集計用!G705="","",IF(集計用!F705="男",LOOKUP(集計用!G705,得点換算データ!$A$3:$B$12),LOOKUP(集計用!G705,得点換算データ!$A$17:$B$26)))</f>
        <v/>
      </c>
      <c r="I705" s="28" t="str">
        <f>IF(記入用!I705="","",記入用!I705)</f>
        <v/>
      </c>
      <c r="J705" s="30" t="str">
        <f>IF(集計用!I705="","",IF(集計用!F705="男",LOOKUP(集計用!I705,得点換算データ!$C$3:$D$12),LOOKUP(集計用!I705,得点換算データ!$C$17:$D$26)))</f>
        <v/>
      </c>
      <c r="K705" s="28" t="str">
        <f>IF(記入用!J705="","",ROUNDDOWN(記入用!J705,0))</f>
        <v/>
      </c>
      <c r="L705" s="29" t="str">
        <f>IF(集計用!K705="","",IF(集計用!F705="男",LOOKUP(集計用!K705,得点換算データ!$E$3:$F$12),LOOKUP(集計用!K705,得点換算データ!$E$17:$F$26)))</f>
        <v/>
      </c>
      <c r="M705" s="28" t="str">
        <f>IF(記入用!K705="","",記入用!K705)</f>
        <v/>
      </c>
      <c r="N705" s="30" t="str">
        <f>IF(集計用!M705="","",IF(集計用!F705="男",LOOKUP(集計用!M705,得点換算データ!$G$3:$H$12),LOOKUP(集計用!M705,得点換算データ!$G$17:$H$26)))</f>
        <v/>
      </c>
      <c r="O705" s="28" t="str">
        <f>IF(記入用!L705="","",記入用!L705)</f>
        <v/>
      </c>
      <c r="P705" s="30" t="str">
        <f>IF(集計用!O705="","",IF(集計用!F705="男",LOOKUP(集計用!O705,得点換算データ!$I$3:$J$12),LOOKUP(集計用!O705,得点換算データ!$I$17:$J$26)))</f>
        <v/>
      </c>
      <c r="Q705" s="28" t="str">
        <f>IF(記入用!M705="","",記入用!M705)</f>
        <v/>
      </c>
      <c r="R705" s="30" t="str">
        <f>IF(集計用!Q705="","",IF(集計用!F705="男",LOOKUP(集計用!Q705,得点換算データ!$K$3:$L$12),LOOKUP(集計用!Q705,得点換算データ!$K$17:$L$26)))</f>
        <v/>
      </c>
      <c r="S705" s="28" t="str">
        <f>IF(記入用!N705="","",ROUNDUP(記入用!N705,1))</f>
        <v/>
      </c>
      <c r="T705" s="30" t="str">
        <f>IF(集計用!S705="","",IF(集計用!F705="男",LOOKUP(集計用!S705,得点換算データ!$M$3:$N$12),LOOKUP(集計用!S705,得点換算データ!$M$17:$N$26)))</f>
        <v/>
      </c>
      <c r="U705" s="28" t="str">
        <f>IF(記入用!O705="","",ROUNDDOWN(記入用!O705,0))</f>
        <v/>
      </c>
      <c r="V705" s="30" t="str">
        <f>IF(集計用!U705="","",IF(集計用!F705="男",LOOKUP(集計用!U705,得点換算データ!$O$3:$P$12),LOOKUP(集計用!U705,得点換算データ!$O$17:$P$26)))</f>
        <v/>
      </c>
      <c r="W705" s="28" t="str">
        <f>IF(記入用!P705="","",ROUNDDOWN(記入用!P705,0))</f>
        <v/>
      </c>
      <c r="X705" s="30" t="str">
        <f>IF(集計用!W705="","",IF(集計用!F705="男",LOOKUP(集計用!W705,得点換算データ!$Q$3:$R$12),LOOKUP(集計用!W705,得点換算データ!$Q$17:$R$26)))</f>
        <v/>
      </c>
      <c r="Y705" s="28" t="str">
        <f>IF(SUM(集計用!H705+J705+L705+N705+P705+R705+T705+V705+X705)=0,"",(H705+J705+L705+N705+T705+V705+X705+MAX(P705,R705)))</f>
        <v/>
      </c>
      <c r="Z705" s="28" t="str">
        <f>IF(Y705="","",IF(C705=1,LOOKUP(Y705,得点換算データ!$B$29:$B$33,得点換算データ!$A$29:$A$33),IF(C705=2,LOOKUP(Y705,得点換算データ!$C$29:$C$33,得点換算データ!$A$29:$A$33),LOOKUP(Y705,得点換算データ!$D$29:$D$33,得点換算データ!$A$29:$A$33))))</f>
        <v/>
      </c>
      <c r="AA705" s="27">
        <f t="shared" si="100"/>
        <v>0</v>
      </c>
      <c r="AB705" s="27"/>
      <c r="AC705" s="27">
        <f t="shared" si="101"/>
        <v>0</v>
      </c>
      <c r="AD705" s="27">
        <f t="shared" si="102"/>
        <v>0</v>
      </c>
      <c r="AE705" s="27">
        <f t="shared" si="103"/>
        <v>0</v>
      </c>
      <c r="AF705" s="27">
        <f t="shared" si="104"/>
        <v>0</v>
      </c>
      <c r="AG705" s="27">
        <f t="shared" si="105"/>
        <v>0</v>
      </c>
      <c r="AH705" s="27">
        <f t="shared" si="106"/>
        <v>0</v>
      </c>
      <c r="AI705" s="27">
        <f t="shared" si="107"/>
        <v>0</v>
      </c>
      <c r="AJ705" s="27">
        <f t="shared" si="108"/>
        <v>0</v>
      </c>
      <c r="AK705" s="27">
        <f t="shared" si="109"/>
        <v>0</v>
      </c>
    </row>
    <row r="706" spans="1:37">
      <c r="A706" s="28" t="str">
        <f>IF(記入用!A706="","",記入用!A706)</f>
        <v/>
      </c>
      <c r="B706" s="28" t="str">
        <f>IF(記入用!B706="","",記入用!B706)</f>
        <v/>
      </c>
      <c r="C706" s="28" t="str">
        <f>IF(記入用!C706="","",記入用!C706)</f>
        <v/>
      </c>
      <c r="D706" s="28" t="str">
        <f>IF(記入用!D706="","",記入用!D706)</f>
        <v/>
      </c>
      <c r="E706" s="28" t="str">
        <f>IF(記入用!E706="","",記入用!E706)</f>
        <v/>
      </c>
      <c r="F706" s="28" t="str">
        <f>IF(記入用!F706="","",記入用!F706)</f>
        <v/>
      </c>
      <c r="G706" s="28" t="str">
        <f>IF(OR(記入用!G706=0,記入用!H706=0),"",ROUND((記入用!G706+記入用!H706)/2,0))</f>
        <v/>
      </c>
      <c r="H706" s="29" t="str">
        <f>IF(集計用!G706="","",IF(集計用!F706="男",LOOKUP(集計用!G706,得点換算データ!$A$3:$B$12),LOOKUP(集計用!G706,得点換算データ!$A$17:$B$26)))</f>
        <v/>
      </c>
      <c r="I706" s="28" t="str">
        <f>IF(記入用!I706="","",記入用!I706)</f>
        <v/>
      </c>
      <c r="J706" s="30" t="str">
        <f>IF(集計用!I706="","",IF(集計用!F706="男",LOOKUP(集計用!I706,得点換算データ!$C$3:$D$12),LOOKUP(集計用!I706,得点換算データ!$C$17:$D$26)))</f>
        <v/>
      </c>
      <c r="K706" s="28" t="str">
        <f>IF(記入用!J706="","",ROUNDDOWN(記入用!J706,0))</f>
        <v/>
      </c>
      <c r="L706" s="29" t="str">
        <f>IF(集計用!K706="","",IF(集計用!F706="男",LOOKUP(集計用!K706,得点換算データ!$E$3:$F$12),LOOKUP(集計用!K706,得点換算データ!$E$17:$F$26)))</f>
        <v/>
      </c>
      <c r="M706" s="28" t="str">
        <f>IF(記入用!K706="","",記入用!K706)</f>
        <v/>
      </c>
      <c r="N706" s="30" t="str">
        <f>IF(集計用!M706="","",IF(集計用!F706="男",LOOKUP(集計用!M706,得点換算データ!$G$3:$H$12),LOOKUP(集計用!M706,得点換算データ!$G$17:$H$26)))</f>
        <v/>
      </c>
      <c r="O706" s="28" t="str">
        <f>IF(記入用!L706="","",記入用!L706)</f>
        <v/>
      </c>
      <c r="P706" s="30" t="str">
        <f>IF(集計用!O706="","",IF(集計用!F706="男",LOOKUP(集計用!O706,得点換算データ!$I$3:$J$12),LOOKUP(集計用!O706,得点換算データ!$I$17:$J$26)))</f>
        <v/>
      </c>
      <c r="Q706" s="28" t="str">
        <f>IF(記入用!M706="","",記入用!M706)</f>
        <v/>
      </c>
      <c r="R706" s="30" t="str">
        <f>IF(集計用!Q706="","",IF(集計用!F706="男",LOOKUP(集計用!Q706,得点換算データ!$K$3:$L$12),LOOKUP(集計用!Q706,得点換算データ!$K$17:$L$26)))</f>
        <v/>
      </c>
      <c r="S706" s="28" t="str">
        <f>IF(記入用!N706="","",ROUNDUP(記入用!N706,1))</f>
        <v/>
      </c>
      <c r="T706" s="30" t="str">
        <f>IF(集計用!S706="","",IF(集計用!F706="男",LOOKUP(集計用!S706,得点換算データ!$M$3:$N$12),LOOKUP(集計用!S706,得点換算データ!$M$17:$N$26)))</f>
        <v/>
      </c>
      <c r="U706" s="28" t="str">
        <f>IF(記入用!O706="","",ROUNDDOWN(記入用!O706,0))</f>
        <v/>
      </c>
      <c r="V706" s="30" t="str">
        <f>IF(集計用!U706="","",IF(集計用!F706="男",LOOKUP(集計用!U706,得点換算データ!$O$3:$P$12),LOOKUP(集計用!U706,得点換算データ!$O$17:$P$26)))</f>
        <v/>
      </c>
      <c r="W706" s="28" t="str">
        <f>IF(記入用!P706="","",ROUNDDOWN(記入用!P706,0))</f>
        <v/>
      </c>
      <c r="X706" s="30" t="str">
        <f>IF(集計用!W706="","",IF(集計用!F706="男",LOOKUP(集計用!W706,得点換算データ!$Q$3:$R$12),LOOKUP(集計用!W706,得点換算データ!$Q$17:$R$26)))</f>
        <v/>
      </c>
      <c r="Y706" s="28" t="str">
        <f>IF(SUM(集計用!H706+J706+L706+N706+P706+R706+T706+V706+X706)=0,"",(H706+J706+L706+N706+T706+V706+X706+MAX(P706,R706)))</f>
        <v/>
      </c>
      <c r="Z706" s="28" t="str">
        <f>IF(Y706="","",IF(C706=1,LOOKUP(Y706,得点換算データ!$B$29:$B$33,得点換算データ!$A$29:$A$33),IF(C706=2,LOOKUP(Y706,得点換算データ!$C$29:$C$33,得点換算データ!$A$29:$A$33),LOOKUP(Y706,得点換算データ!$D$29:$D$33,得点換算データ!$A$29:$A$33))))</f>
        <v/>
      </c>
      <c r="AA706" s="27">
        <f t="shared" si="100"/>
        <v>0</v>
      </c>
      <c r="AB706" s="27"/>
      <c r="AC706" s="27">
        <f t="shared" si="101"/>
        <v>0</v>
      </c>
      <c r="AD706" s="27">
        <f t="shared" si="102"/>
        <v>0</v>
      </c>
      <c r="AE706" s="27">
        <f t="shared" si="103"/>
        <v>0</v>
      </c>
      <c r="AF706" s="27">
        <f t="shared" si="104"/>
        <v>0</v>
      </c>
      <c r="AG706" s="27">
        <f t="shared" si="105"/>
        <v>0</v>
      </c>
      <c r="AH706" s="27">
        <f t="shared" si="106"/>
        <v>0</v>
      </c>
      <c r="AI706" s="27">
        <f t="shared" si="107"/>
        <v>0</v>
      </c>
      <c r="AJ706" s="27">
        <f t="shared" si="108"/>
        <v>0</v>
      </c>
      <c r="AK706" s="27">
        <f t="shared" si="109"/>
        <v>0</v>
      </c>
    </row>
    <row r="707" spans="1:37">
      <c r="A707" s="28" t="str">
        <f>IF(記入用!A707="","",記入用!A707)</f>
        <v/>
      </c>
      <c r="B707" s="28" t="str">
        <f>IF(記入用!B707="","",記入用!B707)</f>
        <v/>
      </c>
      <c r="C707" s="28" t="str">
        <f>IF(記入用!C707="","",記入用!C707)</f>
        <v/>
      </c>
      <c r="D707" s="28" t="str">
        <f>IF(記入用!D707="","",記入用!D707)</f>
        <v/>
      </c>
      <c r="E707" s="28" t="str">
        <f>IF(記入用!E707="","",記入用!E707)</f>
        <v/>
      </c>
      <c r="F707" s="28" t="str">
        <f>IF(記入用!F707="","",記入用!F707)</f>
        <v/>
      </c>
      <c r="G707" s="28" t="str">
        <f>IF(OR(記入用!G707=0,記入用!H707=0),"",ROUND((記入用!G707+記入用!H707)/2,0))</f>
        <v/>
      </c>
      <c r="H707" s="29" t="str">
        <f>IF(集計用!G707="","",IF(集計用!F707="男",LOOKUP(集計用!G707,得点換算データ!$A$3:$B$12),LOOKUP(集計用!G707,得点換算データ!$A$17:$B$26)))</f>
        <v/>
      </c>
      <c r="I707" s="28" t="str">
        <f>IF(記入用!I707="","",記入用!I707)</f>
        <v/>
      </c>
      <c r="J707" s="30" t="str">
        <f>IF(集計用!I707="","",IF(集計用!F707="男",LOOKUP(集計用!I707,得点換算データ!$C$3:$D$12),LOOKUP(集計用!I707,得点換算データ!$C$17:$D$26)))</f>
        <v/>
      </c>
      <c r="K707" s="28" t="str">
        <f>IF(記入用!J707="","",ROUNDDOWN(記入用!J707,0))</f>
        <v/>
      </c>
      <c r="L707" s="29" t="str">
        <f>IF(集計用!K707="","",IF(集計用!F707="男",LOOKUP(集計用!K707,得点換算データ!$E$3:$F$12),LOOKUP(集計用!K707,得点換算データ!$E$17:$F$26)))</f>
        <v/>
      </c>
      <c r="M707" s="28" t="str">
        <f>IF(記入用!K707="","",記入用!K707)</f>
        <v/>
      </c>
      <c r="N707" s="30" t="str">
        <f>IF(集計用!M707="","",IF(集計用!F707="男",LOOKUP(集計用!M707,得点換算データ!$G$3:$H$12),LOOKUP(集計用!M707,得点換算データ!$G$17:$H$26)))</f>
        <v/>
      </c>
      <c r="O707" s="28" t="str">
        <f>IF(記入用!L707="","",記入用!L707)</f>
        <v/>
      </c>
      <c r="P707" s="30" t="str">
        <f>IF(集計用!O707="","",IF(集計用!F707="男",LOOKUP(集計用!O707,得点換算データ!$I$3:$J$12),LOOKUP(集計用!O707,得点換算データ!$I$17:$J$26)))</f>
        <v/>
      </c>
      <c r="Q707" s="28" t="str">
        <f>IF(記入用!M707="","",記入用!M707)</f>
        <v/>
      </c>
      <c r="R707" s="30" t="str">
        <f>IF(集計用!Q707="","",IF(集計用!F707="男",LOOKUP(集計用!Q707,得点換算データ!$K$3:$L$12),LOOKUP(集計用!Q707,得点換算データ!$K$17:$L$26)))</f>
        <v/>
      </c>
      <c r="S707" s="28" t="str">
        <f>IF(記入用!N707="","",ROUNDUP(記入用!N707,1))</f>
        <v/>
      </c>
      <c r="T707" s="30" t="str">
        <f>IF(集計用!S707="","",IF(集計用!F707="男",LOOKUP(集計用!S707,得点換算データ!$M$3:$N$12),LOOKUP(集計用!S707,得点換算データ!$M$17:$N$26)))</f>
        <v/>
      </c>
      <c r="U707" s="28" t="str">
        <f>IF(記入用!O707="","",ROUNDDOWN(記入用!O707,0))</f>
        <v/>
      </c>
      <c r="V707" s="30" t="str">
        <f>IF(集計用!U707="","",IF(集計用!F707="男",LOOKUP(集計用!U707,得点換算データ!$O$3:$P$12),LOOKUP(集計用!U707,得点換算データ!$O$17:$P$26)))</f>
        <v/>
      </c>
      <c r="W707" s="28" t="str">
        <f>IF(記入用!P707="","",ROUNDDOWN(記入用!P707,0))</f>
        <v/>
      </c>
      <c r="X707" s="30" t="str">
        <f>IF(集計用!W707="","",IF(集計用!F707="男",LOOKUP(集計用!W707,得点換算データ!$Q$3:$R$12),LOOKUP(集計用!W707,得点換算データ!$Q$17:$R$26)))</f>
        <v/>
      </c>
      <c r="Y707" s="28" t="str">
        <f>IF(SUM(集計用!H707+J707+L707+N707+P707+R707+T707+V707+X707)=0,"",(H707+J707+L707+N707+T707+V707+X707+MAX(P707,R707)))</f>
        <v/>
      </c>
      <c r="Z707" s="28" t="str">
        <f>IF(Y707="","",IF(C707=1,LOOKUP(Y707,得点換算データ!$B$29:$B$33,得点換算データ!$A$29:$A$33),IF(C707=2,LOOKUP(Y707,得点換算データ!$C$29:$C$33,得点換算データ!$A$29:$A$33),LOOKUP(Y707,得点換算データ!$D$29:$D$33,得点換算データ!$A$29:$A$33))))</f>
        <v/>
      </c>
      <c r="AA707" s="27">
        <f t="shared" ref="AA707:AA770" si="110">SUM(AC707:AK707)</f>
        <v>0</v>
      </c>
      <c r="AB707" s="27"/>
      <c r="AC707" s="27">
        <f t="shared" ref="AC707:AC770" si="111">IF(G707&gt;=1,1,0)</f>
        <v>0</v>
      </c>
      <c r="AD707" s="27">
        <f t="shared" ref="AD707:AD770" si="112">IF(I707&gt;=1,1,0)</f>
        <v>0</v>
      </c>
      <c r="AE707" s="27">
        <f t="shared" ref="AE707:AE770" si="113">IF(K707&gt;=1,1,0)</f>
        <v>0</v>
      </c>
      <c r="AF707" s="27">
        <f t="shared" ref="AF707:AF770" si="114">IF(M707&gt;=1,1,0)</f>
        <v>0</v>
      </c>
      <c r="AG707" s="27">
        <f t="shared" ref="AG707:AG770" si="115">IF(O707&gt;=1,1,0)</f>
        <v>0</v>
      </c>
      <c r="AH707" s="27">
        <f t="shared" ref="AH707:AH770" si="116">IF(Q707&gt;=1,1,0)</f>
        <v>0</v>
      </c>
      <c r="AI707" s="27">
        <f t="shared" ref="AI707:AI770" si="117">IF(S707&gt;=1,1,0)</f>
        <v>0</v>
      </c>
      <c r="AJ707" s="27">
        <f t="shared" ref="AJ707:AJ770" si="118">IF(U707&gt;=1,1,0)</f>
        <v>0</v>
      </c>
      <c r="AK707" s="27">
        <f t="shared" ref="AK707:AK770" si="119">IF(W707&gt;=1,1,0)</f>
        <v>0</v>
      </c>
    </row>
    <row r="708" spans="1:37">
      <c r="A708" s="28" t="str">
        <f>IF(記入用!A708="","",記入用!A708)</f>
        <v/>
      </c>
      <c r="B708" s="28" t="str">
        <f>IF(記入用!B708="","",記入用!B708)</f>
        <v/>
      </c>
      <c r="C708" s="28" t="str">
        <f>IF(記入用!C708="","",記入用!C708)</f>
        <v/>
      </c>
      <c r="D708" s="28" t="str">
        <f>IF(記入用!D708="","",記入用!D708)</f>
        <v/>
      </c>
      <c r="E708" s="28" t="str">
        <f>IF(記入用!E708="","",記入用!E708)</f>
        <v/>
      </c>
      <c r="F708" s="28" t="str">
        <f>IF(記入用!F708="","",記入用!F708)</f>
        <v/>
      </c>
      <c r="G708" s="28" t="str">
        <f>IF(OR(記入用!G708=0,記入用!H708=0),"",ROUND((記入用!G708+記入用!H708)/2,0))</f>
        <v/>
      </c>
      <c r="H708" s="29" t="str">
        <f>IF(集計用!G708="","",IF(集計用!F708="男",LOOKUP(集計用!G708,得点換算データ!$A$3:$B$12),LOOKUP(集計用!G708,得点換算データ!$A$17:$B$26)))</f>
        <v/>
      </c>
      <c r="I708" s="28" t="str">
        <f>IF(記入用!I708="","",記入用!I708)</f>
        <v/>
      </c>
      <c r="J708" s="30" t="str">
        <f>IF(集計用!I708="","",IF(集計用!F708="男",LOOKUP(集計用!I708,得点換算データ!$C$3:$D$12),LOOKUP(集計用!I708,得点換算データ!$C$17:$D$26)))</f>
        <v/>
      </c>
      <c r="K708" s="28" t="str">
        <f>IF(記入用!J708="","",ROUNDDOWN(記入用!J708,0))</f>
        <v/>
      </c>
      <c r="L708" s="29" t="str">
        <f>IF(集計用!K708="","",IF(集計用!F708="男",LOOKUP(集計用!K708,得点換算データ!$E$3:$F$12),LOOKUP(集計用!K708,得点換算データ!$E$17:$F$26)))</f>
        <v/>
      </c>
      <c r="M708" s="28" t="str">
        <f>IF(記入用!K708="","",記入用!K708)</f>
        <v/>
      </c>
      <c r="N708" s="30" t="str">
        <f>IF(集計用!M708="","",IF(集計用!F708="男",LOOKUP(集計用!M708,得点換算データ!$G$3:$H$12),LOOKUP(集計用!M708,得点換算データ!$G$17:$H$26)))</f>
        <v/>
      </c>
      <c r="O708" s="28" t="str">
        <f>IF(記入用!L708="","",記入用!L708)</f>
        <v/>
      </c>
      <c r="P708" s="30" t="str">
        <f>IF(集計用!O708="","",IF(集計用!F708="男",LOOKUP(集計用!O708,得点換算データ!$I$3:$J$12),LOOKUP(集計用!O708,得点換算データ!$I$17:$J$26)))</f>
        <v/>
      </c>
      <c r="Q708" s="28" t="str">
        <f>IF(記入用!M708="","",記入用!M708)</f>
        <v/>
      </c>
      <c r="R708" s="30" t="str">
        <f>IF(集計用!Q708="","",IF(集計用!F708="男",LOOKUP(集計用!Q708,得点換算データ!$K$3:$L$12),LOOKUP(集計用!Q708,得点換算データ!$K$17:$L$26)))</f>
        <v/>
      </c>
      <c r="S708" s="28" t="str">
        <f>IF(記入用!N708="","",ROUNDUP(記入用!N708,1))</f>
        <v/>
      </c>
      <c r="T708" s="30" t="str">
        <f>IF(集計用!S708="","",IF(集計用!F708="男",LOOKUP(集計用!S708,得点換算データ!$M$3:$N$12),LOOKUP(集計用!S708,得点換算データ!$M$17:$N$26)))</f>
        <v/>
      </c>
      <c r="U708" s="28" t="str">
        <f>IF(記入用!O708="","",ROUNDDOWN(記入用!O708,0))</f>
        <v/>
      </c>
      <c r="V708" s="30" t="str">
        <f>IF(集計用!U708="","",IF(集計用!F708="男",LOOKUP(集計用!U708,得点換算データ!$O$3:$P$12),LOOKUP(集計用!U708,得点換算データ!$O$17:$P$26)))</f>
        <v/>
      </c>
      <c r="W708" s="28" t="str">
        <f>IF(記入用!P708="","",ROUNDDOWN(記入用!P708,0))</f>
        <v/>
      </c>
      <c r="X708" s="30" t="str">
        <f>IF(集計用!W708="","",IF(集計用!F708="男",LOOKUP(集計用!W708,得点換算データ!$Q$3:$R$12),LOOKUP(集計用!W708,得点換算データ!$Q$17:$R$26)))</f>
        <v/>
      </c>
      <c r="Y708" s="28" t="str">
        <f>IF(SUM(集計用!H708+J708+L708+N708+P708+R708+T708+V708+X708)=0,"",(H708+J708+L708+N708+T708+V708+X708+MAX(P708,R708)))</f>
        <v/>
      </c>
      <c r="Z708" s="28" t="str">
        <f>IF(Y708="","",IF(C708=1,LOOKUP(Y708,得点換算データ!$B$29:$B$33,得点換算データ!$A$29:$A$33),IF(C708=2,LOOKUP(Y708,得点換算データ!$C$29:$C$33,得点換算データ!$A$29:$A$33),LOOKUP(Y708,得点換算データ!$D$29:$D$33,得点換算データ!$A$29:$A$33))))</f>
        <v/>
      </c>
      <c r="AA708" s="27">
        <f t="shared" si="110"/>
        <v>0</v>
      </c>
      <c r="AB708" s="27"/>
      <c r="AC708" s="27">
        <f t="shared" si="111"/>
        <v>0</v>
      </c>
      <c r="AD708" s="27">
        <f t="shared" si="112"/>
        <v>0</v>
      </c>
      <c r="AE708" s="27">
        <f t="shared" si="113"/>
        <v>0</v>
      </c>
      <c r="AF708" s="27">
        <f t="shared" si="114"/>
        <v>0</v>
      </c>
      <c r="AG708" s="27">
        <f t="shared" si="115"/>
        <v>0</v>
      </c>
      <c r="AH708" s="27">
        <f t="shared" si="116"/>
        <v>0</v>
      </c>
      <c r="AI708" s="27">
        <f t="shared" si="117"/>
        <v>0</v>
      </c>
      <c r="AJ708" s="27">
        <f t="shared" si="118"/>
        <v>0</v>
      </c>
      <c r="AK708" s="27">
        <f t="shared" si="119"/>
        <v>0</v>
      </c>
    </row>
    <row r="709" spans="1:37">
      <c r="A709" s="28" t="str">
        <f>IF(記入用!A709="","",記入用!A709)</f>
        <v/>
      </c>
      <c r="B709" s="28" t="str">
        <f>IF(記入用!B709="","",記入用!B709)</f>
        <v/>
      </c>
      <c r="C709" s="28" t="str">
        <f>IF(記入用!C709="","",記入用!C709)</f>
        <v/>
      </c>
      <c r="D709" s="28" t="str">
        <f>IF(記入用!D709="","",記入用!D709)</f>
        <v/>
      </c>
      <c r="E709" s="28" t="str">
        <f>IF(記入用!E709="","",記入用!E709)</f>
        <v/>
      </c>
      <c r="F709" s="28" t="str">
        <f>IF(記入用!F709="","",記入用!F709)</f>
        <v/>
      </c>
      <c r="G709" s="28" t="str">
        <f>IF(OR(記入用!G709=0,記入用!H709=0),"",ROUND((記入用!G709+記入用!H709)/2,0))</f>
        <v/>
      </c>
      <c r="H709" s="29" t="str">
        <f>IF(集計用!G709="","",IF(集計用!F709="男",LOOKUP(集計用!G709,得点換算データ!$A$3:$B$12),LOOKUP(集計用!G709,得点換算データ!$A$17:$B$26)))</f>
        <v/>
      </c>
      <c r="I709" s="28" t="str">
        <f>IF(記入用!I709="","",記入用!I709)</f>
        <v/>
      </c>
      <c r="J709" s="30" t="str">
        <f>IF(集計用!I709="","",IF(集計用!F709="男",LOOKUP(集計用!I709,得点換算データ!$C$3:$D$12),LOOKUP(集計用!I709,得点換算データ!$C$17:$D$26)))</f>
        <v/>
      </c>
      <c r="K709" s="28" t="str">
        <f>IF(記入用!J709="","",ROUNDDOWN(記入用!J709,0))</f>
        <v/>
      </c>
      <c r="L709" s="29" t="str">
        <f>IF(集計用!K709="","",IF(集計用!F709="男",LOOKUP(集計用!K709,得点換算データ!$E$3:$F$12),LOOKUP(集計用!K709,得点換算データ!$E$17:$F$26)))</f>
        <v/>
      </c>
      <c r="M709" s="28" t="str">
        <f>IF(記入用!K709="","",記入用!K709)</f>
        <v/>
      </c>
      <c r="N709" s="30" t="str">
        <f>IF(集計用!M709="","",IF(集計用!F709="男",LOOKUP(集計用!M709,得点換算データ!$G$3:$H$12),LOOKUP(集計用!M709,得点換算データ!$G$17:$H$26)))</f>
        <v/>
      </c>
      <c r="O709" s="28" t="str">
        <f>IF(記入用!L709="","",記入用!L709)</f>
        <v/>
      </c>
      <c r="P709" s="30" t="str">
        <f>IF(集計用!O709="","",IF(集計用!F709="男",LOOKUP(集計用!O709,得点換算データ!$I$3:$J$12),LOOKUP(集計用!O709,得点換算データ!$I$17:$J$26)))</f>
        <v/>
      </c>
      <c r="Q709" s="28" t="str">
        <f>IF(記入用!M709="","",記入用!M709)</f>
        <v/>
      </c>
      <c r="R709" s="30" t="str">
        <f>IF(集計用!Q709="","",IF(集計用!F709="男",LOOKUP(集計用!Q709,得点換算データ!$K$3:$L$12),LOOKUP(集計用!Q709,得点換算データ!$K$17:$L$26)))</f>
        <v/>
      </c>
      <c r="S709" s="28" t="str">
        <f>IF(記入用!N709="","",ROUNDUP(記入用!N709,1))</f>
        <v/>
      </c>
      <c r="T709" s="30" t="str">
        <f>IF(集計用!S709="","",IF(集計用!F709="男",LOOKUP(集計用!S709,得点換算データ!$M$3:$N$12),LOOKUP(集計用!S709,得点換算データ!$M$17:$N$26)))</f>
        <v/>
      </c>
      <c r="U709" s="28" t="str">
        <f>IF(記入用!O709="","",ROUNDDOWN(記入用!O709,0))</f>
        <v/>
      </c>
      <c r="V709" s="30" t="str">
        <f>IF(集計用!U709="","",IF(集計用!F709="男",LOOKUP(集計用!U709,得点換算データ!$O$3:$P$12),LOOKUP(集計用!U709,得点換算データ!$O$17:$P$26)))</f>
        <v/>
      </c>
      <c r="W709" s="28" t="str">
        <f>IF(記入用!P709="","",ROUNDDOWN(記入用!P709,0))</f>
        <v/>
      </c>
      <c r="X709" s="30" t="str">
        <f>IF(集計用!W709="","",IF(集計用!F709="男",LOOKUP(集計用!W709,得点換算データ!$Q$3:$R$12),LOOKUP(集計用!W709,得点換算データ!$Q$17:$R$26)))</f>
        <v/>
      </c>
      <c r="Y709" s="28" t="str">
        <f>IF(SUM(集計用!H709+J709+L709+N709+P709+R709+T709+V709+X709)=0,"",(H709+J709+L709+N709+T709+V709+X709+MAX(P709,R709)))</f>
        <v/>
      </c>
      <c r="Z709" s="28" t="str">
        <f>IF(Y709="","",IF(C709=1,LOOKUP(Y709,得点換算データ!$B$29:$B$33,得点換算データ!$A$29:$A$33),IF(C709=2,LOOKUP(Y709,得点換算データ!$C$29:$C$33,得点換算データ!$A$29:$A$33),LOOKUP(Y709,得点換算データ!$D$29:$D$33,得点換算データ!$A$29:$A$33))))</f>
        <v/>
      </c>
      <c r="AA709" s="27">
        <f t="shared" si="110"/>
        <v>0</v>
      </c>
      <c r="AB709" s="27"/>
      <c r="AC709" s="27">
        <f t="shared" si="111"/>
        <v>0</v>
      </c>
      <c r="AD709" s="27">
        <f t="shared" si="112"/>
        <v>0</v>
      </c>
      <c r="AE709" s="27">
        <f t="shared" si="113"/>
        <v>0</v>
      </c>
      <c r="AF709" s="27">
        <f t="shared" si="114"/>
        <v>0</v>
      </c>
      <c r="AG709" s="27">
        <f t="shared" si="115"/>
        <v>0</v>
      </c>
      <c r="AH709" s="27">
        <f t="shared" si="116"/>
        <v>0</v>
      </c>
      <c r="AI709" s="27">
        <f t="shared" si="117"/>
        <v>0</v>
      </c>
      <c r="AJ709" s="27">
        <f t="shared" si="118"/>
        <v>0</v>
      </c>
      <c r="AK709" s="27">
        <f t="shared" si="119"/>
        <v>0</v>
      </c>
    </row>
    <row r="710" spans="1:37">
      <c r="A710" s="28" t="str">
        <f>IF(記入用!A710="","",記入用!A710)</f>
        <v/>
      </c>
      <c r="B710" s="28" t="str">
        <f>IF(記入用!B710="","",記入用!B710)</f>
        <v/>
      </c>
      <c r="C710" s="28" t="str">
        <f>IF(記入用!C710="","",記入用!C710)</f>
        <v/>
      </c>
      <c r="D710" s="28" t="str">
        <f>IF(記入用!D710="","",記入用!D710)</f>
        <v/>
      </c>
      <c r="E710" s="28" t="str">
        <f>IF(記入用!E710="","",記入用!E710)</f>
        <v/>
      </c>
      <c r="F710" s="28" t="str">
        <f>IF(記入用!F710="","",記入用!F710)</f>
        <v/>
      </c>
      <c r="G710" s="28" t="str">
        <f>IF(OR(記入用!G710=0,記入用!H710=0),"",ROUND((記入用!G710+記入用!H710)/2,0))</f>
        <v/>
      </c>
      <c r="H710" s="29" t="str">
        <f>IF(集計用!G710="","",IF(集計用!F710="男",LOOKUP(集計用!G710,得点換算データ!$A$3:$B$12),LOOKUP(集計用!G710,得点換算データ!$A$17:$B$26)))</f>
        <v/>
      </c>
      <c r="I710" s="28" t="str">
        <f>IF(記入用!I710="","",記入用!I710)</f>
        <v/>
      </c>
      <c r="J710" s="30" t="str">
        <f>IF(集計用!I710="","",IF(集計用!F710="男",LOOKUP(集計用!I710,得点換算データ!$C$3:$D$12),LOOKUP(集計用!I710,得点換算データ!$C$17:$D$26)))</f>
        <v/>
      </c>
      <c r="K710" s="28" t="str">
        <f>IF(記入用!J710="","",ROUNDDOWN(記入用!J710,0))</f>
        <v/>
      </c>
      <c r="L710" s="29" t="str">
        <f>IF(集計用!K710="","",IF(集計用!F710="男",LOOKUP(集計用!K710,得点換算データ!$E$3:$F$12),LOOKUP(集計用!K710,得点換算データ!$E$17:$F$26)))</f>
        <v/>
      </c>
      <c r="M710" s="28" t="str">
        <f>IF(記入用!K710="","",記入用!K710)</f>
        <v/>
      </c>
      <c r="N710" s="30" t="str">
        <f>IF(集計用!M710="","",IF(集計用!F710="男",LOOKUP(集計用!M710,得点換算データ!$G$3:$H$12),LOOKUP(集計用!M710,得点換算データ!$G$17:$H$26)))</f>
        <v/>
      </c>
      <c r="O710" s="28" t="str">
        <f>IF(記入用!L710="","",記入用!L710)</f>
        <v/>
      </c>
      <c r="P710" s="30" t="str">
        <f>IF(集計用!O710="","",IF(集計用!F710="男",LOOKUP(集計用!O710,得点換算データ!$I$3:$J$12),LOOKUP(集計用!O710,得点換算データ!$I$17:$J$26)))</f>
        <v/>
      </c>
      <c r="Q710" s="28" t="str">
        <f>IF(記入用!M710="","",記入用!M710)</f>
        <v/>
      </c>
      <c r="R710" s="30" t="str">
        <f>IF(集計用!Q710="","",IF(集計用!F710="男",LOOKUP(集計用!Q710,得点換算データ!$K$3:$L$12),LOOKUP(集計用!Q710,得点換算データ!$K$17:$L$26)))</f>
        <v/>
      </c>
      <c r="S710" s="28" t="str">
        <f>IF(記入用!N710="","",ROUNDUP(記入用!N710,1))</f>
        <v/>
      </c>
      <c r="T710" s="30" t="str">
        <f>IF(集計用!S710="","",IF(集計用!F710="男",LOOKUP(集計用!S710,得点換算データ!$M$3:$N$12),LOOKUP(集計用!S710,得点換算データ!$M$17:$N$26)))</f>
        <v/>
      </c>
      <c r="U710" s="28" t="str">
        <f>IF(記入用!O710="","",ROUNDDOWN(記入用!O710,0))</f>
        <v/>
      </c>
      <c r="V710" s="30" t="str">
        <f>IF(集計用!U710="","",IF(集計用!F710="男",LOOKUP(集計用!U710,得点換算データ!$O$3:$P$12),LOOKUP(集計用!U710,得点換算データ!$O$17:$P$26)))</f>
        <v/>
      </c>
      <c r="W710" s="28" t="str">
        <f>IF(記入用!P710="","",ROUNDDOWN(記入用!P710,0))</f>
        <v/>
      </c>
      <c r="X710" s="30" t="str">
        <f>IF(集計用!W710="","",IF(集計用!F710="男",LOOKUP(集計用!W710,得点換算データ!$Q$3:$R$12),LOOKUP(集計用!W710,得点換算データ!$Q$17:$R$26)))</f>
        <v/>
      </c>
      <c r="Y710" s="28" t="str">
        <f>IF(SUM(集計用!H710+J710+L710+N710+P710+R710+T710+V710+X710)=0,"",(H710+J710+L710+N710+T710+V710+X710+MAX(P710,R710)))</f>
        <v/>
      </c>
      <c r="Z710" s="28" t="str">
        <f>IF(Y710="","",IF(C710=1,LOOKUP(Y710,得点換算データ!$B$29:$B$33,得点換算データ!$A$29:$A$33),IF(C710=2,LOOKUP(Y710,得点換算データ!$C$29:$C$33,得点換算データ!$A$29:$A$33),LOOKUP(Y710,得点換算データ!$D$29:$D$33,得点換算データ!$A$29:$A$33))))</f>
        <v/>
      </c>
      <c r="AA710" s="27">
        <f t="shared" si="110"/>
        <v>0</v>
      </c>
      <c r="AB710" s="27"/>
      <c r="AC710" s="27">
        <f t="shared" si="111"/>
        <v>0</v>
      </c>
      <c r="AD710" s="27">
        <f t="shared" si="112"/>
        <v>0</v>
      </c>
      <c r="AE710" s="27">
        <f t="shared" si="113"/>
        <v>0</v>
      </c>
      <c r="AF710" s="27">
        <f t="shared" si="114"/>
        <v>0</v>
      </c>
      <c r="AG710" s="27">
        <f t="shared" si="115"/>
        <v>0</v>
      </c>
      <c r="AH710" s="27">
        <f t="shared" si="116"/>
        <v>0</v>
      </c>
      <c r="AI710" s="27">
        <f t="shared" si="117"/>
        <v>0</v>
      </c>
      <c r="AJ710" s="27">
        <f t="shared" si="118"/>
        <v>0</v>
      </c>
      <c r="AK710" s="27">
        <f t="shared" si="119"/>
        <v>0</v>
      </c>
    </row>
    <row r="711" spans="1:37">
      <c r="A711" s="28" t="str">
        <f>IF(記入用!A711="","",記入用!A711)</f>
        <v/>
      </c>
      <c r="B711" s="28" t="str">
        <f>IF(記入用!B711="","",記入用!B711)</f>
        <v/>
      </c>
      <c r="C711" s="28" t="str">
        <f>IF(記入用!C711="","",記入用!C711)</f>
        <v/>
      </c>
      <c r="D711" s="28" t="str">
        <f>IF(記入用!D711="","",記入用!D711)</f>
        <v/>
      </c>
      <c r="E711" s="28" t="str">
        <f>IF(記入用!E711="","",記入用!E711)</f>
        <v/>
      </c>
      <c r="F711" s="28" t="str">
        <f>IF(記入用!F711="","",記入用!F711)</f>
        <v/>
      </c>
      <c r="G711" s="28" t="str">
        <f>IF(OR(記入用!G711=0,記入用!H711=0),"",ROUND((記入用!G711+記入用!H711)/2,0))</f>
        <v/>
      </c>
      <c r="H711" s="29" t="str">
        <f>IF(集計用!G711="","",IF(集計用!F711="男",LOOKUP(集計用!G711,得点換算データ!$A$3:$B$12),LOOKUP(集計用!G711,得点換算データ!$A$17:$B$26)))</f>
        <v/>
      </c>
      <c r="I711" s="28" t="str">
        <f>IF(記入用!I711="","",記入用!I711)</f>
        <v/>
      </c>
      <c r="J711" s="30" t="str">
        <f>IF(集計用!I711="","",IF(集計用!F711="男",LOOKUP(集計用!I711,得点換算データ!$C$3:$D$12),LOOKUP(集計用!I711,得点換算データ!$C$17:$D$26)))</f>
        <v/>
      </c>
      <c r="K711" s="28" t="str">
        <f>IF(記入用!J711="","",ROUNDDOWN(記入用!J711,0))</f>
        <v/>
      </c>
      <c r="L711" s="29" t="str">
        <f>IF(集計用!K711="","",IF(集計用!F711="男",LOOKUP(集計用!K711,得点換算データ!$E$3:$F$12),LOOKUP(集計用!K711,得点換算データ!$E$17:$F$26)))</f>
        <v/>
      </c>
      <c r="M711" s="28" t="str">
        <f>IF(記入用!K711="","",記入用!K711)</f>
        <v/>
      </c>
      <c r="N711" s="30" t="str">
        <f>IF(集計用!M711="","",IF(集計用!F711="男",LOOKUP(集計用!M711,得点換算データ!$G$3:$H$12),LOOKUP(集計用!M711,得点換算データ!$G$17:$H$26)))</f>
        <v/>
      </c>
      <c r="O711" s="28" t="str">
        <f>IF(記入用!L711="","",記入用!L711)</f>
        <v/>
      </c>
      <c r="P711" s="30" t="str">
        <f>IF(集計用!O711="","",IF(集計用!F711="男",LOOKUP(集計用!O711,得点換算データ!$I$3:$J$12),LOOKUP(集計用!O711,得点換算データ!$I$17:$J$26)))</f>
        <v/>
      </c>
      <c r="Q711" s="28" t="str">
        <f>IF(記入用!M711="","",記入用!M711)</f>
        <v/>
      </c>
      <c r="R711" s="30" t="str">
        <f>IF(集計用!Q711="","",IF(集計用!F711="男",LOOKUP(集計用!Q711,得点換算データ!$K$3:$L$12),LOOKUP(集計用!Q711,得点換算データ!$K$17:$L$26)))</f>
        <v/>
      </c>
      <c r="S711" s="28" t="str">
        <f>IF(記入用!N711="","",ROUNDUP(記入用!N711,1))</f>
        <v/>
      </c>
      <c r="T711" s="30" t="str">
        <f>IF(集計用!S711="","",IF(集計用!F711="男",LOOKUP(集計用!S711,得点換算データ!$M$3:$N$12),LOOKUP(集計用!S711,得点換算データ!$M$17:$N$26)))</f>
        <v/>
      </c>
      <c r="U711" s="28" t="str">
        <f>IF(記入用!O711="","",ROUNDDOWN(記入用!O711,0))</f>
        <v/>
      </c>
      <c r="V711" s="30" t="str">
        <f>IF(集計用!U711="","",IF(集計用!F711="男",LOOKUP(集計用!U711,得点換算データ!$O$3:$P$12),LOOKUP(集計用!U711,得点換算データ!$O$17:$P$26)))</f>
        <v/>
      </c>
      <c r="W711" s="28" t="str">
        <f>IF(記入用!P711="","",ROUNDDOWN(記入用!P711,0))</f>
        <v/>
      </c>
      <c r="X711" s="30" t="str">
        <f>IF(集計用!W711="","",IF(集計用!F711="男",LOOKUP(集計用!W711,得点換算データ!$Q$3:$R$12),LOOKUP(集計用!W711,得点換算データ!$Q$17:$R$26)))</f>
        <v/>
      </c>
      <c r="Y711" s="28" t="str">
        <f>IF(SUM(集計用!H711+J711+L711+N711+P711+R711+T711+V711+X711)=0,"",(H711+J711+L711+N711+T711+V711+X711+MAX(P711,R711)))</f>
        <v/>
      </c>
      <c r="Z711" s="28" t="str">
        <f>IF(Y711="","",IF(C711=1,LOOKUP(Y711,得点換算データ!$B$29:$B$33,得点換算データ!$A$29:$A$33),IF(C711=2,LOOKUP(Y711,得点換算データ!$C$29:$C$33,得点換算データ!$A$29:$A$33),LOOKUP(Y711,得点換算データ!$D$29:$D$33,得点換算データ!$A$29:$A$33))))</f>
        <v/>
      </c>
      <c r="AA711" s="27">
        <f t="shared" si="110"/>
        <v>0</v>
      </c>
      <c r="AB711" s="27"/>
      <c r="AC711" s="27">
        <f t="shared" si="111"/>
        <v>0</v>
      </c>
      <c r="AD711" s="27">
        <f t="shared" si="112"/>
        <v>0</v>
      </c>
      <c r="AE711" s="27">
        <f t="shared" si="113"/>
        <v>0</v>
      </c>
      <c r="AF711" s="27">
        <f t="shared" si="114"/>
        <v>0</v>
      </c>
      <c r="AG711" s="27">
        <f t="shared" si="115"/>
        <v>0</v>
      </c>
      <c r="AH711" s="27">
        <f t="shared" si="116"/>
        <v>0</v>
      </c>
      <c r="AI711" s="27">
        <f t="shared" si="117"/>
        <v>0</v>
      </c>
      <c r="AJ711" s="27">
        <f t="shared" si="118"/>
        <v>0</v>
      </c>
      <c r="AK711" s="27">
        <f t="shared" si="119"/>
        <v>0</v>
      </c>
    </row>
    <row r="712" spans="1:37">
      <c r="A712" s="28" t="str">
        <f>IF(記入用!A712="","",記入用!A712)</f>
        <v/>
      </c>
      <c r="B712" s="28" t="str">
        <f>IF(記入用!B712="","",記入用!B712)</f>
        <v/>
      </c>
      <c r="C712" s="28" t="str">
        <f>IF(記入用!C712="","",記入用!C712)</f>
        <v/>
      </c>
      <c r="D712" s="28" t="str">
        <f>IF(記入用!D712="","",記入用!D712)</f>
        <v/>
      </c>
      <c r="E712" s="28" t="str">
        <f>IF(記入用!E712="","",記入用!E712)</f>
        <v/>
      </c>
      <c r="F712" s="28" t="str">
        <f>IF(記入用!F712="","",記入用!F712)</f>
        <v/>
      </c>
      <c r="G712" s="28" t="str">
        <f>IF(OR(記入用!G712=0,記入用!H712=0),"",ROUND((記入用!G712+記入用!H712)/2,0))</f>
        <v/>
      </c>
      <c r="H712" s="29" t="str">
        <f>IF(集計用!G712="","",IF(集計用!F712="男",LOOKUP(集計用!G712,得点換算データ!$A$3:$B$12),LOOKUP(集計用!G712,得点換算データ!$A$17:$B$26)))</f>
        <v/>
      </c>
      <c r="I712" s="28" t="str">
        <f>IF(記入用!I712="","",記入用!I712)</f>
        <v/>
      </c>
      <c r="J712" s="30" t="str">
        <f>IF(集計用!I712="","",IF(集計用!F712="男",LOOKUP(集計用!I712,得点換算データ!$C$3:$D$12),LOOKUP(集計用!I712,得点換算データ!$C$17:$D$26)))</f>
        <v/>
      </c>
      <c r="K712" s="28" t="str">
        <f>IF(記入用!J712="","",ROUNDDOWN(記入用!J712,0))</f>
        <v/>
      </c>
      <c r="L712" s="29" t="str">
        <f>IF(集計用!K712="","",IF(集計用!F712="男",LOOKUP(集計用!K712,得点換算データ!$E$3:$F$12),LOOKUP(集計用!K712,得点換算データ!$E$17:$F$26)))</f>
        <v/>
      </c>
      <c r="M712" s="28" t="str">
        <f>IF(記入用!K712="","",記入用!K712)</f>
        <v/>
      </c>
      <c r="N712" s="30" t="str">
        <f>IF(集計用!M712="","",IF(集計用!F712="男",LOOKUP(集計用!M712,得点換算データ!$G$3:$H$12),LOOKUP(集計用!M712,得点換算データ!$G$17:$H$26)))</f>
        <v/>
      </c>
      <c r="O712" s="28" t="str">
        <f>IF(記入用!L712="","",記入用!L712)</f>
        <v/>
      </c>
      <c r="P712" s="30" t="str">
        <f>IF(集計用!O712="","",IF(集計用!F712="男",LOOKUP(集計用!O712,得点換算データ!$I$3:$J$12),LOOKUP(集計用!O712,得点換算データ!$I$17:$J$26)))</f>
        <v/>
      </c>
      <c r="Q712" s="28" t="str">
        <f>IF(記入用!M712="","",記入用!M712)</f>
        <v/>
      </c>
      <c r="R712" s="30" t="str">
        <f>IF(集計用!Q712="","",IF(集計用!F712="男",LOOKUP(集計用!Q712,得点換算データ!$K$3:$L$12),LOOKUP(集計用!Q712,得点換算データ!$K$17:$L$26)))</f>
        <v/>
      </c>
      <c r="S712" s="28" t="str">
        <f>IF(記入用!N712="","",ROUNDUP(記入用!N712,1))</f>
        <v/>
      </c>
      <c r="T712" s="30" t="str">
        <f>IF(集計用!S712="","",IF(集計用!F712="男",LOOKUP(集計用!S712,得点換算データ!$M$3:$N$12),LOOKUP(集計用!S712,得点換算データ!$M$17:$N$26)))</f>
        <v/>
      </c>
      <c r="U712" s="28" t="str">
        <f>IF(記入用!O712="","",ROUNDDOWN(記入用!O712,0))</f>
        <v/>
      </c>
      <c r="V712" s="30" t="str">
        <f>IF(集計用!U712="","",IF(集計用!F712="男",LOOKUP(集計用!U712,得点換算データ!$O$3:$P$12),LOOKUP(集計用!U712,得点換算データ!$O$17:$P$26)))</f>
        <v/>
      </c>
      <c r="W712" s="28" t="str">
        <f>IF(記入用!P712="","",ROUNDDOWN(記入用!P712,0))</f>
        <v/>
      </c>
      <c r="X712" s="30" t="str">
        <f>IF(集計用!W712="","",IF(集計用!F712="男",LOOKUP(集計用!W712,得点換算データ!$Q$3:$R$12),LOOKUP(集計用!W712,得点換算データ!$Q$17:$R$26)))</f>
        <v/>
      </c>
      <c r="Y712" s="28" t="str">
        <f>IF(SUM(集計用!H712+J712+L712+N712+P712+R712+T712+V712+X712)=0,"",(H712+J712+L712+N712+T712+V712+X712+MAX(P712,R712)))</f>
        <v/>
      </c>
      <c r="Z712" s="28" t="str">
        <f>IF(Y712="","",IF(C712=1,LOOKUP(Y712,得点換算データ!$B$29:$B$33,得点換算データ!$A$29:$A$33),IF(C712=2,LOOKUP(Y712,得点換算データ!$C$29:$C$33,得点換算データ!$A$29:$A$33),LOOKUP(Y712,得点換算データ!$D$29:$D$33,得点換算データ!$A$29:$A$33))))</f>
        <v/>
      </c>
      <c r="AA712" s="27">
        <f t="shared" si="110"/>
        <v>0</v>
      </c>
      <c r="AB712" s="27"/>
      <c r="AC712" s="27">
        <f t="shared" si="111"/>
        <v>0</v>
      </c>
      <c r="AD712" s="27">
        <f t="shared" si="112"/>
        <v>0</v>
      </c>
      <c r="AE712" s="27">
        <f t="shared" si="113"/>
        <v>0</v>
      </c>
      <c r="AF712" s="27">
        <f t="shared" si="114"/>
        <v>0</v>
      </c>
      <c r="AG712" s="27">
        <f t="shared" si="115"/>
        <v>0</v>
      </c>
      <c r="AH712" s="27">
        <f t="shared" si="116"/>
        <v>0</v>
      </c>
      <c r="AI712" s="27">
        <f t="shared" si="117"/>
        <v>0</v>
      </c>
      <c r="AJ712" s="27">
        <f t="shared" si="118"/>
        <v>0</v>
      </c>
      <c r="AK712" s="27">
        <f t="shared" si="119"/>
        <v>0</v>
      </c>
    </row>
    <row r="713" spans="1:37">
      <c r="A713" s="28" t="str">
        <f>IF(記入用!A713="","",記入用!A713)</f>
        <v/>
      </c>
      <c r="B713" s="28" t="str">
        <f>IF(記入用!B713="","",記入用!B713)</f>
        <v/>
      </c>
      <c r="C713" s="28" t="str">
        <f>IF(記入用!C713="","",記入用!C713)</f>
        <v/>
      </c>
      <c r="D713" s="28" t="str">
        <f>IF(記入用!D713="","",記入用!D713)</f>
        <v/>
      </c>
      <c r="E713" s="28" t="str">
        <f>IF(記入用!E713="","",記入用!E713)</f>
        <v/>
      </c>
      <c r="F713" s="28" t="str">
        <f>IF(記入用!F713="","",記入用!F713)</f>
        <v/>
      </c>
      <c r="G713" s="28" t="str">
        <f>IF(OR(記入用!G713=0,記入用!H713=0),"",ROUND((記入用!G713+記入用!H713)/2,0))</f>
        <v/>
      </c>
      <c r="H713" s="29" t="str">
        <f>IF(集計用!G713="","",IF(集計用!F713="男",LOOKUP(集計用!G713,得点換算データ!$A$3:$B$12),LOOKUP(集計用!G713,得点換算データ!$A$17:$B$26)))</f>
        <v/>
      </c>
      <c r="I713" s="28" t="str">
        <f>IF(記入用!I713="","",記入用!I713)</f>
        <v/>
      </c>
      <c r="J713" s="30" t="str">
        <f>IF(集計用!I713="","",IF(集計用!F713="男",LOOKUP(集計用!I713,得点換算データ!$C$3:$D$12),LOOKUP(集計用!I713,得点換算データ!$C$17:$D$26)))</f>
        <v/>
      </c>
      <c r="K713" s="28" t="str">
        <f>IF(記入用!J713="","",ROUNDDOWN(記入用!J713,0))</f>
        <v/>
      </c>
      <c r="L713" s="29" t="str">
        <f>IF(集計用!K713="","",IF(集計用!F713="男",LOOKUP(集計用!K713,得点換算データ!$E$3:$F$12),LOOKUP(集計用!K713,得点換算データ!$E$17:$F$26)))</f>
        <v/>
      </c>
      <c r="M713" s="28" t="str">
        <f>IF(記入用!K713="","",記入用!K713)</f>
        <v/>
      </c>
      <c r="N713" s="30" t="str">
        <f>IF(集計用!M713="","",IF(集計用!F713="男",LOOKUP(集計用!M713,得点換算データ!$G$3:$H$12),LOOKUP(集計用!M713,得点換算データ!$G$17:$H$26)))</f>
        <v/>
      </c>
      <c r="O713" s="28" t="str">
        <f>IF(記入用!L713="","",記入用!L713)</f>
        <v/>
      </c>
      <c r="P713" s="30" t="str">
        <f>IF(集計用!O713="","",IF(集計用!F713="男",LOOKUP(集計用!O713,得点換算データ!$I$3:$J$12),LOOKUP(集計用!O713,得点換算データ!$I$17:$J$26)))</f>
        <v/>
      </c>
      <c r="Q713" s="28" t="str">
        <f>IF(記入用!M713="","",記入用!M713)</f>
        <v/>
      </c>
      <c r="R713" s="30" t="str">
        <f>IF(集計用!Q713="","",IF(集計用!F713="男",LOOKUP(集計用!Q713,得点換算データ!$K$3:$L$12),LOOKUP(集計用!Q713,得点換算データ!$K$17:$L$26)))</f>
        <v/>
      </c>
      <c r="S713" s="28" t="str">
        <f>IF(記入用!N713="","",ROUNDUP(記入用!N713,1))</f>
        <v/>
      </c>
      <c r="T713" s="30" t="str">
        <f>IF(集計用!S713="","",IF(集計用!F713="男",LOOKUP(集計用!S713,得点換算データ!$M$3:$N$12),LOOKUP(集計用!S713,得点換算データ!$M$17:$N$26)))</f>
        <v/>
      </c>
      <c r="U713" s="28" t="str">
        <f>IF(記入用!O713="","",ROUNDDOWN(記入用!O713,0))</f>
        <v/>
      </c>
      <c r="V713" s="30" t="str">
        <f>IF(集計用!U713="","",IF(集計用!F713="男",LOOKUP(集計用!U713,得点換算データ!$O$3:$P$12),LOOKUP(集計用!U713,得点換算データ!$O$17:$P$26)))</f>
        <v/>
      </c>
      <c r="W713" s="28" t="str">
        <f>IF(記入用!P713="","",ROUNDDOWN(記入用!P713,0))</f>
        <v/>
      </c>
      <c r="X713" s="30" t="str">
        <f>IF(集計用!W713="","",IF(集計用!F713="男",LOOKUP(集計用!W713,得点換算データ!$Q$3:$R$12),LOOKUP(集計用!W713,得点換算データ!$Q$17:$R$26)))</f>
        <v/>
      </c>
      <c r="Y713" s="28" t="str">
        <f>IF(SUM(集計用!H713+J713+L713+N713+P713+R713+T713+V713+X713)=0,"",(H713+J713+L713+N713+T713+V713+X713+MAX(P713,R713)))</f>
        <v/>
      </c>
      <c r="Z713" s="28" t="str">
        <f>IF(Y713="","",IF(C713=1,LOOKUP(Y713,得点換算データ!$B$29:$B$33,得点換算データ!$A$29:$A$33),IF(C713=2,LOOKUP(Y713,得点換算データ!$C$29:$C$33,得点換算データ!$A$29:$A$33),LOOKUP(Y713,得点換算データ!$D$29:$D$33,得点換算データ!$A$29:$A$33))))</f>
        <v/>
      </c>
      <c r="AA713" s="27">
        <f t="shared" si="110"/>
        <v>0</v>
      </c>
      <c r="AB713" s="27"/>
      <c r="AC713" s="27">
        <f t="shared" si="111"/>
        <v>0</v>
      </c>
      <c r="AD713" s="27">
        <f t="shared" si="112"/>
        <v>0</v>
      </c>
      <c r="AE713" s="27">
        <f t="shared" si="113"/>
        <v>0</v>
      </c>
      <c r="AF713" s="27">
        <f t="shared" si="114"/>
        <v>0</v>
      </c>
      <c r="AG713" s="27">
        <f t="shared" si="115"/>
        <v>0</v>
      </c>
      <c r="AH713" s="27">
        <f t="shared" si="116"/>
        <v>0</v>
      </c>
      <c r="AI713" s="27">
        <f t="shared" si="117"/>
        <v>0</v>
      </c>
      <c r="AJ713" s="27">
        <f t="shared" si="118"/>
        <v>0</v>
      </c>
      <c r="AK713" s="27">
        <f t="shared" si="119"/>
        <v>0</v>
      </c>
    </row>
    <row r="714" spans="1:37">
      <c r="A714" s="28" t="str">
        <f>IF(記入用!A714="","",記入用!A714)</f>
        <v/>
      </c>
      <c r="B714" s="28" t="str">
        <f>IF(記入用!B714="","",記入用!B714)</f>
        <v/>
      </c>
      <c r="C714" s="28" t="str">
        <f>IF(記入用!C714="","",記入用!C714)</f>
        <v/>
      </c>
      <c r="D714" s="28" t="str">
        <f>IF(記入用!D714="","",記入用!D714)</f>
        <v/>
      </c>
      <c r="E714" s="28" t="str">
        <f>IF(記入用!E714="","",記入用!E714)</f>
        <v/>
      </c>
      <c r="F714" s="28" t="str">
        <f>IF(記入用!F714="","",記入用!F714)</f>
        <v/>
      </c>
      <c r="G714" s="28" t="str">
        <f>IF(OR(記入用!G714=0,記入用!H714=0),"",ROUND((記入用!G714+記入用!H714)/2,0))</f>
        <v/>
      </c>
      <c r="H714" s="29" t="str">
        <f>IF(集計用!G714="","",IF(集計用!F714="男",LOOKUP(集計用!G714,得点換算データ!$A$3:$B$12),LOOKUP(集計用!G714,得点換算データ!$A$17:$B$26)))</f>
        <v/>
      </c>
      <c r="I714" s="28" t="str">
        <f>IF(記入用!I714="","",記入用!I714)</f>
        <v/>
      </c>
      <c r="J714" s="30" t="str">
        <f>IF(集計用!I714="","",IF(集計用!F714="男",LOOKUP(集計用!I714,得点換算データ!$C$3:$D$12),LOOKUP(集計用!I714,得点換算データ!$C$17:$D$26)))</f>
        <v/>
      </c>
      <c r="K714" s="28" t="str">
        <f>IF(記入用!J714="","",ROUNDDOWN(記入用!J714,0))</f>
        <v/>
      </c>
      <c r="L714" s="29" t="str">
        <f>IF(集計用!K714="","",IF(集計用!F714="男",LOOKUP(集計用!K714,得点換算データ!$E$3:$F$12),LOOKUP(集計用!K714,得点換算データ!$E$17:$F$26)))</f>
        <v/>
      </c>
      <c r="M714" s="28" t="str">
        <f>IF(記入用!K714="","",記入用!K714)</f>
        <v/>
      </c>
      <c r="N714" s="30" t="str">
        <f>IF(集計用!M714="","",IF(集計用!F714="男",LOOKUP(集計用!M714,得点換算データ!$G$3:$H$12),LOOKUP(集計用!M714,得点換算データ!$G$17:$H$26)))</f>
        <v/>
      </c>
      <c r="O714" s="28" t="str">
        <f>IF(記入用!L714="","",記入用!L714)</f>
        <v/>
      </c>
      <c r="P714" s="30" t="str">
        <f>IF(集計用!O714="","",IF(集計用!F714="男",LOOKUP(集計用!O714,得点換算データ!$I$3:$J$12),LOOKUP(集計用!O714,得点換算データ!$I$17:$J$26)))</f>
        <v/>
      </c>
      <c r="Q714" s="28" t="str">
        <f>IF(記入用!M714="","",記入用!M714)</f>
        <v/>
      </c>
      <c r="R714" s="30" t="str">
        <f>IF(集計用!Q714="","",IF(集計用!F714="男",LOOKUP(集計用!Q714,得点換算データ!$K$3:$L$12),LOOKUP(集計用!Q714,得点換算データ!$K$17:$L$26)))</f>
        <v/>
      </c>
      <c r="S714" s="28" t="str">
        <f>IF(記入用!N714="","",ROUNDUP(記入用!N714,1))</f>
        <v/>
      </c>
      <c r="T714" s="30" t="str">
        <f>IF(集計用!S714="","",IF(集計用!F714="男",LOOKUP(集計用!S714,得点換算データ!$M$3:$N$12),LOOKUP(集計用!S714,得点換算データ!$M$17:$N$26)))</f>
        <v/>
      </c>
      <c r="U714" s="28" t="str">
        <f>IF(記入用!O714="","",ROUNDDOWN(記入用!O714,0))</f>
        <v/>
      </c>
      <c r="V714" s="30" t="str">
        <f>IF(集計用!U714="","",IF(集計用!F714="男",LOOKUP(集計用!U714,得点換算データ!$O$3:$P$12),LOOKUP(集計用!U714,得点換算データ!$O$17:$P$26)))</f>
        <v/>
      </c>
      <c r="W714" s="28" t="str">
        <f>IF(記入用!P714="","",ROUNDDOWN(記入用!P714,0))</f>
        <v/>
      </c>
      <c r="X714" s="30" t="str">
        <f>IF(集計用!W714="","",IF(集計用!F714="男",LOOKUP(集計用!W714,得点換算データ!$Q$3:$R$12),LOOKUP(集計用!W714,得点換算データ!$Q$17:$R$26)))</f>
        <v/>
      </c>
      <c r="Y714" s="28" t="str">
        <f>IF(SUM(集計用!H714+J714+L714+N714+P714+R714+T714+V714+X714)=0,"",(H714+J714+L714+N714+T714+V714+X714+MAX(P714,R714)))</f>
        <v/>
      </c>
      <c r="Z714" s="28" t="str">
        <f>IF(Y714="","",IF(C714=1,LOOKUP(Y714,得点換算データ!$B$29:$B$33,得点換算データ!$A$29:$A$33),IF(C714=2,LOOKUP(Y714,得点換算データ!$C$29:$C$33,得点換算データ!$A$29:$A$33),LOOKUP(Y714,得点換算データ!$D$29:$D$33,得点換算データ!$A$29:$A$33))))</f>
        <v/>
      </c>
      <c r="AA714" s="27">
        <f t="shared" si="110"/>
        <v>0</v>
      </c>
      <c r="AB714" s="27"/>
      <c r="AC714" s="27">
        <f t="shared" si="111"/>
        <v>0</v>
      </c>
      <c r="AD714" s="27">
        <f t="shared" si="112"/>
        <v>0</v>
      </c>
      <c r="AE714" s="27">
        <f t="shared" si="113"/>
        <v>0</v>
      </c>
      <c r="AF714" s="27">
        <f t="shared" si="114"/>
        <v>0</v>
      </c>
      <c r="AG714" s="27">
        <f t="shared" si="115"/>
        <v>0</v>
      </c>
      <c r="AH714" s="27">
        <f t="shared" si="116"/>
        <v>0</v>
      </c>
      <c r="AI714" s="27">
        <f t="shared" si="117"/>
        <v>0</v>
      </c>
      <c r="AJ714" s="27">
        <f t="shared" si="118"/>
        <v>0</v>
      </c>
      <c r="AK714" s="27">
        <f t="shared" si="119"/>
        <v>0</v>
      </c>
    </row>
    <row r="715" spans="1:37">
      <c r="A715" s="28" t="str">
        <f>IF(記入用!A715="","",記入用!A715)</f>
        <v/>
      </c>
      <c r="B715" s="28" t="str">
        <f>IF(記入用!B715="","",記入用!B715)</f>
        <v/>
      </c>
      <c r="C715" s="28" t="str">
        <f>IF(記入用!C715="","",記入用!C715)</f>
        <v/>
      </c>
      <c r="D715" s="28" t="str">
        <f>IF(記入用!D715="","",記入用!D715)</f>
        <v/>
      </c>
      <c r="E715" s="28" t="str">
        <f>IF(記入用!E715="","",記入用!E715)</f>
        <v/>
      </c>
      <c r="F715" s="28" t="str">
        <f>IF(記入用!F715="","",記入用!F715)</f>
        <v/>
      </c>
      <c r="G715" s="28" t="str">
        <f>IF(OR(記入用!G715=0,記入用!H715=0),"",ROUND((記入用!G715+記入用!H715)/2,0))</f>
        <v/>
      </c>
      <c r="H715" s="29" t="str">
        <f>IF(集計用!G715="","",IF(集計用!F715="男",LOOKUP(集計用!G715,得点換算データ!$A$3:$B$12),LOOKUP(集計用!G715,得点換算データ!$A$17:$B$26)))</f>
        <v/>
      </c>
      <c r="I715" s="28" t="str">
        <f>IF(記入用!I715="","",記入用!I715)</f>
        <v/>
      </c>
      <c r="J715" s="30" t="str">
        <f>IF(集計用!I715="","",IF(集計用!F715="男",LOOKUP(集計用!I715,得点換算データ!$C$3:$D$12),LOOKUP(集計用!I715,得点換算データ!$C$17:$D$26)))</f>
        <v/>
      </c>
      <c r="K715" s="28" t="str">
        <f>IF(記入用!J715="","",ROUNDDOWN(記入用!J715,0))</f>
        <v/>
      </c>
      <c r="L715" s="29" t="str">
        <f>IF(集計用!K715="","",IF(集計用!F715="男",LOOKUP(集計用!K715,得点換算データ!$E$3:$F$12),LOOKUP(集計用!K715,得点換算データ!$E$17:$F$26)))</f>
        <v/>
      </c>
      <c r="M715" s="28" t="str">
        <f>IF(記入用!K715="","",記入用!K715)</f>
        <v/>
      </c>
      <c r="N715" s="30" t="str">
        <f>IF(集計用!M715="","",IF(集計用!F715="男",LOOKUP(集計用!M715,得点換算データ!$G$3:$H$12),LOOKUP(集計用!M715,得点換算データ!$G$17:$H$26)))</f>
        <v/>
      </c>
      <c r="O715" s="28" t="str">
        <f>IF(記入用!L715="","",記入用!L715)</f>
        <v/>
      </c>
      <c r="P715" s="30" t="str">
        <f>IF(集計用!O715="","",IF(集計用!F715="男",LOOKUP(集計用!O715,得点換算データ!$I$3:$J$12),LOOKUP(集計用!O715,得点換算データ!$I$17:$J$26)))</f>
        <v/>
      </c>
      <c r="Q715" s="28" t="str">
        <f>IF(記入用!M715="","",記入用!M715)</f>
        <v/>
      </c>
      <c r="R715" s="30" t="str">
        <f>IF(集計用!Q715="","",IF(集計用!F715="男",LOOKUP(集計用!Q715,得点換算データ!$K$3:$L$12),LOOKUP(集計用!Q715,得点換算データ!$K$17:$L$26)))</f>
        <v/>
      </c>
      <c r="S715" s="28" t="str">
        <f>IF(記入用!N715="","",ROUNDUP(記入用!N715,1))</f>
        <v/>
      </c>
      <c r="T715" s="30" t="str">
        <f>IF(集計用!S715="","",IF(集計用!F715="男",LOOKUP(集計用!S715,得点換算データ!$M$3:$N$12),LOOKUP(集計用!S715,得点換算データ!$M$17:$N$26)))</f>
        <v/>
      </c>
      <c r="U715" s="28" t="str">
        <f>IF(記入用!O715="","",ROUNDDOWN(記入用!O715,0))</f>
        <v/>
      </c>
      <c r="V715" s="30" t="str">
        <f>IF(集計用!U715="","",IF(集計用!F715="男",LOOKUP(集計用!U715,得点換算データ!$O$3:$P$12),LOOKUP(集計用!U715,得点換算データ!$O$17:$P$26)))</f>
        <v/>
      </c>
      <c r="W715" s="28" t="str">
        <f>IF(記入用!P715="","",ROUNDDOWN(記入用!P715,0))</f>
        <v/>
      </c>
      <c r="X715" s="30" t="str">
        <f>IF(集計用!W715="","",IF(集計用!F715="男",LOOKUP(集計用!W715,得点換算データ!$Q$3:$R$12),LOOKUP(集計用!W715,得点換算データ!$Q$17:$R$26)))</f>
        <v/>
      </c>
      <c r="Y715" s="28" t="str">
        <f>IF(SUM(集計用!H715+J715+L715+N715+P715+R715+T715+V715+X715)=0,"",(H715+J715+L715+N715+T715+V715+X715+MAX(P715,R715)))</f>
        <v/>
      </c>
      <c r="Z715" s="28" t="str">
        <f>IF(Y715="","",IF(C715=1,LOOKUP(Y715,得点換算データ!$B$29:$B$33,得点換算データ!$A$29:$A$33),IF(C715=2,LOOKUP(Y715,得点換算データ!$C$29:$C$33,得点換算データ!$A$29:$A$33),LOOKUP(Y715,得点換算データ!$D$29:$D$33,得点換算データ!$A$29:$A$33))))</f>
        <v/>
      </c>
      <c r="AA715" s="27">
        <f t="shared" si="110"/>
        <v>0</v>
      </c>
      <c r="AB715" s="27"/>
      <c r="AC715" s="27">
        <f t="shared" si="111"/>
        <v>0</v>
      </c>
      <c r="AD715" s="27">
        <f t="shared" si="112"/>
        <v>0</v>
      </c>
      <c r="AE715" s="27">
        <f t="shared" si="113"/>
        <v>0</v>
      </c>
      <c r="AF715" s="27">
        <f t="shared" si="114"/>
        <v>0</v>
      </c>
      <c r="AG715" s="27">
        <f t="shared" si="115"/>
        <v>0</v>
      </c>
      <c r="AH715" s="27">
        <f t="shared" si="116"/>
        <v>0</v>
      </c>
      <c r="AI715" s="27">
        <f t="shared" si="117"/>
        <v>0</v>
      </c>
      <c r="AJ715" s="27">
        <f t="shared" si="118"/>
        <v>0</v>
      </c>
      <c r="AK715" s="27">
        <f t="shared" si="119"/>
        <v>0</v>
      </c>
    </row>
    <row r="716" spans="1:37">
      <c r="A716" s="28" t="str">
        <f>IF(記入用!A716="","",記入用!A716)</f>
        <v/>
      </c>
      <c r="B716" s="28" t="str">
        <f>IF(記入用!B716="","",記入用!B716)</f>
        <v/>
      </c>
      <c r="C716" s="28" t="str">
        <f>IF(記入用!C716="","",記入用!C716)</f>
        <v/>
      </c>
      <c r="D716" s="28" t="str">
        <f>IF(記入用!D716="","",記入用!D716)</f>
        <v/>
      </c>
      <c r="E716" s="28" t="str">
        <f>IF(記入用!E716="","",記入用!E716)</f>
        <v/>
      </c>
      <c r="F716" s="28" t="str">
        <f>IF(記入用!F716="","",記入用!F716)</f>
        <v/>
      </c>
      <c r="G716" s="28" t="str">
        <f>IF(OR(記入用!G716=0,記入用!H716=0),"",ROUND((記入用!G716+記入用!H716)/2,0))</f>
        <v/>
      </c>
      <c r="H716" s="29" t="str">
        <f>IF(集計用!G716="","",IF(集計用!F716="男",LOOKUP(集計用!G716,得点換算データ!$A$3:$B$12),LOOKUP(集計用!G716,得点換算データ!$A$17:$B$26)))</f>
        <v/>
      </c>
      <c r="I716" s="28" t="str">
        <f>IF(記入用!I716="","",記入用!I716)</f>
        <v/>
      </c>
      <c r="J716" s="30" t="str">
        <f>IF(集計用!I716="","",IF(集計用!F716="男",LOOKUP(集計用!I716,得点換算データ!$C$3:$D$12),LOOKUP(集計用!I716,得点換算データ!$C$17:$D$26)))</f>
        <v/>
      </c>
      <c r="K716" s="28" t="str">
        <f>IF(記入用!J716="","",ROUNDDOWN(記入用!J716,0))</f>
        <v/>
      </c>
      <c r="L716" s="29" t="str">
        <f>IF(集計用!K716="","",IF(集計用!F716="男",LOOKUP(集計用!K716,得点換算データ!$E$3:$F$12),LOOKUP(集計用!K716,得点換算データ!$E$17:$F$26)))</f>
        <v/>
      </c>
      <c r="M716" s="28" t="str">
        <f>IF(記入用!K716="","",記入用!K716)</f>
        <v/>
      </c>
      <c r="N716" s="30" t="str">
        <f>IF(集計用!M716="","",IF(集計用!F716="男",LOOKUP(集計用!M716,得点換算データ!$G$3:$H$12),LOOKUP(集計用!M716,得点換算データ!$G$17:$H$26)))</f>
        <v/>
      </c>
      <c r="O716" s="28" t="str">
        <f>IF(記入用!L716="","",記入用!L716)</f>
        <v/>
      </c>
      <c r="P716" s="30" t="str">
        <f>IF(集計用!O716="","",IF(集計用!F716="男",LOOKUP(集計用!O716,得点換算データ!$I$3:$J$12),LOOKUP(集計用!O716,得点換算データ!$I$17:$J$26)))</f>
        <v/>
      </c>
      <c r="Q716" s="28" t="str">
        <f>IF(記入用!M716="","",記入用!M716)</f>
        <v/>
      </c>
      <c r="R716" s="30" t="str">
        <f>IF(集計用!Q716="","",IF(集計用!F716="男",LOOKUP(集計用!Q716,得点換算データ!$K$3:$L$12),LOOKUP(集計用!Q716,得点換算データ!$K$17:$L$26)))</f>
        <v/>
      </c>
      <c r="S716" s="28" t="str">
        <f>IF(記入用!N716="","",ROUNDUP(記入用!N716,1))</f>
        <v/>
      </c>
      <c r="T716" s="30" t="str">
        <f>IF(集計用!S716="","",IF(集計用!F716="男",LOOKUP(集計用!S716,得点換算データ!$M$3:$N$12),LOOKUP(集計用!S716,得点換算データ!$M$17:$N$26)))</f>
        <v/>
      </c>
      <c r="U716" s="28" t="str">
        <f>IF(記入用!O716="","",ROUNDDOWN(記入用!O716,0))</f>
        <v/>
      </c>
      <c r="V716" s="30" t="str">
        <f>IF(集計用!U716="","",IF(集計用!F716="男",LOOKUP(集計用!U716,得点換算データ!$O$3:$P$12),LOOKUP(集計用!U716,得点換算データ!$O$17:$P$26)))</f>
        <v/>
      </c>
      <c r="W716" s="28" t="str">
        <f>IF(記入用!P716="","",ROUNDDOWN(記入用!P716,0))</f>
        <v/>
      </c>
      <c r="X716" s="30" t="str">
        <f>IF(集計用!W716="","",IF(集計用!F716="男",LOOKUP(集計用!W716,得点換算データ!$Q$3:$R$12),LOOKUP(集計用!W716,得点換算データ!$Q$17:$R$26)))</f>
        <v/>
      </c>
      <c r="Y716" s="28" t="str">
        <f>IF(SUM(集計用!H716+J716+L716+N716+P716+R716+T716+V716+X716)=0,"",(H716+J716+L716+N716+T716+V716+X716+MAX(P716,R716)))</f>
        <v/>
      </c>
      <c r="Z716" s="28" t="str">
        <f>IF(Y716="","",IF(C716=1,LOOKUP(Y716,得点換算データ!$B$29:$B$33,得点換算データ!$A$29:$A$33),IF(C716=2,LOOKUP(Y716,得点換算データ!$C$29:$C$33,得点換算データ!$A$29:$A$33),LOOKUP(Y716,得点換算データ!$D$29:$D$33,得点換算データ!$A$29:$A$33))))</f>
        <v/>
      </c>
      <c r="AA716" s="27">
        <f t="shared" si="110"/>
        <v>0</v>
      </c>
      <c r="AB716" s="27"/>
      <c r="AC716" s="27">
        <f t="shared" si="111"/>
        <v>0</v>
      </c>
      <c r="AD716" s="27">
        <f t="shared" si="112"/>
        <v>0</v>
      </c>
      <c r="AE716" s="27">
        <f t="shared" si="113"/>
        <v>0</v>
      </c>
      <c r="AF716" s="27">
        <f t="shared" si="114"/>
        <v>0</v>
      </c>
      <c r="AG716" s="27">
        <f t="shared" si="115"/>
        <v>0</v>
      </c>
      <c r="AH716" s="27">
        <f t="shared" si="116"/>
        <v>0</v>
      </c>
      <c r="AI716" s="27">
        <f t="shared" si="117"/>
        <v>0</v>
      </c>
      <c r="AJ716" s="27">
        <f t="shared" si="118"/>
        <v>0</v>
      </c>
      <c r="AK716" s="27">
        <f t="shared" si="119"/>
        <v>0</v>
      </c>
    </row>
    <row r="717" spans="1:37">
      <c r="A717" s="28" t="str">
        <f>IF(記入用!A717="","",記入用!A717)</f>
        <v/>
      </c>
      <c r="B717" s="28" t="str">
        <f>IF(記入用!B717="","",記入用!B717)</f>
        <v/>
      </c>
      <c r="C717" s="28" t="str">
        <f>IF(記入用!C717="","",記入用!C717)</f>
        <v/>
      </c>
      <c r="D717" s="28" t="str">
        <f>IF(記入用!D717="","",記入用!D717)</f>
        <v/>
      </c>
      <c r="E717" s="28" t="str">
        <f>IF(記入用!E717="","",記入用!E717)</f>
        <v/>
      </c>
      <c r="F717" s="28" t="str">
        <f>IF(記入用!F717="","",記入用!F717)</f>
        <v/>
      </c>
      <c r="G717" s="28" t="str">
        <f>IF(OR(記入用!G717=0,記入用!H717=0),"",ROUND((記入用!G717+記入用!H717)/2,0))</f>
        <v/>
      </c>
      <c r="H717" s="29" t="str">
        <f>IF(集計用!G717="","",IF(集計用!F717="男",LOOKUP(集計用!G717,得点換算データ!$A$3:$B$12),LOOKUP(集計用!G717,得点換算データ!$A$17:$B$26)))</f>
        <v/>
      </c>
      <c r="I717" s="28" t="str">
        <f>IF(記入用!I717="","",記入用!I717)</f>
        <v/>
      </c>
      <c r="J717" s="30" t="str">
        <f>IF(集計用!I717="","",IF(集計用!F717="男",LOOKUP(集計用!I717,得点換算データ!$C$3:$D$12),LOOKUP(集計用!I717,得点換算データ!$C$17:$D$26)))</f>
        <v/>
      </c>
      <c r="K717" s="28" t="str">
        <f>IF(記入用!J717="","",ROUNDDOWN(記入用!J717,0))</f>
        <v/>
      </c>
      <c r="L717" s="29" t="str">
        <f>IF(集計用!K717="","",IF(集計用!F717="男",LOOKUP(集計用!K717,得点換算データ!$E$3:$F$12),LOOKUP(集計用!K717,得点換算データ!$E$17:$F$26)))</f>
        <v/>
      </c>
      <c r="M717" s="28" t="str">
        <f>IF(記入用!K717="","",記入用!K717)</f>
        <v/>
      </c>
      <c r="N717" s="30" t="str">
        <f>IF(集計用!M717="","",IF(集計用!F717="男",LOOKUP(集計用!M717,得点換算データ!$G$3:$H$12),LOOKUP(集計用!M717,得点換算データ!$G$17:$H$26)))</f>
        <v/>
      </c>
      <c r="O717" s="28" t="str">
        <f>IF(記入用!L717="","",記入用!L717)</f>
        <v/>
      </c>
      <c r="P717" s="30" t="str">
        <f>IF(集計用!O717="","",IF(集計用!F717="男",LOOKUP(集計用!O717,得点換算データ!$I$3:$J$12),LOOKUP(集計用!O717,得点換算データ!$I$17:$J$26)))</f>
        <v/>
      </c>
      <c r="Q717" s="28" t="str">
        <f>IF(記入用!M717="","",記入用!M717)</f>
        <v/>
      </c>
      <c r="R717" s="30" t="str">
        <f>IF(集計用!Q717="","",IF(集計用!F717="男",LOOKUP(集計用!Q717,得点換算データ!$K$3:$L$12),LOOKUP(集計用!Q717,得点換算データ!$K$17:$L$26)))</f>
        <v/>
      </c>
      <c r="S717" s="28" t="str">
        <f>IF(記入用!N717="","",ROUNDUP(記入用!N717,1))</f>
        <v/>
      </c>
      <c r="T717" s="30" t="str">
        <f>IF(集計用!S717="","",IF(集計用!F717="男",LOOKUP(集計用!S717,得点換算データ!$M$3:$N$12),LOOKUP(集計用!S717,得点換算データ!$M$17:$N$26)))</f>
        <v/>
      </c>
      <c r="U717" s="28" t="str">
        <f>IF(記入用!O717="","",ROUNDDOWN(記入用!O717,0))</f>
        <v/>
      </c>
      <c r="V717" s="30" t="str">
        <f>IF(集計用!U717="","",IF(集計用!F717="男",LOOKUP(集計用!U717,得点換算データ!$O$3:$P$12),LOOKUP(集計用!U717,得点換算データ!$O$17:$P$26)))</f>
        <v/>
      </c>
      <c r="W717" s="28" t="str">
        <f>IF(記入用!P717="","",ROUNDDOWN(記入用!P717,0))</f>
        <v/>
      </c>
      <c r="X717" s="30" t="str">
        <f>IF(集計用!W717="","",IF(集計用!F717="男",LOOKUP(集計用!W717,得点換算データ!$Q$3:$R$12),LOOKUP(集計用!W717,得点換算データ!$Q$17:$R$26)))</f>
        <v/>
      </c>
      <c r="Y717" s="28" t="str">
        <f>IF(SUM(集計用!H717+J717+L717+N717+P717+R717+T717+V717+X717)=0,"",(H717+J717+L717+N717+T717+V717+X717+MAX(P717,R717)))</f>
        <v/>
      </c>
      <c r="Z717" s="28" t="str">
        <f>IF(Y717="","",IF(C717=1,LOOKUP(Y717,得点換算データ!$B$29:$B$33,得点換算データ!$A$29:$A$33),IF(C717=2,LOOKUP(Y717,得点換算データ!$C$29:$C$33,得点換算データ!$A$29:$A$33),LOOKUP(Y717,得点換算データ!$D$29:$D$33,得点換算データ!$A$29:$A$33))))</f>
        <v/>
      </c>
      <c r="AA717" s="27">
        <f t="shared" si="110"/>
        <v>0</v>
      </c>
      <c r="AB717" s="27"/>
      <c r="AC717" s="27">
        <f t="shared" si="111"/>
        <v>0</v>
      </c>
      <c r="AD717" s="27">
        <f t="shared" si="112"/>
        <v>0</v>
      </c>
      <c r="AE717" s="27">
        <f t="shared" si="113"/>
        <v>0</v>
      </c>
      <c r="AF717" s="27">
        <f t="shared" si="114"/>
        <v>0</v>
      </c>
      <c r="AG717" s="27">
        <f t="shared" si="115"/>
        <v>0</v>
      </c>
      <c r="AH717" s="27">
        <f t="shared" si="116"/>
        <v>0</v>
      </c>
      <c r="AI717" s="27">
        <f t="shared" si="117"/>
        <v>0</v>
      </c>
      <c r="AJ717" s="27">
        <f t="shared" si="118"/>
        <v>0</v>
      </c>
      <c r="AK717" s="27">
        <f t="shared" si="119"/>
        <v>0</v>
      </c>
    </row>
    <row r="718" spans="1:37">
      <c r="A718" s="28" t="str">
        <f>IF(記入用!A718="","",記入用!A718)</f>
        <v/>
      </c>
      <c r="B718" s="28" t="str">
        <f>IF(記入用!B718="","",記入用!B718)</f>
        <v/>
      </c>
      <c r="C718" s="28" t="str">
        <f>IF(記入用!C718="","",記入用!C718)</f>
        <v/>
      </c>
      <c r="D718" s="28" t="str">
        <f>IF(記入用!D718="","",記入用!D718)</f>
        <v/>
      </c>
      <c r="E718" s="28" t="str">
        <f>IF(記入用!E718="","",記入用!E718)</f>
        <v/>
      </c>
      <c r="F718" s="28" t="str">
        <f>IF(記入用!F718="","",記入用!F718)</f>
        <v/>
      </c>
      <c r="G718" s="28" t="str">
        <f>IF(OR(記入用!G718=0,記入用!H718=0),"",ROUND((記入用!G718+記入用!H718)/2,0))</f>
        <v/>
      </c>
      <c r="H718" s="29" t="str">
        <f>IF(集計用!G718="","",IF(集計用!F718="男",LOOKUP(集計用!G718,得点換算データ!$A$3:$B$12),LOOKUP(集計用!G718,得点換算データ!$A$17:$B$26)))</f>
        <v/>
      </c>
      <c r="I718" s="28" t="str">
        <f>IF(記入用!I718="","",記入用!I718)</f>
        <v/>
      </c>
      <c r="J718" s="30" t="str">
        <f>IF(集計用!I718="","",IF(集計用!F718="男",LOOKUP(集計用!I718,得点換算データ!$C$3:$D$12),LOOKUP(集計用!I718,得点換算データ!$C$17:$D$26)))</f>
        <v/>
      </c>
      <c r="K718" s="28" t="str">
        <f>IF(記入用!J718="","",ROUNDDOWN(記入用!J718,0))</f>
        <v/>
      </c>
      <c r="L718" s="29" t="str">
        <f>IF(集計用!K718="","",IF(集計用!F718="男",LOOKUP(集計用!K718,得点換算データ!$E$3:$F$12),LOOKUP(集計用!K718,得点換算データ!$E$17:$F$26)))</f>
        <v/>
      </c>
      <c r="M718" s="28" t="str">
        <f>IF(記入用!K718="","",記入用!K718)</f>
        <v/>
      </c>
      <c r="N718" s="30" t="str">
        <f>IF(集計用!M718="","",IF(集計用!F718="男",LOOKUP(集計用!M718,得点換算データ!$G$3:$H$12),LOOKUP(集計用!M718,得点換算データ!$G$17:$H$26)))</f>
        <v/>
      </c>
      <c r="O718" s="28" t="str">
        <f>IF(記入用!L718="","",記入用!L718)</f>
        <v/>
      </c>
      <c r="P718" s="30" t="str">
        <f>IF(集計用!O718="","",IF(集計用!F718="男",LOOKUP(集計用!O718,得点換算データ!$I$3:$J$12),LOOKUP(集計用!O718,得点換算データ!$I$17:$J$26)))</f>
        <v/>
      </c>
      <c r="Q718" s="28" t="str">
        <f>IF(記入用!M718="","",記入用!M718)</f>
        <v/>
      </c>
      <c r="R718" s="30" t="str">
        <f>IF(集計用!Q718="","",IF(集計用!F718="男",LOOKUP(集計用!Q718,得点換算データ!$K$3:$L$12),LOOKUP(集計用!Q718,得点換算データ!$K$17:$L$26)))</f>
        <v/>
      </c>
      <c r="S718" s="28" t="str">
        <f>IF(記入用!N718="","",ROUNDUP(記入用!N718,1))</f>
        <v/>
      </c>
      <c r="T718" s="30" t="str">
        <f>IF(集計用!S718="","",IF(集計用!F718="男",LOOKUP(集計用!S718,得点換算データ!$M$3:$N$12),LOOKUP(集計用!S718,得点換算データ!$M$17:$N$26)))</f>
        <v/>
      </c>
      <c r="U718" s="28" t="str">
        <f>IF(記入用!O718="","",ROUNDDOWN(記入用!O718,0))</f>
        <v/>
      </c>
      <c r="V718" s="30" t="str">
        <f>IF(集計用!U718="","",IF(集計用!F718="男",LOOKUP(集計用!U718,得点換算データ!$O$3:$P$12),LOOKUP(集計用!U718,得点換算データ!$O$17:$P$26)))</f>
        <v/>
      </c>
      <c r="W718" s="28" t="str">
        <f>IF(記入用!P718="","",ROUNDDOWN(記入用!P718,0))</f>
        <v/>
      </c>
      <c r="X718" s="30" t="str">
        <f>IF(集計用!W718="","",IF(集計用!F718="男",LOOKUP(集計用!W718,得点換算データ!$Q$3:$R$12),LOOKUP(集計用!W718,得点換算データ!$Q$17:$R$26)))</f>
        <v/>
      </c>
      <c r="Y718" s="28" t="str">
        <f>IF(SUM(集計用!H718+J718+L718+N718+P718+R718+T718+V718+X718)=0,"",(H718+J718+L718+N718+T718+V718+X718+MAX(P718,R718)))</f>
        <v/>
      </c>
      <c r="Z718" s="28" t="str">
        <f>IF(Y718="","",IF(C718=1,LOOKUP(Y718,得点換算データ!$B$29:$B$33,得点換算データ!$A$29:$A$33),IF(C718=2,LOOKUP(Y718,得点換算データ!$C$29:$C$33,得点換算データ!$A$29:$A$33),LOOKUP(Y718,得点換算データ!$D$29:$D$33,得点換算データ!$A$29:$A$33))))</f>
        <v/>
      </c>
      <c r="AA718" s="27">
        <f t="shared" si="110"/>
        <v>0</v>
      </c>
      <c r="AB718" s="27"/>
      <c r="AC718" s="27">
        <f t="shared" si="111"/>
        <v>0</v>
      </c>
      <c r="AD718" s="27">
        <f t="shared" si="112"/>
        <v>0</v>
      </c>
      <c r="AE718" s="27">
        <f t="shared" si="113"/>
        <v>0</v>
      </c>
      <c r="AF718" s="27">
        <f t="shared" si="114"/>
        <v>0</v>
      </c>
      <c r="AG718" s="27">
        <f t="shared" si="115"/>
        <v>0</v>
      </c>
      <c r="AH718" s="27">
        <f t="shared" si="116"/>
        <v>0</v>
      </c>
      <c r="AI718" s="27">
        <f t="shared" si="117"/>
        <v>0</v>
      </c>
      <c r="AJ718" s="27">
        <f t="shared" si="118"/>
        <v>0</v>
      </c>
      <c r="AK718" s="27">
        <f t="shared" si="119"/>
        <v>0</v>
      </c>
    </row>
    <row r="719" spans="1:37">
      <c r="A719" s="28" t="str">
        <f>IF(記入用!A719="","",記入用!A719)</f>
        <v/>
      </c>
      <c r="B719" s="28" t="str">
        <f>IF(記入用!B719="","",記入用!B719)</f>
        <v/>
      </c>
      <c r="C719" s="28" t="str">
        <f>IF(記入用!C719="","",記入用!C719)</f>
        <v/>
      </c>
      <c r="D719" s="28" t="str">
        <f>IF(記入用!D719="","",記入用!D719)</f>
        <v/>
      </c>
      <c r="E719" s="28" t="str">
        <f>IF(記入用!E719="","",記入用!E719)</f>
        <v/>
      </c>
      <c r="F719" s="28" t="str">
        <f>IF(記入用!F719="","",記入用!F719)</f>
        <v/>
      </c>
      <c r="G719" s="28" t="str">
        <f>IF(OR(記入用!G719=0,記入用!H719=0),"",ROUND((記入用!G719+記入用!H719)/2,0))</f>
        <v/>
      </c>
      <c r="H719" s="29" t="str">
        <f>IF(集計用!G719="","",IF(集計用!F719="男",LOOKUP(集計用!G719,得点換算データ!$A$3:$B$12),LOOKUP(集計用!G719,得点換算データ!$A$17:$B$26)))</f>
        <v/>
      </c>
      <c r="I719" s="28" t="str">
        <f>IF(記入用!I719="","",記入用!I719)</f>
        <v/>
      </c>
      <c r="J719" s="30" t="str">
        <f>IF(集計用!I719="","",IF(集計用!F719="男",LOOKUP(集計用!I719,得点換算データ!$C$3:$D$12),LOOKUP(集計用!I719,得点換算データ!$C$17:$D$26)))</f>
        <v/>
      </c>
      <c r="K719" s="28" t="str">
        <f>IF(記入用!J719="","",ROUNDDOWN(記入用!J719,0))</f>
        <v/>
      </c>
      <c r="L719" s="29" t="str">
        <f>IF(集計用!K719="","",IF(集計用!F719="男",LOOKUP(集計用!K719,得点換算データ!$E$3:$F$12),LOOKUP(集計用!K719,得点換算データ!$E$17:$F$26)))</f>
        <v/>
      </c>
      <c r="M719" s="28" t="str">
        <f>IF(記入用!K719="","",記入用!K719)</f>
        <v/>
      </c>
      <c r="N719" s="30" t="str">
        <f>IF(集計用!M719="","",IF(集計用!F719="男",LOOKUP(集計用!M719,得点換算データ!$G$3:$H$12),LOOKUP(集計用!M719,得点換算データ!$G$17:$H$26)))</f>
        <v/>
      </c>
      <c r="O719" s="28" t="str">
        <f>IF(記入用!L719="","",記入用!L719)</f>
        <v/>
      </c>
      <c r="P719" s="30" t="str">
        <f>IF(集計用!O719="","",IF(集計用!F719="男",LOOKUP(集計用!O719,得点換算データ!$I$3:$J$12),LOOKUP(集計用!O719,得点換算データ!$I$17:$J$26)))</f>
        <v/>
      </c>
      <c r="Q719" s="28" t="str">
        <f>IF(記入用!M719="","",記入用!M719)</f>
        <v/>
      </c>
      <c r="R719" s="30" t="str">
        <f>IF(集計用!Q719="","",IF(集計用!F719="男",LOOKUP(集計用!Q719,得点換算データ!$K$3:$L$12),LOOKUP(集計用!Q719,得点換算データ!$K$17:$L$26)))</f>
        <v/>
      </c>
      <c r="S719" s="28" t="str">
        <f>IF(記入用!N719="","",ROUNDUP(記入用!N719,1))</f>
        <v/>
      </c>
      <c r="T719" s="30" t="str">
        <f>IF(集計用!S719="","",IF(集計用!F719="男",LOOKUP(集計用!S719,得点換算データ!$M$3:$N$12),LOOKUP(集計用!S719,得点換算データ!$M$17:$N$26)))</f>
        <v/>
      </c>
      <c r="U719" s="28" t="str">
        <f>IF(記入用!O719="","",ROUNDDOWN(記入用!O719,0))</f>
        <v/>
      </c>
      <c r="V719" s="30" t="str">
        <f>IF(集計用!U719="","",IF(集計用!F719="男",LOOKUP(集計用!U719,得点換算データ!$O$3:$P$12),LOOKUP(集計用!U719,得点換算データ!$O$17:$P$26)))</f>
        <v/>
      </c>
      <c r="W719" s="28" t="str">
        <f>IF(記入用!P719="","",ROUNDDOWN(記入用!P719,0))</f>
        <v/>
      </c>
      <c r="X719" s="30" t="str">
        <f>IF(集計用!W719="","",IF(集計用!F719="男",LOOKUP(集計用!W719,得点換算データ!$Q$3:$R$12),LOOKUP(集計用!W719,得点換算データ!$Q$17:$R$26)))</f>
        <v/>
      </c>
      <c r="Y719" s="28" t="str">
        <f>IF(SUM(集計用!H719+J719+L719+N719+P719+R719+T719+V719+X719)=0,"",(H719+J719+L719+N719+T719+V719+X719+MAX(P719,R719)))</f>
        <v/>
      </c>
      <c r="Z719" s="28" t="str">
        <f>IF(Y719="","",IF(C719=1,LOOKUP(Y719,得点換算データ!$B$29:$B$33,得点換算データ!$A$29:$A$33),IF(C719=2,LOOKUP(Y719,得点換算データ!$C$29:$C$33,得点換算データ!$A$29:$A$33),LOOKUP(Y719,得点換算データ!$D$29:$D$33,得点換算データ!$A$29:$A$33))))</f>
        <v/>
      </c>
      <c r="AA719" s="27">
        <f t="shared" si="110"/>
        <v>0</v>
      </c>
      <c r="AB719" s="27"/>
      <c r="AC719" s="27">
        <f t="shared" si="111"/>
        <v>0</v>
      </c>
      <c r="AD719" s="27">
        <f t="shared" si="112"/>
        <v>0</v>
      </c>
      <c r="AE719" s="27">
        <f t="shared" si="113"/>
        <v>0</v>
      </c>
      <c r="AF719" s="27">
        <f t="shared" si="114"/>
        <v>0</v>
      </c>
      <c r="AG719" s="27">
        <f t="shared" si="115"/>
        <v>0</v>
      </c>
      <c r="AH719" s="27">
        <f t="shared" si="116"/>
        <v>0</v>
      </c>
      <c r="AI719" s="27">
        <f t="shared" si="117"/>
        <v>0</v>
      </c>
      <c r="AJ719" s="27">
        <f t="shared" si="118"/>
        <v>0</v>
      </c>
      <c r="AK719" s="27">
        <f t="shared" si="119"/>
        <v>0</v>
      </c>
    </row>
    <row r="720" spans="1:37">
      <c r="A720" s="28" t="str">
        <f>IF(記入用!A720="","",記入用!A720)</f>
        <v/>
      </c>
      <c r="B720" s="28" t="str">
        <f>IF(記入用!B720="","",記入用!B720)</f>
        <v/>
      </c>
      <c r="C720" s="28" t="str">
        <f>IF(記入用!C720="","",記入用!C720)</f>
        <v/>
      </c>
      <c r="D720" s="28" t="str">
        <f>IF(記入用!D720="","",記入用!D720)</f>
        <v/>
      </c>
      <c r="E720" s="28" t="str">
        <f>IF(記入用!E720="","",記入用!E720)</f>
        <v/>
      </c>
      <c r="F720" s="28" t="str">
        <f>IF(記入用!F720="","",記入用!F720)</f>
        <v/>
      </c>
      <c r="G720" s="28" t="str">
        <f>IF(OR(記入用!G720=0,記入用!H720=0),"",ROUND((記入用!G720+記入用!H720)/2,0))</f>
        <v/>
      </c>
      <c r="H720" s="29" t="str">
        <f>IF(集計用!G720="","",IF(集計用!F720="男",LOOKUP(集計用!G720,得点換算データ!$A$3:$B$12),LOOKUP(集計用!G720,得点換算データ!$A$17:$B$26)))</f>
        <v/>
      </c>
      <c r="I720" s="28" t="str">
        <f>IF(記入用!I720="","",記入用!I720)</f>
        <v/>
      </c>
      <c r="J720" s="30" t="str">
        <f>IF(集計用!I720="","",IF(集計用!F720="男",LOOKUP(集計用!I720,得点換算データ!$C$3:$D$12),LOOKUP(集計用!I720,得点換算データ!$C$17:$D$26)))</f>
        <v/>
      </c>
      <c r="K720" s="28" t="str">
        <f>IF(記入用!J720="","",ROUNDDOWN(記入用!J720,0))</f>
        <v/>
      </c>
      <c r="L720" s="29" t="str">
        <f>IF(集計用!K720="","",IF(集計用!F720="男",LOOKUP(集計用!K720,得点換算データ!$E$3:$F$12),LOOKUP(集計用!K720,得点換算データ!$E$17:$F$26)))</f>
        <v/>
      </c>
      <c r="M720" s="28" t="str">
        <f>IF(記入用!K720="","",記入用!K720)</f>
        <v/>
      </c>
      <c r="N720" s="30" t="str">
        <f>IF(集計用!M720="","",IF(集計用!F720="男",LOOKUP(集計用!M720,得点換算データ!$G$3:$H$12),LOOKUP(集計用!M720,得点換算データ!$G$17:$H$26)))</f>
        <v/>
      </c>
      <c r="O720" s="28" t="str">
        <f>IF(記入用!L720="","",記入用!L720)</f>
        <v/>
      </c>
      <c r="P720" s="30" t="str">
        <f>IF(集計用!O720="","",IF(集計用!F720="男",LOOKUP(集計用!O720,得点換算データ!$I$3:$J$12),LOOKUP(集計用!O720,得点換算データ!$I$17:$J$26)))</f>
        <v/>
      </c>
      <c r="Q720" s="28" t="str">
        <f>IF(記入用!M720="","",記入用!M720)</f>
        <v/>
      </c>
      <c r="R720" s="30" t="str">
        <f>IF(集計用!Q720="","",IF(集計用!F720="男",LOOKUP(集計用!Q720,得点換算データ!$K$3:$L$12),LOOKUP(集計用!Q720,得点換算データ!$K$17:$L$26)))</f>
        <v/>
      </c>
      <c r="S720" s="28" t="str">
        <f>IF(記入用!N720="","",ROUNDUP(記入用!N720,1))</f>
        <v/>
      </c>
      <c r="T720" s="30" t="str">
        <f>IF(集計用!S720="","",IF(集計用!F720="男",LOOKUP(集計用!S720,得点換算データ!$M$3:$N$12),LOOKUP(集計用!S720,得点換算データ!$M$17:$N$26)))</f>
        <v/>
      </c>
      <c r="U720" s="28" t="str">
        <f>IF(記入用!O720="","",ROUNDDOWN(記入用!O720,0))</f>
        <v/>
      </c>
      <c r="V720" s="30" t="str">
        <f>IF(集計用!U720="","",IF(集計用!F720="男",LOOKUP(集計用!U720,得点換算データ!$O$3:$P$12),LOOKUP(集計用!U720,得点換算データ!$O$17:$P$26)))</f>
        <v/>
      </c>
      <c r="W720" s="28" t="str">
        <f>IF(記入用!P720="","",ROUNDDOWN(記入用!P720,0))</f>
        <v/>
      </c>
      <c r="X720" s="30" t="str">
        <f>IF(集計用!W720="","",IF(集計用!F720="男",LOOKUP(集計用!W720,得点換算データ!$Q$3:$R$12),LOOKUP(集計用!W720,得点換算データ!$Q$17:$R$26)))</f>
        <v/>
      </c>
      <c r="Y720" s="28" t="str">
        <f>IF(SUM(集計用!H720+J720+L720+N720+P720+R720+T720+V720+X720)=0,"",(H720+J720+L720+N720+T720+V720+X720+MAX(P720,R720)))</f>
        <v/>
      </c>
      <c r="Z720" s="28" t="str">
        <f>IF(Y720="","",IF(C720=1,LOOKUP(Y720,得点換算データ!$B$29:$B$33,得点換算データ!$A$29:$A$33),IF(C720=2,LOOKUP(Y720,得点換算データ!$C$29:$C$33,得点換算データ!$A$29:$A$33),LOOKUP(Y720,得点換算データ!$D$29:$D$33,得点換算データ!$A$29:$A$33))))</f>
        <v/>
      </c>
      <c r="AA720" s="27">
        <f t="shared" si="110"/>
        <v>0</v>
      </c>
      <c r="AB720" s="27"/>
      <c r="AC720" s="27">
        <f t="shared" si="111"/>
        <v>0</v>
      </c>
      <c r="AD720" s="27">
        <f t="shared" si="112"/>
        <v>0</v>
      </c>
      <c r="AE720" s="27">
        <f t="shared" si="113"/>
        <v>0</v>
      </c>
      <c r="AF720" s="27">
        <f t="shared" si="114"/>
        <v>0</v>
      </c>
      <c r="AG720" s="27">
        <f t="shared" si="115"/>
        <v>0</v>
      </c>
      <c r="AH720" s="27">
        <f t="shared" si="116"/>
        <v>0</v>
      </c>
      <c r="AI720" s="27">
        <f t="shared" si="117"/>
        <v>0</v>
      </c>
      <c r="AJ720" s="27">
        <f t="shared" si="118"/>
        <v>0</v>
      </c>
      <c r="AK720" s="27">
        <f t="shared" si="119"/>
        <v>0</v>
      </c>
    </row>
    <row r="721" spans="1:37">
      <c r="A721" s="28" t="str">
        <f>IF(記入用!A721="","",記入用!A721)</f>
        <v/>
      </c>
      <c r="B721" s="28" t="str">
        <f>IF(記入用!B721="","",記入用!B721)</f>
        <v/>
      </c>
      <c r="C721" s="28" t="str">
        <f>IF(記入用!C721="","",記入用!C721)</f>
        <v/>
      </c>
      <c r="D721" s="28" t="str">
        <f>IF(記入用!D721="","",記入用!D721)</f>
        <v/>
      </c>
      <c r="E721" s="28" t="str">
        <f>IF(記入用!E721="","",記入用!E721)</f>
        <v/>
      </c>
      <c r="F721" s="28" t="str">
        <f>IF(記入用!F721="","",記入用!F721)</f>
        <v/>
      </c>
      <c r="G721" s="28" t="str">
        <f>IF(OR(記入用!G721=0,記入用!H721=0),"",ROUND((記入用!G721+記入用!H721)/2,0))</f>
        <v/>
      </c>
      <c r="H721" s="29" t="str">
        <f>IF(集計用!G721="","",IF(集計用!F721="男",LOOKUP(集計用!G721,得点換算データ!$A$3:$B$12),LOOKUP(集計用!G721,得点換算データ!$A$17:$B$26)))</f>
        <v/>
      </c>
      <c r="I721" s="28" t="str">
        <f>IF(記入用!I721="","",記入用!I721)</f>
        <v/>
      </c>
      <c r="J721" s="30" t="str">
        <f>IF(集計用!I721="","",IF(集計用!F721="男",LOOKUP(集計用!I721,得点換算データ!$C$3:$D$12),LOOKUP(集計用!I721,得点換算データ!$C$17:$D$26)))</f>
        <v/>
      </c>
      <c r="K721" s="28" t="str">
        <f>IF(記入用!J721="","",ROUNDDOWN(記入用!J721,0))</f>
        <v/>
      </c>
      <c r="L721" s="29" t="str">
        <f>IF(集計用!K721="","",IF(集計用!F721="男",LOOKUP(集計用!K721,得点換算データ!$E$3:$F$12),LOOKUP(集計用!K721,得点換算データ!$E$17:$F$26)))</f>
        <v/>
      </c>
      <c r="M721" s="28" t="str">
        <f>IF(記入用!K721="","",記入用!K721)</f>
        <v/>
      </c>
      <c r="N721" s="30" t="str">
        <f>IF(集計用!M721="","",IF(集計用!F721="男",LOOKUP(集計用!M721,得点換算データ!$G$3:$H$12),LOOKUP(集計用!M721,得点換算データ!$G$17:$H$26)))</f>
        <v/>
      </c>
      <c r="O721" s="28" t="str">
        <f>IF(記入用!L721="","",記入用!L721)</f>
        <v/>
      </c>
      <c r="P721" s="30" t="str">
        <f>IF(集計用!O721="","",IF(集計用!F721="男",LOOKUP(集計用!O721,得点換算データ!$I$3:$J$12),LOOKUP(集計用!O721,得点換算データ!$I$17:$J$26)))</f>
        <v/>
      </c>
      <c r="Q721" s="28" t="str">
        <f>IF(記入用!M721="","",記入用!M721)</f>
        <v/>
      </c>
      <c r="R721" s="30" t="str">
        <f>IF(集計用!Q721="","",IF(集計用!F721="男",LOOKUP(集計用!Q721,得点換算データ!$K$3:$L$12),LOOKUP(集計用!Q721,得点換算データ!$K$17:$L$26)))</f>
        <v/>
      </c>
      <c r="S721" s="28" t="str">
        <f>IF(記入用!N721="","",ROUNDUP(記入用!N721,1))</f>
        <v/>
      </c>
      <c r="T721" s="30" t="str">
        <f>IF(集計用!S721="","",IF(集計用!F721="男",LOOKUP(集計用!S721,得点換算データ!$M$3:$N$12),LOOKUP(集計用!S721,得点換算データ!$M$17:$N$26)))</f>
        <v/>
      </c>
      <c r="U721" s="28" t="str">
        <f>IF(記入用!O721="","",ROUNDDOWN(記入用!O721,0))</f>
        <v/>
      </c>
      <c r="V721" s="30" t="str">
        <f>IF(集計用!U721="","",IF(集計用!F721="男",LOOKUP(集計用!U721,得点換算データ!$O$3:$P$12),LOOKUP(集計用!U721,得点換算データ!$O$17:$P$26)))</f>
        <v/>
      </c>
      <c r="W721" s="28" t="str">
        <f>IF(記入用!P721="","",ROUNDDOWN(記入用!P721,0))</f>
        <v/>
      </c>
      <c r="X721" s="30" t="str">
        <f>IF(集計用!W721="","",IF(集計用!F721="男",LOOKUP(集計用!W721,得点換算データ!$Q$3:$R$12),LOOKUP(集計用!W721,得点換算データ!$Q$17:$R$26)))</f>
        <v/>
      </c>
      <c r="Y721" s="28" t="str">
        <f>IF(SUM(集計用!H721+J721+L721+N721+P721+R721+T721+V721+X721)=0,"",(H721+J721+L721+N721+T721+V721+X721+MAX(P721,R721)))</f>
        <v/>
      </c>
      <c r="Z721" s="28" t="str">
        <f>IF(Y721="","",IF(C721=1,LOOKUP(Y721,得点換算データ!$B$29:$B$33,得点換算データ!$A$29:$A$33),IF(C721=2,LOOKUP(Y721,得点換算データ!$C$29:$C$33,得点換算データ!$A$29:$A$33),LOOKUP(Y721,得点換算データ!$D$29:$D$33,得点換算データ!$A$29:$A$33))))</f>
        <v/>
      </c>
      <c r="AA721" s="27">
        <f t="shared" si="110"/>
        <v>0</v>
      </c>
      <c r="AB721" s="27"/>
      <c r="AC721" s="27">
        <f t="shared" si="111"/>
        <v>0</v>
      </c>
      <c r="AD721" s="27">
        <f t="shared" si="112"/>
        <v>0</v>
      </c>
      <c r="AE721" s="27">
        <f t="shared" si="113"/>
        <v>0</v>
      </c>
      <c r="AF721" s="27">
        <f t="shared" si="114"/>
        <v>0</v>
      </c>
      <c r="AG721" s="27">
        <f t="shared" si="115"/>
        <v>0</v>
      </c>
      <c r="AH721" s="27">
        <f t="shared" si="116"/>
        <v>0</v>
      </c>
      <c r="AI721" s="27">
        <f t="shared" si="117"/>
        <v>0</v>
      </c>
      <c r="AJ721" s="27">
        <f t="shared" si="118"/>
        <v>0</v>
      </c>
      <c r="AK721" s="27">
        <f t="shared" si="119"/>
        <v>0</v>
      </c>
    </row>
    <row r="722" spans="1:37">
      <c r="A722" s="28" t="str">
        <f>IF(記入用!A722="","",記入用!A722)</f>
        <v/>
      </c>
      <c r="B722" s="28" t="str">
        <f>IF(記入用!B722="","",記入用!B722)</f>
        <v/>
      </c>
      <c r="C722" s="28" t="str">
        <f>IF(記入用!C722="","",記入用!C722)</f>
        <v/>
      </c>
      <c r="D722" s="28" t="str">
        <f>IF(記入用!D722="","",記入用!D722)</f>
        <v/>
      </c>
      <c r="E722" s="28" t="str">
        <f>IF(記入用!E722="","",記入用!E722)</f>
        <v/>
      </c>
      <c r="F722" s="28" t="str">
        <f>IF(記入用!F722="","",記入用!F722)</f>
        <v/>
      </c>
      <c r="G722" s="28" t="str">
        <f>IF(OR(記入用!G722=0,記入用!H722=0),"",ROUND((記入用!G722+記入用!H722)/2,0))</f>
        <v/>
      </c>
      <c r="H722" s="29" t="str">
        <f>IF(集計用!G722="","",IF(集計用!F722="男",LOOKUP(集計用!G722,得点換算データ!$A$3:$B$12),LOOKUP(集計用!G722,得点換算データ!$A$17:$B$26)))</f>
        <v/>
      </c>
      <c r="I722" s="28" t="str">
        <f>IF(記入用!I722="","",記入用!I722)</f>
        <v/>
      </c>
      <c r="J722" s="30" t="str">
        <f>IF(集計用!I722="","",IF(集計用!F722="男",LOOKUP(集計用!I722,得点換算データ!$C$3:$D$12),LOOKUP(集計用!I722,得点換算データ!$C$17:$D$26)))</f>
        <v/>
      </c>
      <c r="K722" s="28" t="str">
        <f>IF(記入用!J722="","",ROUNDDOWN(記入用!J722,0))</f>
        <v/>
      </c>
      <c r="L722" s="29" t="str">
        <f>IF(集計用!K722="","",IF(集計用!F722="男",LOOKUP(集計用!K722,得点換算データ!$E$3:$F$12),LOOKUP(集計用!K722,得点換算データ!$E$17:$F$26)))</f>
        <v/>
      </c>
      <c r="M722" s="28" t="str">
        <f>IF(記入用!K722="","",記入用!K722)</f>
        <v/>
      </c>
      <c r="N722" s="30" t="str">
        <f>IF(集計用!M722="","",IF(集計用!F722="男",LOOKUP(集計用!M722,得点換算データ!$G$3:$H$12),LOOKUP(集計用!M722,得点換算データ!$G$17:$H$26)))</f>
        <v/>
      </c>
      <c r="O722" s="28" t="str">
        <f>IF(記入用!L722="","",記入用!L722)</f>
        <v/>
      </c>
      <c r="P722" s="30" t="str">
        <f>IF(集計用!O722="","",IF(集計用!F722="男",LOOKUP(集計用!O722,得点換算データ!$I$3:$J$12),LOOKUP(集計用!O722,得点換算データ!$I$17:$J$26)))</f>
        <v/>
      </c>
      <c r="Q722" s="28" t="str">
        <f>IF(記入用!M722="","",記入用!M722)</f>
        <v/>
      </c>
      <c r="R722" s="30" t="str">
        <f>IF(集計用!Q722="","",IF(集計用!F722="男",LOOKUP(集計用!Q722,得点換算データ!$K$3:$L$12),LOOKUP(集計用!Q722,得点換算データ!$K$17:$L$26)))</f>
        <v/>
      </c>
      <c r="S722" s="28" t="str">
        <f>IF(記入用!N722="","",ROUNDUP(記入用!N722,1))</f>
        <v/>
      </c>
      <c r="T722" s="30" t="str">
        <f>IF(集計用!S722="","",IF(集計用!F722="男",LOOKUP(集計用!S722,得点換算データ!$M$3:$N$12),LOOKUP(集計用!S722,得点換算データ!$M$17:$N$26)))</f>
        <v/>
      </c>
      <c r="U722" s="28" t="str">
        <f>IF(記入用!O722="","",ROUNDDOWN(記入用!O722,0))</f>
        <v/>
      </c>
      <c r="V722" s="30" t="str">
        <f>IF(集計用!U722="","",IF(集計用!F722="男",LOOKUP(集計用!U722,得点換算データ!$O$3:$P$12),LOOKUP(集計用!U722,得点換算データ!$O$17:$P$26)))</f>
        <v/>
      </c>
      <c r="W722" s="28" t="str">
        <f>IF(記入用!P722="","",ROUNDDOWN(記入用!P722,0))</f>
        <v/>
      </c>
      <c r="X722" s="30" t="str">
        <f>IF(集計用!W722="","",IF(集計用!F722="男",LOOKUP(集計用!W722,得点換算データ!$Q$3:$R$12),LOOKUP(集計用!W722,得点換算データ!$Q$17:$R$26)))</f>
        <v/>
      </c>
      <c r="Y722" s="28" t="str">
        <f>IF(SUM(集計用!H722+J722+L722+N722+P722+R722+T722+V722+X722)=0,"",(H722+J722+L722+N722+T722+V722+X722+MAX(P722,R722)))</f>
        <v/>
      </c>
      <c r="Z722" s="28" t="str">
        <f>IF(Y722="","",IF(C722=1,LOOKUP(Y722,得点換算データ!$B$29:$B$33,得点換算データ!$A$29:$A$33),IF(C722=2,LOOKUP(Y722,得点換算データ!$C$29:$C$33,得点換算データ!$A$29:$A$33),LOOKUP(Y722,得点換算データ!$D$29:$D$33,得点換算データ!$A$29:$A$33))))</f>
        <v/>
      </c>
      <c r="AA722" s="27">
        <f t="shared" si="110"/>
        <v>0</v>
      </c>
      <c r="AB722" s="27"/>
      <c r="AC722" s="27">
        <f t="shared" si="111"/>
        <v>0</v>
      </c>
      <c r="AD722" s="27">
        <f t="shared" si="112"/>
        <v>0</v>
      </c>
      <c r="AE722" s="27">
        <f t="shared" si="113"/>
        <v>0</v>
      </c>
      <c r="AF722" s="27">
        <f t="shared" si="114"/>
        <v>0</v>
      </c>
      <c r="AG722" s="27">
        <f t="shared" si="115"/>
        <v>0</v>
      </c>
      <c r="AH722" s="27">
        <f t="shared" si="116"/>
        <v>0</v>
      </c>
      <c r="AI722" s="27">
        <f t="shared" si="117"/>
        <v>0</v>
      </c>
      <c r="AJ722" s="27">
        <f t="shared" si="118"/>
        <v>0</v>
      </c>
      <c r="AK722" s="27">
        <f t="shared" si="119"/>
        <v>0</v>
      </c>
    </row>
    <row r="723" spans="1:37">
      <c r="A723" s="28" t="str">
        <f>IF(記入用!A723="","",記入用!A723)</f>
        <v/>
      </c>
      <c r="B723" s="28" t="str">
        <f>IF(記入用!B723="","",記入用!B723)</f>
        <v/>
      </c>
      <c r="C723" s="28" t="str">
        <f>IF(記入用!C723="","",記入用!C723)</f>
        <v/>
      </c>
      <c r="D723" s="28" t="str">
        <f>IF(記入用!D723="","",記入用!D723)</f>
        <v/>
      </c>
      <c r="E723" s="28" t="str">
        <f>IF(記入用!E723="","",記入用!E723)</f>
        <v/>
      </c>
      <c r="F723" s="28" t="str">
        <f>IF(記入用!F723="","",記入用!F723)</f>
        <v/>
      </c>
      <c r="G723" s="28" t="str">
        <f>IF(OR(記入用!G723=0,記入用!H723=0),"",ROUND((記入用!G723+記入用!H723)/2,0))</f>
        <v/>
      </c>
      <c r="H723" s="29" t="str">
        <f>IF(集計用!G723="","",IF(集計用!F723="男",LOOKUP(集計用!G723,得点換算データ!$A$3:$B$12),LOOKUP(集計用!G723,得点換算データ!$A$17:$B$26)))</f>
        <v/>
      </c>
      <c r="I723" s="28" t="str">
        <f>IF(記入用!I723="","",記入用!I723)</f>
        <v/>
      </c>
      <c r="J723" s="30" t="str">
        <f>IF(集計用!I723="","",IF(集計用!F723="男",LOOKUP(集計用!I723,得点換算データ!$C$3:$D$12),LOOKUP(集計用!I723,得点換算データ!$C$17:$D$26)))</f>
        <v/>
      </c>
      <c r="K723" s="28" t="str">
        <f>IF(記入用!J723="","",ROUNDDOWN(記入用!J723,0))</f>
        <v/>
      </c>
      <c r="L723" s="29" t="str">
        <f>IF(集計用!K723="","",IF(集計用!F723="男",LOOKUP(集計用!K723,得点換算データ!$E$3:$F$12),LOOKUP(集計用!K723,得点換算データ!$E$17:$F$26)))</f>
        <v/>
      </c>
      <c r="M723" s="28" t="str">
        <f>IF(記入用!K723="","",記入用!K723)</f>
        <v/>
      </c>
      <c r="N723" s="30" t="str">
        <f>IF(集計用!M723="","",IF(集計用!F723="男",LOOKUP(集計用!M723,得点換算データ!$G$3:$H$12),LOOKUP(集計用!M723,得点換算データ!$G$17:$H$26)))</f>
        <v/>
      </c>
      <c r="O723" s="28" t="str">
        <f>IF(記入用!L723="","",記入用!L723)</f>
        <v/>
      </c>
      <c r="P723" s="30" t="str">
        <f>IF(集計用!O723="","",IF(集計用!F723="男",LOOKUP(集計用!O723,得点換算データ!$I$3:$J$12),LOOKUP(集計用!O723,得点換算データ!$I$17:$J$26)))</f>
        <v/>
      </c>
      <c r="Q723" s="28" t="str">
        <f>IF(記入用!M723="","",記入用!M723)</f>
        <v/>
      </c>
      <c r="R723" s="30" t="str">
        <f>IF(集計用!Q723="","",IF(集計用!F723="男",LOOKUP(集計用!Q723,得点換算データ!$K$3:$L$12),LOOKUP(集計用!Q723,得点換算データ!$K$17:$L$26)))</f>
        <v/>
      </c>
      <c r="S723" s="28" t="str">
        <f>IF(記入用!N723="","",ROUNDUP(記入用!N723,1))</f>
        <v/>
      </c>
      <c r="T723" s="30" t="str">
        <f>IF(集計用!S723="","",IF(集計用!F723="男",LOOKUP(集計用!S723,得点換算データ!$M$3:$N$12),LOOKUP(集計用!S723,得点換算データ!$M$17:$N$26)))</f>
        <v/>
      </c>
      <c r="U723" s="28" t="str">
        <f>IF(記入用!O723="","",ROUNDDOWN(記入用!O723,0))</f>
        <v/>
      </c>
      <c r="V723" s="30" t="str">
        <f>IF(集計用!U723="","",IF(集計用!F723="男",LOOKUP(集計用!U723,得点換算データ!$O$3:$P$12),LOOKUP(集計用!U723,得点換算データ!$O$17:$P$26)))</f>
        <v/>
      </c>
      <c r="W723" s="28" t="str">
        <f>IF(記入用!P723="","",ROUNDDOWN(記入用!P723,0))</f>
        <v/>
      </c>
      <c r="X723" s="30" t="str">
        <f>IF(集計用!W723="","",IF(集計用!F723="男",LOOKUP(集計用!W723,得点換算データ!$Q$3:$R$12),LOOKUP(集計用!W723,得点換算データ!$Q$17:$R$26)))</f>
        <v/>
      </c>
      <c r="Y723" s="28" t="str">
        <f>IF(SUM(集計用!H723+J723+L723+N723+P723+R723+T723+V723+X723)=0,"",(H723+J723+L723+N723+T723+V723+X723+MAX(P723,R723)))</f>
        <v/>
      </c>
      <c r="Z723" s="28" t="str">
        <f>IF(Y723="","",IF(C723=1,LOOKUP(Y723,得点換算データ!$B$29:$B$33,得点換算データ!$A$29:$A$33),IF(C723=2,LOOKUP(Y723,得点換算データ!$C$29:$C$33,得点換算データ!$A$29:$A$33),LOOKUP(Y723,得点換算データ!$D$29:$D$33,得点換算データ!$A$29:$A$33))))</f>
        <v/>
      </c>
      <c r="AA723" s="27">
        <f t="shared" si="110"/>
        <v>0</v>
      </c>
      <c r="AB723" s="27"/>
      <c r="AC723" s="27">
        <f t="shared" si="111"/>
        <v>0</v>
      </c>
      <c r="AD723" s="27">
        <f t="shared" si="112"/>
        <v>0</v>
      </c>
      <c r="AE723" s="27">
        <f t="shared" si="113"/>
        <v>0</v>
      </c>
      <c r="AF723" s="27">
        <f t="shared" si="114"/>
        <v>0</v>
      </c>
      <c r="AG723" s="27">
        <f t="shared" si="115"/>
        <v>0</v>
      </c>
      <c r="AH723" s="27">
        <f t="shared" si="116"/>
        <v>0</v>
      </c>
      <c r="AI723" s="27">
        <f t="shared" si="117"/>
        <v>0</v>
      </c>
      <c r="AJ723" s="27">
        <f t="shared" si="118"/>
        <v>0</v>
      </c>
      <c r="AK723" s="27">
        <f t="shared" si="119"/>
        <v>0</v>
      </c>
    </row>
    <row r="724" spans="1:37">
      <c r="A724" s="28" t="str">
        <f>IF(記入用!A724="","",記入用!A724)</f>
        <v/>
      </c>
      <c r="B724" s="28" t="str">
        <f>IF(記入用!B724="","",記入用!B724)</f>
        <v/>
      </c>
      <c r="C724" s="28" t="str">
        <f>IF(記入用!C724="","",記入用!C724)</f>
        <v/>
      </c>
      <c r="D724" s="28" t="str">
        <f>IF(記入用!D724="","",記入用!D724)</f>
        <v/>
      </c>
      <c r="E724" s="28" t="str">
        <f>IF(記入用!E724="","",記入用!E724)</f>
        <v/>
      </c>
      <c r="F724" s="28" t="str">
        <f>IF(記入用!F724="","",記入用!F724)</f>
        <v/>
      </c>
      <c r="G724" s="28" t="str">
        <f>IF(OR(記入用!G724=0,記入用!H724=0),"",ROUND((記入用!G724+記入用!H724)/2,0))</f>
        <v/>
      </c>
      <c r="H724" s="29" t="str">
        <f>IF(集計用!G724="","",IF(集計用!F724="男",LOOKUP(集計用!G724,得点換算データ!$A$3:$B$12),LOOKUP(集計用!G724,得点換算データ!$A$17:$B$26)))</f>
        <v/>
      </c>
      <c r="I724" s="28" t="str">
        <f>IF(記入用!I724="","",記入用!I724)</f>
        <v/>
      </c>
      <c r="J724" s="30" t="str">
        <f>IF(集計用!I724="","",IF(集計用!F724="男",LOOKUP(集計用!I724,得点換算データ!$C$3:$D$12),LOOKUP(集計用!I724,得点換算データ!$C$17:$D$26)))</f>
        <v/>
      </c>
      <c r="K724" s="28" t="str">
        <f>IF(記入用!J724="","",ROUNDDOWN(記入用!J724,0))</f>
        <v/>
      </c>
      <c r="L724" s="29" t="str">
        <f>IF(集計用!K724="","",IF(集計用!F724="男",LOOKUP(集計用!K724,得点換算データ!$E$3:$F$12),LOOKUP(集計用!K724,得点換算データ!$E$17:$F$26)))</f>
        <v/>
      </c>
      <c r="M724" s="28" t="str">
        <f>IF(記入用!K724="","",記入用!K724)</f>
        <v/>
      </c>
      <c r="N724" s="30" t="str">
        <f>IF(集計用!M724="","",IF(集計用!F724="男",LOOKUP(集計用!M724,得点換算データ!$G$3:$H$12),LOOKUP(集計用!M724,得点換算データ!$G$17:$H$26)))</f>
        <v/>
      </c>
      <c r="O724" s="28" t="str">
        <f>IF(記入用!L724="","",記入用!L724)</f>
        <v/>
      </c>
      <c r="P724" s="30" t="str">
        <f>IF(集計用!O724="","",IF(集計用!F724="男",LOOKUP(集計用!O724,得点換算データ!$I$3:$J$12),LOOKUP(集計用!O724,得点換算データ!$I$17:$J$26)))</f>
        <v/>
      </c>
      <c r="Q724" s="28" t="str">
        <f>IF(記入用!M724="","",記入用!M724)</f>
        <v/>
      </c>
      <c r="R724" s="30" t="str">
        <f>IF(集計用!Q724="","",IF(集計用!F724="男",LOOKUP(集計用!Q724,得点換算データ!$K$3:$L$12),LOOKUP(集計用!Q724,得点換算データ!$K$17:$L$26)))</f>
        <v/>
      </c>
      <c r="S724" s="28" t="str">
        <f>IF(記入用!N724="","",ROUNDUP(記入用!N724,1))</f>
        <v/>
      </c>
      <c r="T724" s="30" t="str">
        <f>IF(集計用!S724="","",IF(集計用!F724="男",LOOKUP(集計用!S724,得点換算データ!$M$3:$N$12),LOOKUP(集計用!S724,得点換算データ!$M$17:$N$26)))</f>
        <v/>
      </c>
      <c r="U724" s="28" t="str">
        <f>IF(記入用!O724="","",ROUNDDOWN(記入用!O724,0))</f>
        <v/>
      </c>
      <c r="V724" s="30" t="str">
        <f>IF(集計用!U724="","",IF(集計用!F724="男",LOOKUP(集計用!U724,得点換算データ!$O$3:$P$12),LOOKUP(集計用!U724,得点換算データ!$O$17:$P$26)))</f>
        <v/>
      </c>
      <c r="W724" s="28" t="str">
        <f>IF(記入用!P724="","",ROUNDDOWN(記入用!P724,0))</f>
        <v/>
      </c>
      <c r="X724" s="30" t="str">
        <f>IF(集計用!W724="","",IF(集計用!F724="男",LOOKUP(集計用!W724,得点換算データ!$Q$3:$R$12),LOOKUP(集計用!W724,得点換算データ!$Q$17:$R$26)))</f>
        <v/>
      </c>
      <c r="Y724" s="28" t="str">
        <f>IF(SUM(集計用!H724+J724+L724+N724+P724+R724+T724+V724+X724)=0,"",(H724+J724+L724+N724+T724+V724+X724+MAX(P724,R724)))</f>
        <v/>
      </c>
      <c r="Z724" s="28" t="str">
        <f>IF(Y724="","",IF(C724=1,LOOKUP(Y724,得点換算データ!$B$29:$B$33,得点換算データ!$A$29:$A$33),IF(C724=2,LOOKUP(Y724,得点換算データ!$C$29:$C$33,得点換算データ!$A$29:$A$33),LOOKUP(Y724,得点換算データ!$D$29:$D$33,得点換算データ!$A$29:$A$33))))</f>
        <v/>
      </c>
      <c r="AA724" s="27">
        <f t="shared" si="110"/>
        <v>0</v>
      </c>
      <c r="AB724" s="27"/>
      <c r="AC724" s="27">
        <f t="shared" si="111"/>
        <v>0</v>
      </c>
      <c r="AD724" s="27">
        <f t="shared" si="112"/>
        <v>0</v>
      </c>
      <c r="AE724" s="27">
        <f t="shared" si="113"/>
        <v>0</v>
      </c>
      <c r="AF724" s="27">
        <f t="shared" si="114"/>
        <v>0</v>
      </c>
      <c r="AG724" s="27">
        <f t="shared" si="115"/>
        <v>0</v>
      </c>
      <c r="AH724" s="27">
        <f t="shared" si="116"/>
        <v>0</v>
      </c>
      <c r="AI724" s="27">
        <f t="shared" si="117"/>
        <v>0</v>
      </c>
      <c r="AJ724" s="27">
        <f t="shared" si="118"/>
        <v>0</v>
      </c>
      <c r="AK724" s="27">
        <f t="shared" si="119"/>
        <v>0</v>
      </c>
    </row>
    <row r="725" spans="1:37">
      <c r="A725" s="28" t="str">
        <f>IF(記入用!A725="","",記入用!A725)</f>
        <v/>
      </c>
      <c r="B725" s="28" t="str">
        <f>IF(記入用!B725="","",記入用!B725)</f>
        <v/>
      </c>
      <c r="C725" s="28" t="str">
        <f>IF(記入用!C725="","",記入用!C725)</f>
        <v/>
      </c>
      <c r="D725" s="28" t="str">
        <f>IF(記入用!D725="","",記入用!D725)</f>
        <v/>
      </c>
      <c r="E725" s="28" t="str">
        <f>IF(記入用!E725="","",記入用!E725)</f>
        <v/>
      </c>
      <c r="F725" s="28" t="str">
        <f>IF(記入用!F725="","",記入用!F725)</f>
        <v/>
      </c>
      <c r="G725" s="28" t="str">
        <f>IF(OR(記入用!G725=0,記入用!H725=0),"",ROUND((記入用!G725+記入用!H725)/2,0))</f>
        <v/>
      </c>
      <c r="H725" s="29" t="str">
        <f>IF(集計用!G725="","",IF(集計用!F725="男",LOOKUP(集計用!G725,得点換算データ!$A$3:$B$12),LOOKUP(集計用!G725,得点換算データ!$A$17:$B$26)))</f>
        <v/>
      </c>
      <c r="I725" s="28" t="str">
        <f>IF(記入用!I725="","",記入用!I725)</f>
        <v/>
      </c>
      <c r="J725" s="30" t="str">
        <f>IF(集計用!I725="","",IF(集計用!F725="男",LOOKUP(集計用!I725,得点換算データ!$C$3:$D$12),LOOKUP(集計用!I725,得点換算データ!$C$17:$D$26)))</f>
        <v/>
      </c>
      <c r="K725" s="28" t="str">
        <f>IF(記入用!J725="","",ROUNDDOWN(記入用!J725,0))</f>
        <v/>
      </c>
      <c r="L725" s="29" t="str">
        <f>IF(集計用!K725="","",IF(集計用!F725="男",LOOKUP(集計用!K725,得点換算データ!$E$3:$F$12),LOOKUP(集計用!K725,得点換算データ!$E$17:$F$26)))</f>
        <v/>
      </c>
      <c r="M725" s="28" t="str">
        <f>IF(記入用!K725="","",記入用!K725)</f>
        <v/>
      </c>
      <c r="N725" s="30" t="str">
        <f>IF(集計用!M725="","",IF(集計用!F725="男",LOOKUP(集計用!M725,得点換算データ!$G$3:$H$12),LOOKUP(集計用!M725,得点換算データ!$G$17:$H$26)))</f>
        <v/>
      </c>
      <c r="O725" s="28" t="str">
        <f>IF(記入用!L725="","",記入用!L725)</f>
        <v/>
      </c>
      <c r="P725" s="30" t="str">
        <f>IF(集計用!O725="","",IF(集計用!F725="男",LOOKUP(集計用!O725,得点換算データ!$I$3:$J$12),LOOKUP(集計用!O725,得点換算データ!$I$17:$J$26)))</f>
        <v/>
      </c>
      <c r="Q725" s="28" t="str">
        <f>IF(記入用!M725="","",記入用!M725)</f>
        <v/>
      </c>
      <c r="R725" s="30" t="str">
        <f>IF(集計用!Q725="","",IF(集計用!F725="男",LOOKUP(集計用!Q725,得点換算データ!$K$3:$L$12),LOOKUP(集計用!Q725,得点換算データ!$K$17:$L$26)))</f>
        <v/>
      </c>
      <c r="S725" s="28" t="str">
        <f>IF(記入用!N725="","",ROUNDUP(記入用!N725,1))</f>
        <v/>
      </c>
      <c r="T725" s="30" t="str">
        <f>IF(集計用!S725="","",IF(集計用!F725="男",LOOKUP(集計用!S725,得点換算データ!$M$3:$N$12),LOOKUP(集計用!S725,得点換算データ!$M$17:$N$26)))</f>
        <v/>
      </c>
      <c r="U725" s="28" t="str">
        <f>IF(記入用!O725="","",ROUNDDOWN(記入用!O725,0))</f>
        <v/>
      </c>
      <c r="V725" s="30" t="str">
        <f>IF(集計用!U725="","",IF(集計用!F725="男",LOOKUP(集計用!U725,得点換算データ!$O$3:$P$12),LOOKUP(集計用!U725,得点換算データ!$O$17:$P$26)))</f>
        <v/>
      </c>
      <c r="W725" s="28" t="str">
        <f>IF(記入用!P725="","",ROUNDDOWN(記入用!P725,0))</f>
        <v/>
      </c>
      <c r="X725" s="30" t="str">
        <f>IF(集計用!W725="","",IF(集計用!F725="男",LOOKUP(集計用!W725,得点換算データ!$Q$3:$R$12),LOOKUP(集計用!W725,得点換算データ!$Q$17:$R$26)))</f>
        <v/>
      </c>
      <c r="Y725" s="28" t="str">
        <f>IF(SUM(集計用!H725+J725+L725+N725+P725+R725+T725+V725+X725)=0,"",(H725+J725+L725+N725+T725+V725+X725+MAX(P725,R725)))</f>
        <v/>
      </c>
      <c r="Z725" s="28" t="str">
        <f>IF(Y725="","",IF(C725=1,LOOKUP(Y725,得点換算データ!$B$29:$B$33,得点換算データ!$A$29:$A$33),IF(C725=2,LOOKUP(Y725,得点換算データ!$C$29:$C$33,得点換算データ!$A$29:$A$33),LOOKUP(Y725,得点換算データ!$D$29:$D$33,得点換算データ!$A$29:$A$33))))</f>
        <v/>
      </c>
      <c r="AA725" s="27">
        <f t="shared" si="110"/>
        <v>0</v>
      </c>
      <c r="AB725" s="27"/>
      <c r="AC725" s="27">
        <f t="shared" si="111"/>
        <v>0</v>
      </c>
      <c r="AD725" s="27">
        <f t="shared" si="112"/>
        <v>0</v>
      </c>
      <c r="AE725" s="27">
        <f t="shared" si="113"/>
        <v>0</v>
      </c>
      <c r="AF725" s="27">
        <f t="shared" si="114"/>
        <v>0</v>
      </c>
      <c r="AG725" s="27">
        <f t="shared" si="115"/>
        <v>0</v>
      </c>
      <c r="AH725" s="27">
        <f t="shared" si="116"/>
        <v>0</v>
      </c>
      <c r="AI725" s="27">
        <f t="shared" si="117"/>
        <v>0</v>
      </c>
      <c r="AJ725" s="27">
        <f t="shared" si="118"/>
        <v>0</v>
      </c>
      <c r="AK725" s="27">
        <f t="shared" si="119"/>
        <v>0</v>
      </c>
    </row>
    <row r="726" spans="1:37">
      <c r="A726" s="28" t="str">
        <f>IF(記入用!A726="","",記入用!A726)</f>
        <v/>
      </c>
      <c r="B726" s="28" t="str">
        <f>IF(記入用!B726="","",記入用!B726)</f>
        <v/>
      </c>
      <c r="C726" s="28" t="str">
        <f>IF(記入用!C726="","",記入用!C726)</f>
        <v/>
      </c>
      <c r="D726" s="28" t="str">
        <f>IF(記入用!D726="","",記入用!D726)</f>
        <v/>
      </c>
      <c r="E726" s="28" t="str">
        <f>IF(記入用!E726="","",記入用!E726)</f>
        <v/>
      </c>
      <c r="F726" s="28" t="str">
        <f>IF(記入用!F726="","",記入用!F726)</f>
        <v/>
      </c>
      <c r="G726" s="28" t="str">
        <f>IF(OR(記入用!G726=0,記入用!H726=0),"",ROUND((記入用!G726+記入用!H726)/2,0))</f>
        <v/>
      </c>
      <c r="H726" s="29" t="str">
        <f>IF(集計用!G726="","",IF(集計用!F726="男",LOOKUP(集計用!G726,得点換算データ!$A$3:$B$12),LOOKUP(集計用!G726,得点換算データ!$A$17:$B$26)))</f>
        <v/>
      </c>
      <c r="I726" s="28" t="str">
        <f>IF(記入用!I726="","",記入用!I726)</f>
        <v/>
      </c>
      <c r="J726" s="30" t="str">
        <f>IF(集計用!I726="","",IF(集計用!F726="男",LOOKUP(集計用!I726,得点換算データ!$C$3:$D$12),LOOKUP(集計用!I726,得点換算データ!$C$17:$D$26)))</f>
        <v/>
      </c>
      <c r="K726" s="28" t="str">
        <f>IF(記入用!J726="","",ROUNDDOWN(記入用!J726,0))</f>
        <v/>
      </c>
      <c r="L726" s="29" t="str">
        <f>IF(集計用!K726="","",IF(集計用!F726="男",LOOKUP(集計用!K726,得点換算データ!$E$3:$F$12),LOOKUP(集計用!K726,得点換算データ!$E$17:$F$26)))</f>
        <v/>
      </c>
      <c r="M726" s="28" t="str">
        <f>IF(記入用!K726="","",記入用!K726)</f>
        <v/>
      </c>
      <c r="N726" s="30" t="str">
        <f>IF(集計用!M726="","",IF(集計用!F726="男",LOOKUP(集計用!M726,得点換算データ!$G$3:$H$12),LOOKUP(集計用!M726,得点換算データ!$G$17:$H$26)))</f>
        <v/>
      </c>
      <c r="O726" s="28" t="str">
        <f>IF(記入用!L726="","",記入用!L726)</f>
        <v/>
      </c>
      <c r="P726" s="30" t="str">
        <f>IF(集計用!O726="","",IF(集計用!F726="男",LOOKUP(集計用!O726,得点換算データ!$I$3:$J$12),LOOKUP(集計用!O726,得点換算データ!$I$17:$J$26)))</f>
        <v/>
      </c>
      <c r="Q726" s="28" t="str">
        <f>IF(記入用!M726="","",記入用!M726)</f>
        <v/>
      </c>
      <c r="R726" s="30" t="str">
        <f>IF(集計用!Q726="","",IF(集計用!F726="男",LOOKUP(集計用!Q726,得点換算データ!$K$3:$L$12),LOOKUP(集計用!Q726,得点換算データ!$K$17:$L$26)))</f>
        <v/>
      </c>
      <c r="S726" s="28" t="str">
        <f>IF(記入用!N726="","",ROUNDUP(記入用!N726,1))</f>
        <v/>
      </c>
      <c r="T726" s="30" t="str">
        <f>IF(集計用!S726="","",IF(集計用!F726="男",LOOKUP(集計用!S726,得点換算データ!$M$3:$N$12),LOOKUP(集計用!S726,得点換算データ!$M$17:$N$26)))</f>
        <v/>
      </c>
      <c r="U726" s="28" t="str">
        <f>IF(記入用!O726="","",ROUNDDOWN(記入用!O726,0))</f>
        <v/>
      </c>
      <c r="V726" s="30" t="str">
        <f>IF(集計用!U726="","",IF(集計用!F726="男",LOOKUP(集計用!U726,得点換算データ!$O$3:$P$12),LOOKUP(集計用!U726,得点換算データ!$O$17:$P$26)))</f>
        <v/>
      </c>
      <c r="W726" s="28" t="str">
        <f>IF(記入用!P726="","",ROUNDDOWN(記入用!P726,0))</f>
        <v/>
      </c>
      <c r="X726" s="30" t="str">
        <f>IF(集計用!W726="","",IF(集計用!F726="男",LOOKUP(集計用!W726,得点換算データ!$Q$3:$R$12),LOOKUP(集計用!W726,得点換算データ!$Q$17:$R$26)))</f>
        <v/>
      </c>
      <c r="Y726" s="28" t="str">
        <f>IF(SUM(集計用!H726+J726+L726+N726+P726+R726+T726+V726+X726)=0,"",(H726+J726+L726+N726+T726+V726+X726+MAX(P726,R726)))</f>
        <v/>
      </c>
      <c r="Z726" s="28" t="str">
        <f>IF(Y726="","",IF(C726=1,LOOKUP(Y726,得点換算データ!$B$29:$B$33,得点換算データ!$A$29:$A$33),IF(C726=2,LOOKUP(Y726,得点換算データ!$C$29:$C$33,得点換算データ!$A$29:$A$33),LOOKUP(Y726,得点換算データ!$D$29:$D$33,得点換算データ!$A$29:$A$33))))</f>
        <v/>
      </c>
      <c r="AA726" s="27">
        <f t="shared" si="110"/>
        <v>0</v>
      </c>
      <c r="AB726" s="27"/>
      <c r="AC726" s="27">
        <f t="shared" si="111"/>
        <v>0</v>
      </c>
      <c r="AD726" s="27">
        <f t="shared" si="112"/>
        <v>0</v>
      </c>
      <c r="AE726" s="27">
        <f t="shared" si="113"/>
        <v>0</v>
      </c>
      <c r="AF726" s="27">
        <f t="shared" si="114"/>
        <v>0</v>
      </c>
      <c r="AG726" s="27">
        <f t="shared" si="115"/>
        <v>0</v>
      </c>
      <c r="AH726" s="27">
        <f t="shared" si="116"/>
        <v>0</v>
      </c>
      <c r="AI726" s="27">
        <f t="shared" si="117"/>
        <v>0</v>
      </c>
      <c r="AJ726" s="27">
        <f t="shared" si="118"/>
        <v>0</v>
      </c>
      <c r="AK726" s="27">
        <f t="shared" si="119"/>
        <v>0</v>
      </c>
    </row>
    <row r="727" spans="1:37">
      <c r="A727" s="28" t="str">
        <f>IF(記入用!A727="","",記入用!A727)</f>
        <v/>
      </c>
      <c r="B727" s="28" t="str">
        <f>IF(記入用!B727="","",記入用!B727)</f>
        <v/>
      </c>
      <c r="C727" s="28" t="str">
        <f>IF(記入用!C727="","",記入用!C727)</f>
        <v/>
      </c>
      <c r="D727" s="28" t="str">
        <f>IF(記入用!D727="","",記入用!D727)</f>
        <v/>
      </c>
      <c r="E727" s="28" t="str">
        <f>IF(記入用!E727="","",記入用!E727)</f>
        <v/>
      </c>
      <c r="F727" s="28" t="str">
        <f>IF(記入用!F727="","",記入用!F727)</f>
        <v/>
      </c>
      <c r="G727" s="28" t="str">
        <f>IF(OR(記入用!G727=0,記入用!H727=0),"",ROUND((記入用!G727+記入用!H727)/2,0))</f>
        <v/>
      </c>
      <c r="H727" s="29" t="str">
        <f>IF(集計用!G727="","",IF(集計用!F727="男",LOOKUP(集計用!G727,得点換算データ!$A$3:$B$12),LOOKUP(集計用!G727,得点換算データ!$A$17:$B$26)))</f>
        <v/>
      </c>
      <c r="I727" s="28" t="str">
        <f>IF(記入用!I727="","",記入用!I727)</f>
        <v/>
      </c>
      <c r="J727" s="30" t="str">
        <f>IF(集計用!I727="","",IF(集計用!F727="男",LOOKUP(集計用!I727,得点換算データ!$C$3:$D$12),LOOKUP(集計用!I727,得点換算データ!$C$17:$D$26)))</f>
        <v/>
      </c>
      <c r="K727" s="28" t="str">
        <f>IF(記入用!J727="","",ROUNDDOWN(記入用!J727,0))</f>
        <v/>
      </c>
      <c r="L727" s="29" t="str">
        <f>IF(集計用!K727="","",IF(集計用!F727="男",LOOKUP(集計用!K727,得点換算データ!$E$3:$F$12),LOOKUP(集計用!K727,得点換算データ!$E$17:$F$26)))</f>
        <v/>
      </c>
      <c r="M727" s="28" t="str">
        <f>IF(記入用!K727="","",記入用!K727)</f>
        <v/>
      </c>
      <c r="N727" s="30" t="str">
        <f>IF(集計用!M727="","",IF(集計用!F727="男",LOOKUP(集計用!M727,得点換算データ!$G$3:$H$12),LOOKUP(集計用!M727,得点換算データ!$G$17:$H$26)))</f>
        <v/>
      </c>
      <c r="O727" s="28" t="str">
        <f>IF(記入用!L727="","",記入用!L727)</f>
        <v/>
      </c>
      <c r="P727" s="30" t="str">
        <f>IF(集計用!O727="","",IF(集計用!F727="男",LOOKUP(集計用!O727,得点換算データ!$I$3:$J$12),LOOKUP(集計用!O727,得点換算データ!$I$17:$J$26)))</f>
        <v/>
      </c>
      <c r="Q727" s="28" t="str">
        <f>IF(記入用!M727="","",記入用!M727)</f>
        <v/>
      </c>
      <c r="R727" s="30" t="str">
        <f>IF(集計用!Q727="","",IF(集計用!F727="男",LOOKUP(集計用!Q727,得点換算データ!$K$3:$L$12),LOOKUP(集計用!Q727,得点換算データ!$K$17:$L$26)))</f>
        <v/>
      </c>
      <c r="S727" s="28" t="str">
        <f>IF(記入用!N727="","",ROUNDUP(記入用!N727,1))</f>
        <v/>
      </c>
      <c r="T727" s="30" t="str">
        <f>IF(集計用!S727="","",IF(集計用!F727="男",LOOKUP(集計用!S727,得点換算データ!$M$3:$N$12),LOOKUP(集計用!S727,得点換算データ!$M$17:$N$26)))</f>
        <v/>
      </c>
      <c r="U727" s="28" t="str">
        <f>IF(記入用!O727="","",ROUNDDOWN(記入用!O727,0))</f>
        <v/>
      </c>
      <c r="V727" s="30" t="str">
        <f>IF(集計用!U727="","",IF(集計用!F727="男",LOOKUP(集計用!U727,得点換算データ!$O$3:$P$12),LOOKUP(集計用!U727,得点換算データ!$O$17:$P$26)))</f>
        <v/>
      </c>
      <c r="W727" s="28" t="str">
        <f>IF(記入用!P727="","",ROUNDDOWN(記入用!P727,0))</f>
        <v/>
      </c>
      <c r="X727" s="30" t="str">
        <f>IF(集計用!W727="","",IF(集計用!F727="男",LOOKUP(集計用!W727,得点換算データ!$Q$3:$R$12),LOOKUP(集計用!W727,得点換算データ!$Q$17:$R$26)))</f>
        <v/>
      </c>
      <c r="Y727" s="28" t="str">
        <f>IF(SUM(集計用!H727+J727+L727+N727+P727+R727+T727+V727+X727)=0,"",(H727+J727+L727+N727+T727+V727+X727+MAX(P727,R727)))</f>
        <v/>
      </c>
      <c r="Z727" s="28" t="str">
        <f>IF(Y727="","",IF(C727=1,LOOKUP(Y727,得点換算データ!$B$29:$B$33,得点換算データ!$A$29:$A$33),IF(C727=2,LOOKUP(Y727,得点換算データ!$C$29:$C$33,得点換算データ!$A$29:$A$33),LOOKUP(Y727,得点換算データ!$D$29:$D$33,得点換算データ!$A$29:$A$33))))</f>
        <v/>
      </c>
      <c r="AA727" s="27">
        <f t="shared" si="110"/>
        <v>0</v>
      </c>
      <c r="AB727" s="27"/>
      <c r="AC727" s="27">
        <f t="shared" si="111"/>
        <v>0</v>
      </c>
      <c r="AD727" s="27">
        <f t="shared" si="112"/>
        <v>0</v>
      </c>
      <c r="AE727" s="27">
        <f t="shared" si="113"/>
        <v>0</v>
      </c>
      <c r="AF727" s="27">
        <f t="shared" si="114"/>
        <v>0</v>
      </c>
      <c r="AG727" s="27">
        <f t="shared" si="115"/>
        <v>0</v>
      </c>
      <c r="AH727" s="27">
        <f t="shared" si="116"/>
        <v>0</v>
      </c>
      <c r="AI727" s="27">
        <f t="shared" si="117"/>
        <v>0</v>
      </c>
      <c r="AJ727" s="27">
        <f t="shared" si="118"/>
        <v>0</v>
      </c>
      <c r="AK727" s="27">
        <f t="shared" si="119"/>
        <v>0</v>
      </c>
    </row>
    <row r="728" spans="1:37">
      <c r="A728" s="28" t="str">
        <f>IF(記入用!A728="","",記入用!A728)</f>
        <v/>
      </c>
      <c r="B728" s="28" t="str">
        <f>IF(記入用!B728="","",記入用!B728)</f>
        <v/>
      </c>
      <c r="C728" s="28" t="str">
        <f>IF(記入用!C728="","",記入用!C728)</f>
        <v/>
      </c>
      <c r="D728" s="28" t="str">
        <f>IF(記入用!D728="","",記入用!D728)</f>
        <v/>
      </c>
      <c r="E728" s="28" t="str">
        <f>IF(記入用!E728="","",記入用!E728)</f>
        <v/>
      </c>
      <c r="F728" s="28" t="str">
        <f>IF(記入用!F728="","",記入用!F728)</f>
        <v/>
      </c>
      <c r="G728" s="28" t="str">
        <f>IF(OR(記入用!G728=0,記入用!H728=0),"",ROUND((記入用!G728+記入用!H728)/2,0))</f>
        <v/>
      </c>
      <c r="H728" s="29" t="str">
        <f>IF(集計用!G728="","",IF(集計用!F728="男",LOOKUP(集計用!G728,得点換算データ!$A$3:$B$12),LOOKUP(集計用!G728,得点換算データ!$A$17:$B$26)))</f>
        <v/>
      </c>
      <c r="I728" s="28" t="str">
        <f>IF(記入用!I728="","",記入用!I728)</f>
        <v/>
      </c>
      <c r="J728" s="30" t="str">
        <f>IF(集計用!I728="","",IF(集計用!F728="男",LOOKUP(集計用!I728,得点換算データ!$C$3:$D$12),LOOKUP(集計用!I728,得点換算データ!$C$17:$D$26)))</f>
        <v/>
      </c>
      <c r="K728" s="28" t="str">
        <f>IF(記入用!J728="","",ROUNDDOWN(記入用!J728,0))</f>
        <v/>
      </c>
      <c r="L728" s="29" t="str">
        <f>IF(集計用!K728="","",IF(集計用!F728="男",LOOKUP(集計用!K728,得点換算データ!$E$3:$F$12),LOOKUP(集計用!K728,得点換算データ!$E$17:$F$26)))</f>
        <v/>
      </c>
      <c r="M728" s="28" t="str">
        <f>IF(記入用!K728="","",記入用!K728)</f>
        <v/>
      </c>
      <c r="N728" s="30" t="str">
        <f>IF(集計用!M728="","",IF(集計用!F728="男",LOOKUP(集計用!M728,得点換算データ!$G$3:$H$12),LOOKUP(集計用!M728,得点換算データ!$G$17:$H$26)))</f>
        <v/>
      </c>
      <c r="O728" s="28" t="str">
        <f>IF(記入用!L728="","",記入用!L728)</f>
        <v/>
      </c>
      <c r="P728" s="30" t="str">
        <f>IF(集計用!O728="","",IF(集計用!F728="男",LOOKUP(集計用!O728,得点換算データ!$I$3:$J$12),LOOKUP(集計用!O728,得点換算データ!$I$17:$J$26)))</f>
        <v/>
      </c>
      <c r="Q728" s="28" t="str">
        <f>IF(記入用!M728="","",記入用!M728)</f>
        <v/>
      </c>
      <c r="R728" s="30" t="str">
        <f>IF(集計用!Q728="","",IF(集計用!F728="男",LOOKUP(集計用!Q728,得点換算データ!$K$3:$L$12),LOOKUP(集計用!Q728,得点換算データ!$K$17:$L$26)))</f>
        <v/>
      </c>
      <c r="S728" s="28" t="str">
        <f>IF(記入用!N728="","",ROUNDUP(記入用!N728,1))</f>
        <v/>
      </c>
      <c r="T728" s="30" t="str">
        <f>IF(集計用!S728="","",IF(集計用!F728="男",LOOKUP(集計用!S728,得点換算データ!$M$3:$N$12),LOOKUP(集計用!S728,得点換算データ!$M$17:$N$26)))</f>
        <v/>
      </c>
      <c r="U728" s="28" t="str">
        <f>IF(記入用!O728="","",ROUNDDOWN(記入用!O728,0))</f>
        <v/>
      </c>
      <c r="V728" s="30" t="str">
        <f>IF(集計用!U728="","",IF(集計用!F728="男",LOOKUP(集計用!U728,得点換算データ!$O$3:$P$12),LOOKUP(集計用!U728,得点換算データ!$O$17:$P$26)))</f>
        <v/>
      </c>
      <c r="W728" s="28" t="str">
        <f>IF(記入用!P728="","",ROUNDDOWN(記入用!P728,0))</f>
        <v/>
      </c>
      <c r="X728" s="30" t="str">
        <f>IF(集計用!W728="","",IF(集計用!F728="男",LOOKUP(集計用!W728,得点換算データ!$Q$3:$R$12),LOOKUP(集計用!W728,得点換算データ!$Q$17:$R$26)))</f>
        <v/>
      </c>
      <c r="Y728" s="28" t="str">
        <f>IF(SUM(集計用!H728+J728+L728+N728+P728+R728+T728+V728+X728)=0,"",(H728+J728+L728+N728+T728+V728+X728+MAX(P728,R728)))</f>
        <v/>
      </c>
      <c r="Z728" s="28" t="str">
        <f>IF(Y728="","",IF(C728=1,LOOKUP(Y728,得点換算データ!$B$29:$B$33,得点換算データ!$A$29:$A$33),IF(C728=2,LOOKUP(Y728,得点換算データ!$C$29:$C$33,得点換算データ!$A$29:$A$33),LOOKUP(Y728,得点換算データ!$D$29:$D$33,得点換算データ!$A$29:$A$33))))</f>
        <v/>
      </c>
      <c r="AA728" s="27">
        <f t="shared" si="110"/>
        <v>0</v>
      </c>
      <c r="AB728" s="27"/>
      <c r="AC728" s="27">
        <f t="shared" si="111"/>
        <v>0</v>
      </c>
      <c r="AD728" s="27">
        <f t="shared" si="112"/>
        <v>0</v>
      </c>
      <c r="AE728" s="27">
        <f t="shared" si="113"/>
        <v>0</v>
      </c>
      <c r="AF728" s="27">
        <f t="shared" si="114"/>
        <v>0</v>
      </c>
      <c r="AG728" s="27">
        <f t="shared" si="115"/>
        <v>0</v>
      </c>
      <c r="AH728" s="27">
        <f t="shared" si="116"/>
        <v>0</v>
      </c>
      <c r="AI728" s="27">
        <f t="shared" si="117"/>
        <v>0</v>
      </c>
      <c r="AJ728" s="27">
        <f t="shared" si="118"/>
        <v>0</v>
      </c>
      <c r="AK728" s="27">
        <f t="shared" si="119"/>
        <v>0</v>
      </c>
    </row>
    <row r="729" spans="1:37">
      <c r="A729" s="28" t="str">
        <f>IF(記入用!A729="","",記入用!A729)</f>
        <v/>
      </c>
      <c r="B729" s="28" t="str">
        <f>IF(記入用!B729="","",記入用!B729)</f>
        <v/>
      </c>
      <c r="C729" s="28" t="str">
        <f>IF(記入用!C729="","",記入用!C729)</f>
        <v/>
      </c>
      <c r="D729" s="28" t="str">
        <f>IF(記入用!D729="","",記入用!D729)</f>
        <v/>
      </c>
      <c r="E729" s="28" t="str">
        <f>IF(記入用!E729="","",記入用!E729)</f>
        <v/>
      </c>
      <c r="F729" s="28" t="str">
        <f>IF(記入用!F729="","",記入用!F729)</f>
        <v/>
      </c>
      <c r="G729" s="28" t="str">
        <f>IF(OR(記入用!G729=0,記入用!H729=0),"",ROUND((記入用!G729+記入用!H729)/2,0))</f>
        <v/>
      </c>
      <c r="H729" s="29" t="str">
        <f>IF(集計用!G729="","",IF(集計用!F729="男",LOOKUP(集計用!G729,得点換算データ!$A$3:$B$12),LOOKUP(集計用!G729,得点換算データ!$A$17:$B$26)))</f>
        <v/>
      </c>
      <c r="I729" s="28" t="str">
        <f>IF(記入用!I729="","",記入用!I729)</f>
        <v/>
      </c>
      <c r="J729" s="30" t="str">
        <f>IF(集計用!I729="","",IF(集計用!F729="男",LOOKUP(集計用!I729,得点換算データ!$C$3:$D$12),LOOKUP(集計用!I729,得点換算データ!$C$17:$D$26)))</f>
        <v/>
      </c>
      <c r="K729" s="28" t="str">
        <f>IF(記入用!J729="","",ROUNDDOWN(記入用!J729,0))</f>
        <v/>
      </c>
      <c r="L729" s="29" t="str">
        <f>IF(集計用!K729="","",IF(集計用!F729="男",LOOKUP(集計用!K729,得点換算データ!$E$3:$F$12),LOOKUP(集計用!K729,得点換算データ!$E$17:$F$26)))</f>
        <v/>
      </c>
      <c r="M729" s="28" t="str">
        <f>IF(記入用!K729="","",記入用!K729)</f>
        <v/>
      </c>
      <c r="N729" s="30" t="str">
        <f>IF(集計用!M729="","",IF(集計用!F729="男",LOOKUP(集計用!M729,得点換算データ!$G$3:$H$12),LOOKUP(集計用!M729,得点換算データ!$G$17:$H$26)))</f>
        <v/>
      </c>
      <c r="O729" s="28" t="str">
        <f>IF(記入用!L729="","",記入用!L729)</f>
        <v/>
      </c>
      <c r="P729" s="30" t="str">
        <f>IF(集計用!O729="","",IF(集計用!F729="男",LOOKUP(集計用!O729,得点換算データ!$I$3:$J$12),LOOKUP(集計用!O729,得点換算データ!$I$17:$J$26)))</f>
        <v/>
      </c>
      <c r="Q729" s="28" t="str">
        <f>IF(記入用!M729="","",記入用!M729)</f>
        <v/>
      </c>
      <c r="R729" s="30" t="str">
        <f>IF(集計用!Q729="","",IF(集計用!F729="男",LOOKUP(集計用!Q729,得点換算データ!$K$3:$L$12),LOOKUP(集計用!Q729,得点換算データ!$K$17:$L$26)))</f>
        <v/>
      </c>
      <c r="S729" s="28" t="str">
        <f>IF(記入用!N729="","",ROUNDUP(記入用!N729,1))</f>
        <v/>
      </c>
      <c r="T729" s="30" t="str">
        <f>IF(集計用!S729="","",IF(集計用!F729="男",LOOKUP(集計用!S729,得点換算データ!$M$3:$N$12),LOOKUP(集計用!S729,得点換算データ!$M$17:$N$26)))</f>
        <v/>
      </c>
      <c r="U729" s="28" t="str">
        <f>IF(記入用!O729="","",ROUNDDOWN(記入用!O729,0))</f>
        <v/>
      </c>
      <c r="V729" s="30" t="str">
        <f>IF(集計用!U729="","",IF(集計用!F729="男",LOOKUP(集計用!U729,得点換算データ!$O$3:$P$12),LOOKUP(集計用!U729,得点換算データ!$O$17:$P$26)))</f>
        <v/>
      </c>
      <c r="W729" s="28" t="str">
        <f>IF(記入用!P729="","",ROUNDDOWN(記入用!P729,0))</f>
        <v/>
      </c>
      <c r="X729" s="30" t="str">
        <f>IF(集計用!W729="","",IF(集計用!F729="男",LOOKUP(集計用!W729,得点換算データ!$Q$3:$R$12),LOOKUP(集計用!W729,得点換算データ!$Q$17:$R$26)))</f>
        <v/>
      </c>
      <c r="Y729" s="28" t="str">
        <f>IF(SUM(集計用!H729+J729+L729+N729+P729+R729+T729+V729+X729)=0,"",(H729+J729+L729+N729+T729+V729+X729+MAX(P729,R729)))</f>
        <v/>
      </c>
      <c r="Z729" s="28" t="str">
        <f>IF(Y729="","",IF(C729=1,LOOKUP(Y729,得点換算データ!$B$29:$B$33,得点換算データ!$A$29:$A$33),IF(C729=2,LOOKUP(Y729,得点換算データ!$C$29:$C$33,得点換算データ!$A$29:$A$33),LOOKUP(Y729,得点換算データ!$D$29:$D$33,得点換算データ!$A$29:$A$33))))</f>
        <v/>
      </c>
      <c r="AA729" s="27">
        <f t="shared" si="110"/>
        <v>0</v>
      </c>
      <c r="AB729" s="27"/>
      <c r="AC729" s="27">
        <f t="shared" si="111"/>
        <v>0</v>
      </c>
      <c r="AD729" s="27">
        <f t="shared" si="112"/>
        <v>0</v>
      </c>
      <c r="AE729" s="27">
        <f t="shared" si="113"/>
        <v>0</v>
      </c>
      <c r="AF729" s="27">
        <f t="shared" si="114"/>
        <v>0</v>
      </c>
      <c r="AG729" s="27">
        <f t="shared" si="115"/>
        <v>0</v>
      </c>
      <c r="AH729" s="27">
        <f t="shared" si="116"/>
        <v>0</v>
      </c>
      <c r="AI729" s="27">
        <f t="shared" si="117"/>
        <v>0</v>
      </c>
      <c r="AJ729" s="27">
        <f t="shared" si="118"/>
        <v>0</v>
      </c>
      <c r="AK729" s="27">
        <f t="shared" si="119"/>
        <v>0</v>
      </c>
    </row>
    <row r="730" spans="1:37">
      <c r="A730" s="28" t="str">
        <f>IF(記入用!A730="","",記入用!A730)</f>
        <v/>
      </c>
      <c r="B730" s="28" t="str">
        <f>IF(記入用!B730="","",記入用!B730)</f>
        <v/>
      </c>
      <c r="C730" s="28" t="str">
        <f>IF(記入用!C730="","",記入用!C730)</f>
        <v/>
      </c>
      <c r="D730" s="28" t="str">
        <f>IF(記入用!D730="","",記入用!D730)</f>
        <v/>
      </c>
      <c r="E730" s="28" t="str">
        <f>IF(記入用!E730="","",記入用!E730)</f>
        <v/>
      </c>
      <c r="F730" s="28" t="str">
        <f>IF(記入用!F730="","",記入用!F730)</f>
        <v/>
      </c>
      <c r="G730" s="28" t="str">
        <f>IF(OR(記入用!G730=0,記入用!H730=0),"",ROUND((記入用!G730+記入用!H730)/2,0))</f>
        <v/>
      </c>
      <c r="H730" s="29" t="str">
        <f>IF(集計用!G730="","",IF(集計用!F730="男",LOOKUP(集計用!G730,得点換算データ!$A$3:$B$12),LOOKUP(集計用!G730,得点換算データ!$A$17:$B$26)))</f>
        <v/>
      </c>
      <c r="I730" s="28" t="str">
        <f>IF(記入用!I730="","",記入用!I730)</f>
        <v/>
      </c>
      <c r="J730" s="30" t="str">
        <f>IF(集計用!I730="","",IF(集計用!F730="男",LOOKUP(集計用!I730,得点換算データ!$C$3:$D$12),LOOKUP(集計用!I730,得点換算データ!$C$17:$D$26)))</f>
        <v/>
      </c>
      <c r="K730" s="28" t="str">
        <f>IF(記入用!J730="","",ROUNDDOWN(記入用!J730,0))</f>
        <v/>
      </c>
      <c r="L730" s="29" t="str">
        <f>IF(集計用!K730="","",IF(集計用!F730="男",LOOKUP(集計用!K730,得点換算データ!$E$3:$F$12),LOOKUP(集計用!K730,得点換算データ!$E$17:$F$26)))</f>
        <v/>
      </c>
      <c r="M730" s="28" t="str">
        <f>IF(記入用!K730="","",記入用!K730)</f>
        <v/>
      </c>
      <c r="N730" s="30" t="str">
        <f>IF(集計用!M730="","",IF(集計用!F730="男",LOOKUP(集計用!M730,得点換算データ!$G$3:$H$12),LOOKUP(集計用!M730,得点換算データ!$G$17:$H$26)))</f>
        <v/>
      </c>
      <c r="O730" s="28" t="str">
        <f>IF(記入用!L730="","",記入用!L730)</f>
        <v/>
      </c>
      <c r="P730" s="30" t="str">
        <f>IF(集計用!O730="","",IF(集計用!F730="男",LOOKUP(集計用!O730,得点換算データ!$I$3:$J$12),LOOKUP(集計用!O730,得点換算データ!$I$17:$J$26)))</f>
        <v/>
      </c>
      <c r="Q730" s="28" t="str">
        <f>IF(記入用!M730="","",記入用!M730)</f>
        <v/>
      </c>
      <c r="R730" s="30" t="str">
        <f>IF(集計用!Q730="","",IF(集計用!F730="男",LOOKUP(集計用!Q730,得点換算データ!$K$3:$L$12),LOOKUP(集計用!Q730,得点換算データ!$K$17:$L$26)))</f>
        <v/>
      </c>
      <c r="S730" s="28" t="str">
        <f>IF(記入用!N730="","",ROUNDUP(記入用!N730,1))</f>
        <v/>
      </c>
      <c r="T730" s="30" t="str">
        <f>IF(集計用!S730="","",IF(集計用!F730="男",LOOKUP(集計用!S730,得点換算データ!$M$3:$N$12),LOOKUP(集計用!S730,得点換算データ!$M$17:$N$26)))</f>
        <v/>
      </c>
      <c r="U730" s="28" t="str">
        <f>IF(記入用!O730="","",ROUNDDOWN(記入用!O730,0))</f>
        <v/>
      </c>
      <c r="V730" s="30" t="str">
        <f>IF(集計用!U730="","",IF(集計用!F730="男",LOOKUP(集計用!U730,得点換算データ!$O$3:$P$12),LOOKUP(集計用!U730,得点換算データ!$O$17:$P$26)))</f>
        <v/>
      </c>
      <c r="W730" s="28" t="str">
        <f>IF(記入用!P730="","",ROUNDDOWN(記入用!P730,0))</f>
        <v/>
      </c>
      <c r="X730" s="30" t="str">
        <f>IF(集計用!W730="","",IF(集計用!F730="男",LOOKUP(集計用!W730,得点換算データ!$Q$3:$R$12),LOOKUP(集計用!W730,得点換算データ!$Q$17:$R$26)))</f>
        <v/>
      </c>
      <c r="Y730" s="28" t="str">
        <f>IF(SUM(集計用!H730+J730+L730+N730+P730+R730+T730+V730+X730)=0,"",(H730+J730+L730+N730+T730+V730+X730+MAX(P730,R730)))</f>
        <v/>
      </c>
      <c r="Z730" s="28" t="str">
        <f>IF(Y730="","",IF(C730=1,LOOKUP(Y730,得点換算データ!$B$29:$B$33,得点換算データ!$A$29:$A$33),IF(C730=2,LOOKUP(Y730,得点換算データ!$C$29:$C$33,得点換算データ!$A$29:$A$33),LOOKUP(Y730,得点換算データ!$D$29:$D$33,得点換算データ!$A$29:$A$33))))</f>
        <v/>
      </c>
      <c r="AA730" s="27">
        <f t="shared" si="110"/>
        <v>0</v>
      </c>
      <c r="AB730" s="27"/>
      <c r="AC730" s="27">
        <f t="shared" si="111"/>
        <v>0</v>
      </c>
      <c r="AD730" s="27">
        <f t="shared" si="112"/>
        <v>0</v>
      </c>
      <c r="AE730" s="27">
        <f t="shared" si="113"/>
        <v>0</v>
      </c>
      <c r="AF730" s="27">
        <f t="shared" si="114"/>
        <v>0</v>
      </c>
      <c r="AG730" s="27">
        <f t="shared" si="115"/>
        <v>0</v>
      </c>
      <c r="AH730" s="27">
        <f t="shared" si="116"/>
        <v>0</v>
      </c>
      <c r="AI730" s="27">
        <f t="shared" si="117"/>
        <v>0</v>
      </c>
      <c r="AJ730" s="27">
        <f t="shared" si="118"/>
        <v>0</v>
      </c>
      <c r="AK730" s="27">
        <f t="shared" si="119"/>
        <v>0</v>
      </c>
    </row>
    <row r="731" spans="1:37">
      <c r="A731" s="28" t="str">
        <f>IF(記入用!A731="","",記入用!A731)</f>
        <v/>
      </c>
      <c r="B731" s="28" t="str">
        <f>IF(記入用!B731="","",記入用!B731)</f>
        <v/>
      </c>
      <c r="C731" s="28" t="str">
        <f>IF(記入用!C731="","",記入用!C731)</f>
        <v/>
      </c>
      <c r="D731" s="28" t="str">
        <f>IF(記入用!D731="","",記入用!D731)</f>
        <v/>
      </c>
      <c r="E731" s="28" t="str">
        <f>IF(記入用!E731="","",記入用!E731)</f>
        <v/>
      </c>
      <c r="F731" s="28" t="str">
        <f>IF(記入用!F731="","",記入用!F731)</f>
        <v/>
      </c>
      <c r="G731" s="28" t="str">
        <f>IF(OR(記入用!G731=0,記入用!H731=0),"",ROUND((記入用!G731+記入用!H731)/2,0))</f>
        <v/>
      </c>
      <c r="H731" s="29" t="str">
        <f>IF(集計用!G731="","",IF(集計用!F731="男",LOOKUP(集計用!G731,得点換算データ!$A$3:$B$12),LOOKUP(集計用!G731,得点換算データ!$A$17:$B$26)))</f>
        <v/>
      </c>
      <c r="I731" s="28" t="str">
        <f>IF(記入用!I731="","",記入用!I731)</f>
        <v/>
      </c>
      <c r="J731" s="30" t="str">
        <f>IF(集計用!I731="","",IF(集計用!F731="男",LOOKUP(集計用!I731,得点換算データ!$C$3:$D$12),LOOKUP(集計用!I731,得点換算データ!$C$17:$D$26)))</f>
        <v/>
      </c>
      <c r="K731" s="28" t="str">
        <f>IF(記入用!J731="","",ROUNDDOWN(記入用!J731,0))</f>
        <v/>
      </c>
      <c r="L731" s="29" t="str">
        <f>IF(集計用!K731="","",IF(集計用!F731="男",LOOKUP(集計用!K731,得点換算データ!$E$3:$F$12),LOOKUP(集計用!K731,得点換算データ!$E$17:$F$26)))</f>
        <v/>
      </c>
      <c r="M731" s="28" t="str">
        <f>IF(記入用!K731="","",記入用!K731)</f>
        <v/>
      </c>
      <c r="N731" s="30" t="str">
        <f>IF(集計用!M731="","",IF(集計用!F731="男",LOOKUP(集計用!M731,得点換算データ!$G$3:$H$12),LOOKUP(集計用!M731,得点換算データ!$G$17:$H$26)))</f>
        <v/>
      </c>
      <c r="O731" s="28" t="str">
        <f>IF(記入用!L731="","",記入用!L731)</f>
        <v/>
      </c>
      <c r="P731" s="30" t="str">
        <f>IF(集計用!O731="","",IF(集計用!F731="男",LOOKUP(集計用!O731,得点換算データ!$I$3:$J$12),LOOKUP(集計用!O731,得点換算データ!$I$17:$J$26)))</f>
        <v/>
      </c>
      <c r="Q731" s="28" t="str">
        <f>IF(記入用!M731="","",記入用!M731)</f>
        <v/>
      </c>
      <c r="R731" s="30" t="str">
        <f>IF(集計用!Q731="","",IF(集計用!F731="男",LOOKUP(集計用!Q731,得点換算データ!$K$3:$L$12),LOOKUP(集計用!Q731,得点換算データ!$K$17:$L$26)))</f>
        <v/>
      </c>
      <c r="S731" s="28" t="str">
        <f>IF(記入用!N731="","",ROUNDUP(記入用!N731,1))</f>
        <v/>
      </c>
      <c r="T731" s="30" t="str">
        <f>IF(集計用!S731="","",IF(集計用!F731="男",LOOKUP(集計用!S731,得点換算データ!$M$3:$N$12),LOOKUP(集計用!S731,得点換算データ!$M$17:$N$26)))</f>
        <v/>
      </c>
      <c r="U731" s="28" t="str">
        <f>IF(記入用!O731="","",ROUNDDOWN(記入用!O731,0))</f>
        <v/>
      </c>
      <c r="V731" s="30" t="str">
        <f>IF(集計用!U731="","",IF(集計用!F731="男",LOOKUP(集計用!U731,得点換算データ!$O$3:$P$12),LOOKUP(集計用!U731,得点換算データ!$O$17:$P$26)))</f>
        <v/>
      </c>
      <c r="W731" s="28" t="str">
        <f>IF(記入用!P731="","",ROUNDDOWN(記入用!P731,0))</f>
        <v/>
      </c>
      <c r="X731" s="30" t="str">
        <f>IF(集計用!W731="","",IF(集計用!F731="男",LOOKUP(集計用!W731,得点換算データ!$Q$3:$R$12),LOOKUP(集計用!W731,得点換算データ!$Q$17:$R$26)))</f>
        <v/>
      </c>
      <c r="Y731" s="28" t="str">
        <f>IF(SUM(集計用!H731+J731+L731+N731+P731+R731+T731+V731+X731)=0,"",(H731+J731+L731+N731+T731+V731+X731+MAX(P731,R731)))</f>
        <v/>
      </c>
      <c r="Z731" s="28" t="str">
        <f>IF(Y731="","",IF(C731=1,LOOKUP(Y731,得点換算データ!$B$29:$B$33,得点換算データ!$A$29:$A$33),IF(C731=2,LOOKUP(Y731,得点換算データ!$C$29:$C$33,得点換算データ!$A$29:$A$33),LOOKUP(Y731,得点換算データ!$D$29:$D$33,得点換算データ!$A$29:$A$33))))</f>
        <v/>
      </c>
      <c r="AA731" s="27">
        <f t="shared" si="110"/>
        <v>0</v>
      </c>
      <c r="AB731" s="27"/>
      <c r="AC731" s="27">
        <f t="shared" si="111"/>
        <v>0</v>
      </c>
      <c r="AD731" s="27">
        <f t="shared" si="112"/>
        <v>0</v>
      </c>
      <c r="AE731" s="27">
        <f t="shared" si="113"/>
        <v>0</v>
      </c>
      <c r="AF731" s="27">
        <f t="shared" si="114"/>
        <v>0</v>
      </c>
      <c r="AG731" s="27">
        <f t="shared" si="115"/>
        <v>0</v>
      </c>
      <c r="AH731" s="27">
        <f t="shared" si="116"/>
        <v>0</v>
      </c>
      <c r="AI731" s="27">
        <f t="shared" si="117"/>
        <v>0</v>
      </c>
      <c r="AJ731" s="27">
        <f t="shared" si="118"/>
        <v>0</v>
      </c>
      <c r="AK731" s="27">
        <f t="shared" si="119"/>
        <v>0</v>
      </c>
    </row>
    <row r="732" spans="1:37">
      <c r="A732" s="28" t="str">
        <f>IF(記入用!A732="","",記入用!A732)</f>
        <v/>
      </c>
      <c r="B732" s="28" t="str">
        <f>IF(記入用!B732="","",記入用!B732)</f>
        <v/>
      </c>
      <c r="C732" s="28" t="str">
        <f>IF(記入用!C732="","",記入用!C732)</f>
        <v/>
      </c>
      <c r="D732" s="28" t="str">
        <f>IF(記入用!D732="","",記入用!D732)</f>
        <v/>
      </c>
      <c r="E732" s="28" t="str">
        <f>IF(記入用!E732="","",記入用!E732)</f>
        <v/>
      </c>
      <c r="F732" s="28" t="str">
        <f>IF(記入用!F732="","",記入用!F732)</f>
        <v/>
      </c>
      <c r="G732" s="28" t="str">
        <f>IF(OR(記入用!G732=0,記入用!H732=0),"",ROUND((記入用!G732+記入用!H732)/2,0))</f>
        <v/>
      </c>
      <c r="H732" s="29" t="str">
        <f>IF(集計用!G732="","",IF(集計用!F732="男",LOOKUP(集計用!G732,得点換算データ!$A$3:$B$12),LOOKUP(集計用!G732,得点換算データ!$A$17:$B$26)))</f>
        <v/>
      </c>
      <c r="I732" s="28" t="str">
        <f>IF(記入用!I732="","",記入用!I732)</f>
        <v/>
      </c>
      <c r="J732" s="30" t="str">
        <f>IF(集計用!I732="","",IF(集計用!F732="男",LOOKUP(集計用!I732,得点換算データ!$C$3:$D$12),LOOKUP(集計用!I732,得点換算データ!$C$17:$D$26)))</f>
        <v/>
      </c>
      <c r="K732" s="28" t="str">
        <f>IF(記入用!J732="","",ROUNDDOWN(記入用!J732,0))</f>
        <v/>
      </c>
      <c r="L732" s="29" t="str">
        <f>IF(集計用!K732="","",IF(集計用!F732="男",LOOKUP(集計用!K732,得点換算データ!$E$3:$F$12),LOOKUP(集計用!K732,得点換算データ!$E$17:$F$26)))</f>
        <v/>
      </c>
      <c r="M732" s="28" t="str">
        <f>IF(記入用!K732="","",記入用!K732)</f>
        <v/>
      </c>
      <c r="N732" s="30" t="str">
        <f>IF(集計用!M732="","",IF(集計用!F732="男",LOOKUP(集計用!M732,得点換算データ!$G$3:$H$12),LOOKUP(集計用!M732,得点換算データ!$G$17:$H$26)))</f>
        <v/>
      </c>
      <c r="O732" s="28" t="str">
        <f>IF(記入用!L732="","",記入用!L732)</f>
        <v/>
      </c>
      <c r="P732" s="30" t="str">
        <f>IF(集計用!O732="","",IF(集計用!F732="男",LOOKUP(集計用!O732,得点換算データ!$I$3:$J$12),LOOKUP(集計用!O732,得点換算データ!$I$17:$J$26)))</f>
        <v/>
      </c>
      <c r="Q732" s="28" t="str">
        <f>IF(記入用!M732="","",記入用!M732)</f>
        <v/>
      </c>
      <c r="R732" s="30" t="str">
        <f>IF(集計用!Q732="","",IF(集計用!F732="男",LOOKUP(集計用!Q732,得点換算データ!$K$3:$L$12),LOOKUP(集計用!Q732,得点換算データ!$K$17:$L$26)))</f>
        <v/>
      </c>
      <c r="S732" s="28" t="str">
        <f>IF(記入用!N732="","",ROUNDUP(記入用!N732,1))</f>
        <v/>
      </c>
      <c r="T732" s="30" t="str">
        <f>IF(集計用!S732="","",IF(集計用!F732="男",LOOKUP(集計用!S732,得点換算データ!$M$3:$N$12),LOOKUP(集計用!S732,得点換算データ!$M$17:$N$26)))</f>
        <v/>
      </c>
      <c r="U732" s="28" t="str">
        <f>IF(記入用!O732="","",ROUNDDOWN(記入用!O732,0))</f>
        <v/>
      </c>
      <c r="V732" s="30" t="str">
        <f>IF(集計用!U732="","",IF(集計用!F732="男",LOOKUP(集計用!U732,得点換算データ!$O$3:$P$12),LOOKUP(集計用!U732,得点換算データ!$O$17:$P$26)))</f>
        <v/>
      </c>
      <c r="W732" s="28" t="str">
        <f>IF(記入用!P732="","",ROUNDDOWN(記入用!P732,0))</f>
        <v/>
      </c>
      <c r="X732" s="30" t="str">
        <f>IF(集計用!W732="","",IF(集計用!F732="男",LOOKUP(集計用!W732,得点換算データ!$Q$3:$R$12),LOOKUP(集計用!W732,得点換算データ!$Q$17:$R$26)))</f>
        <v/>
      </c>
      <c r="Y732" s="28" t="str">
        <f>IF(SUM(集計用!H732+J732+L732+N732+P732+R732+T732+V732+X732)=0,"",(H732+J732+L732+N732+T732+V732+X732+MAX(P732,R732)))</f>
        <v/>
      </c>
      <c r="Z732" s="28" t="str">
        <f>IF(Y732="","",IF(C732=1,LOOKUP(Y732,得点換算データ!$B$29:$B$33,得点換算データ!$A$29:$A$33),IF(C732=2,LOOKUP(Y732,得点換算データ!$C$29:$C$33,得点換算データ!$A$29:$A$33),LOOKUP(Y732,得点換算データ!$D$29:$D$33,得点換算データ!$A$29:$A$33))))</f>
        <v/>
      </c>
      <c r="AA732" s="27">
        <f t="shared" si="110"/>
        <v>0</v>
      </c>
      <c r="AB732" s="27"/>
      <c r="AC732" s="27">
        <f t="shared" si="111"/>
        <v>0</v>
      </c>
      <c r="AD732" s="27">
        <f t="shared" si="112"/>
        <v>0</v>
      </c>
      <c r="AE732" s="27">
        <f t="shared" si="113"/>
        <v>0</v>
      </c>
      <c r="AF732" s="27">
        <f t="shared" si="114"/>
        <v>0</v>
      </c>
      <c r="AG732" s="27">
        <f t="shared" si="115"/>
        <v>0</v>
      </c>
      <c r="AH732" s="27">
        <f t="shared" si="116"/>
        <v>0</v>
      </c>
      <c r="AI732" s="27">
        <f t="shared" si="117"/>
        <v>0</v>
      </c>
      <c r="AJ732" s="27">
        <f t="shared" si="118"/>
        <v>0</v>
      </c>
      <c r="AK732" s="27">
        <f t="shared" si="119"/>
        <v>0</v>
      </c>
    </row>
    <row r="733" spans="1:37">
      <c r="A733" s="28" t="str">
        <f>IF(記入用!A733="","",記入用!A733)</f>
        <v/>
      </c>
      <c r="B733" s="28" t="str">
        <f>IF(記入用!B733="","",記入用!B733)</f>
        <v/>
      </c>
      <c r="C733" s="28" t="str">
        <f>IF(記入用!C733="","",記入用!C733)</f>
        <v/>
      </c>
      <c r="D733" s="28" t="str">
        <f>IF(記入用!D733="","",記入用!D733)</f>
        <v/>
      </c>
      <c r="E733" s="28" t="str">
        <f>IF(記入用!E733="","",記入用!E733)</f>
        <v/>
      </c>
      <c r="F733" s="28" t="str">
        <f>IF(記入用!F733="","",記入用!F733)</f>
        <v/>
      </c>
      <c r="G733" s="28" t="str">
        <f>IF(OR(記入用!G733=0,記入用!H733=0),"",ROUND((記入用!G733+記入用!H733)/2,0))</f>
        <v/>
      </c>
      <c r="H733" s="29" t="str">
        <f>IF(集計用!G733="","",IF(集計用!F733="男",LOOKUP(集計用!G733,得点換算データ!$A$3:$B$12),LOOKUP(集計用!G733,得点換算データ!$A$17:$B$26)))</f>
        <v/>
      </c>
      <c r="I733" s="28" t="str">
        <f>IF(記入用!I733="","",記入用!I733)</f>
        <v/>
      </c>
      <c r="J733" s="30" t="str">
        <f>IF(集計用!I733="","",IF(集計用!F733="男",LOOKUP(集計用!I733,得点換算データ!$C$3:$D$12),LOOKUP(集計用!I733,得点換算データ!$C$17:$D$26)))</f>
        <v/>
      </c>
      <c r="K733" s="28" t="str">
        <f>IF(記入用!J733="","",ROUNDDOWN(記入用!J733,0))</f>
        <v/>
      </c>
      <c r="L733" s="29" t="str">
        <f>IF(集計用!K733="","",IF(集計用!F733="男",LOOKUP(集計用!K733,得点換算データ!$E$3:$F$12),LOOKUP(集計用!K733,得点換算データ!$E$17:$F$26)))</f>
        <v/>
      </c>
      <c r="M733" s="28" t="str">
        <f>IF(記入用!K733="","",記入用!K733)</f>
        <v/>
      </c>
      <c r="N733" s="30" t="str">
        <f>IF(集計用!M733="","",IF(集計用!F733="男",LOOKUP(集計用!M733,得点換算データ!$G$3:$H$12),LOOKUP(集計用!M733,得点換算データ!$G$17:$H$26)))</f>
        <v/>
      </c>
      <c r="O733" s="28" t="str">
        <f>IF(記入用!L733="","",記入用!L733)</f>
        <v/>
      </c>
      <c r="P733" s="30" t="str">
        <f>IF(集計用!O733="","",IF(集計用!F733="男",LOOKUP(集計用!O733,得点換算データ!$I$3:$J$12),LOOKUP(集計用!O733,得点換算データ!$I$17:$J$26)))</f>
        <v/>
      </c>
      <c r="Q733" s="28" t="str">
        <f>IF(記入用!M733="","",記入用!M733)</f>
        <v/>
      </c>
      <c r="R733" s="30" t="str">
        <f>IF(集計用!Q733="","",IF(集計用!F733="男",LOOKUP(集計用!Q733,得点換算データ!$K$3:$L$12),LOOKUP(集計用!Q733,得点換算データ!$K$17:$L$26)))</f>
        <v/>
      </c>
      <c r="S733" s="28" t="str">
        <f>IF(記入用!N733="","",ROUNDUP(記入用!N733,1))</f>
        <v/>
      </c>
      <c r="T733" s="30" t="str">
        <f>IF(集計用!S733="","",IF(集計用!F733="男",LOOKUP(集計用!S733,得点換算データ!$M$3:$N$12),LOOKUP(集計用!S733,得点換算データ!$M$17:$N$26)))</f>
        <v/>
      </c>
      <c r="U733" s="28" t="str">
        <f>IF(記入用!O733="","",ROUNDDOWN(記入用!O733,0))</f>
        <v/>
      </c>
      <c r="V733" s="30" t="str">
        <f>IF(集計用!U733="","",IF(集計用!F733="男",LOOKUP(集計用!U733,得点換算データ!$O$3:$P$12),LOOKUP(集計用!U733,得点換算データ!$O$17:$P$26)))</f>
        <v/>
      </c>
      <c r="W733" s="28" t="str">
        <f>IF(記入用!P733="","",ROUNDDOWN(記入用!P733,0))</f>
        <v/>
      </c>
      <c r="X733" s="30" t="str">
        <f>IF(集計用!W733="","",IF(集計用!F733="男",LOOKUP(集計用!W733,得点換算データ!$Q$3:$R$12),LOOKUP(集計用!W733,得点換算データ!$Q$17:$R$26)))</f>
        <v/>
      </c>
      <c r="Y733" s="28" t="str">
        <f>IF(SUM(集計用!H733+J733+L733+N733+P733+R733+T733+V733+X733)=0,"",(H733+J733+L733+N733+T733+V733+X733+MAX(P733,R733)))</f>
        <v/>
      </c>
      <c r="Z733" s="28" t="str">
        <f>IF(Y733="","",IF(C733=1,LOOKUP(Y733,得点換算データ!$B$29:$B$33,得点換算データ!$A$29:$A$33),IF(C733=2,LOOKUP(Y733,得点換算データ!$C$29:$C$33,得点換算データ!$A$29:$A$33),LOOKUP(Y733,得点換算データ!$D$29:$D$33,得点換算データ!$A$29:$A$33))))</f>
        <v/>
      </c>
      <c r="AA733" s="27">
        <f t="shared" si="110"/>
        <v>0</v>
      </c>
      <c r="AB733" s="27"/>
      <c r="AC733" s="27">
        <f t="shared" si="111"/>
        <v>0</v>
      </c>
      <c r="AD733" s="27">
        <f t="shared" si="112"/>
        <v>0</v>
      </c>
      <c r="AE733" s="27">
        <f t="shared" si="113"/>
        <v>0</v>
      </c>
      <c r="AF733" s="27">
        <f t="shared" si="114"/>
        <v>0</v>
      </c>
      <c r="AG733" s="27">
        <f t="shared" si="115"/>
        <v>0</v>
      </c>
      <c r="AH733" s="27">
        <f t="shared" si="116"/>
        <v>0</v>
      </c>
      <c r="AI733" s="27">
        <f t="shared" si="117"/>
        <v>0</v>
      </c>
      <c r="AJ733" s="27">
        <f t="shared" si="118"/>
        <v>0</v>
      </c>
      <c r="AK733" s="27">
        <f t="shared" si="119"/>
        <v>0</v>
      </c>
    </row>
    <row r="734" spans="1:37">
      <c r="A734" s="28" t="str">
        <f>IF(記入用!A734="","",記入用!A734)</f>
        <v/>
      </c>
      <c r="B734" s="28" t="str">
        <f>IF(記入用!B734="","",記入用!B734)</f>
        <v/>
      </c>
      <c r="C734" s="28" t="str">
        <f>IF(記入用!C734="","",記入用!C734)</f>
        <v/>
      </c>
      <c r="D734" s="28" t="str">
        <f>IF(記入用!D734="","",記入用!D734)</f>
        <v/>
      </c>
      <c r="E734" s="28" t="str">
        <f>IF(記入用!E734="","",記入用!E734)</f>
        <v/>
      </c>
      <c r="F734" s="28" t="str">
        <f>IF(記入用!F734="","",記入用!F734)</f>
        <v/>
      </c>
      <c r="G734" s="28" t="str">
        <f>IF(OR(記入用!G734=0,記入用!H734=0),"",ROUND((記入用!G734+記入用!H734)/2,0))</f>
        <v/>
      </c>
      <c r="H734" s="29" t="str">
        <f>IF(集計用!G734="","",IF(集計用!F734="男",LOOKUP(集計用!G734,得点換算データ!$A$3:$B$12),LOOKUP(集計用!G734,得点換算データ!$A$17:$B$26)))</f>
        <v/>
      </c>
      <c r="I734" s="28" t="str">
        <f>IF(記入用!I734="","",記入用!I734)</f>
        <v/>
      </c>
      <c r="J734" s="30" t="str">
        <f>IF(集計用!I734="","",IF(集計用!F734="男",LOOKUP(集計用!I734,得点換算データ!$C$3:$D$12),LOOKUP(集計用!I734,得点換算データ!$C$17:$D$26)))</f>
        <v/>
      </c>
      <c r="K734" s="28" t="str">
        <f>IF(記入用!J734="","",ROUNDDOWN(記入用!J734,0))</f>
        <v/>
      </c>
      <c r="L734" s="29" t="str">
        <f>IF(集計用!K734="","",IF(集計用!F734="男",LOOKUP(集計用!K734,得点換算データ!$E$3:$F$12),LOOKUP(集計用!K734,得点換算データ!$E$17:$F$26)))</f>
        <v/>
      </c>
      <c r="M734" s="28" t="str">
        <f>IF(記入用!K734="","",記入用!K734)</f>
        <v/>
      </c>
      <c r="N734" s="30" t="str">
        <f>IF(集計用!M734="","",IF(集計用!F734="男",LOOKUP(集計用!M734,得点換算データ!$G$3:$H$12),LOOKUP(集計用!M734,得点換算データ!$G$17:$H$26)))</f>
        <v/>
      </c>
      <c r="O734" s="28" t="str">
        <f>IF(記入用!L734="","",記入用!L734)</f>
        <v/>
      </c>
      <c r="P734" s="30" t="str">
        <f>IF(集計用!O734="","",IF(集計用!F734="男",LOOKUP(集計用!O734,得点換算データ!$I$3:$J$12),LOOKUP(集計用!O734,得点換算データ!$I$17:$J$26)))</f>
        <v/>
      </c>
      <c r="Q734" s="28" t="str">
        <f>IF(記入用!M734="","",記入用!M734)</f>
        <v/>
      </c>
      <c r="R734" s="30" t="str">
        <f>IF(集計用!Q734="","",IF(集計用!F734="男",LOOKUP(集計用!Q734,得点換算データ!$K$3:$L$12),LOOKUP(集計用!Q734,得点換算データ!$K$17:$L$26)))</f>
        <v/>
      </c>
      <c r="S734" s="28" t="str">
        <f>IF(記入用!N734="","",ROUNDUP(記入用!N734,1))</f>
        <v/>
      </c>
      <c r="T734" s="30" t="str">
        <f>IF(集計用!S734="","",IF(集計用!F734="男",LOOKUP(集計用!S734,得点換算データ!$M$3:$N$12),LOOKUP(集計用!S734,得点換算データ!$M$17:$N$26)))</f>
        <v/>
      </c>
      <c r="U734" s="28" t="str">
        <f>IF(記入用!O734="","",ROUNDDOWN(記入用!O734,0))</f>
        <v/>
      </c>
      <c r="V734" s="30" t="str">
        <f>IF(集計用!U734="","",IF(集計用!F734="男",LOOKUP(集計用!U734,得点換算データ!$O$3:$P$12),LOOKUP(集計用!U734,得点換算データ!$O$17:$P$26)))</f>
        <v/>
      </c>
      <c r="W734" s="28" t="str">
        <f>IF(記入用!P734="","",ROUNDDOWN(記入用!P734,0))</f>
        <v/>
      </c>
      <c r="X734" s="30" t="str">
        <f>IF(集計用!W734="","",IF(集計用!F734="男",LOOKUP(集計用!W734,得点換算データ!$Q$3:$R$12),LOOKUP(集計用!W734,得点換算データ!$Q$17:$R$26)))</f>
        <v/>
      </c>
      <c r="Y734" s="28" t="str">
        <f>IF(SUM(集計用!H734+J734+L734+N734+P734+R734+T734+V734+X734)=0,"",(H734+J734+L734+N734+T734+V734+X734+MAX(P734,R734)))</f>
        <v/>
      </c>
      <c r="Z734" s="28" t="str">
        <f>IF(Y734="","",IF(C734=1,LOOKUP(Y734,得点換算データ!$B$29:$B$33,得点換算データ!$A$29:$A$33),IF(C734=2,LOOKUP(Y734,得点換算データ!$C$29:$C$33,得点換算データ!$A$29:$A$33),LOOKUP(Y734,得点換算データ!$D$29:$D$33,得点換算データ!$A$29:$A$33))))</f>
        <v/>
      </c>
      <c r="AA734" s="27">
        <f t="shared" si="110"/>
        <v>0</v>
      </c>
      <c r="AB734" s="27"/>
      <c r="AC734" s="27">
        <f t="shared" si="111"/>
        <v>0</v>
      </c>
      <c r="AD734" s="27">
        <f t="shared" si="112"/>
        <v>0</v>
      </c>
      <c r="AE734" s="27">
        <f t="shared" si="113"/>
        <v>0</v>
      </c>
      <c r="AF734" s="27">
        <f t="shared" si="114"/>
        <v>0</v>
      </c>
      <c r="AG734" s="27">
        <f t="shared" si="115"/>
        <v>0</v>
      </c>
      <c r="AH734" s="27">
        <f t="shared" si="116"/>
        <v>0</v>
      </c>
      <c r="AI734" s="27">
        <f t="shared" si="117"/>
        <v>0</v>
      </c>
      <c r="AJ734" s="27">
        <f t="shared" si="118"/>
        <v>0</v>
      </c>
      <c r="AK734" s="27">
        <f t="shared" si="119"/>
        <v>0</v>
      </c>
    </row>
    <row r="735" spans="1:37">
      <c r="A735" s="28" t="str">
        <f>IF(記入用!A735="","",記入用!A735)</f>
        <v/>
      </c>
      <c r="B735" s="28" t="str">
        <f>IF(記入用!B735="","",記入用!B735)</f>
        <v/>
      </c>
      <c r="C735" s="28" t="str">
        <f>IF(記入用!C735="","",記入用!C735)</f>
        <v/>
      </c>
      <c r="D735" s="28" t="str">
        <f>IF(記入用!D735="","",記入用!D735)</f>
        <v/>
      </c>
      <c r="E735" s="28" t="str">
        <f>IF(記入用!E735="","",記入用!E735)</f>
        <v/>
      </c>
      <c r="F735" s="28" t="str">
        <f>IF(記入用!F735="","",記入用!F735)</f>
        <v/>
      </c>
      <c r="G735" s="28" t="str">
        <f>IF(OR(記入用!G735=0,記入用!H735=0),"",ROUND((記入用!G735+記入用!H735)/2,0))</f>
        <v/>
      </c>
      <c r="H735" s="29" t="str">
        <f>IF(集計用!G735="","",IF(集計用!F735="男",LOOKUP(集計用!G735,得点換算データ!$A$3:$B$12),LOOKUP(集計用!G735,得点換算データ!$A$17:$B$26)))</f>
        <v/>
      </c>
      <c r="I735" s="28" t="str">
        <f>IF(記入用!I735="","",記入用!I735)</f>
        <v/>
      </c>
      <c r="J735" s="30" t="str">
        <f>IF(集計用!I735="","",IF(集計用!F735="男",LOOKUP(集計用!I735,得点換算データ!$C$3:$D$12),LOOKUP(集計用!I735,得点換算データ!$C$17:$D$26)))</f>
        <v/>
      </c>
      <c r="K735" s="28" t="str">
        <f>IF(記入用!J735="","",ROUNDDOWN(記入用!J735,0))</f>
        <v/>
      </c>
      <c r="L735" s="29" t="str">
        <f>IF(集計用!K735="","",IF(集計用!F735="男",LOOKUP(集計用!K735,得点換算データ!$E$3:$F$12),LOOKUP(集計用!K735,得点換算データ!$E$17:$F$26)))</f>
        <v/>
      </c>
      <c r="M735" s="28" t="str">
        <f>IF(記入用!K735="","",記入用!K735)</f>
        <v/>
      </c>
      <c r="N735" s="30" t="str">
        <f>IF(集計用!M735="","",IF(集計用!F735="男",LOOKUP(集計用!M735,得点換算データ!$G$3:$H$12),LOOKUP(集計用!M735,得点換算データ!$G$17:$H$26)))</f>
        <v/>
      </c>
      <c r="O735" s="28" t="str">
        <f>IF(記入用!L735="","",記入用!L735)</f>
        <v/>
      </c>
      <c r="P735" s="30" t="str">
        <f>IF(集計用!O735="","",IF(集計用!F735="男",LOOKUP(集計用!O735,得点換算データ!$I$3:$J$12),LOOKUP(集計用!O735,得点換算データ!$I$17:$J$26)))</f>
        <v/>
      </c>
      <c r="Q735" s="28" t="str">
        <f>IF(記入用!M735="","",記入用!M735)</f>
        <v/>
      </c>
      <c r="R735" s="30" t="str">
        <f>IF(集計用!Q735="","",IF(集計用!F735="男",LOOKUP(集計用!Q735,得点換算データ!$K$3:$L$12),LOOKUP(集計用!Q735,得点換算データ!$K$17:$L$26)))</f>
        <v/>
      </c>
      <c r="S735" s="28" t="str">
        <f>IF(記入用!N735="","",ROUNDUP(記入用!N735,1))</f>
        <v/>
      </c>
      <c r="T735" s="30" t="str">
        <f>IF(集計用!S735="","",IF(集計用!F735="男",LOOKUP(集計用!S735,得点換算データ!$M$3:$N$12),LOOKUP(集計用!S735,得点換算データ!$M$17:$N$26)))</f>
        <v/>
      </c>
      <c r="U735" s="28" t="str">
        <f>IF(記入用!O735="","",ROUNDDOWN(記入用!O735,0))</f>
        <v/>
      </c>
      <c r="V735" s="30" t="str">
        <f>IF(集計用!U735="","",IF(集計用!F735="男",LOOKUP(集計用!U735,得点換算データ!$O$3:$P$12),LOOKUP(集計用!U735,得点換算データ!$O$17:$P$26)))</f>
        <v/>
      </c>
      <c r="W735" s="28" t="str">
        <f>IF(記入用!P735="","",ROUNDDOWN(記入用!P735,0))</f>
        <v/>
      </c>
      <c r="X735" s="30" t="str">
        <f>IF(集計用!W735="","",IF(集計用!F735="男",LOOKUP(集計用!W735,得点換算データ!$Q$3:$R$12),LOOKUP(集計用!W735,得点換算データ!$Q$17:$R$26)))</f>
        <v/>
      </c>
      <c r="Y735" s="28" t="str">
        <f>IF(SUM(集計用!H735+J735+L735+N735+P735+R735+T735+V735+X735)=0,"",(H735+J735+L735+N735+T735+V735+X735+MAX(P735,R735)))</f>
        <v/>
      </c>
      <c r="Z735" s="28" t="str">
        <f>IF(Y735="","",IF(C735=1,LOOKUP(Y735,得点換算データ!$B$29:$B$33,得点換算データ!$A$29:$A$33),IF(C735=2,LOOKUP(Y735,得点換算データ!$C$29:$C$33,得点換算データ!$A$29:$A$33),LOOKUP(Y735,得点換算データ!$D$29:$D$33,得点換算データ!$A$29:$A$33))))</f>
        <v/>
      </c>
      <c r="AA735" s="27">
        <f t="shared" si="110"/>
        <v>0</v>
      </c>
      <c r="AB735" s="27"/>
      <c r="AC735" s="27">
        <f t="shared" si="111"/>
        <v>0</v>
      </c>
      <c r="AD735" s="27">
        <f t="shared" si="112"/>
        <v>0</v>
      </c>
      <c r="AE735" s="27">
        <f t="shared" si="113"/>
        <v>0</v>
      </c>
      <c r="AF735" s="27">
        <f t="shared" si="114"/>
        <v>0</v>
      </c>
      <c r="AG735" s="27">
        <f t="shared" si="115"/>
        <v>0</v>
      </c>
      <c r="AH735" s="27">
        <f t="shared" si="116"/>
        <v>0</v>
      </c>
      <c r="AI735" s="27">
        <f t="shared" si="117"/>
        <v>0</v>
      </c>
      <c r="AJ735" s="27">
        <f t="shared" si="118"/>
        <v>0</v>
      </c>
      <c r="AK735" s="27">
        <f t="shared" si="119"/>
        <v>0</v>
      </c>
    </row>
    <row r="736" spans="1:37">
      <c r="A736" s="28" t="str">
        <f>IF(記入用!A736="","",記入用!A736)</f>
        <v/>
      </c>
      <c r="B736" s="28" t="str">
        <f>IF(記入用!B736="","",記入用!B736)</f>
        <v/>
      </c>
      <c r="C736" s="28" t="str">
        <f>IF(記入用!C736="","",記入用!C736)</f>
        <v/>
      </c>
      <c r="D736" s="28" t="str">
        <f>IF(記入用!D736="","",記入用!D736)</f>
        <v/>
      </c>
      <c r="E736" s="28" t="str">
        <f>IF(記入用!E736="","",記入用!E736)</f>
        <v/>
      </c>
      <c r="F736" s="28" t="str">
        <f>IF(記入用!F736="","",記入用!F736)</f>
        <v/>
      </c>
      <c r="G736" s="28" t="str">
        <f>IF(OR(記入用!G736=0,記入用!H736=0),"",ROUND((記入用!G736+記入用!H736)/2,0))</f>
        <v/>
      </c>
      <c r="H736" s="29" t="str">
        <f>IF(集計用!G736="","",IF(集計用!F736="男",LOOKUP(集計用!G736,得点換算データ!$A$3:$B$12),LOOKUP(集計用!G736,得点換算データ!$A$17:$B$26)))</f>
        <v/>
      </c>
      <c r="I736" s="28" t="str">
        <f>IF(記入用!I736="","",記入用!I736)</f>
        <v/>
      </c>
      <c r="J736" s="30" t="str">
        <f>IF(集計用!I736="","",IF(集計用!F736="男",LOOKUP(集計用!I736,得点換算データ!$C$3:$D$12),LOOKUP(集計用!I736,得点換算データ!$C$17:$D$26)))</f>
        <v/>
      </c>
      <c r="K736" s="28" t="str">
        <f>IF(記入用!J736="","",ROUNDDOWN(記入用!J736,0))</f>
        <v/>
      </c>
      <c r="L736" s="29" t="str">
        <f>IF(集計用!K736="","",IF(集計用!F736="男",LOOKUP(集計用!K736,得点換算データ!$E$3:$F$12),LOOKUP(集計用!K736,得点換算データ!$E$17:$F$26)))</f>
        <v/>
      </c>
      <c r="M736" s="28" t="str">
        <f>IF(記入用!K736="","",記入用!K736)</f>
        <v/>
      </c>
      <c r="N736" s="30" t="str">
        <f>IF(集計用!M736="","",IF(集計用!F736="男",LOOKUP(集計用!M736,得点換算データ!$G$3:$H$12),LOOKUP(集計用!M736,得点換算データ!$G$17:$H$26)))</f>
        <v/>
      </c>
      <c r="O736" s="28" t="str">
        <f>IF(記入用!L736="","",記入用!L736)</f>
        <v/>
      </c>
      <c r="P736" s="30" t="str">
        <f>IF(集計用!O736="","",IF(集計用!F736="男",LOOKUP(集計用!O736,得点換算データ!$I$3:$J$12),LOOKUP(集計用!O736,得点換算データ!$I$17:$J$26)))</f>
        <v/>
      </c>
      <c r="Q736" s="28" t="str">
        <f>IF(記入用!M736="","",記入用!M736)</f>
        <v/>
      </c>
      <c r="R736" s="30" t="str">
        <f>IF(集計用!Q736="","",IF(集計用!F736="男",LOOKUP(集計用!Q736,得点換算データ!$K$3:$L$12),LOOKUP(集計用!Q736,得点換算データ!$K$17:$L$26)))</f>
        <v/>
      </c>
      <c r="S736" s="28" t="str">
        <f>IF(記入用!N736="","",ROUNDUP(記入用!N736,1))</f>
        <v/>
      </c>
      <c r="T736" s="30" t="str">
        <f>IF(集計用!S736="","",IF(集計用!F736="男",LOOKUP(集計用!S736,得点換算データ!$M$3:$N$12),LOOKUP(集計用!S736,得点換算データ!$M$17:$N$26)))</f>
        <v/>
      </c>
      <c r="U736" s="28" t="str">
        <f>IF(記入用!O736="","",ROUNDDOWN(記入用!O736,0))</f>
        <v/>
      </c>
      <c r="V736" s="30" t="str">
        <f>IF(集計用!U736="","",IF(集計用!F736="男",LOOKUP(集計用!U736,得点換算データ!$O$3:$P$12),LOOKUP(集計用!U736,得点換算データ!$O$17:$P$26)))</f>
        <v/>
      </c>
      <c r="W736" s="28" t="str">
        <f>IF(記入用!P736="","",ROUNDDOWN(記入用!P736,0))</f>
        <v/>
      </c>
      <c r="X736" s="30" t="str">
        <f>IF(集計用!W736="","",IF(集計用!F736="男",LOOKUP(集計用!W736,得点換算データ!$Q$3:$R$12),LOOKUP(集計用!W736,得点換算データ!$Q$17:$R$26)))</f>
        <v/>
      </c>
      <c r="Y736" s="28" t="str">
        <f>IF(SUM(集計用!H736+J736+L736+N736+P736+R736+T736+V736+X736)=0,"",(H736+J736+L736+N736+T736+V736+X736+MAX(P736,R736)))</f>
        <v/>
      </c>
      <c r="Z736" s="28" t="str">
        <f>IF(Y736="","",IF(C736=1,LOOKUP(Y736,得点換算データ!$B$29:$B$33,得点換算データ!$A$29:$A$33),IF(C736=2,LOOKUP(Y736,得点換算データ!$C$29:$C$33,得点換算データ!$A$29:$A$33),LOOKUP(Y736,得点換算データ!$D$29:$D$33,得点換算データ!$A$29:$A$33))))</f>
        <v/>
      </c>
      <c r="AA736" s="27">
        <f t="shared" si="110"/>
        <v>0</v>
      </c>
      <c r="AB736" s="27"/>
      <c r="AC736" s="27">
        <f t="shared" si="111"/>
        <v>0</v>
      </c>
      <c r="AD736" s="27">
        <f t="shared" si="112"/>
        <v>0</v>
      </c>
      <c r="AE736" s="27">
        <f t="shared" si="113"/>
        <v>0</v>
      </c>
      <c r="AF736" s="27">
        <f t="shared" si="114"/>
        <v>0</v>
      </c>
      <c r="AG736" s="27">
        <f t="shared" si="115"/>
        <v>0</v>
      </c>
      <c r="AH736" s="27">
        <f t="shared" si="116"/>
        <v>0</v>
      </c>
      <c r="AI736" s="27">
        <f t="shared" si="117"/>
        <v>0</v>
      </c>
      <c r="AJ736" s="27">
        <f t="shared" si="118"/>
        <v>0</v>
      </c>
      <c r="AK736" s="27">
        <f t="shared" si="119"/>
        <v>0</v>
      </c>
    </row>
    <row r="737" spans="1:37">
      <c r="A737" s="28" t="str">
        <f>IF(記入用!A737="","",記入用!A737)</f>
        <v/>
      </c>
      <c r="B737" s="28" t="str">
        <f>IF(記入用!B737="","",記入用!B737)</f>
        <v/>
      </c>
      <c r="C737" s="28" t="str">
        <f>IF(記入用!C737="","",記入用!C737)</f>
        <v/>
      </c>
      <c r="D737" s="28" t="str">
        <f>IF(記入用!D737="","",記入用!D737)</f>
        <v/>
      </c>
      <c r="E737" s="28" t="str">
        <f>IF(記入用!E737="","",記入用!E737)</f>
        <v/>
      </c>
      <c r="F737" s="28" t="str">
        <f>IF(記入用!F737="","",記入用!F737)</f>
        <v/>
      </c>
      <c r="G737" s="28" t="str">
        <f>IF(OR(記入用!G737=0,記入用!H737=0),"",ROUND((記入用!G737+記入用!H737)/2,0))</f>
        <v/>
      </c>
      <c r="H737" s="29" t="str">
        <f>IF(集計用!G737="","",IF(集計用!F737="男",LOOKUP(集計用!G737,得点換算データ!$A$3:$B$12),LOOKUP(集計用!G737,得点換算データ!$A$17:$B$26)))</f>
        <v/>
      </c>
      <c r="I737" s="28" t="str">
        <f>IF(記入用!I737="","",記入用!I737)</f>
        <v/>
      </c>
      <c r="J737" s="30" t="str">
        <f>IF(集計用!I737="","",IF(集計用!F737="男",LOOKUP(集計用!I737,得点換算データ!$C$3:$D$12),LOOKUP(集計用!I737,得点換算データ!$C$17:$D$26)))</f>
        <v/>
      </c>
      <c r="K737" s="28" t="str">
        <f>IF(記入用!J737="","",ROUNDDOWN(記入用!J737,0))</f>
        <v/>
      </c>
      <c r="L737" s="29" t="str">
        <f>IF(集計用!K737="","",IF(集計用!F737="男",LOOKUP(集計用!K737,得点換算データ!$E$3:$F$12),LOOKUP(集計用!K737,得点換算データ!$E$17:$F$26)))</f>
        <v/>
      </c>
      <c r="M737" s="28" t="str">
        <f>IF(記入用!K737="","",記入用!K737)</f>
        <v/>
      </c>
      <c r="N737" s="30" t="str">
        <f>IF(集計用!M737="","",IF(集計用!F737="男",LOOKUP(集計用!M737,得点換算データ!$G$3:$H$12),LOOKUP(集計用!M737,得点換算データ!$G$17:$H$26)))</f>
        <v/>
      </c>
      <c r="O737" s="28" t="str">
        <f>IF(記入用!L737="","",記入用!L737)</f>
        <v/>
      </c>
      <c r="P737" s="30" t="str">
        <f>IF(集計用!O737="","",IF(集計用!F737="男",LOOKUP(集計用!O737,得点換算データ!$I$3:$J$12),LOOKUP(集計用!O737,得点換算データ!$I$17:$J$26)))</f>
        <v/>
      </c>
      <c r="Q737" s="28" t="str">
        <f>IF(記入用!M737="","",記入用!M737)</f>
        <v/>
      </c>
      <c r="R737" s="30" t="str">
        <f>IF(集計用!Q737="","",IF(集計用!F737="男",LOOKUP(集計用!Q737,得点換算データ!$K$3:$L$12),LOOKUP(集計用!Q737,得点換算データ!$K$17:$L$26)))</f>
        <v/>
      </c>
      <c r="S737" s="28" t="str">
        <f>IF(記入用!N737="","",ROUNDUP(記入用!N737,1))</f>
        <v/>
      </c>
      <c r="T737" s="30" t="str">
        <f>IF(集計用!S737="","",IF(集計用!F737="男",LOOKUP(集計用!S737,得点換算データ!$M$3:$N$12),LOOKUP(集計用!S737,得点換算データ!$M$17:$N$26)))</f>
        <v/>
      </c>
      <c r="U737" s="28" t="str">
        <f>IF(記入用!O737="","",ROUNDDOWN(記入用!O737,0))</f>
        <v/>
      </c>
      <c r="V737" s="30" t="str">
        <f>IF(集計用!U737="","",IF(集計用!F737="男",LOOKUP(集計用!U737,得点換算データ!$O$3:$P$12),LOOKUP(集計用!U737,得点換算データ!$O$17:$P$26)))</f>
        <v/>
      </c>
      <c r="W737" s="28" t="str">
        <f>IF(記入用!P737="","",ROUNDDOWN(記入用!P737,0))</f>
        <v/>
      </c>
      <c r="X737" s="30" t="str">
        <f>IF(集計用!W737="","",IF(集計用!F737="男",LOOKUP(集計用!W737,得点換算データ!$Q$3:$R$12),LOOKUP(集計用!W737,得点換算データ!$Q$17:$R$26)))</f>
        <v/>
      </c>
      <c r="Y737" s="28" t="str">
        <f>IF(SUM(集計用!H737+J737+L737+N737+P737+R737+T737+V737+X737)=0,"",(H737+J737+L737+N737+T737+V737+X737+MAX(P737,R737)))</f>
        <v/>
      </c>
      <c r="Z737" s="28" t="str">
        <f>IF(Y737="","",IF(C737=1,LOOKUP(Y737,得点換算データ!$B$29:$B$33,得点換算データ!$A$29:$A$33),IF(C737=2,LOOKUP(Y737,得点換算データ!$C$29:$C$33,得点換算データ!$A$29:$A$33),LOOKUP(Y737,得点換算データ!$D$29:$D$33,得点換算データ!$A$29:$A$33))))</f>
        <v/>
      </c>
      <c r="AA737" s="27">
        <f t="shared" si="110"/>
        <v>0</v>
      </c>
      <c r="AB737" s="27"/>
      <c r="AC737" s="27">
        <f t="shared" si="111"/>
        <v>0</v>
      </c>
      <c r="AD737" s="27">
        <f t="shared" si="112"/>
        <v>0</v>
      </c>
      <c r="AE737" s="27">
        <f t="shared" si="113"/>
        <v>0</v>
      </c>
      <c r="AF737" s="27">
        <f t="shared" si="114"/>
        <v>0</v>
      </c>
      <c r="AG737" s="27">
        <f t="shared" si="115"/>
        <v>0</v>
      </c>
      <c r="AH737" s="27">
        <f t="shared" si="116"/>
        <v>0</v>
      </c>
      <c r="AI737" s="27">
        <f t="shared" si="117"/>
        <v>0</v>
      </c>
      <c r="AJ737" s="27">
        <f t="shared" si="118"/>
        <v>0</v>
      </c>
      <c r="AK737" s="27">
        <f t="shared" si="119"/>
        <v>0</v>
      </c>
    </row>
    <row r="738" spans="1:37">
      <c r="A738" s="28" t="str">
        <f>IF(記入用!A738="","",記入用!A738)</f>
        <v/>
      </c>
      <c r="B738" s="28" t="str">
        <f>IF(記入用!B738="","",記入用!B738)</f>
        <v/>
      </c>
      <c r="C738" s="28" t="str">
        <f>IF(記入用!C738="","",記入用!C738)</f>
        <v/>
      </c>
      <c r="D738" s="28" t="str">
        <f>IF(記入用!D738="","",記入用!D738)</f>
        <v/>
      </c>
      <c r="E738" s="28" t="str">
        <f>IF(記入用!E738="","",記入用!E738)</f>
        <v/>
      </c>
      <c r="F738" s="28" t="str">
        <f>IF(記入用!F738="","",記入用!F738)</f>
        <v/>
      </c>
      <c r="G738" s="28" t="str">
        <f>IF(OR(記入用!G738=0,記入用!H738=0),"",ROUND((記入用!G738+記入用!H738)/2,0))</f>
        <v/>
      </c>
      <c r="H738" s="29" t="str">
        <f>IF(集計用!G738="","",IF(集計用!F738="男",LOOKUP(集計用!G738,得点換算データ!$A$3:$B$12),LOOKUP(集計用!G738,得点換算データ!$A$17:$B$26)))</f>
        <v/>
      </c>
      <c r="I738" s="28" t="str">
        <f>IF(記入用!I738="","",記入用!I738)</f>
        <v/>
      </c>
      <c r="J738" s="30" t="str">
        <f>IF(集計用!I738="","",IF(集計用!F738="男",LOOKUP(集計用!I738,得点換算データ!$C$3:$D$12),LOOKUP(集計用!I738,得点換算データ!$C$17:$D$26)))</f>
        <v/>
      </c>
      <c r="K738" s="28" t="str">
        <f>IF(記入用!J738="","",ROUNDDOWN(記入用!J738,0))</f>
        <v/>
      </c>
      <c r="L738" s="29" t="str">
        <f>IF(集計用!K738="","",IF(集計用!F738="男",LOOKUP(集計用!K738,得点換算データ!$E$3:$F$12),LOOKUP(集計用!K738,得点換算データ!$E$17:$F$26)))</f>
        <v/>
      </c>
      <c r="M738" s="28" t="str">
        <f>IF(記入用!K738="","",記入用!K738)</f>
        <v/>
      </c>
      <c r="N738" s="30" t="str">
        <f>IF(集計用!M738="","",IF(集計用!F738="男",LOOKUP(集計用!M738,得点換算データ!$G$3:$H$12),LOOKUP(集計用!M738,得点換算データ!$G$17:$H$26)))</f>
        <v/>
      </c>
      <c r="O738" s="28" t="str">
        <f>IF(記入用!L738="","",記入用!L738)</f>
        <v/>
      </c>
      <c r="P738" s="30" t="str">
        <f>IF(集計用!O738="","",IF(集計用!F738="男",LOOKUP(集計用!O738,得点換算データ!$I$3:$J$12),LOOKUP(集計用!O738,得点換算データ!$I$17:$J$26)))</f>
        <v/>
      </c>
      <c r="Q738" s="28" t="str">
        <f>IF(記入用!M738="","",記入用!M738)</f>
        <v/>
      </c>
      <c r="R738" s="30" t="str">
        <f>IF(集計用!Q738="","",IF(集計用!F738="男",LOOKUP(集計用!Q738,得点換算データ!$K$3:$L$12),LOOKUP(集計用!Q738,得点換算データ!$K$17:$L$26)))</f>
        <v/>
      </c>
      <c r="S738" s="28" t="str">
        <f>IF(記入用!N738="","",ROUNDUP(記入用!N738,1))</f>
        <v/>
      </c>
      <c r="T738" s="30" t="str">
        <f>IF(集計用!S738="","",IF(集計用!F738="男",LOOKUP(集計用!S738,得点換算データ!$M$3:$N$12),LOOKUP(集計用!S738,得点換算データ!$M$17:$N$26)))</f>
        <v/>
      </c>
      <c r="U738" s="28" t="str">
        <f>IF(記入用!O738="","",ROUNDDOWN(記入用!O738,0))</f>
        <v/>
      </c>
      <c r="V738" s="30" t="str">
        <f>IF(集計用!U738="","",IF(集計用!F738="男",LOOKUP(集計用!U738,得点換算データ!$O$3:$P$12),LOOKUP(集計用!U738,得点換算データ!$O$17:$P$26)))</f>
        <v/>
      </c>
      <c r="W738" s="28" t="str">
        <f>IF(記入用!P738="","",ROUNDDOWN(記入用!P738,0))</f>
        <v/>
      </c>
      <c r="X738" s="30" t="str">
        <f>IF(集計用!W738="","",IF(集計用!F738="男",LOOKUP(集計用!W738,得点換算データ!$Q$3:$R$12),LOOKUP(集計用!W738,得点換算データ!$Q$17:$R$26)))</f>
        <v/>
      </c>
      <c r="Y738" s="28" t="str">
        <f>IF(SUM(集計用!H738+J738+L738+N738+P738+R738+T738+V738+X738)=0,"",(H738+J738+L738+N738+T738+V738+X738+MAX(P738,R738)))</f>
        <v/>
      </c>
      <c r="Z738" s="28" t="str">
        <f>IF(Y738="","",IF(C738=1,LOOKUP(Y738,得点換算データ!$B$29:$B$33,得点換算データ!$A$29:$A$33),IF(C738=2,LOOKUP(Y738,得点換算データ!$C$29:$C$33,得点換算データ!$A$29:$A$33),LOOKUP(Y738,得点換算データ!$D$29:$D$33,得点換算データ!$A$29:$A$33))))</f>
        <v/>
      </c>
      <c r="AA738" s="27">
        <f t="shared" si="110"/>
        <v>0</v>
      </c>
      <c r="AB738" s="27"/>
      <c r="AC738" s="27">
        <f t="shared" si="111"/>
        <v>0</v>
      </c>
      <c r="AD738" s="27">
        <f t="shared" si="112"/>
        <v>0</v>
      </c>
      <c r="AE738" s="27">
        <f t="shared" si="113"/>
        <v>0</v>
      </c>
      <c r="AF738" s="27">
        <f t="shared" si="114"/>
        <v>0</v>
      </c>
      <c r="AG738" s="27">
        <f t="shared" si="115"/>
        <v>0</v>
      </c>
      <c r="AH738" s="27">
        <f t="shared" si="116"/>
        <v>0</v>
      </c>
      <c r="AI738" s="27">
        <f t="shared" si="117"/>
        <v>0</v>
      </c>
      <c r="AJ738" s="27">
        <f t="shared" si="118"/>
        <v>0</v>
      </c>
      <c r="AK738" s="27">
        <f t="shared" si="119"/>
        <v>0</v>
      </c>
    </row>
    <row r="739" spans="1:37">
      <c r="A739" s="28" t="str">
        <f>IF(記入用!A739="","",記入用!A739)</f>
        <v/>
      </c>
      <c r="B739" s="28" t="str">
        <f>IF(記入用!B739="","",記入用!B739)</f>
        <v/>
      </c>
      <c r="C739" s="28" t="str">
        <f>IF(記入用!C739="","",記入用!C739)</f>
        <v/>
      </c>
      <c r="D739" s="28" t="str">
        <f>IF(記入用!D739="","",記入用!D739)</f>
        <v/>
      </c>
      <c r="E739" s="28" t="str">
        <f>IF(記入用!E739="","",記入用!E739)</f>
        <v/>
      </c>
      <c r="F739" s="28" t="str">
        <f>IF(記入用!F739="","",記入用!F739)</f>
        <v/>
      </c>
      <c r="G739" s="28" t="str">
        <f>IF(OR(記入用!G739=0,記入用!H739=0),"",ROUND((記入用!G739+記入用!H739)/2,0))</f>
        <v/>
      </c>
      <c r="H739" s="29" t="str">
        <f>IF(集計用!G739="","",IF(集計用!F739="男",LOOKUP(集計用!G739,得点換算データ!$A$3:$B$12),LOOKUP(集計用!G739,得点換算データ!$A$17:$B$26)))</f>
        <v/>
      </c>
      <c r="I739" s="28" t="str">
        <f>IF(記入用!I739="","",記入用!I739)</f>
        <v/>
      </c>
      <c r="J739" s="30" t="str">
        <f>IF(集計用!I739="","",IF(集計用!F739="男",LOOKUP(集計用!I739,得点換算データ!$C$3:$D$12),LOOKUP(集計用!I739,得点換算データ!$C$17:$D$26)))</f>
        <v/>
      </c>
      <c r="K739" s="28" t="str">
        <f>IF(記入用!J739="","",ROUNDDOWN(記入用!J739,0))</f>
        <v/>
      </c>
      <c r="L739" s="29" t="str">
        <f>IF(集計用!K739="","",IF(集計用!F739="男",LOOKUP(集計用!K739,得点換算データ!$E$3:$F$12),LOOKUP(集計用!K739,得点換算データ!$E$17:$F$26)))</f>
        <v/>
      </c>
      <c r="M739" s="28" t="str">
        <f>IF(記入用!K739="","",記入用!K739)</f>
        <v/>
      </c>
      <c r="N739" s="30" t="str">
        <f>IF(集計用!M739="","",IF(集計用!F739="男",LOOKUP(集計用!M739,得点換算データ!$G$3:$H$12),LOOKUP(集計用!M739,得点換算データ!$G$17:$H$26)))</f>
        <v/>
      </c>
      <c r="O739" s="28" t="str">
        <f>IF(記入用!L739="","",記入用!L739)</f>
        <v/>
      </c>
      <c r="P739" s="30" t="str">
        <f>IF(集計用!O739="","",IF(集計用!F739="男",LOOKUP(集計用!O739,得点換算データ!$I$3:$J$12),LOOKUP(集計用!O739,得点換算データ!$I$17:$J$26)))</f>
        <v/>
      </c>
      <c r="Q739" s="28" t="str">
        <f>IF(記入用!M739="","",記入用!M739)</f>
        <v/>
      </c>
      <c r="R739" s="30" t="str">
        <f>IF(集計用!Q739="","",IF(集計用!F739="男",LOOKUP(集計用!Q739,得点換算データ!$K$3:$L$12),LOOKUP(集計用!Q739,得点換算データ!$K$17:$L$26)))</f>
        <v/>
      </c>
      <c r="S739" s="28" t="str">
        <f>IF(記入用!N739="","",ROUNDUP(記入用!N739,1))</f>
        <v/>
      </c>
      <c r="T739" s="30" t="str">
        <f>IF(集計用!S739="","",IF(集計用!F739="男",LOOKUP(集計用!S739,得点換算データ!$M$3:$N$12),LOOKUP(集計用!S739,得点換算データ!$M$17:$N$26)))</f>
        <v/>
      </c>
      <c r="U739" s="28" t="str">
        <f>IF(記入用!O739="","",ROUNDDOWN(記入用!O739,0))</f>
        <v/>
      </c>
      <c r="V739" s="30" t="str">
        <f>IF(集計用!U739="","",IF(集計用!F739="男",LOOKUP(集計用!U739,得点換算データ!$O$3:$P$12),LOOKUP(集計用!U739,得点換算データ!$O$17:$P$26)))</f>
        <v/>
      </c>
      <c r="W739" s="28" t="str">
        <f>IF(記入用!P739="","",ROUNDDOWN(記入用!P739,0))</f>
        <v/>
      </c>
      <c r="X739" s="30" t="str">
        <f>IF(集計用!W739="","",IF(集計用!F739="男",LOOKUP(集計用!W739,得点換算データ!$Q$3:$R$12),LOOKUP(集計用!W739,得点換算データ!$Q$17:$R$26)))</f>
        <v/>
      </c>
      <c r="Y739" s="28" t="str">
        <f>IF(SUM(集計用!H739+J739+L739+N739+P739+R739+T739+V739+X739)=0,"",(H739+J739+L739+N739+T739+V739+X739+MAX(P739,R739)))</f>
        <v/>
      </c>
      <c r="Z739" s="28" t="str">
        <f>IF(Y739="","",IF(C739=1,LOOKUP(Y739,得点換算データ!$B$29:$B$33,得点換算データ!$A$29:$A$33),IF(C739=2,LOOKUP(Y739,得点換算データ!$C$29:$C$33,得点換算データ!$A$29:$A$33),LOOKUP(Y739,得点換算データ!$D$29:$D$33,得点換算データ!$A$29:$A$33))))</f>
        <v/>
      </c>
      <c r="AA739" s="27">
        <f t="shared" si="110"/>
        <v>0</v>
      </c>
      <c r="AB739" s="27"/>
      <c r="AC739" s="27">
        <f t="shared" si="111"/>
        <v>0</v>
      </c>
      <c r="AD739" s="27">
        <f t="shared" si="112"/>
        <v>0</v>
      </c>
      <c r="AE739" s="27">
        <f t="shared" si="113"/>
        <v>0</v>
      </c>
      <c r="AF739" s="27">
        <f t="shared" si="114"/>
        <v>0</v>
      </c>
      <c r="AG739" s="27">
        <f t="shared" si="115"/>
        <v>0</v>
      </c>
      <c r="AH739" s="27">
        <f t="shared" si="116"/>
        <v>0</v>
      </c>
      <c r="AI739" s="27">
        <f t="shared" si="117"/>
        <v>0</v>
      </c>
      <c r="AJ739" s="27">
        <f t="shared" si="118"/>
        <v>0</v>
      </c>
      <c r="AK739" s="27">
        <f t="shared" si="119"/>
        <v>0</v>
      </c>
    </row>
    <row r="740" spans="1:37">
      <c r="A740" s="28" t="str">
        <f>IF(記入用!A740="","",記入用!A740)</f>
        <v/>
      </c>
      <c r="B740" s="28" t="str">
        <f>IF(記入用!B740="","",記入用!B740)</f>
        <v/>
      </c>
      <c r="C740" s="28" t="str">
        <f>IF(記入用!C740="","",記入用!C740)</f>
        <v/>
      </c>
      <c r="D740" s="28" t="str">
        <f>IF(記入用!D740="","",記入用!D740)</f>
        <v/>
      </c>
      <c r="E740" s="28" t="str">
        <f>IF(記入用!E740="","",記入用!E740)</f>
        <v/>
      </c>
      <c r="F740" s="28" t="str">
        <f>IF(記入用!F740="","",記入用!F740)</f>
        <v/>
      </c>
      <c r="G740" s="28" t="str">
        <f>IF(OR(記入用!G740=0,記入用!H740=0),"",ROUND((記入用!G740+記入用!H740)/2,0))</f>
        <v/>
      </c>
      <c r="H740" s="29" t="str">
        <f>IF(集計用!G740="","",IF(集計用!F740="男",LOOKUP(集計用!G740,得点換算データ!$A$3:$B$12),LOOKUP(集計用!G740,得点換算データ!$A$17:$B$26)))</f>
        <v/>
      </c>
      <c r="I740" s="28" t="str">
        <f>IF(記入用!I740="","",記入用!I740)</f>
        <v/>
      </c>
      <c r="J740" s="30" t="str">
        <f>IF(集計用!I740="","",IF(集計用!F740="男",LOOKUP(集計用!I740,得点換算データ!$C$3:$D$12),LOOKUP(集計用!I740,得点換算データ!$C$17:$D$26)))</f>
        <v/>
      </c>
      <c r="K740" s="28" t="str">
        <f>IF(記入用!J740="","",ROUNDDOWN(記入用!J740,0))</f>
        <v/>
      </c>
      <c r="L740" s="29" t="str">
        <f>IF(集計用!K740="","",IF(集計用!F740="男",LOOKUP(集計用!K740,得点換算データ!$E$3:$F$12),LOOKUP(集計用!K740,得点換算データ!$E$17:$F$26)))</f>
        <v/>
      </c>
      <c r="M740" s="28" t="str">
        <f>IF(記入用!K740="","",記入用!K740)</f>
        <v/>
      </c>
      <c r="N740" s="30" t="str">
        <f>IF(集計用!M740="","",IF(集計用!F740="男",LOOKUP(集計用!M740,得点換算データ!$G$3:$H$12),LOOKUP(集計用!M740,得点換算データ!$G$17:$H$26)))</f>
        <v/>
      </c>
      <c r="O740" s="28" t="str">
        <f>IF(記入用!L740="","",記入用!L740)</f>
        <v/>
      </c>
      <c r="P740" s="30" t="str">
        <f>IF(集計用!O740="","",IF(集計用!F740="男",LOOKUP(集計用!O740,得点換算データ!$I$3:$J$12),LOOKUP(集計用!O740,得点換算データ!$I$17:$J$26)))</f>
        <v/>
      </c>
      <c r="Q740" s="28" t="str">
        <f>IF(記入用!M740="","",記入用!M740)</f>
        <v/>
      </c>
      <c r="R740" s="30" t="str">
        <f>IF(集計用!Q740="","",IF(集計用!F740="男",LOOKUP(集計用!Q740,得点換算データ!$K$3:$L$12),LOOKUP(集計用!Q740,得点換算データ!$K$17:$L$26)))</f>
        <v/>
      </c>
      <c r="S740" s="28" t="str">
        <f>IF(記入用!N740="","",ROUNDUP(記入用!N740,1))</f>
        <v/>
      </c>
      <c r="T740" s="30" t="str">
        <f>IF(集計用!S740="","",IF(集計用!F740="男",LOOKUP(集計用!S740,得点換算データ!$M$3:$N$12),LOOKUP(集計用!S740,得点換算データ!$M$17:$N$26)))</f>
        <v/>
      </c>
      <c r="U740" s="28" t="str">
        <f>IF(記入用!O740="","",ROUNDDOWN(記入用!O740,0))</f>
        <v/>
      </c>
      <c r="V740" s="30" t="str">
        <f>IF(集計用!U740="","",IF(集計用!F740="男",LOOKUP(集計用!U740,得点換算データ!$O$3:$P$12),LOOKUP(集計用!U740,得点換算データ!$O$17:$P$26)))</f>
        <v/>
      </c>
      <c r="W740" s="28" t="str">
        <f>IF(記入用!P740="","",ROUNDDOWN(記入用!P740,0))</f>
        <v/>
      </c>
      <c r="X740" s="30" t="str">
        <f>IF(集計用!W740="","",IF(集計用!F740="男",LOOKUP(集計用!W740,得点換算データ!$Q$3:$R$12),LOOKUP(集計用!W740,得点換算データ!$Q$17:$R$26)))</f>
        <v/>
      </c>
      <c r="Y740" s="28" t="str">
        <f>IF(SUM(集計用!H740+J740+L740+N740+P740+R740+T740+V740+X740)=0,"",(H740+J740+L740+N740+T740+V740+X740+MAX(P740,R740)))</f>
        <v/>
      </c>
      <c r="Z740" s="28" t="str">
        <f>IF(Y740="","",IF(C740=1,LOOKUP(Y740,得点換算データ!$B$29:$B$33,得点換算データ!$A$29:$A$33),IF(C740=2,LOOKUP(Y740,得点換算データ!$C$29:$C$33,得点換算データ!$A$29:$A$33),LOOKUP(Y740,得点換算データ!$D$29:$D$33,得点換算データ!$A$29:$A$33))))</f>
        <v/>
      </c>
      <c r="AA740" s="27">
        <f t="shared" si="110"/>
        <v>0</v>
      </c>
      <c r="AB740" s="27"/>
      <c r="AC740" s="27">
        <f t="shared" si="111"/>
        <v>0</v>
      </c>
      <c r="AD740" s="27">
        <f t="shared" si="112"/>
        <v>0</v>
      </c>
      <c r="AE740" s="27">
        <f t="shared" si="113"/>
        <v>0</v>
      </c>
      <c r="AF740" s="27">
        <f t="shared" si="114"/>
        <v>0</v>
      </c>
      <c r="AG740" s="27">
        <f t="shared" si="115"/>
        <v>0</v>
      </c>
      <c r="AH740" s="27">
        <f t="shared" si="116"/>
        <v>0</v>
      </c>
      <c r="AI740" s="27">
        <f t="shared" si="117"/>
        <v>0</v>
      </c>
      <c r="AJ740" s="27">
        <f t="shared" si="118"/>
        <v>0</v>
      </c>
      <c r="AK740" s="27">
        <f t="shared" si="119"/>
        <v>0</v>
      </c>
    </row>
    <row r="741" spans="1:37">
      <c r="A741" s="28" t="str">
        <f>IF(記入用!A741="","",記入用!A741)</f>
        <v/>
      </c>
      <c r="B741" s="28" t="str">
        <f>IF(記入用!B741="","",記入用!B741)</f>
        <v/>
      </c>
      <c r="C741" s="28" t="str">
        <f>IF(記入用!C741="","",記入用!C741)</f>
        <v/>
      </c>
      <c r="D741" s="28" t="str">
        <f>IF(記入用!D741="","",記入用!D741)</f>
        <v/>
      </c>
      <c r="E741" s="28" t="str">
        <f>IF(記入用!E741="","",記入用!E741)</f>
        <v/>
      </c>
      <c r="F741" s="28" t="str">
        <f>IF(記入用!F741="","",記入用!F741)</f>
        <v/>
      </c>
      <c r="G741" s="28" t="str">
        <f>IF(OR(記入用!G741=0,記入用!H741=0),"",ROUND((記入用!G741+記入用!H741)/2,0))</f>
        <v/>
      </c>
      <c r="H741" s="29" t="str">
        <f>IF(集計用!G741="","",IF(集計用!F741="男",LOOKUP(集計用!G741,得点換算データ!$A$3:$B$12),LOOKUP(集計用!G741,得点換算データ!$A$17:$B$26)))</f>
        <v/>
      </c>
      <c r="I741" s="28" t="str">
        <f>IF(記入用!I741="","",記入用!I741)</f>
        <v/>
      </c>
      <c r="J741" s="30" t="str">
        <f>IF(集計用!I741="","",IF(集計用!F741="男",LOOKUP(集計用!I741,得点換算データ!$C$3:$D$12),LOOKUP(集計用!I741,得点換算データ!$C$17:$D$26)))</f>
        <v/>
      </c>
      <c r="K741" s="28" t="str">
        <f>IF(記入用!J741="","",ROUNDDOWN(記入用!J741,0))</f>
        <v/>
      </c>
      <c r="L741" s="29" t="str">
        <f>IF(集計用!K741="","",IF(集計用!F741="男",LOOKUP(集計用!K741,得点換算データ!$E$3:$F$12),LOOKUP(集計用!K741,得点換算データ!$E$17:$F$26)))</f>
        <v/>
      </c>
      <c r="M741" s="28" t="str">
        <f>IF(記入用!K741="","",記入用!K741)</f>
        <v/>
      </c>
      <c r="N741" s="30" t="str">
        <f>IF(集計用!M741="","",IF(集計用!F741="男",LOOKUP(集計用!M741,得点換算データ!$G$3:$H$12),LOOKUP(集計用!M741,得点換算データ!$G$17:$H$26)))</f>
        <v/>
      </c>
      <c r="O741" s="28" t="str">
        <f>IF(記入用!L741="","",記入用!L741)</f>
        <v/>
      </c>
      <c r="P741" s="30" t="str">
        <f>IF(集計用!O741="","",IF(集計用!F741="男",LOOKUP(集計用!O741,得点換算データ!$I$3:$J$12),LOOKUP(集計用!O741,得点換算データ!$I$17:$J$26)))</f>
        <v/>
      </c>
      <c r="Q741" s="28" t="str">
        <f>IF(記入用!M741="","",記入用!M741)</f>
        <v/>
      </c>
      <c r="R741" s="30" t="str">
        <f>IF(集計用!Q741="","",IF(集計用!F741="男",LOOKUP(集計用!Q741,得点換算データ!$K$3:$L$12),LOOKUP(集計用!Q741,得点換算データ!$K$17:$L$26)))</f>
        <v/>
      </c>
      <c r="S741" s="28" t="str">
        <f>IF(記入用!N741="","",ROUNDUP(記入用!N741,1))</f>
        <v/>
      </c>
      <c r="T741" s="30" t="str">
        <f>IF(集計用!S741="","",IF(集計用!F741="男",LOOKUP(集計用!S741,得点換算データ!$M$3:$N$12),LOOKUP(集計用!S741,得点換算データ!$M$17:$N$26)))</f>
        <v/>
      </c>
      <c r="U741" s="28" t="str">
        <f>IF(記入用!O741="","",ROUNDDOWN(記入用!O741,0))</f>
        <v/>
      </c>
      <c r="V741" s="30" t="str">
        <f>IF(集計用!U741="","",IF(集計用!F741="男",LOOKUP(集計用!U741,得点換算データ!$O$3:$P$12),LOOKUP(集計用!U741,得点換算データ!$O$17:$P$26)))</f>
        <v/>
      </c>
      <c r="W741" s="28" t="str">
        <f>IF(記入用!P741="","",ROUNDDOWN(記入用!P741,0))</f>
        <v/>
      </c>
      <c r="X741" s="30" t="str">
        <f>IF(集計用!W741="","",IF(集計用!F741="男",LOOKUP(集計用!W741,得点換算データ!$Q$3:$R$12),LOOKUP(集計用!W741,得点換算データ!$Q$17:$R$26)))</f>
        <v/>
      </c>
      <c r="Y741" s="28" t="str">
        <f>IF(SUM(集計用!H741+J741+L741+N741+P741+R741+T741+V741+X741)=0,"",(H741+J741+L741+N741+T741+V741+X741+MAX(P741,R741)))</f>
        <v/>
      </c>
      <c r="Z741" s="28" t="str">
        <f>IF(Y741="","",IF(C741=1,LOOKUP(Y741,得点換算データ!$B$29:$B$33,得点換算データ!$A$29:$A$33),IF(C741=2,LOOKUP(Y741,得点換算データ!$C$29:$C$33,得点換算データ!$A$29:$A$33),LOOKUP(Y741,得点換算データ!$D$29:$D$33,得点換算データ!$A$29:$A$33))))</f>
        <v/>
      </c>
      <c r="AA741" s="27">
        <f t="shared" si="110"/>
        <v>0</v>
      </c>
      <c r="AB741" s="27"/>
      <c r="AC741" s="27">
        <f t="shared" si="111"/>
        <v>0</v>
      </c>
      <c r="AD741" s="27">
        <f t="shared" si="112"/>
        <v>0</v>
      </c>
      <c r="AE741" s="27">
        <f t="shared" si="113"/>
        <v>0</v>
      </c>
      <c r="AF741" s="27">
        <f t="shared" si="114"/>
        <v>0</v>
      </c>
      <c r="AG741" s="27">
        <f t="shared" si="115"/>
        <v>0</v>
      </c>
      <c r="AH741" s="27">
        <f t="shared" si="116"/>
        <v>0</v>
      </c>
      <c r="AI741" s="27">
        <f t="shared" si="117"/>
        <v>0</v>
      </c>
      <c r="AJ741" s="27">
        <f t="shared" si="118"/>
        <v>0</v>
      </c>
      <c r="AK741" s="27">
        <f t="shared" si="119"/>
        <v>0</v>
      </c>
    </row>
    <row r="742" spans="1:37">
      <c r="A742" s="28" t="str">
        <f>IF(記入用!A742="","",記入用!A742)</f>
        <v/>
      </c>
      <c r="B742" s="28" t="str">
        <f>IF(記入用!B742="","",記入用!B742)</f>
        <v/>
      </c>
      <c r="C742" s="28" t="str">
        <f>IF(記入用!C742="","",記入用!C742)</f>
        <v/>
      </c>
      <c r="D742" s="28" t="str">
        <f>IF(記入用!D742="","",記入用!D742)</f>
        <v/>
      </c>
      <c r="E742" s="28" t="str">
        <f>IF(記入用!E742="","",記入用!E742)</f>
        <v/>
      </c>
      <c r="F742" s="28" t="str">
        <f>IF(記入用!F742="","",記入用!F742)</f>
        <v/>
      </c>
      <c r="G742" s="28" t="str">
        <f>IF(OR(記入用!G742=0,記入用!H742=0),"",ROUND((記入用!G742+記入用!H742)/2,0))</f>
        <v/>
      </c>
      <c r="H742" s="29" t="str">
        <f>IF(集計用!G742="","",IF(集計用!F742="男",LOOKUP(集計用!G742,得点換算データ!$A$3:$B$12),LOOKUP(集計用!G742,得点換算データ!$A$17:$B$26)))</f>
        <v/>
      </c>
      <c r="I742" s="28" t="str">
        <f>IF(記入用!I742="","",記入用!I742)</f>
        <v/>
      </c>
      <c r="J742" s="30" t="str">
        <f>IF(集計用!I742="","",IF(集計用!F742="男",LOOKUP(集計用!I742,得点換算データ!$C$3:$D$12),LOOKUP(集計用!I742,得点換算データ!$C$17:$D$26)))</f>
        <v/>
      </c>
      <c r="K742" s="28" t="str">
        <f>IF(記入用!J742="","",ROUNDDOWN(記入用!J742,0))</f>
        <v/>
      </c>
      <c r="L742" s="29" t="str">
        <f>IF(集計用!K742="","",IF(集計用!F742="男",LOOKUP(集計用!K742,得点換算データ!$E$3:$F$12),LOOKUP(集計用!K742,得点換算データ!$E$17:$F$26)))</f>
        <v/>
      </c>
      <c r="M742" s="28" t="str">
        <f>IF(記入用!K742="","",記入用!K742)</f>
        <v/>
      </c>
      <c r="N742" s="30" t="str">
        <f>IF(集計用!M742="","",IF(集計用!F742="男",LOOKUP(集計用!M742,得点換算データ!$G$3:$H$12),LOOKUP(集計用!M742,得点換算データ!$G$17:$H$26)))</f>
        <v/>
      </c>
      <c r="O742" s="28" t="str">
        <f>IF(記入用!L742="","",記入用!L742)</f>
        <v/>
      </c>
      <c r="P742" s="30" t="str">
        <f>IF(集計用!O742="","",IF(集計用!F742="男",LOOKUP(集計用!O742,得点換算データ!$I$3:$J$12),LOOKUP(集計用!O742,得点換算データ!$I$17:$J$26)))</f>
        <v/>
      </c>
      <c r="Q742" s="28" t="str">
        <f>IF(記入用!M742="","",記入用!M742)</f>
        <v/>
      </c>
      <c r="R742" s="30" t="str">
        <f>IF(集計用!Q742="","",IF(集計用!F742="男",LOOKUP(集計用!Q742,得点換算データ!$K$3:$L$12),LOOKUP(集計用!Q742,得点換算データ!$K$17:$L$26)))</f>
        <v/>
      </c>
      <c r="S742" s="28" t="str">
        <f>IF(記入用!N742="","",ROUNDUP(記入用!N742,1))</f>
        <v/>
      </c>
      <c r="T742" s="30" t="str">
        <f>IF(集計用!S742="","",IF(集計用!F742="男",LOOKUP(集計用!S742,得点換算データ!$M$3:$N$12),LOOKUP(集計用!S742,得点換算データ!$M$17:$N$26)))</f>
        <v/>
      </c>
      <c r="U742" s="28" t="str">
        <f>IF(記入用!O742="","",ROUNDDOWN(記入用!O742,0))</f>
        <v/>
      </c>
      <c r="V742" s="30" t="str">
        <f>IF(集計用!U742="","",IF(集計用!F742="男",LOOKUP(集計用!U742,得点換算データ!$O$3:$P$12),LOOKUP(集計用!U742,得点換算データ!$O$17:$P$26)))</f>
        <v/>
      </c>
      <c r="W742" s="28" t="str">
        <f>IF(記入用!P742="","",ROUNDDOWN(記入用!P742,0))</f>
        <v/>
      </c>
      <c r="X742" s="30" t="str">
        <f>IF(集計用!W742="","",IF(集計用!F742="男",LOOKUP(集計用!W742,得点換算データ!$Q$3:$R$12),LOOKUP(集計用!W742,得点換算データ!$Q$17:$R$26)))</f>
        <v/>
      </c>
      <c r="Y742" s="28" t="str">
        <f>IF(SUM(集計用!H742+J742+L742+N742+P742+R742+T742+V742+X742)=0,"",(H742+J742+L742+N742+T742+V742+X742+MAX(P742,R742)))</f>
        <v/>
      </c>
      <c r="Z742" s="28" t="str">
        <f>IF(Y742="","",IF(C742=1,LOOKUP(Y742,得点換算データ!$B$29:$B$33,得点換算データ!$A$29:$A$33),IF(C742=2,LOOKUP(Y742,得点換算データ!$C$29:$C$33,得点換算データ!$A$29:$A$33),LOOKUP(Y742,得点換算データ!$D$29:$D$33,得点換算データ!$A$29:$A$33))))</f>
        <v/>
      </c>
      <c r="AA742" s="27">
        <f t="shared" si="110"/>
        <v>0</v>
      </c>
      <c r="AB742" s="27"/>
      <c r="AC742" s="27">
        <f t="shared" si="111"/>
        <v>0</v>
      </c>
      <c r="AD742" s="27">
        <f t="shared" si="112"/>
        <v>0</v>
      </c>
      <c r="AE742" s="27">
        <f t="shared" si="113"/>
        <v>0</v>
      </c>
      <c r="AF742" s="27">
        <f t="shared" si="114"/>
        <v>0</v>
      </c>
      <c r="AG742" s="27">
        <f t="shared" si="115"/>
        <v>0</v>
      </c>
      <c r="AH742" s="27">
        <f t="shared" si="116"/>
        <v>0</v>
      </c>
      <c r="AI742" s="27">
        <f t="shared" si="117"/>
        <v>0</v>
      </c>
      <c r="AJ742" s="27">
        <f t="shared" si="118"/>
        <v>0</v>
      </c>
      <c r="AK742" s="27">
        <f t="shared" si="119"/>
        <v>0</v>
      </c>
    </row>
    <row r="743" spans="1:37">
      <c r="A743" s="28" t="str">
        <f>IF(記入用!A743="","",記入用!A743)</f>
        <v/>
      </c>
      <c r="B743" s="28" t="str">
        <f>IF(記入用!B743="","",記入用!B743)</f>
        <v/>
      </c>
      <c r="C743" s="28" t="str">
        <f>IF(記入用!C743="","",記入用!C743)</f>
        <v/>
      </c>
      <c r="D743" s="28" t="str">
        <f>IF(記入用!D743="","",記入用!D743)</f>
        <v/>
      </c>
      <c r="E743" s="28" t="str">
        <f>IF(記入用!E743="","",記入用!E743)</f>
        <v/>
      </c>
      <c r="F743" s="28" t="str">
        <f>IF(記入用!F743="","",記入用!F743)</f>
        <v/>
      </c>
      <c r="G743" s="28" t="str">
        <f>IF(OR(記入用!G743=0,記入用!H743=0),"",ROUND((記入用!G743+記入用!H743)/2,0))</f>
        <v/>
      </c>
      <c r="H743" s="29" t="str">
        <f>IF(集計用!G743="","",IF(集計用!F743="男",LOOKUP(集計用!G743,得点換算データ!$A$3:$B$12),LOOKUP(集計用!G743,得点換算データ!$A$17:$B$26)))</f>
        <v/>
      </c>
      <c r="I743" s="28" t="str">
        <f>IF(記入用!I743="","",記入用!I743)</f>
        <v/>
      </c>
      <c r="J743" s="30" t="str">
        <f>IF(集計用!I743="","",IF(集計用!F743="男",LOOKUP(集計用!I743,得点換算データ!$C$3:$D$12),LOOKUP(集計用!I743,得点換算データ!$C$17:$D$26)))</f>
        <v/>
      </c>
      <c r="K743" s="28" t="str">
        <f>IF(記入用!J743="","",ROUNDDOWN(記入用!J743,0))</f>
        <v/>
      </c>
      <c r="L743" s="29" t="str">
        <f>IF(集計用!K743="","",IF(集計用!F743="男",LOOKUP(集計用!K743,得点換算データ!$E$3:$F$12),LOOKUP(集計用!K743,得点換算データ!$E$17:$F$26)))</f>
        <v/>
      </c>
      <c r="M743" s="28" t="str">
        <f>IF(記入用!K743="","",記入用!K743)</f>
        <v/>
      </c>
      <c r="N743" s="30" t="str">
        <f>IF(集計用!M743="","",IF(集計用!F743="男",LOOKUP(集計用!M743,得点換算データ!$G$3:$H$12),LOOKUP(集計用!M743,得点換算データ!$G$17:$H$26)))</f>
        <v/>
      </c>
      <c r="O743" s="28" t="str">
        <f>IF(記入用!L743="","",記入用!L743)</f>
        <v/>
      </c>
      <c r="P743" s="30" t="str">
        <f>IF(集計用!O743="","",IF(集計用!F743="男",LOOKUP(集計用!O743,得点換算データ!$I$3:$J$12),LOOKUP(集計用!O743,得点換算データ!$I$17:$J$26)))</f>
        <v/>
      </c>
      <c r="Q743" s="28" t="str">
        <f>IF(記入用!M743="","",記入用!M743)</f>
        <v/>
      </c>
      <c r="R743" s="30" t="str">
        <f>IF(集計用!Q743="","",IF(集計用!F743="男",LOOKUP(集計用!Q743,得点換算データ!$K$3:$L$12),LOOKUP(集計用!Q743,得点換算データ!$K$17:$L$26)))</f>
        <v/>
      </c>
      <c r="S743" s="28" t="str">
        <f>IF(記入用!N743="","",ROUNDUP(記入用!N743,1))</f>
        <v/>
      </c>
      <c r="T743" s="30" t="str">
        <f>IF(集計用!S743="","",IF(集計用!F743="男",LOOKUP(集計用!S743,得点換算データ!$M$3:$N$12),LOOKUP(集計用!S743,得点換算データ!$M$17:$N$26)))</f>
        <v/>
      </c>
      <c r="U743" s="28" t="str">
        <f>IF(記入用!O743="","",ROUNDDOWN(記入用!O743,0))</f>
        <v/>
      </c>
      <c r="V743" s="30" t="str">
        <f>IF(集計用!U743="","",IF(集計用!F743="男",LOOKUP(集計用!U743,得点換算データ!$O$3:$P$12),LOOKUP(集計用!U743,得点換算データ!$O$17:$P$26)))</f>
        <v/>
      </c>
      <c r="W743" s="28" t="str">
        <f>IF(記入用!P743="","",ROUNDDOWN(記入用!P743,0))</f>
        <v/>
      </c>
      <c r="X743" s="30" t="str">
        <f>IF(集計用!W743="","",IF(集計用!F743="男",LOOKUP(集計用!W743,得点換算データ!$Q$3:$R$12),LOOKUP(集計用!W743,得点換算データ!$Q$17:$R$26)))</f>
        <v/>
      </c>
      <c r="Y743" s="28" t="str">
        <f>IF(SUM(集計用!H743+J743+L743+N743+P743+R743+T743+V743+X743)=0,"",(H743+J743+L743+N743+T743+V743+X743+MAX(P743,R743)))</f>
        <v/>
      </c>
      <c r="Z743" s="28" t="str">
        <f>IF(Y743="","",IF(C743=1,LOOKUP(Y743,得点換算データ!$B$29:$B$33,得点換算データ!$A$29:$A$33),IF(C743=2,LOOKUP(Y743,得点換算データ!$C$29:$C$33,得点換算データ!$A$29:$A$33),LOOKUP(Y743,得点換算データ!$D$29:$D$33,得点換算データ!$A$29:$A$33))))</f>
        <v/>
      </c>
      <c r="AA743" s="27">
        <f t="shared" si="110"/>
        <v>0</v>
      </c>
      <c r="AB743" s="27"/>
      <c r="AC743" s="27">
        <f t="shared" si="111"/>
        <v>0</v>
      </c>
      <c r="AD743" s="27">
        <f t="shared" si="112"/>
        <v>0</v>
      </c>
      <c r="AE743" s="27">
        <f t="shared" si="113"/>
        <v>0</v>
      </c>
      <c r="AF743" s="27">
        <f t="shared" si="114"/>
        <v>0</v>
      </c>
      <c r="AG743" s="27">
        <f t="shared" si="115"/>
        <v>0</v>
      </c>
      <c r="AH743" s="27">
        <f t="shared" si="116"/>
        <v>0</v>
      </c>
      <c r="AI743" s="27">
        <f t="shared" si="117"/>
        <v>0</v>
      </c>
      <c r="AJ743" s="27">
        <f t="shared" si="118"/>
        <v>0</v>
      </c>
      <c r="AK743" s="27">
        <f t="shared" si="119"/>
        <v>0</v>
      </c>
    </row>
    <row r="744" spans="1:37">
      <c r="A744" s="28" t="str">
        <f>IF(記入用!A744="","",記入用!A744)</f>
        <v/>
      </c>
      <c r="B744" s="28" t="str">
        <f>IF(記入用!B744="","",記入用!B744)</f>
        <v/>
      </c>
      <c r="C744" s="28" t="str">
        <f>IF(記入用!C744="","",記入用!C744)</f>
        <v/>
      </c>
      <c r="D744" s="28" t="str">
        <f>IF(記入用!D744="","",記入用!D744)</f>
        <v/>
      </c>
      <c r="E744" s="28" t="str">
        <f>IF(記入用!E744="","",記入用!E744)</f>
        <v/>
      </c>
      <c r="F744" s="28" t="str">
        <f>IF(記入用!F744="","",記入用!F744)</f>
        <v/>
      </c>
      <c r="G744" s="28" t="str">
        <f>IF(OR(記入用!G744=0,記入用!H744=0),"",ROUND((記入用!G744+記入用!H744)/2,0))</f>
        <v/>
      </c>
      <c r="H744" s="29" t="str">
        <f>IF(集計用!G744="","",IF(集計用!F744="男",LOOKUP(集計用!G744,得点換算データ!$A$3:$B$12),LOOKUP(集計用!G744,得点換算データ!$A$17:$B$26)))</f>
        <v/>
      </c>
      <c r="I744" s="28" t="str">
        <f>IF(記入用!I744="","",記入用!I744)</f>
        <v/>
      </c>
      <c r="J744" s="30" t="str">
        <f>IF(集計用!I744="","",IF(集計用!F744="男",LOOKUP(集計用!I744,得点換算データ!$C$3:$D$12),LOOKUP(集計用!I744,得点換算データ!$C$17:$D$26)))</f>
        <v/>
      </c>
      <c r="K744" s="28" t="str">
        <f>IF(記入用!J744="","",ROUNDDOWN(記入用!J744,0))</f>
        <v/>
      </c>
      <c r="L744" s="29" t="str">
        <f>IF(集計用!K744="","",IF(集計用!F744="男",LOOKUP(集計用!K744,得点換算データ!$E$3:$F$12),LOOKUP(集計用!K744,得点換算データ!$E$17:$F$26)))</f>
        <v/>
      </c>
      <c r="M744" s="28" t="str">
        <f>IF(記入用!K744="","",記入用!K744)</f>
        <v/>
      </c>
      <c r="N744" s="30" t="str">
        <f>IF(集計用!M744="","",IF(集計用!F744="男",LOOKUP(集計用!M744,得点換算データ!$G$3:$H$12),LOOKUP(集計用!M744,得点換算データ!$G$17:$H$26)))</f>
        <v/>
      </c>
      <c r="O744" s="28" t="str">
        <f>IF(記入用!L744="","",記入用!L744)</f>
        <v/>
      </c>
      <c r="P744" s="30" t="str">
        <f>IF(集計用!O744="","",IF(集計用!F744="男",LOOKUP(集計用!O744,得点換算データ!$I$3:$J$12),LOOKUP(集計用!O744,得点換算データ!$I$17:$J$26)))</f>
        <v/>
      </c>
      <c r="Q744" s="28" t="str">
        <f>IF(記入用!M744="","",記入用!M744)</f>
        <v/>
      </c>
      <c r="R744" s="30" t="str">
        <f>IF(集計用!Q744="","",IF(集計用!F744="男",LOOKUP(集計用!Q744,得点換算データ!$K$3:$L$12),LOOKUP(集計用!Q744,得点換算データ!$K$17:$L$26)))</f>
        <v/>
      </c>
      <c r="S744" s="28" t="str">
        <f>IF(記入用!N744="","",ROUNDUP(記入用!N744,1))</f>
        <v/>
      </c>
      <c r="T744" s="30" t="str">
        <f>IF(集計用!S744="","",IF(集計用!F744="男",LOOKUP(集計用!S744,得点換算データ!$M$3:$N$12),LOOKUP(集計用!S744,得点換算データ!$M$17:$N$26)))</f>
        <v/>
      </c>
      <c r="U744" s="28" t="str">
        <f>IF(記入用!O744="","",ROUNDDOWN(記入用!O744,0))</f>
        <v/>
      </c>
      <c r="V744" s="30" t="str">
        <f>IF(集計用!U744="","",IF(集計用!F744="男",LOOKUP(集計用!U744,得点換算データ!$O$3:$P$12),LOOKUP(集計用!U744,得点換算データ!$O$17:$P$26)))</f>
        <v/>
      </c>
      <c r="W744" s="28" t="str">
        <f>IF(記入用!P744="","",ROUNDDOWN(記入用!P744,0))</f>
        <v/>
      </c>
      <c r="X744" s="30" t="str">
        <f>IF(集計用!W744="","",IF(集計用!F744="男",LOOKUP(集計用!W744,得点換算データ!$Q$3:$R$12),LOOKUP(集計用!W744,得点換算データ!$Q$17:$R$26)))</f>
        <v/>
      </c>
      <c r="Y744" s="28" t="str">
        <f>IF(SUM(集計用!H744+J744+L744+N744+P744+R744+T744+V744+X744)=0,"",(H744+J744+L744+N744+T744+V744+X744+MAX(P744,R744)))</f>
        <v/>
      </c>
      <c r="Z744" s="28" t="str">
        <f>IF(Y744="","",IF(C744=1,LOOKUP(Y744,得点換算データ!$B$29:$B$33,得点換算データ!$A$29:$A$33),IF(C744=2,LOOKUP(Y744,得点換算データ!$C$29:$C$33,得点換算データ!$A$29:$A$33),LOOKUP(Y744,得点換算データ!$D$29:$D$33,得点換算データ!$A$29:$A$33))))</f>
        <v/>
      </c>
      <c r="AA744" s="27">
        <f t="shared" si="110"/>
        <v>0</v>
      </c>
      <c r="AB744" s="27"/>
      <c r="AC744" s="27">
        <f t="shared" si="111"/>
        <v>0</v>
      </c>
      <c r="AD744" s="27">
        <f t="shared" si="112"/>
        <v>0</v>
      </c>
      <c r="AE744" s="27">
        <f t="shared" si="113"/>
        <v>0</v>
      </c>
      <c r="AF744" s="27">
        <f t="shared" si="114"/>
        <v>0</v>
      </c>
      <c r="AG744" s="27">
        <f t="shared" si="115"/>
        <v>0</v>
      </c>
      <c r="AH744" s="27">
        <f t="shared" si="116"/>
        <v>0</v>
      </c>
      <c r="AI744" s="27">
        <f t="shared" si="117"/>
        <v>0</v>
      </c>
      <c r="AJ744" s="27">
        <f t="shared" si="118"/>
        <v>0</v>
      </c>
      <c r="AK744" s="27">
        <f t="shared" si="119"/>
        <v>0</v>
      </c>
    </row>
    <row r="745" spans="1:37">
      <c r="A745" s="28" t="str">
        <f>IF(記入用!A745="","",記入用!A745)</f>
        <v/>
      </c>
      <c r="B745" s="28" t="str">
        <f>IF(記入用!B745="","",記入用!B745)</f>
        <v/>
      </c>
      <c r="C745" s="28" t="str">
        <f>IF(記入用!C745="","",記入用!C745)</f>
        <v/>
      </c>
      <c r="D745" s="28" t="str">
        <f>IF(記入用!D745="","",記入用!D745)</f>
        <v/>
      </c>
      <c r="E745" s="28" t="str">
        <f>IF(記入用!E745="","",記入用!E745)</f>
        <v/>
      </c>
      <c r="F745" s="28" t="str">
        <f>IF(記入用!F745="","",記入用!F745)</f>
        <v/>
      </c>
      <c r="G745" s="28" t="str">
        <f>IF(OR(記入用!G745=0,記入用!H745=0),"",ROUND((記入用!G745+記入用!H745)/2,0))</f>
        <v/>
      </c>
      <c r="H745" s="29" t="str">
        <f>IF(集計用!G745="","",IF(集計用!F745="男",LOOKUP(集計用!G745,得点換算データ!$A$3:$B$12),LOOKUP(集計用!G745,得点換算データ!$A$17:$B$26)))</f>
        <v/>
      </c>
      <c r="I745" s="28" t="str">
        <f>IF(記入用!I745="","",記入用!I745)</f>
        <v/>
      </c>
      <c r="J745" s="30" t="str">
        <f>IF(集計用!I745="","",IF(集計用!F745="男",LOOKUP(集計用!I745,得点換算データ!$C$3:$D$12),LOOKUP(集計用!I745,得点換算データ!$C$17:$D$26)))</f>
        <v/>
      </c>
      <c r="K745" s="28" t="str">
        <f>IF(記入用!J745="","",ROUNDDOWN(記入用!J745,0))</f>
        <v/>
      </c>
      <c r="L745" s="29" t="str">
        <f>IF(集計用!K745="","",IF(集計用!F745="男",LOOKUP(集計用!K745,得点換算データ!$E$3:$F$12),LOOKUP(集計用!K745,得点換算データ!$E$17:$F$26)))</f>
        <v/>
      </c>
      <c r="M745" s="28" t="str">
        <f>IF(記入用!K745="","",記入用!K745)</f>
        <v/>
      </c>
      <c r="N745" s="30" t="str">
        <f>IF(集計用!M745="","",IF(集計用!F745="男",LOOKUP(集計用!M745,得点換算データ!$G$3:$H$12),LOOKUP(集計用!M745,得点換算データ!$G$17:$H$26)))</f>
        <v/>
      </c>
      <c r="O745" s="28" t="str">
        <f>IF(記入用!L745="","",記入用!L745)</f>
        <v/>
      </c>
      <c r="P745" s="30" t="str">
        <f>IF(集計用!O745="","",IF(集計用!F745="男",LOOKUP(集計用!O745,得点換算データ!$I$3:$J$12),LOOKUP(集計用!O745,得点換算データ!$I$17:$J$26)))</f>
        <v/>
      </c>
      <c r="Q745" s="28" t="str">
        <f>IF(記入用!M745="","",記入用!M745)</f>
        <v/>
      </c>
      <c r="R745" s="30" t="str">
        <f>IF(集計用!Q745="","",IF(集計用!F745="男",LOOKUP(集計用!Q745,得点換算データ!$K$3:$L$12),LOOKUP(集計用!Q745,得点換算データ!$K$17:$L$26)))</f>
        <v/>
      </c>
      <c r="S745" s="28" t="str">
        <f>IF(記入用!N745="","",ROUNDUP(記入用!N745,1))</f>
        <v/>
      </c>
      <c r="T745" s="30" t="str">
        <f>IF(集計用!S745="","",IF(集計用!F745="男",LOOKUP(集計用!S745,得点換算データ!$M$3:$N$12),LOOKUP(集計用!S745,得点換算データ!$M$17:$N$26)))</f>
        <v/>
      </c>
      <c r="U745" s="28" t="str">
        <f>IF(記入用!O745="","",ROUNDDOWN(記入用!O745,0))</f>
        <v/>
      </c>
      <c r="V745" s="30" t="str">
        <f>IF(集計用!U745="","",IF(集計用!F745="男",LOOKUP(集計用!U745,得点換算データ!$O$3:$P$12),LOOKUP(集計用!U745,得点換算データ!$O$17:$P$26)))</f>
        <v/>
      </c>
      <c r="W745" s="28" t="str">
        <f>IF(記入用!P745="","",ROUNDDOWN(記入用!P745,0))</f>
        <v/>
      </c>
      <c r="X745" s="30" t="str">
        <f>IF(集計用!W745="","",IF(集計用!F745="男",LOOKUP(集計用!W745,得点換算データ!$Q$3:$R$12),LOOKUP(集計用!W745,得点換算データ!$Q$17:$R$26)))</f>
        <v/>
      </c>
      <c r="Y745" s="28" t="str">
        <f>IF(SUM(集計用!H745+J745+L745+N745+P745+R745+T745+V745+X745)=0,"",(H745+J745+L745+N745+T745+V745+X745+MAX(P745,R745)))</f>
        <v/>
      </c>
      <c r="Z745" s="28" t="str">
        <f>IF(Y745="","",IF(C745=1,LOOKUP(Y745,得点換算データ!$B$29:$B$33,得点換算データ!$A$29:$A$33),IF(C745=2,LOOKUP(Y745,得点換算データ!$C$29:$C$33,得点換算データ!$A$29:$A$33),LOOKUP(Y745,得点換算データ!$D$29:$D$33,得点換算データ!$A$29:$A$33))))</f>
        <v/>
      </c>
      <c r="AA745" s="27">
        <f t="shared" si="110"/>
        <v>0</v>
      </c>
      <c r="AB745" s="27"/>
      <c r="AC745" s="27">
        <f t="shared" si="111"/>
        <v>0</v>
      </c>
      <c r="AD745" s="27">
        <f t="shared" si="112"/>
        <v>0</v>
      </c>
      <c r="AE745" s="27">
        <f t="shared" si="113"/>
        <v>0</v>
      </c>
      <c r="AF745" s="27">
        <f t="shared" si="114"/>
        <v>0</v>
      </c>
      <c r="AG745" s="27">
        <f t="shared" si="115"/>
        <v>0</v>
      </c>
      <c r="AH745" s="27">
        <f t="shared" si="116"/>
        <v>0</v>
      </c>
      <c r="AI745" s="27">
        <f t="shared" si="117"/>
        <v>0</v>
      </c>
      <c r="AJ745" s="27">
        <f t="shared" si="118"/>
        <v>0</v>
      </c>
      <c r="AK745" s="27">
        <f t="shared" si="119"/>
        <v>0</v>
      </c>
    </row>
    <row r="746" spans="1:37">
      <c r="A746" s="28" t="str">
        <f>IF(記入用!A746="","",記入用!A746)</f>
        <v/>
      </c>
      <c r="B746" s="28" t="str">
        <f>IF(記入用!B746="","",記入用!B746)</f>
        <v/>
      </c>
      <c r="C746" s="28" t="str">
        <f>IF(記入用!C746="","",記入用!C746)</f>
        <v/>
      </c>
      <c r="D746" s="28" t="str">
        <f>IF(記入用!D746="","",記入用!D746)</f>
        <v/>
      </c>
      <c r="E746" s="28" t="str">
        <f>IF(記入用!E746="","",記入用!E746)</f>
        <v/>
      </c>
      <c r="F746" s="28" t="str">
        <f>IF(記入用!F746="","",記入用!F746)</f>
        <v/>
      </c>
      <c r="G746" s="28" t="str">
        <f>IF(OR(記入用!G746=0,記入用!H746=0),"",ROUND((記入用!G746+記入用!H746)/2,0))</f>
        <v/>
      </c>
      <c r="H746" s="29" t="str">
        <f>IF(集計用!G746="","",IF(集計用!F746="男",LOOKUP(集計用!G746,得点換算データ!$A$3:$B$12),LOOKUP(集計用!G746,得点換算データ!$A$17:$B$26)))</f>
        <v/>
      </c>
      <c r="I746" s="28" t="str">
        <f>IF(記入用!I746="","",記入用!I746)</f>
        <v/>
      </c>
      <c r="J746" s="30" t="str">
        <f>IF(集計用!I746="","",IF(集計用!F746="男",LOOKUP(集計用!I746,得点換算データ!$C$3:$D$12),LOOKUP(集計用!I746,得点換算データ!$C$17:$D$26)))</f>
        <v/>
      </c>
      <c r="K746" s="28" t="str">
        <f>IF(記入用!J746="","",ROUNDDOWN(記入用!J746,0))</f>
        <v/>
      </c>
      <c r="L746" s="29" t="str">
        <f>IF(集計用!K746="","",IF(集計用!F746="男",LOOKUP(集計用!K746,得点換算データ!$E$3:$F$12),LOOKUP(集計用!K746,得点換算データ!$E$17:$F$26)))</f>
        <v/>
      </c>
      <c r="M746" s="28" t="str">
        <f>IF(記入用!K746="","",記入用!K746)</f>
        <v/>
      </c>
      <c r="N746" s="30" t="str">
        <f>IF(集計用!M746="","",IF(集計用!F746="男",LOOKUP(集計用!M746,得点換算データ!$G$3:$H$12),LOOKUP(集計用!M746,得点換算データ!$G$17:$H$26)))</f>
        <v/>
      </c>
      <c r="O746" s="28" t="str">
        <f>IF(記入用!L746="","",記入用!L746)</f>
        <v/>
      </c>
      <c r="P746" s="30" t="str">
        <f>IF(集計用!O746="","",IF(集計用!F746="男",LOOKUP(集計用!O746,得点換算データ!$I$3:$J$12),LOOKUP(集計用!O746,得点換算データ!$I$17:$J$26)))</f>
        <v/>
      </c>
      <c r="Q746" s="28" t="str">
        <f>IF(記入用!M746="","",記入用!M746)</f>
        <v/>
      </c>
      <c r="R746" s="30" t="str">
        <f>IF(集計用!Q746="","",IF(集計用!F746="男",LOOKUP(集計用!Q746,得点換算データ!$K$3:$L$12),LOOKUP(集計用!Q746,得点換算データ!$K$17:$L$26)))</f>
        <v/>
      </c>
      <c r="S746" s="28" t="str">
        <f>IF(記入用!N746="","",ROUNDUP(記入用!N746,1))</f>
        <v/>
      </c>
      <c r="T746" s="30" t="str">
        <f>IF(集計用!S746="","",IF(集計用!F746="男",LOOKUP(集計用!S746,得点換算データ!$M$3:$N$12),LOOKUP(集計用!S746,得点換算データ!$M$17:$N$26)))</f>
        <v/>
      </c>
      <c r="U746" s="28" t="str">
        <f>IF(記入用!O746="","",ROUNDDOWN(記入用!O746,0))</f>
        <v/>
      </c>
      <c r="V746" s="30" t="str">
        <f>IF(集計用!U746="","",IF(集計用!F746="男",LOOKUP(集計用!U746,得点換算データ!$O$3:$P$12),LOOKUP(集計用!U746,得点換算データ!$O$17:$P$26)))</f>
        <v/>
      </c>
      <c r="W746" s="28" t="str">
        <f>IF(記入用!P746="","",ROUNDDOWN(記入用!P746,0))</f>
        <v/>
      </c>
      <c r="X746" s="30" t="str">
        <f>IF(集計用!W746="","",IF(集計用!F746="男",LOOKUP(集計用!W746,得点換算データ!$Q$3:$R$12),LOOKUP(集計用!W746,得点換算データ!$Q$17:$R$26)))</f>
        <v/>
      </c>
      <c r="Y746" s="28" t="str">
        <f>IF(SUM(集計用!H746+J746+L746+N746+P746+R746+T746+V746+X746)=0,"",(H746+J746+L746+N746+T746+V746+X746+MAX(P746,R746)))</f>
        <v/>
      </c>
      <c r="Z746" s="28" t="str">
        <f>IF(Y746="","",IF(C746=1,LOOKUP(Y746,得点換算データ!$B$29:$B$33,得点換算データ!$A$29:$A$33),IF(C746=2,LOOKUP(Y746,得点換算データ!$C$29:$C$33,得点換算データ!$A$29:$A$33),LOOKUP(Y746,得点換算データ!$D$29:$D$33,得点換算データ!$A$29:$A$33))))</f>
        <v/>
      </c>
      <c r="AA746" s="27">
        <f t="shared" si="110"/>
        <v>0</v>
      </c>
      <c r="AB746" s="27"/>
      <c r="AC746" s="27">
        <f t="shared" si="111"/>
        <v>0</v>
      </c>
      <c r="AD746" s="27">
        <f t="shared" si="112"/>
        <v>0</v>
      </c>
      <c r="AE746" s="27">
        <f t="shared" si="113"/>
        <v>0</v>
      </c>
      <c r="AF746" s="27">
        <f t="shared" si="114"/>
        <v>0</v>
      </c>
      <c r="AG746" s="27">
        <f t="shared" si="115"/>
        <v>0</v>
      </c>
      <c r="AH746" s="27">
        <f t="shared" si="116"/>
        <v>0</v>
      </c>
      <c r="AI746" s="27">
        <f t="shared" si="117"/>
        <v>0</v>
      </c>
      <c r="AJ746" s="27">
        <f t="shared" si="118"/>
        <v>0</v>
      </c>
      <c r="AK746" s="27">
        <f t="shared" si="119"/>
        <v>0</v>
      </c>
    </row>
    <row r="747" spans="1:37">
      <c r="A747" s="28" t="str">
        <f>IF(記入用!A747="","",記入用!A747)</f>
        <v/>
      </c>
      <c r="B747" s="28" t="str">
        <f>IF(記入用!B747="","",記入用!B747)</f>
        <v/>
      </c>
      <c r="C747" s="28" t="str">
        <f>IF(記入用!C747="","",記入用!C747)</f>
        <v/>
      </c>
      <c r="D747" s="28" t="str">
        <f>IF(記入用!D747="","",記入用!D747)</f>
        <v/>
      </c>
      <c r="E747" s="28" t="str">
        <f>IF(記入用!E747="","",記入用!E747)</f>
        <v/>
      </c>
      <c r="F747" s="28" t="str">
        <f>IF(記入用!F747="","",記入用!F747)</f>
        <v/>
      </c>
      <c r="G747" s="28" t="str">
        <f>IF(OR(記入用!G747=0,記入用!H747=0),"",ROUND((記入用!G747+記入用!H747)/2,0))</f>
        <v/>
      </c>
      <c r="H747" s="29" t="str">
        <f>IF(集計用!G747="","",IF(集計用!F747="男",LOOKUP(集計用!G747,得点換算データ!$A$3:$B$12),LOOKUP(集計用!G747,得点換算データ!$A$17:$B$26)))</f>
        <v/>
      </c>
      <c r="I747" s="28" t="str">
        <f>IF(記入用!I747="","",記入用!I747)</f>
        <v/>
      </c>
      <c r="J747" s="30" t="str">
        <f>IF(集計用!I747="","",IF(集計用!F747="男",LOOKUP(集計用!I747,得点換算データ!$C$3:$D$12),LOOKUP(集計用!I747,得点換算データ!$C$17:$D$26)))</f>
        <v/>
      </c>
      <c r="K747" s="28" t="str">
        <f>IF(記入用!J747="","",ROUNDDOWN(記入用!J747,0))</f>
        <v/>
      </c>
      <c r="L747" s="29" t="str">
        <f>IF(集計用!K747="","",IF(集計用!F747="男",LOOKUP(集計用!K747,得点換算データ!$E$3:$F$12),LOOKUP(集計用!K747,得点換算データ!$E$17:$F$26)))</f>
        <v/>
      </c>
      <c r="M747" s="28" t="str">
        <f>IF(記入用!K747="","",記入用!K747)</f>
        <v/>
      </c>
      <c r="N747" s="30" t="str">
        <f>IF(集計用!M747="","",IF(集計用!F747="男",LOOKUP(集計用!M747,得点換算データ!$G$3:$H$12),LOOKUP(集計用!M747,得点換算データ!$G$17:$H$26)))</f>
        <v/>
      </c>
      <c r="O747" s="28" t="str">
        <f>IF(記入用!L747="","",記入用!L747)</f>
        <v/>
      </c>
      <c r="P747" s="30" t="str">
        <f>IF(集計用!O747="","",IF(集計用!F747="男",LOOKUP(集計用!O747,得点換算データ!$I$3:$J$12),LOOKUP(集計用!O747,得点換算データ!$I$17:$J$26)))</f>
        <v/>
      </c>
      <c r="Q747" s="28" t="str">
        <f>IF(記入用!M747="","",記入用!M747)</f>
        <v/>
      </c>
      <c r="R747" s="30" t="str">
        <f>IF(集計用!Q747="","",IF(集計用!F747="男",LOOKUP(集計用!Q747,得点換算データ!$K$3:$L$12),LOOKUP(集計用!Q747,得点換算データ!$K$17:$L$26)))</f>
        <v/>
      </c>
      <c r="S747" s="28" t="str">
        <f>IF(記入用!N747="","",ROUNDUP(記入用!N747,1))</f>
        <v/>
      </c>
      <c r="T747" s="30" t="str">
        <f>IF(集計用!S747="","",IF(集計用!F747="男",LOOKUP(集計用!S747,得点換算データ!$M$3:$N$12),LOOKUP(集計用!S747,得点換算データ!$M$17:$N$26)))</f>
        <v/>
      </c>
      <c r="U747" s="28" t="str">
        <f>IF(記入用!O747="","",ROUNDDOWN(記入用!O747,0))</f>
        <v/>
      </c>
      <c r="V747" s="30" t="str">
        <f>IF(集計用!U747="","",IF(集計用!F747="男",LOOKUP(集計用!U747,得点換算データ!$O$3:$P$12),LOOKUP(集計用!U747,得点換算データ!$O$17:$P$26)))</f>
        <v/>
      </c>
      <c r="W747" s="28" t="str">
        <f>IF(記入用!P747="","",ROUNDDOWN(記入用!P747,0))</f>
        <v/>
      </c>
      <c r="X747" s="30" t="str">
        <f>IF(集計用!W747="","",IF(集計用!F747="男",LOOKUP(集計用!W747,得点換算データ!$Q$3:$R$12),LOOKUP(集計用!W747,得点換算データ!$Q$17:$R$26)))</f>
        <v/>
      </c>
      <c r="Y747" s="28" t="str">
        <f>IF(SUM(集計用!H747+J747+L747+N747+P747+R747+T747+V747+X747)=0,"",(H747+J747+L747+N747+T747+V747+X747+MAX(P747,R747)))</f>
        <v/>
      </c>
      <c r="Z747" s="28" t="str">
        <f>IF(Y747="","",IF(C747=1,LOOKUP(Y747,得点換算データ!$B$29:$B$33,得点換算データ!$A$29:$A$33),IF(C747=2,LOOKUP(Y747,得点換算データ!$C$29:$C$33,得点換算データ!$A$29:$A$33),LOOKUP(Y747,得点換算データ!$D$29:$D$33,得点換算データ!$A$29:$A$33))))</f>
        <v/>
      </c>
      <c r="AA747" s="27">
        <f t="shared" si="110"/>
        <v>0</v>
      </c>
      <c r="AB747" s="27"/>
      <c r="AC747" s="27">
        <f t="shared" si="111"/>
        <v>0</v>
      </c>
      <c r="AD747" s="27">
        <f t="shared" si="112"/>
        <v>0</v>
      </c>
      <c r="AE747" s="27">
        <f t="shared" si="113"/>
        <v>0</v>
      </c>
      <c r="AF747" s="27">
        <f t="shared" si="114"/>
        <v>0</v>
      </c>
      <c r="AG747" s="27">
        <f t="shared" si="115"/>
        <v>0</v>
      </c>
      <c r="AH747" s="27">
        <f t="shared" si="116"/>
        <v>0</v>
      </c>
      <c r="AI747" s="27">
        <f t="shared" si="117"/>
        <v>0</v>
      </c>
      <c r="AJ747" s="27">
        <f t="shared" si="118"/>
        <v>0</v>
      </c>
      <c r="AK747" s="27">
        <f t="shared" si="119"/>
        <v>0</v>
      </c>
    </row>
    <row r="748" spans="1:37">
      <c r="A748" s="28" t="str">
        <f>IF(記入用!A748="","",記入用!A748)</f>
        <v/>
      </c>
      <c r="B748" s="28" t="str">
        <f>IF(記入用!B748="","",記入用!B748)</f>
        <v/>
      </c>
      <c r="C748" s="28" t="str">
        <f>IF(記入用!C748="","",記入用!C748)</f>
        <v/>
      </c>
      <c r="D748" s="28" t="str">
        <f>IF(記入用!D748="","",記入用!D748)</f>
        <v/>
      </c>
      <c r="E748" s="28" t="str">
        <f>IF(記入用!E748="","",記入用!E748)</f>
        <v/>
      </c>
      <c r="F748" s="28" t="str">
        <f>IF(記入用!F748="","",記入用!F748)</f>
        <v/>
      </c>
      <c r="G748" s="28" t="str">
        <f>IF(OR(記入用!G748=0,記入用!H748=0),"",ROUND((記入用!G748+記入用!H748)/2,0))</f>
        <v/>
      </c>
      <c r="H748" s="29" t="str">
        <f>IF(集計用!G748="","",IF(集計用!F748="男",LOOKUP(集計用!G748,得点換算データ!$A$3:$B$12),LOOKUP(集計用!G748,得点換算データ!$A$17:$B$26)))</f>
        <v/>
      </c>
      <c r="I748" s="28" t="str">
        <f>IF(記入用!I748="","",記入用!I748)</f>
        <v/>
      </c>
      <c r="J748" s="30" t="str">
        <f>IF(集計用!I748="","",IF(集計用!F748="男",LOOKUP(集計用!I748,得点換算データ!$C$3:$D$12),LOOKUP(集計用!I748,得点換算データ!$C$17:$D$26)))</f>
        <v/>
      </c>
      <c r="K748" s="28" t="str">
        <f>IF(記入用!J748="","",ROUNDDOWN(記入用!J748,0))</f>
        <v/>
      </c>
      <c r="L748" s="29" t="str">
        <f>IF(集計用!K748="","",IF(集計用!F748="男",LOOKUP(集計用!K748,得点換算データ!$E$3:$F$12),LOOKUP(集計用!K748,得点換算データ!$E$17:$F$26)))</f>
        <v/>
      </c>
      <c r="M748" s="28" t="str">
        <f>IF(記入用!K748="","",記入用!K748)</f>
        <v/>
      </c>
      <c r="N748" s="30" t="str">
        <f>IF(集計用!M748="","",IF(集計用!F748="男",LOOKUP(集計用!M748,得点換算データ!$G$3:$H$12),LOOKUP(集計用!M748,得点換算データ!$G$17:$H$26)))</f>
        <v/>
      </c>
      <c r="O748" s="28" t="str">
        <f>IF(記入用!L748="","",記入用!L748)</f>
        <v/>
      </c>
      <c r="P748" s="30" t="str">
        <f>IF(集計用!O748="","",IF(集計用!F748="男",LOOKUP(集計用!O748,得点換算データ!$I$3:$J$12),LOOKUP(集計用!O748,得点換算データ!$I$17:$J$26)))</f>
        <v/>
      </c>
      <c r="Q748" s="28" t="str">
        <f>IF(記入用!M748="","",記入用!M748)</f>
        <v/>
      </c>
      <c r="R748" s="30" t="str">
        <f>IF(集計用!Q748="","",IF(集計用!F748="男",LOOKUP(集計用!Q748,得点換算データ!$K$3:$L$12),LOOKUP(集計用!Q748,得点換算データ!$K$17:$L$26)))</f>
        <v/>
      </c>
      <c r="S748" s="28" t="str">
        <f>IF(記入用!N748="","",ROUNDUP(記入用!N748,1))</f>
        <v/>
      </c>
      <c r="T748" s="30" t="str">
        <f>IF(集計用!S748="","",IF(集計用!F748="男",LOOKUP(集計用!S748,得点換算データ!$M$3:$N$12),LOOKUP(集計用!S748,得点換算データ!$M$17:$N$26)))</f>
        <v/>
      </c>
      <c r="U748" s="28" t="str">
        <f>IF(記入用!O748="","",ROUNDDOWN(記入用!O748,0))</f>
        <v/>
      </c>
      <c r="V748" s="30" t="str">
        <f>IF(集計用!U748="","",IF(集計用!F748="男",LOOKUP(集計用!U748,得点換算データ!$O$3:$P$12),LOOKUP(集計用!U748,得点換算データ!$O$17:$P$26)))</f>
        <v/>
      </c>
      <c r="W748" s="28" t="str">
        <f>IF(記入用!P748="","",ROUNDDOWN(記入用!P748,0))</f>
        <v/>
      </c>
      <c r="X748" s="30" t="str">
        <f>IF(集計用!W748="","",IF(集計用!F748="男",LOOKUP(集計用!W748,得点換算データ!$Q$3:$R$12),LOOKUP(集計用!W748,得点換算データ!$Q$17:$R$26)))</f>
        <v/>
      </c>
      <c r="Y748" s="28" t="str">
        <f>IF(SUM(集計用!H748+J748+L748+N748+P748+R748+T748+V748+X748)=0,"",(H748+J748+L748+N748+T748+V748+X748+MAX(P748,R748)))</f>
        <v/>
      </c>
      <c r="Z748" s="28" t="str">
        <f>IF(Y748="","",IF(C748=1,LOOKUP(Y748,得点換算データ!$B$29:$B$33,得点換算データ!$A$29:$A$33),IF(C748=2,LOOKUP(Y748,得点換算データ!$C$29:$C$33,得点換算データ!$A$29:$A$33),LOOKUP(Y748,得点換算データ!$D$29:$D$33,得点換算データ!$A$29:$A$33))))</f>
        <v/>
      </c>
      <c r="AA748" s="27">
        <f t="shared" si="110"/>
        <v>0</v>
      </c>
      <c r="AB748" s="27"/>
      <c r="AC748" s="27">
        <f t="shared" si="111"/>
        <v>0</v>
      </c>
      <c r="AD748" s="27">
        <f t="shared" si="112"/>
        <v>0</v>
      </c>
      <c r="AE748" s="27">
        <f t="shared" si="113"/>
        <v>0</v>
      </c>
      <c r="AF748" s="27">
        <f t="shared" si="114"/>
        <v>0</v>
      </c>
      <c r="AG748" s="27">
        <f t="shared" si="115"/>
        <v>0</v>
      </c>
      <c r="AH748" s="27">
        <f t="shared" si="116"/>
        <v>0</v>
      </c>
      <c r="AI748" s="27">
        <f t="shared" si="117"/>
        <v>0</v>
      </c>
      <c r="AJ748" s="27">
        <f t="shared" si="118"/>
        <v>0</v>
      </c>
      <c r="AK748" s="27">
        <f t="shared" si="119"/>
        <v>0</v>
      </c>
    </row>
    <row r="749" spans="1:37">
      <c r="A749" s="28" t="str">
        <f>IF(記入用!A749="","",記入用!A749)</f>
        <v/>
      </c>
      <c r="B749" s="28" t="str">
        <f>IF(記入用!B749="","",記入用!B749)</f>
        <v/>
      </c>
      <c r="C749" s="28" t="str">
        <f>IF(記入用!C749="","",記入用!C749)</f>
        <v/>
      </c>
      <c r="D749" s="28" t="str">
        <f>IF(記入用!D749="","",記入用!D749)</f>
        <v/>
      </c>
      <c r="E749" s="28" t="str">
        <f>IF(記入用!E749="","",記入用!E749)</f>
        <v/>
      </c>
      <c r="F749" s="28" t="str">
        <f>IF(記入用!F749="","",記入用!F749)</f>
        <v/>
      </c>
      <c r="G749" s="28" t="str">
        <f>IF(OR(記入用!G749=0,記入用!H749=0),"",ROUND((記入用!G749+記入用!H749)/2,0))</f>
        <v/>
      </c>
      <c r="H749" s="29" t="str">
        <f>IF(集計用!G749="","",IF(集計用!F749="男",LOOKUP(集計用!G749,得点換算データ!$A$3:$B$12),LOOKUP(集計用!G749,得点換算データ!$A$17:$B$26)))</f>
        <v/>
      </c>
      <c r="I749" s="28" t="str">
        <f>IF(記入用!I749="","",記入用!I749)</f>
        <v/>
      </c>
      <c r="J749" s="30" t="str">
        <f>IF(集計用!I749="","",IF(集計用!F749="男",LOOKUP(集計用!I749,得点換算データ!$C$3:$D$12),LOOKUP(集計用!I749,得点換算データ!$C$17:$D$26)))</f>
        <v/>
      </c>
      <c r="K749" s="28" t="str">
        <f>IF(記入用!J749="","",ROUNDDOWN(記入用!J749,0))</f>
        <v/>
      </c>
      <c r="L749" s="29" t="str">
        <f>IF(集計用!K749="","",IF(集計用!F749="男",LOOKUP(集計用!K749,得点換算データ!$E$3:$F$12),LOOKUP(集計用!K749,得点換算データ!$E$17:$F$26)))</f>
        <v/>
      </c>
      <c r="M749" s="28" t="str">
        <f>IF(記入用!K749="","",記入用!K749)</f>
        <v/>
      </c>
      <c r="N749" s="30" t="str">
        <f>IF(集計用!M749="","",IF(集計用!F749="男",LOOKUP(集計用!M749,得点換算データ!$G$3:$H$12),LOOKUP(集計用!M749,得点換算データ!$G$17:$H$26)))</f>
        <v/>
      </c>
      <c r="O749" s="28" t="str">
        <f>IF(記入用!L749="","",記入用!L749)</f>
        <v/>
      </c>
      <c r="P749" s="30" t="str">
        <f>IF(集計用!O749="","",IF(集計用!F749="男",LOOKUP(集計用!O749,得点換算データ!$I$3:$J$12),LOOKUP(集計用!O749,得点換算データ!$I$17:$J$26)))</f>
        <v/>
      </c>
      <c r="Q749" s="28" t="str">
        <f>IF(記入用!M749="","",記入用!M749)</f>
        <v/>
      </c>
      <c r="R749" s="30" t="str">
        <f>IF(集計用!Q749="","",IF(集計用!F749="男",LOOKUP(集計用!Q749,得点換算データ!$K$3:$L$12),LOOKUP(集計用!Q749,得点換算データ!$K$17:$L$26)))</f>
        <v/>
      </c>
      <c r="S749" s="28" t="str">
        <f>IF(記入用!N749="","",ROUNDUP(記入用!N749,1))</f>
        <v/>
      </c>
      <c r="T749" s="30" t="str">
        <f>IF(集計用!S749="","",IF(集計用!F749="男",LOOKUP(集計用!S749,得点換算データ!$M$3:$N$12),LOOKUP(集計用!S749,得点換算データ!$M$17:$N$26)))</f>
        <v/>
      </c>
      <c r="U749" s="28" t="str">
        <f>IF(記入用!O749="","",ROUNDDOWN(記入用!O749,0))</f>
        <v/>
      </c>
      <c r="V749" s="30" t="str">
        <f>IF(集計用!U749="","",IF(集計用!F749="男",LOOKUP(集計用!U749,得点換算データ!$O$3:$P$12),LOOKUP(集計用!U749,得点換算データ!$O$17:$P$26)))</f>
        <v/>
      </c>
      <c r="W749" s="28" t="str">
        <f>IF(記入用!P749="","",ROUNDDOWN(記入用!P749,0))</f>
        <v/>
      </c>
      <c r="X749" s="30" t="str">
        <f>IF(集計用!W749="","",IF(集計用!F749="男",LOOKUP(集計用!W749,得点換算データ!$Q$3:$R$12),LOOKUP(集計用!W749,得点換算データ!$Q$17:$R$26)))</f>
        <v/>
      </c>
      <c r="Y749" s="28" t="str">
        <f>IF(SUM(集計用!H749+J749+L749+N749+P749+R749+T749+V749+X749)=0,"",(H749+J749+L749+N749+T749+V749+X749+MAX(P749,R749)))</f>
        <v/>
      </c>
      <c r="Z749" s="28" t="str">
        <f>IF(Y749="","",IF(C749=1,LOOKUP(Y749,得点換算データ!$B$29:$B$33,得点換算データ!$A$29:$A$33),IF(C749=2,LOOKUP(Y749,得点換算データ!$C$29:$C$33,得点換算データ!$A$29:$A$33),LOOKUP(Y749,得点換算データ!$D$29:$D$33,得点換算データ!$A$29:$A$33))))</f>
        <v/>
      </c>
      <c r="AA749" s="27">
        <f t="shared" si="110"/>
        <v>0</v>
      </c>
      <c r="AB749" s="27"/>
      <c r="AC749" s="27">
        <f t="shared" si="111"/>
        <v>0</v>
      </c>
      <c r="AD749" s="27">
        <f t="shared" si="112"/>
        <v>0</v>
      </c>
      <c r="AE749" s="27">
        <f t="shared" si="113"/>
        <v>0</v>
      </c>
      <c r="AF749" s="27">
        <f t="shared" si="114"/>
        <v>0</v>
      </c>
      <c r="AG749" s="27">
        <f t="shared" si="115"/>
        <v>0</v>
      </c>
      <c r="AH749" s="27">
        <f t="shared" si="116"/>
        <v>0</v>
      </c>
      <c r="AI749" s="27">
        <f t="shared" si="117"/>
        <v>0</v>
      </c>
      <c r="AJ749" s="27">
        <f t="shared" si="118"/>
        <v>0</v>
      </c>
      <c r="AK749" s="27">
        <f t="shared" si="119"/>
        <v>0</v>
      </c>
    </row>
    <row r="750" spans="1:37">
      <c r="A750" s="28" t="str">
        <f>IF(記入用!A750="","",記入用!A750)</f>
        <v/>
      </c>
      <c r="B750" s="28" t="str">
        <f>IF(記入用!B750="","",記入用!B750)</f>
        <v/>
      </c>
      <c r="C750" s="28" t="str">
        <f>IF(記入用!C750="","",記入用!C750)</f>
        <v/>
      </c>
      <c r="D750" s="28" t="str">
        <f>IF(記入用!D750="","",記入用!D750)</f>
        <v/>
      </c>
      <c r="E750" s="28" t="str">
        <f>IF(記入用!E750="","",記入用!E750)</f>
        <v/>
      </c>
      <c r="F750" s="28" t="str">
        <f>IF(記入用!F750="","",記入用!F750)</f>
        <v/>
      </c>
      <c r="G750" s="28" t="str">
        <f>IF(OR(記入用!G750=0,記入用!H750=0),"",ROUND((記入用!G750+記入用!H750)/2,0))</f>
        <v/>
      </c>
      <c r="H750" s="29" t="str">
        <f>IF(集計用!G750="","",IF(集計用!F750="男",LOOKUP(集計用!G750,得点換算データ!$A$3:$B$12),LOOKUP(集計用!G750,得点換算データ!$A$17:$B$26)))</f>
        <v/>
      </c>
      <c r="I750" s="28" t="str">
        <f>IF(記入用!I750="","",記入用!I750)</f>
        <v/>
      </c>
      <c r="J750" s="30" t="str">
        <f>IF(集計用!I750="","",IF(集計用!F750="男",LOOKUP(集計用!I750,得点換算データ!$C$3:$D$12),LOOKUP(集計用!I750,得点換算データ!$C$17:$D$26)))</f>
        <v/>
      </c>
      <c r="K750" s="28" t="str">
        <f>IF(記入用!J750="","",ROUNDDOWN(記入用!J750,0))</f>
        <v/>
      </c>
      <c r="L750" s="29" t="str">
        <f>IF(集計用!K750="","",IF(集計用!F750="男",LOOKUP(集計用!K750,得点換算データ!$E$3:$F$12),LOOKUP(集計用!K750,得点換算データ!$E$17:$F$26)))</f>
        <v/>
      </c>
      <c r="M750" s="28" t="str">
        <f>IF(記入用!K750="","",記入用!K750)</f>
        <v/>
      </c>
      <c r="N750" s="30" t="str">
        <f>IF(集計用!M750="","",IF(集計用!F750="男",LOOKUP(集計用!M750,得点換算データ!$G$3:$H$12),LOOKUP(集計用!M750,得点換算データ!$G$17:$H$26)))</f>
        <v/>
      </c>
      <c r="O750" s="28" t="str">
        <f>IF(記入用!L750="","",記入用!L750)</f>
        <v/>
      </c>
      <c r="P750" s="30" t="str">
        <f>IF(集計用!O750="","",IF(集計用!F750="男",LOOKUP(集計用!O750,得点換算データ!$I$3:$J$12),LOOKUP(集計用!O750,得点換算データ!$I$17:$J$26)))</f>
        <v/>
      </c>
      <c r="Q750" s="28" t="str">
        <f>IF(記入用!M750="","",記入用!M750)</f>
        <v/>
      </c>
      <c r="R750" s="30" t="str">
        <f>IF(集計用!Q750="","",IF(集計用!F750="男",LOOKUP(集計用!Q750,得点換算データ!$K$3:$L$12),LOOKUP(集計用!Q750,得点換算データ!$K$17:$L$26)))</f>
        <v/>
      </c>
      <c r="S750" s="28" t="str">
        <f>IF(記入用!N750="","",ROUNDUP(記入用!N750,1))</f>
        <v/>
      </c>
      <c r="T750" s="30" t="str">
        <f>IF(集計用!S750="","",IF(集計用!F750="男",LOOKUP(集計用!S750,得点換算データ!$M$3:$N$12),LOOKUP(集計用!S750,得点換算データ!$M$17:$N$26)))</f>
        <v/>
      </c>
      <c r="U750" s="28" t="str">
        <f>IF(記入用!O750="","",ROUNDDOWN(記入用!O750,0))</f>
        <v/>
      </c>
      <c r="V750" s="30" t="str">
        <f>IF(集計用!U750="","",IF(集計用!F750="男",LOOKUP(集計用!U750,得点換算データ!$O$3:$P$12),LOOKUP(集計用!U750,得点換算データ!$O$17:$P$26)))</f>
        <v/>
      </c>
      <c r="W750" s="28" t="str">
        <f>IF(記入用!P750="","",ROUNDDOWN(記入用!P750,0))</f>
        <v/>
      </c>
      <c r="X750" s="30" t="str">
        <f>IF(集計用!W750="","",IF(集計用!F750="男",LOOKUP(集計用!W750,得点換算データ!$Q$3:$R$12),LOOKUP(集計用!W750,得点換算データ!$Q$17:$R$26)))</f>
        <v/>
      </c>
      <c r="Y750" s="28" t="str">
        <f>IF(SUM(集計用!H750+J750+L750+N750+P750+R750+T750+V750+X750)=0,"",(H750+J750+L750+N750+T750+V750+X750+MAX(P750,R750)))</f>
        <v/>
      </c>
      <c r="Z750" s="28" t="str">
        <f>IF(Y750="","",IF(C750=1,LOOKUP(Y750,得点換算データ!$B$29:$B$33,得点換算データ!$A$29:$A$33),IF(C750=2,LOOKUP(Y750,得点換算データ!$C$29:$C$33,得点換算データ!$A$29:$A$33),LOOKUP(Y750,得点換算データ!$D$29:$D$33,得点換算データ!$A$29:$A$33))))</f>
        <v/>
      </c>
      <c r="AA750" s="27">
        <f t="shared" si="110"/>
        <v>0</v>
      </c>
      <c r="AB750" s="27"/>
      <c r="AC750" s="27">
        <f t="shared" si="111"/>
        <v>0</v>
      </c>
      <c r="AD750" s="27">
        <f t="shared" si="112"/>
        <v>0</v>
      </c>
      <c r="AE750" s="27">
        <f t="shared" si="113"/>
        <v>0</v>
      </c>
      <c r="AF750" s="27">
        <f t="shared" si="114"/>
        <v>0</v>
      </c>
      <c r="AG750" s="27">
        <f t="shared" si="115"/>
        <v>0</v>
      </c>
      <c r="AH750" s="27">
        <f t="shared" si="116"/>
        <v>0</v>
      </c>
      <c r="AI750" s="27">
        <f t="shared" si="117"/>
        <v>0</v>
      </c>
      <c r="AJ750" s="27">
        <f t="shared" si="118"/>
        <v>0</v>
      </c>
      <c r="AK750" s="27">
        <f t="shared" si="119"/>
        <v>0</v>
      </c>
    </row>
    <row r="751" spans="1:37">
      <c r="A751" s="28" t="str">
        <f>IF(記入用!A751="","",記入用!A751)</f>
        <v/>
      </c>
      <c r="B751" s="28" t="str">
        <f>IF(記入用!B751="","",記入用!B751)</f>
        <v/>
      </c>
      <c r="C751" s="28" t="str">
        <f>IF(記入用!C751="","",記入用!C751)</f>
        <v/>
      </c>
      <c r="D751" s="28" t="str">
        <f>IF(記入用!D751="","",記入用!D751)</f>
        <v/>
      </c>
      <c r="E751" s="28" t="str">
        <f>IF(記入用!E751="","",記入用!E751)</f>
        <v/>
      </c>
      <c r="F751" s="28" t="str">
        <f>IF(記入用!F751="","",記入用!F751)</f>
        <v/>
      </c>
      <c r="G751" s="28" t="str">
        <f>IF(OR(記入用!G751=0,記入用!H751=0),"",ROUND((記入用!G751+記入用!H751)/2,0))</f>
        <v/>
      </c>
      <c r="H751" s="29" t="str">
        <f>IF(集計用!G751="","",IF(集計用!F751="男",LOOKUP(集計用!G751,得点換算データ!$A$3:$B$12),LOOKUP(集計用!G751,得点換算データ!$A$17:$B$26)))</f>
        <v/>
      </c>
      <c r="I751" s="28" t="str">
        <f>IF(記入用!I751="","",記入用!I751)</f>
        <v/>
      </c>
      <c r="J751" s="30" t="str">
        <f>IF(集計用!I751="","",IF(集計用!F751="男",LOOKUP(集計用!I751,得点換算データ!$C$3:$D$12),LOOKUP(集計用!I751,得点換算データ!$C$17:$D$26)))</f>
        <v/>
      </c>
      <c r="K751" s="28" t="str">
        <f>IF(記入用!J751="","",ROUNDDOWN(記入用!J751,0))</f>
        <v/>
      </c>
      <c r="L751" s="29" t="str">
        <f>IF(集計用!K751="","",IF(集計用!F751="男",LOOKUP(集計用!K751,得点換算データ!$E$3:$F$12),LOOKUP(集計用!K751,得点換算データ!$E$17:$F$26)))</f>
        <v/>
      </c>
      <c r="M751" s="28" t="str">
        <f>IF(記入用!K751="","",記入用!K751)</f>
        <v/>
      </c>
      <c r="N751" s="30" t="str">
        <f>IF(集計用!M751="","",IF(集計用!F751="男",LOOKUP(集計用!M751,得点換算データ!$G$3:$H$12),LOOKUP(集計用!M751,得点換算データ!$G$17:$H$26)))</f>
        <v/>
      </c>
      <c r="O751" s="28" t="str">
        <f>IF(記入用!L751="","",記入用!L751)</f>
        <v/>
      </c>
      <c r="P751" s="30" t="str">
        <f>IF(集計用!O751="","",IF(集計用!F751="男",LOOKUP(集計用!O751,得点換算データ!$I$3:$J$12),LOOKUP(集計用!O751,得点換算データ!$I$17:$J$26)))</f>
        <v/>
      </c>
      <c r="Q751" s="28" t="str">
        <f>IF(記入用!M751="","",記入用!M751)</f>
        <v/>
      </c>
      <c r="R751" s="30" t="str">
        <f>IF(集計用!Q751="","",IF(集計用!F751="男",LOOKUP(集計用!Q751,得点換算データ!$K$3:$L$12),LOOKUP(集計用!Q751,得点換算データ!$K$17:$L$26)))</f>
        <v/>
      </c>
      <c r="S751" s="28" t="str">
        <f>IF(記入用!N751="","",ROUNDUP(記入用!N751,1))</f>
        <v/>
      </c>
      <c r="T751" s="30" t="str">
        <f>IF(集計用!S751="","",IF(集計用!F751="男",LOOKUP(集計用!S751,得点換算データ!$M$3:$N$12),LOOKUP(集計用!S751,得点換算データ!$M$17:$N$26)))</f>
        <v/>
      </c>
      <c r="U751" s="28" t="str">
        <f>IF(記入用!O751="","",ROUNDDOWN(記入用!O751,0))</f>
        <v/>
      </c>
      <c r="V751" s="30" t="str">
        <f>IF(集計用!U751="","",IF(集計用!F751="男",LOOKUP(集計用!U751,得点換算データ!$O$3:$P$12),LOOKUP(集計用!U751,得点換算データ!$O$17:$P$26)))</f>
        <v/>
      </c>
      <c r="W751" s="28" t="str">
        <f>IF(記入用!P751="","",ROUNDDOWN(記入用!P751,0))</f>
        <v/>
      </c>
      <c r="X751" s="30" t="str">
        <f>IF(集計用!W751="","",IF(集計用!F751="男",LOOKUP(集計用!W751,得点換算データ!$Q$3:$R$12),LOOKUP(集計用!W751,得点換算データ!$Q$17:$R$26)))</f>
        <v/>
      </c>
      <c r="Y751" s="28" t="str">
        <f>IF(SUM(集計用!H751+J751+L751+N751+P751+R751+T751+V751+X751)=0,"",(H751+J751+L751+N751+T751+V751+X751+MAX(P751,R751)))</f>
        <v/>
      </c>
      <c r="Z751" s="28" t="str">
        <f>IF(Y751="","",IF(C751=1,LOOKUP(Y751,得点換算データ!$B$29:$B$33,得点換算データ!$A$29:$A$33),IF(C751=2,LOOKUP(Y751,得点換算データ!$C$29:$C$33,得点換算データ!$A$29:$A$33),LOOKUP(Y751,得点換算データ!$D$29:$D$33,得点換算データ!$A$29:$A$33))))</f>
        <v/>
      </c>
      <c r="AA751" s="27">
        <f t="shared" si="110"/>
        <v>0</v>
      </c>
      <c r="AB751" s="27"/>
      <c r="AC751" s="27">
        <f t="shared" si="111"/>
        <v>0</v>
      </c>
      <c r="AD751" s="27">
        <f t="shared" si="112"/>
        <v>0</v>
      </c>
      <c r="AE751" s="27">
        <f t="shared" si="113"/>
        <v>0</v>
      </c>
      <c r="AF751" s="27">
        <f t="shared" si="114"/>
        <v>0</v>
      </c>
      <c r="AG751" s="27">
        <f t="shared" si="115"/>
        <v>0</v>
      </c>
      <c r="AH751" s="27">
        <f t="shared" si="116"/>
        <v>0</v>
      </c>
      <c r="AI751" s="27">
        <f t="shared" si="117"/>
        <v>0</v>
      </c>
      <c r="AJ751" s="27">
        <f t="shared" si="118"/>
        <v>0</v>
      </c>
      <c r="AK751" s="27">
        <f t="shared" si="119"/>
        <v>0</v>
      </c>
    </row>
    <row r="752" spans="1:37">
      <c r="A752" s="28" t="str">
        <f>IF(記入用!A752="","",記入用!A752)</f>
        <v/>
      </c>
      <c r="B752" s="28" t="str">
        <f>IF(記入用!B752="","",記入用!B752)</f>
        <v/>
      </c>
      <c r="C752" s="28" t="str">
        <f>IF(記入用!C752="","",記入用!C752)</f>
        <v/>
      </c>
      <c r="D752" s="28" t="str">
        <f>IF(記入用!D752="","",記入用!D752)</f>
        <v/>
      </c>
      <c r="E752" s="28" t="str">
        <f>IF(記入用!E752="","",記入用!E752)</f>
        <v/>
      </c>
      <c r="F752" s="28" t="str">
        <f>IF(記入用!F752="","",記入用!F752)</f>
        <v/>
      </c>
      <c r="G752" s="28" t="str">
        <f>IF(OR(記入用!G752=0,記入用!H752=0),"",ROUND((記入用!G752+記入用!H752)/2,0))</f>
        <v/>
      </c>
      <c r="H752" s="29" t="str">
        <f>IF(集計用!G752="","",IF(集計用!F752="男",LOOKUP(集計用!G752,得点換算データ!$A$3:$B$12),LOOKUP(集計用!G752,得点換算データ!$A$17:$B$26)))</f>
        <v/>
      </c>
      <c r="I752" s="28" t="str">
        <f>IF(記入用!I752="","",記入用!I752)</f>
        <v/>
      </c>
      <c r="J752" s="30" t="str">
        <f>IF(集計用!I752="","",IF(集計用!F752="男",LOOKUP(集計用!I752,得点換算データ!$C$3:$D$12),LOOKUP(集計用!I752,得点換算データ!$C$17:$D$26)))</f>
        <v/>
      </c>
      <c r="K752" s="28" t="str">
        <f>IF(記入用!J752="","",ROUNDDOWN(記入用!J752,0))</f>
        <v/>
      </c>
      <c r="L752" s="29" t="str">
        <f>IF(集計用!K752="","",IF(集計用!F752="男",LOOKUP(集計用!K752,得点換算データ!$E$3:$F$12),LOOKUP(集計用!K752,得点換算データ!$E$17:$F$26)))</f>
        <v/>
      </c>
      <c r="M752" s="28" t="str">
        <f>IF(記入用!K752="","",記入用!K752)</f>
        <v/>
      </c>
      <c r="N752" s="30" t="str">
        <f>IF(集計用!M752="","",IF(集計用!F752="男",LOOKUP(集計用!M752,得点換算データ!$G$3:$H$12),LOOKUP(集計用!M752,得点換算データ!$G$17:$H$26)))</f>
        <v/>
      </c>
      <c r="O752" s="28" t="str">
        <f>IF(記入用!L752="","",記入用!L752)</f>
        <v/>
      </c>
      <c r="P752" s="30" t="str">
        <f>IF(集計用!O752="","",IF(集計用!F752="男",LOOKUP(集計用!O752,得点換算データ!$I$3:$J$12),LOOKUP(集計用!O752,得点換算データ!$I$17:$J$26)))</f>
        <v/>
      </c>
      <c r="Q752" s="28" t="str">
        <f>IF(記入用!M752="","",記入用!M752)</f>
        <v/>
      </c>
      <c r="R752" s="30" t="str">
        <f>IF(集計用!Q752="","",IF(集計用!F752="男",LOOKUP(集計用!Q752,得点換算データ!$K$3:$L$12),LOOKUP(集計用!Q752,得点換算データ!$K$17:$L$26)))</f>
        <v/>
      </c>
      <c r="S752" s="28" t="str">
        <f>IF(記入用!N752="","",ROUNDUP(記入用!N752,1))</f>
        <v/>
      </c>
      <c r="T752" s="30" t="str">
        <f>IF(集計用!S752="","",IF(集計用!F752="男",LOOKUP(集計用!S752,得点換算データ!$M$3:$N$12),LOOKUP(集計用!S752,得点換算データ!$M$17:$N$26)))</f>
        <v/>
      </c>
      <c r="U752" s="28" t="str">
        <f>IF(記入用!O752="","",ROUNDDOWN(記入用!O752,0))</f>
        <v/>
      </c>
      <c r="V752" s="30" t="str">
        <f>IF(集計用!U752="","",IF(集計用!F752="男",LOOKUP(集計用!U752,得点換算データ!$O$3:$P$12),LOOKUP(集計用!U752,得点換算データ!$O$17:$P$26)))</f>
        <v/>
      </c>
      <c r="W752" s="28" t="str">
        <f>IF(記入用!P752="","",ROUNDDOWN(記入用!P752,0))</f>
        <v/>
      </c>
      <c r="X752" s="30" t="str">
        <f>IF(集計用!W752="","",IF(集計用!F752="男",LOOKUP(集計用!W752,得点換算データ!$Q$3:$R$12),LOOKUP(集計用!W752,得点換算データ!$Q$17:$R$26)))</f>
        <v/>
      </c>
      <c r="Y752" s="28" t="str">
        <f>IF(SUM(集計用!H752+J752+L752+N752+P752+R752+T752+V752+X752)=0,"",(H752+J752+L752+N752+T752+V752+X752+MAX(P752,R752)))</f>
        <v/>
      </c>
      <c r="Z752" s="28" t="str">
        <f>IF(Y752="","",IF(C752=1,LOOKUP(Y752,得点換算データ!$B$29:$B$33,得点換算データ!$A$29:$A$33),IF(C752=2,LOOKUP(Y752,得点換算データ!$C$29:$C$33,得点換算データ!$A$29:$A$33),LOOKUP(Y752,得点換算データ!$D$29:$D$33,得点換算データ!$A$29:$A$33))))</f>
        <v/>
      </c>
      <c r="AA752" s="27">
        <f t="shared" si="110"/>
        <v>0</v>
      </c>
      <c r="AB752" s="27"/>
      <c r="AC752" s="27">
        <f t="shared" si="111"/>
        <v>0</v>
      </c>
      <c r="AD752" s="27">
        <f t="shared" si="112"/>
        <v>0</v>
      </c>
      <c r="AE752" s="27">
        <f t="shared" si="113"/>
        <v>0</v>
      </c>
      <c r="AF752" s="27">
        <f t="shared" si="114"/>
        <v>0</v>
      </c>
      <c r="AG752" s="27">
        <f t="shared" si="115"/>
        <v>0</v>
      </c>
      <c r="AH752" s="27">
        <f t="shared" si="116"/>
        <v>0</v>
      </c>
      <c r="AI752" s="27">
        <f t="shared" si="117"/>
        <v>0</v>
      </c>
      <c r="AJ752" s="27">
        <f t="shared" si="118"/>
        <v>0</v>
      </c>
      <c r="AK752" s="27">
        <f t="shared" si="119"/>
        <v>0</v>
      </c>
    </row>
    <row r="753" spans="1:37">
      <c r="A753" s="28" t="str">
        <f>IF(記入用!A753="","",記入用!A753)</f>
        <v/>
      </c>
      <c r="B753" s="28" t="str">
        <f>IF(記入用!B753="","",記入用!B753)</f>
        <v/>
      </c>
      <c r="C753" s="28" t="str">
        <f>IF(記入用!C753="","",記入用!C753)</f>
        <v/>
      </c>
      <c r="D753" s="28" t="str">
        <f>IF(記入用!D753="","",記入用!D753)</f>
        <v/>
      </c>
      <c r="E753" s="28" t="str">
        <f>IF(記入用!E753="","",記入用!E753)</f>
        <v/>
      </c>
      <c r="F753" s="28" t="str">
        <f>IF(記入用!F753="","",記入用!F753)</f>
        <v/>
      </c>
      <c r="G753" s="28" t="str">
        <f>IF(OR(記入用!G753=0,記入用!H753=0),"",ROUND((記入用!G753+記入用!H753)/2,0))</f>
        <v/>
      </c>
      <c r="H753" s="29" t="str">
        <f>IF(集計用!G753="","",IF(集計用!F753="男",LOOKUP(集計用!G753,得点換算データ!$A$3:$B$12),LOOKUP(集計用!G753,得点換算データ!$A$17:$B$26)))</f>
        <v/>
      </c>
      <c r="I753" s="28" t="str">
        <f>IF(記入用!I753="","",記入用!I753)</f>
        <v/>
      </c>
      <c r="J753" s="30" t="str">
        <f>IF(集計用!I753="","",IF(集計用!F753="男",LOOKUP(集計用!I753,得点換算データ!$C$3:$D$12),LOOKUP(集計用!I753,得点換算データ!$C$17:$D$26)))</f>
        <v/>
      </c>
      <c r="K753" s="28" t="str">
        <f>IF(記入用!J753="","",ROUNDDOWN(記入用!J753,0))</f>
        <v/>
      </c>
      <c r="L753" s="29" t="str">
        <f>IF(集計用!K753="","",IF(集計用!F753="男",LOOKUP(集計用!K753,得点換算データ!$E$3:$F$12),LOOKUP(集計用!K753,得点換算データ!$E$17:$F$26)))</f>
        <v/>
      </c>
      <c r="M753" s="28" t="str">
        <f>IF(記入用!K753="","",記入用!K753)</f>
        <v/>
      </c>
      <c r="N753" s="30" t="str">
        <f>IF(集計用!M753="","",IF(集計用!F753="男",LOOKUP(集計用!M753,得点換算データ!$G$3:$H$12),LOOKUP(集計用!M753,得点換算データ!$G$17:$H$26)))</f>
        <v/>
      </c>
      <c r="O753" s="28" t="str">
        <f>IF(記入用!L753="","",記入用!L753)</f>
        <v/>
      </c>
      <c r="P753" s="30" t="str">
        <f>IF(集計用!O753="","",IF(集計用!F753="男",LOOKUP(集計用!O753,得点換算データ!$I$3:$J$12),LOOKUP(集計用!O753,得点換算データ!$I$17:$J$26)))</f>
        <v/>
      </c>
      <c r="Q753" s="28" t="str">
        <f>IF(記入用!M753="","",記入用!M753)</f>
        <v/>
      </c>
      <c r="R753" s="30" t="str">
        <f>IF(集計用!Q753="","",IF(集計用!F753="男",LOOKUP(集計用!Q753,得点換算データ!$K$3:$L$12),LOOKUP(集計用!Q753,得点換算データ!$K$17:$L$26)))</f>
        <v/>
      </c>
      <c r="S753" s="28" t="str">
        <f>IF(記入用!N753="","",ROUNDUP(記入用!N753,1))</f>
        <v/>
      </c>
      <c r="T753" s="30" t="str">
        <f>IF(集計用!S753="","",IF(集計用!F753="男",LOOKUP(集計用!S753,得点換算データ!$M$3:$N$12),LOOKUP(集計用!S753,得点換算データ!$M$17:$N$26)))</f>
        <v/>
      </c>
      <c r="U753" s="28" t="str">
        <f>IF(記入用!O753="","",ROUNDDOWN(記入用!O753,0))</f>
        <v/>
      </c>
      <c r="V753" s="30" t="str">
        <f>IF(集計用!U753="","",IF(集計用!F753="男",LOOKUP(集計用!U753,得点換算データ!$O$3:$P$12),LOOKUP(集計用!U753,得点換算データ!$O$17:$P$26)))</f>
        <v/>
      </c>
      <c r="W753" s="28" t="str">
        <f>IF(記入用!P753="","",ROUNDDOWN(記入用!P753,0))</f>
        <v/>
      </c>
      <c r="X753" s="30" t="str">
        <f>IF(集計用!W753="","",IF(集計用!F753="男",LOOKUP(集計用!W753,得点換算データ!$Q$3:$R$12),LOOKUP(集計用!W753,得点換算データ!$Q$17:$R$26)))</f>
        <v/>
      </c>
      <c r="Y753" s="28" t="str">
        <f>IF(SUM(集計用!H753+J753+L753+N753+P753+R753+T753+V753+X753)=0,"",(H753+J753+L753+N753+T753+V753+X753+MAX(P753,R753)))</f>
        <v/>
      </c>
      <c r="Z753" s="28" t="str">
        <f>IF(Y753="","",IF(C753=1,LOOKUP(Y753,得点換算データ!$B$29:$B$33,得点換算データ!$A$29:$A$33),IF(C753=2,LOOKUP(Y753,得点換算データ!$C$29:$C$33,得点換算データ!$A$29:$A$33),LOOKUP(Y753,得点換算データ!$D$29:$D$33,得点換算データ!$A$29:$A$33))))</f>
        <v/>
      </c>
      <c r="AA753" s="27">
        <f t="shared" si="110"/>
        <v>0</v>
      </c>
      <c r="AB753" s="27"/>
      <c r="AC753" s="27">
        <f t="shared" si="111"/>
        <v>0</v>
      </c>
      <c r="AD753" s="27">
        <f t="shared" si="112"/>
        <v>0</v>
      </c>
      <c r="AE753" s="27">
        <f t="shared" si="113"/>
        <v>0</v>
      </c>
      <c r="AF753" s="27">
        <f t="shared" si="114"/>
        <v>0</v>
      </c>
      <c r="AG753" s="27">
        <f t="shared" si="115"/>
        <v>0</v>
      </c>
      <c r="AH753" s="27">
        <f t="shared" si="116"/>
        <v>0</v>
      </c>
      <c r="AI753" s="27">
        <f t="shared" si="117"/>
        <v>0</v>
      </c>
      <c r="AJ753" s="27">
        <f t="shared" si="118"/>
        <v>0</v>
      </c>
      <c r="AK753" s="27">
        <f t="shared" si="119"/>
        <v>0</v>
      </c>
    </row>
    <row r="754" spans="1:37">
      <c r="A754" s="28" t="str">
        <f>IF(記入用!A754="","",記入用!A754)</f>
        <v/>
      </c>
      <c r="B754" s="28" t="str">
        <f>IF(記入用!B754="","",記入用!B754)</f>
        <v/>
      </c>
      <c r="C754" s="28" t="str">
        <f>IF(記入用!C754="","",記入用!C754)</f>
        <v/>
      </c>
      <c r="D754" s="28" t="str">
        <f>IF(記入用!D754="","",記入用!D754)</f>
        <v/>
      </c>
      <c r="E754" s="28" t="str">
        <f>IF(記入用!E754="","",記入用!E754)</f>
        <v/>
      </c>
      <c r="F754" s="28" t="str">
        <f>IF(記入用!F754="","",記入用!F754)</f>
        <v/>
      </c>
      <c r="G754" s="28" t="str">
        <f>IF(OR(記入用!G754=0,記入用!H754=0),"",ROUND((記入用!G754+記入用!H754)/2,0))</f>
        <v/>
      </c>
      <c r="H754" s="29" t="str">
        <f>IF(集計用!G754="","",IF(集計用!F754="男",LOOKUP(集計用!G754,得点換算データ!$A$3:$B$12),LOOKUP(集計用!G754,得点換算データ!$A$17:$B$26)))</f>
        <v/>
      </c>
      <c r="I754" s="28" t="str">
        <f>IF(記入用!I754="","",記入用!I754)</f>
        <v/>
      </c>
      <c r="J754" s="30" t="str">
        <f>IF(集計用!I754="","",IF(集計用!F754="男",LOOKUP(集計用!I754,得点換算データ!$C$3:$D$12),LOOKUP(集計用!I754,得点換算データ!$C$17:$D$26)))</f>
        <v/>
      </c>
      <c r="K754" s="28" t="str">
        <f>IF(記入用!J754="","",ROUNDDOWN(記入用!J754,0))</f>
        <v/>
      </c>
      <c r="L754" s="29" t="str">
        <f>IF(集計用!K754="","",IF(集計用!F754="男",LOOKUP(集計用!K754,得点換算データ!$E$3:$F$12),LOOKUP(集計用!K754,得点換算データ!$E$17:$F$26)))</f>
        <v/>
      </c>
      <c r="M754" s="28" t="str">
        <f>IF(記入用!K754="","",記入用!K754)</f>
        <v/>
      </c>
      <c r="N754" s="30" t="str">
        <f>IF(集計用!M754="","",IF(集計用!F754="男",LOOKUP(集計用!M754,得点換算データ!$G$3:$H$12),LOOKUP(集計用!M754,得点換算データ!$G$17:$H$26)))</f>
        <v/>
      </c>
      <c r="O754" s="28" t="str">
        <f>IF(記入用!L754="","",記入用!L754)</f>
        <v/>
      </c>
      <c r="P754" s="30" t="str">
        <f>IF(集計用!O754="","",IF(集計用!F754="男",LOOKUP(集計用!O754,得点換算データ!$I$3:$J$12),LOOKUP(集計用!O754,得点換算データ!$I$17:$J$26)))</f>
        <v/>
      </c>
      <c r="Q754" s="28" t="str">
        <f>IF(記入用!M754="","",記入用!M754)</f>
        <v/>
      </c>
      <c r="R754" s="30" t="str">
        <f>IF(集計用!Q754="","",IF(集計用!F754="男",LOOKUP(集計用!Q754,得点換算データ!$K$3:$L$12),LOOKUP(集計用!Q754,得点換算データ!$K$17:$L$26)))</f>
        <v/>
      </c>
      <c r="S754" s="28" t="str">
        <f>IF(記入用!N754="","",ROUNDUP(記入用!N754,1))</f>
        <v/>
      </c>
      <c r="T754" s="30" t="str">
        <f>IF(集計用!S754="","",IF(集計用!F754="男",LOOKUP(集計用!S754,得点換算データ!$M$3:$N$12),LOOKUP(集計用!S754,得点換算データ!$M$17:$N$26)))</f>
        <v/>
      </c>
      <c r="U754" s="28" t="str">
        <f>IF(記入用!O754="","",ROUNDDOWN(記入用!O754,0))</f>
        <v/>
      </c>
      <c r="V754" s="30" t="str">
        <f>IF(集計用!U754="","",IF(集計用!F754="男",LOOKUP(集計用!U754,得点換算データ!$O$3:$P$12),LOOKUP(集計用!U754,得点換算データ!$O$17:$P$26)))</f>
        <v/>
      </c>
      <c r="W754" s="28" t="str">
        <f>IF(記入用!P754="","",ROUNDDOWN(記入用!P754,0))</f>
        <v/>
      </c>
      <c r="X754" s="30" t="str">
        <f>IF(集計用!W754="","",IF(集計用!F754="男",LOOKUP(集計用!W754,得点換算データ!$Q$3:$R$12),LOOKUP(集計用!W754,得点換算データ!$Q$17:$R$26)))</f>
        <v/>
      </c>
      <c r="Y754" s="28" t="str">
        <f>IF(SUM(集計用!H754+J754+L754+N754+P754+R754+T754+V754+X754)=0,"",(H754+J754+L754+N754+T754+V754+X754+MAX(P754,R754)))</f>
        <v/>
      </c>
      <c r="Z754" s="28" t="str">
        <f>IF(Y754="","",IF(C754=1,LOOKUP(Y754,得点換算データ!$B$29:$B$33,得点換算データ!$A$29:$A$33),IF(C754=2,LOOKUP(Y754,得点換算データ!$C$29:$C$33,得点換算データ!$A$29:$A$33),LOOKUP(Y754,得点換算データ!$D$29:$D$33,得点換算データ!$A$29:$A$33))))</f>
        <v/>
      </c>
      <c r="AA754" s="27">
        <f t="shared" si="110"/>
        <v>0</v>
      </c>
      <c r="AB754" s="27"/>
      <c r="AC754" s="27">
        <f t="shared" si="111"/>
        <v>0</v>
      </c>
      <c r="AD754" s="27">
        <f t="shared" si="112"/>
        <v>0</v>
      </c>
      <c r="AE754" s="27">
        <f t="shared" si="113"/>
        <v>0</v>
      </c>
      <c r="AF754" s="27">
        <f t="shared" si="114"/>
        <v>0</v>
      </c>
      <c r="AG754" s="27">
        <f t="shared" si="115"/>
        <v>0</v>
      </c>
      <c r="AH754" s="27">
        <f t="shared" si="116"/>
        <v>0</v>
      </c>
      <c r="AI754" s="27">
        <f t="shared" si="117"/>
        <v>0</v>
      </c>
      <c r="AJ754" s="27">
        <f t="shared" si="118"/>
        <v>0</v>
      </c>
      <c r="AK754" s="27">
        <f t="shared" si="119"/>
        <v>0</v>
      </c>
    </row>
    <row r="755" spans="1:37">
      <c r="A755" s="28" t="str">
        <f>IF(記入用!A755="","",記入用!A755)</f>
        <v/>
      </c>
      <c r="B755" s="28" t="str">
        <f>IF(記入用!B755="","",記入用!B755)</f>
        <v/>
      </c>
      <c r="C755" s="28" t="str">
        <f>IF(記入用!C755="","",記入用!C755)</f>
        <v/>
      </c>
      <c r="D755" s="28" t="str">
        <f>IF(記入用!D755="","",記入用!D755)</f>
        <v/>
      </c>
      <c r="E755" s="28" t="str">
        <f>IF(記入用!E755="","",記入用!E755)</f>
        <v/>
      </c>
      <c r="F755" s="28" t="str">
        <f>IF(記入用!F755="","",記入用!F755)</f>
        <v/>
      </c>
      <c r="G755" s="28" t="str">
        <f>IF(OR(記入用!G755=0,記入用!H755=0),"",ROUND((記入用!G755+記入用!H755)/2,0))</f>
        <v/>
      </c>
      <c r="H755" s="29" t="str">
        <f>IF(集計用!G755="","",IF(集計用!F755="男",LOOKUP(集計用!G755,得点換算データ!$A$3:$B$12),LOOKUP(集計用!G755,得点換算データ!$A$17:$B$26)))</f>
        <v/>
      </c>
      <c r="I755" s="28" t="str">
        <f>IF(記入用!I755="","",記入用!I755)</f>
        <v/>
      </c>
      <c r="J755" s="30" t="str">
        <f>IF(集計用!I755="","",IF(集計用!F755="男",LOOKUP(集計用!I755,得点換算データ!$C$3:$D$12),LOOKUP(集計用!I755,得点換算データ!$C$17:$D$26)))</f>
        <v/>
      </c>
      <c r="K755" s="28" t="str">
        <f>IF(記入用!J755="","",ROUNDDOWN(記入用!J755,0))</f>
        <v/>
      </c>
      <c r="L755" s="29" t="str">
        <f>IF(集計用!K755="","",IF(集計用!F755="男",LOOKUP(集計用!K755,得点換算データ!$E$3:$F$12),LOOKUP(集計用!K755,得点換算データ!$E$17:$F$26)))</f>
        <v/>
      </c>
      <c r="M755" s="28" t="str">
        <f>IF(記入用!K755="","",記入用!K755)</f>
        <v/>
      </c>
      <c r="N755" s="30" t="str">
        <f>IF(集計用!M755="","",IF(集計用!F755="男",LOOKUP(集計用!M755,得点換算データ!$G$3:$H$12),LOOKUP(集計用!M755,得点換算データ!$G$17:$H$26)))</f>
        <v/>
      </c>
      <c r="O755" s="28" t="str">
        <f>IF(記入用!L755="","",記入用!L755)</f>
        <v/>
      </c>
      <c r="P755" s="30" t="str">
        <f>IF(集計用!O755="","",IF(集計用!F755="男",LOOKUP(集計用!O755,得点換算データ!$I$3:$J$12),LOOKUP(集計用!O755,得点換算データ!$I$17:$J$26)))</f>
        <v/>
      </c>
      <c r="Q755" s="28" t="str">
        <f>IF(記入用!M755="","",記入用!M755)</f>
        <v/>
      </c>
      <c r="R755" s="30" t="str">
        <f>IF(集計用!Q755="","",IF(集計用!F755="男",LOOKUP(集計用!Q755,得点換算データ!$K$3:$L$12),LOOKUP(集計用!Q755,得点換算データ!$K$17:$L$26)))</f>
        <v/>
      </c>
      <c r="S755" s="28" t="str">
        <f>IF(記入用!N755="","",ROUNDUP(記入用!N755,1))</f>
        <v/>
      </c>
      <c r="T755" s="30" t="str">
        <f>IF(集計用!S755="","",IF(集計用!F755="男",LOOKUP(集計用!S755,得点換算データ!$M$3:$N$12),LOOKUP(集計用!S755,得点換算データ!$M$17:$N$26)))</f>
        <v/>
      </c>
      <c r="U755" s="28" t="str">
        <f>IF(記入用!O755="","",ROUNDDOWN(記入用!O755,0))</f>
        <v/>
      </c>
      <c r="V755" s="30" t="str">
        <f>IF(集計用!U755="","",IF(集計用!F755="男",LOOKUP(集計用!U755,得点換算データ!$O$3:$P$12),LOOKUP(集計用!U755,得点換算データ!$O$17:$P$26)))</f>
        <v/>
      </c>
      <c r="W755" s="28" t="str">
        <f>IF(記入用!P755="","",ROUNDDOWN(記入用!P755,0))</f>
        <v/>
      </c>
      <c r="X755" s="30" t="str">
        <f>IF(集計用!W755="","",IF(集計用!F755="男",LOOKUP(集計用!W755,得点換算データ!$Q$3:$R$12),LOOKUP(集計用!W755,得点換算データ!$Q$17:$R$26)))</f>
        <v/>
      </c>
      <c r="Y755" s="28" t="str">
        <f>IF(SUM(集計用!H755+J755+L755+N755+P755+R755+T755+V755+X755)=0,"",(H755+J755+L755+N755+T755+V755+X755+MAX(P755,R755)))</f>
        <v/>
      </c>
      <c r="Z755" s="28" t="str">
        <f>IF(Y755="","",IF(C755=1,LOOKUP(Y755,得点換算データ!$B$29:$B$33,得点換算データ!$A$29:$A$33),IF(C755=2,LOOKUP(Y755,得点換算データ!$C$29:$C$33,得点換算データ!$A$29:$A$33),LOOKUP(Y755,得点換算データ!$D$29:$D$33,得点換算データ!$A$29:$A$33))))</f>
        <v/>
      </c>
      <c r="AA755" s="27">
        <f t="shared" si="110"/>
        <v>0</v>
      </c>
      <c r="AB755" s="27"/>
      <c r="AC755" s="27">
        <f t="shared" si="111"/>
        <v>0</v>
      </c>
      <c r="AD755" s="27">
        <f t="shared" si="112"/>
        <v>0</v>
      </c>
      <c r="AE755" s="27">
        <f t="shared" si="113"/>
        <v>0</v>
      </c>
      <c r="AF755" s="27">
        <f t="shared" si="114"/>
        <v>0</v>
      </c>
      <c r="AG755" s="27">
        <f t="shared" si="115"/>
        <v>0</v>
      </c>
      <c r="AH755" s="27">
        <f t="shared" si="116"/>
        <v>0</v>
      </c>
      <c r="AI755" s="27">
        <f t="shared" si="117"/>
        <v>0</v>
      </c>
      <c r="AJ755" s="27">
        <f t="shared" si="118"/>
        <v>0</v>
      </c>
      <c r="AK755" s="27">
        <f t="shared" si="119"/>
        <v>0</v>
      </c>
    </row>
    <row r="756" spans="1:37">
      <c r="A756" s="28" t="str">
        <f>IF(記入用!A756="","",記入用!A756)</f>
        <v/>
      </c>
      <c r="B756" s="28" t="str">
        <f>IF(記入用!B756="","",記入用!B756)</f>
        <v/>
      </c>
      <c r="C756" s="28" t="str">
        <f>IF(記入用!C756="","",記入用!C756)</f>
        <v/>
      </c>
      <c r="D756" s="28" t="str">
        <f>IF(記入用!D756="","",記入用!D756)</f>
        <v/>
      </c>
      <c r="E756" s="28" t="str">
        <f>IF(記入用!E756="","",記入用!E756)</f>
        <v/>
      </c>
      <c r="F756" s="28" t="str">
        <f>IF(記入用!F756="","",記入用!F756)</f>
        <v/>
      </c>
      <c r="G756" s="28" t="str">
        <f>IF(OR(記入用!G756=0,記入用!H756=0),"",ROUND((記入用!G756+記入用!H756)/2,0))</f>
        <v/>
      </c>
      <c r="H756" s="29" t="str">
        <f>IF(集計用!G756="","",IF(集計用!F756="男",LOOKUP(集計用!G756,得点換算データ!$A$3:$B$12),LOOKUP(集計用!G756,得点換算データ!$A$17:$B$26)))</f>
        <v/>
      </c>
      <c r="I756" s="28" t="str">
        <f>IF(記入用!I756="","",記入用!I756)</f>
        <v/>
      </c>
      <c r="J756" s="30" t="str">
        <f>IF(集計用!I756="","",IF(集計用!F756="男",LOOKUP(集計用!I756,得点換算データ!$C$3:$D$12),LOOKUP(集計用!I756,得点換算データ!$C$17:$D$26)))</f>
        <v/>
      </c>
      <c r="K756" s="28" t="str">
        <f>IF(記入用!J756="","",ROUNDDOWN(記入用!J756,0))</f>
        <v/>
      </c>
      <c r="L756" s="29" t="str">
        <f>IF(集計用!K756="","",IF(集計用!F756="男",LOOKUP(集計用!K756,得点換算データ!$E$3:$F$12),LOOKUP(集計用!K756,得点換算データ!$E$17:$F$26)))</f>
        <v/>
      </c>
      <c r="M756" s="28" t="str">
        <f>IF(記入用!K756="","",記入用!K756)</f>
        <v/>
      </c>
      <c r="N756" s="30" t="str">
        <f>IF(集計用!M756="","",IF(集計用!F756="男",LOOKUP(集計用!M756,得点換算データ!$G$3:$H$12),LOOKUP(集計用!M756,得点換算データ!$G$17:$H$26)))</f>
        <v/>
      </c>
      <c r="O756" s="28" t="str">
        <f>IF(記入用!L756="","",記入用!L756)</f>
        <v/>
      </c>
      <c r="P756" s="30" t="str">
        <f>IF(集計用!O756="","",IF(集計用!F756="男",LOOKUP(集計用!O756,得点換算データ!$I$3:$J$12),LOOKUP(集計用!O756,得点換算データ!$I$17:$J$26)))</f>
        <v/>
      </c>
      <c r="Q756" s="28" t="str">
        <f>IF(記入用!M756="","",記入用!M756)</f>
        <v/>
      </c>
      <c r="R756" s="30" t="str">
        <f>IF(集計用!Q756="","",IF(集計用!F756="男",LOOKUP(集計用!Q756,得点換算データ!$K$3:$L$12),LOOKUP(集計用!Q756,得点換算データ!$K$17:$L$26)))</f>
        <v/>
      </c>
      <c r="S756" s="28" t="str">
        <f>IF(記入用!N756="","",ROUNDUP(記入用!N756,1))</f>
        <v/>
      </c>
      <c r="T756" s="30" t="str">
        <f>IF(集計用!S756="","",IF(集計用!F756="男",LOOKUP(集計用!S756,得点換算データ!$M$3:$N$12),LOOKUP(集計用!S756,得点換算データ!$M$17:$N$26)))</f>
        <v/>
      </c>
      <c r="U756" s="28" t="str">
        <f>IF(記入用!O756="","",ROUNDDOWN(記入用!O756,0))</f>
        <v/>
      </c>
      <c r="V756" s="30" t="str">
        <f>IF(集計用!U756="","",IF(集計用!F756="男",LOOKUP(集計用!U756,得点換算データ!$O$3:$P$12),LOOKUP(集計用!U756,得点換算データ!$O$17:$P$26)))</f>
        <v/>
      </c>
      <c r="W756" s="28" t="str">
        <f>IF(記入用!P756="","",ROUNDDOWN(記入用!P756,0))</f>
        <v/>
      </c>
      <c r="X756" s="30" t="str">
        <f>IF(集計用!W756="","",IF(集計用!F756="男",LOOKUP(集計用!W756,得点換算データ!$Q$3:$R$12),LOOKUP(集計用!W756,得点換算データ!$Q$17:$R$26)))</f>
        <v/>
      </c>
      <c r="Y756" s="28" t="str">
        <f>IF(SUM(集計用!H756+J756+L756+N756+P756+R756+T756+V756+X756)=0,"",(H756+J756+L756+N756+T756+V756+X756+MAX(P756,R756)))</f>
        <v/>
      </c>
      <c r="Z756" s="28" t="str">
        <f>IF(Y756="","",IF(C756=1,LOOKUP(Y756,得点換算データ!$B$29:$B$33,得点換算データ!$A$29:$A$33),IF(C756=2,LOOKUP(Y756,得点換算データ!$C$29:$C$33,得点換算データ!$A$29:$A$33),LOOKUP(Y756,得点換算データ!$D$29:$D$33,得点換算データ!$A$29:$A$33))))</f>
        <v/>
      </c>
      <c r="AA756" s="27">
        <f t="shared" si="110"/>
        <v>0</v>
      </c>
      <c r="AB756" s="27"/>
      <c r="AC756" s="27">
        <f t="shared" si="111"/>
        <v>0</v>
      </c>
      <c r="AD756" s="27">
        <f t="shared" si="112"/>
        <v>0</v>
      </c>
      <c r="AE756" s="27">
        <f t="shared" si="113"/>
        <v>0</v>
      </c>
      <c r="AF756" s="27">
        <f t="shared" si="114"/>
        <v>0</v>
      </c>
      <c r="AG756" s="27">
        <f t="shared" si="115"/>
        <v>0</v>
      </c>
      <c r="AH756" s="27">
        <f t="shared" si="116"/>
        <v>0</v>
      </c>
      <c r="AI756" s="27">
        <f t="shared" si="117"/>
        <v>0</v>
      </c>
      <c r="AJ756" s="27">
        <f t="shared" si="118"/>
        <v>0</v>
      </c>
      <c r="AK756" s="27">
        <f t="shared" si="119"/>
        <v>0</v>
      </c>
    </row>
    <row r="757" spans="1:37">
      <c r="A757" s="28" t="str">
        <f>IF(記入用!A757="","",記入用!A757)</f>
        <v/>
      </c>
      <c r="B757" s="28" t="str">
        <f>IF(記入用!B757="","",記入用!B757)</f>
        <v/>
      </c>
      <c r="C757" s="28" t="str">
        <f>IF(記入用!C757="","",記入用!C757)</f>
        <v/>
      </c>
      <c r="D757" s="28" t="str">
        <f>IF(記入用!D757="","",記入用!D757)</f>
        <v/>
      </c>
      <c r="E757" s="28" t="str">
        <f>IF(記入用!E757="","",記入用!E757)</f>
        <v/>
      </c>
      <c r="F757" s="28" t="str">
        <f>IF(記入用!F757="","",記入用!F757)</f>
        <v/>
      </c>
      <c r="G757" s="28" t="str">
        <f>IF(OR(記入用!G757=0,記入用!H757=0),"",ROUND((記入用!G757+記入用!H757)/2,0))</f>
        <v/>
      </c>
      <c r="H757" s="29" t="str">
        <f>IF(集計用!G757="","",IF(集計用!F757="男",LOOKUP(集計用!G757,得点換算データ!$A$3:$B$12),LOOKUP(集計用!G757,得点換算データ!$A$17:$B$26)))</f>
        <v/>
      </c>
      <c r="I757" s="28" t="str">
        <f>IF(記入用!I757="","",記入用!I757)</f>
        <v/>
      </c>
      <c r="J757" s="30" t="str">
        <f>IF(集計用!I757="","",IF(集計用!F757="男",LOOKUP(集計用!I757,得点換算データ!$C$3:$D$12),LOOKUP(集計用!I757,得点換算データ!$C$17:$D$26)))</f>
        <v/>
      </c>
      <c r="K757" s="28" t="str">
        <f>IF(記入用!J757="","",ROUNDDOWN(記入用!J757,0))</f>
        <v/>
      </c>
      <c r="L757" s="29" t="str">
        <f>IF(集計用!K757="","",IF(集計用!F757="男",LOOKUP(集計用!K757,得点換算データ!$E$3:$F$12),LOOKUP(集計用!K757,得点換算データ!$E$17:$F$26)))</f>
        <v/>
      </c>
      <c r="M757" s="28" t="str">
        <f>IF(記入用!K757="","",記入用!K757)</f>
        <v/>
      </c>
      <c r="N757" s="30" t="str">
        <f>IF(集計用!M757="","",IF(集計用!F757="男",LOOKUP(集計用!M757,得点換算データ!$G$3:$H$12),LOOKUP(集計用!M757,得点換算データ!$G$17:$H$26)))</f>
        <v/>
      </c>
      <c r="O757" s="28" t="str">
        <f>IF(記入用!L757="","",記入用!L757)</f>
        <v/>
      </c>
      <c r="P757" s="30" t="str">
        <f>IF(集計用!O757="","",IF(集計用!F757="男",LOOKUP(集計用!O757,得点換算データ!$I$3:$J$12),LOOKUP(集計用!O757,得点換算データ!$I$17:$J$26)))</f>
        <v/>
      </c>
      <c r="Q757" s="28" t="str">
        <f>IF(記入用!M757="","",記入用!M757)</f>
        <v/>
      </c>
      <c r="R757" s="30" t="str">
        <f>IF(集計用!Q757="","",IF(集計用!F757="男",LOOKUP(集計用!Q757,得点換算データ!$K$3:$L$12),LOOKUP(集計用!Q757,得点換算データ!$K$17:$L$26)))</f>
        <v/>
      </c>
      <c r="S757" s="28" t="str">
        <f>IF(記入用!N757="","",ROUNDUP(記入用!N757,1))</f>
        <v/>
      </c>
      <c r="T757" s="30" t="str">
        <f>IF(集計用!S757="","",IF(集計用!F757="男",LOOKUP(集計用!S757,得点換算データ!$M$3:$N$12),LOOKUP(集計用!S757,得点換算データ!$M$17:$N$26)))</f>
        <v/>
      </c>
      <c r="U757" s="28" t="str">
        <f>IF(記入用!O757="","",ROUNDDOWN(記入用!O757,0))</f>
        <v/>
      </c>
      <c r="V757" s="30" t="str">
        <f>IF(集計用!U757="","",IF(集計用!F757="男",LOOKUP(集計用!U757,得点換算データ!$O$3:$P$12),LOOKUP(集計用!U757,得点換算データ!$O$17:$P$26)))</f>
        <v/>
      </c>
      <c r="W757" s="28" t="str">
        <f>IF(記入用!P757="","",ROUNDDOWN(記入用!P757,0))</f>
        <v/>
      </c>
      <c r="X757" s="30" t="str">
        <f>IF(集計用!W757="","",IF(集計用!F757="男",LOOKUP(集計用!W757,得点換算データ!$Q$3:$R$12),LOOKUP(集計用!W757,得点換算データ!$Q$17:$R$26)))</f>
        <v/>
      </c>
      <c r="Y757" s="28" t="str">
        <f>IF(SUM(集計用!H757+J757+L757+N757+P757+R757+T757+V757+X757)=0,"",(H757+J757+L757+N757+T757+V757+X757+MAX(P757,R757)))</f>
        <v/>
      </c>
      <c r="Z757" s="28" t="str">
        <f>IF(Y757="","",IF(C757=1,LOOKUP(Y757,得点換算データ!$B$29:$B$33,得点換算データ!$A$29:$A$33),IF(C757=2,LOOKUP(Y757,得点換算データ!$C$29:$C$33,得点換算データ!$A$29:$A$33),LOOKUP(Y757,得点換算データ!$D$29:$D$33,得点換算データ!$A$29:$A$33))))</f>
        <v/>
      </c>
      <c r="AA757" s="27">
        <f t="shared" si="110"/>
        <v>0</v>
      </c>
      <c r="AB757" s="27"/>
      <c r="AC757" s="27">
        <f t="shared" si="111"/>
        <v>0</v>
      </c>
      <c r="AD757" s="27">
        <f t="shared" si="112"/>
        <v>0</v>
      </c>
      <c r="AE757" s="27">
        <f t="shared" si="113"/>
        <v>0</v>
      </c>
      <c r="AF757" s="27">
        <f t="shared" si="114"/>
        <v>0</v>
      </c>
      <c r="AG757" s="27">
        <f t="shared" si="115"/>
        <v>0</v>
      </c>
      <c r="AH757" s="27">
        <f t="shared" si="116"/>
        <v>0</v>
      </c>
      <c r="AI757" s="27">
        <f t="shared" si="117"/>
        <v>0</v>
      </c>
      <c r="AJ757" s="27">
        <f t="shared" si="118"/>
        <v>0</v>
      </c>
      <c r="AK757" s="27">
        <f t="shared" si="119"/>
        <v>0</v>
      </c>
    </row>
    <row r="758" spans="1:37">
      <c r="A758" s="28" t="str">
        <f>IF(記入用!A758="","",記入用!A758)</f>
        <v/>
      </c>
      <c r="B758" s="28" t="str">
        <f>IF(記入用!B758="","",記入用!B758)</f>
        <v/>
      </c>
      <c r="C758" s="28" t="str">
        <f>IF(記入用!C758="","",記入用!C758)</f>
        <v/>
      </c>
      <c r="D758" s="28" t="str">
        <f>IF(記入用!D758="","",記入用!D758)</f>
        <v/>
      </c>
      <c r="E758" s="28" t="str">
        <f>IF(記入用!E758="","",記入用!E758)</f>
        <v/>
      </c>
      <c r="F758" s="28" t="str">
        <f>IF(記入用!F758="","",記入用!F758)</f>
        <v/>
      </c>
      <c r="G758" s="28" t="str">
        <f>IF(OR(記入用!G758=0,記入用!H758=0),"",ROUND((記入用!G758+記入用!H758)/2,0))</f>
        <v/>
      </c>
      <c r="H758" s="29" t="str">
        <f>IF(集計用!G758="","",IF(集計用!F758="男",LOOKUP(集計用!G758,得点換算データ!$A$3:$B$12),LOOKUP(集計用!G758,得点換算データ!$A$17:$B$26)))</f>
        <v/>
      </c>
      <c r="I758" s="28" t="str">
        <f>IF(記入用!I758="","",記入用!I758)</f>
        <v/>
      </c>
      <c r="J758" s="30" t="str">
        <f>IF(集計用!I758="","",IF(集計用!F758="男",LOOKUP(集計用!I758,得点換算データ!$C$3:$D$12),LOOKUP(集計用!I758,得点換算データ!$C$17:$D$26)))</f>
        <v/>
      </c>
      <c r="K758" s="28" t="str">
        <f>IF(記入用!J758="","",ROUNDDOWN(記入用!J758,0))</f>
        <v/>
      </c>
      <c r="L758" s="29" t="str">
        <f>IF(集計用!K758="","",IF(集計用!F758="男",LOOKUP(集計用!K758,得点換算データ!$E$3:$F$12),LOOKUP(集計用!K758,得点換算データ!$E$17:$F$26)))</f>
        <v/>
      </c>
      <c r="M758" s="28" t="str">
        <f>IF(記入用!K758="","",記入用!K758)</f>
        <v/>
      </c>
      <c r="N758" s="30" t="str">
        <f>IF(集計用!M758="","",IF(集計用!F758="男",LOOKUP(集計用!M758,得点換算データ!$G$3:$H$12),LOOKUP(集計用!M758,得点換算データ!$G$17:$H$26)))</f>
        <v/>
      </c>
      <c r="O758" s="28" t="str">
        <f>IF(記入用!L758="","",記入用!L758)</f>
        <v/>
      </c>
      <c r="P758" s="30" t="str">
        <f>IF(集計用!O758="","",IF(集計用!F758="男",LOOKUP(集計用!O758,得点換算データ!$I$3:$J$12),LOOKUP(集計用!O758,得点換算データ!$I$17:$J$26)))</f>
        <v/>
      </c>
      <c r="Q758" s="28" t="str">
        <f>IF(記入用!M758="","",記入用!M758)</f>
        <v/>
      </c>
      <c r="R758" s="30" t="str">
        <f>IF(集計用!Q758="","",IF(集計用!F758="男",LOOKUP(集計用!Q758,得点換算データ!$K$3:$L$12),LOOKUP(集計用!Q758,得点換算データ!$K$17:$L$26)))</f>
        <v/>
      </c>
      <c r="S758" s="28" t="str">
        <f>IF(記入用!N758="","",ROUNDUP(記入用!N758,1))</f>
        <v/>
      </c>
      <c r="T758" s="30" t="str">
        <f>IF(集計用!S758="","",IF(集計用!F758="男",LOOKUP(集計用!S758,得点換算データ!$M$3:$N$12),LOOKUP(集計用!S758,得点換算データ!$M$17:$N$26)))</f>
        <v/>
      </c>
      <c r="U758" s="28" t="str">
        <f>IF(記入用!O758="","",ROUNDDOWN(記入用!O758,0))</f>
        <v/>
      </c>
      <c r="V758" s="30" t="str">
        <f>IF(集計用!U758="","",IF(集計用!F758="男",LOOKUP(集計用!U758,得点換算データ!$O$3:$P$12),LOOKUP(集計用!U758,得点換算データ!$O$17:$P$26)))</f>
        <v/>
      </c>
      <c r="W758" s="28" t="str">
        <f>IF(記入用!P758="","",ROUNDDOWN(記入用!P758,0))</f>
        <v/>
      </c>
      <c r="X758" s="30" t="str">
        <f>IF(集計用!W758="","",IF(集計用!F758="男",LOOKUP(集計用!W758,得点換算データ!$Q$3:$R$12),LOOKUP(集計用!W758,得点換算データ!$Q$17:$R$26)))</f>
        <v/>
      </c>
      <c r="Y758" s="28" t="str">
        <f>IF(SUM(集計用!H758+J758+L758+N758+P758+R758+T758+V758+X758)=0,"",(H758+J758+L758+N758+T758+V758+X758+MAX(P758,R758)))</f>
        <v/>
      </c>
      <c r="Z758" s="28" t="str">
        <f>IF(Y758="","",IF(C758=1,LOOKUP(Y758,得点換算データ!$B$29:$B$33,得点換算データ!$A$29:$A$33),IF(C758=2,LOOKUP(Y758,得点換算データ!$C$29:$C$33,得点換算データ!$A$29:$A$33),LOOKUP(Y758,得点換算データ!$D$29:$D$33,得点換算データ!$A$29:$A$33))))</f>
        <v/>
      </c>
      <c r="AA758" s="27">
        <f t="shared" si="110"/>
        <v>0</v>
      </c>
      <c r="AB758" s="27"/>
      <c r="AC758" s="27">
        <f t="shared" si="111"/>
        <v>0</v>
      </c>
      <c r="AD758" s="27">
        <f t="shared" si="112"/>
        <v>0</v>
      </c>
      <c r="AE758" s="27">
        <f t="shared" si="113"/>
        <v>0</v>
      </c>
      <c r="AF758" s="27">
        <f t="shared" si="114"/>
        <v>0</v>
      </c>
      <c r="AG758" s="27">
        <f t="shared" si="115"/>
        <v>0</v>
      </c>
      <c r="AH758" s="27">
        <f t="shared" si="116"/>
        <v>0</v>
      </c>
      <c r="AI758" s="27">
        <f t="shared" si="117"/>
        <v>0</v>
      </c>
      <c r="AJ758" s="27">
        <f t="shared" si="118"/>
        <v>0</v>
      </c>
      <c r="AK758" s="27">
        <f t="shared" si="119"/>
        <v>0</v>
      </c>
    </row>
    <row r="759" spans="1:37">
      <c r="A759" s="28" t="str">
        <f>IF(記入用!A759="","",記入用!A759)</f>
        <v/>
      </c>
      <c r="B759" s="28" t="str">
        <f>IF(記入用!B759="","",記入用!B759)</f>
        <v/>
      </c>
      <c r="C759" s="28" t="str">
        <f>IF(記入用!C759="","",記入用!C759)</f>
        <v/>
      </c>
      <c r="D759" s="28" t="str">
        <f>IF(記入用!D759="","",記入用!D759)</f>
        <v/>
      </c>
      <c r="E759" s="28" t="str">
        <f>IF(記入用!E759="","",記入用!E759)</f>
        <v/>
      </c>
      <c r="F759" s="28" t="str">
        <f>IF(記入用!F759="","",記入用!F759)</f>
        <v/>
      </c>
      <c r="G759" s="28" t="str">
        <f>IF(OR(記入用!G759=0,記入用!H759=0),"",ROUND((記入用!G759+記入用!H759)/2,0))</f>
        <v/>
      </c>
      <c r="H759" s="29" t="str">
        <f>IF(集計用!G759="","",IF(集計用!F759="男",LOOKUP(集計用!G759,得点換算データ!$A$3:$B$12),LOOKUP(集計用!G759,得点換算データ!$A$17:$B$26)))</f>
        <v/>
      </c>
      <c r="I759" s="28" t="str">
        <f>IF(記入用!I759="","",記入用!I759)</f>
        <v/>
      </c>
      <c r="J759" s="30" t="str">
        <f>IF(集計用!I759="","",IF(集計用!F759="男",LOOKUP(集計用!I759,得点換算データ!$C$3:$D$12),LOOKUP(集計用!I759,得点換算データ!$C$17:$D$26)))</f>
        <v/>
      </c>
      <c r="K759" s="28" t="str">
        <f>IF(記入用!J759="","",ROUNDDOWN(記入用!J759,0))</f>
        <v/>
      </c>
      <c r="L759" s="29" t="str">
        <f>IF(集計用!K759="","",IF(集計用!F759="男",LOOKUP(集計用!K759,得点換算データ!$E$3:$F$12),LOOKUP(集計用!K759,得点換算データ!$E$17:$F$26)))</f>
        <v/>
      </c>
      <c r="M759" s="28" t="str">
        <f>IF(記入用!K759="","",記入用!K759)</f>
        <v/>
      </c>
      <c r="N759" s="30" t="str">
        <f>IF(集計用!M759="","",IF(集計用!F759="男",LOOKUP(集計用!M759,得点換算データ!$G$3:$H$12),LOOKUP(集計用!M759,得点換算データ!$G$17:$H$26)))</f>
        <v/>
      </c>
      <c r="O759" s="28" t="str">
        <f>IF(記入用!L759="","",記入用!L759)</f>
        <v/>
      </c>
      <c r="P759" s="30" t="str">
        <f>IF(集計用!O759="","",IF(集計用!F759="男",LOOKUP(集計用!O759,得点換算データ!$I$3:$J$12),LOOKUP(集計用!O759,得点換算データ!$I$17:$J$26)))</f>
        <v/>
      </c>
      <c r="Q759" s="28" t="str">
        <f>IF(記入用!M759="","",記入用!M759)</f>
        <v/>
      </c>
      <c r="R759" s="30" t="str">
        <f>IF(集計用!Q759="","",IF(集計用!F759="男",LOOKUP(集計用!Q759,得点換算データ!$K$3:$L$12),LOOKUP(集計用!Q759,得点換算データ!$K$17:$L$26)))</f>
        <v/>
      </c>
      <c r="S759" s="28" t="str">
        <f>IF(記入用!N759="","",ROUNDUP(記入用!N759,1))</f>
        <v/>
      </c>
      <c r="T759" s="30" t="str">
        <f>IF(集計用!S759="","",IF(集計用!F759="男",LOOKUP(集計用!S759,得点換算データ!$M$3:$N$12),LOOKUP(集計用!S759,得点換算データ!$M$17:$N$26)))</f>
        <v/>
      </c>
      <c r="U759" s="28" t="str">
        <f>IF(記入用!O759="","",ROUNDDOWN(記入用!O759,0))</f>
        <v/>
      </c>
      <c r="V759" s="30" t="str">
        <f>IF(集計用!U759="","",IF(集計用!F759="男",LOOKUP(集計用!U759,得点換算データ!$O$3:$P$12),LOOKUP(集計用!U759,得点換算データ!$O$17:$P$26)))</f>
        <v/>
      </c>
      <c r="W759" s="28" t="str">
        <f>IF(記入用!P759="","",ROUNDDOWN(記入用!P759,0))</f>
        <v/>
      </c>
      <c r="X759" s="30" t="str">
        <f>IF(集計用!W759="","",IF(集計用!F759="男",LOOKUP(集計用!W759,得点換算データ!$Q$3:$R$12),LOOKUP(集計用!W759,得点換算データ!$Q$17:$R$26)))</f>
        <v/>
      </c>
      <c r="Y759" s="28" t="str">
        <f>IF(SUM(集計用!H759+J759+L759+N759+P759+R759+T759+V759+X759)=0,"",(H759+J759+L759+N759+T759+V759+X759+MAX(P759,R759)))</f>
        <v/>
      </c>
      <c r="Z759" s="28" t="str">
        <f>IF(Y759="","",IF(C759=1,LOOKUP(Y759,得点換算データ!$B$29:$B$33,得点換算データ!$A$29:$A$33),IF(C759=2,LOOKUP(Y759,得点換算データ!$C$29:$C$33,得点換算データ!$A$29:$A$33),LOOKUP(Y759,得点換算データ!$D$29:$D$33,得点換算データ!$A$29:$A$33))))</f>
        <v/>
      </c>
      <c r="AA759" s="27">
        <f t="shared" si="110"/>
        <v>0</v>
      </c>
      <c r="AB759" s="27"/>
      <c r="AC759" s="27">
        <f t="shared" si="111"/>
        <v>0</v>
      </c>
      <c r="AD759" s="27">
        <f t="shared" si="112"/>
        <v>0</v>
      </c>
      <c r="AE759" s="27">
        <f t="shared" si="113"/>
        <v>0</v>
      </c>
      <c r="AF759" s="27">
        <f t="shared" si="114"/>
        <v>0</v>
      </c>
      <c r="AG759" s="27">
        <f t="shared" si="115"/>
        <v>0</v>
      </c>
      <c r="AH759" s="27">
        <f t="shared" si="116"/>
        <v>0</v>
      </c>
      <c r="AI759" s="27">
        <f t="shared" si="117"/>
        <v>0</v>
      </c>
      <c r="AJ759" s="27">
        <f t="shared" si="118"/>
        <v>0</v>
      </c>
      <c r="AK759" s="27">
        <f t="shared" si="119"/>
        <v>0</v>
      </c>
    </row>
    <row r="760" spans="1:37">
      <c r="A760" s="28" t="str">
        <f>IF(記入用!A760="","",記入用!A760)</f>
        <v/>
      </c>
      <c r="B760" s="28" t="str">
        <f>IF(記入用!B760="","",記入用!B760)</f>
        <v/>
      </c>
      <c r="C760" s="28" t="str">
        <f>IF(記入用!C760="","",記入用!C760)</f>
        <v/>
      </c>
      <c r="D760" s="28" t="str">
        <f>IF(記入用!D760="","",記入用!D760)</f>
        <v/>
      </c>
      <c r="E760" s="28" t="str">
        <f>IF(記入用!E760="","",記入用!E760)</f>
        <v/>
      </c>
      <c r="F760" s="28" t="str">
        <f>IF(記入用!F760="","",記入用!F760)</f>
        <v/>
      </c>
      <c r="G760" s="28" t="str">
        <f>IF(OR(記入用!G760=0,記入用!H760=0),"",ROUND((記入用!G760+記入用!H760)/2,0))</f>
        <v/>
      </c>
      <c r="H760" s="29" t="str">
        <f>IF(集計用!G760="","",IF(集計用!F760="男",LOOKUP(集計用!G760,得点換算データ!$A$3:$B$12),LOOKUP(集計用!G760,得点換算データ!$A$17:$B$26)))</f>
        <v/>
      </c>
      <c r="I760" s="28" t="str">
        <f>IF(記入用!I760="","",記入用!I760)</f>
        <v/>
      </c>
      <c r="J760" s="30" t="str">
        <f>IF(集計用!I760="","",IF(集計用!F760="男",LOOKUP(集計用!I760,得点換算データ!$C$3:$D$12),LOOKUP(集計用!I760,得点換算データ!$C$17:$D$26)))</f>
        <v/>
      </c>
      <c r="K760" s="28" t="str">
        <f>IF(記入用!J760="","",ROUNDDOWN(記入用!J760,0))</f>
        <v/>
      </c>
      <c r="L760" s="29" t="str">
        <f>IF(集計用!K760="","",IF(集計用!F760="男",LOOKUP(集計用!K760,得点換算データ!$E$3:$F$12),LOOKUP(集計用!K760,得点換算データ!$E$17:$F$26)))</f>
        <v/>
      </c>
      <c r="M760" s="28" t="str">
        <f>IF(記入用!K760="","",記入用!K760)</f>
        <v/>
      </c>
      <c r="N760" s="30" t="str">
        <f>IF(集計用!M760="","",IF(集計用!F760="男",LOOKUP(集計用!M760,得点換算データ!$G$3:$H$12),LOOKUP(集計用!M760,得点換算データ!$G$17:$H$26)))</f>
        <v/>
      </c>
      <c r="O760" s="28" t="str">
        <f>IF(記入用!L760="","",記入用!L760)</f>
        <v/>
      </c>
      <c r="P760" s="30" t="str">
        <f>IF(集計用!O760="","",IF(集計用!F760="男",LOOKUP(集計用!O760,得点換算データ!$I$3:$J$12),LOOKUP(集計用!O760,得点換算データ!$I$17:$J$26)))</f>
        <v/>
      </c>
      <c r="Q760" s="28" t="str">
        <f>IF(記入用!M760="","",記入用!M760)</f>
        <v/>
      </c>
      <c r="R760" s="30" t="str">
        <f>IF(集計用!Q760="","",IF(集計用!F760="男",LOOKUP(集計用!Q760,得点換算データ!$K$3:$L$12),LOOKUP(集計用!Q760,得点換算データ!$K$17:$L$26)))</f>
        <v/>
      </c>
      <c r="S760" s="28" t="str">
        <f>IF(記入用!N760="","",ROUNDUP(記入用!N760,1))</f>
        <v/>
      </c>
      <c r="T760" s="30" t="str">
        <f>IF(集計用!S760="","",IF(集計用!F760="男",LOOKUP(集計用!S760,得点換算データ!$M$3:$N$12),LOOKUP(集計用!S760,得点換算データ!$M$17:$N$26)))</f>
        <v/>
      </c>
      <c r="U760" s="28" t="str">
        <f>IF(記入用!O760="","",ROUNDDOWN(記入用!O760,0))</f>
        <v/>
      </c>
      <c r="V760" s="30" t="str">
        <f>IF(集計用!U760="","",IF(集計用!F760="男",LOOKUP(集計用!U760,得点換算データ!$O$3:$P$12),LOOKUP(集計用!U760,得点換算データ!$O$17:$P$26)))</f>
        <v/>
      </c>
      <c r="W760" s="28" t="str">
        <f>IF(記入用!P760="","",ROUNDDOWN(記入用!P760,0))</f>
        <v/>
      </c>
      <c r="X760" s="30" t="str">
        <f>IF(集計用!W760="","",IF(集計用!F760="男",LOOKUP(集計用!W760,得点換算データ!$Q$3:$R$12),LOOKUP(集計用!W760,得点換算データ!$Q$17:$R$26)))</f>
        <v/>
      </c>
      <c r="Y760" s="28" t="str">
        <f>IF(SUM(集計用!H760+J760+L760+N760+P760+R760+T760+V760+X760)=0,"",(H760+J760+L760+N760+T760+V760+X760+MAX(P760,R760)))</f>
        <v/>
      </c>
      <c r="Z760" s="28" t="str">
        <f>IF(Y760="","",IF(C760=1,LOOKUP(Y760,得点換算データ!$B$29:$B$33,得点換算データ!$A$29:$A$33),IF(C760=2,LOOKUP(Y760,得点換算データ!$C$29:$C$33,得点換算データ!$A$29:$A$33),LOOKUP(Y760,得点換算データ!$D$29:$D$33,得点換算データ!$A$29:$A$33))))</f>
        <v/>
      </c>
      <c r="AA760" s="27">
        <f t="shared" si="110"/>
        <v>0</v>
      </c>
      <c r="AB760" s="27"/>
      <c r="AC760" s="27">
        <f t="shared" si="111"/>
        <v>0</v>
      </c>
      <c r="AD760" s="27">
        <f t="shared" si="112"/>
        <v>0</v>
      </c>
      <c r="AE760" s="27">
        <f t="shared" si="113"/>
        <v>0</v>
      </c>
      <c r="AF760" s="27">
        <f t="shared" si="114"/>
        <v>0</v>
      </c>
      <c r="AG760" s="27">
        <f t="shared" si="115"/>
        <v>0</v>
      </c>
      <c r="AH760" s="27">
        <f t="shared" si="116"/>
        <v>0</v>
      </c>
      <c r="AI760" s="27">
        <f t="shared" si="117"/>
        <v>0</v>
      </c>
      <c r="AJ760" s="27">
        <f t="shared" si="118"/>
        <v>0</v>
      </c>
      <c r="AK760" s="27">
        <f t="shared" si="119"/>
        <v>0</v>
      </c>
    </row>
    <row r="761" spans="1:37">
      <c r="A761" s="28" t="str">
        <f>IF(記入用!A761="","",記入用!A761)</f>
        <v/>
      </c>
      <c r="B761" s="28" t="str">
        <f>IF(記入用!B761="","",記入用!B761)</f>
        <v/>
      </c>
      <c r="C761" s="28" t="str">
        <f>IF(記入用!C761="","",記入用!C761)</f>
        <v/>
      </c>
      <c r="D761" s="28" t="str">
        <f>IF(記入用!D761="","",記入用!D761)</f>
        <v/>
      </c>
      <c r="E761" s="28" t="str">
        <f>IF(記入用!E761="","",記入用!E761)</f>
        <v/>
      </c>
      <c r="F761" s="28" t="str">
        <f>IF(記入用!F761="","",記入用!F761)</f>
        <v/>
      </c>
      <c r="G761" s="28" t="str">
        <f>IF(OR(記入用!G761=0,記入用!H761=0),"",ROUND((記入用!G761+記入用!H761)/2,0))</f>
        <v/>
      </c>
      <c r="H761" s="29" t="str">
        <f>IF(集計用!G761="","",IF(集計用!F761="男",LOOKUP(集計用!G761,得点換算データ!$A$3:$B$12),LOOKUP(集計用!G761,得点換算データ!$A$17:$B$26)))</f>
        <v/>
      </c>
      <c r="I761" s="28" t="str">
        <f>IF(記入用!I761="","",記入用!I761)</f>
        <v/>
      </c>
      <c r="J761" s="30" t="str">
        <f>IF(集計用!I761="","",IF(集計用!F761="男",LOOKUP(集計用!I761,得点換算データ!$C$3:$D$12),LOOKUP(集計用!I761,得点換算データ!$C$17:$D$26)))</f>
        <v/>
      </c>
      <c r="K761" s="28" t="str">
        <f>IF(記入用!J761="","",ROUNDDOWN(記入用!J761,0))</f>
        <v/>
      </c>
      <c r="L761" s="29" t="str">
        <f>IF(集計用!K761="","",IF(集計用!F761="男",LOOKUP(集計用!K761,得点換算データ!$E$3:$F$12),LOOKUP(集計用!K761,得点換算データ!$E$17:$F$26)))</f>
        <v/>
      </c>
      <c r="M761" s="28" t="str">
        <f>IF(記入用!K761="","",記入用!K761)</f>
        <v/>
      </c>
      <c r="N761" s="30" t="str">
        <f>IF(集計用!M761="","",IF(集計用!F761="男",LOOKUP(集計用!M761,得点換算データ!$G$3:$H$12),LOOKUP(集計用!M761,得点換算データ!$G$17:$H$26)))</f>
        <v/>
      </c>
      <c r="O761" s="28" t="str">
        <f>IF(記入用!L761="","",記入用!L761)</f>
        <v/>
      </c>
      <c r="P761" s="30" t="str">
        <f>IF(集計用!O761="","",IF(集計用!F761="男",LOOKUP(集計用!O761,得点換算データ!$I$3:$J$12),LOOKUP(集計用!O761,得点換算データ!$I$17:$J$26)))</f>
        <v/>
      </c>
      <c r="Q761" s="28" t="str">
        <f>IF(記入用!M761="","",記入用!M761)</f>
        <v/>
      </c>
      <c r="R761" s="30" t="str">
        <f>IF(集計用!Q761="","",IF(集計用!F761="男",LOOKUP(集計用!Q761,得点換算データ!$K$3:$L$12),LOOKUP(集計用!Q761,得点換算データ!$K$17:$L$26)))</f>
        <v/>
      </c>
      <c r="S761" s="28" t="str">
        <f>IF(記入用!N761="","",ROUNDUP(記入用!N761,1))</f>
        <v/>
      </c>
      <c r="T761" s="30" t="str">
        <f>IF(集計用!S761="","",IF(集計用!F761="男",LOOKUP(集計用!S761,得点換算データ!$M$3:$N$12),LOOKUP(集計用!S761,得点換算データ!$M$17:$N$26)))</f>
        <v/>
      </c>
      <c r="U761" s="28" t="str">
        <f>IF(記入用!O761="","",ROUNDDOWN(記入用!O761,0))</f>
        <v/>
      </c>
      <c r="V761" s="30" t="str">
        <f>IF(集計用!U761="","",IF(集計用!F761="男",LOOKUP(集計用!U761,得点換算データ!$O$3:$P$12),LOOKUP(集計用!U761,得点換算データ!$O$17:$P$26)))</f>
        <v/>
      </c>
      <c r="W761" s="28" t="str">
        <f>IF(記入用!P761="","",ROUNDDOWN(記入用!P761,0))</f>
        <v/>
      </c>
      <c r="X761" s="30" t="str">
        <f>IF(集計用!W761="","",IF(集計用!F761="男",LOOKUP(集計用!W761,得点換算データ!$Q$3:$R$12),LOOKUP(集計用!W761,得点換算データ!$Q$17:$R$26)))</f>
        <v/>
      </c>
      <c r="Y761" s="28" t="str">
        <f>IF(SUM(集計用!H761+J761+L761+N761+P761+R761+T761+V761+X761)=0,"",(H761+J761+L761+N761+T761+V761+X761+MAX(P761,R761)))</f>
        <v/>
      </c>
      <c r="Z761" s="28" t="str">
        <f>IF(Y761="","",IF(C761=1,LOOKUP(Y761,得点換算データ!$B$29:$B$33,得点換算データ!$A$29:$A$33),IF(C761=2,LOOKUP(Y761,得点換算データ!$C$29:$C$33,得点換算データ!$A$29:$A$33),LOOKUP(Y761,得点換算データ!$D$29:$D$33,得点換算データ!$A$29:$A$33))))</f>
        <v/>
      </c>
      <c r="AA761" s="27">
        <f t="shared" si="110"/>
        <v>0</v>
      </c>
      <c r="AB761" s="27"/>
      <c r="AC761" s="27">
        <f t="shared" si="111"/>
        <v>0</v>
      </c>
      <c r="AD761" s="27">
        <f t="shared" si="112"/>
        <v>0</v>
      </c>
      <c r="AE761" s="27">
        <f t="shared" si="113"/>
        <v>0</v>
      </c>
      <c r="AF761" s="27">
        <f t="shared" si="114"/>
        <v>0</v>
      </c>
      <c r="AG761" s="27">
        <f t="shared" si="115"/>
        <v>0</v>
      </c>
      <c r="AH761" s="27">
        <f t="shared" si="116"/>
        <v>0</v>
      </c>
      <c r="AI761" s="27">
        <f t="shared" si="117"/>
        <v>0</v>
      </c>
      <c r="AJ761" s="27">
        <f t="shared" si="118"/>
        <v>0</v>
      </c>
      <c r="AK761" s="27">
        <f t="shared" si="119"/>
        <v>0</v>
      </c>
    </row>
    <row r="762" spans="1:37">
      <c r="A762" s="28" t="str">
        <f>IF(記入用!A762="","",記入用!A762)</f>
        <v/>
      </c>
      <c r="B762" s="28" t="str">
        <f>IF(記入用!B762="","",記入用!B762)</f>
        <v/>
      </c>
      <c r="C762" s="28" t="str">
        <f>IF(記入用!C762="","",記入用!C762)</f>
        <v/>
      </c>
      <c r="D762" s="28" t="str">
        <f>IF(記入用!D762="","",記入用!D762)</f>
        <v/>
      </c>
      <c r="E762" s="28" t="str">
        <f>IF(記入用!E762="","",記入用!E762)</f>
        <v/>
      </c>
      <c r="F762" s="28" t="str">
        <f>IF(記入用!F762="","",記入用!F762)</f>
        <v/>
      </c>
      <c r="G762" s="28" t="str">
        <f>IF(OR(記入用!G762=0,記入用!H762=0),"",ROUND((記入用!G762+記入用!H762)/2,0))</f>
        <v/>
      </c>
      <c r="H762" s="29" t="str">
        <f>IF(集計用!G762="","",IF(集計用!F762="男",LOOKUP(集計用!G762,得点換算データ!$A$3:$B$12),LOOKUP(集計用!G762,得点換算データ!$A$17:$B$26)))</f>
        <v/>
      </c>
      <c r="I762" s="28" t="str">
        <f>IF(記入用!I762="","",記入用!I762)</f>
        <v/>
      </c>
      <c r="J762" s="30" t="str">
        <f>IF(集計用!I762="","",IF(集計用!F762="男",LOOKUP(集計用!I762,得点換算データ!$C$3:$D$12),LOOKUP(集計用!I762,得点換算データ!$C$17:$D$26)))</f>
        <v/>
      </c>
      <c r="K762" s="28" t="str">
        <f>IF(記入用!J762="","",ROUNDDOWN(記入用!J762,0))</f>
        <v/>
      </c>
      <c r="L762" s="29" t="str">
        <f>IF(集計用!K762="","",IF(集計用!F762="男",LOOKUP(集計用!K762,得点換算データ!$E$3:$F$12),LOOKUP(集計用!K762,得点換算データ!$E$17:$F$26)))</f>
        <v/>
      </c>
      <c r="M762" s="28" t="str">
        <f>IF(記入用!K762="","",記入用!K762)</f>
        <v/>
      </c>
      <c r="N762" s="30" t="str">
        <f>IF(集計用!M762="","",IF(集計用!F762="男",LOOKUP(集計用!M762,得点換算データ!$G$3:$H$12),LOOKUP(集計用!M762,得点換算データ!$G$17:$H$26)))</f>
        <v/>
      </c>
      <c r="O762" s="28" t="str">
        <f>IF(記入用!L762="","",記入用!L762)</f>
        <v/>
      </c>
      <c r="P762" s="30" t="str">
        <f>IF(集計用!O762="","",IF(集計用!F762="男",LOOKUP(集計用!O762,得点換算データ!$I$3:$J$12),LOOKUP(集計用!O762,得点換算データ!$I$17:$J$26)))</f>
        <v/>
      </c>
      <c r="Q762" s="28" t="str">
        <f>IF(記入用!M762="","",記入用!M762)</f>
        <v/>
      </c>
      <c r="R762" s="30" t="str">
        <f>IF(集計用!Q762="","",IF(集計用!F762="男",LOOKUP(集計用!Q762,得点換算データ!$K$3:$L$12),LOOKUP(集計用!Q762,得点換算データ!$K$17:$L$26)))</f>
        <v/>
      </c>
      <c r="S762" s="28" t="str">
        <f>IF(記入用!N762="","",ROUNDUP(記入用!N762,1))</f>
        <v/>
      </c>
      <c r="T762" s="30" t="str">
        <f>IF(集計用!S762="","",IF(集計用!F762="男",LOOKUP(集計用!S762,得点換算データ!$M$3:$N$12),LOOKUP(集計用!S762,得点換算データ!$M$17:$N$26)))</f>
        <v/>
      </c>
      <c r="U762" s="28" t="str">
        <f>IF(記入用!O762="","",ROUNDDOWN(記入用!O762,0))</f>
        <v/>
      </c>
      <c r="V762" s="30" t="str">
        <f>IF(集計用!U762="","",IF(集計用!F762="男",LOOKUP(集計用!U762,得点換算データ!$O$3:$P$12),LOOKUP(集計用!U762,得点換算データ!$O$17:$P$26)))</f>
        <v/>
      </c>
      <c r="W762" s="28" t="str">
        <f>IF(記入用!P762="","",ROUNDDOWN(記入用!P762,0))</f>
        <v/>
      </c>
      <c r="X762" s="30" t="str">
        <f>IF(集計用!W762="","",IF(集計用!F762="男",LOOKUP(集計用!W762,得点換算データ!$Q$3:$R$12),LOOKUP(集計用!W762,得点換算データ!$Q$17:$R$26)))</f>
        <v/>
      </c>
      <c r="Y762" s="28" t="str">
        <f>IF(SUM(集計用!H762+J762+L762+N762+P762+R762+T762+V762+X762)=0,"",(H762+J762+L762+N762+T762+V762+X762+MAX(P762,R762)))</f>
        <v/>
      </c>
      <c r="Z762" s="28" t="str">
        <f>IF(Y762="","",IF(C762=1,LOOKUP(Y762,得点換算データ!$B$29:$B$33,得点換算データ!$A$29:$A$33),IF(C762=2,LOOKUP(Y762,得点換算データ!$C$29:$C$33,得点換算データ!$A$29:$A$33),LOOKUP(Y762,得点換算データ!$D$29:$D$33,得点換算データ!$A$29:$A$33))))</f>
        <v/>
      </c>
      <c r="AA762" s="27">
        <f t="shared" si="110"/>
        <v>0</v>
      </c>
      <c r="AB762" s="27"/>
      <c r="AC762" s="27">
        <f t="shared" si="111"/>
        <v>0</v>
      </c>
      <c r="AD762" s="27">
        <f t="shared" si="112"/>
        <v>0</v>
      </c>
      <c r="AE762" s="27">
        <f t="shared" si="113"/>
        <v>0</v>
      </c>
      <c r="AF762" s="27">
        <f t="shared" si="114"/>
        <v>0</v>
      </c>
      <c r="AG762" s="27">
        <f t="shared" si="115"/>
        <v>0</v>
      </c>
      <c r="AH762" s="27">
        <f t="shared" si="116"/>
        <v>0</v>
      </c>
      <c r="AI762" s="27">
        <f t="shared" si="117"/>
        <v>0</v>
      </c>
      <c r="AJ762" s="27">
        <f t="shared" si="118"/>
        <v>0</v>
      </c>
      <c r="AK762" s="27">
        <f t="shared" si="119"/>
        <v>0</v>
      </c>
    </row>
    <row r="763" spans="1:37">
      <c r="A763" s="28" t="str">
        <f>IF(記入用!A763="","",記入用!A763)</f>
        <v/>
      </c>
      <c r="B763" s="28" t="str">
        <f>IF(記入用!B763="","",記入用!B763)</f>
        <v/>
      </c>
      <c r="C763" s="28" t="str">
        <f>IF(記入用!C763="","",記入用!C763)</f>
        <v/>
      </c>
      <c r="D763" s="28" t="str">
        <f>IF(記入用!D763="","",記入用!D763)</f>
        <v/>
      </c>
      <c r="E763" s="28" t="str">
        <f>IF(記入用!E763="","",記入用!E763)</f>
        <v/>
      </c>
      <c r="F763" s="28" t="str">
        <f>IF(記入用!F763="","",記入用!F763)</f>
        <v/>
      </c>
      <c r="G763" s="28" t="str">
        <f>IF(OR(記入用!G763=0,記入用!H763=0),"",ROUND((記入用!G763+記入用!H763)/2,0))</f>
        <v/>
      </c>
      <c r="H763" s="29" t="str">
        <f>IF(集計用!G763="","",IF(集計用!F763="男",LOOKUP(集計用!G763,得点換算データ!$A$3:$B$12),LOOKUP(集計用!G763,得点換算データ!$A$17:$B$26)))</f>
        <v/>
      </c>
      <c r="I763" s="28" t="str">
        <f>IF(記入用!I763="","",記入用!I763)</f>
        <v/>
      </c>
      <c r="J763" s="30" t="str">
        <f>IF(集計用!I763="","",IF(集計用!F763="男",LOOKUP(集計用!I763,得点換算データ!$C$3:$D$12),LOOKUP(集計用!I763,得点換算データ!$C$17:$D$26)))</f>
        <v/>
      </c>
      <c r="K763" s="28" t="str">
        <f>IF(記入用!J763="","",ROUNDDOWN(記入用!J763,0))</f>
        <v/>
      </c>
      <c r="L763" s="29" t="str">
        <f>IF(集計用!K763="","",IF(集計用!F763="男",LOOKUP(集計用!K763,得点換算データ!$E$3:$F$12),LOOKUP(集計用!K763,得点換算データ!$E$17:$F$26)))</f>
        <v/>
      </c>
      <c r="M763" s="28" t="str">
        <f>IF(記入用!K763="","",記入用!K763)</f>
        <v/>
      </c>
      <c r="N763" s="30" t="str">
        <f>IF(集計用!M763="","",IF(集計用!F763="男",LOOKUP(集計用!M763,得点換算データ!$G$3:$H$12),LOOKUP(集計用!M763,得点換算データ!$G$17:$H$26)))</f>
        <v/>
      </c>
      <c r="O763" s="28" t="str">
        <f>IF(記入用!L763="","",記入用!L763)</f>
        <v/>
      </c>
      <c r="P763" s="30" t="str">
        <f>IF(集計用!O763="","",IF(集計用!F763="男",LOOKUP(集計用!O763,得点換算データ!$I$3:$J$12),LOOKUP(集計用!O763,得点換算データ!$I$17:$J$26)))</f>
        <v/>
      </c>
      <c r="Q763" s="28" t="str">
        <f>IF(記入用!M763="","",記入用!M763)</f>
        <v/>
      </c>
      <c r="R763" s="30" t="str">
        <f>IF(集計用!Q763="","",IF(集計用!F763="男",LOOKUP(集計用!Q763,得点換算データ!$K$3:$L$12),LOOKUP(集計用!Q763,得点換算データ!$K$17:$L$26)))</f>
        <v/>
      </c>
      <c r="S763" s="28" t="str">
        <f>IF(記入用!N763="","",ROUNDUP(記入用!N763,1))</f>
        <v/>
      </c>
      <c r="T763" s="30" t="str">
        <f>IF(集計用!S763="","",IF(集計用!F763="男",LOOKUP(集計用!S763,得点換算データ!$M$3:$N$12),LOOKUP(集計用!S763,得点換算データ!$M$17:$N$26)))</f>
        <v/>
      </c>
      <c r="U763" s="28" t="str">
        <f>IF(記入用!O763="","",ROUNDDOWN(記入用!O763,0))</f>
        <v/>
      </c>
      <c r="V763" s="30" t="str">
        <f>IF(集計用!U763="","",IF(集計用!F763="男",LOOKUP(集計用!U763,得点換算データ!$O$3:$P$12),LOOKUP(集計用!U763,得点換算データ!$O$17:$P$26)))</f>
        <v/>
      </c>
      <c r="W763" s="28" t="str">
        <f>IF(記入用!P763="","",ROUNDDOWN(記入用!P763,0))</f>
        <v/>
      </c>
      <c r="X763" s="30" t="str">
        <f>IF(集計用!W763="","",IF(集計用!F763="男",LOOKUP(集計用!W763,得点換算データ!$Q$3:$R$12),LOOKUP(集計用!W763,得点換算データ!$Q$17:$R$26)))</f>
        <v/>
      </c>
      <c r="Y763" s="28" t="str">
        <f>IF(SUM(集計用!H763+J763+L763+N763+P763+R763+T763+V763+X763)=0,"",(H763+J763+L763+N763+T763+V763+X763+MAX(P763,R763)))</f>
        <v/>
      </c>
      <c r="Z763" s="28" t="str">
        <f>IF(Y763="","",IF(C763=1,LOOKUP(Y763,得点換算データ!$B$29:$B$33,得点換算データ!$A$29:$A$33),IF(C763=2,LOOKUP(Y763,得点換算データ!$C$29:$C$33,得点換算データ!$A$29:$A$33),LOOKUP(Y763,得点換算データ!$D$29:$D$33,得点換算データ!$A$29:$A$33))))</f>
        <v/>
      </c>
      <c r="AA763" s="27">
        <f t="shared" si="110"/>
        <v>0</v>
      </c>
      <c r="AB763" s="27"/>
      <c r="AC763" s="27">
        <f t="shared" si="111"/>
        <v>0</v>
      </c>
      <c r="AD763" s="27">
        <f t="shared" si="112"/>
        <v>0</v>
      </c>
      <c r="AE763" s="27">
        <f t="shared" si="113"/>
        <v>0</v>
      </c>
      <c r="AF763" s="27">
        <f t="shared" si="114"/>
        <v>0</v>
      </c>
      <c r="AG763" s="27">
        <f t="shared" si="115"/>
        <v>0</v>
      </c>
      <c r="AH763" s="27">
        <f t="shared" si="116"/>
        <v>0</v>
      </c>
      <c r="AI763" s="27">
        <f t="shared" si="117"/>
        <v>0</v>
      </c>
      <c r="AJ763" s="27">
        <f t="shared" si="118"/>
        <v>0</v>
      </c>
      <c r="AK763" s="27">
        <f t="shared" si="119"/>
        <v>0</v>
      </c>
    </row>
    <row r="764" spans="1:37">
      <c r="A764" s="28" t="str">
        <f>IF(記入用!A764="","",記入用!A764)</f>
        <v/>
      </c>
      <c r="B764" s="28" t="str">
        <f>IF(記入用!B764="","",記入用!B764)</f>
        <v/>
      </c>
      <c r="C764" s="28" t="str">
        <f>IF(記入用!C764="","",記入用!C764)</f>
        <v/>
      </c>
      <c r="D764" s="28" t="str">
        <f>IF(記入用!D764="","",記入用!D764)</f>
        <v/>
      </c>
      <c r="E764" s="28" t="str">
        <f>IF(記入用!E764="","",記入用!E764)</f>
        <v/>
      </c>
      <c r="F764" s="28" t="str">
        <f>IF(記入用!F764="","",記入用!F764)</f>
        <v/>
      </c>
      <c r="G764" s="28" t="str">
        <f>IF(OR(記入用!G764=0,記入用!H764=0),"",ROUND((記入用!G764+記入用!H764)/2,0))</f>
        <v/>
      </c>
      <c r="H764" s="29" t="str">
        <f>IF(集計用!G764="","",IF(集計用!F764="男",LOOKUP(集計用!G764,得点換算データ!$A$3:$B$12),LOOKUP(集計用!G764,得点換算データ!$A$17:$B$26)))</f>
        <v/>
      </c>
      <c r="I764" s="28" t="str">
        <f>IF(記入用!I764="","",記入用!I764)</f>
        <v/>
      </c>
      <c r="J764" s="30" t="str">
        <f>IF(集計用!I764="","",IF(集計用!F764="男",LOOKUP(集計用!I764,得点換算データ!$C$3:$D$12),LOOKUP(集計用!I764,得点換算データ!$C$17:$D$26)))</f>
        <v/>
      </c>
      <c r="K764" s="28" t="str">
        <f>IF(記入用!J764="","",ROUNDDOWN(記入用!J764,0))</f>
        <v/>
      </c>
      <c r="L764" s="29" t="str">
        <f>IF(集計用!K764="","",IF(集計用!F764="男",LOOKUP(集計用!K764,得点換算データ!$E$3:$F$12),LOOKUP(集計用!K764,得点換算データ!$E$17:$F$26)))</f>
        <v/>
      </c>
      <c r="M764" s="28" t="str">
        <f>IF(記入用!K764="","",記入用!K764)</f>
        <v/>
      </c>
      <c r="N764" s="30" t="str">
        <f>IF(集計用!M764="","",IF(集計用!F764="男",LOOKUP(集計用!M764,得点換算データ!$G$3:$H$12),LOOKUP(集計用!M764,得点換算データ!$G$17:$H$26)))</f>
        <v/>
      </c>
      <c r="O764" s="28" t="str">
        <f>IF(記入用!L764="","",記入用!L764)</f>
        <v/>
      </c>
      <c r="P764" s="30" t="str">
        <f>IF(集計用!O764="","",IF(集計用!F764="男",LOOKUP(集計用!O764,得点換算データ!$I$3:$J$12),LOOKUP(集計用!O764,得点換算データ!$I$17:$J$26)))</f>
        <v/>
      </c>
      <c r="Q764" s="28" t="str">
        <f>IF(記入用!M764="","",記入用!M764)</f>
        <v/>
      </c>
      <c r="R764" s="30" t="str">
        <f>IF(集計用!Q764="","",IF(集計用!F764="男",LOOKUP(集計用!Q764,得点換算データ!$K$3:$L$12),LOOKUP(集計用!Q764,得点換算データ!$K$17:$L$26)))</f>
        <v/>
      </c>
      <c r="S764" s="28" t="str">
        <f>IF(記入用!N764="","",ROUNDUP(記入用!N764,1))</f>
        <v/>
      </c>
      <c r="T764" s="30" t="str">
        <f>IF(集計用!S764="","",IF(集計用!F764="男",LOOKUP(集計用!S764,得点換算データ!$M$3:$N$12),LOOKUP(集計用!S764,得点換算データ!$M$17:$N$26)))</f>
        <v/>
      </c>
      <c r="U764" s="28" t="str">
        <f>IF(記入用!O764="","",ROUNDDOWN(記入用!O764,0))</f>
        <v/>
      </c>
      <c r="V764" s="30" t="str">
        <f>IF(集計用!U764="","",IF(集計用!F764="男",LOOKUP(集計用!U764,得点換算データ!$O$3:$P$12),LOOKUP(集計用!U764,得点換算データ!$O$17:$P$26)))</f>
        <v/>
      </c>
      <c r="W764" s="28" t="str">
        <f>IF(記入用!P764="","",ROUNDDOWN(記入用!P764,0))</f>
        <v/>
      </c>
      <c r="X764" s="30" t="str">
        <f>IF(集計用!W764="","",IF(集計用!F764="男",LOOKUP(集計用!W764,得点換算データ!$Q$3:$R$12),LOOKUP(集計用!W764,得点換算データ!$Q$17:$R$26)))</f>
        <v/>
      </c>
      <c r="Y764" s="28" t="str">
        <f>IF(SUM(集計用!H764+J764+L764+N764+P764+R764+T764+V764+X764)=0,"",(H764+J764+L764+N764+T764+V764+X764+MAX(P764,R764)))</f>
        <v/>
      </c>
      <c r="Z764" s="28" t="str">
        <f>IF(Y764="","",IF(C764=1,LOOKUP(Y764,得点換算データ!$B$29:$B$33,得点換算データ!$A$29:$A$33),IF(C764=2,LOOKUP(Y764,得点換算データ!$C$29:$C$33,得点換算データ!$A$29:$A$33),LOOKUP(Y764,得点換算データ!$D$29:$D$33,得点換算データ!$A$29:$A$33))))</f>
        <v/>
      </c>
      <c r="AA764" s="27">
        <f t="shared" si="110"/>
        <v>0</v>
      </c>
      <c r="AB764" s="27"/>
      <c r="AC764" s="27">
        <f t="shared" si="111"/>
        <v>0</v>
      </c>
      <c r="AD764" s="27">
        <f t="shared" si="112"/>
        <v>0</v>
      </c>
      <c r="AE764" s="27">
        <f t="shared" si="113"/>
        <v>0</v>
      </c>
      <c r="AF764" s="27">
        <f t="shared" si="114"/>
        <v>0</v>
      </c>
      <c r="AG764" s="27">
        <f t="shared" si="115"/>
        <v>0</v>
      </c>
      <c r="AH764" s="27">
        <f t="shared" si="116"/>
        <v>0</v>
      </c>
      <c r="AI764" s="27">
        <f t="shared" si="117"/>
        <v>0</v>
      </c>
      <c r="AJ764" s="27">
        <f t="shared" si="118"/>
        <v>0</v>
      </c>
      <c r="AK764" s="27">
        <f t="shared" si="119"/>
        <v>0</v>
      </c>
    </row>
    <row r="765" spans="1:37">
      <c r="A765" s="28" t="str">
        <f>IF(記入用!A765="","",記入用!A765)</f>
        <v/>
      </c>
      <c r="B765" s="28" t="str">
        <f>IF(記入用!B765="","",記入用!B765)</f>
        <v/>
      </c>
      <c r="C765" s="28" t="str">
        <f>IF(記入用!C765="","",記入用!C765)</f>
        <v/>
      </c>
      <c r="D765" s="28" t="str">
        <f>IF(記入用!D765="","",記入用!D765)</f>
        <v/>
      </c>
      <c r="E765" s="28" t="str">
        <f>IF(記入用!E765="","",記入用!E765)</f>
        <v/>
      </c>
      <c r="F765" s="28" t="str">
        <f>IF(記入用!F765="","",記入用!F765)</f>
        <v/>
      </c>
      <c r="G765" s="28" t="str">
        <f>IF(OR(記入用!G765=0,記入用!H765=0),"",ROUND((記入用!G765+記入用!H765)/2,0))</f>
        <v/>
      </c>
      <c r="H765" s="29" t="str">
        <f>IF(集計用!G765="","",IF(集計用!F765="男",LOOKUP(集計用!G765,得点換算データ!$A$3:$B$12),LOOKUP(集計用!G765,得点換算データ!$A$17:$B$26)))</f>
        <v/>
      </c>
      <c r="I765" s="28" t="str">
        <f>IF(記入用!I765="","",記入用!I765)</f>
        <v/>
      </c>
      <c r="J765" s="30" t="str">
        <f>IF(集計用!I765="","",IF(集計用!F765="男",LOOKUP(集計用!I765,得点換算データ!$C$3:$D$12),LOOKUP(集計用!I765,得点換算データ!$C$17:$D$26)))</f>
        <v/>
      </c>
      <c r="K765" s="28" t="str">
        <f>IF(記入用!J765="","",ROUNDDOWN(記入用!J765,0))</f>
        <v/>
      </c>
      <c r="L765" s="29" t="str">
        <f>IF(集計用!K765="","",IF(集計用!F765="男",LOOKUP(集計用!K765,得点換算データ!$E$3:$F$12),LOOKUP(集計用!K765,得点換算データ!$E$17:$F$26)))</f>
        <v/>
      </c>
      <c r="M765" s="28" t="str">
        <f>IF(記入用!K765="","",記入用!K765)</f>
        <v/>
      </c>
      <c r="N765" s="30" t="str">
        <f>IF(集計用!M765="","",IF(集計用!F765="男",LOOKUP(集計用!M765,得点換算データ!$G$3:$H$12),LOOKUP(集計用!M765,得点換算データ!$G$17:$H$26)))</f>
        <v/>
      </c>
      <c r="O765" s="28" t="str">
        <f>IF(記入用!L765="","",記入用!L765)</f>
        <v/>
      </c>
      <c r="P765" s="30" t="str">
        <f>IF(集計用!O765="","",IF(集計用!F765="男",LOOKUP(集計用!O765,得点換算データ!$I$3:$J$12),LOOKUP(集計用!O765,得点換算データ!$I$17:$J$26)))</f>
        <v/>
      </c>
      <c r="Q765" s="28" t="str">
        <f>IF(記入用!M765="","",記入用!M765)</f>
        <v/>
      </c>
      <c r="R765" s="30" t="str">
        <f>IF(集計用!Q765="","",IF(集計用!F765="男",LOOKUP(集計用!Q765,得点換算データ!$K$3:$L$12),LOOKUP(集計用!Q765,得点換算データ!$K$17:$L$26)))</f>
        <v/>
      </c>
      <c r="S765" s="28" t="str">
        <f>IF(記入用!N765="","",ROUNDUP(記入用!N765,1))</f>
        <v/>
      </c>
      <c r="T765" s="30" t="str">
        <f>IF(集計用!S765="","",IF(集計用!F765="男",LOOKUP(集計用!S765,得点換算データ!$M$3:$N$12),LOOKUP(集計用!S765,得点換算データ!$M$17:$N$26)))</f>
        <v/>
      </c>
      <c r="U765" s="28" t="str">
        <f>IF(記入用!O765="","",ROUNDDOWN(記入用!O765,0))</f>
        <v/>
      </c>
      <c r="V765" s="30" t="str">
        <f>IF(集計用!U765="","",IF(集計用!F765="男",LOOKUP(集計用!U765,得点換算データ!$O$3:$P$12),LOOKUP(集計用!U765,得点換算データ!$O$17:$P$26)))</f>
        <v/>
      </c>
      <c r="W765" s="28" t="str">
        <f>IF(記入用!P765="","",ROUNDDOWN(記入用!P765,0))</f>
        <v/>
      </c>
      <c r="X765" s="30" t="str">
        <f>IF(集計用!W765="","",IF(集計用!F765="男",LOOKUP(集計用!W765,得点換算データ!$Q$3:$R$12),LOOKUP(集計用!W765,得点換算データ!$Q$17:$R$26)))</f>
        <v/>
      </c>
      <c r="Y765" s="28" t="str">
        <f>IF(SUM(集計用!H765+J765+L765+N765+P765+R765+T765+V765+X765)=0,"",(H765+J765+L765+N765+T765+V765+X765+MAX(P765,R765)))</f>
        <v/>
      </c>
      <c r="Z765" s="28" t="str">
        <f>IF(Y765="","",IF(C765=1,LOOKUP(Y765,得点換算データ!$B$29:$B$33,得点換算データ!$A$29:$A$33),IF(C765=2,LOOKUP(Y765,得点換算データ!$C$29:$C$33,得点換算データ!$A$29:$A$33),LOOKUP(Y765,得点換算データ!$D$29:$D$33,得点換算データ!$A$29:$A$33))))</f>
        <v/>
      </c>
      <c r="AA765" s="27">
        <f t="shared" si="110"/>
        <v>0</v>
      </c>
      <c r="AB765" s="27"/>
      <c r="AC765" s="27">
        <f t="shared" si="111"/>
        <v>0</v>
      </c>
      <c r="AD765" s="27">
        <f t="shared" si="112"/>
        <v>0</v>
      </c>
      <c r="AE765" s="27">
        <f t="shared" si="113"/>
        <v>0</v>
      </c>
      <c r="AF765" s="27">
        <f t="shared" si="114"/>
        <v>0</v>
      </c>
      <c r="AG765" s="27">
        <f t="shared" si="115"/>
        <v>0</v>
      </c>
      <c r="AH765" s="27">
        <f t="shared" si="116"/>
        <v>0</v>
      </c>
      <c r="AI765" s="27">
        <f t="shared" si="117"/>
        <v>0</v>
      </c>
      <c r="AJ765" s="27">
        <f t="shared" si="118"/>
        <v>0</v>
      </c>
      <c r="AK765" s="27">
        <f t="shared" si="119"/>
        <v>0</v>
      </c>
    </row>
    <row r="766" spans="1:37">
      <c r="A766" s="28" t="str">
        <f>IF(記入用!A766="","",記入用!A766)</f>
        <v/>
      </c>
      <c r="B766" s="28" t="str">
        <f>IF(記入用!B766="","",記入用!B766)</f>
        <v/>
      </c>
      <c r="C766" s="28" t="str">
        <f>IF(記入用!C766="","",記入用!C766)</f>
        <v/>
      </c>
      <c r="D766" s="28" t="str">
        <f>IF(記入用!D766="","",記入用!D766)</f>
        <v/>
      </c>
      <c r="E766" s="28" t="str">
        <f>IF(記入用!E766="","",記入用!E766)</f>
        <v/>
      </c>
      <c r="F766" s="28" t="str">
        <f>IF(記入用!F766="","",記入用!F766)</f>
        <v/>
      </c>
      <c r="G766" s="28" t="str">
        <f>IF(OR(記入用!G766=0,記入用!H766=0),"",ROUND((記入用!G766+記入用!H766)/2,0))</f>
        <v/>
      </c>
      <c r="H766" s="29" t="str">
        <f>IF(集計用!G766="","",IF(集計用!F766="男",LOOKUP(集計用!G766,得点換算データ!$A$3:$B$12),LOOKUP(集計用!G766,得点換算データ!$A$17:$B$26)))</f>
        <v/>
      </c>
      <c r="I766" s="28" t="str">
        <f>IF(記入用!I766="","",記入用!I766)</f>
        <v/>
      </c>
      <c r="J766" s="30" t="str">
        <f>IF(集計用!I766="","",IF(集計用!F766="男",LOOKUP(集計用!I766,得点換算データ!$C$3:$D$12),LOOKUP(集計用!I766,得点換算データ!$C$17:$D$26)))</f>
        <v/>
      </c>
      <c r="K766" s="28" t="str">
        <f>IF(記入用!J766="","",ROUNDDOWN(記入用!J766,0))</f>
        <v/>
      </c>
      <c r="L766" s="29" t="str">
        <f>IF(集計用!K766="","",IF(集計用!F766="男",LOOKUP(集計用!K766,得点換算データ!$E$3:$F$12),LOOKUP(集計用!K766,得点換算データ!$E$17:$F$26)))</f>
        <v/>
      </c>
      <c r="M766" s="28" t="str">
        <f>IF(記入用!K766="","",記入用!K766)</f>
        <v/>
      </c>
      <c r="N766" s="30" t="str">
        <f>IF(集計用!M766="","",IF(集計用!F766="男",LOOKUP(集計用!M766,得点換算データ!$G$3:$H$12),LOOKUP(集計用!M766,得点換算データ!$G$17:$H$26)))</f>
        <v/>
      </c>
      <c r="O766" s="28" t="str">
        <f>IF(記入用!L766="","",記入用!L766)</f>
        <v/>
      </c>
      <c r="P766" s="30" t="str">
        <f>IF(集計用!O766="","",IF(集計用!F766="男",LOOKUP(集計用!O766,得点換算データ!$I$3:$J$12),LOOKUP(集計用!O766,得点換算データ!$I$17:$J$26)))</f>
        <v/>
      </c>
      <c r="Q766" s="28" t="str">
        <f>IF(記入用!M766="","",記入用!M766)</f>
        <v/>
      </c>
      <c r="R766" s="30" t="str">
        <f>IF(集計用!Q766="","",IF(集計用!F766="男",LOOKUP(集計用!Q766,得点換算データ!$K$3:$L$12),LOOKUP(集計用!Q766,得点換算データ!$K$17:$L$26)))</f>
        <v/>
      </c>
      <c r="S766" s="28" t="str">
        <f>IF(記入用!N766="","",ROUNDUP(記入用!N766,1))</f>
        <v/>
      </c>
      <c r="T766" s="30" t="str">
        <f>IF(集計用!S766="","",IF(集計用!F766="男",LOOKUP(集計用!S766,得点換算データ!$M$3:$N$12),LOOKUP(集計用!S766,得点換算データ!$M$17:$N$26)))</f>
        <v/>
      </c>
      <c r="U766" s="28" t="str">
        <f>IF(記入用!O766="","",ROUNDDOWN(記入用!O766,0))</f>
        <v/>
      </c>
      <c r="V766" s="30" t="str">
        <f>IF(集計用!U766="","",IF(集計用!F766="男",LOOKUP(集計用!U766,得点換算データ!$O$3:$P$12),LOOKUP(集計用!U766,得点換算データ!$O$17:$P$26)))</f>
        <v/>
      </c>
      <c r="W766" s="28" t="str">
        <f>IF(記入用!P766="","",ROUNDDOWN(記入用!P766,0))</f>
        <v/>
      </c>
      <c r="X766" s="30" t="str">
        <f>IF(集計用!W766="","",IF(集計用!F766="男",LOOKUP(集計用!W766,得点換算データ!$Q$3:$R$12),LOOKUP(集計用!W766,得点換算データ!$Q$17:$R$26)))</f>
        <v/>
      </c>
      <c r="Y766" s="28" t="str">
        <f>IF(SUM(集計用!H766+J766+L766+N766+P766+R766+T766+V766+X766)=0,"",(H766+J766+L766+N766+T766+V766+X766+MAX(P766,R766)))</f>
        <v/>
      </c>
      <c r="Z766" s="28" t="str">
        <f>IF(Y766="","",IF(C766=1,LOOKUP(Y766,得点換算データ!$B$29:$B$33,得点換算データ!$A$29:$A$33),IF(C766=2,LOOKUP(Y766,得点換算データ!$C$29:$C$33,得点換算データ!$A$29:$A$33),LOOKUP(Y766,得点換算データ!$D$29:$D$33,得点換算データ!$A$29:$A$33))))</f>
        <v/>
      </c>
      <c r="AA766" s="27">
        <f t="shared" si="110"/>
        <v>0</v>
      </c>
      <c r="AB766" s="27"/>
      <c r="AC766" s="27">
        <f t="shared" si="111"/>
        <v>0</v>
      </c>
      <c r="AD766" s="27">
        <f t="shared" si="112"/>
        <v>0</v>
      </c>
      <c r="AE766" s="27">
        <f t="shared" si="113"/>
        <v>0</v>
      </c>
      <c r="AF766" s="27">
        <f t="shared" si="114"/>
        <v>0</v>
      </c>
      <c r="AG766" s="27">
        <f t="shared" si="115"/>
        <v>0</v>
      </c>
      <c r="AH766" s="27">
        <f t="shared" si="116"/>
        <v>0</v>
      </c>
      <c r="AI766" s="27">
        <f t="shared" si="117"/>
        <v>0</v>
      </c>
      <c r="AJ766" s="27">
        <f t="shared" si="118"/>
        <v>0</v>
      </c>
      <c r="AK766" s="27">
        <f t="shared" si="119"/>
        <v>0</v>
      </c>
    </row>
    <row r="767" spans="1:37">
      <c r="A767" s="28" t="str">
        <f>IF(記入用!A767="","",記入用!A767)</f>
        <v/>
      </c>
      <c r="B767" s="28" t="str">
        <f>IF(記入用!B767="","",記入用!B767)</f>
        <v/>
      </c>
      <c r="C767" s="28" t="str">
        <f>IF(記入用!C767="","",記入用!C767)</f>
        <v/>
      </c>
      <c r="D767" s="28" t="str">
        <f>IF(記入用!D767="","",記入用!D767)</f>
        <v/>
      </c>
      <c r="E767" s="28" t="str">
        <f>IF(記入用!E767="","",記入用!E767)</f>
        <v/>
      </c>
      <c r="F767" s="28" t="str">
        <f>IF(記入用!F767="","",記入用!F767)</f>
        <v/>
      </c>
      <c r="G767" s="28" t="str">
        <f>IF(OR(記入用!G767=0,記入用!H767=0),"",ROUND((記入用!G767+記入用!H767)/2,0))</f>
        <v/>
      </c>
      <c r="H767" s="29" t="str">
        <f>IF(集計用!G767="","",IF(集計用!F767="男",LOOKUP(集計用!G767,得点換算データ!$A$3:$B$12),LOOKUP(集計用!G767,得点換算データ!$A$17:$B$26)))</f>
        <v/>
      </c>
      <c r="I767" s="28" t="str">
        <f>IF(記入用!I767="","",記入用!I767)</f>
        <v/>
      </c>
      <c r="J767" s="30" t="str">
        <f>IF(集計用!I767="","",IF(集計用!F767="男",LOOKUP(集計用!I767,得点換算データ!$C$3:$D$12),LOOKUP(集計用!I767,得点換算データ!$C$17:$D$26)))</f>
        <v/>
      </c>
      <c r="K767" s="28" t="str">
        <f>IF(記入用!J767="","",ROUNDDOWN(記入用!J767,0))</f>
        <v/>
      </c>
      <c r="L767" s="29" t="str">
        <f>IF(集計用!K767="","",IF(集計用!F767="男",LOOKUP(集計用!K767,得点換算データ!$E$3:$F$12),LOOKUP(集計用!K767,得点換算データ!$E$17:$F$26)))</f>
        <v/>
      </c>
      <c r="M767" s="28" t="str">
        <f>IF(記入用!K767="","",記入用!K767)</f>
        <v/>
      </c>
      <c r="N767" s="30" t="str">
        <f>IF(集計用!M767="","",IF(集計用!F767="男",LOOKUP(集計用!M767,得点換算データ!$G$3:$H$12),LOOKUP(集計用!M767,得点換算データ!$G$17:$H$26)))</f>
        <v/>
      </c>
      <c r="O767" s="28" t="str">
        <f>IF(記入用!L767="","",記入用!L767)</f>
        <v/>
      </c>
      <c r="P767" s="30" t="str">
        <f>IF(集計用!O767="","",IF(集計用!F767="男",LOOKUP(集計用!O767,得点換算データ!$I$3:$J$12),LOOKUP(集計用!O767,得点換算データ!$I$17:$J$26)))</f>
        <v/>
      </c>
      <c r="Q767" s="28" t="str">
        <f>IF(記入用!M767="","",記入用!M767)</f>
        <v/>
      </c>
      <c r="R767" s="30" t="str">
        <f>IF(集計用!Q767="","",IF(集計用!F767="男",LOOKUP(集計用!Q767,得点換算データ!$K$3:$L$12),LOOKUP(集計用!Q767,得点換算データ!$K$17:$L$26)))</f>
        <v/>
      </c>
      <c r="S767" s="28" t="str">
        <f>IF(記入用!N767="","",ROUNDUP(記入用!N767,1))</f>
        <v/>
      </c>
      <c r="T767" s="30" t="str">
        <f>IF(集計用!S767="","",IF(集計用!F767="男",LOOKUP(集計用!S767,得点換算データ!$M$3:$N$12),LOOKUP(集計用!S767,得点換算データ!$M$17:$N$26)))</f>
        <v/>
      </c>
      <c r="U767" s="28" t="str">
        <f>IF(記入用!O767="","",ROUNDDOWN(記入用!O767,0))</f>
        <v/>
      </c>
      <c r="V767" s="30" t="str">
        <f>IF(集計用!U767="","",IF(集計用!F767="男",LOOKUP(集計用!U767,得点換算データ!$O$3:$P$12),LOOKUP(集計用!U767,得点換算データ!$O$17:$P$26)))</f>
        <v/>
      </c>
      <c r="W767" s="28" t="str">
        <f>IF(記入用!P767="","",ROUNDDOWN(記入用!P767,0))</f>
        <v/>
      </c>
      <c r="X767" s="30" t="str">
        <f>IF(集計用!W767="","",IF(集計用!F767="男",LOOKUP(集計用!W767,得点換算データ!$Q$3:$R$12),LOOKUP(集計用!W767,得点換算データ!$Q$17:$R$26)))</f>
        <v/>
      </c>
      <c r="Y767" s="28" t="str">
        <f>IF(SUM(集計用!H767+J767+L767+N767+P767+R767+T767+V767+X767)=0,"",(H767+J767+L767+N767+T767+V767+X767+MAX(P767,R767)))</f>
        <v/>
      </c>
      <c r="Z767" s="28" t="str">
        <f>IF(Y767="","",IF(C767=1,LOOKUP(Y767,得点換算データ!$B$29:$B$33,得点換算データ!$A$29:$A$33),IF(C767=2,LOOKUP(Y767,得点換算データ!$C$29:$C$33,得点換算データ!$A$29:$A$33),LOOKUP(Y767,得点換算データ!$D$29:$D$33,得点換算データ!$A$29:$A$33))))</f>
        <v/>
      </c>
      <c r="AA767" s="27">
        <f t="shared" si="110"/>
        <v>0</v>
      </c>
      <c r="AB767" s="27"/>
      <c r="AC767" s="27">
        <f t="shared" si="111"/>
        <v>0</v>
      </c>
      <c r="AD767" s="27">
        <f t="shared" si="112"/>
        <v>0</v>
      </c>
      <c r="AE767" s="27">
        <f t="shared" si="113"/>
        <v>0</v>
      </c>
      <c r="AF767" s="27">
        <f t="shared" si="114"/>
        <v>0</v>
      </c>
      <c r="AG767" s="27">
        <f t="shared" si="115"/>
        <v>0</v>
      </c>
      <c r="AH767" s="27">
        <f t="shared" si="116"/>
        <v>0</v>
      </c>
      <c r="AI767" s="27">
        <f t="shared" si="117"/>
        <v>0</v>
      </c>
      <c r="AJ767" s="27">
        <f t="shared" si="118"/>
        <v>0</v>
      </c>
      <c r="AK767" s="27">
        <f t="shared" si="119"/>
        <v>0</v>
      </c>
    </row>
    <row r="768" spans="1:37">
      <c r="A768" s="28" t="str">
        <f>IF(記入用!A768="","",記入用!A768)</f>
        <v/>
      </c>
      <c r="B768" s="28" t="str">
        <f>IF(記入用!B768="","",記入用!B768)</f>
        <v/>
      </c>
      <c r="C768" s="28" t="str">
        <f>IF(記入用!C768="","",記入用!C768)</f>
        <v/>
      </c>
      <c r="D768" s="28" t="str">
        <f>IF(記入用!D768="","",記入用!D768)</f>
        <v/>
      </c>
      <c r="E768" s="28" t="str">
        <f>IF(記入用!E768="","",記入用!E768)</f>
        <v/>
      </c>
      <c r="F768" s="28" t="str">
        <f>IF(記入用!F768="","",記入用!F768)</f>
        <v/>
      </c>
      <c r="G768" s="28" t="str">
        <f>IF(OR(記入用!G768=0,記入用!H768=0),"",ROUND((記入用!G768+記入用!H768)/2,0))</f>
        <v/>
      </c>
      <c r="H768" s="29" t="str">
        <f>IF(集計用!G768="","",IF(集計用!F768="男",LOOKUP(集計用!G768,得点換算データ!$A$3:$B$12),LOOKUP(集計用!G768,得点換算データ!$A$17:$B$26)))</f>
        <v/>
      </c>
      <c r="I768" s="28" t="str">
        <f>IF(記入用!I768="","",記入用!I768)</f>
        <v/>
      </c>
      <c r="J768" s="30" t="str">
        <f>IF(集計用!I768="","",IF(集計用!F768="男",LOOKUP(集計用!I768,得点換算データ!$C$3:$D$12),LOOKUP(集計用!I768,得点換算データ!$C$17:$D$26)))</f>
        <v/>
      </c>
      <c r="K768" s="28" t="str">
        <f>IF(記入用!J768="","",ROUNDDOWN(記入用!J768,0))</f>
        <v/>
      </c>
      <c r="L768" s="29" t="str">
        <f>IF(集計用!K768="","",IF(集計用!F768="男",LOOKUP(集計用!K768,得点換算データ!$E$3:$F$12),LOOKUP(集計用!K768,得点換算データ!$E$17:$F$26)))</f>
        <v/>
      </c>
      <c r="M768" s="28" t="str">
        <f>IF(記入用!K768="","",記入用!K768)</f>
        <v/>
      </c>
      <c r="N768" s="30" t="str">
        <f>IF(集計用!M768="","",IF(集計用!F768="男",LOOKUP(集計用!M768,得点換算データ!$G$3:$H$12),LOOKUP(集計用!M768,得点換算データ!$G$17:$H$26)))</f>
        <v/>
      </c>
      <c r="O768" s="28" t="str">
        <f>IF(記入用!L768="","",記入用!L768)</f>
        <v/>
      </c>
      <c r="P768" s="30" t="str">
        <f>IF(集計用!O768="","",IF(集計用!F768="男",LOOKUP(集計用!O768,得点換算データ!$I$3:$J$12),LOOKUP(集計用!O768,得点換算データ!$I$17:$J$26)))</f>
        <v/>
      </c>
      <c r="Q768" s="28" t="str">
        <f>IF(記入用!M768="","",記入用!M768)</f>
        <v/>
      </c>
      <c r="R768" s="30" t="str">
        <f>IF(集計用!Q768="","",IF(集計用!F768="男",LOOKUP(集計用!Q768,得点換算データ!$K$3:$L$12),LOOKUP(集計用!Q768,得点換算データ!$K$17:$L$26)))</f>
        <v/>
      </c>
      <c r="S768" s="28" t="str">
        <f>IF(記入用!N768="","",ROUNDUP(記入用!N768,1))</f>
        <v/>
      </c>
      <c r="T768" s="30" t="str">
        <f>IF(集計用!S768="","",IF(集計用!F768="男",LOOKUP(集計用!S768,得点換算データ!$M$3:$N$12),LOOKUP(集計用!S768,得点換算データ!$M$17:$N$26)))</f>
        <v/>
      </c>
      <c r="U768" s="28" t="str">
        <f>IF(記入用!O768="","",ROUNDDOWN(記入用!O768,0))</f>
        <v/>
      </c>
      <c r="V768" s="30" t="str">
        <f>IF(集計用!U768="","",IF(集計用!F768="男",LOOKUP(集計用!U768,得点換算データ!$O$3:$P$12),LOOKUP(集計用!U768,得点換算データ!$O$17:$P$26)))</f>
        <v/>
      </c>
      <c r="W768" s="28" t="str">
        <f>IF(記入用!P768="","",ROUNDDOWN(記入用!P768,0))</f>
        <v/>
      </c>
      <c r="X768" s="30" t="str">
        <f>IF(集計用!W768="","",IF(集計用!F768="男",LOOKUP(集計用!W768,得点換算データ!$Q$3:$R$12),LOOKUP(集計用!W768,得点換算データ!$Q$17:$R$26)))</f>
        <v/>
      </c>
      <c r="Y768" s="28" t="str">
        <f>IF(SUM(集計用!H768+J768+L768+N768+P768+R768+T768+V768+X768)=0,"",(H768+J768+L768+N768+T768+V768+X768+MAX(P768,R768)))</f>
        <v/>
      </c>
      <c r="Z768" s="28" t="str">
        <f>IF(Y768="","",IF(C768=1,LOOKUP(Y768,得点換算データ!$B$29:$B$33,得点換算データ!$A$29:$A$33),IF(C768=2,LOOKUP(Y768,得点換算データ!$C$29:$C$33,得点換算データ!$A$29:$A$33),LOOKUP(Y768,得点換算データ!$D$29:$D$33,得点換算データ!$A$29:$A$33))))</f>
        <v/>
      </c>
      <c r="AA768" s="27">
        <f t="shared" si="110"/>
        <v>0</v>
      </c>
      <c r="AB768" s="27"/>
      <c r="AC768" s="27">
        <f t="shared" si="111"/>
        <v>0</v>
      </c>
      <c r="AD768" s="27">
        <f t="shared" si="112"/>
        <v>0</v>
      </c>
      <c r="AE768" s="27">
        <f t="shared" si="113"/>
        <v>0</v>
      </c>
      <c r="AF768" s="27">
        <f t="shared" si="114"/>
        <v>0</v>
      </c>
      <c r="AG768" s="27">
        <f t="shared" si="115"/>
        <v>0</v>
      </c>
      <c r="AH768" s="27">
        <f t="shared" si="116"/>
        <v>0</v>
      </c>
      <c r="AI768" s="27">
        <f t="shared" si="117"/>
        <v>0</v>
      </c>
      <c r="AJ768" s="27">
        <f t="shared" si="118"/>
        <v>0</v>
      </c>
      <c r="AK768" s="27">
        <f t="shared" si="119"/>
        <v>0</v>
      </c>
    </row>
    <row r="769" spans="1:37">
      <c r="A769" s="28" t="str">
        <f>IF(記入用!A769="","",記入用!A769)</f>
        <v/>
      </c>
      <c r="B769" s="28" t="str">
        <f>IF(記入用!B769="","",記入用!B769)</f>
        <v/>
      </c>
      <c r="C769" s="28" t="str">
        <f>IF(記入用!C769="","",記入用!C769)</f>
        <v/>
      </c>
      <c r="D769" s="28" t="str">
        <f>IF(記入用!D769="","",記入用!D769)</f>
        <v/>
      </c>
      <c r="E769" s="28" t="str">
        <f>IF(記入用!E769="","",記入用!E769)</f>
        <v/>
      </c>
      <c r="F769" s="28" t="str">
        <f>IF(記入用!F769="","",記入用!F769)</f>
        <v/>
      </c>
      <c r="G769" s="28" t="str">
        <f>IF(OR(記入用!G769=0,記入用!H769=0),"",ROUND((記入用!G769+記入用!H769)/2,0))</f>
        <v/>
      </c>
      <c r="H769" s="29" t="str">
        <f>IF(集計用!G769="","",IF(集計用!F769="男",LOOKUP(集計用!G769,得点換算データ!$A$3:$B$12),LOOKUP(集計用!G769,得点換算データ!$A$17:$B$26)))</f>
        <v/>
      </c>
      <c r="I769" s="28" t="str">
        <f>IF(記入用!I769="","",記入用!I769)</f>
        <v/>
      </c>
      <c r="J769" s="30" t="str">
        <f>IF(集計用!I769="","",IF(集計用!F769="男",LOOKUP(集計用!I769,得点換算データ!$C$3:$D$12),LOOKUP(集計用!I769,得点換算データ!$C$17:$D$26)))</f>
        <v/>
      </c>
      <c r="K769" s="28" t="str">
        <f>IF(記入用!J769="","",ROUNDDOWN(記入用!J769,0))</f>
        <v/>
      </c>
      <c r="L769" s="29" t="str">
        <f>IF(集計用!K769="","",IF(集計用!F769="男",LOOKUP(集計用!K769,得点換算データ!$E$3:$F$12),LOOKUP(集計用!K769,得点換算データ!$E$17:$F$26)))</f>
        <v/>
      </c>
      <c r="M769" s="28" t="str">
        <f>IF(記入用!K769="","",記入用!K769)</f>
        <v/>
      </c>
      <c r="N769" s="30" t="str">
        <f>IF(集計用!M769="","",IF(集計用!F769="男",LOOKUP(集計用!M769,得点換算データ!$G$3:$H$12),LOOKUP(集計用!M769,得点換算データ!$G$17:$H$26)))</f>
        <v/>
      </c>
      <c r="O769" s="28" t="str">
        <f>IF(記入用!L769="","",記入用!L769)</f>
        <v/>
      </c>
      <c r="P769" s="30" t="str">
        <f>IF(集計用!O769="","",IF(集計用!F769="男",LOOKUP(集計用!O769,得点換算データ!$I$3:$J$12),LOOKUP(集計用!O769,得点換算データ!$I$17:$J$26)))</f>
        <v/>
      </c>
      <c r="Q769" s="28" t="str">
        <f>IF(記入用!M769="","",記入用!M769)</f>
        <v/>
      </c>
      <c r="R769" s="30" t="str">
        <f>IF(集計用!Q769="","",IF(集計用!F769="男",LOOKUP(集計用!Q769,得点換算データ!$K$3:$L$12),LOOKUP(集計用!Q769,得点換算データ!$K$17:$L$26)))</f>
        <v/>
      </c>
      <c r="S769" s="28" t="str">
        <f>IF(記入用!N769="","",ROUNDUP(記入用!N769,1))</f>
        <v/>
      </c>
      <c r="T769" s="30" t="str">
        <f>IF(集計用!S769="","",IF(集計用!F769="男",LOOKUP(集計用!S769,得点換算データ!$M$3:$N$12),LOOKUP(集計用!S769,得点換算データ!$M$17:$N$26)))</f>
        <v/>
      </c>
      <c r="U769" s="28" t="str">
        <f>IF(記入用!O769="","",ROUNDDOWN(記入用!O769,0))</f>
        <v/>
      </c>
      <c r="V769" s="30" t="str">
        <f>IF(集計用!U769="","",IF(集計用!F769="男",LOOKUP(集計用!U769,得点換算データ!$O$3:$P$12),LOOKUP(集計用!U769,得点換算データ!$O$17:$P$26)))</f>
        <v/>
      </c>
      <c r="W769" s="28" t="str">
        <f>IF(記入用!P769="","",ROUNDDOWN(記入用!P769,0))</f>
        <v/>
      </c>
      <c r="X769" s="30" t="str">
        <f>IF(集計用!W769="","",IF(集計用!F769="男",LOOKUP(集計用!W769,得点換算データ!$Q$3:$R$12),LOOKUP(集計用!W769,得点換算データ!$Q$17:$R$26)))</f>
        <v/>
      </c>
      <c r="Y769" s="28" t="str">
        <f>IF(SUM(集計用!H769+J769+L769+N769+P769+R769+T769+V769+X769)=0,"",(H769+J769+L769+N769+T769+V769+X769+MAX(P769,R769)))</f>
        <v/>
      </c>
      <c r="Z769" s="28" t="str">
        <f>IF(Y769="","",IF(C769=1,LOOKUP(Y769,得点換算データ!$B$29:$B$33,得点換算データ!$A$29:$A$33),IF(C769=2,LOOKUP(Y769,得点換算データ!$C$29:$C$33,得点換算データ!$A$29:$A$33),LOOKUP(Y769,得点換算データ!$D$29:$D$33,得点換算データ!$A$29:$A$33))))</f>
        <v/>
      </c>
      <c r="AA769" s="27">
        <f t="shared" si="110"/>
        <v>0</v>
      </c>
      <c r="AB769" s="27"/>
      <c r="AC769" s="27">
        <f t="shared" si="111"/>
        <v>0</v>
      </c>
      <c r="AD769" s="27">
        <f t="shared" si="112"/>
        <v>0</v>
      </c>
      <c r="AE769" s="27">
        <f t="shared" si="113"/>
        <v>0</v>
      </c>
      <c r="AF769" s="27">
        <f t="shared" si="114"/>
        <v>0</v>
      </c>
      <c r="AG769" s="27">
        <f t="shared" si="115"/>
        <v>0</v>
      </c>
      <c r="AH769" s="27">
        <f t="shared" si="116"/>
        <v>0</v>
      </c>
      <c r="AI769" s="27">
        <f t="shared" si="117"/>
        <v>0</v>
      </c>
      <c r="AJ769" s="27">
        <f t="shared" si="118"/>
        <v>0</v>
      </c>
      <c r="AK769" s="27">
        <f t="shared" si="119"/>
        <v>0</v>
      </c>
    </row>
    <row r="770" spans="1:37">
      <c r="A770" s="28" t="str">
        <f>IF(記入用!A770="","",記入用!A770)</f>
        <v/>
      </c>
      <c r="B770" s="28" t="str">
        <f>IF(記入用!B770="","",記入用!B770)</f>
        <v/>
      </c>
      <c r="C770" s="28" t="str">
        <f>IF(記入用!C770="","",記入用!C770)</f>
        <v/>
      </c>
      <c r="D770" s="28" t="str">
        <f>IF(記入用!D770="","",記入用!D770)</f>
        <v/>
      </c>
      <c r="E770" s="28" t="str">
        <f>IF(記入用!E770="","",記入用!E770)</f>
        <v/>
      </c>
      <c r="F770" s="28" t="str">
        <f>IF(記入用!F770="","",記入用!F770)</f>
        <v/>
      </c>
      <c r="G770" s="28" t="str">
        <f>IF(OR(記入用!G770=0,記入用!H770=0),"",ROUND((記入用!G770+記入用!H770)/2,0))</f>
        <v/>
      </c>
      <c r="H770" s="29" t="str">
        <f>IF(集計用!G770="","",IF(集計用!F770="男",LOOKUP(集計用!G770,得点換算データ!$A$3:$B$12),LOOKUP(集計用!G770,得点換算データ!$A$17:$B$26)))</f>
        <v/>
      </c>
      <c r="I770" s="28" t="str">
        <f>IF(記入用!I770="","",記入用!I770)</f>
        <v/>
      </c>
      <c r="J770" s="30" t="str">
        <f>IF(集計用!I770="","",IF(集計用!F770="男",LOOKUP(集計用!I770,得点換算データ!$C$3:$D$12),LOOKUP(集計用!I770,得点換算データ!$C$17:$D$26)))</f>
        <v/>
      </c>
      <c r="K770" s="28" t="str">
        <f>IF(記入用!J770="","",ROUNDDOWN(記入用!J770,0))</f>
        <v/>
      </c>
      <c r="L770" s="29" t="str">
        <f>IF(集計用!K770="","",IF(集計用!F770="男",LOOKUP(集計用!K770,得点換算データ!$E$3:$F$12),LOOKUP(集計用!K770,得点換算データ!$E$17:$F$26)))</f>
        <v/>
      </c>
      <c r="M770" s="28" t="str">
        <f>IF(記入用!K770="","",記入用!K770)</f>
        <v/>
      </c>
      <c r="N770" s="30" t="str">
        <f>IF(集計用!M770="","",IF(集計用!F770="男",LOOKUP(集計用!M770,得点換算データ!$G$3:$H$12),LOOKUP(集計用!M770,得点換算データ!$G$17:$H$26)))</f>
        <v/>
      </c>
      <c r="O770" s="28" t="str">
        <f>IF(記入用!L770="","",記入用!L770)</f>
        <v/>
      </c>
      <c r="P770" s="30" t="str">
        <f>IF(集計用!O770="","",IF(集計用!F770="男",LOOKUP(集計用!O770,得点換算データ!$I$3:$J$12),LOOKUP(集計用!O770,得点換算データ!$I$17:$J$26)))</f>
        <v/>
      </c>
      <c r="Q770" s="28" t="str">
        <f>IF(記入用!M770="","",記入用!M770)</f>
        <v/>
      </c>
      <c r="R770" s="30" t="str">
        <f>IF(集計用!Q770="","",IF(集計用!F770="男",LOOKUP(集計用!Q770,得点換算データ!$K$3:$L$12),LOOKUP(集計用!Q770,得点換算データ!$K$17:$L$26)))</f>
        <v/>
      </c>
      <c r="S770" s="28" t="str">
        <f>IF(記入用!N770="","",ROUNDUP(記入用!N770,1))</f>
        <v/>
      </c>
      <c r="T770" s="30" t="str">
        <f>IF(集計用!S770="","",IF(集計用!F770="男",LOOKUP(集計用!S770,得点換算データ!$M$3:$N$12),LOOKUP(集計用!S770,得点換算データ!$M$17:$N$26)))</f>
        <v/>
      </c>
      <c r="U770" s="28" t="str">
        <f>IF(記入用!O770="","",ROUNDDOWN(記入用!O770,0))</f>
        <v/>
      </c>
      <c r="V770" s="30" t="str">
        <f>IF(集計用!U770="","",IF(集計用!F770="男",LOOKUP(集計用!U770,得点換算データ!$O$3:$P$12),LOOKUP(集計用!U770,得点換算データ!$O$17:$P$26)))</f>
        <v/>
      </c>
      <c r="W770" s="28" t="str">
        <f>IF(記入用!P770="","",ROUNDDOWN(記入用!P770,0))</f>
        <v/>
      </c>
      <c r="X770" s="30" t="str">
        <f>IF(集計用!W770="","",IF(集計用!F770="男",LOOKUP(集計用!W770,得点換算データ!$Q$3:$R$12),LOOKUP(集計用!W770,得点換算データ!$Q$17:$R$26)))</f>
        <v/>
      </c>
      <c r="Y770" s="28" t="str">
        <f>IF(SUM(集計用!H770+J770+L770+N770+P770+R770+T770+V770+X770)=0,"",(H770+J770+L770+N770+T770+V770+X770+MAX(P770,R770)))</f>
        <v/>
      </c>
      <c r="Z770" s="28" t="str">
        <f>IF(Y770="","",IF(C770=1,LOOKUP(Y770,得点換算データ!$B$29:$B$33,得点換算データ!$A$29:$A$33),IF(C770=2,LOOKUP(Y770,得点換算データ!$C$29:$C$33,得点換算データ!$A$29:$A$33),LOOKUP(Y770,得点換算データ!$D$29:$D$33,得点換算データ!$A$29:$A$33))))</f>
        <v/>
      </c>
      <c r="AA770" s="27">
        <f t="shared" si="110"/>
        <v>0</v>
      </c>
      <c r="AB770" s="27"/>
      <c r="AC770" s="27">
        <f t="shared" si="111"/>
        <v>0</v>
      </c>
      <c r="AD770" s="27">
        <f t="shared" si="112"/>
        <v>0</v>
      </c>
      <c r="AE770" s="27">
        <f t="shared" si="113"/>
        <v>0</v>
      </c>
      <c r="AF770" s="27">
        <f t="shared" si="114"/>
        <v>0</v>
      </c>
      <c r="AG770" s="27">
        <f t="shared" si="115"/>
        <v>0</v>
      </c>
      <c r="AH770" s="27">
        <f t="shared" si="116"/>
        <v>0</v>
      </c>
      <c r="AI770" s="27">
        <f t="shared" si="117"/>
        <v>0</v>
      </c>
      <c r="AJ770" s="27">
        <f t="shared" si="118"/>
        <v>0</v>
      </c>
      <c r="AK770" s="27">
        <f t="shared" si="119"/>
        <v>0</v>
      </c>
    </row>
    <row r="771" spans="1:37">
      <c r="A771" s="28" t="str">
        <f>IF(記入用!A771="","",記入用!A771)</f>
        <v/>
      </c>
      <c r="B771" s="28" t="str">
        <f>IF(記入用!B771="","",記入用!B771)</f>
        <v/>
      </c>
      <c r="C771" s="28" t="str">
        <f>IF(記入用!C771="","",記入用!C771)</f>
        <v/>
      </c>
      <c r="D771" s="28" t="str">
        <f>IF(記入用!D771="","",記入用!D771)</f>
        <v/>
      </c>
      <c r="E771" s="28" t="str">
        <f>IF(記入用!E771="","",記入用!E771)</f>
        <v/>
      </c>
      <c r="F771" s="28" t="str">
        <f>IF(記入用!F771="","",記入用!F771)</f>
        <v/>
      </c>
      <c r="G771" s="28" t="str">
        <f>IF(OR(記入用!G771=0,記入用!H771=0),"",ROUND((記入用!G771+記入用!H771)/2,0))</f>
        <v/>
      </c>
      <c r="H771" s="29" t="str">
        <f>IF(集計用!G771="","",IF(集計用!F771="男",LOOKUP(集計用!G771,得点換算データ!$A$3:$B$12),LOOKUP(集計用!G771,得点換算データ!$A$17:$B$26)))</f>
        <v/>
      </c>
      <c r="I771" s="28" t="str">
        <f>IF(記入用!I771="","",記入用!I771)</f>
        <v/>
      </c>
      <c r="J771" s="30" t="str">
        <f>IF(集計用!I771="","",IF(集計用!F771="男",LOOKUP(集計用!I771,得点換算データ!$C$3:$D$12),LOOKUP(集計用!I771,得点換算データ!$C$17:$D$26)))</f>
        <v/>
      </c>
      <c r="K771" s="28" t="str">
        <f>IF(記入用!J771="","",ROUNDDOWN(記入用!J771,0))</f>
        <v/>
      </c>
      <c r="L771" s="29" t="str">
        <f>IF(集計用!K771="","",IF(集計用!F771="男",LOOKUP(集計用!K771,得点換算データ!$E$3:$F$12),LOOKUP(集計用!K771,得点換算データ!$E$17:$F$26)))</f>
        <v/>
      </c>
      <c r="M771" s="28" t="str">
        <f>IF(記入用!K771="","",記入用!K771)</f>
        <v/>
      </c>
      <c r="N771" s="30" t="str">
        <f>IF(集計用!M771="","",IF(集計用!F771="男",LOOKUP(集計用!M771,得点換算データ!$G$3:$H$12),LOOKUP(集計用!M771,得点換算データ!$G$17:$H$26)))</f>
        <v/>
      </c>
      <c r="O771" s="28" t="str">
        <f>IF(記入用!L771="","",記入用!L771)</f>
        <v/>
      </c>
      <c r="P771" s="30" t="str">
        <f>IF(集計用!O771="","",IF(集計用!F771="男",LOOKUP(集計用!O771,得点換算データ!$I$3:$J$12),LOOKUP(集計用!O771,得点換算データ!$I$17:$J$26)))</f>
        <v/>
      </c>
      <c r="Q771" s="28" t="str">
        <f>IF(記入用!M771="","",記入用!M771)</f>
        <v/>
      </c>
      <c r="R771" s="30" t="str">
        <f>IF(集計用!Q771="","",IF(集計用!F771="男",LOOKUP(集計用!Q771,得点換算データ!$K$3:$L$12),LOOKUP(集計用!Q771,得点換算データ!$K$17:$L$26)))</f>
        <v/>
      </c>
      <c r="S771" s="28" t="str">
        <f>IF(記入用!N771="","",ROUNDUP(記入用!N771,1))</f>
        <v/>
      </c>
      <c r="T771" s="30" t="str">
        <f>IF(集計用!S771="","",IF(集計用!F771="男",LOOKUP(集計用!S771,得点換算データ!$M$3:$N$12),LOOKUP(集計用!S771,得点換算データ!$M$17:$N$26)))</f>
        <v/>
      </c>
      <c r="U771" s="28" t="str">
        <f>IF(記入用!O771="","",ROUNDDOWN(記入用!O771,0))</f>
        <v/>
      </c>
      <c r="V771" s="30" t="str">
        <f>IF(集計用!U771="","",IF(集計用!F771="男",LOOKUP(集計用!U771,得点換算データ!$O$3:$P$12),LOOKUP(集計用!U771,得点換算データ!$O$17:$P$26)))</f>
        <v/>
      </c>
      <c r="W771" s="28" t="str">
        <f>IF(記入用!P771="","",ROUNDDOWN(記入用!P771,0))</f>
        <v/>
      </c>
      <c r="X771" s="30" t="str">
        <f>IF(集計用!W771="","",IF(集計用!F771="男",LOOKUP(集計用!W771,得点換算データ!$Q$3:$R$12),LOOKUP(集計用!W771,得点換算データ!$Q$17:$R$26)))</f>
        <v/>
      </c>
      <c r="Y771" s="28" t="str">
        <f>IF(SUM(集計用!H771+J771+L771+N771+P771+R771+T771+V771+X771)=0,"",(H771+J771+L771+N771+T771+V771+X771+MAX(P771,R771)))</f>
        <v/>
      </c>
      <c r="Z771" s="28" t="str">
        <f>IF(Y771="","",IF(C771=1,LOOKUP(Y771,得点換算データ!$B$29:$B$33,得点換算データ!$A$29:$A$33),IF(C771=2,LOOKUP(Y771,得点換算データ!$C$29:$C$33,得点換算データ!$A$29:$A$33),LOOKUP(Y771,得点換算データ!$D$29:$D$33,得点換算データ!$A$29:$A$33))))</f>
        <v/>
      </c>
      <c r="AA771" s="27">
        <f t="shared" ref="AA771:AA834" si="120">SUM(AC771:AK771)</f>
        <v>0</v>
      </c>
      <c r="AB771" s="27"/>
      <c r="AC771" s="27">
        <f t="shared" ref="AC771:AC834" si="121">IF(G771&gt;=1,1,0)</f>
        <v>0</v>
      </c>
      <c r="AD771" s="27">
        <f t="shared" ref="AD771:AD834" si="122">IF(I771&gt;=1,1,0)</f>
        <v>0</v>
      </c>
      <c r="AE771" s="27">
        <f t="shared" ref="AE771:AE834" si="123">IF(K771&gt;=1,1,0)</f>
        <v>0</v>
      </c>
      <c r="AF771" s="27">
        <f t="shared" ref="AF771:AF834" si="124">IF(M771&gt;=1,1,0)</f>
        <v>0</v>
      </c>
      <c r="AG771" s="27">
        <f t="shared" ref="AG771:AG834" si="125">IF(O771&gt;=1,1,0)</f>
        <v>0</v>
      </c>
      <c r="AH771" s="27">
        <f t="shared" ref="AH771:AH834" si="126">IF(Q771&gt;=1,1,0)</f>
        <v>0</v>
      </c>
      <c r="AI771" s="27">
        <f t="shared" ref="AI771:AI834" si="127">IF(S771&gt;=1,1,0)</f>
        <v>0</v>
      </c>
      <c r="AJ771" s="27">
        <f t="shared" ref="AJ771:AJ834" si="128">IF(U771&gt;=1,1,0)</f>
        <v>0</v>
      </c>
      <c r="AK771" s="27">
        <f t="shared" ref="AK771:AK834" si="129">IF(W771&gt;=1,1,0)</f>
        <v>0</v>
      </c>
    </row>
    <row r="772" spans="1:37">
      <c r="A772" s="28" t="str">
        <f>IF(記入用!A772="","",記入用!A772)</f>
        <v/>
      </c>
      <c r="B772" s="28" t="str">
        <f>IF(記入用!B772="","",記入用!B772)</f>
        <v/>
      </c>
      <c r="C772" s="28" t="str">
        <f>IF(記入用!C772="","",記入用!C772)</f>
        <v/>
      </c>
      <c r="D772" s="28" t="str">
        <f>IF(記入用!D772="","",記入用!D772)</f>
        <v/>
      </c>
      <c r="E772" s="28" t="str">
        <f>IF(記入用!E772="","",記入用!E772)</f>
        <v/>
      </c>
      <c r="F772" s="28" t="str">
        <f>IF(記入用!F772="","",記入用!F772)</f>
        <v/>
      </c>
      <c r="G772" s="28" t="str">
        <f>IF(OR(記入用!G772=0,記入用!H772=0),"",ROUND((記入用!G772+記入用!H772)/2,0))</f>
        <v/>
      </c>
      <c r="H772" s="29" t="str">
        <f>IF(集計用!G772="","",IF(集計用!F772="男",LOOKUP(集計用!G772,得点換算データ!$A$3:$B$12),LOOKUP(集計用!G772,得点換算データ!$A$17:$B$26)))</f>
        <v/>
      </c>
      <c r="I772" s="28" t="str">
        <f>IF(記入用!I772="","",記入用!I772)</f>
        <v/>
      </c>
      <c r="J772" s="30" t="str">
        <f>IF(集計用!I772="","",IF(集計用!F772="男",LOOKUP(集計用!I772,得点換算データ!$C$3:$D$12),LOOKUP(集計用!I772,得点換算データ!$C$17:$D$26)))</f>
        <v/>
      </c>
      <c r="K772" s="28" t="str">
        <f>IF(記入用!J772="","",ROUNDDOWN(記入用!J772,0))</f>
        <v/>
      </c>
      <c r="L772" s="29" t="str">
        <f>IF(集計用!K772="","",IF(集計用!F772="男",LOOKUP(集計用!K772,得点換算データ!$E$3:$F$12),LOOKUP(集計用!K772,得点換算データ!$E$17:$F$26)))</f>
        <v/>
      </c>
      <c r="M772" s="28" t="str">
        <f>IF(記入用!K772="","",記入用!K772)</f>
        <v/>
      </c>
      <c r="N772" s="30" t="str">
        <f>IF(集計用!M772="","",IF(集計用!F772="男",LOOKUP(集計用!M772,得点換算データ!$G$3:$H$12),LOOKUP(集計用!M772,得点換算データ!$G$17:$H$26)))</f>
        <v/>
      </c>
      <c r="O772" s="28" t="str">
        <f>IF(記入用!L772="","",記入用!L772)</f>
        <v/>
      </c>
      <c r="P772" s="30" t="str">
        <f>IF(集計用!O772="","",IF(集計用!F772="男",LOOKUP(集計用!O772,得点換算データ!$I$3:$J$12),LOOKUP(集計用!O772,得点換算データ!$I$17:$J$26)))</f>
        <v/>
      </c>
      <c r="Q772" s="28" t="str">
        <f>IF(記入用!M772="","",記入用!M772)</f>
        <v/>
      </c>
      <c r="R772" s="30" t="str">
        <f>IF(集計用!Q772="","",IF(集計用!F772="男",LOOKUP(集計用!Q772,得点換算データ!$K$3:$L$12),LOOKUP(集計用!Q772,得点換算データ!$K$17:$L$26)))</f>
        <v/>
      </c>
      <c r="S772" s="28" t="str">
        <f>IF(記入用!N772="","",ROUNDUP(記入用!N772,1))</f>
        <v/>
      </c>
      <c r="T772" s="30" t="str">
        <f>IF(集計用!S772="","",IF(集計用!F772="男",LOOKUP(集計用!S772,得点換算データ!$M$3:$N$12),LOOKUP(集計用!S772,得点換算データ!$M$17:$N$26)))</f>
        <v/>
      </c>
      <c r="U772" s="28" t="str">
        <f>IF(記入用!O772="","",ROUNDDOWN(記入用!O772,0))</f>
        <v/>
      </c>
      <c r="V772" s="30" t="str">
        <f>IF(集計用!U772="","",IF(集計用!F772="男",LOOKUP(集計用!U772,得点換算データ!$O$3:$P$12),LOOKUP(集計用!U772,得点換算データ!$O$17:$P$26)))</f>
        <v/>
      </c>
      <c r="W772" s="28" t="str">
        <f>IF(記入用!P772="","",ROUNDDOWN(記入用!P772,0))</f>
        <v/>
      </c>
      <c r="X772" s="30" t="str">
        <f>IF(集計用!W772="","",IF(集計用!F772="男",LOOKUP(集計用!W772,得点換算データ!$Q$3:$R$12),LOOKUP(集計用!W772,得点換算データ!$Q$17:$R$26)))</f>
        <v/>
      </c>
      <c r="Y772" s="28" t="str">
        <f>IF(SUM(集計用!H772+J772+L772+N772+P772+R772+T772+V772+X772)=0,"",(H772+J772+L772+N772+T772+V772+X772+MAX(P772,R772)))</f>
        <v/>
      </c>
      <c r="Z772" s="28" t="str">
        <f>IF(Y772="","",IF(C772=1,LOOKUP(Y772,得点換算データ!$B$29:$B$33,得点換算データ!$A$29:$A$33),IF(C772=2,LOOKUP(Y772,得点換算データ!$C$29:$C$33,得点換算データ!$A$29:$A$33),LOOKUP(Y772,得点換算データ!$D$29:$D$33,得点換算データ!$A$29:$A$33))))</f>
        <v/>
      </c>
      <c r="AA772" s="27">
        <f t="shared" si="120"/>
        <v>0</v>
      </c>
      <c r="AB772" s="27"/>
      <c r="AC772" s="27">
        <f t="shared" si="121"/>
        <v>0</v>
      </c>
      <c r="AD772" s="27">
        <f t="shared" si="122"/>
        <v>0</v>
      </c>
      <c r="AE772" s="27">
        <f t="shared" si="123"/>
        <v>0</v>
      </c>
      <c r="AF772" s="27">
        <f t="shared" si="124"/>
        <v>0</v>
      </c>
      <c r="AG772" s="27">
        <f t="shared" si="125"/>
        <v>0</v>
      </c>
      <c r="AH772" s="27">
        <f t="shared" si="126"/>
        <v>0</v>
      </c>
      <c r="AI772" s="27">
        <f t="shared" si="127"/>
        <v>0</v>
      </c>
      <c r="AJ772" s="27">
        <f t="shared" si="128"/>
        <v>0</v>
      </c>
      <c r="AK772" s="27">
        <f t="shared" si="129"/>
        <v>0</v>
      </c>
    </row>
    <row r="773" spans="1:37">
      <c r="A773" s="28" t="str">
        <f>IF(記入用!A773="","",記入用!A773)</f>
        <v/>
      </c>
      <c r="B773" s="28" t="str">
        <f>IF(記入用!B773="","",記入用!B773)</f>
        <v/>
      </c>
      <c r="C773" s="28" t="str">
        <f>IF(記入用!C773="","",記入用!C773)</f>
        <v/>
      </c>
      <c r="D773" s="28" t="str">
        <f>IF(記入用!D773="","",記入用!D773)</f>
        <v/>
      </c>
      <c r="E773" s="28" t="str">
        <f>IF(記入用!E773="","",記入用!E773)</f>
        <v/>
      </c>
      <c r="F773" s="28" t="str">
        <f>IF(記入用!F773="","",記入用!F773)</f>
        <v/>
      </c>
      <c r="G773" s="28" t="str">
        <f>IF(OR(記入用!G773=0,記入用!H773=0),"",ROUND((記入用!G773+記入用!H773)/2,0))</f>
        <v/>
      </c>
      <c r="H773" s="29" t="str">
        <f>IF(集計用!G773="","",IF(集計用!F773="男",LOOKUP(集計用!G773,得点換算データ!$A$3:$B$12),LOOKUP(集計用!G773,得点換算データ!$A$17:$B$26)))</f>
        <v/>
      </c>
      <c r="I773" s="28" t="str">
        <f>IF(記入用!I773="","",記入用!I773)</f>
        <v/>
      </c>
      <c r="J773" s="30" t="str">
        <f>IF(集計用!I773="","",IF(集計用!F773="男",LOOKUP(集計用!I773,得点換算データ!$C$3:$D$12),LOOKUP(集計用!I773,得点換算データ!$C$17:$D$26)))</f>
        <v/>
      </c>
      <c r="K773" s="28" t="str">
        <f>IF(記入用!J773="","",ROUNDDOWN(記入用!J773,0))</f>
        <v/>
      </c>
      <c r="L773" s="29" t="str">
        <f>IF(集計用!K773="","",IF(集計用!F773="男",LOOKUP(集計用!K773,得点換算データ!$E$3:$F$12),LOOKUP(集計用!K773,得点換算データ!$E$17:$F$26)))</f>
        <v/>
      </c>
      <c r="M773" s="28" t="str">
        <f>IF(記入用!K773="","",記入用!K773)</f>
        <v/>
      </c>
      <c r="N773" s="30" t="str">
        <f>IF(集計用!M773="","",IF(集計用!F773="男",LOOKUP(集計用!M773,得点換算データ!$G$3:$H$12),LOOKUP(集計用!M773,得点換算データ!$G$17:$H$26)))</f>
        <v/>
      </c>
      <c r="O773" s="28" t="str">
        <f>IF(記入用!L773="","",記入用!L773)</f>
        <v/>
      </c>
      <c r="P773" s="30" t="str">
        <f>IF(集計用!O773="","",IF(集計用!F773="男",LOOKUP(集計用!O773,得点換算データ!$I$3:$J$12),LOOKUP(集計用!O773,得点換算データ!$I$17:$J$26)))</f>
        <v/>
      </c>
      <c r="Q773" s="28" t="str">
        <f>IF(記入用!M773="","",記入用!M773)</f>
        <v/>
      </c>
      <c r="R773" s="30" t="str">
        <f>IF(集計用!Q773="","",IF(集計用!F773="男",LOOKUP(集計用!Q773,得点換算データ!$K$3:$L$12),LOOKUP(集計用!Q773,得点換算データ!$K$17:$L$26)))</f>
        <v/>
      </c>
      <c r="S773" s="28" t="str">
        <f>IF(記入用!N773="","",ROUNDUP(記入用!N773,1))</f>
        <v/>
      </c>
      <c r="T773" s="30" t="str">
        <f>IF(集計用!S773="","",IF(集計用!F773="男",LOOKUP(集計用!S773,得点換算データ!$M$3:$N$12),LOOKUP(集計用!S773,得点換算データ!$M$17:$N$26)))</f>
        <v/>
      </c>
      <c r="U773" s="28" t="str">
        <f>IF(記入用!O773="","",ROUNDDOWN(記入用!O773,0))</f>
        <v/>
      </c>
      <c r="V773" s="30" t="str">
        <f>IF(集計用!U773="","",IF(集計用!F773="男",LOOKUP(集計用!U773,得点換算データ!$O$3:$P$12),LOOKUP(集計用!U773,得点換算データ!$O$17:$P$26)))</f>
        <v/>
      </c>
      <c r="W773" s="28" t="str">
        <f>IF(記入用!P773="","",ROUNDDOWN(記入用!P773,0))</f>
        <v/>
      </c>
      <c r="X773" s="30" t="str">
        <f>IF(集計用!W773="","",IF(集計用!F773="男",LOOKUP(集計用!W773,得点換算データ!$Q$3:$R$12),LOOKUP(集計用!W773,得点換算データ!$Q$17:$R$26)))</f>
        <v/>
      </c>
      <c r="Y773" s="28" t="str">
        <f>IF(SUM(集計用!H773+J773+L773+N773+P773+R773+T773+V773+X773)=0,"",(H773+J773+L773+N773+T773+V773+X773+MAX(P773,R773)))</f>
        <v/>
      </c>
      <c r="Z773" s="28" t="str">
        <f>IF(Y773="","",IF(C773=1,LOOKUP(Y773,得点換算データ!$B$29:$B$33,得点換算データ!$A$29:$A$33),IF(C773=2,LOOKUP(Y773,得点換算データ!$C$29:$C$33,得点換算データ!$A$29:$A$33),LOOKUP(Y773,得点換算データ!$D$29:$D$33,得点換算データ!$A$29:$A$33))))</f>
        <v/>
      </c>
      <c r="AA773" s="27">
        <f t="shared" si="120"/>
        <v>0</v>
      </c>
      <c r="AB773" s="27"/>
      <c r="AC773" s="27">
        <f t="shared" si="121"/>
        <v>0</v>
      </c>
      <c r="AD773" s="27">
        <f t="shared" si="122"/>
        <v>0</v>
      </c>
      <c r="AE773" s="27">
        <f t="shared" si="123"/>
        <v>0</v>
      </c>
      <c r="AF773" s="27">
        <f t="shared" si="124"/>
        <v>0</v>
      </c>
      <c r="AG773" s="27">
        <f t="shared" si="125"/>
        <v>0</v>
      </c>
      <c r="AH773" s="27">
        <f t="shared" si="126"/>
        <v>0</v>
      </c>
      <c r="AI773" s="27">
        <f t="shared" si="127"/>
        <v>0</v>
      </c>
      <c r="AJ773" s="27">
        <f t="shared" si="128"/>
        <v>0</v>
      </c>
      <c r="AK773" s="27">
        <f t="shared" si="129"/>
        <v>0</v>
      </c>
    </row>
    <row r="774" spans="1:37">
      <c r="A774" s="28" t="str">
        <f>IF(記入用!A774="","",記入用!A774)</f>
        <v/>
      </c>
      <c r="B774" s="28" t="str">
        <f>IF(記入用!B774="","",記入用!B774)</f>
        <v/>
      </c>
      <c r="C774" s="28" t="str">
        <f>IF(記入用!C774="","",記入用!C774)</f>
        <v/>
      </c>
      <c r="D774" s="28" t="str">
        <f>IF(記入用!D774="","",記入用!D774)</f>
        <v/>
      </c>
      <c r="E774" s="28" t="str">
        <f>IF(記入用!E774="","",記入用!E774)</f>
        <v/>
      </c>
      <c r="F774" s="28" t="str">
        <f>IF(記入用!F774="","",記入用!F774)</f>
        <v/>
      </c>
      <c r="G774" s="28" t="str">
        <f>IF(OR(記入用!G774=0,記入用!H774=0),"",ROUND((記入用!G774+記入用!H774)/2,0))</f>
        <v/>
      </c>
      <c r="H774" s="29" t="str">
        <f>IF(集計用!G774="","",IF(集計用!F774="男",LOOKUP(集計用!G774,得点換算データ!$A$3:$B$12),LOOKUP(集計用!G774,得点換算データ!$A$17:$B$26)))</f>
        <v/>
      </c>
      <c r="I774" s="28" t="str">
        <f>IF(記入用!I774="","",記入用!I774)</f>
        <v/>
      </c>
      <c r="J774" s="30" t="str">
        <f>IF(集計用!I774="","",IF(集計用!F774="男",LOOKUP(集計用!I774,得点換算データ!$C$3:$D$12),LOOKUP(集計用!I774,得点換算データ!$C$17:$D$26)))</f>
        <v/>
      </c>
      <c r="K774" s="28" t="str">
        <f>IF(記入用!J774="","",ROUNDDOWN(記入用!J774,0))</f>
        <v/>
      </c>
      <c r="L774" s="29" t="str">
        <f>IF(集計用!K774="","",IF(集計用!F774="男",LOOKUP(集計用!K774,得点換算データ!$E$3:$F$12),LOOKUP(集計用!K774,得点換算データ!$E$17:$F$26)))</f>
        <v/>
      </c>
      <c r="M774" s="28" t="str">
        <f>IF(記入用!K774="","",記入用!K774)</f>
        <v/>
      </c>
      <c r="N774" s="30" t="str">
        <f>IF(集計用!M774="","",IF(集計用!F774="男",LOOKUP(集計用!M774,得点換算データ!$G$3:$H$12),LOOKUP(集計用!M774,得点換算データ!$G$17:$H$26)))</f>
        <v/>
      </c>
      <c r="O774" s="28" t="str">
        <f>IF(記入用!L774="","",記入用!L774)</f>
        <v/>
      </c>
      <c r="P774" s="30" t="str">
        <f>IF(集計用!O774="","",IF(集計用!F774="男",LOOKUP(集計用!O774,得点換算データ!$I$3:$J$12),LOOKUP(集計用!O774,得点換算データ!$I$17:$J$26)))</f>
        <v/>
      </c>
      <c r="Q774" s="28" t="str">
        <f>IF(記入用!M774="","",記入用!M774)</f>
        <v/>
      </c>
      <c r="R774" s="30" t="str">
        <f>IF(集計用!Q774="","",IF(集計用!F774="男",LOOKUP(集計用!Q774,得点換算データ!$K$3:$L$12),LOOKUP(集計用!Q774,得点換算データ!$K$17:$L$26)))</f>
        <v/>
      </c>
      <c r="S774" s="28" t="str">
        <f>IF(記入用!N774="","",ROUNDUP(記入用!N774,1))</f>
        <v/>
      </c>
      <c r="T774" s="30" t="str">
        <f>IF(集計用!S774="","",IF(集計用!F774="男",LOOKUP(集計用!S774,得点換算データ!$M$3:$N$12),LOOKUP(集計用!S774,得点換算データ!$M$17:$N$26)))</f>
        <v/>
      </c>
      <c r="U774" s="28" t="str">
        <f>IF(記入用!O774="","",ROUNDDOWN(記入用!O774,0))</f>
        <v/>
      </c>
      <c r="V774" s="30" t="str">
        <f>IF(集計用!U774="","",IF(集計用!F774="男",LOOKUP(集計用!U774,得点換算データ!$O$3:$P$12),LOOKUP(集計用!U774,得点換算データ!$O$17:$P$26)))</f>
        <v/>
      </c>
      <c r="W774" s="28" t="str">
        <f>IF(記入用!P774="","",ROUNDDOWN(記入用!P774,0))</f>
        <v/>
      </c>
      <c r="X774" s="30" t="str">
        <f>IF(集計用!W774="","",IF(集計用!F774="男",LOOKUP(集計用!W774,得点換算データ!$Q$3:$R$12),LOOKUP(集計用!W774,得点換算データ!$Q$17:$R$26)))</f>
        <v/>
      </c>
      <c r="Y774" s="28" t="str">
        <f>IF(SUM(集計用!H774+J774+L774+N774+P774+R774+T774+V774+X774)=0,"",(H774+J774+L774+N774+T774+V774+X774+MAX(P774,R774)))</f>
        <v/>
      </c>
      <c r="Z774" s="28" t="str">
        <f>IF(Y774="","",IF(C774=1,LOOKUP(Y774,得点換算データ!$B$29:$B$33,得点換算データ!$A$29:$A$33),IF(C774=2,LOOKUP(Y774,得点換算データ!$C$29:$C$33,得点換算データ!$A$29:$A$33),LOOKUP(Y774,得点換算データ!$D$29:$D$33,得点換算データ!$A$29:$A$33))))</f>
        <v/>
      </c>
      <c r="AA774" s="27">
        <f t="shared" si="120"/>
        <v>0</v>
      </c>
      <c r="AB774" s="27"/>
      <c r="AC774" s="27">
        <f t="shared" si="121"/>
        <v>0</v>
      </c>
      <c r="AD774" s="27">
        <f t="shared" si="122"/>
        <v>0</v>
      </c>
      <c r="AE774" s="27">
        <f t="shared" si="123"/>
        <v>0</v>
      </c>
      <c r="AF774" s="27">
        <f t="shared" si="124"/>
        <v>0</v>
      </c>
      <c r="AG774" s="27">
        <f t="shared" si="125"/>
        <v>0</v>
      </c>
      <c r="AH774" s="27">
        <f t="shared" si="126"/>
        <v>0</v>
      </c>
      <c r="AI774" s="27">
        <f t="shared" si="127"/>
        <v>0</v>
      </c>
      <c r="AJ774" s="27">
        <f t="shared" si="128"/>
        <v>0</v>
      </c>
      <c r="AK774" s="27">
        <f t="shared" si="129"/>
        <v>0</v>
      </c>
    </row>
    <row r="775" spans="1:37">
      <c r="A775" s="28" t="str">
        <f>IF(記入用!A775="","",記入用!A775)</f>
        <v/>
      </c>
      <c r="B775" s="28" t="str">
        <f>IF(記入用!B775="","",記入用!B775)</f>
        <v/>
      </c>
      <c r="C775" s="28" t="str">
        <f>IF(記入用!C775="","",記入用!C775)</f>
        <v/>
      </c>
      <c r="D775" s="28" t="str">
        <f>IF(記入用!D775="","",記入用!D775)</f>
        <v/>
      </c>
      <c r="E775" s="28" t="str">
        <f>IF(記入用!E775="","",記入用!E775)</f>
        <v/>
      </c>
      <c r="F775" s="28" t="str">
        <f>IF(記入用!F775="","",記入用!F775)</f>
        <v/>
      </c>
      <c r="G775" s="28" t="str">
        <f>IF(OR(記入用!G775=0,記入用!H775=0),"",ROUND((記入用!G775+記入用!H775)/2,0))</f>
        <v/>
      </c>
      <c r="H775" s="29" t="str">
        <f>IF(集計用!G775="","",IF(集計用!F775="男",LOOKUP(集計用!G775,得点換算データ!$A$3:$B$12),LOOKUP(集計用!G775,得点換算データ!$A$17:$B$26)))</f>
        <v/>
      </c>
      <c r="I775" s="28" t="str">
        <f>IF(記入用!I775="","",記入用!I775)</f>
        <v/>
      </c>
      <c r="J775" s="30" t="str">
        <f>IF(集計用!I775="","",IF(集計用!F775="男",LOOKUP(集計用!I775,得点換算データ!$C$3:$D$12),LOOKUP(集計用!I775,得点換算データ!$C$17:$D$26)))</f>
        <v/>
      </c>
      <c r="K775" s="28" t="str">
        <f>IF(記入用!J775="","",ROUNDDOWN(記入用!J775,0))</f>
        <v/>
      </c>
      <c r="L775" s="29" t="str">
        <f>IF(集計用!K775="","",IF(集計用!F775="男",LOOKUP(集計用!K775,得点換算データ!$E$3:$F$12),LOOKUP(集計用!K775,得点換算データ!$E$17:$F$26)))</f>
        <v/>
      </c>
      <c r="M775" s="28" t="str">
        <f>IF(記入用!K775="","",記入用!K775)</f>
        <v/>
      </c>
      <c r="N775" s="30" t="str">
        <f>IF(集計用!M775="","",IF(集計用!F775="男",LOOKUP(集計用!M775,得点換算データ!$G$3:$H$12),LOOKUP(集計用!M775,得点換算データ!$G$17:$H$26)))</f>
        <v/>
      </c>
      <c r="O775" s="28" t="str">
        <f>IF(記入用!L775="","",記入用!L775)</f>
        <v/>
      </c>
      <c r="P775" s="30" t="str">
        <f>IF(集計用!O775="","",IF(集計用!F775="男",LOOKUP(集計用!O775,得点換算データ!$I$3:$J$12),LOOKUP(集計用!O775,得点換算データ!$I$17:$J$26)))</f>
        <v/>
      </c>
      <c r="Q775" s="28" t="str">
        <f>IF(記入用!M775="","",記入用!M775)</f>
        <v/>
      </c>
      <c r="R775" s="30" t="str">
        <f>IF(集計用!Q775="","",IF(集計用!F775="男",LOOKUP(集計用!Q775,得点換算データ!$K$3:$L$12),LOOKUP(集計用!Q775,得点換算データ!$K$17:$L$26)))</f>
        <v/>
      </c>
      <c r="S775" s="28" t="str">
        <f>IF(記入用!N775="","",ROUNDUP(記入用!N775,1))</f>
        <v/>
      </c>
      <c r="T775" s="30" t="str">
        <f>IF(集計用!S775="","",IF(集計用!F775="男",LOOKUP(集計用!S775,得点換算データ!$M$3:$N$12),LOOKUP(集計用!S775,得点換算データ!$M$17:$N$26)))</f>
        <v/>
      </c>
      <c r="U775" s="28" t="str">
        <f>IF(記入用!O775="","",ROUNDDOWN(記入用!O775,0))</f>
        <v/>
      </c>
      <c r="V775" s="30" t="str">
        <f>IF(集計用!U775="","",IF(集計用!F775="男",LOOKUP(集計用!U775,得点換算データ!$O$3:$P$12),LOOKUP(集計用!U775,得点換算データ!$O$17:$P$26)))</f>
        <v/>
      </c>
      <c r="W775" s="28" t="str">
        <f>IF(記入用!P775="","",ROUNDDOWN(記入用!P775,0))</f>
        <v/>
      </c>
      <c r="X775" s="30" t="str">
        <f>IF(集計用!W775="","",IF(集計用!F775="男",LOOKUP(集計用!W775,得点換算データ!$Q$3:$R$12),LOOKUP(集計用!W775,得点換算データ!$Q$17:$R$26)))</f>
        <v/>
      </c>
      <c r="Y775" s="28" t="str">
        <f>IF(SUM(集計用!H775+J775+L775+N775+P775+R775+T775+V775+X775)=0,"",(H775+J775+L775+N775+T775+V775+X775+MAX(P775,R775)))</f>
        <v/>
      </c>
      <c r="Z775" s="28" t="str">
        <f>IF(Y775="","",IF(C775=1,LOOKUP(Y775,得点換算データ!$B$29:$B$33,得点換算データ!$A$29:$A$33),IF(C775=2,LOOKUP(Y775,得点換算データ!$C$29:$C$33,得点換算データ!$A$29:$A$33),LOOKUP(Y775,得点換算データ!$D$29:$D$33,得点換算データ!$A$29:$A$33))))</f>
        <v/>
      </c>
      <c r="AA775" s="27">
        <f t="shared" si="120"/>
        <v>0</v>
      </c>
      <c r="AB775" s="27"/>
      <c r="AC775" s="27">
        <f t="shared" si="121"/>
        <v>0</v>
      </c>
      <c r="AD775" s="27">
        <f t="shared" si="122"/>
        <v>0</v>
      </c>
      <c r="AE775" s="27">
        <f t="shared" si="123"/>
        <v>0</v>
      </c>
      <c r="AF775" s="27">
        <f t="shared" si="124"/>
        <v>0</v>
      </c>
      <c r="AG775" s="27">
        <f t="shared" si="125"/>
        <v>0</v>
      </c>
      <c r="AH775" s="27">
        <f t="shared" si="126"/>
        <v>0</v>
      </c>
      <c r="AI775" s="27">
        <f t="shared" si="127"/>
        <v>0</v>
      </c>
      <c r="AJ775" s="27">
        <f t="shared" si="128"/>
        <v>0</v>
      </c>
      <c r="AK775" s="27">
        <f t="shared" si="129"/>
        <v>0</v>
      </c>
    </row>
    <row r="776" spans="1:37">
      <c r="A776" s="28" t="str">
        <f>IF(記入用!A776="","",記入用!A776)</f>
        <v/>
      </c>
      <c r="B776" s="28" t="str">
        <f>IF(記入用!B776="","",記入用!B776)</f>
        <v/>
      </c>
      <c r="C776" s="28" t="str">
        <f>IF(記入用!C776="","",記入用!C776)</f>
        <v/>
      </c>
      <c r="D776" s="28" t="str">
        <f>IF(記入用!D776="","",記入用!D776)</f>
        <v/>
      </c>
      <c r="E776" s="28" t="str">
        <f>IF(記入用!E776="","",記入用!E776)</f>
        <v/>
      </c>
      <c r="F776" s="28" t="str">
        <f>IF(記入用!F776="","",記入用!F776)</f>
        <v/>
      </c>
      <c r="G776" s="28" t="str">
        <f>IF(OR(記入用!G776=0,記入用!H776=0),"",ROUND((記入用!G776+記入用!H776)/2,0))</f>
        <v/>
      </c>
      <c r="H776" s="29" t="str">
        <f>IF(集計用!G776="","",IF(集計用!F776="男",LOOKUP(集計用!G776,得点換算データ!$A$3:$B$12),LOOKUP(集計用!G776,得点換算データ!$A$17:$B$26)))</f>
        <v/>
      </c>
      <c r="I776" s="28" t="str">
        <f>IF(記入用!I776="","",記入用!I776)</f>
        <v/>
      </c>
      <c r="J776" s="30" t="str">
        <f>IF(集計用!I776="","",IF(集計用!F776="男",LOOKUP(集計用!I776,得点換算データ!$C$3:$D$12),LOOKUP(集計用!I776,得点換算データ!$C$17:$D$26)))</f>
        <v/>
      </c>
      <c r="K776" s="28" t="str">
        <f>IF(記入用!J776="","",ROUNDDOWN(記入用!J776,0))</f>
        <v/>
      </c>
      <c r="L776" s="29" t="str">
        <f>IF(集計用!K776="","",IF(集計用!F776="男",LOOKUP(集計用!K776,得点換算データ!$E$3:$F$12),LOOKUP(集計用!K776,得点換算データ!$E$17:$F$26)))</f>
        <v/>
      </c>
      <c r="M776" s="28" t="str">
        <f>IF(記入用!K776="","",記入用!K776)</f>
        <v/>
      </c>
      <c r="N776" s="30" t="str">
        <f>IF(集計用!M776="","",IF(集計用!F776="男",LOOKUP(集計用!M776,得点換算データ!$G$3:$H$12),LOOKUP(集計用!M776,得点換算データ!$G$17:$H$26)))</f>
        <v/>
      </c>
      <c r="O776" s="28" t="str">
        <f>IF(記入用!L776="","",記入用!L776)</f>
        <v/>
      </c>
      <c r="P776" s="30" t="str">
        <f>IF(集計用!O776="","",IF(集計用!F776="男",LOOKUP(集計用!O776,得点換算データ!$I$3:$J$12),LOOKUP(集計用!O776,得点換算データ!$I$17:$J$26)))</f>
        <v/>
      </c>
      <c r="Q776" s="28" t="str">
        <f>IF(記入用!M776="","",記入用!M776)</f>
        <v/>
      </c>
      <c r="R776" s="30" t="str">
        <f>IF(集計用!Q776="","",IF(集計用!F776="男",LOOKUP(集計用!Q776,得点換算データ!$K$3:$L$12),LOOKUP(集計用!Q776,得点換算データ!$K$17:$L$26)))</f>
        <v/>
      </c>
      <c r="S776" s="28" t="str">
        <f>IF(記入用!N776="","",ROUNDUP(記入用!N776,1))</f>
        <v/>
      </c>
      <c r="T776" s="30" t="str">
        <f>IF(集計用!S776="","",IF(集計用!F776="男",LOOKUP(集計用!S776,得点換算データ!$M$3:$N$12),LOOKUP(集計用!S776,得点換算データ!$M$17:$N$26)))</f>
        <v/>
      </c>
      <c r="U776" s="28" t="str">
        <f>IF(記入用!O776="","",ROUNDDOWN(記入用!O776,0))</f>
        <v/>
      </c>
      <c r="V776" s="30" t="str">
        <f>IF(集計用!U776="","",IF(集計用!F776="男",LOOKUP(集計用!U776,得点換算データ!$O$3:$P$12),LOOKUP(集計用!U776,得点換算データ!$O$17:$P$26)))</f>
        <v/>
      </c>
      <c r="W776" s="28" t="str">
        <f>IF(記入用!P776="","",ROUNDDOWN(記入用!P776,0))</f>
        <v/>
      </c>
      <c r="X776" s="30" t="str">
        <f>IF(集計用!W776="","",IF(集計用!F776="男",LOOKUP(集計用!W776,得点換算データ!$Q$3:$R$12),LOOKUP(集計用!W776,得点換算データ!$Q$17:$R$26)))</f>
        <v/>
      </c>
      <c r="Y776" s="28" t="str">
        <f>IF(SUM(集計用!H776+J776+L776+N776+P776+R776+T776+V776+X776)=0,"",(H776+J776+L776+N776+T776+V776+X776+MAX(P776,R776)))</f>
        <v/>
      </c>
      <c r="Z776" s="28" t="str">
        <f>IF(Y776="","",IF(C776=1,LOOKUP(Y776,得点換算データ!$B$29:$B$33,得点換算データ!$A$29:$A$33),IF(C776=2,LOOKUP(Y776,得点換算データ!$C$29:$C$33,得点換算データ!$A$29:$A$33),LOOKUP(Y776,得点換算データ!$D$29:$D$33,得点換算データ!$A$29:$A$33))))</f>
        <v/>
      </c>
      <c r="AA776" s="27">
        <f t="shared" si="120"/>
        <v>0</v>
      </c>
      <c r="AB776" s="27"/>
      <c r="AC776" s="27">
        <f t="shared" si="121"/>
        <v>0</v>
      </c>
      <c r="AD776" s="27">
        <f t="shared" si="122"/>
        <v>0</v>
      </c>
      <c r="AE776" s="27">
        <f t="shared" si="123"/>
        <v>0</v>
      </c>
      <c r="AF776" s="27">
        <f t="shared" si="124"/>
        <v>0</v>
      </c>
      <c r="AG776" s="27">
        <f t="shared" si="125"/>
        <v>0</v>
      </c>
      <c r="AH776" s="27">
        <f t="shared" si="126"/>
        <v>0</v>
      </c>
      <c r="AI776" s="27">
        <f t="shared" si="127"/>
        <v>0</v>
      </c>
      <c r="AJ776" s="27">
        <f t="shared" si="128"/>
        <v>0</v>
      </c>
      <c r="AK776" s="27">
        <f t="shared" si="129"/>
        <v>0</v>
      </c>
    </row>
    <row r="777" spans="1:37">
      <c r="A777" s="28" t="str">
        <f>IF(記入用!A777="","",記入用!A777)</f>
        <v/>
      </c>
      <c r="B777" s="28" t="str">
        <f>IF(記入用!B777="","",記入用!B777)</f>
        <v/>
      </c>
      <c r="C777" s="28" t="str">
        <f>IF(記入用!C777="","",記入用!C777)</f>
        <v/>
      </c>
      <c r="D777" s="28" t="str">
        <f>IF(記入用!D777="","",記入用!D777)</f>
        <v/>
      </c>
      <c r="E777" s="28" t="str">
        <f>IF(記入用!E777="","",記入用!E777)</f>
        <v/>
      </c>
      <c r="F777" s="28" t="str">
        <f>IF(記入用!F777="","",記入用!F777)</f>
        <v/>
      </c>
      <c r="G777" s="28" t="str">
        <f>IF(OR(記入用!G777=0,記入用!H777=0),"",ROUND((記入用!G777+記入用!H777)/2,0))</f>
        <v/>
      </c>
      <c r="H777" s="29" t="str">
        <f>IF(集計用!G777="","",IF(集計用!F777="男",LOOKUP(集計用!G777,得点換算データ!$A$3:$B$12),LOOKUP(集計用!G777,得点換算データ!$A$17:$B$26)))</f>
        <v/>
      </c>
      <c r="I777" s="28" t="str">
        <f>IF(記入用!I777="","",記入用!I777)</f>
        <v/>
      </c>
      <c r="J777" s="30" t="str">
        <f>IF(集計用!I777="","",IF(集計用!F777="男",LOOKUP(集計用!I777,得点換算データ!$C$3:$D$12),LOOKUP(集計用!I777,得点換算データ!$C$17:$D$26)))</f>
        <v/>
      </c>
      <c r="K777" s="28" t="str">
        <f>IF(記入用!J777="","",ROUNDDOWN(記入用!J777,0))</f>
        <v/>
      </c>
      <c r="L777" s="29" t="str">
        <f>IF(集計用!K777="","",IF(集計用!F777="男",LOOKUP(集計用!K777,得点換算データ!$E$3:$F$12),LOOKUP(集計用!K777,得点換算データ!$E$17:$F$26)))</f>
        <v/>
      </c>
      <c r="M777" s="28" t="str">
        <f>IF(記入用!K777="","",記入用!K777)</f>
        <v/>
      </c>
      <c r="N777" s="30" t="str">
        <f>IF(集計用!M777="","",IF(集計用!F777="男",LOOKUP(集計用!M777,得点換算データ!$G$3:$H$12),LOOKUP(集計用!M777,得点換算データ!$G$17:$H$26)))</f>
        <v/>
      </c>
      <c r="O777" s="28" t="str">
        <f>IF(記入用!L777="","",記入用!L777)</f>
        <v/>
      </c>
      <c r="P777" s="30" t="str">
        <f>IF(集計用!O777="","",IF(集計用!F777="男",LOOKUP(集計用!O777,得点換算データ!$I$3:$J$12),LOOKUP(集計用!O777,得点換算データ!$I$17:$J$26)))</f>
        <v/>
      </c>
      <c r="Q777" s="28" t="str">
        <f>IF(記入用!M777="","",記入用!M777)</f>
        <v/>
      </c>
      <c r="R777" s="30" t="str">
        <f>IF(集計用!Q777="","",IF(集計用!F777="男",LOOKUP(集計用!Q777,得点換算データ!$K$3:$L$12),LOOKUP(集計用!Q777,得点換算データ!$K$17:$L$26)))</f>
        <v/>
      </c>
      <c r="S777" s="28" t="str">
        <f>IF(記入用!N777="","",ROUNDUP(記入用!N777,1))</f>
        <v/>
      </c>
      <c r="T777" s="30" t="str">
        <f>IF(集計用!S777="","",IF(集計用!F777="男",LOOKUP(集計用!S777,得点換算データ!$M$3:$N$12),LOOKUP(集計用!S777,得点換算データ!$M$17:$N$26)))</f>
        <v/>
      </c>
      <c r="U777" s="28" t="str">
        <f>IF(記入用!O777="","",ROUNDDOWN(記入用!O777,0))</f>
        <v/>
      </c>
      <c r="V777" s="30" t="str">
        <f>IF(集計用!U777="","",IF(集計用!F777="男",LOOKUP(集計用!U777,得点換算データ!$O$3:$P$12),LOOKUP(集計用!U777,得点換算データ!$O$17:$P$26)))</f>
        <v/>
      </c>
      <c r="W777" s="28" t="str">
        <f>IF(記入用!P777="","",ROUNDDOWN(記入用!P777,0))</f>
        <v/>
      </c>
      <c r="X777" s="30" t="str">
        <f>IF(集計用!W777="","",IF(集計用!F777="男",LOOKUP(集計用!W777,得点換算データ!$Q$3:$R$12),LOOKUP(集計用!W777,得点換算データ!$Q$17:$R$26)))</f>
        <v/>
      </c>
      <c r="Y777" s="28" t="str">
        <f>IF(SUM(集計用!H777+J777+L777+N777+P777+R777+T777+V777+X777)=0,"",(H777+J777+L777+N777+T777+V777+X777+MAX(P777,R777)))</f>
        <v/>
      </c>
      <c r="Z777" s="28" t="str">
        <f>IF(Y777="","",IF(C777=1,LOOKUP(Y777,得点換算データ!$B$29:$B$33,得点換算データ!$A$29:$A$33),IF(C777=2,LOOKUP(Y777,得点換算データ!$C$29:$C$33,得点換算データ!$A$29:$A$33),LOOKUP(Y777,得点換算データ!$D$29:$D$33,得点換算データ!$A$29:$A$33))))</f>
        <v/>
      </c>
      <c r="AA777" s="27">
        <f t="shared" si="120"/>
        <v>0</v>
      </c>
      <c r="AB777" s="27"/>
      <c r="AC777" s="27">
        <f t="shared" si="121"/>
        <v>0</v>
      </c>
      <c r="AD777" s="27">
        <f t="shared" si="122"/>
        <v>0</v>
      </c>
      <c r="AE777" s="27">
        <f t="shared" si="123"/>
        <v>0</v>
      </c>
      <c r="AF777" s="27">
        <f t="shared" si="124"/>
        <v>0</v>
      </c>
      <c r="AG777" s="27">
        <f t="shared" si="125"/>
        <v>0</v>
      </c>
      <c r="AH777" s="27">
        <f t="shared" si="126"/>
        <v>0</v>
      </c>
      <c r="AI777" s="27">
        <f t="shared" si="127"/>
        <v>0</v>
      </c>
      <c r="AJ777" s="27">
        <f t="shared" si="128"/>
        <v>0</v>
      </c>
      <c r="AK777" s="27">
        <f t="shared" si="129"/>
        <v>0</v>
      </c>
    </row>
    <row r="778" spans="1:37">
      <c r="A778" s="28" t="str">
        <f>IF(記入用!A778="","",記入用!A778)</f>
        <v/>
      </c>
      <c r="B778" s="28" t="str">
        <f>IF(記入用!B778="","",記入用!B778)</f>
        <v/>
      </c>
      <c r="C778" s="28" t="str">
        <f>IF(記入用!C778="","",記入用!C778)</f>
        <v/>
      </c>
      <c r="D778" s="28" t="str">
        <f>IF(記入用!D778="","",記入用!D778)</f>
        <v/>
      </c>
      <c r="E778" s="28" t="str">
        <f>IF(記入用!E778="","",記入用!E778)</f>
        <v/>
      </c>
      <c r="F778" s="28" t="str">
        <f>IF(記入用!F778="","",記入用!F778)</f>
        <v/>
      </c>
      <c r="G778" s="28" t="str">
        <f>IF(OR(記入用!G778=0,記入用!H778=0),"",ROUND((記入用!G778+記入用!H778)/2,0))</f>
        <v/>
      </c>
      <c r="H778" s="29" t="str">
        <f>IF(集計用!G778="","",IF(集計用!F778="男",LOOKUP(集計用!G778,得点換算データ!$A$3:$B$12),LOOKUP(集計用!G778,得点換算データ!$A$17:$B$26)))</f>
        <v/>
      </c>
      <c r="I778" s="28" t="str">
        <f>IF(記入用!I778="","",記入用!I778)</f>
        <v/>
      </c>
      <c r="J778" s="30" t="str">
        <f>IF(集計用!I778="","",IF(集計用!F778="男",LOOKUP(集計用!I778,得点換算データ!$C$3:$D$12),LOOKUP(集計用!I778,得点換算データ!$C$17:$D$26)))</f>
        <v/>
      </c>
      <c r="K778" s="28" t="str">
        <f>IF(記入用!J778="","",ROUNDDOWN(記入用!J778,0))</f>
        <v/>
      </c>
      <c r="L778" s="29" t="str">
        <f>IF(集計用!K778="","",IF(集計用!F778="男",LOOKUP(集計用!K778,得点換算データ!$E$3:$F$12),LOOKUP(集計用!K778,得点換算データ!$E$17:$F$26)))</f>
        <v/>
      </c>
      <c r="M778" s="28" t="str">
        <f>IF(記入用!K778="","",記入用!K778)</f>
        <v/>
      </c>
      <c r="N778" s="30" t="str">
        <f>IF(集計用!M778="","",IF(集計用!F778="男",LOOKUP(集計用!M778,得点換算データ!$G$3:$H$12),LOOKUP(集計用!M778,得点換算データ!$G$17:$H$26)))</f>
        <v/>
      </c>
      <c r="O778" s="28" t="str">
        <f>IF(記入用!L778="","",記入用!L778)</f>
        <v/>
      </c>
      <c r="P778" s="30" t="str">
        <f>IF(集計用!O778="","",IF(集計用!F778="男",LOOKUP(集計用!O778,得点換算データ!$I$3:$J$12),LOOKUP(集計用!O778,得点換算データ!$I$17:$J$26)))</f>
        <v/>
      </c>
      <c r="Q778" s="28" t="str">
        <f>IF(記入用!M778="","",記入用!M778)</f>
        <v/>
      </c>
      <c r="R778" s="30" t="str">
        <f>IF(集計用!Q778="","",IF(集計用!F778="男",LOOKUP(集計用!Q778,得点換算データ!$K$3:$L$12),LOOKUP(集計用!Q778,得点換算データ!$K$17:$L$26)))</f>
        <v/>
      </c>
      <c r="S778" s="28" t="str">
        <f>IF(記入用!N778="","",ROUNDUP(記入用!N778,1))</f>
        <v/>
      </c>
      <c r="T778" s="30" t="str">
        <f>IF(集計用!S778="","",IF(集計用!F778="男",LOOKUP(集計用!S778,得点換算データ!$M$3:$N$12),LOOKUP(集計用!S778,得点換算データ!$M$17:$N$26)))</f>
        <v/>
      </c>
      <c r="U778" s="28" t="str">
        <f>IF(記入用!O778="","",ROUNDDOWN(記入用!O778,0))</f>
        <v/>
      </c>
      <c r="V778" s="30" t="str">
        <f>IF(集計用!U778="","",IF(集計用!F778="男",LOOKUP(集計用!U778,得点換算データ!$O$3:$P$12),LOOKUP(集計用!U778,得点換算データ!$O$17:$P$26)))</f>
        <v/>
      </c>
      <c r="W778" s="28" t="str">
        <f>IF(記入用!P778="","",ROUNDDOWN(記入用!P778,0))</f>
        <v/>
      </c>
      <c r="X778" s="30" t="str">
        <f>IF(集計用!W778="","",IF(集計用!F778="男",LOOKUP(集計用!W778,得点換算データ!$Q$3:$R$12),LOOKUP(集計用!W778,得点換算データ!$Q$17:$R$26)))</f>
        <v/>
      </c>
      <c r="Y778" s="28" t="str">
        <f>IF(SUM(集計用!H778+J778+L778+N778+P778+R778+T778+V778+X778)=0,"",(H778+J778+L778+N778+T778+V778+X778+MAX(P778,R778)))</f>
        <v/>
      </c>
      <c r="Z778" s="28" t="str">
        <f>IF(Y778="","",IF(C778=1,LOOKUP(Y778,得点換算データ!$B$29:$B$33,得点換算データ!$A$29:$A$33),IF(C778=2,LOOKUP(Y778,得点換算データ!$C$29:$C$33,得点換算データ!$A$29:$A$33),LOOKUP(Y778,得点換算データ!$D$29:$D$33,得点換算データ!$A$29:$A$33))))</f>
        <v/>
      </c>
      <c r="AA778" s="27">
        <f t="shared" si="120"/>
        <v>0</v>
      </c>
      <c r="AB778" s="27"/>
      <c r="AC778" s="27">
        <f t="shared" si="121"/>
        <v>0</v>
      </c>
      <c r="AD778" s="27">
        <f t="shared" si="122"/>
        <v>0</v>
      </c>
      <c r="AE778" s="27">
        <f t="shared" si="123"/>
        <v>0</v>
      </c>
      <c r="AF778" s="27">
        <f t="shared" si="124"/>
        <v>0</v>
      </c>
      <c r="AG778" s="27">
        <f t="shared" si="125"/>
        <v>0</v>
      </c>
      <c r="AH778" s="27">
        <f t="shared" si="126"/>
        <v>0</v>
      </c>
      <c r="AI778" s="27">
        <f t="shared" si="127"/>
        <v>0</v>
      </c>
      <c r="AJ778" s="27">
        <f t="shared" si="128"/>
        <v>0</v>
      </c>
      <c r="AK778" s="27">
        <f t="shared" si="129"/>
        <v>0</v>
      </c>
    </row>
    <row r="779" spans="1:37">
      <c r="A779" s="28" t="str">
        <f>IF(記入用!A779="","",記入用!A779)</f>
        <v/>
      </c>
      <c r="B779" s="28" t="str">
        <f>IF(記入用!B779="","",記入用!B779)</f>
        <v/>
      </c>
      <c r="C779" s="28" t="str">
        <f>IF(記入用!C779="","",記入用!C779)</f>
        <v/>
      </c>
      <c r="D779" s="28" t="str">
        <f>IF(記入用!D779="","",記入用!D779)</f>
        <v/>
      </c>
      <c r="E779" s="28" t="str">
        <f>IF(記入用!E779="","",記入用!E779)</f>
        <v/>
      </c>
      <c r="F779" s="28" t="str">
        <f>IF(記入用!F779="","",記入用!F779)</f>
        <v/>
      </c>
      <c r="G779" s="28" t="str">
        <f>IF(OR(記入用!G779=0,記入用!H779=0),"",ROUND((記入用!G779+記入用!H779)/2,0))</f>
        <v/>
      </c>
      <c r="H779" s="29" t="str">
        <f>IF(集計用!G779="","",IF(集計用!F779="男",LOOKUP(集計用!G779,得点換算データ!$A$3:$B$12),LOOKUP(集計用!G779,得点換算データ!$A$17:$B$26)))</f>
        <v/>
      </c>
      <c r="I779" s="28" t="str">
        <f>IF(記入用!I779="","",記入用!I779)</f>
        <v/>
      </c>
      <c r="J779" s="30" t="str">
        <f>IF(集計用!I779="","",IF(集計用!F779="男",LOOKUP(集計用!I779,得点換算データ!$C$3:$D$12),LOOKUP(集計用!I779,得点換算データ!$C$17:$D$26)))</f>
        <v/>
      </c>
      <c r="K779" s="28" t="str">
        <f>IF(記入用!J779="","",ROUNDDOWN(記入用!J779,0))</f>
        <v/>
      </c>
      <c r="L779" s="29" t="str">
        <f>IF(集計用!K779="","",IF(集計用!F779="男",LOOKUP(集計用!K779,得点換算データ!$E$3:$F$12),LOOKUP(集計用!K779,得点換算データ!$E$17:$F$26)))</f>
        <v/>
      </c>
      <c r="M779" s="28" t="str">
        <f>IF(記入用!K779="","",記入用!K779)</f>
        <v/>
      </c>
      <c r="N779" s="30" t="str">
        <f>IF(集計用!M779="","",IF(集計用!F779="男",LOOKUP(集計用!M779,得点換算データ!$G$3:$H$12),LOOKUP(集計用!M779,得点換算データ!$G$17:$H$26)))</f>
        <v/>
      </c>
      <c r="O779" s="28" t="str">
        <f>IF(記入用!L779="","",記入用!L779)</f>
        <v/>
      </c>
      <c r="P779" s="30" t="str">
        <f>IF(集計用!O779="","",IF(集計用!F779="男",LOOKUP(集計用!O779,得点換算データ!$I$3:$J$12),LOOKUP(集計用!O779,得点換算データ!$I$17:$J$26)))</f>
        <v/>
      </c>
      <c r="Q779" s="28" t="str">
        <f>IF(記入用!M779="","",記入用!M779)</f>
        <v/>
      </c>
      <c r="R779" s="30" t="str">
        <f>IF(集計用!Q779="","",IF(集計用!F779="男",LOOKUP(集計用!Q779,得点換算データ!$K$3:$L$12),LOOKUP(集計用!Q779,得点換算データ!$K$17:$L$26)))</f>
        <v/>
      </c>
      <c r="S779" s="28" t="str">
        <f>IF(記入用!N779="","",ROUNDUP(記入用!N779,1))</f>
        <v/>
      </c>
      <c r="T779" s="30" t="str">
        <f>IF(集計用!S779="","",IF(集計用!F779="男",LOOKUP(集計用!S779,得点換算データ!$M$3:$N$12),LOOKUP(集計用!S779,得点換算データ!$M$17:$N$26)))</f>
        <v/>
      </c>
      <c r="U779" s="28" t="str">
        <f>IF(記入用!O779="","",ROUNDDOWN(記入用!O779,0))</f>
        <v/>
      </c>
      <c r="V779" s="30" t="str">
        <f>IF(集計用!U779="","",IF(集計用!F779="男",LOOKUP(集計用!U779,得点換算データ!$O$3:$P$12),LOOKUP(集計用!U779,得点換算データ!$O$17:$P$26)))</f>
        <v/>
      </c>
      <c r="W779" s="28" t="str">
        <f>IF(記入用!P779="","",ROUNDDOWN(記入用!P779,0))</f>
        <v/>
      </c>
      <c r="X779" s="30" t="str">
        <f>IF(集計用!W779="","",IF(集計用!F779="男",LOOKUP(集計用!W779,得点換算データ!$Q$3:$R$12),LOOKUP(集計用!W779,得点換算データ!$Q$17:$R$26)))</f>
        <v/>
      </c>
      <c r="Y779" s="28" t="str">
        <f>IF(SUM(集計用!H779+J779+L779+N779+P779+R779+T779+V779+X779)=0,"",(H779+J779+L779+N779+T779+V779+X779+MAX(P779,R779)))</f>
        <v/>
      </c>
      <c r="Z779" s="28" t="str">
        <f>IF(Y779="","",IF(C779=1,LOOKUP(Y779,得点換算データ!$B$29:$B$33,得点換算データ!$A$29:$A$33),IF(C779=2,LOOKUP(Y779,得点換算データ!$C$29:$C$33,得点換算データ!$A$29:$A$33),LOOKUP(Y779,得点換算データ!$D$29:$D$33,得点換算データ!$A$29:$A$33))))</f>
        <v/>
      </c>
      <c r="AA779" s="27">
        <f t="shared" si="120"/>
        <v>0</v>
      </c>
      <c r="AB779" s="27"/>
      <c r="AC779" s="27">
        <f t="shared" si="121"/>
        <v>0</v>
      </c>
      <c r="AD779" s="27">
        <f t="shared" si="122"/>
        <v>0</v>
      </c>
      <c r="AE779" s="27">
        <f t="shared" si="123"/>
        <v>0</v>
      </c>
      <c r="AF779" s="27">
        <f t="shared" si="124"/>
        <v>0</v>
      </c>
      <c r="AG779" s="27">
        <f t="shared" si="125"/>
        <v>0</v>
      </c>
      <c r="AH779" s="27">
        <f t="shared" si="126"/>
        <v>0</v>
      </c>
      <c r="AI779" s="27">
        <f t="shared" si="127"/>
        <v>0</v>
      </c>
      <c r="AJ779" s="27">
        <f t="shared" si="128"/>
        <v>0</v>
      </c>
      <c r="AK779" s="27">
        <f t="shared" si="129"/>
        <v>0</v>
      </c>
    </row>
    <row r="780" spans="1:37">
      <c r="A780" s="28" t="str">
        <f>IF(記入用!A780="","",記入用!A780)</f>
        <v/>
      </c>
      <c r="B780" s="28" t="str">
        <f>IF(記入用!B780="","",記入用!B780)</f>
        <v/>
      </c>
      <c r="C780" s="28" t="str">
        <f>IF(記入用!C780="","",記入用!C780)</f>
        <v/>
      </c>
      <c r="D780" s="28" t="str">
        <f>IF(記入用!D780="","",記入用!D780)</f>
        <v/>
      </c>
      <c r="E780" s="28" t="str">
        <f>IF(記入用!E780="","",記入用!E780)</f>
        <v/>
      </c>
      <c r="F780" s="28" t="str">
        <f>IF(記入用!F780="","",記入用!F780)</f>
        <v/>
      </c>
      <c r="G780" s="28" t="str">
        <f>IF(OR(記入用!G780=0,記入用!H780=0),"",ROUND((記入用!G780+記入用!H780)/2,0))</f>
        <v/>
      </c>
      <c r="H780" s="29" t="str">
        <f>IF(集計用!G780="","",IF(集計用!F780="男",LOOKUP(集計用!G780,得点換算データ!$A$3:$B$12),LOOKUP(集計用!G780,得点換算データ!$A$17:$B$26)))</f>
        <v/>
      </c>
      <c r="I780" s="28" t="str">
        <f>IF(記入用!I780="","",記入用!I780)</f>
        <v/>
      </c>
      <c r="J780" s="30" t="str">
        <f>IF(集計用!I780="","",IF(集計用!F780="男",LOOKUP(集計用!I780,得点換算データ!$C$3:$D$12),LOOKUP(集計用!I780,得点換算データ!$C$17:$D$26)))</f>
        <v/>
      </c>
      <c r="K780" s="28" t="str">
        <f>IF(記入用!J780="","",ROUNDDOWN(記入用!J780,0))</f>
        <v/>
      </c>
      <c r="L780" s="29" t="str">
        <f>IF(集計用!K780="","",IF(集計用!F780="男",LOOKUP(集計用!K780,得点換算データ!$E$3:$F$12),LOOKUP(集計用!K780,得点換算データ!$E$17:$F$26)))</f>
        <v/>
      </c>
      <c r="M780" s="28" t="str">
        <f>IF(記入用!K780="","",記入用!K780)</f>
        <v/>
      </c>
      <c r="N780" s="30" t="str">
        <f>IF(集計用!M780="","",IF(集計用!F780="男",LOOKUP(集計用!M780,得点換算データ!$G$3:$H$12),LOOKUP(集計用!M780,得点換算データ!$G$17:$H$26)))</f>
        <v/>
      </c>
      <c r="O780" s="28" t="str">
        <f>IF(記入用!L780="","",記入用!L780)</f>
        <v/>
      </c>
      <c r="P780" s="30" t="str">
        <f>IF(集計用!O780="","",IF(集計用!F780="男",LOOKUP(集計用!O780,得点換算データ!$I$3:$J$12),LOOKUP(集計用!O780,得点換算データ!$I$17:$J$26)))</f>
        <v/>
      </c>
      <c r="Q780" s="28" t="str">
        <f>IF(記入用!M780="","",記入用!M780)</f>
        <v/>
      </c>
      <c r="R780" s="30" t="str">
        <f>IF(集計用!Q780="","",IF(集計用!F780="男",LOOKUP(集計用!Q780,得点換算データ!$K$3:$L$12),LOOKUP(集計用!Q780,得点換算データ!$K$17:$L$26)))</f>
        <v/>
      </c>
      <c r="S780" s="28" t="str">
        <f>IF(記入用!N780="","",ROUNDUP(記入用!N780,1))</f>
        <v/>
      </c>
      <c r="T780" s="30" t="str">
        <f>IF(集計用!S780="","",IF(集計用!F780="男",LOOKUP(集計用!S780,得点換算データ!$M$3:$N$12),LOOKUP(集計用!S780,得点換算データ!$M$17:$N$26)))</f>
        <v/>
      </c>
      <c r="U780" s="28" t="str">
        <f>IF(記入用!O780="","",ROUNDDOWN(記入用!O780,0))</f>
        <v/>
      </c>
      <c r="V780" s="30" t="str">
        <f>IF(集計用!U780="","",IF(集計用!F780="男",LOOKUP(集計用!U780,得点換算データ!$O$3:$P$12),LOOKUP(集計用!U780,得点換算データ!$O$17:$P$26)))</f>
        <v/>
      </c>
      <c r="W780" s="28" t="str">
        <f>IF(記入用!P780="","",ROUNDDOWN(記入用!P780,0))</f>
        <v/>
      </c>
      <c r="X780" s="30" t="str">
        <f>IF(集計用!W780="","",IF(集計用!F780="男",LOOKUP(集計用!W780,得点換算データ!$Q$3:$R$12),LOOKUP(集計用!W780,得点換算データ!$Q$17:$R$26)))</f>
        <v/>
      </c>
      <c r="Y780" s="28" t="str">
        <f>IF(SUM(集計用!H780+J780+L780+N780+P780+R780+T780+V780+X780)=0,"",(H780+J780+L780+N780+T780+V780+X780+MAX(P780,R780)))</f>
        <v/>
      </c>
      <c r="Z780" s="28" t="str">
        <f>IF(Y780="","",IF(C780=1,LOOKUP(Y780,得点換算データ!$B$29:$B$33,得点換算データ!$A$29:$A$33),IF(C780=2,LOOKUP(Y780,得点換算データ!$C$29:$C$33,得点換算データ!$A$29:$A$33),LOOKUP(Y780,得点換算データ!$D$29:$D$33,得点換算データ!$A$29:$A$33))))</f>
        <v/>
      </c>
      <c r="AA780" s="27">
        <f t="shared" si="120"/>
        <v>0</v>
      </c>
      <c r="AB780" s="27"/>
      <c r="AC780" s="27">
        <f t="shared" si="121"/>
        <v>0</v>
      </c>
      <c r="AD780" s="27">
        <f t="shared" si="122"/>
        <v>0</v>
      </c>
      <c r="AE780" s="27">
        <f t="shared" si="123"/>
        <v>0</v>
      </c>
      <c r="AF780" s="27">
        <f t="shared" si="124"/>
        <v>0</v>
      </c>
      <c r="AG780" s="27">
        <f t="shared" si="125"/>
        <v>0</v>
      </c>
      <c r="AH780" s="27">
        <f t="shared" si="126"/>
        <v>0</v>
      </c>
      <c r="AI780" s="27">
        <f t="shared" si="127"/>
        <v>0</v>
      </c>
      <c r="AJ780" s="27">
        <f t="shared" si="128"/>
        <v>0</v>
      </c>
      <c r="AK780" s="27">
        <f t="shared" si="129"/>
        <v>0</v>
      </c>
    </row>
    <row r="781" spans="1:37">
      <c r="A781" s="28" t="str">
        <f>IF(記入用!A781="","",記入用!A781)</f>
        <v/>
      </c>
      <c r="B781" s="28" t="str">
        <f>IF(記入用!B781="","",記入用!B781)</f>
        <v/>
      </c>
      <c r="C781" s="28" t="str">
        <f>IF(記入用!C781="","",記入用!C781)</f>
        <v/>
      </c>
      <c r="D781" s="28" t="str">
        <f>IF(記入用!D781="","",記入用!D781)</f>
        <v/>
      </c>
      <c r="E781" s="28" t="str">
        <f>IF(記入用!E781="","",記入用!E781)</f>
        <v/>
      </c>
      <c r="F781" s="28" t="str">
        <f>IF(記入用!F781="","",記入用!F781)</f>
        <v/>
      </c>
      <c r="G781" s="28" t="str">
        <f>IF(OR(記入用!G781=0,記入用!H781=0),"",ROUND((記入用!G781+記入用!H781)/2,0))</f>
        <v/>
      </c>
      <c r="H781" s="29" t="str">
        <f>IF(集計用!G781="","",IF(集計用!F781="男",LOOKUP(集計用!G781,得点換算データ!$A$3:$B$12),LOOKUP(集計用!G781,得点換算データ!$A$17:$B$26)))</f>
        <v/>
      </c>
      <c r="I781" s="28" t="str">
        <f>IF(記入用!I781="","",記入用!I781)</f>
        <v/>
      </c>
      <c r="J781" s="30" t="str">
        <f>IF(集計用!I781="","",IF(集計用!F781="男",LOOKUP(集計用!I781,得点換算データ!$C$3:$D$12),LOOKUP(集計用!I781,得点換算データ!$C$17:$D$26)))</f>
        <v/>
      </c>
      <c r="K781" s="28" t="str">
        <f>IF(記入用!J781="","",ROUNDDOWN(記入用!J781,0))</f>
        <v/>
      </c>
      <c r="L781" s="29" t="str">
        <f>IF(集計用!K781="","",IF(集計用!F781="男",LOOKUP(集計用!K781,得点換算データ!$E$3:$F$12),LOOKUP(集計用!K781,得点換算データ!$E$17:$F$26)))</f>
        <v/>
      </c>
      <c r="M781" s="28" t="str">
        <f>IF(記入用!K781="","",記入用!K781)</f>
        <v/>
      </c>
      <c r="N781" s="30" t="str">
        <f>IF(集計用!M781="","",IF(集計用!F781="男",LOOKUP(集計用!M781,得点換算データ!$G$3:$H$12),LOOKUP(集計用!M781,得点換算データ!$G$17:$H$26)))</f>
        <v/>
      </c>
      <c r="O781" s="28" t="str">
        <f>IF(記入用!L781="","",記入用!L781)</f>
        <v/>
      </c>
      <c r="P781" s="30" t="str">
        <f>IF(集計用!O781="","",IF(集計用!F781="男",LOOKUP(集計用!O781,得点換算データ!$I$3:$J$12),LOOKUP(集計用!O781,得点換算データ!$I$17:$J$26)))</f>
        <v/>
      </c>
      <c r="Q781" s="28" t="str">
        <f>IF(記入用!M781="","",記入用!M781)</f>
        <v/>
      </c>
      <c r="R781" s="30" t="str">
        <f>IF(集計用!Q781="","",IF(集計用!F781="男",LOOKUP(集計用!Q781,得点換算データ!$K$3:$L$12),LOOKUP(集計用!Q781,得点換算データ!$K$17:$L$26)))</f>
        <v/>
      </c>
      <c r="S781" s="28" t="str">
        <f>IF(記入用!N781="","",ROUNDUP(記入用!N781,1))</f>
        <v/>
      </c>
      <c r="T781" s="30" t="str">
        <f>IF(集計用!S781="","",IF(集計用!F781="男",LOOKUP(集計用!S781,得点換算データ!$M$3:$N$12),LOOKUP(集計用!S781,得点換算データ!$M$17:$N$26)))</f>
        <v/>
      </c>
      <c r="U781" s="28" t="str">
        <f>IF(記入用!O781="","",ROUNDDOWN(記入用!O781,0))</f>
        <v/>
      </c>
      <c r="V781" s="30" t="str">
        <f>IF(集計用!U781="","",IF(集計用!F781="男",LOOKUP(集計用!U781,得点換算データ!$O$3:$P$12),LOOKUP(集計用!U781,得点換算データ!$O$17:$P$26)))</f>
        <v/>
      </c>
      <c r="W781" s="28" t="str">
        <f>IF(記入用!P781="","",ROUNDDOWN(記入用!P781,0))</f>
        <v/>
      </c>
      <c r="X781" s="30" t="str">
        <f>IF(集計用!W781="","",IF(集計用!F781="男",LOOKUP(集計用!W781,得点換算データ!$Q$3:$R$12),LOOKUP(集計用!W781,得点換算データ!$Q$17:$R$26)))</f>
        <v/>
      </c>
      <c r="Y781" s="28" t="str">
        <f>IF(SUM(集計用!H781+J781+L781+N781+P781+R781+T781+V781+X781)=0,"",(H781+J781+L781+N781+T781+V781+X781+MAX(P781,R781)))</f>
        <v/>
      </c>
      <c r="Z781" s="28" t="str">
        <f>IF(Y781="","",IF(C781=1,LOOKUP(Y781,得点換算データ!$B$29:$B$33,得点換算データ!$A$29:$A$33),IF(C781=2,LOOKUP(Y781,得点換算データ!$C$29:$C$33,得点換算データ!$A$29:$A$33),LOOKUP(Y781,得点換算データ!$D$29:$D$33,得点換算データ!$A$29:$A$33))))</f>
        <v/>
      </c>
      <c r="AA781" s="27">
        <f t="shared" si="120"/>
        <v>0</v>
      </c>
      <c r="AB781" s="27"/>
      <c r="AC781" s="27">
        <f t="shared" si="121"/>
        <v>0</v>
      </c>
      <c r="AD781" s="27">
        <f t="shared" si="122"/>
        <v>0</v>
      </c>
      <c r="AE781" s="27">
        <f t="shared" si="123"/>
        <v>0</v>
      </c>
      <c r="AF781" s="27">
        <f t="shared" si="124"/>
        <v>0</v>
      </c>
      <c r="AG781" s="27">
        <f t="shared" si="125"/>
        <v>0</v>
      </c>
      <c r="AH781" s="27">
        <f t="shared" si="126"/>
        <v>0</v>
      </c>
      <c r="AI781" s="27">
        <f t="shared" si="127"/>
        <v>0</v>
      </c>
      <c r="AJ781" s="27">
        <f t="shared" si="128"/>
        <v>0</v>
      </c>
      <c r="AK781" s="27">
        <f t="shared" si="129"/>
        <v>0</v>
      </c>
    </row>
    <row r="782" spans="1:37">
      <c r="A782" s="28" t="str">
        <f>IF(記入用!A782="","",記入用!A782)</f>
        <v/>
      </c>
      <c r="B782" s="28" t="str">
        <f>IF(記入用!B782="","",記入用!B782)</f>
        <v/>
      </c>
      <c r="C782" s="28" t="str">
        <f>IF(記入用!C782="","",記入用!C782)</f>
        <v/>
      </c>
      <c r="D782" s="28" t="str">
        <f>IF(記入用!D782="","",記入用!D782)</f>
        <v/>
      </c>
      <c r="E782" s="28" t="str">
        <f>IF(記入用!E782="","",記入用!E782)</f>
        <v/>
      </c>
      <c r="F782" s="28" t="str">
        <f>IF(記入用!F782="","",記入用!F782)</f>
        <v/>
      </c>
      <c r="G782" s="28" t="str">
        <f>IF(OR(記入用!G782=0,記入用!H782=0),"",ROUND((記入用!G782+記入用!H782)/2,0))</f>
        <v/>
      </c>
      <c r="H782" s="29" t="str">
        <f>IF(集計用!G782="","",IF(集計用!F782="男",LOOKUP(集計用!G782,得点換算データ!$A$3:$B$12),LOOKUP(集計用!G782,得点換算データ!$A$17:$B$26)))</f>
        <v/>
      </c>
      <c r="I782" s="28" t="str">
        <f>IF(記入用!I782="","",記入用!I782)</f>
        <v/>
      </c>
      <c r="J782" s="30" t="str">
        <f>IF(集計用!I782="","",IF(集計用!F782="男",LOOKUP(集計用!I782,得点換算データ!$C$3:$D$12),LOOKUP(集計用!I782,得点換算データ!$C$17:$D$26)))</f>
        <v/>
      </c>
      <c r="K782" s="28" t="str">
        <f>IF(記入用!J782="","",ROUNDDOWN(記入用!J782,0))</f>
        <v/>
      </c>
      <c r="L782" s="29" t="str">
        <f>IF(集計用!K782="","",IF(集計用!F782="男",LOOKUP(集計用!K782,得点換算データ!$E$3:$F$12),LOOKUP(集計用!K782,得点換算データ!$E$17:$F$26)))</f>
        <v/>
      </c>
      <c r="M782" s="28" t="str">
        <f>IF(記入用!K782="","",記入用!K782)</f>
        <v/>
      </c>
      <c r="N782" s="30" t="str">
        <f>IF(集計用!M782="","",IF(集計用!F782="男",LOOKUP(集計用!M782,得点換算データ!$G$3:$H$12),LOOKUP(集計用!M782,得点換算データ!$G$17:$H$26)))</f>
        <v/>
      </c>
      <c r="O782" s="28" t="str">
        <f>IF(記入用!L782="","",記入用!L782)</f>
        <v/>
      </c>
      <c r="P782" s="30" t="str">
        <f>IF(集計用!O782="","",IF(集計用!F782="男",LOOKUP(集計用!O782,得点換算データ!$I$3:$J$12),LOOKUP(集計用!O782,得点換算データ!$I$17:$J$26)))</f>
        <v/>
      </c>
      <c r="Q782" s="28" t="str">
        <f>IF(記入用!M782="","",記入用!M782)</f>
        <v/>
      </c>
      <c r="R782" s="30" t="str">
        <f>IF(集計用!Q782="","",IF(集計用!F782="男",LOOKUP(集計用!Q782,得点換算データ!$K$3:$L$12),LOOKUP(集計用!Q782,得点換算データ!$K$17:$L$26)))</f>
        <v/>
      </c>
      <c r="S782" s="28" t="str">
        <f>IF(記入用!N782="","",ROUNDUP(記入用!N782,1))</f>
        <v/>
      </c>
      <c r="T782" s="30" t="str">
        <f>IF(集計用!S782="","",IF(集計用!F782="男",LOOKUP(集計用!S782,得点換算データ!$M$3:$N$12),LOOKUP(集計用!S782,得点換算データ!$M$17:$N$26)))</f>
        <v/>
      </c>
      <c r="U782" s="28" t="str">
        <f>IF(記入用!O782="","",ROUNDDOWN(記入用!O782,0))</f>
        <v/>
      </c>
      <c r="V782" s="30" t="str">
        <f>IF(集計用!U782="","",IF(集計用!F782="男",LOOKUP(集計用!U782,得点換算データ!$O$3:$P$12),LOOKUP(集計用!U782,得点換算データ!$O$17:$P$26)))</f>
        <v/>
      </c>
      <c r="W782" s="28" t="str">
        <f>IF(記入用!P782="","",ROUNDDOWN(記入用!P782,0))</f>
        <v/>
      </c>
      <c r="X782" s="30" t="str">
        <f>IF(集計用!W782="","",IF(集計用!F782="男",LOOKUP(集計用!W782,得点換算データ!$Q$3:$R$12),LOOKUP(集計用!W782,得点換算データ!$Q$17:$R$26)))</f>
        <v/>
      </c>
      <c r="Y782" s="28" t="str">
        <f>IF(SUM(集計用!H782+J782+L782+N782+P782+R782+T782+V782+X782)=0,"",(H782+J782+L782+N782+T782+V782+X782+MAX(P782,R782)))</f>
        <v/>
      </c>
      <c r="Z782" s="28" t="str">
        <f>IF(Y782="","",IF(C782=1,LOOKUP(Y782,得点換算データ!$B$29:$B$33,得点換算データ!$A$29:$A$33),IF(C782=2,LOOKUP(Y782,得点換算データ!$C$29:$C$33,得点換算データ!$A$29:$A$33),LOOKUP(Y782,得点換算データ!$D$29:$D$33,得点換算データ!$A$29:$A$33))))</f>
        <v/>
      </c>
      <c r="AA782" s="27">
        <f t="shared" si="120"/>
        <v>0</v>
      </c>
      <c r="AB782" s="27"/>
      <c r="AC782" s="27">
        <f t="shared" si="121"/>
        <v>0</v>
      </c>
      <c r="AD782" s="27">
        <f t="shared" si="122"/>
        <v>0</v>
      </c>
      <c r="AE782" s="27">
        <f t="shared" si="123"/>
        <v>0</v>
      </c>
      <c r="AF782" s="27">
        <f t="shared" si="124"/>
        <v>0</v>
      </c>
      <c r="AG782" s="27">
        <f t="shared" si="125"/>
        <v>0</v>
      </c>
      <c r="AH782" s="27">
        <f t="shared" si="126"/>
        <v>0</v>
      </c>
      <c r="AI782" s="27">
        <f t="shared" si="127"/>
        <v>0</v>
      </c>
      <c r="AJ782" s="27">
        <f t="shared" si="128"/>
        <v>0</v>
      </c>
      <c r="AK782" s="27">
        <f t="shared" si="129"/>
        <v>0</v>
      </c>
    </row>
    <row r="783" spans="1:37">
      <c r="A783" s="28" t="str">
        <f>IF(記入用!A783="","",記入用!A783)</f>
        <v/>
      </c>
      <c r="B783" s="28" t="str">
        <f>IF(記入用!B783="","",記入用!B783)</f>
        <v/>
      </c>
      <c r="C783" s="28" t="str">
        <f>IF(記入用!C783="","",記入用!C783)</f>
        <v/>
      </c>
      <c r="D783" s="28" t="str">
        <f>IF(記入用!D783="","",記入用!D783)</f>
        <v/>
      </c>
      <c r="E783" s="28" t="str">
        <f>IF(記入用!E783="","",記入用!E783)</f>
        <v/>
      </c>
      <c r="F783" s="28" t="str">
        <f>IF(記入用!F783="","",記入用!F783)</f>
        <v/>
      </c>
      <c r="G783" s="28" t="str">
        <f>IF(OR(記入用!G783=0,記入用!H783=0),"",ROUND((記入用!G783+記入用!H783)/2,0))</f>
        <v/>
      </c>
      <c r="H783" s="29" t="str">
        <f>IF(集計用!G783="","",IF(集計用!F783="男",LOOKUP(集計用!G783,得点換算データ!$A$3:$B$12),LOOKUP(集計用!G783,得点換算データ!$A$17:$B$26)))</f>
        <v/>
      </c>
      <c r="I783" s="28" t="str">
        <f>IF(記入用!I783="","",記入用!I783)</f>
        <v/>
      </c>
      <c r="J783" s="30" t="str">
        <f>IF(集計用!I783="","",IF(集計用!F783="男",LOOKUP(集計用!I783,得点換算データ!$C$3:$D$12),LOOKUP(集計用!I783,得点換算データ!$C$17:$D$26)))</f>
        <v/>
      </c>
      <c r="K783" s="28" t="str">
        <f>IF(記入用!J783="","",ROUNDDOWN(記入用!J783,0))</f>
        <v/>
      </c>
      <c r="L783" s="29" t="str">
        <f>IF(集計用!K783="","",IF(集計用!F783="男",LOOKUP(集計用!K783,得点換算データ!$E$3:$F$12),LOOKUP(集計用!K783,得点換算データ!$E$17:$F$26)))</f>
        <v/>
      </c>
      <c r="M783" s="28" t="str">
        <f>IF(記入用!K783="","",記入用!K783)</f>
        <v/>
      </c>
      <c r="N783" s="30" t="str">
        <f>IF(集計用!M783="","",IF(集計用!F783="男",LOOKUP(集計用!M783,得点換算データ!$G$3:$H$12),LOOKUP(集計用!M783,得点換算データ!$G$17:$H$26)))</f>
        <v/>
      </c>
      <c r="O783" s="28" t="str">
        <f>IF(記入用!L783="","",記入用!L783)</f>
        <v/>
      </c>
      <c r="P783" s="30" t="str">
        <f>IF(集計用!O783="","",IF(集計用!F783="男",LOOKUP(集計用!O783,得点換算データ!$I$3:$J$12),LOOKUP(集計用!O783,得点換算データ!$I$17:$J$26)))</f>
        <v/>
      </c>
      <c r="Q783" s="28" t="str">
        <f>IF(記入用!M783="","",記入用!M783)</f>
        <v/>
      </c>
      <c r="R783" s="30" t="str">
        <f>IF(集計用!Q783="","",IF(集計用!F783="男",LOOKUP(集計用!Q783,得点換算データ!$K$3:$L$12),LOOKUP(集計用!Q783,得点換算データ!$K$17:$L$26)))</f>
        <v/>
      </c>
      <c r="S783" s="28" t="str">
        <f>IF(記入用!N783="","",ROUNDUP(記入用!N783,1))</f>
        <v/>
      </c>
      <c r="T783" s="30" t="str">
        <f>IF(集計用!S783="","",IF(集計用!F783="男",LOOKUP(集計用!S783,得点換算データ!$M$3:$N$12),LOOKUP(集計用!S783,得点換算データ!$M$17:$N$26)))</f>
        <v/>
      </c>
      <c r="U783" s="28" t="str">
        <f>IF(記入用!O783="","",ROUNDDOWN(記入用!O783,0))</f>
        <v/>
      </c>
      <c r="V783" s="30" t="str">
        <f>IF(集計用!U783="","",IF(集計用!F783="男",LOOKUP(集計用!U783,得点換算データ!$O$3:$P$12),LOOKUP(集計用!U783,得点換算データ!$O$17:$P$26)))</f>
        <v/>
      </c>
      <c r="W783" s="28" t="str">
        <f>IF(記入用!P783="","",ROUNDDOWN(記入用!P783,0))</f>
        <v/>
      </c>
      <c r="X783" s="30" t="str">
        <f>IF(集計用!W783="","",IF(集計用!F783="男",LOOKUP(集計用!W783,得点換算データ!$Q$3:$R$12),LOOKUP(集計用!W783,得点換算データ!$Q$17:$R$26)))</f>
        <v/>
      </c>
      <c r="Y783" s="28" t="str">
        <f>IF(SUM(集計用!H783+J783+L783+N783+P783+R783+T783+V783+X783)=0,"",(H783+J783+L783+N783+T783+V783+X783+MAX(P783,R783)))</f>
        <v/>
      </c>
      <c r="Z783" s="28" t="str">
        <f>IF(Y783="","",IF(C783=1,LOOKUP(Y783,得点換算データ!$B$29:$B$33,得点換算データ!$A$29:$A$33),IF(C783=2,LOOKUP(Y783,得点換算データ!$C$29:$C$33,得点換算データ!$A$29:$A$33),LOOKUP(Y783,得点換算データ!$D$29:$D$33,得点換算データ!$A$29:$A$33))))</f>
        <v/>
      </c>
      <c r="AA783" s="27">
        <f t="shared" si="120"/>
        <v>0</v>
      </c>
      <c r="AB783" s="27"/>
      <c r="AC783" s="27">
        <f t="shared" si="121"/>
        <v>0</v>
      </c>
      <c r="AD783" s="27">
        <f t="shared" si="122"/>
        <v>0</v>
      </c>
      <c r="AE783" s="27">
        <f t="shared" si="123"/>
        <v>0</v>
      </c>
      <c r="AF783" s="27">
        <f t="shared" si="124"/>
        <v>0</v>
      </c>
      <c r="AG783" s="27">
        <f t="shared" si="125"/>
        <v>0</v>
      </c>
      <c r="AH783" s="27">
        <f t="shared" si="126"/>
        <v>0</v>
      </c>
      <c r="AI783" s="27">
        <f t="shared" si="127"/>
        <v>0</v>
      </c>
      <c r="AJ783" s="27">
        <f t="shared" si="128"/>
        <v>0</v>
      </c>
      <c r="AK783" s="27">
        <f t="shared" si="129"/>
        <v>0</v>
      </c>
    </row>
    <row r="784" spans="1:37">
      <c r="A784" s="28" t="str">
        <f>IF(記入用!A784="","",記入用!A784)</f>
        <v/>
      </c>
      <c r="B784" s="28" t="str">
        <f>IF(記入用!B784="","",記入用!B784)</f>
        <v/>
      </c>
      <c r="C784" s="28" t="str">
        <f>IF(記入用!C784="","",記入用!C784)</f>
        <v/>
      </c>
      <c r="D784" s="28" t="str">
        <f>IF(記入用!D784="","",記入用!D784)</f>
        <v/>
      </c>
      <c r="E784" s="28" t="str">
        <f>IF(記入用!E784="","",記入用!E784)</f>
        <v/>
      </c>
      <c r="F784" s="28" t="str">
        <f>IF(記入用!F784="","",記入用!F784)</f>
        <v/>
      </c>
      <c r="G784" s="28" t="str">
        <f>IF(OR(記入用!G784=0,記入用!H784=0),"",ROUND((記入用!G784+記入用!H784)/2,0))</f>
        <v/>
      </c>
      <c r="H784" s="29" t="str">
        <f>IF(集計用!G784="","",IF(集計用!F784="男",LOOKUP(集計用!G784,得点換算データ!$A$3:$B$12),LOOKUP(集計用!G784,得点換算データ!$A$17:$B$26)))</f>
        <v/>
      </c>
      <c r="I784" s="28" t="str">
        <f>IF(記入用!I784="","",記入用!I784)</f>
        <v/>
      </c>
      <c r="J784" s="30" t="str">
        <f>IF(集計用!I784="","",IF(集計用!F784="男",LOOKUP(集計用!I784,得点換算データ!$C$3:$D$12),LOOKUP(集計用!I784,得点換算データ!$C$17:$D$26)))</f>
        <v/>
      </c>
      <c r="K784" s="28" t="str">
        <f>IF(記入用!J784="","",ROUNDDOWN(記入用!J784,0))</f>
        <v/>
      </c>
      <c r="L784" s="29" t="str">
        <f>IF(集計用!K784="","",IF(集計用!F784="男",LOOKUP(集計用!K784,得点換算データ!$E$3:$F$12),LOOKUP(集計用!K784,得点換算データ!$E$17:$F$26)))</f>
        <v/>
      </c>
      <c r="M784" s="28" t="str">
        <f>IF(記入用!K784="","",記入用!K784)</f>
        <v/>
      </c>
      <c r="N784" s="30" t="str">
        <f>IF(集計用!M784="","",IF(集計用!F784="男",LOOKUP(集計用!M784,得点換算データ!$G$3:$H$12),LOOKUP(集計用!M784,得点換算データ!$G$17:$H$26)))</f>
        <v/>
      </c>
      <c r="O784" s="28" t="str">
        <f>IF(記入用!L784="","",記入用!L784)</f>
        <v/>
      </c>
      <c r="P784" s="30" t="str">
        <f>IF(集計用!O784="","",IF(集計用!F784="男",LOOKUP(集計用!O784,得点換算データ!$I$3:$J$12),LOOKUP(集計用!O784,得点換算データ!$I$17:$J$26)))</f>
        <v/>
      </c>
      <c r="Q784" s="28" t="str">
        <f>IF(記入用!M784="","",記入用!M784)</f>
        <v/>
      </c>
      <c r="R784" s="30" t="str">
        <f>IF(集計用!Q784="","",IF(集計用!F784="男",LOOKUP(集計用!Q784,得点換算データ!$K$3:$L$12),LOOKUP(集計用!Q784,得点換算データ!$K$17:$L$26)))</f>
        <v/>
      </c>
      <c r="S784" s="28" t="str">
        <f>IF(記入用!N784="","",ROUNDUP(記入用!N784,1))</f>
        <v/>
      </c>
      <c r="T784" s="30" t="str">
        <f>IF(集計用!S784="","",IF(集計用!F784="男",LOOKUP(集計用!S784,得点換算データ!$M$3:$N$12),LOOKUP(集計用!S784,得点換算データ!$M$17:$N$26)))</f>
        <v/>
      </c>
      <c r="U784" s="28" t="str">
        <f>IF(記入用!O784="","",ROUNDDOWN(記入用!O784,0))</f>
        <v/>
      </c>
      <c r="V784" s="30" t="str">
        <f>IF(集計用!U784="","",IF(集計用!F784="男",LOOKUP(集計用!U784,得点換算データ!$O$3:$P$12),LOOKUP(集計用!U784,得点換算データ!$O$17:$P$26)))</f>
        <v/>
      </c>
      <c r="W784" s="28" t="str">
        <f>IF(記入用!P784="","",ROUNDDOWN(記入用!P784,0))</f>
        <v/>
      </c>
      <c r="X784" s="30" t="str">
        <f>IF(集計用!W784="","",IF(集計用!F784="男",LOOKUP(集計用!W784,得点換算データ!$Q$3:$R$12),LOOKUP(集計用!W784,得点換算データ!$Q$17:$R$26)))</f>
        <v/>
      </c>
      <c r="Y784" s="28" t="str">
        <f>IF(SUM(集計用!H784+J784+L784+N784+P784+R784+T784+V784+X784)=0,"",(H784+J784+L784+N784+T784+V784+X784+MAX(P784,R784)))</f>
        <v/>
      </c>
      <c r="Z784" s="28" t="str">
        <f>IF(Y784="","",IF(C784=1,LOOKUP(Y784,得点換算データ!$B$29:$B$33,得点換算データ!$A$29:$A$33),IF(C784=2,LOOKUP(Y784,得点換算データ!$C$29:$C$33,得点換算データ!$A$29:$A$33),LOOKUP(Y784,得点換算データ!$D$29:$D$33,得点換算データ!$A$29:$A$33))))</f>
        <v/>
      </c>
      <c r="AA784" s="27">
        <f t="shared" si="120"/>
        <v>0</v>
      </c>
      <c r="AB784" s="27"/>
      <c r="AC784" s="27">
        <f t="shared" si="121"/>
        <v>0</v>
      </c>
      <c r="AD784" s="27">
        <f t="shared" si="122"/>
        <v>0</v>
      </c>
      <c r="AE784" s="27">
        <f t="shared" si="123"/>
        <v>0</v>
      </c>
      <c r="AF784" s="27">
        <f t="shared" si="124"/>
        <v>0</v>
      </c>
      <c r="AG784" s="27">
        <f t="shared" si="125"/>
        <v>0</v>
      </c>
      <c r="AH784" s="27">
        <f t="shared" si="126"/>
        <v>0</v>
      </c>
      <c r="AI784" s="27">
        <f t="shared" si="127"/>
        <v>0</v>
      </c>
      <c r="AJ784" s="27">
        <f t="shared" si="128"/>
        <v>0</v>
      </c>
      <c r="AK784" s="27">
        <f t="shared" si="129"/>
        <v>0</v>
      </c>
    </row>
    <row r="785" spans="1:37">
      <c r="A785" s="28" t="str">
        <f>IF(記入用!A785="","",記入用!A785)</f>
        <v/>
      </c>
      <c r="B785" s="28" t="str">
        <f>IF(記入用!B785="","",記入用!B785)</f>
        <v/>
      </c>
      <c r="C785" s="28" t="str">
        <f>IF(記入用!C785="","",記入用!C785)</f>
        <v/>
      </c>
      <c r="D785" s="28" t="str">
        <f>IF(記入用!D785="","",記入用!D785)</f>
        <v/>
      </c>
      <c r="E785" s="28" t="str">
        <f>IF(記入用!E785="","",記入用!E785)</f>
        <v/>
      </c>
      <c r="F785" s="28" t="str">
        <f>IF(記入用!F785="","",記入用!F785)</f>
        <v/>
      </c>
      <c r="G785" s="28" t="str">
        <f>IF(OR(記入用!G785=0,記入用!H785=0),"",ROUND((記入用!G785+記入用!H785)/2,0))</f>
        <v/>
      </c>
      <c r="H785" s="29" t="str">
        <f>IF(集計用!G785="","",IF(集計用!F785="男",LOOKUP(集計用!G785,得点換算データ!$A$3:$B$12),LOOKUP(集計用!G785,得点換算データ!$A$17:$B$26)))</f>
        <v/>
      </c>
      <c r="I785" s="28" t="str">
        <f>IF(記入用!I785="","",記入用!I785)</f>
        <v/>
      </c>
      <c r="J785" s="30" t="str">
        <f>IF(集計用!I785="","",IF(集計用!F785="男",LOOKUP(集計用!I785,得点換算データ!$C$3:$D$12),LOOKUP(集計用!I785,得点換算データ!$C$17:$D$26)))</f>
        <v/>
      </c>
      <c r="K785" s="28" t="str">
        <f>IF(記入用!J785="","",ROUNDDOWN(記入用!J785,0))</f>
        <v/>
      </c>
      <c r="L785" s="29" t="str">
        <f>IF(集計用!K785="","",IF(集計用!F785="男",LOOKUP(集計用!K785,得点換算データ!$E$3:$F$12),LOOKUP(集計用!K785,得点換算データ!$E$17:$F$26)))</f>
        <v/>
      </c>
      <c r="M785" s="28" t="str">
        <f>IF(記入用!K785="","",記入用!K785)</f>
        <v/>
      </c>
      <c r="N785" s="30" t="str">
        <f>IF(集計用!M785="","",IF(集計用!F785="男",LOOKUP(集計用!M785,得点換算データ!$G$3:$H$12),LOOKUP(集計用!M785,得点換算データ!$G$17:$H$26)))</f>
        <v/>
      </c>
      <c r="O785" s="28" t="str">
        <f>IF(記入用!L785="","",記入用!L785)</f>
        <v/>
      </c>
      <c r="P785" s="30" t="str">
        <f>IF(集計用!O785="","",IF(集計用!F785="男",LOOKUP(集計用!O785,得点換算データ!$I$3:$J$12),LOOKUP(集計用!O785,得点換算データ!$I$17:$J$26)))</f>
        <v/>
      </c>
      <c r="Q785" s="28" t="str">
        <f>IF(記入用!M785="","",記入用!M785)</f>
        <v/>
      </c>
      <c r="R785" s="30" t="str">
        <f>IF(集計用!Q785="","",IF(集計用!F785="男",LOOKUP(集計用!Q785,得点換算データ!$K$3:$L$12),LOOKUP(集計用!Q785,得点換算データ!$K$17:$L$26)))</f>
        <v/>
      </c>
      <c r="S785" s="28" t="str">
        <f>IF(記入用!N785="","",ROUNDUP(記入用!N785,1))</f>
        <v/>
      </c>
      <c r="T785" s="30" t="str">
        <f>IF(集計用!S785="","",IF(集計用!F785="男",LOOKUP(集計用!S785,得点換算データ!$M$3:$N$12),LOOKUP(集計用!S785,得点換算データ!$M$17:$N$26)))</f>
        <v/>
      </c>
      <c r="U785" s="28" t="str">
        <f>IF(記入用!O785="","",ROUNDDOWN(記入用!O785,0))</f>
        <v/>
      </c>
      <c r="V785" s="30" t="str">
        <f>IF(集計用!U785="","",IF(集計用!F785="男",LOOKUP(集計用!U785,得点換算データ!$O$3:$P$12),LOOKUP(集計用!U785,得点換算データ!$O$17:$P$26)))</f>
        <v/>
      </c>
      <c r="W785" s="28" t="str">
        <f>IF(記入用!P785="","",ROUNDDOWN(記入用!P785,0))</f>
        <v/>
      </c>
      <c r="X785" s="30" t="str">
        <f>IF(集計用!W785="","",IF(集計用!F785="男",LOOKUP(集計用!W785,得点換算データ!$Q$3:$R$12),LOOKUP(集計用!W785,得点換算データ!$Q$17:$R$26)))</f>
        <v/>
      </c>
      <c r="Y785" s="28" t="str">
        <f>IF(SUM(集計用!H785+J785+L785+N785+P785+R785+T785+V785+X785)=0,"",(H785+J785+L785+N785+T785+V785+X785+MAX(P785,R785)))</f>
        <v/>
      </c>
      <c r="Z785" s="28" t="str">
        <f>IF(Y785="","",IF(C785=1,LOOKUP(Y785,得点換算データ!$B$29:$B$33,得点換算データ!$A$29:$A$33),IF(C785=2,LOOKUP(Y785,得点換算データ!$C$29:$C$33,得点換算データ!$A$29:$A$33),LOOKUP(Y785,得点換算データ!$D$29:$D$33,得点換算データ!$A$29:$A$33))))</f>
        <v/>
      </c>
      <c r="AA785" s="27">
        <f t="shared" si="120"/>
        <v>0</v>
      </c>
      <c r="AB785" s="27"/>
      <c r="AC785" s="27">
        <f t="shared" si="121"/>
        <v>0</v>
      </c>
      <c r="AD785" s="27">
        <f t="shared" si="122"/>
        <v>0</v>
      </c>
      <c r="AE785" s="27">
        <f t="shared" si="123"/>
        <v>0</v>
      </c>
      <c r="AF785" s="27">
        <f t="shared" si="124"/>
        <v>0</v>
      </c>
      <c r="AG785" s="27">
        <f t="shared" si="125"/>
        <v>0</v>
      </c>
      <c r="AH785" s="27">
        <f t="shared" si="126"/>
        <v>0</v>
      </c>
      <c r="AI785" s="27">
        <f t="shared" si="127"/>
        <v>0</v>
      </c>
      <c r="AJ785" s="27">
        <f t="shared" si="128"/>
        <v>0</v>
      </c>
      <c r="AK785" s="27">
        <f t="shared" si="129"/>
        <v>0</v>
      </c>
    </row>
    <row r="786" spans="1:37">
      <c r="A786" s="28" t="str">
        <f>IF(記入用!A786="","",記入用!A786)</f>
        <v/>
      </c>
      <c r="B786" s="28" t="str">
        <f>IF(記入用!B786="","",記入用!B786)</f>
        <v/>
      </c>
      <c r="C786" s="28" t="str">
        <f>IF(記入用!C786="","",記入用!C786)</f>
        <v/>
      </c>
      <c r="D786" s="28" t="str">
        <f>IF(記入用!D786="","",記入用!D786)</f>
        <v/>
      </c>
      <c r="E786" s="28" t="str">
        <f>IF(記入用!E786="","",記入用!E786)</f>
        <v/>
      </c>
      <c r="F786" s="28" t="str">
        <f>IF(記入用!F786="","",記入用!F786)</f>
        <v/>
      </c>
      <c r="G786" s="28" t="str">
        <f>IF(OR(記入用!G786=0,記入用!H786=0),"",ROUND((記入用!G786+記入用!H786)/2,0))</f>
        <v/>
      </c>
      <c r="H786" s="29" t="str">
        <f>IF(集計用!G786="","",IF(集計用!F786="男",LOOKUP(集計用!G786,得点換算データ!$A$3:$B$12),LOOKUP(集計用!G786,得点換算データ!$A$17:$B$26)))</f>
        <v/>
      </c>
      <c r="I786" s="28" t="str">
        <f>IF(記入用!I786="","",記入用!I786)</f>
        <v/>
      </c>
      <c r="J786" s="30" t="str">
        <f>IF(集計用!I786="","",IF(集計用!F786="男",LOOKUP(集計用!I786,得点換算データ!$C$3:$D$12),LOOKUP(集計用!I786,得点換算データ!$C$17:$D$26)))</f>
        <v/>
      </c>
      <c r="K786" s="28" t="str">
        <f>IF(記入用!J786="","",ROUNDDOWN(記入用!J786,0))</f>
        <v/>
      </c>
      <c r="L786" s="29" t="str">
        <f>IF(集計用!K786="","",IF(集計用!F786="男",LOOKUP(集計用!K786,得点換算データ!$E$3:$F$12),LOOKUP(集計用!K786,得点換算データ!$E$17:$F$26)))</f>
        <v/>
      </c>
      <c r="M786" s="28" t="str">
        <f>IF(記入用!K786="","",記入用!K786)</f>
        <v/>
      </c>
      <c r="N786" s="30" t="str">
        <f>IF(集計用!M786="","",IF(集計用!F786="男",LOOKUP(集計用!M786,得点換算データ!$G$3:$H$12),LOOKUP(集計用!M786,得点換算データ!$G$17:$H$26)))</f>
        <v/>
      </c>
      <c r="O786" s="28" t="str">
        <f>IF(記入用!L786="","",記入用!L786)</f>
        <v/>
      </c>
      <c r="P786" s="30" t="str">
        <f>IF(集計用!O786="","",IF(集計用!F786="男",LOOKUP(集計用!O786,得点換算データ!$I$3:$J$12),LOOKUP(集計用!O786,得点換算データ!$I$17:$J$26)))</f>
        <v/>
      </c>
      <c r="Q786" s="28" t="str">
        <f>IF(記入用!M786="","",記入用!M786)</f>
        <v/>
      </c>
      <c r="R786" s="30" t="str">
        <f>IF(集計用!Q786="","",IF(集計用!F786="男",LOOKUP(集計用!Q786,得点換算データ!$K$3:$L$12),LOOKUP(集計用!Q786,得点換算データ!$K$17:$L$26)))</f>
        <v/>
      </c>
      <c r="S786" s="28" t="str">
        <f>IF(記入用!N786="","",ROUNDUP(記入用!N786,1))</f>
        <v/>
      </c>
      <c r="T786" s="30" t="str">
        <f>IF(集計用!S786="","",IF(集計用!F786="男",LOOKUP(集計用!S786,得点換算データ!$M$3:$N$12),LOOKUP(集計用!S786,得点換算データ!$M$17:$N$26)))</f>
        <v/>
      </c>
      <c r="U786" s="28" t="str">
        <f>IF(記入用!O786="","",ROUNDDOWN(記入用!O786,0))</f>
        <v/>
      </c>
      <c r="V786" s="30" t="str">
        <f>IF(集計用!U786="","",IF(集計用!F786="男",LOOKUP(集計用!U786,得点換算データ!$O$3:$P$12),LOOKUP(集計用!U786,得点換算データ!$O$17:$P$26)))</f>
        <v/>
      </c>
      <c r="W786" s="28" t="str">
        <f>IF(記入用!P786="","",ROUNDDOWN(記入用!P786,0))</f>
        <v/>
      </c>
      <c r="X786" s="30" t="str">
        <f>IF(集計用!W786="","",IF(集計用!F786="男",LOOKUP(集計用!W786,得点換算データ!$Q$3:$R$12),LOOKUP(集計用!W786,得点換算データ!$Q$17:$R$26)))</f>
        <v/>
      </c>
      <c r="Y786" s="28" t="str">
        <f>IF(SUM(集計用!H786+J786+L786+N786+P786+R786+T786+V786+X786)=0,"",(H786+J786+L786+N786+T786+V786+X786+MAX(P786,R786)))</f>
        <v/>
      </c>
      <c r="Z786" s="28" t="str">
        <f>IF(Y786="","",IF(C786=1,LOOKUP(Y786,得点換算データ!$B$29:$B$33,得点換算データ!$A$29:$A$33),IF(C786=2,LOOKUP(Y786,得点換算データ!$C$29:$C$33,得点換算データ!$A$29:$A$33),LOOKUP(Y786,得点換算データ!$D$29:$D$33,得点換算データ!$A$29:$A$33))))</f>
        <v/>
      </c>
      <c r="AA786" s="27">
        <f t="shared" si="120"/>
        <v>0</v>
      </c>
      <c r="AB786" s="27"/>
      <c r="AC786" s="27">
        <f t="shared" si="121"/>
        <v>0</v>
      </c>
      <c r="AD786" s="27">
        <f t="shared" si="122"/>
        <v>0</v>
      </c>
      <c r="AE786" s="27">
        <f t="shared" si="123"/>
        <v>0</v>
      </c>
      <c r="AF786" s="27">
        <f t="shared" si="124"/>
        <v>0</v>
      </c>
      <c r="AG786" s="27">
        <f t="shared" si="125"/>
        <v>0</v>
      </c>
      <c r="AH786" s="27">
        <f t="shared" si="126"/>
        <v>0</v>
      </c>
      <c r="AI786" s="27">
        <f t="shared" si="127"/>
        <v>0</v>
      </c>
      <c r="AJ786" s="27">
        <f t="shared" si="128"/>
        <v>0</v>
      </c>
      <c r="AK786" s="27">
        <f t="shared" si="129"/>
        <v>0</v>
      </c>
    </row>
    <row r="787" spans="1:37">
      <c r="A787" s="28" t="str">
        <f>IF(記入用!A787="","",記入用!A787)</f>
        <v/>
      </c>
      <c r="B787" s="28" t="str">
        <f>IF(記入用!B787="","",記入用!B787)</f>
        <v/>
      </c>
      <c r="C787" s="28" t="str">
        <f>IF(記入用!C787="","",記入用!C787)</f>
        <v/>
      </c>
      <c r="D787" s="28" t="str">
        <f>IF(記入用!D787="","",記入用!D787)</f>
        <v/>
      </c>
      <c r="E787" s="28" t="str">
        <f>IF(記入用!E787="","",記入用!E787)</f>
        <v/>
      </c>
      <c r="F787" s="28" t="str">
        <f>IF(記入用!F787="","",記入用!F787)</f>
        <v/>
      </c>
      <c r="G787" s="28" t="str">
        <f>IF(OR(記入用!G787=0,記入用!H787=0),"",ROUND((記入用!G787+記入用!H787)/2,0))</f>
        <v/>
      </c>
      <c r="H787" s="29" t="str">
        <f>IF(集計用!G787="","",IF(集計用!F787="男",LOOKUP(集計用!G787,得点換算データ!$A$3:$B$12),LOOKUP(集計用!G787,得点換算データ!$A$17:$B$26)))</f>
        <v/>
      </c>
      <c r="I787" s="28" t="str">
        <f>IF(記入用!I787="","",記入用!I787)</f>
        <v/>
      </c>
      <c r="J787" s="30" t="str">
        <f>IF(集計用!I787="","",IF(集計用!F787="男",LOOKUP(集計用!I787,得点換算データ!$C$3:$D$12),LOOKUP(集計用!I787,得点換算データ!$C$17:$D$26)))</f>
        <v/>
      </c>
      <c r="K787" s="28" t="str">
        <f>IF(記入用!J787="","",ROUNDDOWN(記入用!J787,0))</f>
        <v/>
      </c>
      <c r="L787" s="29" t="str">
        <f>IF(集計用!K787="","",IF(集計用!F787="男",LOOKUP(集計用!K787,得点換算データ!$E$3:$F$12),LOOKUP(集計用!K787,得点換算データ!$E$17:$F$26)))</f>
        <v/>
      </c>
      <c r="M787" s="28" t="str">
        <f>IF(記入用!K787="","",記入用!K787)</f>
        <v/>
      </c>
      <c r="N787" s="30" t="str">
        <f>IF(集計用!M787="","",IF(集計用!F787="男",LOOKUP(集計用!M787,得点換算データ!$G$3:$H$12),LOOKUP(集計用!M787,得点換算データ!$G$17:$H$26)))</f>
        <v/>
      </c>
      <c r="O787" s="28" t="str">
        <f>IF(記入用!L787="","",記入用!L787)</f>
        <v/>
      </c>
      <c r="P787" s="30" t="str">
        <f>IF(集計用!O787="","",IF(集計用!F787="男",LOOKUP(集計用!O787,得点換算データ!$I$3:$J$12),LOOKUP(集計用!O787,得点換算データ!$I$17:$J$26)))</f>
        <v/>
      </c>
      <c r="Q787" s="28" t="str">
        <f>IF(記入用!M787="","",記入用!M787)</f>
        <v/>
      </c>
      <c r="R787" s="30" t="str">
        <f>IF(集計用!Q787="","",IF(集計用!F787="男",LOOKUP(集計用!Q787,得点換算データ!$K$3:$L$12),LOOKUP(集計用!Q787,得点換算データ!$K$17:$L$26)))</f>
        <v/>
      </c>
      <c r="S787" s="28" t="str">
        <f>IF(記入用!N787="","",ROUNDUP(記入用!N787,1))</f>
        <v/>
      </c>
      <c r="T787" s="30" t="str">
        <f>IF(集計用!S787="","",IF(集計用!F787="男",LOOKUP(集計用!S787,得点換算データ!$M$3:$N$12),LOOKUP(集計用!S787,得点換算データ!$M$17:$N$26)))</f>
        <v/>
      </c>
      <c r="U787" s="28" t="str">
        <f>IF(記入用!O787="","",ROUNDDOWN(記入用!O787,0))</f>
        <v/>
      </c>
      <c r="V787" s="30" t="str">
        <f>IF(集計用!U787="","",IF(集計用!F787="男",LOOKUP(集計用!U787,得点換算データ!$O$3:$P$12),LOOKUP(集計用!U787,得点換算データ!$O$17:$P$26)))</f>
        <v/>
      </c>
      <c r="W787" s="28" t="str">
        <f>IF(記入用!P787="","",ROUNDDOWN(記入用!P787,0))</f>
        <v/>
      </c>
      <c r="X787" s="30" t="str">
        <f>IF(集計用!W787="","",IF(集計用!F787="男",LOOKUP(集計用!W787,得点換算データ!$Q$3:$R$12),LOOKUP(集計用!W787,得点換算データ!$Q$17:$R$26)))</f>
        <v/>
      </c>
      <c r="Y787" s="28" t="str">
        <f>IF(SUM(集計用!H787+J787+L787+N787+P787+R787+T787+V787+X787)=0,"",(H787+J787+L787+N787+T787+V787+X787+MAX(P787,R787)))</f>
        <v/>
      </c>
      <c r="Z787" s="28" t="str">
        <f>IF(Y787="","",IF(C787=1,LOOKUP(Y787,得点換算データ!$B$29:$B$33,得点換算データ!$A$29:$A$33),IF(C787=2,LOOKUP(Y787,得点換算データ!$C$29:$C$33,得点換算データ!$A$29:$A$33),LOOKUP(Y787,得点換算データ!$D$29:$D$33,得点換算データ!$A$29:$A$33))))</f>
        <v/>
      </c>
      <c r="AA787" s="27">
        <f t="shared" si="120"/>
        <v>0</v>
      </c>
      <c r="AB787" s="27"/>
      <c r="AC787" s="27">
        <f t="shared" si="121"/>
        <v>0</v>
      </c>
      <c r="AD787" s="27">
        <f t="shared" si="122"/>
        <v>0</v>
      </c>
      <c r="AE787" s="27">
        <f t="shared" si="123"/>
        <v>0</v>
      </c>
      <c r="AF787" s="27">
        <f t="shared" si="124"/>
        <v>0</v>
      </c>
      <c r="AG787" s="27">
        <f t="shared" si="125"/>
        <v>0</v>
      </c>
      <c r="AH787" s="27">
        <f t="shared" si="126"/>
        <v>0</v>
      </c>
      <c r="AI787" s="27">
        <f t="shared" si="127"/>
        <v>0</v>
      </c>
      <c r="AJ787" s="27">
        <f t="shared" si="128"/>
        <v>0</v>
      </c>
      <c r="AK787" s="27">
        <f t="shared" si="129"/>
        <v>0</v>
      </c>
    </row>
    <row r="788" spans="1:37">
      <c r="A788" s="28" t="str">
        <f>IF(記入用!A788="","",記入用!A788)</f>
        <v/>
      </c>
      <c r="B788" s="28" t="str">
        <f>IF(記入用!B788="","",記入用!B788)</f>
        <v/>
      </c>
      <c r="C788" s="28" t="str">
        <f>IF(記入用!C788="","",記入用!C788)</f>
        <v/>
      </c>
      <c r="D788" s="28" t="str">
        <f>IF(記入用!D788="","",記入用!D788)</f>
        <v/>
      </c>
      <c r="E788" s="28" t="str">
        <f>IF(記入用!E788="","",記入用!E788)</f>
        <v/>
      </c>
      <c r="F788" s="28" t="str">
        <f>IF(記入用!F788="","",記入用!F788)</f>
        <v/>
      </c>
      <c r="G788" s="28" t="str">
        <f>IF(OR(記入用!G788=0,記入用!H788=0),"",ROUND((記入用!G788+記入用!H788)/2,0))</f>
        <v/>
      </c>
      <c r="H788" s="29" t="str">
        <f>IF(集計用!G788="","",IF(集計用!F788="男",LOOKUP(集計用!G788,得点換算データ!$A$3:$B$12),LOOKUP(集計用!G788,得点換算データ!$A$17:$B$26)))</f>
        <v/>
      </c>
      <c r="I788" s="28" t="str">
        <f>IF(記入用!I788="","",記入用!I788)</f>
        <v/>
      </c>
      <c r="J788" s="30" t="str">
        <f>IF(集計用!I788="","",IF(集計用!F788="男",LOOKUP(集計用!I788,得点換算データ!$C$3:$D$12),LOOKUP(集計用!I788,得点換算データ!$C$17:$D$26)))</f>
        <v/>
      </c>
      <c r="K788" s="28" t="str">
        <f>IF(記入用!J788="","",ROUNDDOWN(記入用!J788,0))</f>
        <v/>
      </c>
      <c r="L788" s="29" t="str">
        <f>IF(集計用!K788="","",IF(集計用!F788="男",LOOKUP(集計用!K788,得点換算データ!$E$3:$F$12),LOOKUP(集計用!K788,得点換算データ!$E$17:$F$26)))</f>
        <v/>
      </c>
      <c r="M788" s="28" t="str">
        <f>IF(記入用!K788="","",記入用!K788)</f>
        <v/>
      </c>
      <c r="N788" s="30" t="str">
        <f>IF(集計用!M788="","",IF(集計用!F788="男",LOOKUP(集計用!M788,得点換算データ!$G$3:$H$12),LOOKUP(集計用!M788,得点換算データ!$G$17:$H$26)))</f>
        <v/>
      </c>
      <c r="O788" s="28" t="str">
        <f>IF(記入用!L788="","",記入用!L788)</f>
        <v/>
      </c>
      <c r="P788" s="30" t="str">
        <f>IF(集計用!O788="","",IF(集計用!F788="男",LOOKUP(集計用!O788,得点換算データ!$I$3:$J$12),LOOKUP(集計用!O788,得点換算データ!$I$17:$J$26)))</f>
        <v/>
      </c>
      <c r="Q788" s="28" t="str">
        <f>IF(記入用!M788="","",記入用!M788)</f>
        <v/>
      </c>
      <c r="R788" s="30" t="str">
        <f>IF(集計用!Q788="","",IF(集計用!F788="男",LOOKUP(集計用!Q788,得点換算データ!$K$3:$L$12),LOOKUP(集計用!Q788,得点換算データ!$K$17:$L$26)))</f>
        <v/>
      </c>
      <c r="S788" s="28" t="str">
        <f>IF(記入用!N788="","",ROUNDUP(記入用!N788,1))</f>
        <v/>
      </c>
      <c r="T788" s="30" t="str">
        <f>IF(集計用!S788="","",IF(集計用!F788="男",LOOKUP(集計用!S788,得点換算データ!$M$3:$N$12),LOOKUP(集計用!S788,得点換算データ!$M$17:$N$26)))</f>
        <v/>
      </c>
      <c r="U788" s="28" t="str">
        <f>IF(記入用!O788="","",ROUNDDOWN(記入用!O788,0))</f>
        <v/>
      </c>
      <c r="V788" s="30" t="str">
        <f>IF(集計用!U788="","",IF(集計用!F788="男",LOOKUP(集計用!U788,得点換算データ!$O$3:$P$12),LOOKUP(集計用!U788,得点換算データ!$O$17:$P$26)))</f>
        <v/>
      </c>
      <c r="W788" s="28" t="str">
        <f>IF(記入用!P788="","",ROUNDDOWN(記入用!P788,0))</f>
        <v/>
      </c>
      <c r="X788" s="30" t="str">
        <f>IF(集計用!W788="","",IF(集計用!F788="男",LOOKUP(集計用!W788,得点換算データ!$Q$3:$R$12),LOOKUP(集計用!W788,得点換算データ!$Q$17:$R$26)))</f>
        <v/>
      </c>
      <c r="Y788" s="28" t="str">
        <f>IF(SUM(集計用!H788+J788+L788+N788+P788+R788+T788+V788+X788)=0,"",(H788+J788+L788+N788+T788+V788+X788+MAX(P788,R788)))</f>
        <v/>
      </c>
      <c r="Z788" s="28" t="str">
        <f>IF(Y788="","",IF(C788=1,LOOKUP(Y788,得点換算データ!$B$29:$B$33,得点換算データ!$A$29:$A$33),IF(C788=2,LOOKUP(Y788,得点換算データ!$C$29:$C$33,得点換算データ!$A$29:$A$33),LOOKUP(Y788,得点換算データ!$D$29:$D$33,得点換算データ!$A$29:$A$33))))</f>
        <v/>
      </c>
      <c r="AA788" s="27">
        <f t="shared" si="120"/>
        <v>0</v>
      </c>
      <c r="AB788" s="27"/>
      <c r="AC788" s="27">
        <f t="shared" si="121"/>
        <v>0</v>
      </c>
      <c r="AD788" s="27">
        <f t="shared" si="122"/>
        <v>0</v>
      </c>
      <c r="AE788" s="27">
        <f t="shared" si="123"/>
        <v>0</v>
      </c>
      <c r="AF788" s="27">
        <f t="shared" si="124"/>
        <v>0</v>
      </c>
      <c r="AG788" s="27">
        <f t="shared" si="125"/>
        <v>0</v>
      </c>
      <c r="AH788" s="27">
        <f t="shared" si="126"/>
        <v>0</v>
      </c>
      <c r="AI788" s="27">
        <f t="shared" si="127"/>
        <v>0</v>
      </c>
      <c r="AJ788" s="27">
        <f t="shared" si="128"/>
        <v>0</v>
      </c>
      <c r="AK788" s="27">
        <f t="shared" si="129"/>
        <v>0</v>
      </c>
    </row>
    <row r="789" spans="1:37">
      <c r="A789" s="28" t="str">
        <f>IF(記入用!A789="","",記入用!A789)</f>
        <v/>
      </c>
      <c r="B789" s="28" t="str">
        <f>IF(記入用!B789="","",記入用!B789)</f>
        <v/>
      </c>
      <c r="C789" s="28" t="str">
        <f>IF(記入用!C789="","",記入用!C789)</f>
        <v/>
      </c>
      <c r="D789" s="28" t="str">
        <f>IF(記入用!D789="","",記入用!D789)</f>
        <v/>
      </c>
      <c r="E789" s="28" t="str">
        <f>IF(記入用!E789="","",記入用!E789)</f>
        <v/>
      </c>
      <c r="F789" s="28" t="str">
        <f>IF(記入用!F789="","",記入用!F789)</f>
        <v/>
      </c>
      <c r="G789" s="28" t="str">
        <f>IF(OR(記入用!G789=0,記入用!H789=0),"",ROUND((記入用!G789+記入用!H789)/2,0))</f>
        <v/>
      </c>
      <c r="H789" s="29" t="str">
        <f>IF(集計用!G789="","",IF(集計用!F789="男",LOOKUP(集計用!G789,得点換算データ!$A$3:$B$12),LOOKUP(集計用!G789,得点換算データ!$A$17:$B$26)))</f>
        <v/>
      </c>
      <c r="I789" s="28" t="str">
        <f>IF(記入用!I789="","",記入用!I789)</f>
        <v/>
      </c>
      <c r="J789" s="30" t="str">
        <f>IF(集計用!I789="","",IF(集計用!F789="男",LOOKUP(集計用!I789,得点換算データ!$C$3:$D$12),LOOKUP(集計用!I789,得点換算データ!$C$17:$D$26)))</f>
        <v/>
      </c>
      <c r="K789" s="28" t="str">
        <f>IF(記入用!J789="","",ROUNDDOWN(記入用!J789,0))</f>
        <v/>
      </c>
      <c r="L789" s="29" t="str">
        <f>IF(集計用!K789="","",IF(集計用!F789="男",LOOKUP(集計用!K789,得点換算データ!$E$3:$F$12),LOOKUP(集計用!K789,得点換算データ!$E$17:$F$26)))</f>
        <v/>
      </c>
      <c r="M789" s="28" t="str">
        <f>IF(記入用!K789="","",記入用!K789)</f>
        <v/>
      </c>
      <c r="N789" s="30" t="str">
        <f>IF(集計用!M789="","",IF(集計用!F789="男",LOOKUP(集計用!M789,得点換算データ!$G$3:$H$12),LOOKUP(集計用!M789,得点換算データ!$G$17:$H$26)))</f>
        <v/>
      </c>
      <c r="O789" s="28" t="str">
        <f>IF(記入用!L789="","",記入用!L789)</f>
        <v/>
      </c>
      <c r="P789" s="30" t="str">
        <f>IF(集計用!O789="","",IF(集計用!F789="男",LOOKUP(集計用!O789,得点換算データ!$I$3:$J$12),LOOKUP(集計用!O789,得点換算データ!$I$17:$J$26)))</f>
        <v/>
      </c>
      <c r="Q789" s="28" t="str">
        <f>IF(記入用!M789="","",記入用!M789)</f>
        <v/>
      </c>
      <c r="R789" s="30" t="str">
        <f>IF(集計用!Q789="","",IF(集計用!F789="男",LOOKUP(集計用!Q789,得点換算データ!$K$3:$L$12),LOOKUP(集計用!Q789,得点換算データ!$K$17:$L$26)))</f>
        <v/>
      </c>
      <c r="S789" s="28" t="str">
        <f>IF(記入用!N789="","",ROUNDUP(記入用!N789,1))</f>
        <v/>
      </c>
      <c r="T789" s="30" t="str">
        <f>IF(集計用!S789="","",IF(集計用!F789="男",LOOKUP(集計用!S789,得点換算データ!$M$3:$N$12),LOOKUP(集計用!S789,得点換算データ!$M$17:$N$26)))</f>
        <v/>
      </c>
      <c r="U789" s="28" t="str">
        <f>IF(記入用!O789="","",ROUNDDOWN(記入用!O789,0))</f>
        <v/>
      </c>
      <c r="V789" s="30" t="str">
        <f>IF(集計用!U789="","",IF(集計用!F789="男",LOOKUP(集計用!U789,得点換算データ!$O$3:$P$12),LOOKUP(集計用!U789,得点換算データ!$O$17:$P$26)))</f>
        <v/>
      </c>
      <c r="W789" s="28" t="str">
        <f>IF(記入用!P789="","",ROUNDDOWN(記入用!P789,0))</f>
        <v/>
      </c>
      <c r="X789" s="30" t="str">
        <f>IF(集計用!W789="","",IF(集計用!F789="男",LOOKUP(集計用!W789,得点換算データ!$Q$3:$R$12),LOOKUP(集計用!W789,得点換算データ!$Q$17:$R$26)))</f>
        <v/>
      </c>
      <c r="Y789" s="28" t="str">
        <f>IF(SUM(集計用!H789+J789+L789+N789+P789+R789+T789+V789+X789)=0,"",(H789+J789+L789+N789+T789+V789+X789+MAX(P789,R789)))</f>
        <v/>
      </c>
      <c r="Z789" s="28" t="str">
        <f>IF(Y789="","",IF(C789=1,LOOKUP(Y789,得点換算データ!$B$29:$B$33,得点換算データ!$A$29:$A$33),IF(C789=2,LOOKUP(Y789,得点換算データ!$C$29:$C$33,得点換算データ!$A$29:$A$33),LOOKUP(Y789,得点換算データ!$D$29:$D$33,得点換算データ!$A$29:$A$33))))</f>
        <v/>
      </c>
      <c r="AA789" s="27">
        <f t="shared" si="120"/>
        <v>0</v>
      </c>
      <c r="AB789" s="27"/>
      <c r="AC789" s="27">
        <f t="shared" si="121"/>
        <v>0</v>
      </c>
      <c r="AD789" s="27">
        <f t="shared" si="122"/>
        <v>0</v>
      </c>
      <c r="AE789" s="27">
        <f t="shared" si="123"/>
        <v>0</v>
      </c>
      <c r="AF789" s="27">
        <f t="shared" si="124"/>
        <v>0</v>
      </c>
      <c r="AG789" s="27">
        <f t="shared" si="125"/>
        <v>0</v>
      </c>
      <c r="AH789" s="27">
        <f t="shared" si="126"/>
        <v>0</v>
      </c>
      <c r="AI789" s="27">
        <f t="shared" si="127"/>
        <v>0</v>
      </c>
      <c r="AJ789" s="27">
        <f t="shared" si="128"/>
        <v>0</v>
      </c>
      <c r="AK789" s="27">
        <f t="shared" si="129"/>
        <v>0</v>
      </c>
    </row>
    <row r="790" spans="1:37">
      <c r="A790" s="28" t="str">
        <f>IF(記入用!A790="","",記入用!A790)</f>
        <v/>
      </c>
      <c r="B790" s="28" t="str">
        <f>IF(記入用!B790="","",記入用!B790)</f>
        <v/>
      </c>
      <c r="C790" s="28" t="str">
        <f>IF(記入用!C790="","",記入用!C790)</f>
        <v/>
      </c>
      <c r="D790" s="28" t="str">
        <f>IF(記入用!D790="","",記入用!D790)</f>
        <v/>
      </c>
      <c r="E790" s="28" t="str">
        <f>IF(記入用!E790="","",記入用!E790)</f>
        <v/>
      </c>
      <c r="F790" s="28" t="str">
        <f>IF(記入用!F790="","",記入用!F790)</f>
        <v/>
      </c>
      <c r="G790" s="28" t="str">
        <f>IF(OR(記入用!G790=0,記入用!H790=0),"",ROUND((記入用!G790+記入用!H790)/2,0))</f>
        <v/>
      </c>
      <c r="H790" s="29" t="str">
        <f>IF(集計用!G790="","",IF(集計用!F790="男",LOOKUP(集計用!G790,得点換算データ!$A$3:$B$12),LOOKUP(集計用!G790,得点換算データ!$A$17:$B$26)))</f>
        <v/>
      </c>
      <c r="I790" s="28" t="str">
        <f>IF(記入用!I790="","",記入用!I790)</f>
        <v/>
      </c>
      <c r="J790" s="30" t="str">
        <f>IF(集計用!I790="","",IF(集計用!F790="男",LOOKUP(集計用!I790,得点換算データ!$C$3:$D$12),LOOKUP(集計用!I790,得点換算データ!$C$17:$D$26)))</f>
        <v/>
      </c>
      <c r="K790" s="28" t="str">
        <f>IF(記入用!J790="","",ROUNDDOWN(記入用!J790,0))</f>
        <v/>
      </c>
      <c r="L790" s="29" t="str">
        <f>IF(集計用!K790="","",IF(集計用!F790="男",LOOKUP(集計用!K790,得点換算データ!$E$3:$F$12),LOOKUP(集計用!K790,得点換算データ!$E$17:$F$26)))</f>
        <v/>
      </c>
      <c r="M790" s="28" t="str">
        <f>IF(記入用!K790="","",記入用!K790)</f>
        <v/>
      </c>
      <c r="N790" s="30" t="str">
        <f>IF(集計用!M790="","",IF(集計用!F790="男",LOOKUP(集計用!M790,得点換算データ!$G$3:$H$12),LOOKUP(集計用!M790,得点換算データ!$G$17:$H$26)))</f>
        <v/>
      </c>
      <c r="O790" s="28" t="str">
        <f>IF(記入用!L790="","",記入用!L790)</f>
        <v/>
      </c>
      <c r="P790" s="30" t="str">
        <f>IF(集計用!O790="","",IF(集計用!F790="男",LOOKUP(集計用!O790,得点換算データ!$I$3:$J$12),LOOKUP(集計用!O790,得点換算データ!$I$17:$J$26)))</f>
        <v/>
      </c>
      <c r="Q790" s="28" t="str">
        <f>IF(記入用!M790="","",記入用!M790)</f>
        <v/>
      </c>
      <c r="R790" s="30" t="str">
        <f>IF(集計用!Q790="","",IF(集計用!F790="男",LOOKUP(集計用!Q790,得点換算データ!$K$3:$L$12),LOOKUP(集計用!Q790,得点換算データ!$K$17:$L$26)))</f>
        <v/>
      </c>
      <c r="S790" s="28" t="str">
        <f>IF(記入用!N790="","",ROUNDUP(記入用!N790,1))</f>
        <v/>
      </c>
      <c r="T790" s="30" t="str">
        <f>IF(集計用!S790="","",IF(集計用!F790="男",LOOKUP(集計用!S790,得点換算データ!$M$3:$N$12),LOOKUP(集計用!S790,得点換算データ!$M$17:$N$26)))</f>
        <v/>
      </c>
      <c r="U790" s="28" t="str">
        <f>IF(記入用!O790="","",ROUNDDOWN(記入用!O790,0))</f>
        <v/>
      </c>
      <c r="V790" s="30" t="str">
        <f>IF(集計用!U790="","",IF(集計用!F790="男",LOOKUP(集計用!U790,得点換算データ!$O$3:$P$12),LOOKUP(集計用!U790,得点換算データ!$O$17:$P$26)))</f>
        <v/>
      </c>
      <c r="W790" s="28" t="str">
        <f>IF(記入用!P790="","",ROUNDDOWN(記入用!P790,0))</f>
        <v/>
      </c>
      <c r="X790" s="30" t="str">
        <f>IF(集計用!W790="","",IF(集計用!F790="男",LOOKUP(集計用!W790,得点換算データ!$Q$3:$R$12),LOOKUP(集計用!W790,得点換算データ!$Q$17:$R$26)))</f>
        <v/>
      </c>
      <c r="Y790" s="28" t="str">
        <f>IF(SUM(集計用!H790+J790+L790+N790+P790+R790+T790+V790+X790)=0,"",(H790+J790+L790+N790+T790+V790+X790+MAX(P790,R790)))</f>
        <v/>
      </c>
      <c r="Z790" s="28" t="str">
        <f>IF(Y790="","",IF(C790=1,LOOKUP(Y790,得点換算データ!$B$29:$B$33,得点換算データ!$A$29:$A$33),IF(C790=2,LOOKUP(Y790,得点換算データ!$C$29:$C$33,得点換算データ!$A$29:$A$33),LOOKUP(Y790,得点換算データ!$D$29:$D$33,得点換算データ!$A$29:$A$33))))</f>
        <v/>
      </c>
      <c r="AA790" s="27">
        <f t="shared" si="120"/>
        <v>0</v>
      </c>
      <c r="AB790" s="27"/>
      <c r="AC790" s="27">
        <f t="shared" si="121"/>
        <v>0</v>
      </c>
      <c r="AD790" s="27">
        <f t="shared" si="122"/>
        <v>0</v>
      </c>
      <c r="AE790" s="27">
        <f t="shared" si="123"/>
        <v>0</v>
      </c>
      <c r="AF790" s="27">
        <f t="shared" si="124"/>
        <v>0</v>
      </c>
      <c r="AG790" s="27">
        <f t="shared" si="125"/>
        <v>0</v>
      </c>
      <c r="AH790" s="27">
        <f t="shared" si="126"/>
        <v>0</v>
      </c>
      <c r="AI790" s="27">
        <f t="shared" si="127"/>
        <v>0</v>
      </c>
      <c r="AJ790" s="27">
        <f t="shared" si="128"/>
        <v>0</v>
      </c>
      <c r="AK790" s="27">
        <f t="shared" si="129"/>
        <v>0</v>
      </c>
    </row>
    <row r="791" spans="1:37">
      <c r="A791" s="28" t="str">
        <f>IF(記入用!A791="","",記入用!A791)</f>
        <v/>
      </c>
      <c r="B791" s="28" t="str">
        <f>IF(記入用!B791="","",記入用!B791)</f>
        <v/>
      </c>
      <c r="C791" s="28" t="str">
        <f>IF(記入用!C791="","",記入用!C791)</f>
        <v/>
      </c>
      <c r="D791" s="28" t="str">
        <f>IF(記入用!D791="","",記入用!D791)</f>
        <v/>
      </c>
      <c r="E791" s="28" t="str">
        <f>IF(記入用!E791="","",記入用!E791)</f>
        <v/>
      </c>
      <c r="F791" s="28" t="str">
        <f>IF(記入用!F791="","",記入用!F791)</f>
        <v/>
      </c>
      <c r="G791" s="28" t="str">
        <f>IF(OR(記入用!G791=0,記入用!H791=0),"",ROUND((記入用!G791+記入用!H791)/2,0))</f>
        <v/>
      </c>
      <c r="H791" s="29" t="str">
        <f>IF(集計用!G791="","",IF(集計用!F791="男",LOOKUP(集計用!G791,得点換算データ!$A$3:$B$12),LOOKUP(集計用!G791,得点換算データ!$A$17:$B$26)))</f>
        <v/>
      </c>
      <c r="I791" s="28" t="str">
        <f>IF(記入用!I791="","",記入用!I791)</f>
        <v/>
      </c>
      <c r="J791" s="30" t="str">
        <f>IF(集計用!I791="","",IF(集計用!F791="男",LOOKUP(集計用!I791,得点換算データ!$C$3:$D$12),LOOKUP(集計用!I791,得点換算データ!$C$17:$D$26)))</f>
        <v/>
      </c>
      <c r="K791" s="28" t="str">
        <f>IF(記入用!J791="","",ROUNDDOWN(記入用!J791,0))</f>
        <v/>
      </c>
      <c r="L791" s="29" t="str">
        <f>IF(集計用!K791="","",IF(集計用!F791="男",LOOKUP(集計用!K791,得点換算データ!$E$3:$F$12),LOOKUP(集計用!K791,得点換算データ!$E$17:$F$26)))</f>
        <v/>
      </c>
      <c r="M791" s="28" t="str">
        <f>IF(記入用!K791="","",記入用!K791)</f>
        <v/>
      </c>
      <c r="N791" s="30" t="str">
        <f>IF(集計用!M791="","",IF(集計用!F791="男",LOOKUP(集計用!M791,得点換算データ!$G$3:$H$12),LOOKUP(集計用!M791,得点換算データ!$G$17:$H$26)))</f>
        <v/>
      </c>
      <c r="O791" s="28" t="str">
        <f>IF(記入用!L791="","",記入用!L791)</f>
        <v/>
      </c>
      <c r="P791" s="30" t="str">
        <f>IF(集計用!O791="","",IF(集計用!F791="男",LOOKUP(集計用!O791,得点換算データ!$I$3:$J$12),LOOKUP(集計用!O791,得点換算データ!$I$17:$J$26)))</f>
        <v/>
      </c>
      <c r="Q791" s="28" t="str">
        <f>IF(記入用!M791="","",記入用!M791)</f>
        <v/>
      </c>
      <c r="R791" s="30" t="str">
        <f>IF(集計用!Q791="","",IF(集計用!F791="男",LOOKUP(集計用!Q791,得点換算データ!$K$3:$L$12),LOOKUP(集計用!Q791,得点換算データ!$K$17:$L$26)))</f>
        <v/>
      </c>
      <c r="S791" s="28" t="str">
        <f>IF(記入用!N791="","",ROUNDUP(記入用!N791,1))</f>
        <v/>
      </c>
      <c r="T791" s="30" t="str">
        <f>IF(集計用!S791="","",IF(集計用!F791="男",LOOKUP(集計用!S791,得点換算データ!$M$3:$N$12),LOOKUP(集計用!S791,得点換算データ!$M$17:$N$26)))</f>
        <v/>
      </c>
      <c r="U791" s="28" t="str">
        <f>IF(記入用!O791="","",ROUNDDOWN(記入用!O791,0))</f>
        <v/>
      </c>
      <c r="V791" s="30" t="str">
        <f>IF(集計用!U791="","",IF(集計用!F791="男",LOOKUP(集計用!U791,得点換算データ!$O$3:$P$12),LOOKUP(集計用!U791,得点換算データ!$O$17:$P$26)))</f>
        <v/>
      </c>
      <c r="W791" s="28" t="str">
        <f>IF(記入用!P791="","",ROUNDDOWN(記入用!P791,0))</f>
        <v/>
      </c>
      <c r="X791" s="30" t="str">
        <f>IF(集計用!W791="","",IF(集計用!F791="男",LOOKUP(集計用!W791,得点換算データ!$Q$3:$R$12),LOOKUP(集計用!W791,得点換算データ!$Q$17:$R$26)))</f>
        <v/>
      </c>
      <c r="Y791" s="28" t="str">
        <f>IF(SUM(集計用!H791+J791+L791+N791+P791+R791+T791+V791+X791)=0,"",(H791+J791+L791+N791+T791+V791+X791+MAX(P791,R791)))</f>
        <v/>
      </c>
      <c r="Z791" s="28" t="str">
        <f>IF(Y791="","",IF(C791=1,LOOKUP(Y791,得点換算データ!$B$29:$B$33,得点換算データ!$A$29:$A$33),IF(C791=2,LOOKUP(Y791,得点換算データ!$C$29:$C$33,得点換算データ!$A$29:$A$33),LOOKUP(Y791,得点換算データ!$D$29:$D$33,得点換算データ!$A$29:$A$33))))</f>
        <v/>
      </c>
      <c r="AA791" s="27">
        <f t="shared" si="120"/>
        <v>0</v>
      </c>
      <c r="AB791" s="27"/>
      <c r="AC791" s="27">
        <f t="shared" si="121"/>
        <v>0</v>
      </c>
      <c r="AD791" s="27">
        <f t="shared" si="122"/>
        <v>0</v>
      </c>
      <c r="AE791" s="27">
        <f t="shared" si="123"/>
        <v>0</v>
      </c>
      <c r="AF791" s="27">
        <f t="shared" si="124"/>
        <v>0</v>
      </c>
      <c r="AG791" s="27">
        <f t="shared" si="125"/>
        <v>0</v>
      </c>
      <c r="AH791" s="27">
        <f t="shared" si="126"/>
        <v>0</v>
      </c>
      <c r="AI791" s="27">
        <f t="shared" si="127"/>
        <v>0</v>
      </c>
      <c r="AJ791" s="27">
        <f t="shared" si="128"/>
        <v>0</v>
      </c>
      <c r="AK791" s="27">
        <f t="shared" si="129"/>
        <v>0</v>
      </c>
    </row>
    <row r="792" spans="1:37">
      <c r="A792" s="28" t="str">
        <f>IF(記入用!A792="","",記入用!A792)</f>
        <v/>
      </c>
      <c r="B792" s="28" t="str">
        <f>IF(記入用!B792="","",記入用!B792)</f>
        <v/>
      </c>
      <c r="C792" s="28" t="str">
        <f>IF(記入用!C792="","",記入用!C792)</f>
        <v/>
      </c>
      <c r="D792" s="28" t="str">
        <f>IF(記入用!D792="","",記入用!D792)</f>
        <v/>
      </c>
      <c r="E792" s="28" t="str">
        <f>IF(記入用!E792="","",記入用!E792)</f>
        <v/>
      </c>
      <c r="F792" s="28" t="str">
        <f>IF(記入用!F792="","",記入用!F792)</f>
        <v/>
      </c>
      <c r="G792" s="28" t="str">
        <f>IF(OR(記入用!G792=0,記入用!H792=0),"",ROUND((記入用!G792+記入用!H792)/2,0))</f>
        <v/>
      </c>
      <c r="H792" s="29" t="str">
        <f>IF(集計用!G792="","",IF(集計用!F792="男",LOOKUP(集計用!G792,得点換算データ!$A$3:$B$12),LOOKUP(集計用!G792,得点換算データ!$A$17:$B$26)))</f>
        <v/>
      </c>
      <c r="I792" s="28" t="str">
        <f>IF(記入用!I792="","",記入用!I792)</f>
        <v/>
      </c>
      <c r="J792" s="30" t="str">
        <f>IF(集計用!I792="","",IF(集計用!F792="男",LOOKUP(集計用!I792,得点換算データ!$C$3:$D$12),LOOKUP(集計用!I792,得点換算データ!$C$17:$D$26)))</f>
        <v/>
      </c>
      <c r="K792" s="28" t="str">
        <f>IF(記入用!J792="","",ROUNDDOWN(記入用!J792,0))</f>
        <v/>
      </c>
      <c r="L792" s="29" t="str">
        <f>IF(集計用!K792="","",IF(集計用!F792="男",LOOKUP(集計用!K792,得点換算データ!$E$3:$F$12),LOOKUP(集計用!K792,得点換算データ!$E$17:$F$26)))</f>
        <v/>
      </c>
      <c r="M792" s="28" t="str">
        <f>IF(記入用!K792="","",記入用!K792)</f>
        <v/>
      </c>
      <c r="N792" s="30" t="str">
        <f>IF(集計用!M792="","",IF(集計用!F792="男",LOOKUP(集計用!M792,得点換算データ!$G$3:$H$12),LOOKUP(集計用!M792,得点換算データ!$G$17:$H$26)))</f>
        <v/>
      </c>
      <c r="O792" s="28" t="str">
        <f>IF(記入用!L792="","",記入用!L792)</f>
        <v/>
      </c>
      <c r="P792" s="30" t="str">
        <f>IF(集計用!O792="","",IF(集計用!F792="男",LOOKUP(集計用!O792,得点換算データ!$I$3:$J$12),LOOKUP(集計用!O792,得点換算データ!$I$17:$J$26)))</f>
        <v/>
      </c>
      <c r="Q792" s="28" t="str">
        <f>IF(記入用!M792="","",記入用!M792)</f>
        <v/>
      </c>
      <c r="R792" s="30" t="str">
        <f>IF(集計用!Q792="","",IF(集計用!F792="男",LOOKUP(集計用!Q792,得点換算データ!$K$3:$L$12),LOOKUP(集計用!Q792,得点換算データ!$K$17:$L$26)))</f>
        <v/>
      </c>
      <c r="S792" s="28" t="str">
        <f>IF(記入用!N792="","",ROUNDUP(記入用!N792,1))</f>
        <v/>
      </c>
      <c r="T792" s="30" t="str">
        <f>IF(集計用!S792="","",IF(集計用!F792="男",LOOKUP(集計用!S792,得点換算データ!$M$3:$N$12),LOOKUP(集計用!S792,得点換算データ!$M$17:$N$26)))</f>
        <v/>
      </c>
      <c r="U792" s="28" t="str">
        <f>IF(記入用!O792="","",ROUNDDOWN(記入用!O792,0))</f>
        <v/>
      </c>
      <c r="V792" s="30" t="str">
        <f>IF(集計用!U792="","",IF(集計用!F792="男",LOOKUP(集計用!U792,得点換算データ!$O$3:$P$12),LOOKUP(集計用!U792,得点換算データ!$O$17:$P$26)))</f>
        <v/>
      </c>
      <c r="W792" s="28" t="str">
        <f>IF(記入用!P792="","",ROUNDDOWN(記入用!P792,0))</f>
        <v/>
      </c>
      <c r="X792" s="30" t="str">
        <f>IF(集計用!W792="","",IF(集計用!F792="男",LOOKUP(集計用!W792,得点換算データ!$Q$3:$R$12),LOOKUP(集計用!W792,得点換算データ!$Q$17:$R$26)))</f>
        <v/>
      </c>
      <c r="Y792" s="28" t="str">
        <f>IF(SUM(集計用!H792+J792+L792+N792+P792+R792+T792+V792+X792)=0,"",(H792+J792+L792+N792+T792+V792+X792+MAX(P792,R792)))</f>
        <v/>
      </c>
      <c r="Z792" s="28" t="str">
        <f>IF(Y792="","",IF(C792=1,LOOKUP(Y792,得点換算データ!$B$29:$B$33,得点換算データ!$A$29:$A$33),IF(C792=2,LOOKUP(Y792,得点換算データ!$C$29:$C$33,得点換算データ!$A$29:$A$33),LOOKUP(Y792,得点換算データ!$D$29:$D$33,得点換算データ!$A$29:$A$33))))</f>
        <v/>
      </c>
      <c r="AA792" s="27">
        <f t="shared" si="120"/>
        <v>0</v>
      </c>
      <c r="AB792" s="27"/>
      <c r="AC792" s="27">
        <f t="shared" si="121"/>
        <v>0</v>
      </c>
      <c r="AD792" s="27">
        <f t="shared" si="122"/>
        <v>0</v>
      </c>
      <c r="AE792" s="27">
        <f t="shared" si="123"/>
        <v>0</v>
      </c>
      <c r="AF792" s="27">
        <f t="shared" si="124"/>
        <v>0</v>
      </c>
      <c r="AG792" s="27">
        <f t="shared" si="125"/>
        <v>0</v>
      </c>
      <c r="AH792" s="27">
        <f t="shared" si="126"/>
        <v>0</v>
      </c>
      <c r="AI792" s="27">
        <f t="shared" si="127"/>
        <v>0</v>
      </c>
      <c r="AJ792" s="27">
        <f t="shared" si="128"/>
        <v>0</v>
      </c>
      <c r="AK792" s="27">
        <f t="shared" si="129"/>
        <v>0</v>
      </c>
    </row>
    <row r="793" spans="1:37">
      <c r="A793" s="28" t="str">
        <f>IF(記入用!A793="","",記入用!A793)</f>
        <v/>
      </c>
      <c r="B793" s="28" t="str">
        <f>IF(記入用!B793="","",記入用!B793)</f>
        <v/>
      </c>
      <c r="C793" s="28" t="str">
        <f>IF(記入用!C793="","",記入用!C793)</f>
        <v/>
      </c>
      <c r="D793" s="28" t="str">
        <f>IF(記入用!D793="","",記入用!D793)</f>
        <v/>
      </c>
      <c r="E793" s="28" t="str">
        <f>IF(記入用!E793="","",記入用!E793)</f>
        <v/>
      </c>
      <c r="F793" s="28" t="str">
        <f>IF(記入用!F793="","",記入用!F793)</f>
        <v/>
      </c>
      <c r="G793" s="28" t="str">
        <f>IF(OR(記入用!G793=0,記入用!H793=0),"",ROUND((記入用!G793+記入用!H793)/2,0))</f>
        <v/>
      </c>
      <c r="H793" s="29" t="str">
        <f>IF(集計用!G793="","",IF(集計用!F793="男",LOOKUP(集計用!G793,得点換算データ!$A$3:$B$12),LOOKUP(集計用!G793,得点換算データ!$A$17:$B$26)))</f>
        <v/>
      </c>
      <c r="I793" s="28" t="str">
        <f>IF(記入用!I793="","",記入用!I793)</f>
        <v/>
      </c>
      <c r="J793" s="30" t="str">
        <f>IF(集計用!I793="","",IF(集計用!F793="男",LOOKUP(集計用!I793,得点換算データ!$C$3:$D$12),LOOKUP(集計用!I793,得点換算データ!$C$17:$D$26)))</f>
        <v/>
      </c>
      <c r="K793" s="28" t="str">
        <f>IF(記入用!J793="","",ROUNDDOWN(記入用!J793,0))</f>
        <v/>
      </c>
      <c r="L793" s="29" t="str">
        <f>IF(集計用!K793="","",IF(集計用!F793="男",LOOKUP(集計用!K793,得点換算データ!$E$3:$F$12),LOOKUP(集計用!K793,得点換算データ!$E$17:$F$26)))</f>
        <v/>
      </c>
      <c r="M793" s="28" t="str">
        <f>IF(記入用!K793="","",記入用!K793)</f>
        <v/>
      </c>
      <c r="N793" s="30" t="str">
        <f>IF(集計用!M793="","",IF(集計用!F793="男",LOOKUP(集計用!M793,得点換算データ!$G$3:$H$12),LOOKUP(集計用!M793,得点換算データ!$G$17:$H$26)))</f>
        <v/>
      </c>
      <c r="O793" s="28" t="str">
        <f>IF(記入用!L793="","",記入用!L793)</f>
        <v/>
      </c>
      <c r="P793" s="30" t="str">
        <f>IF(集計用!O793="","",IF(集計用!F793="男",LOOKUP(集計用!O793,得点換算データ!$I$3:$J$12),LOOKUP(集計用!O793,得点換算データ!$I$17:$J$26)))</f>
        <v/>
      </c>
      <c r="Q793" s="28" t="str">
        <f>IF(記入用!M793="","",記入用!M793)</f>
        <v/>
      </c>
      <c r="R793" s="30" t="str">
        <f>IF(集計用!Q793="","",IF(集計用!F793="男",LOOKUP(集計用!Q793,得点換算データ!$K$3:$L$12),LOOKUP(集計用!Q793,得点換算データ!$K$17:$L$26)))</f>
        <v/>
      </c>
      <c r="S793" s="28" t="str">
        <f>IF(記入用!N793="","",ROUNDUP(記入用!N793,1))</f>
        <v/>
      </c>
      <c r="T793" s="30" t="str">
        <f>IF(集計用!S793="","",IF(集計用!F793="男",LOOKUP(集計用!S793,得点換算データ!$M$3:$N$12),LOOKUP(集計用!S793,得点換算データ!$M$17:$N$26)))</f>
        <v/>
      </c>
      <c r="U793" s="28" t="str">
        <f>IF(記入用!O793="","",ROUNDDOWN(記入用!O793,0))</f>
        <v/>
      </c>
      <c r="V793" s="30" t="str">
        <f>IF(集計用!U793="","",IF(集計用!F793="男",LOOKUP(集計用!U793,得点換算データ!$O$3:$P$12),LOOKUP(集計用!U793,得点換算データ!$O$17:$P$26)))</f>
        <v/>
      </c>
      <c r="W793" s="28" t="str">
        <f>IF(記入用!P793="","",ROUNDDOWN(記入用!P793,0))</f>
        <v/>
      </c>
      <c r="X793" s="30" t="str">
        <f>IF(集計用!W793="","",IF(集計用!F793="男",LOOKUP(集計用!W793,得点換算データ!$Q$3:$R$12),LOOKUP(集計用!W793,得点換算データ!$Q$17:$R$26)))</f>
        <v/>
      </c>
      <c r="Y793" s="28" t="str">
        <f>IF(SUM(集計用!H793+J793+L793+N793+P793+R793+T793+V793+X793)=0,"",(H793+J793+L793+N793+T793+V793+X793+MAX(P793,R793)))</f>
        <v/>
      </c>
      <c r="Z793" s="28" t="str">
        <f>IF(Y793="","",IF(C793=1,LOOKUP(Y793,得点換算データ!$B$29:$B$33,得点換算データ!$A$29:$A$33),IF(C793=2,LOOKUP(Y793,得点換算データ!$C$29:$C$33,得点換算データ!$A$29:$A$33),LOOKUP(Y793,得点換算データ!$D$29:$D$33,得点換算データ!$A$29:$A$33))))</f>
        <v/>
      </c>
      <c r="AA793" s="27">
        <f t="shared" si="120"/>
        <v>0</v>
      </c>
      <c r="AB793" s="27"/>
      <c r="AC793" s="27">
        <f t="shared" si="121"/>
        <v>0</v>
      </c>
      <c r="AD793" s="27">
        <f t="shared" si="122"/>
        <v>0</v>
      </c>
      <c r="AE793" s="27">
        <f t="shared" si="123"/>
        <v>0</v>
      </c>
      <c r="AF793" s="27">
        <f t="shared" si="124"/>
        <v>0</v>
      </c>
      <c r="AG793" s="27">
        <f t="shared" si="125"/>
        <v>0</v>
      </c>
      <c r="AH793" s="27">
        <f t="shared" si="126"/>
        <v>0</v>
      </c>
      <c r="AI793" s="27">
        <f t="shared" si="127"/>
        <v>0</v>
      </c>
      <c r="AJ793" s="27">
        <f t="shared" si="128"/>
        <v>0</v>
      </c>
      <c r="AK793" s="27">
        <f t="shared" si="129"/>
        <v>0</v>
      </c>
    </row>
    <row r="794" spans="1:37">
      <c r="A794" s="28" t="str">
        <f>IF(記入用!A794="","",記入用!A794)</f>
        <v/>
      </c>
      <c r="B794" s="28" t="str">
        <f>IF(記入用!B794="","",記入用!B794)</f>
        <v/>
      </c>
      <c r="C794" s="28" t="str">
        <f>IF(記入用!C794="","",記入用!C794)</f>
        <v/>
      </c>
      <c r="D794" s="28" t="str">
        <f>IF(記入用!D794="","",記入用!D794)</f>
        <v/>
      </c>
      <c r="E794" s="28" t="str">
        <f>IF(記入用!E794="","",記入用!E794)</f>
        <v/>
      </c>
      <c r="F794" s="28" t="str">
        <f>IF(記入用!F794="","",記入用!F794)</f>
        <v/>
      </c>
      <c r="G794" s="28" t="str">
        <f>IF(OR(記入用!G794=0,記入用!H794=0),"",ROUND((記入用!G794+記入用!H794)/2,0))</f>
        <v/>
      </c>
      <c r="H794" s="29" t="str">
        <f>IF(集計用!G794="","",IF(集計用!F794="男",LOOKUP(集計用!G794,得点換算データ!$A$3:$B$12),LOOKUP(集計用!G794,得点換算データ!$A$17:$B$26)))</f>
        <v/>
      </c>
      <c r="I794" s="28" t="str">
        <f>IF(記入用!I794="","",記入用!I794)</f>
        <v/>
      </c>
      <c r="J794" s="30" t="str">
        <f>IF(集計用!I794="","",IF(集計用!F794="男",LOOKUP(集計用!I794,得点換算データ!$C$3:$D$12),LOOKUP(集計用!I794,得点換算データ!$C$17:$D$26)))</f>
        <v/>
      </c>
      <c r="K794" s="28" t="str">
        <f>IF(記入用!J794="","",ROUNDDOWN(記入用!J794,0))</f>
        <v/>
      </c>
      <c r="L794" s="29" t="str">
        <f>IF(集計用!K794="","",IF(集計用!F794="男",LOOKUP(集計用!K794,得点換算データ!$E$3:$F$12),LOOKUP(集計用!K794,得点換算データ!$E$17:$F$26)))</f>
        <v/>
      </c>
      <c r="M794" s="28" t="str">
        <f>IF(記入用!K794="","",記入用!K794)</f>
        <v/>
      </c>
      <c r="N794" s="30" t="str">
        <f>IF(集計用!M794="","",IF(集計用!F794="男",LOOKUP(集計用!M794,得点換算データ!$G$3:$H$12),LOOKUP(集計用!M794,得点換算データ!$G$17:$H$26)))</f>
        <v/>
      </c>
      <c r="O794" s="28" t="str">
        <f>IF(記入用!L794="","",記入用!L794)</f>
        <v/>
      </c>
      <c r="P794" s="30" t="str">
        <f>IF(集計用!O794="","",IF(集計用!F794="男",LOOKUP(集計用!O794,得点換算データ!$I$3:$J$12),LOOKUP(集計用!O794,得点換算データ!$I$17:$J$26)))</f>
        <v/>
      </c>
      <c r="Q794" s="28" t="str">
        <f>IF(記入用!M794="","",記入用!M794)</f>
        <v/>
      </c>
      <c r="R794" s="30" t="str">
        <f>IF(集計用!Q794="","",IF(集計用!F794="男",LOOKUP(集計用!Q794,得点換算データ!$K$3:$L$12),LOOKUP(集計用!Q794,得点換算データ!$K$17:$L$26)))</f>
        <v/>
      </c>
      <c r="S794" s="28" t="str">
        <f>IF(記入用!N794="","",ROUNDUP(記入用!N794,1))</f>
        <v/>
      </c>
      <c r="T794" s="30" t="str">
        <f>IF(集計用!S794="","",IF(集計用!F794="男",LOOKUP(集計用!S794,得点換算データ!$M$3:$N$12),LOOKUP(集計用!S794,得点換算データ!$M$17:$N$26)))</f>
        <v/>
      </c>
      <c r="U794" s="28" t="str">
        <f>IF(記入用!O794="","",ROUNDDOWN(記入用!O794,0))</f>
        <v/>
      </c>
      <c r="V794" s="30" t="str">
        <f>IF(集計用!U794="","",IF(集計用!F794="男",LOOKUP(集計用!U794,得点換算データ!$O$3:$P$12),LOOKUP(集計用!U794,得点換算データ!$O$17:$P$26)))</f>
        <v/>
      </c>
      <c r="W794" s="28" t="str">
        <f>IF(記入用!P794="","",ROUNDDOWN(記入用!P794,0))</f>
        <v/>
      </c>
      <c r="X794" s="30" t="str">
        <f>IF(集計用!W794="","",IF(集計用!F794="男",LOOKUP(集計用!W794,得点換算データ!$Q$3:$R$12),LOOKUP(集計用!W794,得点換算データ!$Q$17:$R$26)))</f>
        <v/>
      </c>
      <c r="Y794" s="28" t="str">
        <f>IF(SUM(集計用!H794+J794+L794+N794+P794+R794+T794+V794+X794)=0,"",(H794+J794+L794+N794+T794+V794+X794+MAX(P794,R794)))</f>
        <v/>
      </c>
      <c r="Z794" s="28" t="str">
        <f>IF(Y794="","",IF(C794=1,LOOKUP(Y794,得点換算データ!$B$29:$B$33,得点換算データ!$A$29:$A$33),IF(C794=2,LOOKUP(Y794,得点換算データ!$C$29:$C$33,得点換算データ!$A$29:$A$33),LOOKUP(Y794,得点換算データ!$D$29:$D$33,得点換算データ!$A$29:$A$33))))</f>
        <v/>
      </c>
      <c r="AA794" s="27">
        <f t="shared" si="120"/>
        <v>0</v>
      </c>
      <c r="AB794" s="27"/>
      <c r="AC794" s="27">
        <f t="shared" si="121"/>
        <v>0</v>
      </c>
      <c r="AD794" s="27">
        <f t="shared" si="122"/>
        <v>0</v>
      </c>
      <c r="AE794" s="27">
        <f t="shared" si="123"/>
        <v>0</v>
      </c>
      <c r="AF794" s="27">
        <f t="shared" si="124"/>
        <v>0</v>
      </c>
      <c r="AG794" s="27">
        <f t="shared" si="125"/>
        <v>0</v>
      </c>
      <c r="AH794" s="27">
        <f t="shared" si="126"/>
        <v>0</v>
      </c>
      <c r="AI794" s="27">
        <f t="shared" si="127"/>
        <v>0</v>
      </c>
      <c r="AJ794" s="27">
        <f t="shared" si="128"/>
        <v>0</v>
      </c>
      <c r="AK794" s="27">
        <f t="shared" si="129"/>
        <v>0</v>
      </c>
    </row>
    <row r="795" spans="1:37">
      <c r="A795" s="28" t="str">
        <f>IF(記入用!A795="","",記入用!A795)</f>
        <v/>
      </c>
      <c r="B795" s="28" t="str">
        <f>IF(記入用!B795="","",記入用!B795)</f>
        <v/>
      </c>
      <c r="C795" s="28" t="str">
        <f>IF(記入用!C795="","",記入用!C795)</f>
        <v/>
      </c>
      <c r="D795" s="28" t="str">
        <f>IF(記入用!D795="","",記入用!D795)</f>
        <v/>
      </c>
      <c r="E795" s="28" t="str">
        <f>IF(記入用!E795="","",記入用!E795)</f>
        <v/>
      </c>
      <c r="F795" s="28" t="str">
        <f>IF(記入用!F795="","",記入用!F795)</f>
        <v/>
      </c>
      <c r="G795" s="28" t="str">
        <f>IF(OR(記入用!G795=0,記入用!H795=0),"",ROUND((記入用!G795+記入用!H795)/2,0))</f>
        <v/>
      </c>
      <c r="H795" s="29" t="str">
        <f>IF(集計用!G795="","",IF(集計用!F795="男",LOOKUP(集計用!G795,得点換算データ!$A$3:$B$12),LOOKUP(集計用!G795,得点換算データ!$A$17:$B$26)))</f>
        <v/>
      </c>
      <c r="I795" s="28" t="str">
        <f>IF(記入用!I795="","",記入用!I795)</f>
        <v/>
      </c>
      <c r="J795" s="30" t="str">
        <f>IF(集計用!I795="","",IF(集計用!F795="男",LOOKUP(集計用!I795,得点換算データ!$C$3:$D$12),LOOKUP(集計用!I795,得点換算データ!$C$17:$D$26)))</f>
        <v/>
      </c>
      <c r="K795" s="28" t="str">
        <f>IF(記入用!J795="","",ROUNDDOWN(記入用!J795,0))</f>
        <v/>
      </c>
      <c r="L795" s="29" t="str">
        <f>IF(集計用!K795="","",IF(集計用!F795="男",LOOKUP(集計用!K795,得点換算データ!$E$3:$F$12),LOOKUP(集計用!K795,得点換算データ!$E$17:$F$26)))</f>
        <v/>
      </c>
      <c r="M795" s="28" t="str">
        <f>IF(記入用!K795="","",記入用!K795)</f>
        <v/>
      </c>
      <c r="N795" s="30" t="str">
        <f>IF(集計用!M795="","",IF(集計用!F795="男",LOOKUP(集計用!M795,得点換算データ!$G$3:$H$12),LOOKUP(集計用!M795,得点換算データ!$G$17:$H$26)))</f>
        <v/>
      </c>
      <c r="O795" s="28" t="str">
        <f>IF(記入用!L795="","",記入用!L795)</f>
        <v/>
      </c>
      <c r="P795" s="30" t="str">
        <f>IF(集計用!O795="","",IF(集計用!F795="男",LOOKUP(集計用!O795,得点換算データ!$I$3:$J$12),LOOKUP(集計用!O795,得点換算データ!$I$17:$J$26)))</f>
        <v/>
      </c>
      <c r="Q795" s="28" t="str">
        <f>IF(記入用!M795="","",記入用!M795)</f>
        <v/>
      </c>
      <c r="R795" s="30" t="str">
        <f>IF(集計用!Q795="","",IF(集計用!F795="男",LOOKUP(集計用!Q795,得点換算データ!$K$3:$L$12),LOOKUP(集計用!Q795,得点換算データ!$K$17:$L$26)))</f>
        <v/>
      </c>
      <c r="S795" s="28" t="str">
        <f>IF(記入用!N795="","",ROUNDUP(記入用!N795,1))</f>
        <v/>
      </c>
      <c r="T795" s="30" t="str">
        <f>IF(集計用!S795="","",IF(集計用!F795="男",LOOKUP(集計用!S795,得点換算データ!$M$3:$N$12),LOOKUP(集計用!S795,得点換算データ!$M$17:$N$26)))</f>
        <v/>
      </c>
      <c r="U795" s="28" t="str">
        <f>IF(記入用!O795="","",ROUNDDOWN(記入用!O795,0))</f>
        <v/>
      </c>
      <c r="V795" s="30" t="str">
        <f>IF(集計用!U795="","",IF(集計用!F795="男",LOOKUP(集計用!U795,得点換算データ!$O$3:$P$12),LOOKUP(集計用!U795,得点換算データ!$O$17:$P$26)))</f>
        <v/>
      </c>
      <c r="W795" s="28" t="str">
        <f>IF(記入用!P795="","",ROUNDDOWN(記入用!P795,0))</f>
        <v/>
      </c>
      <c r="X795" s="30" t="str">
        <f>IF(集計用!W795="","",IF(集計用!F795="男",LOOKUP(集計用!W795,得点換算データ!$Q$3:$R$12),LOOKUP(集計用!W795,得点換算データ!$Q$17:$R$26)))</f>
        <v/>
      </c>
      <c r="Y795" s="28" t="str">
        <f>IF(SUM(集計用!H795+J795+L795+N795+P795+R795+T795+V795+X795)=0,"",(H795+J795+L795+N795+T795+V795+X795+MAX(P795,R795)))</f>
        <v/>
      </c>
      <c r="Z795" s="28" t="str">
        <f>IF(Y795="","",IF(C795=1,LOOKUP(Y795,得点換算データ!$B$29:$B$33,得点換算データ!$A$29:$A$33),IF(C795=2,LOOKUP(Y795,得点換算データ!$C$29:$C$33,得点換算データ!$A$29:$A$33),LOOKUP(Y795,得点換算データ!$D$29:$D$33,得点換算データ!$A$29:$A$33))))</f>
        <v/>
      </c>
      <c r="AA795" s="27">
        <f t="shared" si="120"/>
        <v>0</v>
      </c>
      <c r="AB795" s="27"/>
      <c r="AC795" s="27">
        <f t="shared" si="121"/>
        <v>0</v>
      </c>
      <c r="AD795" s="27">
        <f t="shared" si="122"/>
        <v>0</v>
      </c>
      <c r="AE795" s="27">
        <f t="shared" si="123"/>
        <v>0</v>
      </c>
      <c r="AF795" s="27">
        <f t="shared" si="124"/>
        <v>0</v>
      </c>
      <c r="AG795" s="27">
        <f t="shared" si="125"/>
        <v>0</v>
      </c>
      <c r="AH795" s="27">
        <f t="shared" si="126"/>
        <v>0</v>
      </c>
      <c r="AI795" s="27">
        <f t="shared" si="127"/>
        <v>0</v>
      </c>
      <c r="AJ795" s="27">
        <f t="shared" si="128"/>
        <v>0</v>
      </c>
      <c r="AK795" s="27">
        <f t="shared" si="129"/>
        <v>0</v>
      </c>
    </row>
    <row r="796" spans="1:37">
      <c r="A796" s="28" t="str">
        <f>IF(記入用!A796="","",記入用!A796)</f>
        <v/>
      </c>
      <c r="B796" s="28" t="str">
        <f>IF(記入用!B796="","",記入用!B796)</f>
        <v/>
      </c>
      <c r="C796" s="28" t="str">
        <f>IF(記入用!C796="","",記入用!C796)</f>
        <v/>
      </c>
      <c r="D796" s="28" t="str">
        <f>IF(記入用!D796="","",記入用!D796)</f>
        <v/>
      </c>
      <c r="E796" s="28" t="str">
        <f>IF(記入用!E796="","",記入用!E796)</f>
        <v/>
      </c>
      <c r="F796" s="28" t="str">
        <f>IF(記入用!F796="","",記入用!F796)</f>
        <v/>
      </c>
      <c r="G796" s="28" t="str">
        <f>IF(OR(記入用!G796=0,記入用!H796=0),"",ROUND((記入用!G796+記入用!H796)/2,0))</f>
        <v/>
      </c>
      <c r="H796" s="29" t="str">
        <f>IF(集計用!G796="","",IF(集計用!F796="男",LOOKUP(集計用!G796,得点換算データ!$A$3:$B$12),LOOKUP(集計用!G796,得点換算データ!$A$17:$B$26)))</f>
        <v/>
      </c>
      <c r="I796" s="28" t="str">
        <f>IF(記入用!I796="","",記入用!I796)</f>
        <v/>
      </c>
      <c r="J796" s="30" t="str">
        <f>IF(集計用!I796="","",IF(集計用!F796="男",LOOKUP(集計用!I796,得点換算データ!$C$3:$D$12),LOOKUP(集計用!I796,得点換算データ!$C$17:$D$26)))</f>
        <v/>
      </c>
      <c r="K796" s="28" t="str">
        <f>IF(記入用!J796="","",ROUNDDOWN(記入用!J796,0))</f>
        <v/>
      </c>
      <c r="L796" s="29" t="str">
        <f>IF(集計用!K796="","",IF(集計用!F796="男",LOOKUP(集計用!K796,得点換算データ!$E$3:$F$12),LOOKUP(集計用!K796,得点換算データ!$E$17:$F$26)))</f>
        <v/>
      </c>
      <c r="M796" s="28" t="str">
        <f>IF(記入用!K796="","",記入用!K796)</f>
        <v/>
      </c>
      <c r="N796" s="30" t="str">
        <f>IF(集計用!M796="","",IF(集計用!F796="男",LOOKUP(集計用!M796,得点換算データ!$G$3:$H$12),LOOKUP(集計用!M796,得点換算データ!$G$17:$H$26)))</f>
        <v/>
      </c>
      <c r="O796" s="28" t="str">
        <f>IF(記入用!L796="","",記入用!L796)</f>
        <v/>
      </c>
      <c r="P796" s="30" t="str">
        <f>IF(集計用!O796="","",IF(集計用!F796="男",LOOKUP(集計用!O796,得点換算データ!$I$3:$J$12),LOOKUP(集計用!O796,得点換算データ!$I$17:$J$26)))</f>
        <v/>
      </c>
      <c r="Q796" s="28" t="str">
        <f>IF(記入用!M796="","",記入用!M796)</f>
        <v/>
      </c>
      <c r="R796" s="30" t="str">
        <f>IF(集計用!Q796="","",IF(集計用!F796="男",LOOKUP(集計用!Q796,得点換算データ!$K$3:$L$12),LOOKUP(集計用!Q796,得点換算データ!$K$17:$L$26)))</f>
        <v/>
      </c>
      <c r="S796" s="28" t="str">
        <f>IF(記入用!N796="","",ROUNDUP(記入用!N796,1))</f>
        <v/>
      </c>
      <c r="T796" s="30" t="str">
        <f>IF(集計用!S796="","",IF(集計用!F796="男",LOOKUP(集計用!S796,得点換算データ!$M$3:$N$12),LOOKUP(集計用!S796,得点換算データ!$M$17:$N$26)))</f>
        <v/>
      </c>
      <c r="U796" s="28" t="str">
        <f>IF(記入用!O796="","",ROUNDDOWN(記入用!O796,0))</f>
        <v/>
      </c>
      <c r="V796" s="30" t="str">
        <f>IF(集計用!U796="","",IF(集計用!F796="男",LOOKUP(集計用!U796,得点換算データ!$O$3:$P$12),LOOKUP(集計用!U796,得点換算データ!$O$17:$P$26)))</f>
        <v/>
      </c>
      <c r="W796" s="28" t="str">
        <f>IF(記入用!P796="","",ROUNDDOWN(記入用!P796,0))</f>
        <v/>
      </c>
      <c r="X796" s="30" t="str">
        <f>IF(集計用!W796="","",IF(集計用!F796="男",LOOKUP(集計用!W796,得点換算データ!$Q$3:$R$12),LOOKUP(集計用!W796,得点換算データ!$Q$17:$R$26)))</f>
        <v/>
      </c>
      <c r="Y796" s="28" t="str">
        <f>IF(SUM(集計用!H796+J796+L796+N796+P796+R796+T796+V796+X796)=0,"",(H796+J796+L796+N796+T796+V796+X796+MAX(P796,R796)))</f>
        <v/>
      </c>
      <c r="Z796" s="28" t="str">
        <f>IF(Y796="","",IF(C796=1,LOOKUP(Y796,得点換算データ!$B$29:$B$33,得点換算データ!$A$29:$A$33),IF(C796=2,LOOKUP(Y796,得点換算データ!$C$29:$C$33,得点換算データ!$A$29:$A$33),LOOKUP(Y796,得点換算データ!$D$29:$D$33,得点換算データ!$A$29:$A$33))))</f>
        <v/>
      </c>
      <c r="AA796" s="27">
        <f t="shared" si="120"/>
        <v>0</v>
      </c>
      <c r="AB796" s="27"/>
      <c r="AC796" s="27">
        <f t="shared" si="121"/>
        <v>0</v>
      </c>
      <c r="AD796" s="27">
        <f t="shared" si="122"/>
        <v>0</v>
      </c>
      <c r="AE796" s="27">
        <f t="shared" si="123"/>
        <v>0</v>
      </c>
      <c r="AF796" s="27">
        <f t="shared" si="124"/>
        <v>0</v>
      </c>
      <c r="AG796" s="27">
        <f t="shared" si="125"/>
        <v>0</v>
      </c>
      <c r="AH796" s="27">
        <f t="shared" si="126"/>
        <v>0</v>
      </c>
      <c r="AI796" s="27">
        <f t="shared" si="127"/>
        <v>0</v>
      </c>
      <c r="AJ796" s="27">
        <f t="shared" si="128"/>
        <v>0</v>
      </c>
      <c r="AK796" s="27">
        <f t="shared" si="129"/>
        <v>0</v>
      </c>
    </row>
    <row r="797" spans="1:37">
      <c r="A797" s="28" t="str">
        <f>IF(記入用!A797="","",記入用!A797)</f>
        <v/>
      </c>
      <c r="B797" s="28" t="str">
        <f>IF(記入用!B797="","",記入用!B797)</f>
        <v/>
      </c>
      <c r="C797" s="28" t="str">
        <f>IF(記入用!C797="","",記入用!C797)</f>
        <v/>
      </c>
      <c r="D797" s="28" t="str">
        <f>IF(記入用!D797="","",記入用!D797)</f>
        <v/>
      </c>
      <c r="E797" s="28" t="str">
        <f>IF(記入用!E797="","",記入用!E797)</f>
        <v/>
      </c>
      <c r="F797" s="28" t="str">
        <f>IF(記入用!F797="","",記入用!F797)</f>
        <v/>
      </c>
      <c r="G797" s="28" t="str">
        <f>IF(OR(記入用!G797=0,記入用!H797=0),"",ROUND((記入用!G797+記入用!H797)/2,0))</f>
        <v/>
      </c>
      <c r="H797" s="29" t="str">
        <f>IF(集計用!G797="","",IF(集計用!F797="男",LOOKUP(集計用!G797,得点換算データ!$A$3:$B$12),LOOKUP(集計用!G797,得点換算データ!$A$17:$B$26)))</f>
        <v/>
      </c>
      <c r="I797" s="28" t="str">
        <f>IF(記入用!I797="","",記入用!I797)</f>
        <v/>
      </c>
      <c r="J797" s="30" t="str">
        <f>IF(集計用!I797="","",IF(集計用!F797="男",LOOKUP(集計用!I797,得点換算データ!$C$3:$D$12),LOOKUP(集計用!I797,得点換算データ!$C$17:$D$26)))</f>
        <v/>
      </c>
      <c r="K797" s="28" t="str">
        <f>IF(記入用!J797="","",ROUNDDOWN(記入用!J797,0))</f>
        <v/>
      </c>
      <c r="L797" s="29" t="str">
        <f>IF(集計用!K797="","",IF(集計用!F797="男",LOOKUP(集計用!K797,得点換算データ!$E$3:$F$12),LOOKUP(集計用!K797,得点換算データ!$E$17:$F$26)))</f>
        <v/>
      </c>
      <c r="M797" s="28" t="str">
        <f>IF(記入用!K797="","",記入用!K797)</f>
        <v/>
      </c>
      <c r="N797" s="30" t="str">
        <f>IF(集計用!M797="","",IF(集計用!F797="男",LOOKUP(集計用!M797,得点換算データ!$G$3:$H$12),LOOKUP(集計用!M797,得点換算データ!$G$17:$H$26)))</f>
        <v/>
      </c>
      <c r="O797" s="28" t="str">
        <f>IF(記入用!L797="","",記入用!L797)</f>
        <v/>
      </c>
      <c r="P797" s="30" t="str">
        <f>IF(集計用!O797="","",IF(集計用!F797="男",LOOKUP(集計用!O797,得点換算データ!$I$3:$J$12),LOOKUP(集計用!O797,得点換算データ!$I$17:$J$26)))</f>
        <v/>
      </c>
      <c r="Q797" s="28" t="str">
        <f>IF(記入用!M797="","",記入用!M797)</f>
        <v/>
      </c>
      <c r="R797" s="30" t="str">
        <f>IF(集計用!Q797="","",IF(集計用!F797="男",LOOKUP(集計用!Q797,得点換算データ!$K$3:$L$12),LOOKUP(集計用!Q797,得点換算データ!$K$17:$L$26)))</f>
        <v/>
      </c>
      <c r="S797" s="28" t="str">
        <f>IF(記入用!N797="","",ROUNDUP(記入用!N797,1))</f>
        <v/>
      </c>
      <c r="T797" s="30" t="str">
        <f>IF(集計用!S797="","",IF(集計用!F797="男",LOOKUP(集計用!S797,得点換算データ!$M$3:$N$12),LOOKUP(集計用!S797,得点換算データ!$M$17:$N$26)))</f>
        <v/>
      </c>
      <c r="U797" s="28" t="str">
        <f>IF(記入用!O797="","",ROUNDDOWN(記入用!O797,0))</f>
        <v/>
      </c>
      <c r="V797" s="30" t="str">
        <f>IF(集計用!U797="","",IF(集計用!F797="男",LOOKUP(集計用!U797,得点換算データ!$O$3:$P$12),LOOKUP(集計用!U797,得点換算データ!$O$17:$P$26)))</f>
        <v/>
      </c>
      <c r="W797" s="28" t="str">
        <f>IF(記入用!P797="","",ROUNDDOWN(記入用!P797,0))</f>
        <v/>
      </c>
      <c r="X797" s="30" t="str">
        <f>IF(集計用!W797="","",IF(集計用!F797="男",LOOKUP(集計用!W797,得点換算データ!$Q$3:$R$12),LOOKUP(集計用!W797,得点換算データ!$Q$17:$R$26)))</f>
        <v/>
      </c>
      <c r="Y797" s="28" t="str">
        <f>IF(SUM(集計用!H797+J797+L797+N797+P797+R797+T797+V797+X797)=0,"",(H797+J797+L797+N797+T797+V797+X797+MAX(P797,R797)))</f>
        <v/>
      </c>
      <c r="Z797" s="28" t="str">
        <f>IF(Y797="","",IF(C797=1,LOOKUP(Y797,得点換算データ!$B$29:$B$33,得点換算データ!$A$29:$A$33),IF(C797=2,LOOKUP(Y797,得点換算データ!$C$29:$C$33,得点換算データ!$A$29:$A$33),LOOKUP(Y797,得点換算データ!$D$29:$D$33,得点換算データ!$A$29:$A$33))))</f>
        <v/>
      </c>
      <c r="AA797" s="27">
        <f t="shared" si="120"/>
        <v>0</v>
      </c>
      <c r="AB797" s="27"/>
      <c r="AC797" s="27">
        <f t="shared" si="121"/>
        <v>0</v>
      </c>
      <c r="AD797" s="27">
        <f t="shared" si="122"/>
        <v>0</v>
      </c>
      <c r="AE797" s="27">
        <f t="shared" si="123"/>
        <v>0</v>
      </c>
      <c r="AF797" s="27">
        <f t="shared" si="124"/>
        <v>0</v>
      </c>
      <c r="AG797" s="27">
        <f t="shared" si="125"/>
        <v>0</v>
      </c>
      <c r="AH797" s="27">
        <f t="shared" si="126"/>
        <v>0</v>
      </c>
      <c r="AI797" s="27">
        <f t="shared" si="127"/>
        <v>0</v>
      </c>
      <c r="AJ797" s="27">
        <f t="shared" si="128"/>
        <v>0</v>
      </c>
      <c r="AK797" s="27">
        <f t="shared" si="129"/>
        <v>0</v>
      </c>
    </row>
    <row r="798" spans="1:37">
      <c r="A798" s="28" t="str">
        <f>IF(記入用!A798="","",記入用!A798)</f>
        <v/>
      </c>
      <c r="B798" s="28" t="str">
        <f>IF(記入用!B798="","",記入用!B798)</f>
        <v/>
      </c>
      <c r="C798" s="28" t="str">
        <f>IF(記入用!C798="","",記入用!C798)</f>
        <v/>
      </c>
      <c r="D798" s="28" t="str">
        <f>IF(記入用!D798="","",記入用!D798)</f>
        <v/>
      </c>
      <c r="E798" s="28" t="str">
        <f>IF(記入用!E798="","",記入用!E798)</f>
        <v/>
      </c>
      <c r="F798" s="28" t="str">
        <f>IF(記入用!F798="","",記入用!F798)</f>
        <v/>
      </c>
      <c r="G798" s="28" t="str">
        <f>IF(OR(記入用!G798=0,記入用!H798=0),"",ROUND((記入用!G798+記入用!H798)/2,0))</f>
        <v/>
      </c>
      <c r="H798" s="29" t="str">
        <f>IF(集計用!G798="","",IF(集計用!F798="男",LOOKUP(集計用!G798,得点換算データ!$A$3:$B$12),LOOKUP(集計用!G798,得点換算データ!$A$17:$B$26)))</f>
        <v/>
      </c>
      <c r="I798" s="28" t="str">
        <f>IF(記入用!I798="","",記入用!I798)</f>
        <v/>
      </c>
      <c r="J798" s="30" t="str">
        <f>IF(集計用!I798="","",IF(集計用!F798="男",LOOKUP(集計用!I798,得点換算データ!$C$3:$D$12),LOOKUP(集計用!I798,得点換算データ!$C$17:$D$26)))</f>
        <v/>
      </c>
      <c r="K798" s="28" t="str">
        <f>IF(記入用!J798="","",ROUNDDOWN(記入用!J798,0))</f>
        <v/>
      </c>
      <c r="L798" s="29" t="str">
        <f>IF(集計用!K798="","",IF(集計用!F798="男",LOOKUP(集計用!K798,得点換算データ!$E$3:$F$12),LOOKUP(集計用!K798,得点換算データ!$E$17:$F$26)))</f>
        <v/>
      </c>
      <c r="M798" s="28" t="str">
        <f>IF(記入用!K798="","",記入用!K798)</f>
        <v/>
      </c>
      <c r="N798" s="30" t="str">
        <f>IF(集計用!M798="","",IF(集計用!F798="男",LOOKUP(集計用!M798,得点換算データ!$G$3:$H$12),LOOKUP(集計用!M798,得点換算データ!$G$17:$H$26)))</f>
        <v/>
      </c>
      <c r="O798" s="28" t="str">
        <f>IF(記入用!L798="","",記入用!L798)</f>
        <v/>
      </c>
      <c r="P798" s="30" t="str">
        <f>IF(集計用!O798="","",IF(集計用!F798="男",LOOKUP(集計用!O798,得点換算データ!$I$3:$J$12),LOOKUP(集計用!O798,得点換算データ!$I$17:$J$26)))</f>
        <v/>
      </c>
      <c r="Q798" s="28" t="str">
        <f>IF(記入用!M798="","",記入用!M798)</f>
        <v/>
      </c>
      <c r="R798" s="30" t="str">
        <f>IF(集計用!Q798="","",IF(集計用!F798="男",LOOKUP(集計用!Q798,得点換算データ!$K$3:$L$12),LOOKUP(集計用!Q798,得点換算データ!$K$17:$L$26)))</f>
        <v/>
      </c>
      <c r="S798" s="28" t="str">
        <f>IF(記入用!N798="","",ROUNDUP(記入用!N798,1))</f>
        <v/>
      </c>
      <c r="T798" s="30" t="str">
        <f>IF(集計用!S798="","",IF(集計用!F798="男",LOOKUP(集計用!S798,得点換算データ!$M$3:$N$12),LOOKUP(集計用!S798,得点換算データ!$M$17:$N$26)))</f>
        <v/>
      </c>
      <c r="U798" s="28" t="str">
        <f>IF(記入用!O798="","",ROUNDDOWN(記入用!O798,0))</f>
        <v/>
      </c>
      <c r="V798" s="30" t="str">
        <f>IF(集計用!U798="","",IF(集計用!F798="男",LOOKUP(集計用!U798,得点換算データ!$O$3:$P$12),LOOKUP(集計用!U798,得点換算データ!$O$17:$P$26)))</f>
        <v/>
      </c>
      <c r="W798" s="28" t="str">
        <f>IF(記入用!P798="","",ROUNDDOWN(記入用!P798,0))</f>
        <v/>
      </c>
      <c r="X798" s="30" t="str">
        <f>IF(集計用!W798="","",IF(集計用!F798="男",LOOKUP(集計用!W798,得点換算データ!$Q$3:$R$12),LOOKUP(集計用!W798,得点換算データ!$Q$17:$R$26)))</f>
        <v/>
      </c>
      <c r="Y798" s="28" t="str">
        <f>IF(SUM(集計用!H798+J798+L798+N798+P798+R798+T798+V798+X798)=0,"",(H798+J798+L798+N798+T798+V798+X798+MAX(P798,R798)))</f>
        <v/>
      </c>
      <c r="Z798" s="28" t="str">
        <f>IF(Y798="","",IF(C798=1,LOOKUP(Y798,得点換算データ!$B$29:$B$33,得点換算データ!$A$29:$A$33),IF(C798=2,LOOKUP(Y798,得点換算データ!$C$29:$C$33,得点換算データ!$A$29:$A$33),LOOKUP(Y798,得点換算データ!$D$29:$D$33,得点換算データ!$A$29:$A$33))))</f>
        <v/>
      </c>
      <c r="AA798" s="27">
        <f t="shared" si="120"/>
        <v>0</v>
      </c>
      <c r="AB798" s="27"/>
      <c r="AC798" s="27">
        <f t="shared" si="121"/>
        <v>0</v>
      </c>
      <c r="AD798" s="27">
        <f t="shared" si="122"/>
        <v>0</v>
      </c>
      <c r="AE798" s="27">
        <f t="shared" si="123"/>
        <v>0</v>
      </c>
      <c r="AF798" s="27">
        <f t="shared" si="124"/>
        <v>0</v>
      </c>
      <c r="AG798" s="27">
        <f t="shared" si="125"/>
        <v>0</v>
      </c>
      <c r="AH798" s="27">
        <f t="shared" si="126"/>
        <v>0</v>
      </c>
      <c r="AI798" s="27">
        <f t="shared" si="127"/>
        <v>0</v>
      </c>
      <c r="AJ798" s="27">
        <f t="shared" si="128"/>
        <v>0</v>
      </c>
      <c r="AK798" s="27">
        <f t="shared" si="129"/>
        <v>0</v>
      </c>
    </row>
    <row r="799" spans="1:37">
      <c r="A799" s="28" t="str">
        <f>IF(記入用!A799="","",記入用!A799)</f>
        <v/>
      </c>
      <c r="B799" s="28" t="str">
        <f>IF(記入用!B799="","",記入用!B799)</f>
        <v/>
      </c>
      <c r="C799" s="28" t="str">
        <f>IF(記入用!C799="","",記入用!C799)</f>
        <v/>
      </c>
      <c r="D799" s="28" t="str">
        <f>IF(記入用!D799="","",記入用!D799)</f>
        <v/>
      </c>
      <c r="E799" s="28" t="str">
        <f>IF(記入用!E799="","",記入用!E799)</f>
        <v/>
      </c>
      <c r="F799" s="28" t="str">
        <f>IF(記入用!F799="","",記入用!F799)</f>
        <v/>
      </c>
      <c r="G799" s="28" t="str">
        <f>IF(OR(記入用!G799=0,記入用!H799=0),"",ROUND((記入用!G799+記入用!H799)/2,0))</f>
        <v/>
      </c>
      <c r="H799" s="29" t="str">
        <f>IF(集計用!G799="","",IF(集計用!F799="男",LOOKUP(集計用!G799,得点換算データ!$A$3:$B$12),LOOKUP(集計用!G799,得点換算データ!$A$17:$B$26)))</f>
        <v/>
      </c>
      <c r="I799" s="28" t="str">
        <f>IF(記入用!I799="","",記入用!I799)</f>
        <v/>
      </c>
      <c r="J799" s="30" t="str">
        <f>IF(集計用!I799="","",IF(集計用!F799="男",LOOKUP(集計用!I799,得点換算データ!$C$3:$D$12),LOOKUP(集計用!I799,得点換算データ!$C$17:$D$26)))</f>
        <v/>
      </c>
      <c r="K799" s="28" t="str">
        <f>IF(記入用!J799="","",ROUNDDOWN(記入用!J799,0))</f>
        <v/>
      </c>
      <c r="L799" s="29" t="str">
        <f>IF(集計用!K799="","",IF(集計用!F799="男",LOOKUP(集計用!K799,得点換算データ!$E$3:$F$12),LOOKUP(集計用!K799,得点換算データ!$E$17:$F$26)))</f>
        <v/>
      </c>
      <c r="M799" s="28" t="str">
        <f>IF(記入用!K799="","",記入用!K799)</f>
        <v/>
      </c>
      <c r="N799" s="30" t="str">
        <f>IF(集計用!M799="","",IF(集計用!F799="男",LOOKUP(集計用!M799,得点換算データ!$G$3:$H$12),LOOKUP(集計用!M799,得点換算データ!$G$17:$H$26)))</f>
        <v/>
      </c>
      <c r="O799" s="28" t="str">
        <f>IF(記入用!L799="","",記入用!L799)</f>
        <v/>
      </c>
      <c r="P799" s="30" t="str">
        <f>IF(集計用!O799="","",IF(集計用!F799="男",LOOKUP(集計用!O799,得点換算データ!$I$3:$J$12),LOOKUP(集計用!O799,得点換算データ!$I$17:$J$26)))</f>
        <v/>
      </c>
      <c r="Q799" s="28" t="str">
        <f>IF(記入用!M799="","",記入用!M799)</f>
        <v/>
      </c>
      <c r="R799" s="30" t="str">
        <f>IF(集計用!Q799="","",IF(集計用!F799="男",LOOKUP(集計用!Q799,得点換算データ!$K$3:$L$12),LOOKUP(集計用!Q799,得点換算データ!$K$17:$L$26)))</f>
        <v/>
      </c>
      <c r="S799" s="28" t="str">
        <f>IF(記入用!N799="","",ROUNDUP(記入用!N799,1))</f>
        <v/>
      </c>
      <c r="T799" s="30" t="str">
        <f>IF(集計用!S799="","",IF(集計用!F799="男",LOOKUP(集計用!S799,得点換算データ!$M$3:$N$12),LOOKUP(集計用!S799,得点換算データ!$M$17:$N$26)))</f>
        <v/>
      </c>
      <c r="U799" s="28" t="str">
        <f>IF(記入用!O799="","",ROUNDDOWN(記入用!O799,0))</f>
        <v/>
      </c>
      <c r="V799" s="30" t="str">
        <f>IF(集計用!U799="","",IF(集計用!F799="男",LOOKUP(集計用!U799,得点換算データ!$O$3:$P$12),LOOKUP(集計用!U799,得点換算データ!$O$17:$P$26)))</f>
        <v/>
      </c>
      <c r="W799" s="28" t="str">
        <f>IF(記入用!P799="","",ROUNDDOWN(記入用!P799,0))</f>
        <v/>
      </c>
      <c r="X799" s="30" t="str">
        <f>IF(集計用!W799="","",IF(集計用!F799="男",LOOKUP(集計用!W799,得点換算データ!$Q$3:$R$12),LOOKUP(集計用!W799,得点換算データ!$Q$17:$R$26)))</f>
        <v/>
      </c>
      <c r="Y799" s="28" t="str">
        <f>IF(SUM(集計用!H799+J799+L799+N799+P799+R799+T799+V799+X799)=0,"",(H799+J799+L799+N799+T799+V799+X799+MAX(P799,R799)))</f>
        <v/>
      </c>
      <c r="Z799" s="28" t="str">
        <f>IF(Y799="","",IF(C799=1,LOOKUP(Y799,得点換算データ!$B$29:$B$33,得点換算データ!$A$29:$A$33),IF(C799=2,LOOKUP(Y799,得点換算データ!$C$29:$C$33,得点換算データ!$A$29:$A$33),LOOKUP(Y799,得点換算データ!$D$29:$D$33,得点換算データ!$A$29:$A$33))))</f>
        <v/>
      </c>
      <c r="AA799" s="27">
        <f t="shared" si="120"/>
        <v>0</v>
      </c>
      <c r="AB799" s="27"/>
      <c r="AC799" s="27">
        <f t="shared" si="121"/>
        <v>0</v>
      </c>
      <c r="AD799" s="27">
        <f t="shared" si="122"/>
        <v>0</v>
      </c>
      <c r="AE799" s="27">
        <f t="shared" si="123"/>
        <v>0</v>
      </c>
      <c r="AF799" s="27">
        <f t="shared" si="124"/>
        <v>0</v>
      </c>
      <c r="AG799" s="27">
        <f t="shared" si="125"/>
        <v>0</v>
      </c>
      <c r="AH799" s="27">
        <f t="shared" si="126"/>
        <v>0</v>
      </c>
      <c r="AI799" s="27">
        <f t="shared" si="127"/>
        <v>0</v>
      </c>
      <c r="AJ799" s="27">
        <f t="shared" si="128"/>
        <v>0</v>
      </c>
      <c r="AK799" s="27">
        <f t="shared" si="129"/>
        <v>0</v>
      </c>
    </row>
    <row r="800" spans="1:37">
      <c r="A800" s="28" t="str">
        <f>IF(記入用!A800="","",記入用!A800)</f>
        <v/>
      </c>
      <c r="B800" s="28" t="str">
        <f>IF(記入用!B800="","",記入用!B800)</f>
        <v/>
      </c>
      <c r="C800" s="28" t="str">
        <f>IF(記入用!C800="","",記入用!C800)</f>
        <v/>
      </c>
      <c r="D800" s="28" t="str">
        <f>IF(記入用!D800="","",記入用!D800)</f>
        <v/>
      </c>
      <c r="E800" s="28" t="str">
        <f>IF(記入用!E800="","",記入用!E800)</f>
        <v/>
      </c>
      <c r="F800" s="28" t="str">
        <f>IF(記入用!F800="","",記入用!F800)</f>
        <v/>
      </c>
      <c r="G800" s="28" t="str">
        <f>IF(OR(記入用!G800=0,記入用!H800=0),"",ROUND((記入用!G800+記入用!H800)/2,0))</f>
        <v/>
      </c>
      <c r="H800" s="29" t="str">
        <f>IF(集計用!G800="","",IF(集計用!F800="男",LOOKUP(集計用!G800,得点換算データ!$A$3:$B$12),LOOKUP(集計用!G800,得点換算データ!$A$17:$B$26)))</f>
        <v/>
      </c>
      <c r="I800" s="28" t="str">
        <f>IF(記入用!I800="","",記入用!I800)</f>
        <v/>
      </c>
      <c r="J800" s="30" t="str">
        <f>IF(集計用!I800="","",IF(集計用!F800="男",LOOKUP(集計用!I800,得点換算データ!$C$3:$D$12),LOOKUP(集計用!I800,得点換算データ!$C$17:$D$26)))</f>
        <v/>
      </c>
      <c r="K800" s="28" t="str">
        <f>IF(記入用!J800="","",ROUNDDOWN(記入用!J800,0))</f>
        <v/>
      </c>
      <c r="L800" s="29" t="str">
        <f>IF(集計用!K800="","",IF(集計用!F800="男",LOOKUP(集計用!K800,得点換算データ!$E$3:$F$12),LOOKUP(集計用!K800,得点換算データ!$E$17:$F$26)))</f>
        <v/>
      </c>
      <c r="M800" s="28" t="str">
        <f>IF(記入用!K800="","",記入用!K800)</f>
        <v/>
      </c>
      <c r="N800" s="30" t="str">
        <f>IF(集計用!M800="","",IF(集計用!F800="男",LOOKUP(集計用!M800,得点換算データ!$G$3:$H$12),LOOKUP(集計用!M800,得点換算データ!$G$17:$H$26)))</f>
        <v/>
      </c>
      <c r="O800" s="28" t="str">
        <f>IF(記入用!L800="","",記入用!L800)</f>
        <v/>
      </c>
      <c r="P800" s="30" t="str">
        <f>IF(集計用!O800="","",IF(集計用!F800="男",LOOKUP(集計用!O800,得点換算データ!$I$3:$J$12),LOOKUP(集計用!O800,得点換算データ!$I$17:$J$26)))</f>
        <v/>
      </c>
      <c r="Q800" s="28" t="str">
        <f>IF(記入用!M800="","",記入用!M800)</f>
        <v/>
      </c>
      <c r="R800" s="30" t="str">
        <f>IF(集計用!Q800="","",IF(集計用!F800="男",LOOKUP(集計用!Q800,得点換算データ!$K$3:$L$12),LOOKUP(集計用!Q800,得点換算データ!$K$17:$L$26)))</f>
        <v/>
      </c>
      <c r="S800" s="28" t="str">
        <f>IF(記入用!N800="","",ROUNDUP(記入用!N800,1))</f>
        <v/>
      </c>
      <c r="T800" s="30" t="str">
        <f>IF(集計用!S800="","",IF(集計用!F800="男",LOOKUP(集計用!S800,得点換算データ!$M$3:$N$12),LOOKUP(集計用!S800,得点換算データ!$M$17:$N$26)))</f>
        <v/>
      </c>
      <c r="U800" s="28" t="str">
        <f>IF(記入用!O800="","",ROUNDDOWN(記入用!O800,0))</f>
        <v/>
      </c>
      <c r="V800" s="30" t="str">
        <f>IF(集計用!U800="","",IF(集計用!F800="男",LOOKUP(集計用!U800,得点換算データ!$O$3:$P$12),LOOKUP(集計用!U800,得点換算データ!$O$17:$P$26)))</f>
        <v/>
      </c>
      <c r="W800" s="28" t="str">
        <f>IF(記入用!P800="","",ROUNDDOWN(記入用!P800,0))</f>
        <v/>
      </c>
      <c r="X800" s="30" t="str">
        <f>IF(集計用!W800="","",IF(集計用!F800="男",LOOKUP(集計用!W800,得点換算データ!$Q$3:$R$12),LOOKUP(集計用!W800,得点換算データ!$Q$17:$R$26)))</f>
        <v/>
      </c>
      <c r="Y800" s="28" t="str">
        <f>IF(SUM(集計用!H800+J800+L800+N800+P800+R800+T800+V800+X800)=0,"",(H800+J800+L800+N800+T800+V800+X800+MAX(P800,R800)))</f>
        <v/>
      </c>
      <c r="Z800" s="28" t="str">
        <f>IF(Y800="","",IF(C800=1,LOOKUP(Y800,得点換算データ!$B$29:$B$33,得点換算データ!$A$29:$A$33),IF(C800=2,LOOKUP(Y800,得点換算データ!$C$29:$C$33,得点換算データ!$A$29:$A$33),LOOKUP(Y800,得点換算データ!$D$29:$D$33,得点換算データ!$A$29:$A$33))))</f>
        <v/>
      </c>
      <c r="AA800" s="27">
        <f t="shared" si="120"/>
        <v>0</v>
      </c>
      <c r="AB800" s="27"/>
      <c r="AC800" s="27">
        <f t="shared" si="121"/>
        <v>0</v>
      </c>
      <c r="AD800" s="27">
        <f t="shared" si="122"/>
        <v>0</v>
      </c>
      <c r="AE800" s="27">
        <f t="shared" si="123"/>
        <v>0</v>
      </c>
      <c r="AF800" s="27">
        <f t="shared" si="124"/>
        <v>0</v>
      </c>
      <c r="AG800" s="27">
        <f t="shared" si="125"/>
        <v>0</v>
      </c>
      <c r="AH800" s="27">
        <f t="shared" si="126"/>
        <v>0</v>
      </c>
      <c r="AI800" s="27">
        <f t="shared" si="127"/>
        <v>0</v>
      </c>
      <c r="AJ800" s="27">
        <f t="shared" si="128"/>
        <v>0</v>
      </c>
      <c r="AK800" s="27">
        <f t="shared" si="129"/>
        <v>0</v>
      </c>
    </row>
    <row r="801" spans="1:37">
      <c r="A801" s="28" t="str">
        <f>IF(記入用!A801="","",記入用!A801)</f>
        <v/>
      </c>
      <c r="B801" s="28" t="str">
        <f>IF(記入用!B801="","",記入用!B801)</f>
        <v/>
      </c>
      <c r="C801" s="28" t="str">
        <f>IF(記入用!C801="","",記入用!C801)</f>
        <v/>
      </c>
      <c r="D801" s="28" t="str">
        <f>IF(記入用!D801="","",記入用!D801)</f>
        <v/>
      </c>
      <c r="E801" s="28" t="str">
        <f>IF(記入用!E801="","",記入用!E801)</f>
        <v/>
      </c>
      <c r="F801" s="28" t="str">
        <f>IF(記入用!F801="","",記入用!F801)</f>
        <v/>
      </c>
      <c r="G801" s="28" t="str">
        <f>IF(OR(記入用!G801=0,記入用!H801=0),"",ROUND((記入用!G801+記入用!H801)/2,0))</f>
        <v/>
      </c>
      <c r="H801" s="29" t="str">
        <f>IF(集計用!G801="","",IF(集計用!F801="男",LOOKUP(集計用!G801,得点換算データ!$A$3:$B$12),LOOKUP(集計用!G801,得点換算データ!$A$17:$B$26)))</f>
        <v/>
      </c>
      <c r="I801" s="28" t="str">
        <f>IF(記入用!I801="","",記入用!I801)</f>
        <v/>
      </c>
      <c r="J801" s="30" t="str">
        <f>IF(集計用!I801="","",IF(集計用!F801="男",LOOKUP(集計用!I801,得点換算データ!$C$3:$D$12),LOOKUP(集計用!I801,得点換算データ!$C$17:$D$26)))</f>
        <v/>
      </c>
      <c r="K801" s="28" t="str">
        <f>IF(記入用!J801="","",ROUNDDOWN(記入用!J801,0))</f>
        <v/>
      </c>
      <c r="L801" s="29" t="str">
        <f>IF(集計用!K801="","",IF(集計用!F801="男",LOOKUP(集計用!K801,得点換算データ!$E$3:$F$12),LOOKUP(集計用!K801,得点換算データ!$E$17:$F$26)))</f>
        <v/>
      </c>
      <c r="M801" s="28" t="str">
        <f>IF(記入用!K801="","",記入用!K801)</f>
        <v/>
      </c>
      <c r="N801" s="30" t="str">
        <f>IF(集計用!M801="","",IF(集計用!F801="男",LOOKUP(集計用!M801,得点換算データ!$G$3:$H$12),LOOKUP(集計用!M801,得点換算データ!$G$17:$H$26)))</f>
        <v/>
      </c>
      <c r="O801" s="28" t="str">
        <f>IF(記入用!L801="","",記入用!L801)</f>
        <v/>
      </c>
      <c r="P801" s="30" t="str">
        <f>IF(集計用!O801="","",IF(集計用!F801="男",LOOKUP(集計用!O801,得点換算データ!$I$3:$J$12),LOOKUP(集計用!O801,得点換算データ!$I$17:$J$26)))</f>
        <v/>
      </c>
      <c r="Q801" s="28" t="str">
        <f>IF(記入用!M801="","",記入用!M801)</f>
        <v/>
      </c>
      <c r="R801" s="30" t="str">
        <f>IF(集計用!Q801="","",IF(集計用!F801="男",LOOKUP(集計用!Q801,得点換算データ!$K$3:$L$12),LOOKUP(集計用!Q801,得点換算データ!$K$17:$L$26)))</f>
        <v/>
      </c>
      <c r="S801" s="28" t="str">
        <f>IF(記入用!N801="","",ROUNDUP(記入用!N801,1))</f>
        <v/>
      </c>
      <c r="T801" s="30" t="str">
        <f>IF(集計用!S801="","",IF(集計用!F801="男",LOOKUP(集計用!S801,得点換算データ!$M$3:$N$12),LOOKUP(集計用!S801,得点換算データ!$M$17:$N$26)))</f>
        <v/>
      </c>
      <c r="U801" s="28" t="str">
        <f>IF(記入用!O801="","",ROUNDDOWN(記入用!O801,0))</f>
        <v/>
      </c>
      <c r="V801" s="30" t="str">
        <f>IF(集計用!U801="","",IF(集計用!F801="男",LOOKUP(集計用!U801,得点換算データ!$O$3:$P$12),LOOKUP(集計用!U801,得点換算データ!$O$17:$P$26)))</f>
        <v/>
      </c>
      <c r="W801" s="28" t="str">
        <f>IF(記入用!P801="","",ROUNDDOWN(記入用!P801,0))</f>
        <v/>
      </c>
      <c r="X801" s="30" t="str">
        <f>IF(集計用!W801="","",IF(集計用!F801="男",LOOKUP(集計用!W801,得点換算データ!$Q$3:$R$12),LOOKUP(集計用!W801,得点換算データ!$Q$17:$R$26)))</f>
        <v/>
      </c>
      <c r="Y801" s="28" t="str">
        <f>IF(SUM(集計用!H801+J801+L801+N801+P801+R801+T801+V801+X801)=0,"",(H801+J801+L801+N801+T801+V801+X801+MAX(P801,R801)))</f>
        <v/>
      </c>
      <c r="Z801" s="28" t="str">
        <f>IF(Y801="","",IF(C801=1,LOOKUP(Y801,得点換算データ!$B$29:$B$33,得点換算データ!$A$29:$A$33),IF(C801=2,LOOKUP(Y801,得点換算データ!$C$29:$C$33,得点換算データ!$A$29:$A$33),LOOKUP(Y801,得点換算データ!$D$29:$D$33,得点換算データ!$A$29:$A$33))))</f>
        <v/>
      </c>
      <c r="AA801" s="27">
        <f t="shared" si="120"/>
        <v>0</v>
      </c>
      <c r="AB801" s="27"/>
      <c r="AC801" s="27">
        <f t="shared" si="121"/>
        <v>0</v>
      </c>
      <c r="AD801" s="27">
        <f t="shared" si="122"/>
        <v>0</v>
      </c>
      <c r="AE801" s="27">
        <f t="shared" si="123"/>
        <v>0</v>
      </c>
      <c r="AF801" s="27">
        <f t="shared" si="124"/>
        <v>0</v>
      </c>
      <c r="AG801" s="27">
        <f t="shared" si="125"/>
        <v>0</v>
      </c>
      <c r="AH801" s="27">
        <f t="shared" si="126"/>
        <v>0</v>
      </c>
      <c r="AI801" s="27">
        <f t="shared" si="127"/>
        <v>0</v>
      </c>
      <c r="AJ801" s="27">
        <f t="shared" si="128"/>
        <v>0</v>
      </c>
      <c r="AK801" s="27">
        <f t="shared" si="129"/>
        <v>0</v>
      </c>
    </row>
    <row r="802" spans="1:37">
      <c r="A802" s="28" t="str">
        <f>IF(記入用!A802="","",記入用!A802)</f>
        <v/>
      </c>
      <c r="B802" s="28" t="str">
        <f>IF(記入用!B802="","",記入用!B802)</f>
        <v/>
      </c>
      <c r="C802" s="28" t="str">
        <f>IF(記入用!C802="","",記入用!C802)</f>
        <v/>
      </c>
      <c r="D802" s="28" t="str">
        <f>IF(記入用!D802="","",記入用!D802)</f>
        <v/>
      </c>
      <c r="E802" s="28" t="str">
        <f>IF(記入用!E802="","",記入用!E802)</f>
        <v/>
      </c>
      <c r="F802" s="28" t="str">
        <f>IF(記入用!F802="","",記入用!F802)</f>
        <v/>
      </c>
      <c r="G802" s="28" t="str">
        <f>IF(OR(記入用!G802=0,記入用!H802=0),"",ROUND((記入用!G802+記入用!H802)/2,0))</f>
        <v/>
      </c>
      <c r="H802" s="29" t="str">
        <f>IF(集計用!G802="","",IF(集計用!F802="男",LOOKUP(集計用!G802,得点換算データ!$A$3:$B$12),LOOKUP(集計用!G802,得点換算データ!$A$17:$B$26)))</f>
        <v/>
      </c>
      <c r="I802" s="28" t="str">
        <f>IF(記入用!I802="","",記入用!I802)</f>
        <v/>
      </c>
      <c r="J802" s="30" t="str">
        <f>IF(集計用!I802="","",IF(集計用!F802="男",LOOKUP(集計用!I802,得点換算データ!$C$3:$D$12),LOOKUP(集計用!I802,得点換算データ!$C$17:$D$26)))</f>
        <v/>
      </c>
      <c r="K802" s="28" t="str">
        <f>IF(記入用!J802="","",ROUNDDOWN(記入用!J802,0))</f>
        <v/>
      </c>
      <c r="L802" s="29" t="str">
        <f>IF(集計用!K802="","",IF(集計用!F802="男",LOOKUP(集計用!K802,得点換算データ!$E$3:$F$12),LOOKUP(集計用!K802,得点換算データ!$E$17:$F$26)))</f>
        <v/>
      </c>
      <c r="M802" s="28" t="str">
        <f>IF(記入用!K802="","",記入用!K802)</f>
        <v/>
      </c>
      <c r="N802" s="30" t="str">
        <f>IF(集計用!M802="","",IF(集計用!F802="男",LOOKUP(集計用!M802,得点換算データ!$G$3:$H$12),LOOKUP(集計用!M802,得点換算データ!$G$17:$H$26)))</f>
        <v/>
      </c>
      <c r="O802" s="28" t="str">
        <f>IF(記入用!L802="","",記入用!L802)</f>
        <v/>
      </c>
      <c r="P802" s="30" t="str">
        <f>IF(集計用!O802="","",IF(集計用!F802="男",LOOKUP(集計用!O802,得点換算データ!$I$3:$J$12),LOOKUP(集計用!O802,得点換算データ!$I$17:$J$26)))</f>
        <v/>
      </c>
      <c r="Q802" s="28" t="str">
        <f>IF(記入用!M802="","",記入用!M802)</f>
        <v/>
      </c>
      <c r="R802" s="30" t="str">
        <f>IF(集計用!Q802="","",IF(集計用!F802="男",LOOKUP(集計用!Q802,得点換算データ!$K$3:$L$12),LOOKUP(集計用!Q802,得点換算データ!$K$17:$L$26)))</f>
        <v/>
      </c>
      <c r="S802" s="28" t="str">
        <f>IF(記入用!N802="","",ROUNDUP(記入用!N802,1))</f>
        <v/>
      </c>
      <c r="T802" s="30" t="str">
        <f>IF(集計用!S802="","",IF(集計用!F802="男",LOOKUP(集計用!S802,得点換算データ!$M$3:$N$12),LOOKUP(集計用!S802,得点換算データ!$M$17:$N$26)))</f>
        <v/>
      </c>
      <c r="U802" s="28" t="str">
        <f>IF(記入用!O802="","",ROUNDDOWN(記入用!O802,0))</f>
        <v/>
      </c>
      <c r="V802" s="30" t="str">
        <f>IF(集計用!U802="","",IF(集計用!F802="男",LOOKUP(集計用!U802,得点換算データ!$O$3:$P$12),LOOKUP(集計用!U802,得点換算データ!$O$17:$P$26)))</f>
        <v/>
      </c>
      <c r="W802" s="28" t="str">
        <f>IF(記入用!P802="","",ROUNDDOWN(記入用!P802,0))</f>
        <v/>
      </c>
      <c r="X802" s="30" t="str">
        <f>IF(集計用!W802="","",IF(集計用!F802="男",LOOKUP(集計用!W802,得点換算データ!$Q$3:$R$12),LOOKUP(集計用!W802,得点換算データ!$Q$17:$R$26)))</f>
        <v/>
      </c>
      <c r="Y802" s="28" t="str">
        <f>IF(SUM(集計用!H802+J802+L802+N802+P802+R802+T802+V802+X802)=0,"",(H802+J802+L802+N802+T802+V802+X802+MAX(P802,R802)))</f>
        <v/>
      </c>
      <c r="Z802" s="28" t="str">
        <f>IF(Y802="","",IF(C802=1,LOOKUP(Y802,得点換算データ!$B$29:$B$33,得点換算データ!$A$29:$A$33),IF(C802=2,LOOKUP(Y802,得点換算データ!$C$29:$C$33,得点換算データ!$A$29:$A$33),LOOKUP(Y802,得点換算データ!$D$29:$D$33,得点換算データ!$A$29:$A$33))))</f>
        <v/>
      </c>
      <c r="AA802" s="27">
        <f t="shared" si="120"/>
        <v>0</v>
      </c>
      <c r="AB802" s="27"/>
      <c r="AC802" s="27">
        <f t="shared" si="121"/>
        <v>0</v>
      </c>
      <c r="AD802" s="27">
        <f t="shared" si="122"/>
        <v>0</v>
      </c>
      <c r="AE802" s="27">
        <f t="shared" si="123"/>
        <v>0</v>
      </c>
      <c r="AF802" s="27">
        <f t="shared" si="124"/>
        <v>0</v>
      </c>
      <c r="AG802" s="27">
        <f t="shared" si="125"/>
        <v>0</v>
      </c>
      <c r="AH802" s="27">
        <f t="shared" si="126"/>
        <v>0</v>
      </c>
      <c r="AI802" s="27">
        <f t="shared" si="127"/>
        <v>0</v>
      </c>
      <c r="AJ802" s="27">
        <f t="shared" si="128"/>
        <v>0</v>
      </c>
      <c r="AK802" s="27">
        <f t="shared" si="129"/>
        <v>0</v>
      </c>
    </row>
    <row r="803" spans="1:37">
      <c r="A803" s="28" t="str">
        <f>IF(記入用!A803="","",記入用!A803)</f>
        <v/>
      </c>
      <c r="B803" s="28" t="str">
        <f>IF(記入用!B803="","",記入用!B803)</f>
        <v/>
      </c>
      <c r="C803" s="28" t="str">
        <f>IF(記入用!C803="","",記入用!C803)</f>
        <v/>
      </c>
      <c r="D803" s="28" t="str">
        <f>IF(記入用!D803="","",記入用!D803)</f>
        <v/>
      </c>
      <c r="E803" s="28" t="str">
        <f>IF(記入用!E803="","",記入用!E803)</f>
        <v/>
      </c>
      <c r="F803" s="28" t="str">
        <f>IF(記入用!F803="","",記入用!F803)</f>
        <v/>
      </c>
      <c r="G803" s="28" t="str">
        <f>IF(OR(記入用!G803=0,記入用!H803=0),"",ROUND((記入用!G803+記入用!H803)/2,0))</f>
        <v/>
      </c>
      <c r="H803" s="29" t="str">
        <f>IF(集計用!G803="","",IF(集計用!F803="男",LOOKUP(集計用!G803,得点換算データ!$A$3:$B$12),LOOKUP(集計用!G803,得点換算データ!$A$17:$B$26)))</f>
        <v/>
      </c>
      <c r="I803" s="28" t="str">
        <f>IF(記入用!I803="","",記入用!I803)</f>
        <v/>
      </c>
      <c r="J803" s="30" t="str">
        <f>IF(集計用!I803="","",IF(集計用!F803="男",LOOKUP(集計用!I803,得点換算データ!$C$3:$D$12),LOOKUP(集計用!I803,得点換算データ!$C$17:$D$26)))</f>
        <v/>
      </c>
      <c r="K803" s="28" t="str">
        <f>IF(記入用!J803="","",ROUNDDOWN(記入用!J803,0))</f>
        <v/>
      </c>
      <c r="L803" s="29" t="str">
        <f>IF(集計用!K803="","",IF(集計用!F803="男",LOOKUP(集計用!K803,得点換算データ!$E$3:$F$12),LOOKUP(集計用!K803,得点換算データ!$E$17:$F$26)))</f>
        <v/>
      </c>
      <c r="M803" s="28" t="str">
        <f>IF(記入用!K803="","",記入用!K803)</f>
        <v/>
      </c>
      <c r="N803" s="30" t="str">
        <f>IF(集計用!M803="","",IF(集計用!F803="男",LOOKUP(集計用!M803,得点換算データ!$G$3:$H$12),LOOKUP(集計用!M803,得点換算データ!$G$17:$H$26)))</f>
        <v/>
      </c>
      <c r="O803" s="28" t="str">
        <f>IF(記入用!L803="","",記入用!L803)</f>
        <v/>
      </c>
      <c r="P803" s="30" t="str">
        <f>IF(集計用!O803="","",IF(集計用!F803="男",LOOKUP(集計用!O803,得点換算データ!$I$3:$J$12),LOOKUP(集計用!O803,得点換算データ!$I$17:$J$26)))</f>
        <v/>
      </c>
      <c r="Q803" s="28" t="str">
        <f>IF(記入用!M803="","",記入用!M803)</f>
        <v/>
      </c>
      <c r="R803" s="30" t="str">
        <f>IF(集計用!Q803="","",IF(集計用!F803="男",LOOKUP(集計用!Q803,得点換算データ!$K$3:$L$12),LOOKUP(集計用!Q803,得点換算データ!$K$17:$L$26)))</f>
        <v/>
      </c>
      <c r="S803" s="28" t="str">
        <f>IF(記入用!N803="","",ROUNDUP(記入用!N803,1))</f>
        <v/>
      </c>
      <c r="T803" s="30" t="str">
        <f>IF(集計用!S803="","",IF(集計用!F803="男",LOOKUP(集計用!S803,得点換算データ!$M$3:$N$12),LOOKUP(集計用!S803,得点換算データ!$M$17:$N$26)))</f>
        <v/>
      </c>
      <c r="U803" s="28" t="str">
        <f>IF(記入用!O803="","",ROUNDDOWN(記入用!O803,0))</f>
        <v/>
      </c>
      <c r="V803" s="30" t="str">
        <f>IF(集計用!U803="","",IF(集計用!F803="男",LOOKUP(集計用!U803,得点換算データ!$O$3:$P$12),LOOKUP(集計用!U803,得点換算データ!$O$17:$P$26)))</f>
        <v/>
      </c>
      <c r="W803" s="28" t="str">
        <f>IF(記入用!P803="","",ROUNDDOWN(記入用!P803,0))</f>
        <v/>
      </c>
      <c r="X803" s="30" t="str">
        <f>IF(集計用!W803="","",IF(集計用!F803="男",LOOKUP(集計用!W803,得点換算データ!$Q$3:$R$12),LOOKUP(集計用!W803,得点換算データ!$Q$17:$R$26)))</f>
        <v/>
      </c>
      <c r="Y803" s="28" t="str">
        <f>IF(SUM(集計用!H803+J803+L803+N803+P803+R803+T803+V803+X803)=0,"",(H803+J803+L803+N803+T803+V803+X803+MAX(P803,R803)))</f>
        <v/>
      </c>
      <c r="Z803" s="28" t="str">
        <f>IF(Y803="","",IF(C803=1,LOOKUP(Y803,得点換算データ!$B$29:$B$33,得点換算データ!$A$29:$A$33),IF(C803=2,LOOKUP(Y803,得点換算データ!$C$29:$C$33,得点換算データ!$A$29:$A$33),LOOKUP(Y803,得点換算データ!$D$29:$D$33,得点換算データ!$A$29:$A$33))))</f>
        <v/>
      </c>
      <c r="AA803" s="27">
        <f t="shared" si="120"/>
        <v>0</v>
      </c>
      <c r="AB803" s="27"/>
      <c r="AC803" s="27">
        <f t="shared" si="121"/>
        <v>0</v>
      </c>
      <c r="AD803" s="27">
        <f t="shared" si="122"/>
        <v>0</v>
      </c>
      <c r="AE803" s="27">
        <f t="shared" si="123"/>
        <v>0</v>
      </c>
      <c r="AF803" s="27">
        <f t="shared" si="124"/>
        <v>0</v>
      </c>
      <c r="AG803" s="27">
        <f t="shared" si="125"/>
        <v>0</v>
      </c>
      <c r="AH803" s="27">
        <f t="shared" si="126"/>
        <v>0</v>
      </c>
      <c r="AI803" s="27">
        <f t="shared" si="127"/>
        <v>0</v>
      </c>
      <c r="AJ803" s="27">
        <f t="shared" si="128"/>
        <v>0</v>
      </c>
      <c r="AK803" s="27">
        <f t="shared" si="129"/>
        <v>0</v>
      </c>
    </row>
    <row r="804" spans="1:37">
      <c r="A804" s="28" t="str">
        <f>IF(記入用!A804="","",記入用!A804)</f>
        <v/>
      </c>
      <c r="B804" s="28" t="str">
        <f>IF(記入用!B804="","",記入用!B804)</f>
        <v/>
      </c>
      <c r="C804" s="28" t="str">
        <f>IF(記入用!C804="","",記入用!C804)</f>
        <v/>
      </c>
      <c r="D804" s="28" t="str">
        <f>IF(記入用!D804="","",記入用!D804)</f>
        <v/>
      </c>
      <c r="E804" s="28" t="str">
        <f>IF(記入用!E804="","",記入用!E804)</f>
        <v/>
      </c>
      <c r="F804" s="28" t="str">
        <f>IF(記入用!F804="","",記入用!F804)</f>
        <v/>
      </c>
      <c r="G804" s="28" t="str">
        <f>IF(OR(記入用!G804=0,記入用!H804=0),"",ROUND((記入用!G804+記入用!H804)/2,0))</f>
        <v/>
      </c>
      <c r="H804" s="29" t="str">
        <f>IF(集計用!G804="","",IF(集計用!F804="男",LOOKUP(集計用!G804,得点換算データ!$A$3:$B$12),LOOKUP(集計用!G804,得点換算データ!$A$17:$B$26)))</f>
        <v/>
      </c>
      <c r="I804" s="28" t="str">
        <f>IF(記入用!I804="","",記入用!I804)</f>
        <v/>
      </c>
      <c r="J804" s="30" t="str">
        <f>IF(集計用!I804="","",IF(集計用!F804="男",LOOKUP(集計用!I804,得点換算データ!$C$3:$D$12),LOOKUP(集計用!I804,得点換算データ!$C$17:$D$26)))</f>
        <v/>
      </c>
      <c r="K804" s="28" t="str">
        <f>IF(記入用!J804="","",ROUNDDOWN(記入用!J804,0))</f>
        <v/>
      </c>
      <c r="L804" s="29" t="str">
        <f>IF(集計用!K804="","",IF(集計用!F804="男",LOOKUP(集計用!K804,得点換算データ!$E$3:$F$12),LOOKUP(集計用!K804,得点換算データ!$E$17:$F$26)))</f>
        <v/>
      </c>
      <c r="M804" s="28" t="str">
        <f>IF(記入用!K804="","",記入用!K804)</f>
        <v/>
      </c>
      <c r="N804" s="30" t="str">
        <f>IF(集計用!M804="","",IF(集計用!F804="男",LOOKUP(集計用!M804,得点換算データ!$G$3:$H$12),LOOKUP(集計用!M804,得点換算データ!$G$17:$H$26)))</f>
        <v/>
      </c>
      <c r="O804" s="28" t="str">
        <f>IF(記入用!L804="","",記入用!L804)</f>
        <v/>
      </c>
      <c r="P804" s="30" t="str">
        <f>IF(集計用!O804="","",IF(集計用!F804="男",LOOKUP(集計用!O804,得点換算データ!$I$3:$J$12),LOOKUP(集計用!O804,得点換算データ!$I$17:$J$26)))</f>
        <v/>
      </c>
      <c r="Q804" s="28" t="str">
        <f>IF(記入用!M804="","",記入用!M804)</f>
        <v/>
      </c>
      <c r="R804" s="30" t="str">
        <f>IF(集計用!Q804="","",IF(集計用!F804="男",LOOKUP(集計用!Q804,得点換算データ!$K$3:$L$12),LOOKUP(集計用!Q804,得点換算データ!$K$17:$L$26)))</f>
        <v/>
      </c>
      <c r="S804" s="28" t="str">
        <f>IF(記入用!N804="","",ROUNDUP(記入用!N804,1))</f>
        <v/>
      </c>
      <c r="T804" s="30" t="str">
        <f>IF(集計用!S804="","",IF(集計用!F804="男",LOOKUP(集計用!S804,得点換算データ!$M$3:$N$12),LOOKUP(集計用!S804,得点換算データ!$M$17:$N$26)))</f>
        <v/>
      </c>
      <c r="U804" s="28" t="str">
        <f>IF(記入用!O804="","",ROUNDDOWN(記入用!O804,0))</f>
        <v/>
      </c>
      <c r="V804" s="30" t="str">
        <f>IF(集計用!U804="","",IF(集計用!F804="男",LOOKUP(集計用!U804,得点換算データ!$O$3:$P$12),LOOKUP(集計用!U804,得点換算データ!$O$17:$P$26)))</f>
        <v/>
      </c>
      <c r="W804" s="28" t="str">
        <f>IF(記入用!P804="","",ROUNDDOWN(記入用!P804,0))</f>
        <v/>
      </c>
      <c r="X804" s="30" t="str">
        <f>IF(集計用!W804="","",IF(集計用!F804="男",LOOKUP(集計用!W804,得点換算データ!$Q$3:$R$12),LOOKUP(集計用!W804,得点換算データ!$Q$17:$R$26)))</f>
        <v/>
      </c>
      <c r="Y804" s="28" t="str">
        <f>IF(SUM(集計用!H804+J804+L804+N804+P804+R804+T804+V804+X804)=0,"",(H804+J804+L804+N804+T804+V804+X804+MAX(P804,R804)))</f>
        <v/>
      </c>
      <c r="Z804" s="28" t="str">
        <f>IF(Y804="","",IF(C804=1,LOOKUP(Y804,得点換算データ!$B$29:$B$33,得点換算データ!$A$29:$A$33),IF(C804=2,LOOKUP(Y804,得点換算データ!$C$29:$C$33,得点換算データ!$A$29:$A$33),LOOKUP(Y804,得点換算データ!$D$29:$D$33,得点換算データ!$A$29:$A$33))))</f>
        <v/>
      </c>
      <c r="AA804" s="27">
        <f t="shared" si="120"/>
        <v>0</v>
      </c>
      <c r="AB804" s="27"/>
      <c r="AC804" s="27">
        <f t="shared" si="121"/>
        <v>0</v>
      </c>
      <c r="AD804" s="27">
        <f t="shared" si="122"/>
        <v>0</v>
      </c>
      <c r="AE804" s="27">
        <f t="shared" si="123"/>
        <v>0</v>
      </c>
      <c r="AF804" s="27">
        <f t="shared" si="124"/>
        <v>0</v>
      </c>
      <c r="AG804" s="27">
        <f t="shared" si="125"/>
        <v>0</v>
      </c>
      <c r="AH804" s="27">
        <f t="shared" si="126"/>
        <v>0</v>
      </c>
      <c r="AI804" s="27">
        <f t="shared" si="127"/>
        <v>0</v>
      </c>
      <c r="AJ804" s="27">
        <f t="shared" si="128"/>
        <v>0</v>
      </c>
      <c r="AK804" s="27">
        <f t="shared" si="129"/>
        <v>0</v>
      </c>
    </row>
    <row r="805" spans="1:37">
      <c r="A805" s="28" t="str">
        <f>IF(記入用!A805="","",記入用!A805)</f>
        <v/>
      </c>
      <c r="B805" s="28" t="str">
        <f>IF(記入用!B805="","",記入用!B805)</f>
        <v/>
      </c>
      <c r="C805" s="28" t="str">
        <f>IF(記入用!C805="","",記入用!C805)</f>
        <v/>
      </c>
      <c r="D805" s="28" t="str">
        <f>IF(記入用!D805="","",記入用!D805)</f>
        <v/>
      </c>
      <c r="E805" s="28" t="str">
        <f>IF(記入用!E805="","",記入用!E805)</f>
        <v/>
      </c>
      <c r="F805" s="28" t="str">
        <f>IF(記入用!F805="","",記入用!F805)</f>
        <v/>
      </c>
      <c r="G805" s="28" t="str">
        <f>IF(OR(記入用!G805=0,記入用!H805=0),"",ROUND((記入用!G805+記入用!H805)/2,0))</f>
        <v/>
      </c>
      <c r="H805" s="29" t="str">
        <f>IF(集計用!G805="","",IF(集計用!F805="男",LOOKUP(集計用!G805,得点換算データ!$A$3:$B$12),LOOKUP(集計用!G805,得点換算データ!$A$17:$B$26)))</f>
        <v/>
      </c>
      <c r="I805" s="28" t="str">
        <f>IF(記入用!I805="","",記入用!I805)</f>
        <v/>
      </c>
      <c r="J805" s="30" t="str">
        <f>IF(集計用!I805="","",IF(集計用!F805="男",LOOKUP(集計用!I805,得点換算データ!$C$3:$D$12),LOOKUP(集計用!I805,得点換算データ!$C$17:$D$26)))</f>
        <v/>
      </c>
      <c r="K805" s="28" t="str">
        <f>IF(記入用!J805="","",ROUNDDOWN(記入用!J805,0))</f>
        <v/>
      </c>
      <c r="L805" s="29" t="str">
        <f>IF(集計用!K805="","",IF(集計用!F805="男",LOOKUP(集計用!K805,得点換算データ!$E$3:$F$12),LOOKUP(集計用!K805,得点換算データ!$E$17:$F$26)))</f>
        <v/>
      </c>
      <c r="M805" s="28" t="str">
        <f>IF(記入用!K805="","",記入用!K805)</f>
        <v/>
      </c>
      <c r="N805" s="30" t="str">
        <f>IF(集計用!M805="","",IF(集計用!F805="男",LOOKUP(集計用!M805,得点換算データ!$G$3:$H$12),LOOKUP(集計用!M805,得点換算データ!$G$17:$H$26)))</f>
        <v/>
      </c>
      <c r="O805" s="28" t="str">
        <f>IF(記入用!L805="","",記入用!L805)</f>
        <v/>
      </c>
      <c r="P805" s="30" t="str">
        <f>IF(集計用!O805="","",IF(集計用!F805="男",LOOKUP(集計用!O805,得点換算データ!$I$3:$J$12),LOOKUP(集計用!O805,得点換算データ!$I$17:$J$26)))</f>
        <v/>
      </c>
      <c r="Q805" s="28" t="str">
        <f>IF(記入用!M805="","",記入用!M805)</f>
        <v/>
      </c>
      <c r="R805" s="30" t="str">
        <f>IF(集計用!Q805="","",IF(集計用!F805="男",LOOKUP(集計用!Q805,得点換算データ!$K$3:$L$12),LOOKUP(集計用!Q805,得点換算データ!$K$17:$L$26)))</f>
        <v/>
      </c>
      <c r="S805" s="28" t="str">
        <f>IF(記入用!N805="","",ROUNDUP(記入用!N805,1))</f>
        <v/>
      </c>
      <c r="T805" s="30" t="str">
        <f>IF(集計用!S805="","",IF(集計用!F805="男",LOOKUP(集計用!S805,得点換算データ!$M$3:$N$12),LOOKUP(集計用!S805,得点換算データ!$M$17:$N$26)))</f>
        <v/>
      </c>
      <c r="U805" s="28" t="str">
        <f>IF(記入用!O805="","",ROUNDDOWN(記入用!O805,0))</f>
        <v/>
      </c>
      <c r="V805" s="30" t="str">
        <f>IF(集計用!U805="","",IF(集計用!F805="男",LOOKUP(集計用!U805,得点換算データ!$O$3:$P$12),LOOKUP(集計用!U805,得点換算データ!$O$17:$P$26)))</f>
        <v/>
      </c>
      <c r="W805" s="28" t="str">
        <f>IF(記入用!P805="","",ROUNDDOWN(記入用!P805,0))</f>
        <v/>
      </c>
      <c r="X805" s="30" t="str">
        <f>IF(集計用!W805="","",IF(集計用!F805="男",LOOKUP(集計用!W805,得点換算データ!$Q$3:$R$12),LOOKUP(集計用!W805,得点換算データ!$Q$17:$R$26)))</f>
        <v/>
      </c>
      <c r="Y805" s="28" t="str">
        <f>IF(SUM(集計用!H805+J805+L805+N805+P805+R805+T805+V805+X805)=0,"",(H805+J805+L805+N805+T805+V805+X805+MAX(P805,R805)))</f>
        <v/>
      </c>
      <c r="Z805" s="28" t="str">
        <f>IF(Y805="","",IF(C805=1,LOOKUP(Y805,得点換算データ!$B$29:$B$33,得点換算データ!$A$29:$A$33),IF(C805=2,LOOKUP(Y805,得点換算データ!$C$29:$C$33,得点換算データ!$A$29:$A$33),LOOKUP(Y805,得点換算データ!$D$29:$D$33,得点換算データ!$A$29:$A$33))))</f>
        <v/>
      </c>
      <c r="AA805" s="27">
        <f t="shared" si="120"/>
        <v>0</v>
      </c>
      <c r="AB805" s="27"/>
      <c r="AC805" s="27">
        <f t="shared" si="121"/>
        <v>0</v>
      </c>
      <c r="AD805" s="27">
        <f t="shared" si="122"/>
        <v>0</v>
      </c>
      <c r="AE805" s="27">
        <f t="shared" si="123"/>
        <v>0</v>
      </c>
      <c r="AF805" s="27">
        <f t="shared" si="124"/>
        <v>0</v>
      </c>
      <c r="AG805" s="27">
        <f t="shared" si="125"/>
        <v>0</v>
      </c>
      <c r="AH805" s="27">
        <f t="shared" si="126"/>
        <v>0</v>
      </c>
      <c r="AI805" s="27">
        <f t="shared" si="127"/>
        <v>0</v>
      </c>
      <c r="AJ805" s="27">
        <f t="shared" si="128"/>
        <v>0</v>
      </c>
      <c r="AK805" s="27">
        <f t="shared" si="129"/>
        <v>0</v>
      </c>
    </row>
    <row r="806" spans="1:37">
      <c r="A806" s="28" t="str">
        <f>IF(記入用!A806="","",記入用!A806)</f>
        <v/>
      </c>
      <c r="B806" s="28" t="str">
        <f>IF(記入用!B806="","",記入用!B806)</f>
        <v/>
      </c>
      <c r="C806" s="28" t="str">
        <f>IF(記入用!C806="","",記入用!C806)</f>
        <v/>
      </c>
      <c r="D806" s="28" t="str">
        <f>IF(記入用!D806="","",記入用!D806)</f>
        <v/>
      </c>
      <c r="E806" s="28" t="str">
        <f>IF(記入用!E806="","",記入用!E806)</f>
        <v/>
      </c>
      <c r="F806" s="28" t="str">
        <f>IF(記入用!F806="","",記入用!F806)</f>
        <v/>
      </c>
      <c r="G806" s="28" t="str">
        <f>IF(OR(記入用!G806=0,記入用!H806=0),"",ROUND((記入用!G806+記入用!H806)/2,0))</f>
        <v/>
      </c>
      <c r="H806" s="29" t="str">
        <f>IF(集計用!G806="","",IF(集計用!F806="男",LOOKUP(集計用!G806,得点換算データ!$A$3:$B$12),LOOKUP(集計用!G806,得点換算データ!$A$17:$B$26)))</f>
        <v/>
      </c>
      <c r="I806" s="28" t="str">
        <f>IF(記入用!I806="","",記入用!I806)</f>
        <v/>
      </c>
      <c r="J806" s="30" t="str">
        <f>IF(集計用!I806="","",IF(集計用!F806="男",LOOKUP(集計用!I806,得点換算データ!$C$3:$D$12),LOOKUP(集計用!I806,得点換算データ!$C$17:$D$26)))</f>
        <v/>
      </c>
      <c r="K806" s="28" t="str">
        <f>IF(記入用!J806="","",ROUNDDOWN(記入用!J806,0))</f>
        <v/>
      </c>
      <c r="L806" s="29" t="str">
        <f>IF(集計用!K806="","",IF(集計用!F806="男",LOOKUP(集計用!K806,得点換算データ!$E$3:$F$12),LOOKUP(集計用!K806,得点換算データ!$E$17:$F$26)))</f>
        <v/>
      </c>
      <c r="M806" s="28" t="str">
        <f>IF(記入用!K806="","",記入用!K806)</f>
        <v/>
      </c>
      <c r="N806" s="30" t="str">
        <f>IF(集計用!M806="","",IF(集計用!F806="男",LOOKUP(集計用!M806,得点換算データ!$G$3:$H$12),LOOKUP(集計用!M806,得点換算データ!$G$17:$H$26)))</f>
        <v/>
      </c>
      <c r="O806" s="28" t="str">
        <f>IF(記入用!L806="","",記入用!L806)</f>
        <v/>
      </c>
      <c r="P806" s="30" t="str">
        <f>IF(集計用!O806="","",IF(集計用!F806="男",LOOKUP(集計用!O806,得点換算データ!$I$3:$J$12),LOOKUP(集計用!O806,得点換算データ!$I$17:$J$26)))</f>
        <v/>
      </c>
      <c r="Q806" s="28" t="str">
        <f>IF(記入用!M806="","",記入用!M806)</f>
        <v/>
      </c>
      <c r="R806" s="30" t="str">
        <f>IF(集計用!Q806="","",IF(集計用!F806="男",LOOKUP(集計用!Q806,得点換算データ!$K$3:$L$12),LOOKUP(集計用!Q806,得点換算データ!$K$17:$L$26)))</f>
        <v/>
      </c>
      <c r="S806" s="28" t="str">
        <f>IF(記入用!N806="","",ROUNDUP(記入用!N806,1))</f>
        <v/>
      </c>
      <c r="T806" s="30" t="str">
        <f>IF(集計用!S806="","",IF(集計用!F806="男",LOOKUP(集計用!S806,得点換算データ!$M$3:$N$12),LOOKUP(集計用!S806,得点換算データ!$M$17:$N$26)))</f>
        <v/>
      </c>
      <c r="U806" s="28" t="str">
        <f>IF(記入用!O806="","",ROUNDDOWN(記入用!O806,0))</f>
        <v/>
      </c>
      <c r="V806" s="30" t="str">
        <f>IF(集計用!U806="","",IF(集計用!F806="男",LOOKUP(集計用!U806,得点換算データ!$O$3:$P$12),LOOKUP(集計用!U806,得点換算データ!$O$17:$P$26)))</f>
        <v/>
      </c>
      <c r="W806" s="28" t="str">
        <f>IF(記入用!P806="","",ROUNDDOWN(記入用!P806,0))</f>
        <v/>
      </c>
      <c r="X806" s="30" t="str">
        <f>IF(集計用!W806="","",IF(集計用!F806="男",LOOKUP(集計用!W806,得点換算データ!$Q$3:$R$12),LOOKUP(集計用!W806,得点換算データ!$Q$17:$R$26)))</f>
        <v/>
      </c>
      <c r="Y806" s="28" t="str">
        <f>IF(SUM(集計用!H806+J806+L806+N806+P806+R806+T806+V806+X806)=0,"",(H806+J806+L806+N806+T806+V806+X806+MAX(P806,R806)))</f>
        <v/>
      </c>
      <c r="Z806" s="28" t="str">
        <f>IF(Y806="","",IF(C806=1,LOOKUP(Y806,得点換算データ!$B$29:$B$33,得点換算データ!$A$29:$A$33),IF(C806=2,LOOKUP(Y806,得点換算データ!$C$29:$C$33,得点換算データ!$A$29:$A$33),LOOKUP(Y806,得点換算データ!$D$29:$D$33,得点換算データ!$A$29:$A$33))))</f>
        <v/>
      </c>
      <c r="AA806" s="27">
        <f t="shared" si="120"/>
        <v>0</v>
      </c>
      <c r="AB806" s="27"/>
      <c r="AC806" s="27">
        <f t="shared" si="121"/>
        <v>0</v>
      </c>
      <c r="AD806" s="27">
        <f t="shared" si="122"/>
        <v>0</v>
      </c>
      <c r="AE806" s="27">
        <f t="shared" si="123"/>
        <v>0</v>
      </c>
      <c r="AF806" s="27">
        <f t="shared" si="124"/>
        <v>0</v>
      </c>
      <c r="AG806" s="27">
        <f t="shared" si="125"/>
        <v>0</v>
      </c>
      <c r="AH806" s="27">
        <f t="shared" si="126"/>
        <v>0</v>
      </c>
      <c r="AI806" s="27">
        <f t="shared" si="127"/>
        <v>0</v>
      </c>
      <c r="AJ806" s="27">
        <f t="shared" si="128"/>
        <v>0</v>
      </c>
      <c r="AK806" s="27">
        <f t="shared" si="129"/>
        <v>0</v>
      </c>
    </row>
    <row r="807" spans="1:37">
      <c r="A807" s="28" t="str">
        <f>IF(記入用!A807="","",記入用!A807)</f>
        <v/>
      </c>
      <c r="B807" s="28" t="str">
        <f>IF(記入用!B807="","",記入用!B807)</f>
        <v/>
      </c>
      <c r="C807" s="28" t="str">
        <f>IF(記入用!C807="","",記入用!C807)</f>
        <v/>
      </c>
      <c r="D807" s="28" t="str">
        <f>IF(記入用!D807="","",記入用!D807)</f>
        <v/>
      </c>
      <c r="E807" s="28" t="str">
        <f>IF(記入用!E807="","",記入用!E807)</f>
        <v/>
      </c>
      <c r="F807" s="28" t="str">
        <f>IF(記入用!F807="","",記入用!F807)</f>
        <v/>
      </c>
      <c r="G807" s="28" t="str">
        <f>IF(OR(記入用!G807=0,記入用!H807=0),"",ROUND((記入用!G807+記入用!H807)/2,0))</f>
        <v/>
      </c>
      <c r="H807" s="29" t="str">
        <f>IF(集計用!G807="","",IF(集計用!F807="男",LOOKUP(集計用!G807,得点換算データ!$A$3:$B$12),LOOKUP(集計用!G807,得点換算データ!$A$17:$B$26)))</f>
        <v/>
      </c>
      <c r="I807" s="28" t="str">
        <f>IF(記入用!I807="","",記入用!I807)</f>
        <v/>
      </c>
      <c r="J807" s="30" t="str">
        <f>IF(集計用!I807="","",IF(集計用!F807="男",LOOKUP(集計用!I807,得点換算データ!$C$3:$D$12),LOOKUP(集計用!I807,得点換算データ!$C$17:$D$26)))</f>
        <v/>
      </c>
      <c r="K807" s="28" t="str">
        <f>IF(記入用!J807="","",ROUNDDOWN(記入用!J807,0))</f>
        <v/>
      </c>
      <c r="L807" s="29" t="str">
        <f>IF(集計用!K807="","",IF(集計用!F807="男",LOOKUP(集計用!K807,得点換算データ!$E$3:$F$12),LOOKUP(集計用!K807,得点換算データ!$E$17:$F$26)))</f>
        <v/>
      </c>
      <c r="M807" s="28" t="str">
        <f>IF(記入用!K807="","",記入用!K807)</f>
        <v/>
      </c>
      <c r="N807" s="30" t="str">
        <f>IF(集計用!M807="","",IF(集計用!F807="男",LOOKUP(集計用!M807,得点換算データ!$G$3:$H$12),LOOKUP(集計用!M807,得点換算データ!$G$17:$H$26)))</f>
        <v/>
      </c>
      <c r="O807" s="28" t="str">
        <f>IF(記入用!L807="","",記入用!L807)</f>
        <v/>
      </c>
      <c r="P807" s="30" t="str">
        <f>IF(集計用!O807="","",IF(集計用!F807="男",LOOKUP(集計用!O807,得点換算データ!$I$3:$J$12),LOOKUP(集計用!O807,得点換算データ!$I$17:$J$26)))</f>
        <v/>
      </c>
      <c r="Q807" s="28" t="str">
        <f>IF(記入用!M807="","",記入用!M807)</f>
        <v/>
      </c>
      <c r="R807" s="30" t="str">
        <f>IF(集計用!Q807="","",IF(集計用!F807="男",LOOKUP(集計用!Q807,得点換算データ!$K$3:$L$12),LOOKUP(集計用!Q807,得点換算データ!$K$17:$L$26)))</f>
        <v/>
      </c>
      <c r="S807" s="28" t="str">
        <f>IF(記入用!N807="","",ROUNDUP(記入用!N807,1))</f>
        <v/>
      </c>
      <c r="T807" s="30" t="str">
        <f>IF(集計用!S807="","",IF(集計用!F807="男",LOOKUP(集計用!S807,得点換算データ!$M$3:$N$12),LOOKUP(集計用!S807,得点換算データ!$M$17:$N$26)))</f>
        <v/>
      </c>
      <c r="U807" s="28" t="str">
        <f>IF(記入用!O807="","",ROUNDDOWN(記入用!O807,0))</f>
        <v/>
      </c>
      <c r="V807" s="30" t="str">
        <f>IF(集計用!U807="","",IF(集計用!F807="男",LOOKUP(集計用!U807,得点換算データ!$O$3:$P$12),LOOKUP(集計用!U807,得点換算データ!$O$17:$P$26)))</f>
        <v/>
      </c>
      <c r="W807" s="28" t="str">
        <f>IF(記入用!P807="","",ROUNDDOWN(記入用!P807,0))</f>
        <v/>
      </c>
      <c r="X807" s="30" t="str">
        <f>IF(集計用!W807="","",IF(集計用!F807="男",LOOKUP(集計用!W807,得点換算データ!$Q$3:$R$12),LOOKUP(集計用!W807,得点換算データ!$Q$17:$R$26)))</f>
        <v/>
      </c>
      <c r="Y807" s="28" t="str">
        <f>IF(SUM(集計用!H807+J807+L807+N807+P807+R807+T807+V807+X807)=0,"",(H807+J807+L807+N807+T807+V807+X807+MAX(P807,R807)))</f>
        <v/>
      </c>
      <c r="Z807" s="28" t="str">
        <f>IF(Y807="","",IF(C807=1,LOOKUP(Y807,得点換算データ!$B$29:$B$33,得点換算データ!$A$29:$A$33),IF(C807=2,LOOKUP(Y807,得点換算データ!$C$29:$C$33,得点換算データ!$A$29:$A$33),LOOKUP(Y807,得点換算データ!$D$29:$D$33,得点換算データ!$A$29:$A$33))))</f>
        <v/>
      </c>
      <c r="AA807" s="27">
        <f t="shared" si="120"/>
        <v>0</v>
      </c>
      <c r="AB807" s="27"/>
      <c r="AC807" s="27">
        <f t="shared" si="121"/>
        <v>0</v>
      </c>
      <c r="AD807" s="27">
        <f t="shared" si="122"/>
        <v>0</v>
      </c>
      <c r="AE807" s="27">
        <f t="shared" si="123"/>
        <v>0</v>
      </c>
      <c r="AF807" s="27">
        <f t="shared" si="124"/>
        <v>0</v>
      </c>
      <c r="AG807" s="27">
        <f t="shared" si="125"/>
        <v>0</v>
      </c>
      <c r="AH807" s="27">
        <f t="shared" si="126"/>
        <v>0</v>
      </c>
      <c r="AI807" s="27">
        <f t="shared" si="127"/>
        <v>0</v>
      </c>
      <c r="AJ807" s="27">
        <f t="shared" si="128"/>
        <v>0</v>
      </c>
      <c r="AK807" s="27">
        <f t="shared" si="129"/>
        <v>0</v>
      </c>
    </row>
    <row r="808" spans="1:37">
      <c r="A808" s="28" t="str">
        <f>IF(記入用!A808="","",記入用!A808)</f>
        <v/>
      </c>
      <c r="B808" s="28" t="str">
        <f>IF(記入用!B808="","",記入用!B808)</f>
        <v/>
      </c>
      <c r="C808" s="28" t="str">
        <f>IF(記入用!C808="","",記入用!C808)</f>
        <v/>
      </c>
      <c r="D808" s="28" t="str">
        <f>IF(記入用!D808="","",記入用!D808)</f>
        <v/>
      </c>
      <c r="E808" s="28" t="str">
        <f>IF(記入用!E808="","",記入用!E808)</f>
        <v/>
      </c>
      <c r="F808" s="28" t="str">
        <f>IF(記入用!F808="","",記入用!F808)</f>
        <v/>
      </c>
      <c r="G808" s="28" t="str">
        <f>IF(OR(記入用!G808=0,記入用!H808=0),"",ROUND((記入用!G808+記入用!H808)/2,0))</f>
        <v/>
      </c>
      <c r="H808" s="29" t="str">
        <f>IF(集計用!G808="","",IF(集計用!F808="男",LOOKUP(集計用!G808,得点換算データ!$A$3:$B$12),LOOKUP(集計用!G808,得点換算データ!$A$17:$B$26)))</f>
        <v/>
      </c>
      <c r="I808" s="28" t="str">
        <f>IF(記入用!I808="","",記入用!I808)</f>
        <v/>
      </c>
      <c r="J808" s="30" t="str">
        <f>IF(集計用!I808="","",IF(集計用!F808="男",LOOKUP(集計用!I808,得点換算データ!$C$3:$D$12),LOOKUP(集計用!I808,得点換算データ!$C$17:$D$26)))</f>
        <v/>
      </c>
      <c r="K808" s="28" t="str">
        <f>IF(記入用!J808="","",ROUNDDOWN(記入用!J808,0))</f>
        <v/>
      </c>
      <c r="L808" s="29" t="str">
        <f>IF(集計用!K808="","",IF(集計用!F808="男",LOOKUP(集計用!K808,得点換算データ!$E$3:$F$12),LOOKUP(集計用!K808,得点換算データ!$E$17:$F$26)))</f>
        <v/>
      </c>
      <c r="M808" s="28" t="str">
        <f>IF(記入用!K808="","",記入用!K808)</f>
        <v/>
      </c>
      <c r="N808" s="30" t="str">
        <f>IF(集計用!M808="","",IF(集計用!F808="男",LOOKUP(集計用!M808,得点換算データ!$G$3:$H$12),LOOKUP(集計用!M808,得点換算データ!$G$17:$H$26)))</f>
        <v/>
      </c>
      <c r="O808" s="28" t="str">
        <f>IF(記入用!L808="","",記入用!L808)</f>
        <v/>
      </c>
      <c r="P808" s="30" t="str">
        <f>IF(集計用!O808="","",IF(集計用!F808="男",LOOKUP(集計用!O808,得点換算データ!$I$3:$J$12),LOOKUP(集計用!O808,得点換算データ!$I$17:$J$26)))</f>
        <v/>
      </c>
      <c r="Q808" s="28" t="str">
        <f>IF(記入用!M808="","",記入用!M808)</f>
        <v/>
      </c>
      <c r="R808" s="30" t="str">
        <f>IF(集計用!Q808="","",IF(集計用!F808="男",LOOKUP(集計用!Q808,得点換算データ!$K$3:$L$12),LOOKUP(集計用!Q808,得点換算データ!$K$17:$L$26)))</f>
        <v/>
      </c>
      <c r="S808" s="28" t="str">
        <f>IF(記入用!N808="","",ROUNDUP(記入用!N808,1))</f>
        <v/>
      </c>
      <c r="T808" s="30" t="str">
        <f>IF(集計用!S808="","",IF(集計用!F808="男",LOOKUP(集計用!S808,得点換算データ!$M$3:$N$12),LOOKUP(集計用!S808,得点換算データ!$M$17:$N$26)))</f>
        <v/>
      </c>
      <c r="U808" s="28" t="str">
        <f>IF(記入用!O808="","",ROUNDDOWN(記入用!O808,0))</f>
        <v/>
      </c>
      <c r="V808" s="30" t="str">
        <f>IF(集計用!U808="","",IF(集計用!F808="男",LOOKUP(集計用!U808,得点換算データ!$O$3:$P$12),LOOKUP(集計用!U808,得点換算データ!$O$17:$P$26)))</f>
        <v/>
      </c>
      <c r="W808" s="28" t="str">
        <f>IF(記入用!P808="","",ROUNDDOWN(記入用!P808,0))</f>
        <v/>
      </c>
      <c r="X808" s="30" t="str">
        <f>IF(集計用!W808="","",IF(集計用!F808="男",LOOKUP(集計用!W808,得点換算データ!$Q$3:$R$12),LOOKUP(集計用!W808,得点換算データ!$Q$17:$R$26)))</f>
        <v/>
      </c>
      <c r="Y808" s="28" t="str">
        <f>IF(SUM(集計用!H808+J808+L808+N808+P808+R808+T808+V808+X808)=0,"",(H808+J808+L808+N808+T808+V808+X808+MAX(P808,R808)))</f>
        <v/>
      </c>
      <c r="Z808" s="28" t="str">
        <f>IF(Y808="","",IF(C808=1,LOOKUP(Y808,得点換算データ!$B$29:$B$33,得点換算データ!$A$29:$A$33),IF(C808=2,LOOKUP(Y808,得点換算データ!$C$29:$C$33,得点換算データ!$A$29:$A$33),LOOKUP(Y808,得点換算データ!$D$29:$D$33,得点換算データ!$A$29:$A$33))))</f>
        <v/>
      </c>
      <c r="AA808" s="27">
        <f t="shared" si="120"/>
        <v>0</v>
      </c>
      <c r="AB808" s="27"/>
      <c r="AC808" s="27">
        <f t="shared" si="121"/>
        <v>0</v>
      </c>
      <c r="AD808" s="27">
        <f t="shared" si="122"/>
        <v>0</v>
      </c>
      <c r="AE808" s="27">
        <f t="shared" si="123"/>
        <v>0</v>
      </c>
      <c r="AF808" s="27">
        <f t="shared" si="124"/>
        <v>0</v>
      </c>
      <c r="AG808" s="27">
        <f t="shared" si="125"/>
        <v>0</v>
      </c>
      <c r="AH808" s="27">
        <f t="shared" si="126"/>
        <v>0</v>
      </c>
      <c r="AI808" s="27">
        <f t="shared" si="127"/>
        <v>0</v>
      </c>
      <c r="AJ808" s="27">
        <f t="shared" si="128"/>
        <v>0</v>
      </c>
      <c r="AK808" s="27">
        <f t="shared" si="129"/>
        <v>0</v>
      </c>
    </row>
    <row r="809" spans="1:37">
      <c r="A809" s="28" t="str">
        <f>IF(記入用!A809="","",記入用!A809)</f>
        <v/>
      </c>
      <c r="B809" s="28" t="str">
        <f>IF(記入用!B809="","",記入用!B809)</f>
        <v/>
      </c>
      <c r="C809" s="28" t="str">
        <f>IF(記入用!C809="","",記入用!C809)</f>
        <v/>
      </c>
      <c r="D809" s="28" t="str">
        <f>IF(記入用!D809="","",記入用!D809)</f>
        <v/>
      </c>
      <c r="E809" s="28" t="str">
        <f>IF(記入用!E809="","",記入用!E809)</f>
        <v/>
      </c>
      <c r="F809" s="28" t="str">
        <f>IF(記入用!F809="","",記入用!F809)</f>
        <v/>
      </c>
      <c r="G809" s="28" t="str">
        <f>IF(OR(記入用!G809=0,記入用!H809=0),"",ROUND((記入用!G809+記入用!H809)/2,0))</f>
        <v/>
      </c>
      <c r="H809" s="29" t="str">
        <f>IF(集計用!G809="","",IF(集計用!F809="男",LOOKUP(集計用!G809,得点換算データ!$A$3:$B$12),LOOKUP(集計用!G809,得点換算データ!$A$17:$B$26)))</f>
        <v/>
      </c>
      <c r="I809" s="28" t="str">
        <f>IF(記入用!I809="","",記入用!I809)</f>
        <v/>
      </c>
      <c r="J809" s="30" t="str">
        <f>IF(集計用!I809="","",IF(集計用!F809="男",LOOKUP(集計用!I809,得点換算データ!$C$3:$D$12),LOOKUP(集計用!I809,得点換算データ!$C$17:$D$26)))</f>
        <v/>
      </c>
      <c r="K809" s="28" t="str">
        <f>IF(記入用!J809="","",ROUNDDOWN(記入用!J809,0))</f>
        <v/>
      </c>
      <c r="L809" s="29" t="str">
        <f>IF(集計用!K809="","",IF(集計用!F809="男",LOOKUP(集計用!K809,得点換算データ!$E$3:$F$12),LOOKUP(集計用!K809,得点換算データ!$E$17:$F$26)))</f>
        <v/>
      </c>
      <c r="M809" s="28" t="str">
        <f>IF(記入用!K809="","",記入用!K809)</f>
        <v/>
      </c>
      <c r="N809" s="30" t="str">
        <f>IF(集計用!M809="","",IF(集計用!F809="男",LOOKUP(集計用!M809,得点換算データ!$G$3:$H$12),LOOKUP(集計用!M809,得点換算データ!$G$17:$H$26)))</f>
        <v/>
      </c>
      <c r="O809" s="28" t="str">
        <f>IF(記入用!L809="","",記入用!L809)</f>
        <v/>
      </c>
      <c r="P809" s="30" t="str">
        <f>IF(集計用!O809="","",IF(集計用!F809="男",LOOKUP(集計用!O809,得点換算データ!$I$3:$J$12),LOOKUP(集計用!O809,得点換算データ!$I$17:$J$26)))</f>
        <v/>
      </c>
      <c r="Q809" s="28" t="str">
        <f>IF(記入用!M809="","",記入用!M809)</f>
        <v/>
      </c>
      <c r="R809" s="30" t="str">
        <f>IF(集計用!Q809="","",IF(集計用!F809="男",LOOKUP(集計用!Q809,得点換算データ!$K$3:$L$12),LOOKUP(集計用!Q809,得点換算データ!$K$17:$L$26)))</f>
        <v/>
      </c>
      <c r="S809" s="28" t="str">
        <f>IF(記入用!N809="","",ROUNDUP(記入用!N809,1))</f>
        <v/>
      </c>
      <c r="T809" s="30" t="str">
        <f>IF(集計用!S809="","",IF(集計用!F809="男",LOOKUP(集計用!S809,得点換算データ!$M$3:$N$12),LOOKUP(集計用!S809,得点換算データ!$M$17:$N$26)))</f>
        <v/>
      </c>
      <c r="U809" s="28" t="str">
        <f>IF(記入用!O809="","",ROUNDDOWN(記入用!O809,0))</f>
        <v/>
      </c>
      <c r="V809" s="30" t="str">
        <f>IF(集計用!U809="","",IF(集計用!F809="男",LOOKUP(集計用!U809,得点換算データ!$O$3:$P$12),LOOKUP(集計用!U809,得点換算データ!$O$17:$P$26)))</f>
        <v/>
      </c>
      <c r="W809" s="28" t="str">
        <f>IF(記入用!P809="","",ROUNDDOWN(記入用!P809,0))</f>
        <v/>
      </c>
      <c r="X809" s="30" t="str">
        <f>IF(集計用!W809="","",IF(集計用!F809="男",LOOKUP(集計用!W809,得点換算データ!$Q$3:$R$12),LOOKUP(集計用!W809,得点換算データ!$Q$17:$R$26)))</f>
        <v/>
      </c>
      <c r="Y809" s="28" t="str">
        <f>IF(SUM(集計用!H809+J809+L809+N809+P809+R809+T809+V809+X809)=0,"",(H809+J809+L809+N809+T809+V809+X809+MAX(P809,R809)))</f>
        <v/>
      </c>
      <c r="Z809" s="28" t="str">
        <f>IF(Y809="","",IF(C809=1,LOOKUP(Y809,得点換算データ!$B$29:$B$33,得点換算データ!$A$29:$A$33),IF(C809=2,LOOKUP(Y809,得点換算データ!$C$29:$C$33,得点換算データ!$A$29:$A$33),LOOKUP(Y809,得点換算データ!$D$29:$D$33,得点換算データ!$A$29:$A$33))))</f>
        <v/>
      </c>
      <c r="AA809" s="27">
        <f t="shared" si="120"/>
        <v>0</v>
      </c>
      <c r="AB809" s="27"/>
      <c r="AC809" s="27">
        <f t="shared" si="121"/>
        <v>0</v>
      </c>
      <c r="AD809" s="27">
        <f t="shared" si="122"/>
        <v>0</v>
      </c>
      <c r="AE809" s="27">
        <f t="shared" si="123"/>
        <v>0</v>
      </c>
      <c r="AF809" s="27">
        <f t="shared" si="124"/>
        <v>0</v>
      </c>
      <c r="AG809" s="27">
        <f t="shared" si="125"/>
        <v>0</v>
      </c>
      <c r="AH809" s="27">
        <f t="shared" si="126"/>
        <v>0</v>
      </c>
      <c r="AI809" s="27">
        <f t="shared" si="127"/>
        <v>0</v>
      </c>
      <c r="AJ809" s="27">
        <f t="shared" si="128"/>
        <v>0</v>
      </c>
      <c r="AK809" s="27">
        <f t="shared" si="129"/>
        <v>0</v>
      </c>
    </row>
    <row r="810" spans="1:37">
      <c r="A810" s="28" t="str">
        <f>IF(記入用!A810="","",記入用!A810)</f>
        <v/>
      </c>
      <c r="B810" s="28" t="str">
        <f>IF(記入用!B810="","",記入用!B810)</f>
        <v/>
      </c>
      <c r="C810" s="28" t="str">
        <f>IF(記入用!C810="","",記入用!C810)</f>
        <v/>
      </c>
      <c r="D810" s="28" t="str">
        <f>IF(記入用!D810="","",記入用!D810)</f>
        <v/>
      </c>
      <c r="E810" s="28" t="str">
        <f>IF(記入用!E810="","",記入用!E810)</f>
        <v/>
      </c>
      <c r="F810" s="28" t="str">
        <f>IF(記入用!F810="","",記入用!F810)</f>
        <v/>
      </c>
      <c r="G810" s="28" t="str">
        <f>IF(OR(記入用!G810=0,記入用!H810=0),"",ROUND((記入用!G810+記入用!H810)/2,0))</f>
        <v/>
      </c>
      <c r="H810" s="29" t="str">
        <f>IF(集計用!G810="","",IF(集計用!F810="男",LOOKUP(集計用!G810,得点換算データ!$A$3:$B$12),LOOKUP(集計用!G810,得点換算データ!$A$17:$B$26)))</f>
        <v/>
      </c>
      <c r="I810" s="28" t="str">
        <f>IF(記入用!I810="","",記入用!I810)</f>
        <v/>
      </c>
      <c r="J810" s="30" t="str">
        <f>IF(集計用!I810="","",IF(集計用!F810="男",LOOKUP(集計用!I810,得点換算データ!$C$3:$D$12),LOOKUP(集計用!I810,得点換算データ!$C$17:$D$26)))</f>
        <v/>
      </c>
      <c r="K810" s="28" t="str">
        <f>IF(記入用!J810="","",ROUNDDOWN(記入用!J810,0))</f>
        <v/>
      </c>
      <c r="L810" s="29" t="str">
        <f>IF(集計用!K810="","",IF(集計用!F810="男",LOOKUP(集計用!K810,得点換算データ!$E$3:$F$12),LOOKUP(集計用!K810,得点換算データ!$E$17:$F$26)))</f>
        <v/>
      </c>
      <c r="M810" s="28" t="str">
        <f>IF(記入用!K810="","",記入用!K810)</f>
        <v/>
      </c>
      <c r="N810" s="30" t="str">
        <f>IF(集計用!M810="","",IF(集計用!F810="男",LOOKUP(集計用!M810,得点換算データ!$G$3:$H$12),LOOKUP(集計用!M810,得点換算データ!$G$17:$H$26)))</f>
        <v/>
      </c>
      <c r="O810" s="28" t="str">
        <f>IF(記入用!L810="","",記入用!L810)</f>
        <v/>
      </c>
      <c r="P810" s="30" t="str">
        <f>IF(集計用!O810="","",IF(集計用!F810="男",LOOKUP(集計用!O810,得点換算データ!$I$3:$J$12),LOOKUP(集計用!O810,得点換算データ!$I$17:$J$26)))</f>
        <v/>
      </c>
      <c r="Q810" s="28" t="str">
        <f>IF(記入用!M810="","",記入用!M810)</f>
        <v/>
      </c>
      <c r="R810" s="30" t="str">
        <f>IF(集計用!Q810="","",IF(集計用!F810="男",LOOKUP(集計用!Q810,得点換算データ!$K$3:$L$12),LOOKUP(集計用!Q810,得点換算データ!$K$17:$L$26)))</f>
        <v/>
      </c>
      <c r="S810" s="28" t="str">
        <f>IF(記入用!N810="","",ROUNDUP(記入用!N810,1))</f>
        <v/>
      </c>
      <c r="T810" s="30" t="str">
        <f>IF(集計用!S810="","",IF(集計用!F810="男",LOOKUP(集計用!S810,得点換算データ!$M$3:$N$12),LOOKUP(集計用!S810,得点換算データ!$M$17:$N$26)))</f>
        <v/>
      </c>
      <c r="U810" s="28" t="str">
        <f>IF(記入用!O810="","",ROUNDDOWN(記入用!O810,0))</f>
        <v/>
      </c>
      <c r="V810" s="30" t="str">
        <f>IF(集計用!U810="","",IF(集計用!F810="男",LOOKUP(集計用!U810,得点換算データ!$O$3:$P$12),LOOKUP(集計用!U810,得点換算データ!$O$17:$P$26)))</f>
        <v/>
      </c>
      <c r="W810" s="28" t="str">
        <f>IF(記入用!P810="","",ROUNDDOWN(記入用!P810,0))</f>
        <v/>
      </c>
      <c r="X810" s="30" t="str">
        <f>IF(集計用!W810="","",IF(集計用!F810="男",LOOKUP(集計用!W810,得点換算データ!$Q$3:$R$12),LOOKUP(集計用!W810,得点換算データ!$Q$17:$R$26)))</f>
        <v/>
      </c>
      <c r="Y810" s="28" t="str">
        <f>IF(SUM(集計用!H810+J810+L810+N810+P810+R810+T810+V810+X810)=0,"",(H810+J810+L810+N810+T810+V810+X810+MAX(P810,R810)))</f>
        <v/>
      </c>
      <c r="Z810" s="28" t="str">
        <f>IF(Y810="","",IF(C810=1,LOOKUP(Y810,得点換算データ!$B$29:$B$33,得点換算データ!$A$29:$A$33),IF(C810=2,LOOKUP(Y810,得点換算データ!$C$29:$C$33,得点換算データ!$A$29:$A$33),LOOKUP(Y810,得点換算データ!$D$29:$D$33,得点換算データ!$A$29:$A$33))))</f>
        <v/>
      </c>
      <c r="AA810" s="27">
        <f t="shared" si="120"/>
        <v>0</v>
      </c>
      <c r="AB810" s="27"/>
      <c r="AC810" s="27">
        <f t="shared" si="121"/>
        <v>0</v>
      </c>
      <c r="AD810" s="27">
        <f t="shared" si="122"/>
        <v>0</v>
      </c>
      <c r="AE810" s="27">
        <f t="shared" si="123"/>
        <v>0</v>
      </c>
      <c r="AF810" s="27">
        <f t="shared" si="124"/>
        <v>0</v>
      </c>
      <c r="AG810" s="27">
        <f t="shared" si="125"/>
        <v>0</v>
      </c>
      <c r="AH810" s="27">
        <f t="shared" si="126"/>
        <v>0</v>
      </c>
      <c r="AI810" s="27">
        <f t="shared" si="127"/>
        <v>0</v>
      </c>
      <c r="AJ810" s="27">
        <f t="shared" si="128"/>
        <v>0</v>
      </c>
      <c r="AK810" s="27">
        <f t="shared" si="129"/>
        <v>0</v>
      </c>
    </row>
    <row r="811" spans="1:37">
      <c r="A811" s="28" t="str">
        <f>IF(記入用!A811="","",記入用!A811)</f>
        <v/>
      </c>
      <c r="B811" s="28" t="str">
        <f>IF(記入用!B811="","",記入用!B811)</f>
        <v/>
      </c>
      <c r="C811" s="28" t="str">
        <f>IF(記入用!C811="","",記入用!C811)</f>
        <v/>
      </c>
      <c r="D811" s="28" t="str">
        <f>IF(記入用!D811="","",記入用!D811)</f>
        <v/>
      </c>
      <c r="E811" s="28" t="str">
        <f>IF(記入用!E811="","",記入用!E811)</f>
        <v/>
      </c>
      <c r="F811" s="28" t="str">
        <f>IF(記入用!F811="","",記入用!F811)</f>
        <v/>
      </c>
      <c r="G811" s="28" t="str">
        <f>IF(OR(記入用!G811=0,記入用!H811=0),"",ROUND((記入用!G811+記入用!H811)/2,0))</f>
        <v/>
      </c>
      <c r="H811" s="29" t="str">
        <f>IF(集計用!G811="","",IF(集計用!F811="男",LOOKUP(集計用!G811,得点換算データ!$A$3:$B$12),LOOKUP(集計用!G811,得点換算データ!$A$17:$B$26)))</f>
        <v/>
      </c>
      <c r="I811" s="28" t="str">
        <f>IF(記入用!I811="","",記入用!I811)</f>
        <v/>
      </c>
      <c r="J811" s="30" t="str">
        <f>IF(集計用!I811="","",IF(集計用!F811="男",LOOKUP(集計用!I811,得点換算データ!$C$3:$D$12),LOOKUP(集計用!I811,得点換算データ!$C$17:$D$26)))</f>
        <v/>
      </c>
      <c r="K811" s="28" t="str">
        <f>IF(記入用!J811="","",ROUNDDOWN(記入用!J811,0))</f>
        <v/>
      </c>
      <c r="L811" s="29" t="str">
        <f>IF(集計用!K811="","",IF(集計用!F811="男",LOOKUP(集計用!K811,得点換算データ!$E$3:$F$12),LOOKUP(集計用!K811,得点換算データ!$E$17:$F$26)))</f>
        <v/>
      </c>
      <c r="M811" s="28" t="str">
        <f>IF(記入用!K811="","",記入用!K811)</f>
        <v/>
      </c>
      <c r="N811" s="30" t="str">
        <f>IF(集計用!M811="","",IF(集計用!F811="男",LOOKUP(集計用!M811,得点換算データ!$G$3:$H$12),LOOKUP(集計用!M811,得点換算データ!$G$17:$H$26)))</f>
        <v/>
      </c>
      <c r="O811" s="28" t="str">
        <f>IF(記入用!L811="","",記入用!L811)</f>
        <v/>
      </c>
      <c r="P811" s="30" t="str">
        <f>IF(集計用!O811="","",IF(集計用!F811="男",LOOKUP(集計用!O811,得点換算データ!$I$3:$J$12),LOOKUP(集計用!O811,得点換算データ!$I$17:$J$26)))</f>
        <v/>
      </c>
      <c r="Q811" s="28" t="str">
        <f>IF(記入用!M811="","",記入用!M811)</f>
        <v/>
      </c>
      <c r="R811" s="30" t="str">
        <f>IF(集計用!Q811="","",IF(集計用!F811="男",LOOKUP(集計用!Q811,得点換算データ!$K$3:$L$12),LOOKUP(集計用!Q811,得点換算データ!$K$17:$L$26)))</f>
        <v/>
      </c>
      <c r="S811" s="28" t="str">
        <f>IF(記入用!N811="","",ROUNDUP(記入用!N811,1))</f>
        <v/>
      </c>
      <c r="T811" s="30" t="str">
        <f>IF(集計用!S811="","",IF(集計用!F811="男",LOOKUP(集計用!S811,得点換算データ!$M$3:$N$12),LOOKUP(集計用!S811,得点換算データ!$M$17:$N$26)))</f>
        <v/>
      </c>
      <c r="U811" s="28" t="str">
        <f>IF(記入用!O811="","",ROUNDDOWN(記入用!O811,0))</f>
        <v/>
      </c>
      <c r="V811" s="30" t="str">
        <f>IF(集計用!U811="","",IF(集計用!F811="男",LOOKUP(集計用!U811,得点換算データ!$O$3:$P$12),LOOKUP(集計用!U811,得点換算データ!$O$17:$P$26)))</f>
        <v/>
      </c>
      <c r="W811" s="28" t="str">
        <f>IF(記入用!P811="","",ROUNDDOWN(記入用!P811,0))</f>
        <v/>
      </c>
      <c r="X811" s="30" t="str">
        <f>IF(集計用!W811="","",IF(集計用!F811="男",LOOKUP(集計用!W811,得点換算データ!$Q$3:$R$12),LOOKUP(集計用!W811,得点換算データ!$Q$17:$R$26)))</f>
        <v/>
      </c>
      <c r="Y811" s="28" t="str">
        <f>IF(SUM(集計用!H811+J811+L811+N811+P811+R811+T811+V811+X811)=0,"",(H811+J811+L811+N811+T811+V811+X811+MAX(P811,R811)))</f>
        <v/>
      </c>
      <c r="Z811" s="28" t="str">
        <f>IF(Y811="","",IF(C811=1,LOOKUP(Y811,得点換算データ!$B$29:$B$33,得点換算データ!$A$29:$A$33),IF(C811=2,LOOKUP(Y811,得点換算データ!$C$29:$C$33,得点換算データ!$A$29:$A$33),LOOKUP(Y811,得点換算データ!$D$29:$D$33,得点換算データ!$A$29:$A$33))))</f>
        <v/>
      </c>
      <c r="AA811" s="27">
        <f t="shared" si="120"/>
        <v>0</v>
      </c>
      <c r="AB811" s="27"/>
      <c r="AC811" s="27">
        <f t="shared" si="121"/>
        <v>0</v>
      </c>
      <c r="AD811" s="27">
        <f t="shared" si="122"/>
        <v>0</v>
      </c>
      <c r="AE811" s="27">
        <f t="shared" si="123"/>
        <v>0</v>
      </c>
      <c r="AF811" s="27">
        <f t="shared" si="124"/>
        <v>0</v>
      </c>
      <c r="AG811" s="27">
        <f t="shared" si="125"/>
        <v>0</v>
      </c>
      <c r="AH811" s="27">
        <f t="shared" si="126"/>
        <v>0</v>
      </c>
      <c r="AI811" s="27">
        <f t="shared" si="127"/>
        <v>0</v>
      </c>
      <c r="AJ811" s="27">
        <f t="shared" si="128"/>
        <v>0</v>
      </c>
      <c r="AK811" s="27">
        <f t="shared" si="129"/>
        <v>0</v>
      </c>
    </row>
    <row r="812" spans="1:37">
      <c r="A812" s="28" t="str">
        <f>IF(記入用!A812="","",記入用!A812)</f>
        <v/>
      </c>
      <c r="B812" s="28" t="str">
        <f>IF(記入用!B812="","",記入用!B812)</f>
        <v/>
      </c>
      <c r="C812" s="28" t="str">
        <f>IF(記入用!C812="","",記入用!C812)</f>
        <v/>
      </c>
      <c r="D812" s="28" t="str">
        <f>IF(記入用!D812="","",記入用!D812)</f>
        <v/>
      </c>
      <c r="E812" s="28" t="str">
        <f>IF(記入用!E812="","",記入用!E812)</f>
        <v/>
      </c>
      <c r="F812" s="28" t="str">
        <f>IF(記入用!F812="","",記入用!F812)</f>
        <v/>
      </c>
      <c r="G812" s="28" t="str">
        <f>IF(OR(記入用!G812=0,記入用!H812=0),"",ROUND((記入用!G812+記入用!H812)/2,0))</f>
        <v/>
      </c>
      <c r="H812" s="29" t="str">
        <f>IF(集計用!G812="","",IF(集計用!F812="男",LOOKUP(集計用!G812,得点換算データ!$A$3:$B$12),LOOKUP(集計用!G812,得点換算データ!$A$17:$B$26)))</f>
        <v/>
      </c>
      <c r="I812" s="28" t="str">
        <f>IF(記入用!I812="","",記入用!I812)</f>
        <v/>
      </c>
      <c r="J812" s="30" t="str">
        <f>IF(集計用!I812="","",IF(集計用!F812="男",LOOKUP(集計用!I812,得点換算データ!$C$3:$D$12),LOOKUP(集計用!I812,得点換算データ!$C$17:$D$26)))</f>
        <v/>
      </c>
      <c r="K812" s="28" t="str">
        <f>IF(記入用!J812="","",ROUNDDOWN(記入用!J812,0))</f>
        <v/>
      </c>
      <c r="L812" s="29" t="str">
        <f>IF(集計用!K812="","",IF(集計用!F812="男",LOOKUP(集計用!K812,得点換算データ!$E$3:$F$12),LOOKUP(集計用!K812,得点換算データ!$E$17:$F$26)))</f>
        <v/>
      </c>
      <c r="M812" s="28" t="str">
        <f>IF(記入用!K812="","",記入用!K812)</f>
        <v/>
      </c>
      <c r="N812" s="30" t="str">
        <f>IF(集計用!M812="","",IF(集計用!F812="男",LOOKUP(集計用!M812,得点換算データ!$G$3:$H$12),LOOKUP(集計用!M812,得点換算データ!$G$17:$H$26)))</f>
        <v/>
      </c>
      <c r="O812" s="28" t="str">
        <f>IF(記入用!L812="","",記入用!L812)</f>
        <v/>
      </c>
      <c r="P812" s="30" t="str">
        <f>IF(集計用!O812="","",IF(集計用!F812="男",LOOKUP(集計用!O812,得点換算データ!$I$3:$J$12),LOOKUP(集計用!O812,得点換算データ!$I$17:$J$26)))</f>
        <v/>
      </c>
      <c r="Q812" s="28" t="str">
        <f>IF(記入用!M812="","",記入用!M812)</f>
        <v/>
      </c>
      <c r="R812" s="30" t="str">
        <f>IF(集計用!Q812="","",IF(集計用!F812="男",LOOKUP(集計用!Q812,得点換算データ!$K$3:$L$12),LOOKUP(集計用!Q812,得点換算データ!$K$17:$L$26)))</f>
        <v/>
      </c>
      <c r="S812" s="28" t="str">
        <f>IF(記入用!N812="","",ROUNDUP(記入用!N812,1))</f>
        <v/>
      </c>
      <c r="T812" s="30" t="str">
        <f>IF(集計用!S812="","",IF(集計用!F812="男",LOOKUP(集計用!S812,得点換算データ!$M$3:$N$12),LOOKUP(集計用!S812,得点換算データ!$M$17:$N$26)))</f>
        <v/>
      </c>
      <c r="U812" s="28" t="str">
        <f>IF(記入用!O812="","",ROUNDDOWN(記入用!O812,0))</f>
        <v/>
      </c>
      <c r="V812" s="30" t="str">
        <f>IF(集計用!U812="","",IF(集計用!F812="男",LOOKUP(集計用!U812,得点換算データ!$O$3:$P$12),LOOKUP(集計用!U812,得点換算データ!$O$17:$P$26)))</f>
        <v/>
      </c>
      <c r="W812" s="28" t="str">
        <f>IF(記入用!P812="","",ROUNDDOWN(記入用!P812,0))</f>
        <v/>
      </c>
      <c r="X812" s="30" t="str">
        <f>IF(集計用!W812="","",IF(集計用!F812="男",LOOKUP(集計用!W812,得点換算データ!$Q$3:$R$12),LOOKUP(集計用!W812,得点換算データ!$Q$17:$R$26)))</f>
        <v/>
      </c>
      <c r="Y812" s="28" t="str">
        <f>IF(SUM(集計用!H812+J812+L812+N812+P812+R812+T812+V812+X812)=0,"",(H812+J812+L812+N812+T812+V812+X812+MAX(P812,R812)))</f>
        <v/>
      </c>
      <c r="Z812" s="28" t="str">
        <f>IF(Y812="","",IF(C812=1,LOOKUP(Y812,得点換算データ!$B$29:$B$33,得点換算データ!$A$29:$A$33),IF(C812=2,LOOKUP(Y812,得点換算データ!$C$29:$C$33,得点換算データ!$A$29:$A$33),LOOKUP(Y812,得点換算データ!$D$29:$D$33,得点換算データ!$A$29:$A$33))))</f>
        <v/>
      </c>
      <c r="AA812" s="27">
        <f t="shared" si="120"/>
        <v>0</v>
      </c>
      <c r="AB812" s="27"/>
      <c r="AC812" s="27">
        <f t="shared" si="121"/>
        <v>0</v>
      </c>
      <c r="AD812" s="27">
        <f t="shared" si="122"/>
        <v>0</v>
      </c>
      <c r="AE812" s="27">
        <f t="shared" si="123"/>
        <v>0</v>
      </c>
      <c r="AF812" s="27">
        <f t="shared" si="124"/>
        <v>0</v>
      </c>
      <c r="AG812" s="27">
        <f t="shared" si="125"/>
        <v>0</v>
      </c>
      <c r="AH812" s="27">
        <f t="shared" si="126"/>
        <v>0</v>
      </c>
      <c r="AI812" s="27">
        <f t="shared" si="127"/>
        <v>0</v>
      </c>
      <c r="AJ812" s="27">
        <f t="shared" si="128"/>
        <v>0</v>
      </c>
      <c r="AK812" s="27">
        <f t="shared" si="129"/>
        <v>0</v>
      </c>
    </row>
    <row r="813" spans="1:37">
      <c r="A813" s="28" t="str">
        <f>IF(記入用!A813="","",記入用!A813)</f>
        <v/>
      </c>
      <c r="B813" s="28" t="str">
        <f>IF(記入用!B813="","",記入用!B813)</f>
        <v/>
      </c>
      <c r="C813" s="28" t="str">
        <f>IF(記入用!C813="","",記入用!C813)</f>
        <v/>
      </c>
      <c r="D813" s="28" t="str">
        <f>IF(記入用!D813="","",記入用!D813)</f>
        <v/>
      </c>
      <c r="E813" s="28" t="str">
        <f>IF(記入用!E813="","",記入用!E813)</f>
        <v/>
      </c>
      <c r="F813" s="28" t="str">
        <f>IF(記入用!F813="","",記入用!F813)</f>
        <v/>
      </c>
      <c r="G813" s="28" t="str">
        <f>IF(OR(記入用!G813=0,記入用!H813=0),"",ROUND((記入用!G813+記入用!H813)/2,0))</f>
        <v/>
      </c>
      <c r="H813" s="29" t="str">
        <f>IF(集計用!G813="","",IF(集計用!F813="男",LOOKUP(集計用!G813,得点換算データ!$A$3:$B$12),LOOKUP(集計用!G813,得点換算データ!$A$17:$B$26)))</f>
        <v/>
      </c>
      <c r="I813" s="28" t="str">
        <f>IF(記入用!I813="","",記入用!I813)</f>
        <v/>
      </c>
      <c r="J813" s="30" t="str">
        <f>IF(集計用!I813="","",IF(集計用!F813="男",LOOKUP(集計用!I813,得点換算データ!$C$3:$D$12),LOOKUP(集計用!I813,得点換算データ!$C$17:$D$26)))</f>
        <v/>
      </c>
      <c r="K813" s="28" t="str">
        <f>IF(記入用!J813="","",ROUNDDOWN(記入用!J813,0))</f>
        <v/>
      </c>
      <c r="L813" s="29" t="str">
        <f>IF(集計用!K813="","",IF(集計用!F813="男",LOOKUP(集計用!K813,得点換算データ!$E$3:$F$12),LOOKUP(集計用!K813,得点換算データ!$E$17:$F$26)))</f>
        <v/>
      </c>
      <c r="M813" s="28" t="str">
        <f>IF(記入用!K813="","",記入用!K813)</f>
        <v/>
      </c>
      <c r="N813" s="30" t="str">
        <f>IF(集計用!M813="","",IF(集計用!F813="男",LOOKUP(集計用!M813,得点換算データ!$G$3:$H$12),LOOKUP(集計用!M813,得点換算データ!$G$17:$H$26)))</f>
        <v/>
      </c>
      <c r="O813" s="28" t="str">
        <f>IF(記入用!L813="","",記入用!L813)</f>
        <v/>
      </c>
      <c r="P813" s="30" t="str">
        <f>IF(集計用!O813="","",IF(集計用!F813="男",LOOKUP(集計用!O813,得点換算データ!$I$3:$J$12),LOOKUP(集計用!O813,得点換算データ!$I$17:$J$26)))</f>
        <v/>
      </c>
      <c r="Q813" s="28" t="str">
        <f>IF(記入用!M813="","",記入用!M813)</f>
        <v/>
      </c>
      <c r="R813" s="30" t="str">
        <f>IF(集計用!Q813="","",IF(集計用!F813="男",LOOKUP(集計用!Q813,得点換算データ!$K$3:$L$12),LOOKUP(集計用!Q813,得点換算データ!$K$17:$L$26)))</f>
        <v/>
      </c>
      <c r="S813" s="28" t="str">
        <f>IF(記入用!N813="","",ROUNDUP(記入用!N813,1))</f>
        <v/>
      </c>
      <c r="T813" s="30" t="str">
        <f>IF(集計用!S813="","",IF(集計用!F813="男",LOOKUP(集計用!S813,得点換算データ!$M$3:$N$12),LOOKUP(集計用!S813,得点換算データ!$M$17:$N$26)))</f>
        <v/>
      </c>
      <c r="U813" s="28" t="str">
        <f>IF(記入用!O813="","",ROUNDDOWN(記入用!O813,0))</f>
        <v/>
      </c>
      <c r="V813" s="30" t="str">
        <f>IF(集計用!U813="","",IF(集計用!F813="男",LOOKUP(集計用!U813,得点換算データ!$O$3:$P$12),LOOKUP(集計用!U813,得点換算データ!$O$17:$P$26)))</f>
        <v/>
      </c>
      <c r="W813" s="28" t="str">
        <f>IF(記入用!P813="","",ROUNDDOWN(記入用!P813,0))</f>
        <v/>
      </c>
      <c r="X813" s="30" t="str">
        <f>IF(集計用!W813="","",IF(集計用!F813="男",LOOKUP(集計用!W813,得点換算データ!$Q$3:$R$12),LOOKUP(集計用!W813,得点換算データ!$Q$17:$R$26)))</f>
        <v/>
      </c>
      <c r="Y813" s="28" t="str">
        <f>IF(SUM(集計用!H813+J813+L813+N813+P813+R813+T813+V813+X813)=0,"",(H813+J813+L813+N813+T813+V813+X813+MAX(P813,R813)))</f>
        <v/>
      </c>
      <c r="Z813" s="28" t="str">
        <f>IF(Y813="","",IF(C813=1,LOOKUP(Y813,得点換算データ!$B$29:$B$33,得点換算データ!$A$29:$A$33),IF(C813=2,LOOKUP(Y813,得点換算データ!$C$29:$C$33,得点換算データ!$A$29:$A$33),LOOKUP(Y813,得点換算データ!$D$29:$D$33,得点換算データ!$A$29:$A$33))))</f>
        <v/>
      </c>
      <c r="AA813" s="27">
        <f t="shared" si="120"/>
        <v>0</v>
      </c>
      <c r="AB813" s="27"/>
      <c r="AC813" s="27">
        <f t="shared" si="121"/>
        <v>0</v>
      </c>
      <c r="AD813" s="27">
        <f t="shared" si="122"/>
        <v>0</v>
      </c>
      <c r="AE813" s="27">
        <f t="shared" si="123"/>
        <v>0</v>
      </c>
      <c r="AF813" s="27">
        <f t="shared" si="124"/>
        <v>0</v>
      </c>
      <c r="AG813" s="27">
        <f t="shared" si="125"/>
        <v>0</v>
      </c>
      <c r="AH813" s="27">
        <f t="shared" si="126"/>
        <v>0</v>
      </c>
      <c r="AI813" s="27">
        <f t="shared" si="127"/>
        <v>0</v>
      </c>
      <c r="AJ813" s="27">
        <f t="shared" si="128"/>
        <v>0</v>
      </c>
      <c r="AK813" s="27">
        <f t="shared" si="129"/>
        <v>0</v>
      </c>
    </row>
    <row r="814" spans="1:37">
      <c r="A814" s="28" t="str">
        <f>IF(記入用!A814="","",記入用!A814)</f>
        <v/>
      </c>
      <c r="B814" s="28" t="str">
        <f>IF(記入用!B814="","",記入用!B814)</f>
        <v/>
      </c>
      <c r="C814" s="28" t="str">
        <f>IF(記入用!C814="","",記入用!C814)</f>
        <v/>
      </c>
      <c r="D814" s="28" t="str">
        <f>IF(記入用!D814="","",記入用!D814)</f>
        <v/>
      </c>
      <c r="E814" s="28" t="str">
        <f>IF(記入用!E814="","",記入用!E814)</f>
        <v/>
      </c>
      <c r="F814" s="28" t="str">
        <f>IF(記入用!F814="","",記入用!F814)</f>
        <v/>
      </c>
      <c r="G814" s="28" t="str">
        <f>IF(OR(記入用!G814=0,記入用!H814=0),"",ROUND((記入用!G814+記入用!H814)/2,0))</f>
        <v/>
      </c>
      <c r="H814" s="29" t="str">
        <f>IF(集計用!G814="","",IF(集計用!F814="男",LOOKUP(集計用!G814,得点換算データ!$A$3:$B$12),LOOKUP(集計用!G814,得点換算データ!$A$17:$B$26)))</f>
        <v/>
      </c>
      <c r="I814" s="28" t="str">
        <f>IF(記入用!I814="","",記入用!I814)</f>
        <v/>
      </c>
      <c r="J814" s="30" t="str">
        <f>IF(集計用!I814="","",IF(集計用!F814="男",LOOKUP(集計用!I814,得点換算データ!$C$3:$D$12),LOOKUP(集計用!I814,得点換算データ!$C$17:$D$26)))</f>
        <v/>
      </c>
      <c r="K814" s="28" t="str">
        <f>IF(記入用!J814="","",ROUNDDOWN(記入用!J814,0))</f>
        <v/>
      </c>
      <c r="L814" s="29" t="str">
        <f>IF(集計用!K814="","",IF(集計用!F814="男",LOOKUP(集計用!K814,得点換算データ!$E$3:$F$12),LOOKUP(集計用!K814,得点換算データ!$E$17:$F$26)))</f>
        <v/>
      </c>
      <c r="M814" s="28" t="str">
        <f>IF(記入用!K814="","",記入用!K814)</f>
        <v/>
      </c>
      <c r="N814" s="30" t="str">
        <f>IF(集計用!M814="","",IF(集計用!F814="男",LOOKUP(集計用!M814,得点換算データ!$G$3:$H$12),LOOKUP(集計用!M814,得点換算データ!$G$17:$H$26)))</f>
        <v/>
      </c>
      <c r="O814" s="28" t="str">
        <f>IF(記入用!L814="","",記入用!L814)</f>
        <v/>
      </c>
      <c r="P814" s="30" t="str">
        <f>IF(集計用!O814="","",IF(集計用!F814="男",LOOKUP(集計用!O814,得点換算データ!$I$3:$J$12),LOOKUP(集計用!O814,得点換算データ!$I$17:$J$26)))</f>
        <v/>
      </c>
      <c r="Q814" s="28" t="str">
        <f>IF(記入用!M814="","",記入用!M814)</f>
        <v/>
      </c>
      <c r="R814" s="30" t="str">
        <f>IF(集計用!Q814="","",IF(集計用!F814="男",LOOKUP(集計用!Q814,得点換算データ!$K$3:$L$12),LOOKUP(集計用!Q814,得点換算データ!$K$17:$L$26)))</f>
        <v/>
      </c>
      <c r="S814" s="28" t="str">
        <f>IF(記入用!N814="","",ROUNDUP(記入用!N814,1))</f>
        <v/>
      </c>
      <c r="T814" s="30" t="str">
        <f>IF(集計用!S814="","",IF(集計用!F814="男",LOOKUP(集計用!S814,得点換算データ!$M$3:$N$12),LOOKUP(集計用!S814,得点換算データ!$M$17:$N$26)))</f>
        <v/>
      </c>
      <c r="U814" s="28" t="str">
        <f>IF(記入用!O814="","",ROUNDDOWN(記入用!O814,0))</f>
        <v/>
      </c>
      <c r="V814" s="30" t="str">
        <f>IF(集計用!U814="","",IF(集計用!F814="男",LOOKUP(集計用!U814,得点換算データ!$O$3:$P$12),LOOKUP(集計用!U814,得点換算データ!$O$17:$P$26)))</f>
        <v/>
      </c>
      <c r="W814" s="28" t="str">
        <f>IF(記入用!P814="","",ROUNDDOWN(記入用!P814,0))</f>
        <v/>
      </c>
      <c r="X814" s="30" t="str">
        <f>IF(集計用!W814="","",IF(集計用!F814="男",LOOKUP(集計用!W814,得点換算データ!$Q$3:$R$12),LOOKUP(集計用!W814,得点換算データ!$Q$17:$R$26)))</f>
        <v/>
      </c>
      <c r="Y814" s="28" t="str">
        <f>IF(SUM(集計用!H814+J814+L814+N814+P814+R814+T814+V814+X814)=0,"",(H814+J814+L814+N814+T814+V814+X814+MAX(P814,R814)))</f>
        <v/>
      </c>
      <c r="Z814" s="28" t="str">
        <f>IF(Y814="","",IF(C814=1,LOOKUP(Y814,得点換算データ!$B$29:$B$33,得点換算データ!$A$29:$A$33),IF(C814=2,LOOKUP(Y814,得点換算データ!$C$29:$C$33,得点換算データ!$A$29:$A$33),LOOKUP(Y814,得点換算データ!$D$29:$D$33,得点換算データ!$A$29:$A$33))))</f>
        <v/>
      </c>
      <c r="AA814" s="27">
        <f t="shared" si="120"/>
        <v>0</v>
      </c>
      <c r="AB814" s="27"/>
      <c r="AC814" s="27">
        <f t="shared" si="121"/>
        <v>0</v>
      </c>
      <c r="AD814" s="27">
        <f t="shared" si="122"/>
        <v>0</v>
      </c>
      <c r="AE814" s="27">
        <f t="shared" si="123"/>
        <v>0</v>
      </c>
      <c r="AF814" s="27">
        <f t="shared" si="124"/>
        <v>0</v>
      </c>
      <c r="AG814" s="27">
        <f t="shared" si="125"/>
        <v>0</v>
      </c>
      <c r="AH814" s="27">
        <f t="shared" si="126"/>
        <v>0</v>
      </c>
      <c r="AI814" s="27">
        <f t="shared" si="127"/>
        <v>0</v>
      </c>
      <c r="AJ814" s="27">
        <f t="shared" si="128"/>
        <v>0</v>
      </c>
      <c r="AK814" s="27">
        <f t="shared" si="129"/>
        <v>0</v>
      </c>
    </row>
    <row r="815" spans="1:37">
      <c r="A815" s="28" t="str">
        <f>IF(記入用!A815="","",記入用!A815)</f>
        <v/>
      </c>
      <c r="B815" s="28" t="str">
        <f>IF(記入用!B815="","",記入用!B815)</f>
        <v/>
      </c>
      <c r="C815" s="28" t="str">
        <f>IF(記入用!C815="","",記入用!C815)</f>
        <v/>
      </c>
      <c r="D815" s="28" t="str">
        <f>IF(記入用!D815="","",記入用!D815)</f>
        <v/>
      </c>
      <c r="E815" s="28" t="str">
        <f>IF(記入用!E815="","",記入用!E815)</f>
        <v/>
      </c>
      <c r="F815" s="28" t="str">
        <f>IF(記入用!F815="","",記入用!F815)</f>
        <v/>
      </c>
      <c r="G815" s="28" t="str">
        <f>IF(OR(記入用!G815=0,記入用!H815=0),"",ROUND((記入用!G815+記入用!H815)/2,0))</f>
        <v/>
      </c>
      <c r="H815" s="29" t="str">
        <f>IF(集計用!G815="","",IF(集計用!F815="男",LOOKUP(集計用!G815,得点換算データ!$A$3:$B$12),LOOKUP(集計用!G815,得点換算データ!$A$17:$B$26)))</f>
        <v/>
      </c>
      <c r="I815" s="28" t="str">
        <f>IF(記入用!I815="","",記入用!I815)</f>
        <v/>
      </c>
      <c r="J815" s="30" t="str">
        <f>IF(集計用!I815="","",IF(集計用!F815="男",LOOKUP(集計用!I815,得点換算データ!$C$3:$D$12),LOOKUP(集計用!I815,得点換算データ!$C$17:$D$26)))</f>
        <v/>
      </c>
      <c r="K815" s="28" t="str">
        <f>IF(記入用!J815="","",ROUNDDOWN(記入用!J815,0))</f>
        <v/>
      </c>
      <c r="L815" s="29" t="str">
        <f>IF(集計用!K815="","",IF(集計用!F815="男",LOOKUP(集計用!K815,得点換算データ!$E$3:$F$12),LOOKUP(集計用!K815,得点換算データ!$E$17:$F$26)))</f>
        <v/>
      </c>
      <c r="M815" s="28" t="str">
        <f>IF(記入用!K815="","",記入用!K815)</f>
        <v/>
      </c>
      <c r="N815" s="30" t="str">
        <f>IF(集計用!M815="","",IF(集計用!F815="男",LOOKUP(集計用!M815,得点換算データ!$G$3:$H$12),LOOKUP(集計用!M815,得点換算データ!$G$17:$H$26)))</f>
        <v/>
      </c>
      <c r="O815" s="28" t="str">
        <f>IF(記入用!L815="","",記入用!L815)</f>
        <v/>
      </c>
      <c r="P815" s="30" t="str">
        <f>IF(集計用!O815="","",IF(集計用!F815="男",LOOKUP(集計用!O815,得点換算データ!$I$3:$J$12),LOOKUP(集計用!O815,得点換算データ!$I$17:$J$26)))</f>
        <v/>
      </c>
      <c r="Q815" s="28" t="str">
        <f>IF(記入用!M815="","",記入用!M815)</f>
        <v/>
      </c>
      <c r="R815" s="30" t="str">
        <f>IF(集計用!Q815="","",IF(集計用!F815="男",LOOKUP(集計用!Q815,得点換算データ!$K$3:$L$12),LOOKUP(集計用!Q815,得点換算データ!$K$17:$L$26)))</f>
        <v/>
      </c>
      <c r="S815" s="28" t="str">
        <f>IF(記入用!N815="","",ROUNDUP(記入用!N815,1))</f>
        <v/>
      </c>
      <c r="T815" s="30" t="str">
        <f>IF(集計用!S815="","",IF(集計用!F815="男",LOOKUP(集計用!S815,得点換算データ!$M$3:$N$12),LOOKUP(集計用!S815,得点換算データ!$M$17:$N$26)))</f>
        <v/>
      </c>
      <c r="U815" s="28" t="str">
        <f>IF(記入用!O815="","",ROUNDDOWN(記入用!O815,0))</f>
        <v/>
      </c>
      <c r="V815" s="30" t="str">
        <f>IF(集計用!U815="","",IF(集計用!F815="男",LOOKUP(集計用!U815,得点換算データ!$O$3:$P$12),LOOKUP(集計用!U815,得点換算データ!$O$17:$P$26)))</f>
        <v/>
      </c>
      <c r="W815" s="28" t="str">
        <f>IF(記入用!P815="","",ROUNDDOWN(記入用!P815,0))</f>
        <v/>
      </c>
      <c r="X815" s="30" t="str">
        <f>IF(集計用!W815="","",IF(集計用!F815="男",LOOKUP(集計用!W815,得点換算データ!$Q$3:$R$12),LOOKUP(集計用!W815,得点換算データ!$Q$17:$R$26)))</f>
        <v/>
      </c>
      <c r="Y815" s="28" t="str">
        <f>IF(SUM(集計用!H815+J815+L815+N815+P815+R815+T815+V815+X815)=0,"",(H815+J815+L815+N815+T815+V815+X815+MAX(P815,R815)))</f>
        <v/>
      </c>
      <c r="Z815" s="28" t="str">
        <f>IF(Y815="","",IF(C815=1,LOOKUP(Y815,得点換算データ!$B$29:$B$33,得点換算データ!$A$29:$A$33),IF(C815=2,LOOKUP(Y815,得点換算データ!$C$29:$C$33,得点換算データ!$A$29:$A$33),LOOKUP(Y815,得点換算データ!$D$29:$D$33,得点換算データ!$A$29:$A$33))))</f>
        <v/>
      </c>
      <c r="AA815" s="27">
        <f t="shared" si="120"/>
        <v>0</v>
      </c>
      <c r="AB815" s="27"/>
      <c r="AC815" s="27">
        <f t="shared" si="121"/>
        <v>0</v>
      </c>
      <c r="AD815" s="27">
        <f t="shared" si="122"/>
        <v>0</v>
      </c>
      <c r="AE815" s="27">
        <f t="shared" si="123"/>
        <v>0</v>
      </c>
      <c r="AF815" s="27">
        <f t="shared" si="124"/>
        <v>0</v>
      </c>
      <c r="AG815" s="27">
        <f t="shared" si="125"/>
        <v>0</v>
      </c>
      <c r="AH815" s="27">
        <f t="shared" si="126"/>
        <v>0</v>
      </c>
      <c r="AI815" s="27">
        <f t="shared" si="127"/>
        <v>0</v>
      </c>
      <c r="AJ815" s="27">
        <f t="shared" si="128"/>
        <v>0</v>
      </c>
      <c r="AK815" s="27">
        <f t="shared" si="129"/>
        <v>0</v>
      </c>
    </row>
    <row r="816" spans="1:37">
      <c r="A816" s="28" t="str">
        <f>IF(記入用!A816="","",記入用!A816)</f>
        <v/>
      </c>
      <c r="B816" s="28" t="str">
        <f>IF(記入用!B816="","",記入用!B816)</f>
        <v/>
      </c>
      <c r="C816" s="28" t="str">
        <f>IF(記入用!C816="","",記入用!C816)</f>
        <v/>
      </c>
      <c r="D816" s="28" t="str">
        <f>IF(記入用!D816="","",記入用!D816)</f>
        <v/>
      </c>
      <c r="E816" s="28" t="str">
        <f>IF(記入用!E816="","",記入用!E816)</f>
        <v/>
      </c>
      <c r="F816" s="28" t="str">
        <f>IF(記入用!F816="","",記入用!F816)</f>
        <v/>
      </c>
      <c r="G816" s="28" t="str">
        <f>IF(OR(記入用!G816=0,記入用!H816=0),"",ROUND((記入用!G816+記入用!H816)/2,0))</f>
        <v/>
      </c>
      <c r="H816" s="29" t="str">
        <f>IF(集計用!G816="","",IF(集計用!F816="男",LOOKUP(集計用!G816,得点換算データ!$A$3:$B$12),LOOKUP(集計用!G816,得点換算データ!$A$17:$B$26)))</f>
        <v/>
      </c>
      <c r="I816" s="28" t="str">
        <f>IF(記入用!I816="","",記入用!I816)</f>
        <v/>
      </c>
      <c r="J816" s="30" t="str">
        <f>IF(集計用!I816="","",IF(集計用!F816="男",LOOKUP(集計用!I816,得点換算データ!$C$3:$D$12),LOOKUP(集計用!I816,得点換算データ!$C$17:$D$26)))</f>
        <v/>
      </c>
      <c r="K816" s="28" t="str">
        <f>IF(記入用!J816="","",ROUNDDOWN(記入用!J816,0))</f>
        <v/>
      </c>
      <c r="L816" s="29" t="str">
        <f>IF(集計用!K816="","",IF(集計用!F816="男",LOOKUP(集計用!K816,得点換算データ!$E$3:$F$12),LOOKUP(集計用!K816,得点換算データ!$E$17:$F$26)))</f>
        <v/>
      </c>
      <c r="M816" s="28" t="str">
        <f>IF(記入用!K816="","",記入用!K816)</f>
        <v/>
      </c>
      <c r="N816" s="30" t="str">
        <f>IF(集計用!M816="","",IF(集計用!F816="男",LOOKUP(集計用!M816,得点換算データ!$G$3:$H$12),LOOKUP(集計用!M816,得点換算データ!$G$17:$H$26)))</f>
        <v/>
      </c>
      <c r="O816" s="28" t="str">
        <f>IF(記入用!L816="","",記入用!L816)</f>
        <v/>
      </c>
      <c r="P816" s="30" t="str">
        <f>IF(集計用!O816="","",IF(集計用!F816="男",LOOKUP(集計用!O816,得点換算データ!$I$3:$J$12),LOOKUP(集計用!O816,得点換算データ!$I$17:$J$26)))</f>
        <v/>
      </c>
      <c r="Q816" s="28" t="str">
        <f>IF(記入用!M816="","",記入用!M816)</f>
        <v/>
      </c>
      <c r="R816" s="30" t="str">
        <f>IF(集計用!Q816="","",IF(集計用!F816="男",LOOKUP(集計用!Q816,得点換算データ!$K$3:$L$12),LOOKUP(集計用!Q816,得点換算データ!$K$17:$L$26)))</f>
        <v/>
      </c>
      <c r="S816" s="28" t="str">
        <f>IF(記入用!N816="","",ROUNDUP(記入用!N816,1))</f>
        <v/>
      </c>
      <c r="T816" s="30" t="str">
        <f>IF(集計用!S816="","",IF(集計用!F816="男",LOOKUP(集計用!S816,得点換算データ!$M$3:$N$12),LOOKUP(集計用!S816,得点換算データ!$M$17:$N$26)))</f>
        <v/>
      </c>
      <c r="U816" s="28" t="str">
        <f>IF(記入用!O816="","",ROUNDDOWN(記入用!O816,0))</f>
        <v/>
      </c>
      <c r="V816" s="30" t="str">
        <f>IF(集計用!U816="","",IF(集計用!F816="男",LOOKUP(集計用!U816,得点換算データ!$O$3:$P$12),LOOKUP(集計用!U816,得点換算データ!$O$17:$P$26)))</f>
        <v/>
      </c>
      <c r="W816" s="28" t="str">
        <f>IF(記入用!P816="","",ROUNDDOWN(記入用!P816,0))</f>
        <v/>
      </c>
      <c r="X816" s="30" t="str">
        <f>IF(集計用!W816="","",IF(集計用!F816="男",LOOKUP(集計用!W816,得点換算データ!$Q$3:$R$12),LOOKUP(集計用!W816,得点換算データ!$Q$17:$R$26)))</f>
        <v/>
      </c>
      <c r="Y816" s="28" t="str">
        <f>IF(SUM(集計用!H816+J816+L816+N816+P816+R816+T816+V816+X816)=0,"",(H816+J816+L816+N816+T816+V816+X816+MAX(P816,R816)))</f>
        <v/>
      </c>
      <c r="Z816" s="28" t="str">
        <f>IF(Y816="","",IF(C816=1,LOOKUP(Y816,得点換算データ!$B$29:$B$33,得点換算データ!$A$29:$A$33),IF(C816=2,LOOKUP(Y816,得点換算データ!$C$29:$C$33,得点換算データ!$A$29:$A$33),LOOKUP(Y816,得点換算データ!$D$29:$D$33,得点換算データ!$A$29:$A$33))))</f>
        <v/>
      </c>
      <c r="AA816" s="27">
        <f t="shared" si="120"/>
        <v>0</v>
      </c>
      <c r="AB816" s="27"/>
      <c r="AC816" s="27">
        <f t="shared" si="121"/>
        <v>0</v>
      </c>
      <c r="AD816" s="27">
        <f t="shared" si="122"/>
        <v>0</v>
      </c>
      <c r="AE816" s="27">
        <f t="shared" si="123"/>
        <v>0</v>
      </c>
      <c r="AF816" s="27">
        <f t="shared" si="124"/>
        <v>0</v>
      </c>
      <c r="AG816" s="27">
        <f t="shared" si="125"/>
        <v>0</v>
      </c>
      <c r="AH816" s="27">
        <f t="shared" si="126"/>
        <v>0</v>
      </c>
      <c r="AI816" s="27">
        <f t="shared" si="127"/>
        <v>0</v>
      </c>
      <c r="AJ816" s="27">
        <f t="shared" si="128"/>
        <v>0</v>
      </c>
      <c r="AK816" s="27">
        <f t="shared" si="129"/>
        <v>0</v>
      </c>
    </row>
    <row r="817" spans="1:37">
      <c r="A817" s="28" t="str">
        <f>IF(記入用!A817="","",記入用!A817)</f>
        <v/>
      </c>
      <c r="B817" s="28" t="str">
        <f>IF(記入用!B817="","",記入用!B817)</f>
        <v/>
      </c>
      <c r="C817" s="28" t="str">
        <f>IF(記入用!C817="","",記入用!C817)</f>
        <v/>
      </c>
      <c r="D817" s="28" t="str">
        <f>IF(記入用!D817="","",記入用!D817)</f>
        <v/>
      </c>
      <c r="E817" s="28" t="str">
        <f>IF(記入用!E817="","",記入用!E817)</f>
        <v/>
      </c>
      <c r="F817" s="28" t="str">
        <f>IF(記入用!F817="","",記入用!F817)</f>
        <v/>
      </c>
      <c r="G817" s="28" t="str">
        <f>IF(OR(記入用!G817=0,記入用!H817=0),"",ROUND((記入用!G817+記入用!H817)/2,0))</f>
        <v/>
      </c>
      <c r="H817" s="29" t="str">
        <f>IF(集計用!G817="","",IF(集計用!F817="男",LOOKUP(集計用!G817,得点換算データ!$A$3:$B$12),LOOKUP(集計用!G817,得点換算データ!$A$17:$B$26)))</f>
        <v/>
      </c>
      <c r="I817" s="28" t="str">
        <f>IF(記入用!I817="","",記入用!I817)</f>
        <v/>
      </c>
      <c r="J817" s="30" t="str">
        <f>IF(集計用!I817="","",IF(集計用!F817="男",LOOKUP(集計用!I817,得点換算データ!$C$3:$D$12),LOOKUP(集計用!I817,得点換算データ!$C$17:$D$26)))</f>
        <v/>
      </c>
      <c r="K817" s="28" t="str">
        <f>IF(記入用!J817="","",ROUNDDOWN(記入用!J817,0))</f>
        <v/>
      </c>
      <c r="L817" s="29" t="str">
        <f>IF(集計用!K817="","",IF(集計用!F817="男",LOOKUP(集計用!K817,得点換算データ!$E$3:$F$12),LOOKUP(集計用!K817,得点換算データ!$E$17:$F$26)))</f>
        <v/>
      </c>
      <c r="M817" s="28" t="str">
        <f>IF(記入用!K817="","",記入用!K817)</f>
        <v/>
      </c>
      <c r="N817" s="30" t="str">
        <f>IF(集計用!M817="","",IF(集計用!F817="男",LOOKUP(集計用!M817,得点換算データ!$G$3:$H$12),LOOKUP(集計用!M817,得点換算データ!$G$17:$H$26)))</f>
        <v/>
      </c>
      <c r="O817" s="28" t="str">
        <f>IF(記入用!L817="","",記入用!L817)</f>
        <v/>
      </c>
      <c r="P817" s="30" t="str">
        <f>IF(集計用!O817="","",IF(集計用!F817="男",LOOKUP(集計用!O817,得点換算データ!$I$3:$J$12),LOOKUP(集計用!O817,得点換算データ!$I$17:$J$26)))</f>
        <v/>
      </c>
      <c r="Q817" s="28" t="str">
        <f>IF(記入用!M817="","",記入用!M817)</f>
        <v/>
      </c>
      <c r="R817" s="30" t="str">
        <f>IF(集計用!Q817="","",IF(集計用!F817="男",LOOKUP(集計用!Q817,得点換算データ!$K$3:$L$12),LOOKUP(集計用!Q817,得点換算データ!$K$17:$L$26)))</f>
        <v/>
      </c>
      <c r="S817" s="28" t="str">
        <f>IF(記入用!N817="","",ROUNDUP(記入用!N817,1))</f>
        <v/>
      </c>
      <c r="T817" s="30" t="str">
        <f>IF(集計用!S817="","",IF(集計用!F817="男",LOOKUP(集計用!S817,得点換算データ!$M$3:$N$12),LOOKUP(集計用!S817,得点換算データ!$M$17:$N$26)))</f>
        <v/>
      </c>
      <c r="U817" s="28" t="str">
        <f>IF(記入用!O817="","",ROUNDDOWN(記入用!O817,0))</f>
        <v/>
      </c>
      <c r="V817" s="30" t="str">
        <f>IF(集計用!U817="","",IF(集計用!F817="男",LOOKUP(集計用!U817,得点換算データ!$O$3:$P$12),LOOKUP(集計用!U817,得点換算データ!$O$17:$P$26)))</f>
        <v/>
      </c>
      <c r="W817" s="28" t="str">
        <f>IF(記入用!P817="","",ROUNDDOWN(記入用!P817,0))</f>
        <v/>
      </c>
      <c r="X817" s="30" t="str">
        <f>IF(集計用!W817="","",IF(集計用!F817="男",LOOKUP(集計用!W817,得点換算データ!$Q$3:$R$12),LOOKUP(集計用!W817,得点換算データ!$Q$17:$R$26)))</f>
        <v/>
      </c>
      <c r="Y817" s="28" t="str">
        <f>IF(SUM(集計用!H817+J817+L817+N817+P817+R817+T817+V817+X817)=0,"",(H817+J817+L817+N817+T817+V817+X817+MAX(P817,R817)))</f>
        <v/>
      </c>
      <c r="Z817" s="28" t="str">
        <f>IF(Y817="","",IF(C817=1,LOOKUP(Y817,得点換算データ!$B$29:$B$33,得点換算データ!$A$29:$A$33),IF(C817=2,LOOKUP(Y817,得点換算データ!$C$29:$C$33,得点換算データ!$A$29:$A$33),LOOKUP(Y817,得点換算データ!$D$29:$D$33,得点換算データ!$A$29:$A$33))))</f>
        <v/>
      </c>
      <c r="AA817" s="27">
        <f t="shared" si="120"/>
        <v>0</v>
      </c>
      <c r="AB817" s="27"/>
      <c r="AC817" s="27">
        <f t="shared" si="121"/>
        <v>0</v>
      </c>
      <c r="AD817" s="27">
        <f t="shared" si="122"/>
        <v>0</v>
      </c>
      <c r="AE817" s="27">
        <f t="shared" si="123"/>
        <v>0</v>
      </c>
      <c r="AF817" s="27">
        <f t="shared" si="124"/>
        <v>0</v>
      </c>
      <c r="AG817" s="27">
        <f t="shared" si="125"/>
        <v>0</v>
      </c>
      <c r="AH817" s="27">
        <f t="shared" si="126"/>
        <v>0</v>
      </c>
      <c r="AI817" s="27">
        <f t="shared" si="127"/>
        <v>0</v>
      </c>
      <c r="AJ817" s="27">
        <f t="shared" si="128"/>
        <v>0</v>
      </c>
      <c r="AK817" s="27">
        <f t="shared" si="129"/>
        <v>0</v>
      </c>
    </row>
    <row r="818" spans="1:37">
      <c r="A818" s="28" t="str">
        <f>IF(記入用!A818="","",記入用!A818)</f>
        <v/>
      </c>
      <c r="B818" s="28" t="str">
        <f>IF(記入用!B818="","",記入用!B818)</f>
        <v/>
      </c>
      <c r="C818" s="28" t="str">
        <f>IF(記入用!C818="","",記入用!C818)</f>
        <v/>
      </c>
      <c r="D818" s="28" t="str">
        <f>IF(記入用!D818="","",記入用!D818)</f>
        <v/>
      </c>
      <c r="E818" s="28" t="str">
        <f>IF(記入用!E818="","",記入用!E818)</f>
        <v/>
      </c>
      <c r="F818" s="28" t="str">
        <f>IF(記入用!F818="","",記入用!F818)</f>
        <v/>
      </c>
      <c r="G818" s="28" t="str">
        <f>IF(OR(記入用!G818=0,記入用!H818=0),"",ROUND((記入用!G818+記入用!H818)/2,0))</f>
        <v/>
      </c>
      <c r="H818" s="29" t="str">
        <f>IF(集計用!G818="","",IF(集計用!F818="男",LOOKUP(集計用!G818,得点換算データ!$A$3:$B$12),LOOKUP(集計用!G818,得点換算データ!$A$17:$B$26)))</f>
        <v/>
      </c>
      <c r="I818" s="28" t="str">
        <f>IF(記入用!I818="","",記入用!I818)</f>
        <v/>
      </c>
      <c r="J818" s="30" t="str">
        <f>IF(集計用!I818="","",IF(集計用!F818="男",LOOKUP(集計用!I818,得点換算データ!$C$3:$D$12),LOOKUP(集計用!I818,得点換算データ!$C$17:$D$26)))</f>
        <v/>
      </c>
      <c r="K818" s="28" t="str">
        <f>IF(記入用!J818="","",ROUNDDOWN(記入用!J818,0))</f>
        <v/>
      </c>
      <c r="L818" s="29" t="str">
        <f>IF(集計用!K818="","",IF(集計用!F818="男",LOOKUP(集計用!K818,得点換算データ!$E$3:$F$12),LOOKUP(集計用!K818,得点換算データ!$E$17:$F$26)))</f>
        <v/>
      </c>
      <c r="M818" s="28" t="str">
        <f>IF(記入用!K818="","",記入用!K818)</f>
        <v/>
      </c>
      <c r="N818" s="30" t="str">
        <f>IF(集計用!M818="","",IF(集計用!F818="男",LOOKUP(集計用!M818,得点換算データ!$G$3:$H$12),LOOKUP(集計用!M818,得点換算データ!$G$17:$H$26)))</f>
        <v/>
      </c>
      <c r="O818" s="28" t="str">
        <f>IF(記入用!L818="","",記入用!L818)</f>
        <v/>
      </c>
      <c r="P818" s="30" t="str">
        <f>IF(集計用!O818="","",IF(集計用!F818="男",LOOKUP(集計用!O818,得点換算データ!$I$3:$J$12),LOOKUP(集計用!O818,得点換算データ!$I$17:$J$26)))</f>
        <v/>
      </c>
      <c r="Q818" s="28" t="str">
        <f>IF(記入用!M818="","",記入用!M818)</f>
        <v/>
      </c>
      <c r="R818" s="30" t="str">
        <f>IF(集計用!Q818="","",IF(集計用!F818="男",LOOKUP(集計用!Q818,得点換算データ!$K$3:$L$12),LOOKUP(集計用!Q818,得点換算データ!$K$17:$L$26)))</f>
        <v/>
      </c>
      <c r="S818" s="28" t="str">
        <f>IF(記入用!N818="","",ROUNDUP(記入用!N818,1))</f>
        <v/>
      </c>
      <c r="T818" s="30" t="str">
        <f>IF(集計用!S818="","",IF(集計用!F818="男",LOOKUP(集計用!S818,得点換算データ!$M$3:$N$12),LOOKUP(集計用!S818,得点換算データ!$M$17:$N$26)))</f>
        <v/>
      </c>
      <c r="U818" s="28" t="str">
        <f>IF(記入用!O818="","",ROUNDDOWN(記入用!O818,0))</f>
        <v/>
      </c>
      <c r="V818" s="30" t="str">
        <f>IF(集計用!U818="","",IF(集計用!F818="男",LOOKUP(集計用!U818,得点換算データ!$O$3:$P$12),LOOKUP(集計用!U818,得点換算データ!$O$17:$P$26)))</f>
        <v/>
      </c>
      <c r="W818" s="28" t="str">
        <f>IF(記入用!P818="","",ROUNDDOWN(記入用!P818,0))</f>
        <v/>
      </c>
      <c r="X818" s="30" t="str">
        <f>IF(集計用!W818="","",IF(集計用!F818="男",LOOKUP(集計用!W818,得点換算データ!$Q$3:$R$12),LOOKUP(集計用!W818,得点換算データ!$Q$17:$R$26)))</f>
        <v/>
      </c>
      <c r="Y818" s="28" t="str">
        <f>IF(SUM(集計用!H818+J818+L818+N818+P818+R818+T818+V818+X818)=0,"",(H818+J818+L818+N818+T818+V818+X818+MAX(P818,R818)))</f>
        <v/>
      </c>
      <c r="Z818" s="28" t="str">
        <f>IF(Y818="","",IF(C818=1,LOOKUP(Y818,得点換算データ!$B$29:$B$33,得点換算データ!$A$29:$A$33),IF(C818=2,LOOKUP(Y818,得点換算データ!$C$29:$C$33,得点換算データ!$A$29:$A$33),LOOKUP(Y818,得点換算データ!$D$29:$D$33,得点換算データ!$A$29:$A$33))))</f>
        <v/>
      </c>
      <c r="AA818" s="27">
        <f t="shared" si="120"/>
        <v>0</v>
      </c>
      <c r="AB818" s="27"/>
      <c r="AC818" s="27">
        <f t="shared" si="121"/>
        <v>0</v>
      </c>
      <c r="AD818" s="27">
        <f t="shared" si="122"/>
        <v>0</v>
      </c>
      <c r="AE818" s="27">
        <f t="shared" si="123"/>
        <v>0</v>
      </c>
      <c r="AF818" s="27">
        <f t="shared" si="124"/>
        <v>0</v>
      </c>
      <c r="AG818" s="27">
        <f t="shared" si="125"/>
        <v>0</v>
      </c>
      <c r="AH818" s="27">
        <f t="shared" si="126"/>
        <v>0</v>
      </c>
      <c r="AI818" s="27">
        <f t="shared" si="127"/>
        <v>0</v>
      </c>
      <c r="AJ818" s="27">
        <f t="shared" si="128"/>
        <v>0</v>
      </c>
      <c r="AK818" s="27">
        <f t="shared" si="129"/>
        <v>0</v>
      </c>
    </row>
    <row r="819" spans="1:37">
      <c r="A819" s="28" t="str">
        <f>IF(記入用!A819="","",記入用!A819)</f>
        <v/>
      </c>
      <c r="B819" s="28" t="str">
        <f>IF(記入用!B819="","",記入用!B819)</f>
        <v/>
      </c>
      <c r="C819" s="28" t="str">
        <f>IF(記入用!C819="","",記入用!C819)</f>
        <v/>
      </c>
      <c r="D819" s="28" t="str">
        <f>IF(記入用!D819="","",記入用!D819)</f>
        <v/>
      </c>
      <c r="E819" s="28" t="str">
        <f>IF(記入用!E819="","",記入用!E819)</f>
        <v/>
      </c>
      <c r="F819" s="28" t="str">
        <f>IF(記入用!F819="","",記入用!F819)</f>
        <v/>
      </c>
      <c r="G819" s="28" t="str">
        <f>IF(OR(記入用!G819=0,記入用!H819=0),"",ROUND((記入用!G819+記入用!H819)/2,0))</f>
        <v/>
      </c>
      <c r="H819" s="29" t="str">
        <f>IF(集計用!G819="","",IF(集計用!F819="男",LOOKUP(集計用!G819,得点換算データ!$A$3:$B$12),LOOKUP(集計用!G819,得点換算データ!$A$17:$B$26)))</f>
        <v/>
      </c>
      <c r="I819" s="28" t="str">
        <f>IF(記入用!I819="","",記入用!I819)</f>
        <v/>
      </c>
      <c r="J819" s="30" t="str">
        <f>IF(集計用!I819="","",IF(集計用!F819="男",LOOKUP(集計用!I819,得点換算データ!$C$3:$D$12),LOOKUP(集計用!I819,得点換算データ!$C$17:$D$26)))</f>
        <v/>
      </c>
      <c r="K819" s="28" t="str">
        <f>IF(記入用!J819="","",ROUNDDOWN(記入用!J819,0))</f>
        <v/>
      </c>
      <c r="L819" s="29" t="str">
        <f>IF(集計用!K819="","",IF(集計用!F819="男",LOOKUP(集計用!K819,得点換算データ!$E$3:$F$12),LOOKUP(集計用!K819,得点換算データ!$E$17:$F$26)))</f>
        <v/>
      </c>
      <c r="M819" s="28" t="str">
        <f>IF(記入用!K819="","",記入用!K819)</f>
        <v/>
      </c>
      <c r="N819" s="30" t="str">
        <f>IF(集計用!M819="","",IF(集計用!F819="男",LOOKUP(集計用!M819,得点換算データ!$G$3:$H$12),LOOKUP(集計用!M819,得点換算データ!$G$17:$H$26)))</f>
        <v/>
      </c>
      <c r="O819" s="28" t="str">
        <f>IF(記入用!L819="","",記入用!L819)</f>
        <v/>
      </c>
      <c r="P819" s="30" t="str">
        <f>IF(集計用!O819="","",IF(集計用!F819="男",LOOKUP(集計用!O819,得点換算データ!$I$3:$J$12),LOOKUP(集計用!O819,得点換算データ!$I$17:$J$26)))</f>
        <v/>
      </c>
      <c r="Q819" s="28" t="str">
        <f>IF(記入用!M819="","",記入用!M819)</f>
        <v/>
      </c>
      <c r="R819" s="30" t="str">
        <f>IF(集計用!Q819="","",IF(集計用!F819="男",LOOKUP(集計用!Q819,得点換算データ!$K$3:$L$12),LOOKUP(集計用!Q819,得点換算データ!$K$17:$L$26)))</f>
        <v/>
      </c>
      <c r="S819" s="28" t="str">
        <f>IF(記入用!N819="","",ROUNDUP(記入用!N819,1))</f>
        <v/>
      </c>
      <c r="T819" s="30" t="str">
        <f>IF(集計用!S819="","",IF(集計用!F819="男",LOOKUP(集計用!S819,得点換算データ!$M$3:$N$12),LOOKUP(集計用!S819,得点換算データ!$M$17:$N$26)))</f>
        <v/>
      </c>
      <c r="U819" s="28" t="str">
        <f>IF(記入用!O819="","",ROUNDDOWN(記入用!O819,0))</f>
        <v/>
      </c>
      <c r="V819" s="30" t="str">
        <f>IF(集計用!U819="","",IF(集計用!F819="男",LOOKUP(集計用!U819,得点換算データ!$O$3:$P$12),LOOKUP(集計用!U819,得点換算データ!$O$17:$P$26)))</f>
        <v/>
      </c>
      <c r="W819" s="28" t="str">
        <f>IF(記入用!P819="","",ROUNDDOWN(記入用!P819,0))</f>
        <v/>
      </c>
      <c r="X819" s="30" t="str">
        <f>IF(集計用!W819="","",IF(集計用!F819="男",LOOKUP(集計用!W819,得点換算データ!$Q$3:$R$12),LOOKUP(集計用!W819,得点換算データ!$Q$17:$R$26)))</f>
        <v/>
      </c>
      <c r="Y819" s="28" t="str">
        <f>IF(SUM(集計用!H819+J819+L819+N819+P819+R819+T819+V819+X819)=0,"",(H819+J819+L819+N819+T819+V819+X819+MAX(P819,R819)))</f>
        <v/>
      </c>
      <c r="Z819" s="28" t="str">
        <f>IF(Y819="","",IF(C819=1,LOOKUP(Y819,得点換算データ!$B$29:$B$33,得点換算データ!$A$29:$A$33),IF(C819=2,LOOKUP(Y819,得点換算データ!$C$29:$C$33,得点換算データ!$A$29:$A$33),LOOKUP(Y819,得点換算データ!$D$29:$D$33,得点換算データ!$A$29:$A$33))))</f>
        <v/>
      </c>
      <c r="AA819" s="27">
        <f t="shared" si="120"/>
        <v>0</v>
      </c>
      <c r="AB819" s="27"/>
      <c r="AC819" s="27">
        <f t="shared" si="121"/>
        <v>0</v>
      </c>
      <c r="AD819" s="27">
        <f t="shared" si="122"/>
        <v>0</v>
      </c>
      <c r="AE819" s="27">
        <f t="shared" si="123"/>
        <v>0</v>
      </c>
      <c r="AF819" s="27">
        <f t="shared" si="124"/>
        <v>0</v>
      </c>
      <c r="AG819" s="27">
        <f t="shared" si="125"/>
        <v>0</v>
      </c>
      <c r="AH819" s="27">
        <f t="shared" si="126"/>
        <v>0</v>
      </c>
      <c r="AI819" s="27">
        <f t="shared" si="127"/>
        <v>0</v>
      </c>
      <c r="AJ819" s="27">
        <f t="shared" si="128"/>
        <v>0</v>
      </c>
      <c r="AK819" s="27">
        <f t="shared" si="129"/>
        <v>0</v>
      </c>
    </row>
    <row r="820" spans="1:37">
      <c r="A820" s="28" t="str">
        <f>IF(記入用!A820="","",記入用!A820)</f>
        <v/>
      </c>
      <c r="B820" s="28" t="str">
        <f>IF(記入用!B820="","",記入用!B820)</f>
        <v/>
      </c>
      <c r="C820" s="28" t="str">
        <f>IF(記入用!C820="","",記入用!C820)</f>
        <v/>
      </c>
      <c r="D820" s="28" t="str">
        <f>IF(記入用!D820="","",記入用!D820)</f>
        <v/>
      </c>
      <c r="E820" s="28" t="str">
        <f>IF(記入用!E820="","",記入用!E820)</f>
        <v/>
      </c>
      <c r="F820" s="28" t="str">
        <f>IF(記入用!F820="","",記入用!F820)</f>
        <v/>
      </c>
      <c r="G820" s="28" t="str">
        <f>IF(OR(記入用!G820=0,記入用!H820=0),"",ROUND((記入用!G820+記入用!H820)/2,0))</f>
        <v/>
      </c>
      <c r="H820" s="29" t="str">
        <f>IF(集計用!G820="","",IF(集計用!F820="男",LOOKUP(集計用!G820,得点換算データ!$A$3:$B$12),LOOKUP(集計用!G820,得点換算データ!$A$17:$B$26)))</f>
        <v/>
      </c>
      <c r="I820" s="28" t="str">
        <f>IF(記入用!I820="","",記入用!I820)</f>
        <v/>
      </c>
      <c r="J820" s="30" t="str">
        <f>IF(集計用!I820="","",IF(集計用!F820="男",LOOKUP(集計用!I820,得点換算データ!$C$3:$D$12),LOOKUP(集計用!I820,得点換算データ!$C$17:$D$26)))</f>
        <v/>
      </c>
      <c r="K820" s="28" t="str">
        <f>IF(記入用!J820="","",ROUNDDOWN(記入用!J820,0))</f>
        <v/>
      </c>
      <c r="L820" s="29" t="str">
        <f>IF(集計用!K820="","",IF(集計用!F820="男",LOOKUP(集計用!K820,得点換算データ!$E$3:$F$12),LOOKUP(集計用!K820,得点換算データ!$E$17:$F$26)))</f>
        <v/>
      </c>
      <c r="M820" s="28" t="str">
        <f>IF(記入用!K820="","",記入用!K820)</f>
        <v/>
      </c>
      <c r="N820" s="30" t="str">
        <f>IF(集計用!M820="","",IF(集計用!F820="男",LOOKUP(集計用!M820,得点換算データ!$G$3:$H$12),LOOKUP(集計用!M820,得点換算データ!$G$17:$H$26)))</f>
        <v/>
      </c>
      <c r="O820" s="28" t="str">
        <f>IF(記入用!L820="","",記入用!L820)</f>
        <v/>
      </c>
      <c r="P820" s="30" t="str">
        <f>IF(集計用!O820="","",IF(集計用!F820="男",LOOKUP(集計用!O820,得点換算データ!$I$3:$J$12),LOOKUP(集計用!O820,得点換算データ!$I$17:$J$26)))</f>
        <v/>
      </c>
      <c r="Q820" s="28" t="str">
        <f>IF(記入用!M820="","",記入用!M820)</f>
        <v/>
      </c>
      <c r="R820" s="30" t="str">
        <f>IF(集計用!Q820="","",IF(集計用!F820="男",LOOKUP(集計用!Q820,得点換算データ!$K$3:$L$12),LOOKUP(集計用!Q820,得点換算データ!$K$17:$L$26)))</f>
        <v/>
      </c>
      <c r="S820" s="28" t="str">
        <f>IF(記入用!N820="","",ROUNDUP(記入用!N820,1))</f>
        <v/>
      </c>
      <c r="T820" s="30" t="str">
        <f>IF(集計用!S820="","",IF(集計用!F820="男",LOOKUP(集計用!S820,得点換算データ!$M$3:$N$12),LOOKUP(集計用!S820,得点換算データ!$M$17:$N$26)))</f>
        <v/>
      </c>
      <c r="U820" s="28" t="str">
        <f>IF(記入用!O820="","",ROUNDDOWN(記入用!O820,0))</f>
        <v/>
      </c>
      <c r="V820" s="30" t="str">
        <f>IF(集計用!U820="","",IF(集計用!F820="男",LOOKUP(集計用!U820,得点換算データ!$O$3:$P$12),LOOKUP(集計用!U820,得点換算データ!$O$17:$P$26)))</f>
        <v/>
      </c>
      <c r="W820" s="28" t="str">
        <f>IF(記入用!P820="","",ROUNDDOWN(記入用!P820,0))</f>
        <v/>
      </c>
      <c r="X820" s="30" t="str">
        <f>IF(集計用!W820="","",IF(集計用!F820="男",LOOKUP(集計用!W820,得点換算データ!$Q$3:$R$12),LOOKUP(集計用!W820,得点換算データ!$Q$17:$R$26)))</f>
        <v/>
      </c>
      <c r="Y820" s="28" t="str">
        <f>IF(SUM(集計用!H820+J820+L820+N820+P820+R820+T820+V820+X820)=0,"",(H820+J820+L820+N820+T820+V820+X820+MAX(P820,R820)))</f>
        <v/>
      </c>
      <c r="Z820" s="28" t="str">
        <f>IF(Y820="","",IF(C820=1,LOOKUP(Y820,得点換算データ!$B$29:$B$33,得点換算データ!$A$29:$A$33),IF(C820=2,LOOKUP(Y820,得点換算データ!$C$29:$C$33,得点換算データ!$A$29:$A$33),LOOKUP(Y820,得点換算データ!$D$29:$D$33,得点換算データ!$A$29:$A$33))))</f>
        <v/>
      </c>
      <c r="AA820" s="27">
        <f t="shared" si="120"/>
        <v>0</v>
      </c>
      <c r="AB820" s="27"/>
      <c r="AC820" s="27">
        <f t="shared" si="121"/>
        <v>0</v>
      </c>
      <c r="AD820" s="27">
        <f t="shared" si="122"/>
        <v>0</v>
      </c>
      <c r="AE820" s="27">
        <f t="shared" si="123"/>
        <v>0</v>
      </c>
      <c r="AF820" s="27">
        <f t="shared" si="124"/>
        <v>0</v>
      </c>
      <c r="AG820" s="27">
        <f t="shared" si="125"/>
        <v>0</v>
      </c>
      <c r="AH820" s="27">
        <f t="shared" si="126"/>
        <v>0</v>
      </c>
      <c r="AI820" s="27">
        <f t="shared" si="127"/>
        <v>0</v>
      </c>
      <c r="AJ820" s="27">
        <f t="shared" si="128"/>
        <v>0</v>
      </c>
      <c r="AK820" s="27">
        <f t="shared" si="129"/>
        <v>0</v>
      </c>
    </row>
    <row r="821" spans="1:37">
      <c r="A821" s="28" t="str">
        <f>IF(記入用!A821="","",記入用!A821)</f>
        <v/>
      </c>
      <c r="B821" s="28" t="str">
        <f>IF(記入用!B821="","",記入用!B821)</f>
        <v/>
      </c>
      <c r="C821" s="28" t="str">
        <f>IF(記入用!C821="","",記入用!C821)</f>
        <v/>
      </c>
      <c r="D821" s="28" t="str">
        <f>IF(記入用!D821="","",記入用!D821)</f>
        <v/>
      </c>
      <c r="E821" s="28" t="str">
        <f>IF(記入用!E821="","",記入用!E821)</f>
        <v/>
      </c>
      <c r="F821" s="28" t="str">
        <f>IF(記入用!F821="","",記入用!F821)</f>
        <v/>
      </c>
      <c r="G821" s="28" t="str">
        <f>IF(OR(記入用!G821=0,記入用!H821=0),"",ROUND((記入用!G821+記入用!H821)/2,0))</f>
        <v/>
      </c>
      <c r="H821" s="29" t="str">
        <f>IF(集計用!G821="","",IF(集計用!F821="男",LOOKUP(集計用!G821,得点換算データ!$A$3:$B$12),LOOKUP(集計用!G821,得点換算データ!$A$17:$B$26)))</f>
        <v/>
      </c>
      <c r="I821" s="28" t="str">
        <f>IF(記入用!I821="","",記入用!I821)</f>
        <v/>
      </c>
      <c r="J821" s="30" t="str">
        <f>IF(集計用!I821="","",IF(集計用!F821="男",LOOKUP(集計用!I821,得点換算データ!$C$3:$D$12),LOOKUP(集計用!I821,得点換算データ!$C$17:$D$26)))</f>
        <v/>
      </c>
      <c r="K821" s="28" t="str">
        <f>IF(記入用!J821="","",ROUNDDOWN(記入用!J821,0))</f>
        <v/>
      </c>
      <c r="L821" s="29" t="str">
        <f>IF(集計用!K821="","",IF(集計用!F821="男",LOOKUP(集計用!K821,得点換算データ!$E$3:$F$12),LOOKUP(集計用!K821,得点換算データ!$E$17:$F$26)))</f>
        <v/>
      </c>
      <c r="M821" s="28" t="str">
        <f>IF(記入用!K821="","",記入用!K821)</f>
        <v/>
      </c>
      <c r="N821" s="30" t="str">
        <f>IF(集計用!M821="","",IF(集計用!F821="男",LOOKUP(集計用!M821,得点換算データ!$G$3:$H$12),LOOKUP(集計用!M821,得点換算データ!$G$17:$H$26)))</f>
        <v/>
      </c>
      <c r="O821" s="28" t="str">
        <f>IF(記入用!L821="","",記入用!L821)</f>
        <v/>
      </c>
      <c r="P821" s="30" t="str">
        <f>IF(集計用!O821="","",IF(集計用!F821="男",LOOKUP(集計用!O821,得点換算データ!$I$3:$J$12),LOOKUP(集計用!O821,得点換算データ!$I$17:$J$26)))</f>
        <v/>
      </c>
      <c r="Q821" s="28" t="str">
        <f>IF(記入用!M821="","",記入用!M821)</f>
        <v/>
      </c>
      <c r="R821" s="30" t="str">
        <f>IF(集計用!Q821="","",IF(集計用!F821="男",LOOKUP(集計用!Q821,得点換算データ!$K$3:$L$12),LOOKUP(集計用!Q821,得点換算データ!$K$17:$L$26)))</f>
        <v/>
      </c>
      <c r="S821" s="28" t="str">
        <f>IF(記入用!N821="","",ROUNDUP(記入用!N821,1))</f>
        <v/>
      </c>
      <c r="T821" s="30" t="str">
        <f>IF(集計用!S821="","",IF(集計用!F821="男",LOOKUP(集計用!S821,得点換算データ!$M$3:$N$12),LOOKUP(集計用!S821,得点換算データ!$M$17:$N$26)))</f>
        <v/>
      </c>
      <c r="U821" s="28" t="str">
        <f>IF(記入用!O821="","",ROUNDDOWN(記入用!O821,0))</f>
        <v/>
      </c>
      <c r="V821" s="30" t="str">
        <f>IF(集計用!U821="","",IF(集計用!F821="男",LOOKUP(集計用!U821,得点換算データ!$O$3:$P$12),LOOKUP(集計用!U821,得点換算データ!$O$17:$P$26)))</f>
        <v/>
      </c>
      <c r="W821" s="28" t="str">
        <f>IF(記入用!P821="","",ROUNDDOWN(記入用!P821,0))</f>
        <v/>
      </c>
      <c r="X821" s="30" t="str">
        <f>IF(集計用!W821="","",IF(集計用!F821="男",LOOKUP(集計用!W821,得点換算データ!$Q$3:$R$12),LOOKUP(集計用!W821,得点換算データ!$Q$17:$R$26)))</f>
        <v/>
      </c>
      <c r="Y821" s="28" t="str">
        <f>IF(SUM(集計用!H821+J821+L821+N821+P821+R821+T821+V821+X821)=0,"",(H821+J821+L821+N821+T821+V821+X821+MAX(P821,R821)))</f>
        <v/>
      </c>
      <c r="Z821" s="28" t="str">
        <f>IF(Y821="","",IF(C821=1,LOOKUP(Y821,得点換算データ!$B$29:$B$33,得点換算データ!$A$29:$A$33),IF(C821=2,LOOKUP(Y821,得点換算データ!$C$29:$C$33,得点換算データ!$A$29:$A$33),LOOKUP(Y821,得点換算データ!$D$29:$D$33,得点換算データ!$A$29:$A$33))))</f>
        <v/>
      </c>
      <c r="AA821" s="27">
        <f t="shared" si="120"/>
        <v>0</v>
      </c>
      <c r="AB821" s="27"/>
      <c r="AC821" s="27">
        <f t="shared" si="121"/>
        <v>0</v>
      </c>
      <c r="AD821" s="27">
        <f t="shared" si="122"/>
        <v>0</v>
      </c>
      <c r="AE821" s="27">
        <f t="shared" si="123"/>
        <v>0</v>
      </c>
      <c r="AF821" s="27">
        <f t="shared" si="124"/>
        <v>0</v>
      </c>
      <c r="AG821" s="27">
        <f t="shared" si="125"/>
        <v>0</v>
      </c>
      <c r="AH821" s="27">
        <f t="shared" si="126"/>
        <v>0</v>
      </c>
      <c r="AI821" s="27">
        <f t="shared" si="127"/>
        <v>0</v>
      </c>
      <c r="AJ821" s="27">
        <f t="shared" si="128"/>
        <v>0</v>
      </c>
      <c r="AK821" s="27">
        <f t="shared" si="129"/>
        <v>0</v>
      </c>
    </row>
    <row r="822" spans="1:37">
      <c r="A822" s="28" t="str">
        <f>IF(記入用!A822="","",記入用!A822)</f>
        <v/>
      </c>
      <c r="B822" s="28" t="str">
        <f>IF(記入用!B822="","",記入用!B822)</f>
        <v/>
      </c>
      <c r="C822" s="28" t="str">
        <f>IF(記入用!C822="","",記入用!C822)</f>
        <v/>
      </c>
      <c r="D822" s="28" t="str">
        <f>IF(記入用!D822="","",記入用!D822)</f>
        <v/>
      </c>
      <c r="E822" s="28" t="str">
        <f>IF(記入用!E822="","",記入用!E822)</f>
        <v/>
      </c>
      <c r="F822" s="28" t="str">
        <f>IF(記入用!F822="","",記入用!F822)</f>
        <v/>
      </c>
      <c r="G822" s="28" t="str">
        <f>IF(OR(記入用!G822=0,記入用!H822=0),"",ROUND((記入用!G822+記入用!H822)/2,0))</f>
        <v/>
      </c>
      <c r="H822" s="29" t="str">
        <f>IF(集計用!G822="","",IF(集計用!F822="男",LOOKUP(集計用!G822,得点換算データ!$A$3:$B$12),LOOKUP(集計用!G822,得点換算データ!$A$17:$B$26)))</f>
        <v/>
      </c>
      <c r="I822" s="28" t="str">
        <f>IF(記入用!I822="","",記入用!I822)</f>
        <v/>
      </c>
      <c r="J822" s="30" t="str">
        <f>IF(集計用!I822="","",IF(集計用!F822="男",LOOKUP(集計用!I822,得点換算データ!$C$3:$D$12),LOOKUP(集計用!I822,得点換算データ!$C$17:$D$26)))</f>
        <v/>
      </c>
      <c r="K822" s="28" t="str">
        <f>IF(記入用!J822="","",ROUNDDOWN(記入用!J822,0))</f>
        <v/>
      </c>
      <c r="L822" s="29" t="str">
        <f>IF(集計用!K822="","",IF(集計用!F822="男",LOOKUP(集計用!K822,得点換算データ!$E$3:$F$12),LOOKUP(集計用!K822,得点換算データ!$E$17:$F$26)))</f>
        <v/>
      </c>
      <c r="M822" s="28" t="str">
        <f>IF(記入用!K822="","",記入用!K822)</f>
        <v/>
      </c>
      <c r="N822" s="30" t="str">
        <f>IF(集計用!M822="","",IF(集計用!F822="男",LOOKUP(集計用!M822,得点換算データ!$G$3:$H$12),LOOKUP(集計用!M822,得点換算データ!$G$17:$H$26)))</f>
        <v/>
      </c>
      <c r="O822" s="28" t="str">
        <f>IF(記入用!L822="","",記入用!L822)</f>
        <v/>
      </c>
      <c r="P822" s="30" t="str">
        <f>IF(集計用!O822="","",IF(集計用!F822="男",LOOKUP(集計用!O822,得点換算データ!$I$3:$J$12),LOOKUP(集計用!O822,得点換算データ!$I$17:$J$26)))</f>
        <v/>
      </c>
      <c r="Q822" s="28" t="str">
        <f>IF(記入用!M822="","",記入用!M822)</f>
        <v/>
      </c>
      <c r="R822" s="30" t="str">
        <f>IF(集計用!Q822="","",IF(集計用!F822="男",LOOKUP(集計用!Q822,得点換算データ!$K$3:$L$12),LOOKUP(集計用!Q822,得点換算データ!$K$17:$L$26)))</f>
        <v/>
      </c>
      <c r="S822" s="28" t="str">
        <f>IF(記入用!N822="","",ROUNDUP(記入用!N822,1))</f>
        <v/>
      </c>
      <c r="T822" s="30" t="str">
        <f>IF(集計用!S822="","",IF(集計用!F822="男",LOOKUP(集計用!S822,得点換算データ!$M$3:$N$12),LOOKUP(集計用!S822,得点換算データ!$M$17:$N$26)))</f>
        <v/>
      </c>
      <c r="U822" s="28" t="str">
        <f>IF(記入用!O822="","",ROUNDDOWN(記入用!O822,0))</f>
        <v/>
      </c>
      <c r="V822" s="30" t="str">
        <f>IF(集計用!U822="","",IF(集計用!F822="男",LOOKUP(集計用!U822,得点換算データ!$O$3:$P$12),LOOKUP(集計用!U822,得点換算データ!$O$17:$P$26)))</f>
        <v/>
      </c>
      <c r="W822" s="28" t="str">
        <f>IF(記入用!P822="","",ROUNDDOWN(記入用!P822,0))</f>
        <v/>
      </c>
      <c r="X822" s="30" t="str">
        <f>IF(集計用!W822="","",IF(集計用!F822="男",LOOKUP(集計用!W822,得点換算データ!$Q$3:$R$12),LOOKUP(集計用!W822,得点換算データ!$Q$17:$R$26)))</f>
        <v/>
      </c>
      <c r="Y822" s="28" t="str">
        <f>IF(SUM(集計用!H822+J822+L822+N822+P822+R822+T822+V822+X822)=0,"",(H822+J822+L822+N822+T822+V822+X822+MAX(P822,R822)))</f>
        <v/>
      </c>
      <c r="Z822" s="28" t="str">
        <f>IF(Y822="","",IF(C822=1,LOOKUP(Y822,得点換算データ!$B$29:$B$33,得点換算データ!$A$29:$A$33),IF(C822=2,LOOKUP(Y822,得点換算データ!$C$29:$C$33,得点換算データ!$A$29:$A$33),LOOKUP(Y822,得点換算データ!$D$29:$D$33,得点換算データ!$A$29:$A$33))))</f>
        <v/>
      </c>
      <c r="AA822" s="27">
        <f t="shared" si="120"/>
        <v>0</v>
      </c>
      <c r="AB822" s="27"/>
      <c r="AC822" s="27">
        <f t="shared" si="121"/>
        <v>0</v>
      </c>
      <c r="AD822" s="27">
        <f t="shared" si="122"/>
        <v>0</v>
      </c>
      <c r="AE822" s="27">
        <f t="shared" si="123"/>
        <v>0</v>
      </c>
      <c r="AF822" s="27">
        <f t="shared" si="124"/>
        <v>0</v>
      </c>
      <c r="AG822" s="27">
        <f t="shared" si="125"/>
        <v>0</v>
      </c>
      <c r="AH822" s="27">
        <f t="shared" si="126"/>
        <v>0</v>
      </c>
      <c r="AI822" s="27">
        <f t="shared" si="127"/>
        <v>0</v>
      </c>
      <c r="AJ822" s="27">
        <f t="shared" si="128"/>
        <v>0</v>
      </c>
      <c r="AK822" s="27">
        <f t="shared" si="129"/>
        <v>0</v>
      </c>
    </row>
    <row r="823" spans="1:37">
      <c r="A823" s="28" t="str">
        <f>IF(記入用!A823="","",記入用!A823)</f>
        <v/>
      </c>
      <c r="B823" s="28" t="str">
        <f>IF(記入用!B823="","",記入用!B823)</f>
        <v/>
      </c>
      <c r="C823" s="28" t="str">
        <f>IF(記入用!C823="","",記入用!C823)</f>
        <v/>
      </c>
      <c r="D823" s="28" t="str">
        <f>IF(記入用!D823="","",記入用!D823)</f>
        <v/>
      </c>
      <c r="E823" s="28" t="str">
        <f>IF(記入用!E823="","",記入用!E823)</f>
        <v/>
      </c>
      <c r="F823" s="28" t="str">
        <f>IF(記入用!F823="","",記入用!F823)</f>
        <v/>
      </c>
      <c r="G823" s="28" t="str">
        <f>IF(OR(記入用!G823=0,記入用!H823=0),"",ROUND((記入用!G823+記入用!H823)/2,0))</f>
        <v/>
      </c>
      <c r="H823" s="29" t="str">
        <f>IF(集計用!G823="","",IF(集計用!F823="男",LOOKUP(集計用!G823,得点換算データ!$A$3:$B$12),LOOKUP(集計用!G823,得点換算データ!$A$17:$B$26)))</f>
        <v/>
      </c>
      <c r="I823" s="28" t="str">
        <f>IF(記入用!I823="","",記入用!I823)</f>
        <v/>
      </c>
      <c r="J823" s="30" t="str">
        <f>IF(集計用!I823="","",IF(集計用!F823="男",LOOKUP(集計用!I823,得点換算データ!$C$3:$D$12),LOOKUP(集計用!I823,得点換算データ!$C$17:$D$26)))</f>
        <v/>
      </c>
      <c r="K823" s="28" t="str">
        <f>IF(記入用!J823="","",ROUNDDOWN(記入用!J823,0))</f>
        <v/>
      </c>
      <c r="L823" s="29" t="str">
        <f>IF(集計用!K823="","",IF(集計用!F823="男",LOOKUP(集計用!K823,得点換算データ!$E$3:$F$12),LOOKUP(集計用!K823,得点換算データ!$E$17:$F$26)))</f>
        <v/>
      </c>
      <c r="M823" s="28" t="str">
        <f>IF(記入用!K823="","",記入用!K823)</f>
        <v/>
      </c>
      <c r="N823" s="30" t="str">
        <f>IF(集計用!M823="","",IF(集計用!F823="男",LOOKUP(集計用!M823,得点換算データ!$G$3:$H$12),LOOKUP(集計用!M823,得点換算データ!$G$17:$H$26)))</f>
        <v/>
      </c>
      <c r="O823" s="28" t="str">
        <f>IF(記入用!L823="","",記入用!L823)</f>
        <v/>
      </c>
      <c r="P823" s="30" t="str">
        <f>IF(集計用!O823="","",IF(集計用!F823="男",LOOKUP(集計用!O823,得点換算データ!$I$3:$J$12),LOOKUP(集計用!O823,得点換算データ!$I$17:$J$26)))</f>
        <v/>
      </c>
      <c r="Q823" s="28" t="str">
        <f>IF(記入用!M823="","",記入用!M823)</f>
        <v/>
      </c>
      <c r="R823" s="30" t="str">
        <f>IF(集計用!Q823="","",IF(集計用!F823="男",LOOKUP(集計用!Q823,得点換算データ!$K$3:$L$12),LOOKUP(集計用!Q823,得点換算データ!$K$17:$L$26)))</f>
        <v/>
      </c>
      <c r="S823" s="28" t="str">
        <f>IF(記入用!N823="","",ROUNDUP(記入用!N823,1))</f>
        <v/>
      </c>
      <c r="T823" s="30" t="str">
        <f>IF(集計用!S823="","",IF(集計用!F823="男",LOOKUP(集計用!S823,得点換算データ!$M$3:$N$12),LOOKUP(集計用!S823,得点換算データ!$M$17:$N$26)))</f>
        <v/>
      </c>
      <c r="U823" s="28" t="str">
        <f>IF(記入用!O823="","",ROUNDDOWN(記入用!O823,0))</f>
        <v/>
      </c>
      <c r="V823" s="30" t="str">
        <f>IF(集計用!U823="","",IF(集計用!F823="男",LOOKUP(集計用!U823,得点換算データ!$O$3:$P$12),LOOKUP(集計用!U823,得点換算データ!$O$17:$P$26)))</f>
        <v/>
      </c>
      <c r="W823" s="28" t="str">
        <f>IF(記入用!P823="","",ROUNDDOWN(記入用!P823,0))</f>
        <v/>
      </c>
      <c r="X823" s="30" t="str">
        <f>IF(集計用!W823="","",IF(集計用!F823="男",LOOKUP(集計用!W823,得点換算データ!$Q$3:$R$12),LOOKUP(集計用!W823,得点換算データ!$Q$17:$R$26)))</f>
        <v/>
      </c>
      <c r="Y823" s="28" t="str">
        <f>IF(SUM(集計用!H823+J823+L823+N823+P823+R823+T823+V823+X823)=0,"",(H823+J823+L823+N823+T823+V823+X823+MAX(P823,R823)))</f>
        <v/>
      </c>
      <c r="Z823" s="28" t="str">
        <f>IF(Y823="","",IF(C823=1,LOOKUP(Y823,得点換算データ!$B$29:$B$33,得点換算データ!$A$29:$A$33),IF(C823=2,LOOKUP(Y823,得点換算データ!$C$29:$C$33,得点換算データ!$A$29:$A$33),LOOKUP(Y823,得点換算データ!$D$29:$D$33,得点換算データ!$A$29:$A$33))))</f>
        <v/>
      </c>
      <c r="AA823" s="27">
        <f t="shared" si="120"/>
        <v>0</v>
      </c>
      <c r="AB823" s="27"/>
      <c r="AC823" s="27">
        <f t="shared" si="121"/>
        <v>0</v>
      </c>
      <c r="AD823" s="27">
        <f t="shared" si="122"/>
        <v>0</v>
      </c>
      <c r="AE823" s="27">
        <f t="shared" si="123"/>
        <v>0</v>
      </c>
      <c r="AF823" s="27">
        <f t="shared" si="124"/>
        <v>0</v>
      </c>
      <c r="AG823" s="27">
        <f t="shared" si="125"/>
        <v>0</v>
      </c>
      <c r="AH823" s="27">
        <f t="shared" si="126"/>
        <v>0</v>
      </c>
      <c r="AI823" s="27">
        <f t="shared" si="127"/>
        <v>0</v>
      </c>
      <c r="AJ823" s="27">
        <f t="shared" si="128"/>
        <v>0</v>
      </c>
      <c r="AK823" s="27">
        <f t="shared" si="129"/>
        <v>0</v>
      </c>
    </row>
    <row r="824" spans="1:37">
      <c r="A824" s="28" t="str">
        <f>IF(記入用!A824="","",記入用!A824)</f>
        <v/>
      </c>
      <c r="B824" s="28" t="str">
        <f>IF(記入用!B824="","",記入用!B824)</f>
        <v/>
      </c>
      <c r="C824" s="28" t="str">
        <f>IF(記入用!C824="","",記入用!C824)</f>
        <v/>
      </c>
      <c r="D824" s="28" t="str">
        <f>IF(記入用!D824="","",記入用!D824)</f>
        <v/>
      </c>
      <c r="E824" s="28" t="str">
        <f>IF(記入用!E824="","",記入用!E824)</f>
        <v/>
      </c>
      <c r="F824" s="28" t="str">
        <f>IF(記入用!F824="","",記入用!F824)</f>
        <v/>
      </c>
      <c r="G824" s="28" t="str">
        <f>IF(OR(記入用!G824=0,記入用!H824=0),"",ROUND((記入用!G824+記入用!H824)/2,0))</f>
        <v/>
      </c>
      <c r="H824" s="29" t="str">
        <f>IF(集計用!G824="","",IF(集計用!F824="男",LOOKUP(集計用!G824,得点換算データ!$A$3:$B$12),LOOKUP(集計用!G824,得点換算データ!$A$17:$B$26)))</f>
        <v/>
      </c>
      <c r="I824" s="28" t="str">
        <f>IF(記入用!I824="","",記入用!I824)</f>
        <v/>
      </c>
      <c r="J824" s="30" t="str">
        <f>IF(集計用!I824="","",IF(集計用!F824="男",LOOKUP(集計用!I824,得点換算データ!$C$3:$D$12),LOOKUP(集計用!I824,得点換算データ!$C$17:$D$26)))</f>
        <v/>
      </c>
      <c r="K824" s="28" t="str">
        <f>IF(記入用!J824="","",ROUNDDOWN(記入用!J824,0))</f>
        <v/>
      </c>
      <c r="L824" s="29" t="str">
        <f>IF(集計用!K824="","",IF(集計用!F824="男",LOOKUP(集計用!K824,得点換算データ!$E$3:$F$12),LOOKUP(集計用!K824,得点換算データ!$E$17:$F$26)))</f>
        <v/>
      </c>
      <c r="M824" s="28" t="str">
        <f>IF(記入用!K824="","",記入用!K824)</f>
        <v/>
      </c>
      <c r="N824" s="30" t="str">
        <f>IF(集計用!M824="","",IF(集計用!F824="男",LOOKUP(集計用!M824,得点換算データ!$G$3:$H$12),LOOKUP(集計用!M824,得点換算データ!$G$17:$H$26)))</f>
        <v/>
      </c>
      <c r="O824" s="28" t="str">
        <f>IF(記入用!L824="","",記入用!L824)</f>
        <v/>
      </c>
      <c r="P824" s="30" t="str">
        <f>IF(集計用!O824="","",IF(集計用!F824="男",LOOKUP(集計用!O824,得点換算データ!$I$3:$J$12),LOOKUP(集計用!O824,得点換算データ!$I$17:$J$26)))</f>
        <v/>
      </c>
      <c r="Q824" s="28" t="str">
        <f>IF(記入用!M824="","",記入用!M824)</f>
        <v/>
      </c>
      <c r="R824" s="30" t="str">
        <f>IF(集計用!Q824="","",IF(集計用!F824="男",LOOKUP(集計用!Q824,得点換算データ!$K$3:$L$12),LOOKUP(集計用!Q824,得点換算データ!$K$17:$L$26)))</f>
        <v/>
      </c>
      <c r="S824" s="28" t="str">
        <f>IF(記入用!N824="","",ROUNDUP(記入用!N824,1))</f>
        <v/>
      </c>
      <c r="T824" s="30" t="str">
        <f>IF(集計用!S824="","",IF(集計用!F824="男",LOOKUP(集計用!S824,得点換算データ!$M$3:$N$12),LOOKUP(集計用!S824,得点換算データ!$M$17:$N$26)))</f>
        <v/>
      </c>
      <c r="U824" s="28" t="str">
        <f>IF(記入用!O824="","",ROUNDDOWN(記入用!O824,0))</f>
        <v/>
      </c>
      <c r="V824" s="30" t="str">
        <f>IF(集計用!U824="","",IF(集計用!F824="男",LOOKUP(集計用!U824,得点換算データ!$O$3:$P$12),LOOKUP(集計用!U824,得点換算データ!$O$17:$P$26)))</f>
        <v/>
      </c>
      <c r="W824" s="28" t="str">
        <f>IF(記入用!P824="","",ROUNDDOWN(記入用!P824,0))</f>
        <v/>
      </c>
      <c r="X824" s="30" t="str">
        <f>IF(集計用!W824="","",IF(集計用!F824="男",LOOKUP(集計用!W824,得点換算データ!$Q$3:$R$12),LOOKUP(集計用!W824,得点換算データ!$Q$17:$R$26)))</f>
        <v/>
      </c>
      <c r="Y824" s="28" t="str">
        <f>IF(SUM(集計用!H824+J824+L824+N824+P824+R824+T824+V824+X824)=0,"",(H824+J824+L824+N824+T824+V824+X824+MAX(P824,R824)))</f>
        <v/>
      </c>
      <c r="Z824" s="28" t="str">
        <f>IF(Y824="","",IF(C824=1,LOOKUP(Y824,得点換算データ!$B$29:$B$33,得点換算データ!$A$29:$A$33),IF(C824=2,LOOKUP(Y824,得点換算データ!$C$29:$C$33,得点換算データ!$A$29:$A$33),LOOKUP(Y824,得点換算データ!$D$29:$D$33,得点換算データ!$A$29:$A$33))))</f>
        <v/>
      </c>
      <c r="AA824" s="27">
        <f t="shared" si="120"/>
        <v>0</v>
      </c>
      <c r="AB824" s="27"/>
      <c r="AC824" s="27">
        <f t="shared" si="121"/>
        <v>0</v>
      </c>
      <c r="AD824" s="27">
        <f t="shared" si="122"/>
        <v>0</v>
      </c>
      <c r="AE824" s="27">
        <f t="shared" si="123"/>
        <v>0</v>
      </c>
      <c r="AF824" s="27">
        <f t="shared" si="124"/>
        <v>0</v>
      </c>
      <c r="AG824" s="27">
        <f t="shared" si="125"/>
        <v>0</v>
      </c>
      <c r="AH824" s="27">
        <f t="shared" si="126"/>
        <v>0</v>
      </c>
      <c r="AI824" s="27">
        <f t="shared" si="127"/>
        <v>0</v>
      </c>
      <c r="AJ824" s="27">
        <f t="shared" si="128"/>
        <v>0</v>
      </c>
      <c r="AK824" s="27">
        <f t="shared" si="129"/>
        <v>0</v>
      </c>
    </row>
    <row r="825" spans="1:37">
      <c r="A825" s="28" t="str">
        <f>IF(記入用!A825="","",記入用!A825)</f>
        <v/>
      </c>
      <c r="B825" s="28" t="str">
        <f>IF(記入用!B825="","",記入用!B825)</f>
        <v/>
      </c>
      <c r="C825" s="28" t="str">
        <f>IF(記入用!C825="","",記入用!C825)</f>
        <v/>
      </c>
      <c r="D825" s="28" t="str">
        <f>IF(記入用!D825="","",記入用!D825)</f>
        <v/>
      </c>
      <c r="E825" s="28" t="str">
        <f>IF(記入用!E825="","",記入用!E825)</f>
        <v/>
      </c>
      <c r="F825" s="28" t="str">
        <f>IF(記入用!F825="","",記入用!F825)</f>
        <v/>
      </c>
      <c r="G825" s="28" t="str">
        <f>IF(OR(記入用!G825=0,記入用!H825=0),"",ROUND((記入用!G825+記入用!H825)/2,0))</f>
        <v/>
      </c>
      <c r="H825" s="29" t="str">
        <f>IF(集計用!G825="","",IF(集計用!F825="男",LOOKUP(集計用!G825,得点換算データ!$A$3:$B$12),LOOKUP(集計用!G825,得点換算データ!$A$17:$B$26)))</f>
        <v/>
      </c>
      <c r="I825" s="28" t="str">
        <f>IF(記入用!I825="","",記入用!I825)</f>
        <v/>
      </c>
      <c r="J825" s="30" t="str">
        <f>IF(集計用!I825="","",IF(集計用!F825="男",LOOKUP(集計用!I825,得点換算データ!$C$3:$D$12),LOOKUP(集計用!I825,得点換算データ!$C$17:$D$26)))</f>
        <v/>
      </c>
      <c r="K825" s="28" t="str">
        <f>IF(記入用!J825="","",ROUNDDOWN(記入用!J825,0))</f>
        <v/>
      </c>
      <c r="L825" s="29" t="str">
        <f>IF(集計用!K825="","",IF(集計用!F825="男",LOOKUP(集計用!K825,得点換算データ!$E$3:$F$12),LOOKUP(集計用!K825,得点換算データ!$E$17:$F$26)))</f>
        <v/>
      </c>
      <c r="M825" s="28" t="str">
        <f>IF(記入用!K825="","",記入用!K825)</f>
        <v/>
      </c>
      <c r="N825" s="30" t="str">
        <f>IF(集計用!M825="","",IF(集計用!F825="男",LOOKUP(集計用!M825,得点換算データ!$G$3:$H$12),LOOKUP(集計用!M825,得点換算データ!$G$17:$H$26)))</f>
        <v/>
      </c>
      <c r="O825" s="28" t="str">
        <f>IF(記入用!L825="","",記入用!L825)</f>
        <v/>
      </c>
      <c r="P825" s="30" t="str">
        <f>IF(集計用!O825="","",IF(集計用!F825="男",LOOKUP(集計用!O825,得点換算データ!$I$3:$J$12),LOOKUP(集計用!O825,得点換算データ!$I$17:$J$26)))</f>
        <v/>
      </c>
      <c r="Q825" s="28" t="str">
        <f>IF(記入用!M825="","",記入用!M825)</f>
        <v/>
      </c>
      <c r="R825" s="30" t="str">
        <f>IF(集計用!Q825="","",IF(集計用!F825="男",LOOKUP(集計用!Q825,得点換算データ!$K$3:$L$12),LOOKUP(集計用!Q825,得点換算データ!$K$17:$L$26)))</f>
        <v/>
      </c>
      <c r="S825" s="28" t="str">
        <f>IF(記入用!N825="","",ROUNDUP(記入用!N825,1))</f>
        <v/>
      </c>
      <c r="T825" s="30" t="str">
        <f>IF(集計用!S825="","",IF(集計用!F825="男",LOOKUP(集計用!S825,得点換算データ!$M$3:$N$12),LOOKUP(集計用!S825,得点換算データ!$M$17:$N$26)))</f>
        <v/>
      </c>
      <c r="U825" s="28" t="str">
        <f>IF(記入用!O825="","",ROUNDDOWN(記入用!O825,0))</f>
        <v/>
      </c>
      <c r="V825" s="30" t="str">
        <f>IF(集計用!U825="","",IF(集計用!F825="男",LOOKUP(集計用!U825,得点換算データ!$O$3:$P$12),LOOKUP(集計用!U825,得点換算データ!$O$17:$P$26)))</f>
        <v/>
      </c>
      <c r="W825" s="28" t="str">
        <f>IF(記入用!P825="","",ROUNDDOWN(記入用!P825,0))</f>
        <v/>
      </c>
      <c r="X825" s="30" t="str">
        <f>IF(集計用!W825="","",IF(集計用!F825="男",LOOKUP(集計用!W825,得点換算データ!$Q$3:$R$12),LOOKUP(集計用!W825,得点換算データ!$Q$17:$R$26)))</f>
        <v/>
      </c>
      <c r="Y825" s="28" t="str">
        <f>IF(SUM(集計用!H825+J825+L825+N825+P825+R825+T825+V825+X825)=0,"",(H825+J825+L825+N825+T825+V825+X825+MAX(P825,R825)))</f>
        <v/>
      </c>
      <c r="Z825" s="28" t="str">
        <f>IF(Y825="","",IF(C825=1,LOOKUP(Y825,得点換算データ!$B$29:$B$33,得点換算データ!$A$29:$A$33),IF(C825=2,LOOKUP(Y825,得点換算データ!$C$29:$C$33,得点換算データ!$A$29:$A$33),LOOKUP(Y825,得点換算データ!$D$29:$D$33,得点換算データ!$A$29:$A$33))))</f>
        <v/>
      </c>
      <c r="AA825" s="27">
        <f t="shared" si="120"/>
        <v>0</v>
      </c>
      <c r="AB825" s="27"/>
      <c r="AC825" s="27">
        <f t="shared" si="121"/>
        <v>0</v>
      </c>
      <c r="AD825" s="27">
        <f t="shared" si="122"/>
        <v>0</v>
      </c>
      <c r="AE825" s="27">
        <f t="shared" si="123"/>
        <v>0</v>
      </c>
      <c r="AF825" s="27">
        <f t="shared" si="124"/>
        <v>0</v>
      </c>
      <c r="AG825" s="27">
        <f t="shared" si="125"/>
        <v>0</v>
      </c>
      <c r="AH825" s="27">
        <f t="shared" si="126"/>
        <v>0</v>
      </c>
      <c r="AI825" s="27">
        <f t="shared" si="127"/>
        <v>0</v>
      </c>
      <c r="AJ825" s="27">
        <f t="shared" si="128"/>
        <v>0</v>
      </c>
      <c r="AK825" s="27">
        <f t="shared" si="129"/>
        <v>0</v>
      </c>
    </row>
    <row r="826" spans="1:37">
      <c r="A826" s="28" t="str">
        <f>IF(記入用!A826="","",記入用!A826)</f>
        <v/>
      </c>
      <c r="B826" s="28" t="str">
        <f>IF(記入用!B826="","",記入用!B826)</f>
        <v/>
      </c>
      <c r="C826" s="28" t="str">
        <f>IF(記入用!C826="","",記入用!C826)</f>
        <v/>
      </c>
      <c r="D826" s="28" t="str">
        <f>IF(記入用!D826="","",記入用!D826)</f>
        <v/>
      </c>
      <c r="E826" s="28" t="str">
        <f>IF(記入用!E826="","",記入用!E826)</f>
        <v/>
      </c>
      <c r="F826" s="28" t="str">
        <f>IF(記入用!F826="","",記入用!F826)</f>
        <v/>
      </c>
      <c r="G826" s="28" t="str">
        <f>IF(OR(記入用!G826=0,記入用!H826=0),"",ROUND((記入用!G826+記入用!H826)/2,0))</f>
        <v/>
      </c>
      <c r="H826" s="29" t="str">
        <f>IF(集計用!G826="","",IF(集計用!F826="男",LOOKUP(集計用!G826,得点換算データ!$A$3:$B$12),LOOKUP(集計用!G826,得点換算データ!$A$17:$B$26)))</f>
        <v/>
      </c>
      <c r="I826" s="28" t="str">
        <f>IF(記入用!I826="","",記入用!I826)</f>
        <v/>
      </c>
      <c r="J826" s="30" t="str">
        <f>IF(集計用!I826="","",IF(集計用!F826="男",LOOKUP(集計用!I826,得点換算データ!$C$3:$D$12),LOOKUP(集計用!I826,得点換算データ!$C$17:$D$26)))</f>
        <v/>
      </c>
      <c r="K826" s="28" t="str">
        <f>IF(記入用!J826="","",ROUNDDOWN(記入用!J826,0))</f>
        <v/>
      </c>
      <c r="L826" s="29" t="str">
        <f>IF(集計用!K826="","",IF(集計用!F826="男",LOOKUP(集計用!K826,得点換算データ!$E$3:$F$12),LOOKUP(集計用!K826,得点換算データ!$E$17:$F$26)))</f>
        <v/>
      </c>
      <c r="M826" s="28" t="str">
        <f>IF(記入用!K826="","",記入用!K826)</f>
        <v/>
      </c>
      <c r="N826" s="30" t="str">
        <f>IF(集計用!M826="","",IF(集計用!F826="男",LOOKUP(集計用!M826,得点換算データ!$G$3:$H$12),LOOKUP(集計用!M826,得点換算データ!$G$17:$H$26)))</f>
        <v/>
      </c>
      <c r="O826" s="28" t="str">
        <f>IF(記入用!L826="","",記入用!L826)</f>
        <v/>
      </c>
      <c r="P826" s="30" t="str">
        <f>IF(集計用!O826="","",IF(集計用!F826="男",LOOKUP(集計用!O826,得点換算データ!$I$3:$J$12),LOOKUP(集計用!O826,得点換算データ!$I$17:$J$26)))</f>
        <v/>
      </c>
      <c r="Q826" s="28" t="str">
        <f>IF(記入用!M826="","",記入用!M826)</f>
        <v/>
      </c>
      <c r="R826" s="30" t="str">
        <f>IF(集計用!Q826="","",IF(集計用!F826="男",LOOKUP(集計用!Q826,得点換算データ!$K$3:$L$12),LOOKUP(集計用!Q826,得点換算データ!$K$17:$L$26)))</f>
        <v/>
      </c>
      <c r="S826" s="28" t="str">
        <f>IF(記入用!N826="","",ROUNDUP(記入用!N826,1))</f>
        <v/>
      </c>
      <c r="T826" s="30" t="str">
        <f>IF(集計用!S826="","",IF(集計用!F826="男",LOOKUP(集計用!S826,得点換算データ!$M$3:$N$12),LOOKUP(集計用!S826,得点換算データ!$M$17:$N$26)))</f>
        <v/>
      </c>
      <c r="U826" s="28" t="str">
        <f>IF(記入用!O826="","",ROUNDDOWN(記入用!O826,0))</f>
        <v/>
      </c>
      <c r="V826" s="30" t="str">
        <f>IF(集計用!U826="","",IF(集計用!F826="男",LOOKUP(集計用!U826,得点換算データ!$O$3:$P$12),LOOKUP(集計用!U826,得点換算データ!$O$17:$P$26)))</f>
        <v/>
      </c>
      <c r="W826" s="28" t="str">
        <f>IF(記入用!P826="","",ROUNDDOWN(記入用!P826,0))</f>
        <v/>
      </c>
      <c r="X826" s="30" t="str">
        <f>IF(集計用!W826="","",IF(集計用!F826="男",LOOKUP(集計用!W826,得点換算データ!$Q$3:$R$12),LOOKUP(集計用!W826,得点換算データ!$Q$17:$R$26)))</f>
        <v/>
      </c>
      <c r="Y826" s="28" t="str">
        <f>IF(SUM(集計用!H826+J826+L826+N826+P826+R826+T826+V826+X826)=0,"",(H826+J826+L826+N826+T826+V826+X826+MAX(P826,R826)))</f>
        <v/>
      </c>
      <c r="Z826" s="28" t="str">
        <f>IF(Y826="","",IF(C826=1,LOOKUP(Y826,得点換算データ!$B$29:$B$33,得点換算データ!$A$29:$A$33),IF(C826=2,LOOKUP(Y826,得点換算データ!$C$29:$C$33,得点換算データ!$A$29:$A$33),LOOKUP(Y826,得点換算データ!$D$29:$D$33,得点換算データ!$A$29:$A$33))))</f>
        <v/>
      </c>
      <c r="AA826" s="27">
        <f t="shared" si="120"/>
        <v>0</v>
      </c>
      <c r="AB826" s="27"/>
      <c r="AC826" s="27">
        <f t="shared" si="121"/>
        <v>0</v>
      </c>
      <c r="AD826" s="27">
        <f t="shared" si="122"/>
        <v>0</v>
      </c>
      <c r="AE826" s="27">
        <f t="shared" si="123"/>
        <v>0</v>
      </c>
      <c r="AF826" s="27">
        <f t="shared" si="124"/>
        <v>0</v>
      </c>
      <c r="AG826" s="27">
        <f t="shared" si="125"/>
        <v>0</v>
      </c>
      <c r="AH826" s="27">
        <f t="shared" si="126"/>
        <v>0</v>
      </c>
      <c r="AI826" s="27">
        <f t="shared" si="127"/>
        <v>0</v>
      </c>
      <c r="AJ826" s="27">
        <f t="shared" si="128"/>
        <v>0</v>
      </c>
      <c r="AK826" s="27">
        <f t="shared" si="129"/>
        <v>0</v>
      </c>
    </row>
    <row r="827" spans="1:37">
      <c r="A827" s="28" t="str">
        <f>IF(記入用!A827="","",記入用!A827)</f>
        <v/>
      </c>
      <c r="B827" s="28" t="str">
        <f>IF(記入用!B827="","",記入用!B827)</f>
        <v/>
      </c>
      <c r="C827" s="28" t="str">
        <f>IF(記入用!C827="","",記入用!C827)</f>
        <v/>
      </c>
      <c r="D827" s="28" t="str">
        <f>IF(記入用!D827="","",記入用!D827)</f>
        <v/>
      </c>
      <c r="E827" s="28" t="str">
        <f>IF(記入用!E827="","",記入用!E827)</f>
        <v/>
      </c>
      <c r="F827" s="28" t="str">
        <f>IF(記入用!F827="","",記入用!F827)</f>
        <v/>
      </c>
      <c r="G827" s="28" t="str">
        <f>IF(OR(記入用!G827=0,記入用!H827=0),"",ROUND((記入用!G827+記入用!H827)/2,0))</f>
        <v/>
      </c>
      <c r="H827" s="29" t="str">
        <f>IF(集計用!G827="","",IF(集計用!F827="男",LOOKUP(集計用!G827,得点換算データ!$A$3:$B$12),LOOKUP(集計用!G827,得点換算データ!$A$17:$B$26)))</f>
        <v/>
      </c>
      <c r="I827" s="28" t="str">
        <f>IF(記入用!I827="","",記入用!I827)</f>
        <v/>
      </c>
      <c r="J827" s="30" t="str">
        <f>IF(集計用!I827="","",IF(集計用!F827="男",LOOKUP(集計用!I827,得点換算データ!$C$3:$D$12),LOOKUP(集計用!I827,得点換算データ!$C$17:$D$26)))</f>
        <v/>
      </c>
      <c r="K827" s="28" t="str">
        <f>IF(記入用!J827="","",ROUNDDOWN(記入用!J827,0))</f>
        <v/>
      </c>
      <c r="L827" s="29" t="str">
        <f>IF(集計用!K827="","",IF(集計用!F827="男",LOOKUP(集計用!K827,得点換算データ!$E$3:$F$12),LOOKUP(集計用!K827,得点換算データ!$E$17:$F$26)))</f>
        <v/>
      </c>
      <c r="M827" s="28" t="str">
        <f>IF(記入用!K827="","",記入用!K827)</f>
        <v/>
      </c>
      <c r="N827" s="30" t="str">
        <f>IF(集計用!M827="","",IF(集計用!F827="男",LOOKUP(集計用!M827,得点換算データ!$G$3:$H$12),LOOKUP(集計用!M827,得点換算データ!$G$17:$H$26)))</f>
        <v/>
      </c>
      <c r="O827" s="28" t="str">
        <f>IF(記入用!L827="","",記入用!L827)</f>
        <v/>
      </c>
      <c r="P827" s="30" t="str">
        <f>IF(集計用!O827="","",IF(集計用!F827="男",LOOKUP(集計用!O827,得点換算データ!$I$3:$J$12),LOOKUP(集計用!O827,得点換算データ!$I$17:$J$26)))</f>
        <v/>
      </c>
      <c r="Q827" s="28" t="str">
        <f>IF(記入用!M827="","",記入用!M827)</f>
        <v/>
      </c>
      <c r="R827" s="30" t="str">
        <f>IF(集計用!Q827="","",IF(集計用!F827="男",LOOKUP(集計用!Q827,得点換算データ!$K$3:$L$12),LOOKUP(集計用!Q827,得点換算データ!$K$17:$L$26)))</f>
        <v/>
      </c>
      <c r="S827" s="28" t="str">
        <f>IF(記入用!N827="","",ROUNDUP(記入用!N827,1))</f>
        <v/>
      </c>
      <c r="T827" s="30" t="str">
        <f>IF(集計用!S827="","",IF(集計用!F827="男",LOOKUP(集計用!S827,得点換算データ!$M$3:$N$12),LOOKUP(集計用!S827,得点換算データ!$M$17:$N$26)))</f>
        <v/>
      </c>
      <c r="U827" s="28" t="str">
        <f>IF(記入用!O827="","",ROUNDDOWN(記入用!O827,0))</f>
        <v/>
      </c>
      <c r="V827" s="30" t="str">
        <f>IF(集計用!U827="","",IF(集計用!F827="男",LOOKUP(集計用!U827,得点換算データ!$O$3:$P$12),LOOKUP(集計用!U827,得点換算データ!$O$17:$P$26)))</f>
        <v/>
      </c>
      <c r="W827" s="28" t="str">
        <f>IF(記入用!P827="","",ROUNDDOWN(記入用!P827,0))</f>
        <v/>
      </c>
      <c r="X827" s="30" t="str">
        <f>IF(集計用!W827="","",IF(集計用!F827="男",LOOKUP(集計用!W827,得点換算データ!$Q$3:$R$12),LOOKUP(集計用!W827,得点換算データ!$Q$17:$R$26)))</f>
        <v/>
      </c>
      <c r="Y827" s="28" t="str">
        <f>IF(SUM(集計用!H827+J827+L827+N827+P827+R827+T827+V827+X827)=0,"",(H827+J827+L827+N827+T827+V827+X827+MAX(P827,R827)))</f>
        <v/>
      </c>
      <c r="Z827" s="28" t="str">
        <f>IF(Y827="","",IF(C827=1,LOOKUP(Y827,得点換算データ!$B$29:$B$33,得点換算データ!$A$29:$A$33),IF(C827=2,LOOKUP(Y827,得点換算データ!$C$29:$C$33,得点換算データ!$A$29:$A$33),LOOKUP(Y827,得点換算データ!$D$29:$D$33,得点換算データ!$A$29:$A$33))))</f>
        <v/>
      </c>
      <c r="AA827" s="27">
        <f t="shared" si="120"/>
        <v>0</v>
      </c>
      <c r="AB827" s="27"/>
      <c r="AC827" s="27">
        <f t="shared" si="121"/>
        <v>0</v>
      </c>
      <c r="AD827" s="27">
        <f t="shared" si="122"/>
        <v>0</v>
      </c>
      <c r="AE827" s="27">
        <f t="shared" si="123"/>
        <v>0</v>
      </c>
      <c r="AF827" s="27">
        <f t="shared" si="124"/>
        <v>0</v>
      </c>
      <c r="AG827" s="27">
        <f t="shared" si="125"/>
        <v>0</v>
      </c>
      <c r="AH827" s="27">
        <f t="shared" si="126"/>
        <v>0</v>
      </c>
      <c r="AI827" s="27">
        <f t="shared" si="127"/>
        <v>0</v>
      </c>
      <c r="AJ827" s="27">
        <f t="shared" si="128"/>
        <v>0</v>
      </c>
      <c r="AK827" s="27">
        <f t="shared" si="129"/>
        <v>0</v>
      </c>
    </row>
    <row r="828" spans="1:37">
      <c r="A828" s="28" t="str">
        <f>IF(記入用!A828="","",記入用!A828)</f>
        <v/>
      </c>
      <c r="B828" s="28" t="str">
        <f>IF(記入用!B828="","",記入用!B828)</f>
        <v/>
      </c>
      <c r="C828" s="28" t="str">
        <f>IF(記入用!C828="","",記入用!C828)</f>
        <v/>
      </c>
      <c r="D828" s="28" t="str">
        <f>IF(記入用!D828="","",記入用!D828)</f>
        <v/>
      </c>
      <c r="E828" s="28" t="str">
        <f>IF(記入用!E828="","",記入用!E828)</f>
        <v/>
      </c>
      <c r="F828" s="28" t="str">
        <f>IF(記入用!F828="","",記入用!F828)</f>
        <v/>
      </c>
      <c r="G828" s="28" t="str">
        <f>IF(OR(記入用!G828=0,記入用!H828=0),"",ROUND((記入用!G828+記入用!H828)/2,0))</f>
        <v/>
      </c>
      <c r="H828" s="29" t="str">
        <f>IF(集計用!G828="","",IF(集計用!F828="男",LOOKUP(集計用!G828,得点換算データ!$A$3:$B$12),LOOKUP(集計用!G828,得点換算データ!$A$17:$B$26)))</f>
        <v/>
      </c>
      <c r="I828" s="28" t="str">
        <f>IF(記入用!I828="","",記入用!I828)</f>
        <v/>
      </c>
      <c r="J828" s="30" t="str">
        <f>IF(集計用!I828="","",IF(集計用!F828="男",LOOKUP(集計用!I828,得点換算データ!$C$3:$D$12),LOOKUP(集計用!I828,得点換算データ!$C$17:$D$26)))</f>
        <v/>
      </c>
      <c r="K828" s="28" t="str">
        <f>IF(記入用!J828="","",ROUNDDOWN(記入用!J828,0))</f>
        <v/>
      </c>
      <c r="L828" s="29" t="str">
        <f>IF(集計用!K828="","",IF(集計用!F828="男",LOOKUP(集計用!K828,得点換算データ!$E$3:$F$12),LOOKUP(集計用!K828,得点換算データ!$E$17:$F$26)))</f>
        <v/>
      </c>
      <c r="M828" s="28" t="str">
        <f>IF(記入用!K828="","",記入用!K828)</f>
        <v/>
      </c>
      <c r="N828" s="30" t="str">
        <f>IF(集計用!M828="","",IF(集計用!F828="男",LOOKUP(集計用!M828,得点換算データ!$G$3:$H$12),LOOKUP(集計用!M828,得点換算データ!$G$17:$H$26)))</f>
        <v/>
      </c>
      <c r="O828" s="28" t="str">
        <f>IF(記入用!L828="","",記入用!L828)</f>
        <v/>
      </c>
      <c r="P828" s="30" t="str">
        <f>IF(集計用!O828="","",IF(集計用!F828="男",LOOKUP(集計用!O828,得点換算データ!$I$3:$J$12),LOOKUP(集計用!O828,得点換算データ!$I$17:$J$26)))</f>
        <v/>
      </c>
      <c r="Q828" s="28" t="str">
        <f>IF(記入用!M828="","",記入用!M828)</f>
        <v/>
      </c>
      <c r="R828" s="30" t="str">
        <f>IF(集計用!Q828="","",IF(集計用!F828="男",LOOKUP(集計用!Q828,得点換算データ!$K$3:$L$12),LOOKUP(集計用!Q828,得点換算データ!$K$17:$L$26)))</f>
        <v/>
      </c>
      <c r="S828" s="28" t="str">
        <f>IF(記入用!N828="","",ROUNDUP(記入用!N828,1))</f>
        <v/>
      </c>
      <c r="T828" s="30" t="str">
        <f>IF(集計用!S828="","",IF(集計用!F828="男",LOOKUP(集計用!S828,得点換算データ!$M$3:$N$12),LOOKUP(集計用!S828,得点換算データ!$M$17:$N$26)))</f>
        <v/>
      </c>
      <c r="U828" s="28" t="str">
        <f>IF(記入用!O828="","",ROUNDDOWN(記入用!O828,0))</f>
        <v/>
      </c>
      <c r="V828" s="30" t="str">
        <f>IF(集計用!U828="","",IF(集計用!F828="男",LOOKUP(集計用!U828,得点換算データ!$O$3:$P$12),LOOKUP(集計用!U828,得点換算データ!$O$17:$P$26)))</f>
        <v/>
      </c>
      <c r="W828" s="28" t="str">
        <f>IF(記入用!P828="","",ROUNDDOWN(記入用!P828,0))</f>
        <v/>
      </c>
      <c r="X828" s="30" t="str">
        <f>IF(集計用!W828="","",IF(集計用!F828="男",LOOKUP(集計用!W828,得点換算データ!$Q$3:$R$12),LOOKUP(集計用!W828,得点換算データ!$Q$17:$R$26)))</f>
        <v/>
      </c>
      <c r="Y828" s="28" t="str">
        <f>IF(SUM(集計用!H828+J828+L828+N828+P828+R828+T828+V828+X828)=0,"",(H828+J828+L828+N828+T828+V828+X828+MAX(P828,R828)))</f>
        <v/>
      </c>
      <c r="Z828" s="28" t="str">
        <f>IF(Y828="","",IF(C828=1,LOOKUP(Y828,得点換算データ!$B$29:$B$33,得点換算データ!$A$29:$A$33),IF(C828=2,LOOKUP(Y828,得点換算データ!$C$29:$C$33,得点換算データ!$A$29:$A$33),LOOKUP(Y828,得点換算データ!$D$29:$D$33,得点換算データ!$A$29:$A$33))))</f>
        <v/>
      </c>
      <c r="AA828" s="27">
        <f t="shared" si="120"/>
        <v>0</v>
      </c>
      <c r="AB828" s="27"/>
      <c r="AC828" s="27">
        <f t="shared" si="121"/>
        <v>0</v>
      </c>
      <c r="AD828" s="27">
        <f t="shared" si="122"/>
        <v>0</v>
      </c>
      <c r="AE828" s="27">
        <f t="shared" si="123"/>
        <v>0</v>
      </c>
      <c r="AF828" s="27">
        <f t="shared" si="124"/>
        <v>0</v>
      </c>
      <c r="AG828" s="27">
        <f t="shared" si="125"/>
        <v>0</v>
      </c>
      <c r="AH828" s="27">
        <f t="shared" si="126"/>
        <v>0</v>
      </c>
      <c r="AI828" s="27">
        <f t="shared" si="127"/>
        <v>0</v>
      </c>
      <c r="AJ828" s="27">
        <f t="shared" si="128"/>
        <v>0</v>
      </c>
      <c r="AK828" s="27">
        <f t="shared" si="129"/>
        <v>0</v>
      </c>
    </row>
    <row r="829" spans="1:37">
      <c r="A829" s="28" t="str">
        <f>IF(記入用!A829="","",記入用!A829)</f>
        <v/>
      </c>
      <c r="B829" s="28" t="str">
        <f>IF(記入用!B829="","",記入用!B829)</f>
        <v/>
      </c>
      <c r="C829" s="28" t="str">
        <f>IF(記入用!C829="","",記入用!C829)</f>
        <v/>
      </c>
      <c r="D829" s="28" t="str">
        <f>IF(記入用!D829="","",記入用!D829)</f>
        <v/>
      </c>
      <c r="E829" s="28" t="str">
        <f>IF(記入用!E829="","",記入用!E829)</f>
        <v/>
      </c>
      <c r="F829" s="28" t="str">
        <f>IF(記入用!F829="","",記入用!F829)</f>
        <v/>
      </c>
      <c r="G829" s="28" t="str">
        <f>IF(OR(記入用!G829=0,記入用!H829=0),"",ROUND((記入用!G829+記入用!H829)/2,0))</f>
        <v/>
      </c>
      <c r="H829" s="29" t="str">
        <f>IF(集計用!G829="","",IF(集計用!F829="男",LOOKUP(集計用!G829,得点換算データ!$A$3:$B$12),LOOKUP(集計用!G829,得点換算データ!$A$17:$B$26)))</f>
        <v/>
      </c>
      <c r="I829" s="28" t="str">
        <f>IF(記入用!I829="","",記入用!I829)</f>
        <v/>
      </c>
      <c r="J829" s="30" t="str">
        <f>IF(集計用!I829="","",IF(集計用!F829="男",LOOKUP(集計用!I829,得点換算データ!$C$3:$D$12),LOOKUP(集計用!I829,得点換算データ!$C$17:$D$26)))</f>
        <v/>
      </c>
      <c r="K829" s="28" t="str">
        <f>IF(記入用!J829="","",ROUNDDOWN(記入用!J829,0))</f>
        <v/>
      </c>
      <c r="L829" s="29" t="str">
        <f>IF(集計用!K829="","",IF(集計用!F829="男",LOOKUP(集計用!K829,得点換算データ!$E$3:$F$12),LOOKUP(集計用!K829,得点換算データ!$E$17:$F$26)))</f>
        <v/>
      </c>
      <c r="M829" s="28" t="str">
        <f>IF(記入用!K829="","",記入用!K829)</f>
        <v/>
      </c>
      <c r="N829" s="30" t="str">
        <f>IF(集計用!M829="","",IF(集計用!F829="男",LOOKUP(集計用!M829,得点換算データ!$G$3:$H$12),LOOKUP(集計用!M829,得点換算データ!$G$17:$H$26)))</f>
        <v/>
      </c>
      <c r="O829" s="28" t="str">
        <f>IF(記入用!L829="","",記入用!L829)</f>
        <v/>
      </c>
      <c r="P829" s="30" t="str">
        <f>IF(集計用!O829="","",IF(集計用!F829="男",LOOKUP(集計用!O829,得点換算データ!$I$3:$J$12),LOOKUP(集計用!O829,得点換算データ!$I$17:$J$26)))</f>
        <v/>
      </c>
      <c r="Q829" s="28" t="str">
        <f>IF(記入用!M829="","",記入用!M829)</f>
        <v/>
      </c>
      <c r="R829" s="30" t="str">
        <f>IF(集計用!Q829="","",IF(集計用!F829="男",LOOKUP(集計用!Q829,得点換算データ!$K$3:$L$12),LOOKUP(集計用!Q829,得点換算データ!$K$17:$L$26)))</f>
        <v/>
      </c>
      <c r="S829" s="28" t="str">
        <f>IF(記入用!N829="","",ROUNDUP(記入用!N829,1))</f>
        <v/>
      </c>
      <c r="T829" s="30" t="str">
        <f>IF(集計用!S829="","",IF(集計用!F829="男",LOOKUP(集計用!S829,得点換算データ!$M$3:$N$12),LOOKUP(集計用!S829,得点換算データ!$M$17:$N$26)))</f>
        <v/>
      </c>
      <c r="U829" s="28" t="str">
        <f>IF(記入用!O829="","",ROUNDDOWN(記入用!O829,0))</f>
        <v/>
      </c>
      <c r="V829" s="30" t="str">
        <f>IF(集計用!U829="","",IF(集計用!F829="男",LOOKUP(集計用!U829,得点換算データ!$O$3:$P$12),LOOKUP(集計用!U829,得点換算データ!$O$17:$P$26)))</f>
        <v/>
      </c>
      <c r="W829" s="28" t="str">
        <f>IF(記入用!P829="","",ROUNDDOWN(記入用!P829,0))</f>
        <v/>
      </c>
      <c r="X829" s="30" t="str">
        <f>IF(集計用!W829="","",IF(集計用!F829="男",LOOKUP(集計用!W829,得点換算データ!$Q$3:$R$12),LOOKUP(集計用!W829,得点換算データ!$Q$17:$R$26)))</f>
        <v/>
      </c>
      <c r="Y829" s="28" t="str">
        <f>IF(SUM(集計用!H829+J829+L829+N829+P829+R829+T829+V829+X829)=0,"",(H829+J829+L829+N829+T829+V829+X829+MAX(P829,R829)))</f>
        <v/>
      </c>
      <c r="Z829" s="28" t="str">
        <f>IF(Y829="","",IF(C829=1,LOOKUP(Y829,得点換算データ!$B$29:$B$33,得点換算データ!$A$29:$A$33),IF(C829=2,LOOKUP(Y829,得点換算データ!$C$29:$C$33,得点換算データ!$A$29:$A$33),LOOKUP(Y829,得点換算データ!$D$29:$D$33,得点換算データ!$A$29:$A$33))))</f>
        <v/>
      </c>
      <c r="AA829" s="27">
        <f t="shared" si="120"/>
        <v>0</v>
      </c>
      <c r="AB829" s="27"/>
      <c r="AC829" s="27">
        <f t="shared" si="121"/>
        <v>0</v>
      </c>
      <c r="AD829" s="27">
        <f t="shared" si="122"/>
        <v>0</v>
      </c>
      <c r="AE829" s="27">
        <f t="shared" si="123"/>
        <v>0</v>
      </c>
      <c r="AF829" s="27">
        <f t="shared" si="124"/>
        <v>0</v>
      </c>
      <c r="AG829" s="27">
        <f t="shared" si="125"/>
        <v>0</v>
      </c>
      <c r="AH829" s="27">
        <f t="shared" si="126"/>
        <v>0</v>
      </c>
      <c r="AI829" s="27">
        <f t="shared" si="127"/>
        <v>0</v>
      </c>
      <c r="AJ829" s="27">
        <f t="shared" si="128"/>
        <v>0</v>
      </c>
      <c r="AK829" s="27">
        <f t="shared" si="129"/>
        <v>0</v>
      </c>
    </row>
    <row r="830" spans="1:37">
      <c r="A830" s="28" t="str">
        <f>IF(記入用!A830="","",記入用!A830)</f>
        <v/>
      </c>
      <c r="B830" s="28" t="str">
        <f>IF(記入用!B830="","",記入用!B830)</f>
        <v/>
      </c>
      <c r="C830" s="28" t="str">
        <f>IF(記入用!C830="","",記入用!C830)</f>
        <v/>
      </c>
      <c r="D830" s="28" t="str">
        <f>IF(記入用!D830="","",記入用!D830)</f>
        <v/>
      </c>
      <c r="E830" s="28" t="str">
        <f>IF(記入用!E830="","",記入用!E830)</f>
        <v/>
      </c>
      <c r="F830" s="28" t="str">
        <f>IF(記入用!F830="","",記入用!F830)</f>
        <v/>
      </c>
      <c r="G830" s="28" t="str">
        <f>IF(OR(記入用!G830=0,記入用!H830=0),"",ROUND((記入用!G830+記入用!H830)/2,0))</f>
        <v/>
      </c>
      <c r="H830" s="29" t="str">
        <f>IF(集計用!G830="","",IF(集計用!F830="男",LOOKUP(集計用!G830,得点換算データ!$A$3:$B$12),LOOKUP(集計用!G830,得点換算データ!$A$17:$B$26)))</f>
        <v/>
      </c>
      <c r="I830" s="28" t="str">
        <f>IF(記入用!I830="","",記入用!I830)</f>
        <v/>
      </c>
      <c r="J830" s="30" t="str">
        <f>IF(集計用!I830="","",IF(集計用!F830="男",LOOKUP(集計用!I830,得点換算データ!$C$3:$D$12),LOOKUP(集計用!I830,得点換算データ!$C$17:$D$26)))</f>
        <v/>
      </c>
      <c r="K830" s="28" t="str">
        <f>IF(記入用!J830="","",ROUNDDOWN(記入用!J830,0))</f>
        <v/>
      </c>
      <c r="L830" s="29" t="str">
        <f>IF(集計用!K830="","",IF(集計用!F830="男",LOOKUP(集計用!K830,得点換算データ!$E$3:$F$12),LOOKUP(集計用!K830,得点換算データ!$E$17:$F$26)))</f>
        <v/>
      </c>
      <c r="M830" s="28" t="str">
        <f>IF(記入用!K830="","",記入用!K830)</f>
        <v/>
      </c>
      <c r="N830" s="30" t="str">
        <f>IF(集計用!M830="","",IF(集計用!F830="男",LOOKUP(集計用!M830,得点換算データ!$G$3:$H$12),LOOKUP(集計用!M830,得点換算データ!$G$17:$H$26)))</f>
        <v/>
      </c>
      <c r="O830" s="28" t="str">
        <f>IF(記入用!L830="","",記入用!L830)</f>
        <v/>
      </c>
      <c r="P830" s="30" t="str">
        <f>IF(集計用!O830="","",IF(集計用!F830="男",LOOKUP(集計用!O830,得点換算データ!$I$3:$J$12),LOOKUP(集計用!O830,得点換算データ!$I$17:$J$26)))</f>
        <v/>
      </c>
      <c r="Q830" s="28" t="str">
        <f>IF(記入用!M830="","",記入用!M830)</f>
        <v/>
      </c>
      <c r="R830" s="30" t="str">
        <f>IF(集計用!Q830="","",IF(集計用!F830="男",LOOKUP(集計用!Q830,得点換算データ!$K$3:$L$12),LOOKUP(集計用!Q830,得点換算データ!$K$17:$L$26)))</f>
        <v/>
      </c>
      <c r="S830" s="28" t="str">
        <f>IF(記入用!N830="","",ROUNDUP(記入用!N830,1))</f>
        <v/>
      </c>
      <c r="T830" s="30" t="str">
        <f>IF(集計用!S830="","",IF(集計用!F830="男",LOOKUP(集計用!S830,得点換算データ!$M$3:$N$12),LOOKUP(集計用!S830,得点換算データ!$M$17:$N$26)))</f>
        <v/>
      </c>
      <c r="U830" s="28" t="str">
        <f>IF(記入用!O830="","",ROUNDDOWN(記入用!O830,0))</f>
        <v/>
      </c>
      <c r="V830" s="30" t="str">
        <f>IF(集計用!U830="","",IF(集計用!F830="男",LOOKUP(集計用!U830,得点換算データ!$O$3:$P$12),LOOKUP(集計用!U830,得点換算データ!$O$17:$P$26)))</f>
        <v/>
      </c>
      <c r="W830" s="28" t="str">
        <f>IF(記入用!P830="","",ROUNDDOWN(記入用!P830,0))</f>
        <v/>
      </c>
      <c r="X830" s="30" t="str">
        <f>IF(集計用!W830="","",IF(集計用!F830="男",LOOKUP(集計用!W830,得点換算データ!$Q$3:$R$12),LOOKUP(集計用!W830,得点換算データ!$Q$17:$R$26)))</f>
        <v/>
      </c>
      <c r="Y830" s="28" t="str">
        <f>IF(SUM(集計用!H830+J830+L830+N830+P830+R830+T830+V830+X830)=0,"",(H830+J830+L830+N830+T830+V830+X830+MAX(P830,R830)))</f>
        <v/>
      </c>
      <c r="Z830" s="28" t="str">
        <f>IF(Y830="","",IF(C830=1,LOOKUP(Y830,得点換算データ!$B$29:$B$33,得点換算データ!$A$29:$A$33),IF(C830=2,LOOKUP(Y830,得点換算データ!$C$29:$C$33,得点換算データ!$A$29:$A$33),LOOKUP(Y830,得点換算データ!$D$29:$D$33,得点換算データ!$A$29:$A$33))))</f>
        <v/>
      </c>
      <c r="AA830" s="27">
        <f t="shared" si="120"/>
        <v>0</v>
      </c>
      <c r="AB830" s="27"/>
      <c r="AC830" s="27">
        <f t="shared" si="121"/>
        <v>0</v>
      </c>
      <c r="AD830" s="27">
        <f t="shared" si="122"/>
        <v>0</v>
      </c>
      <c r="AE830" s="27">
        <f t="shared" si="123"/>
        <v>0</v>
      </c>
      <c r="AF830" s="27">
        <f t="shared" si="124"/>
        <v>0</v>
      </c>
      <c r="AG830" s="27">
        <f t="shared" si="125"/>
        <v>0</v>
      </c>
      <c r="AH830" s="27">
        <f t="shared" si="126"/>
        <v>0</v>
      </c>
      <c r="AI830" s="27">
        <f t="shared" si="127"/>
        <v>0</v>
      </c>
      <c r="AJ830" s="27">
        <f t="shared" si="128"/>
        <v>0</v>
      </c>
      <c r="AK830" s="27">
        <f t="shared" si="129"/>
        <v>0</v>
      </c>
    </row>
    <row r="831" spans="1:37">
      <c r="A831" s="28" t="str">
        <f>IF(記入用!A831="","",記入用!A831)</f>
        <v/>
      </c>
      <c r="B831" s="28" t="str">
        <f>IF(記入用!B831="","",記入用!B831)</f>
        <v/>
      </c>
      <c r="C831" s="28" t="str">
        <f>IF(記入用!C831="","",記入用!C831)</f>
        <v/>
      </c>
      <c r="D831" s="28" t="str">
        <f>IF(記入用!D831="","",記入用!D831)</f>
        <v/>
      </c>
      <c r="E831" s="28" t="str">
        <f>IF(記入用!E831="","",記入用!E831)</f>
        <v/>
      </c>
      <c r="F831" s="28" t="str">
        <f>IF(記入用!F831="","",記入用!F831)</f>
        <v/>
      </c>
      <c r="G831" s="28" t="str">
        <f>IF(OR(記入用!G831=0,記入用!H831=0),"",ROUND((記入用!G831+記入用!H831)/2,0))</f>
        <v/>
      </c>
      <c r="H831" s="29" t="str">
        <f>IF(集計用!G831="","",IF(集計用!F831="男",LOOKUP(集計用!G831,得点換算データ!$A$3:$B$12),LOOKUP(集計用!G831,得点換算データ!$A$17:$B$26)))</f>
        <v/>
      </c>
      <c r="I831" s="28" t="str">
        <f>IF(記入用!I831="","",記入用!I831)</f>
        <v/>
      </c>
      <c r="J831" s="30" t="str">
        <f>IF(集計用!I831="","",IF(集計用!F831="男",LOOKUP(集計用!I831,得点換算データ!$C$3:$D$12),LOOKUP(集計用!I831,得点換算データ!$C$17:$D$26)))</f>
        <v/>
      </c>
      <c r="K831" s="28" t="str">
        <f>IF(記入用!J831="","",ROUNDDOWN(記入用!J831,0))</f>
        <v/>
      </c>
      <c r="L831" s="29" t="str">
        <f>IF(集計用!K831="","",IF(集計用!F831="男",LOOKUP(集計用!K831,得点換算データ!$E$3:$F$12),LOOKUP(集計用!K831,得点換算データ!$E$17:$F$26)))</f>
        <v/>
      </c>
      <c r="M831" s="28" t="str">
        <f>IF(記入用!K831="","",記入用!K831)</f>
        <v/>
      </c>
      <c r="N831" s="30" t="str">
        <f>IF(集計用!M831="","",IF(集計用!F831="男",LOOKUP(集計用!M831,得点換算データ!$G$3:$H$12),LOOKUP(集計用!M831,得点換算データ!$G$17:$H$26)))</f>
        <v/>
      </c>
      <c r="O831" s="28" t="str">
        <f>IF(記入用!L831="","",記入用!L831)</f>
        <v/>
      </c>
      <c r="P831" s="30" t="str">
        <f>IF(集計用!O831="","",IF(集計用!F831="男",LOOKUP(集計用!O831,得点換算データ!$I$3:$J$12),LOOKUP(集計用!O831,得点換算データ!$I$17:$J$26)))</f>
        <v/>
      </c>
      <c r="Q831" s="28" t="str">
        <f>IF(記入用!M831="","",記入用!M831)</f>
        <v/>
      </c>
      <c r="R831" s="30" t="str">
        <f>IF(集計用!Q831="","",IF(集計用!F831="男",LOOKUP(集計用!Q831,得点換算データ!$K$3:$L$12),LOOKUP(集計用!Q831,得点換算データ!$K$17:$L$26)))</f>
        <v/>
      </c>
      <c r="S831" s="28" t="str">
        <f>IF(記入用!N831="","",ROUNDUP(記入用!N831,1))</f>
        <v/>
      </c>
      <c r="T831" s="30" t="str">
        <f>IF(集計用!S831="","",IF(集計用!F831="男",LOOKUP(集計用!S831,得点換算データ!$M$3:$N$12),LOOKUP(集計用!S831,得点換算データ!$M$17:$N$26)))</f>
        <v/>
      </c>
      <c r="U831" s="28" t="str">
        <f>IF(記入用!O831="","",ROUNDDOWN(記入用!O831,0))</f>
        <v/>
      </c>
      <c r="V831" s="30" t="str">
        <f>IF(集計用!U831="","",IF(集計用!F831="男",LOOKUP(集計用!U831,得点換算データ!$O$3:$P$12),LOOKUP(集計用!U831,得点換算データ!$O$17:$P$26)))</f>
        <v/>
      </c>
      <c r="W831" s="28" t="str">
        <f>IF(記入用!P831="","",ROUNDDOWN(記入用!P831,0))</f>
        <v/>
      </c>
      <c r="X831" s="30" t="str">
        <f>IF(集計用!W831="","",IF(集計用!F831="男",LOOKUP(集計用!W831,得点換算データ!$Q$3:$R$12),LOOKUP(集計用!W831,得点換算データ!$Q$17:$R$26)))</f>
        <v/>
      </c>
      <c r="Y831" s="28" t="str">
        <f>IF(SUM(集計用!H831+J831+L831+N831+P831+R831+T831+V831+X831)=0,"",(H831+J831+L831+N831+T831+V831+X831+MAX(P831,R831)))</f>
        <v/>
      </c>
      <c r="Z831" s="28" t="str">
        <f>IF(Y831="","",IF(C831=1,LOOKUP(Y831,得点換算データ!$B$29:$B$33,得点換算データ!$A$29:$A$33),IF(C831=2,LOOKUP(Y831,得点換算データ!$C$29:$C$33,得点換算データ!$A$29:$A$33),LOOKUP(Y831,得点換算データ!$D$29:$D$33,得点換算データ!$A$29:$A$33))))</f>
        <v/>
      </c>
      <c r="AA831" s="27">
        <f t="shared" si="120"/>
        <v>0</v>
      </c>
      <c r="AB831" s="27"/>
      <c r="AC831" s="27">
        <f t="shared" si="121"/>
        <v>0</v>
      </c>
      <c r="AD831" s="27">
        <f t="shared" si="122"/>
        <v>0</v>
      </c>
      <c r="AE831" s="27">
        <f t="shared" si="123"/>
        <v>0</v>
      </c>
      <c r="AF831" s="27">
        <f t="shared" si="124"/>
        <v>0</v>
      </c>
      <c r="AG831" s="27">
        <f t="shared" si="125"/>
        <v>0</v>
      </c>
      <c r="AH831" s="27">
        <f t="shared" si="126"/>
        <v>0</v>
      </c>
      <c r="AI831" s="27">
        <f t="shared" si="127"/>
        <v>0</v>
      </c>
      <c r="AJ831" s="27">
        <f t="shared" si="128"/>
        <v>0</v>
      </c>
      <c r="AK831" s="27">
        <f t="shared" si="129"/>
        <v>0</v>
      </c>
    </row>
    <row r="832" spans="1:37">
      <c r="A832" s="28" t="str">
        <f>IF(記入用!A832="","",記入用!A832)</f>
        <v/>
      </c>
      <c r="B832" s="28" t="str">
        <f>IF(記入用!B832="","",記入用!B832)</f>
        <v/>
      </c>
      <c r="C832" s="28" t="str">
        <f>IF(記入用!C832="","",記入用!C832)</f>
        <v/>
      </c>
      <c r="D832" s="28" t="str">
        <f>IF(記入用!D832="","",記入用!D832)</f>
        <v/>
      </c>
      <c r="E832" s="28" t="str">
        <f>IF(記入用!E832="","",記入用!E832)</f>
        <v/>
      </c>
      <c r="F832" s="28" t="str">
        <f>IF(記入用!F832="","",記入用!F832)</f>
        <v/>
      </c>
      <c r="G832" s="28" t="str">
        <f>IF(OR(記入用!G832=0,記入用!H832=0),"",ROUND((記入用!G832+記入用!H832)/2,0))</f>
        <v/>
      </c>
      <c r="H832" s="29" t="str">
        <f>IF(集計用!G832="","",IF(集計用!F832="男",LOOKUP(集計用!G832,得点換算データ!$A$3:$B$12),LOOKUP(集計用!G832,得点換算データ!$A$17:$B$26)))</f>
        <v/>
      </c>
      <c r="I832" s="28" t="str">
        <f>IF(記入用!I832="","",記入用!I832)</f>
        <v/>
      </c>
      <c r="J832" s="30" t="str">
        <f>IF(集計用!I832="","",IF(集計用!F832="男",LOOKUP(集計用!I832,得点換算データ!$C$3:$D$12),LOOKUP(集計用!I832,得点換算データ!$C$17:$D$26)))</f>
        <v/>
      </c>
      <c r="K832" s="28" t="str">
        <f>IF(記入用!J832="","",ROUNDDOWN(記入用!J832,0))</f>
        <v/>
      </c>
      <c r="L832" s="29" t="str">
        <f>IF(集計用!K832="","",IF(集計用!F832="男",LOOKUP(集計用!K832,得点換算データ!$E$3:$F$12),LOOKUP(集計用!K832,得点換算データ!$E$17:$F$26)))</f>
        <v/>
      </c>
      <c r="M832" s="28" t="str">
        <f>IF(記入用!K832="","",記入用!K832)</f>
        <v/>
      </c>
      <c r="N832" s="30" t="str">
        <f>IF(集計用!M832="","",IF(集計用!F832="男",LOOKUP(集計用!M832,得点換算データ!$G$3:$H$12),LOOKUP(集計用!M832,得点換算データ!$G$17:$H$26)))</f>
        <v/>
      </c>
      <c r="O832" s="28" t="str">
        <f>IF(記入用!L832="","",記入用!L832)</f>
        <v/>
      </c>
      <c r="P832" s="30" t="str">
        <f>IF(集計用!O832="","",IF(集計用!F832="男",LOOKUP(集計用!O832,得点換算データ!$I$3:$J$12),LOOKUP(集計用!O832,得点換算データ!$I$17:$J$26)))</f>
        <v/>
      </c>
      <c r="Q832" s="28" t="str">
        <f>IF(記入用!M832="","",記入用!M832)</f>
        <v/>
      </c>
      <c r="R832" s="30" t="str">
        <f>IF(集計用!Q832="","",IF(集計用!F832="男",LOOKUP(集計用!Q832,得点換算データ!$K$3:$L$12),LOOKUP(集計用!Q832,得点換算データ!$K$17:$L$26)))</f>
        <v/>
      </c>
      <c r="S832" s="28" t="str">
        <f>IF(記入用!N832="","",ROUNDUP(記入用!N832,1))</f>
        <v/>
      </c>
      <c r="T832" s="30" t="str">
        <f>IF(集計用!S832="","",IF(集計用!F832="男",LOOKUP(集計用!S832,得点換算データ!$M$3:$N$12),LOOKUP(集計用!S832,得点換算データ!$M$17:$N$26)))</f>
        <v/>
      </c>
      <c r="U832" s="28" t="str">
        <f>IF(記入用!O832="","",ROUNDDOWN(記入用!O832,0))</f>
        <v/>
      </c>
      <c r="V832" s="30" t="str">
        <f>IF(集計用!U832="","",IF(集計用!F832="男",LOOKUP(集計用!U832,得点換算データ!$O$3:$P$12),LOOKUP(集計用!U832,得点換算データ!$O$17:$P$26)))</f>
        <v/>
      </c>
      <c r="W832" s="28" t="str">
        <f>IF(記入用!P832="","",ROUNDDOWN(記入用!P832,0))</f>
        <v/>
      </c>
      <c r="X832" s="30" t="str">
        <f>IF(集計用!W832="","",IF(集計用!F832="男",LOOKUP(集計用!W832,得点換算データ!$Q$3:$R$12),LOOKUP(集計用!W832,得点換算データ!$Q$17:$R$26)))</f>
        <v/>
      </c>
      <c r="Y832" s="28" t="str">
        <f>IF(SUM(集計用!H832+J832+L832+N832+P832+R832+T832+V832+X832)=0,"",(H832+J832+L832+N832+T832+V832+X832+MAX(P832,R832)))</f>
        <v/>
      </c>
      <c r="Z832" s="28" t="str">
        <f>IF(Y832="","",IF(C832=1,LOOKUP(Y832,得点換算データ!$B$29:$B$33,得点換算データ!$A$29:$A$33),IF(C832=2,LOOKUP(Y832,得点換算データ!$C$29:$C$33,得点換算データ!$A$29:$A$33),LOOKUP(Y832,得点換算データ!$D$29:$D$33,得点換算データ!$A$29:$A$33))))</f>
        <v/>
      </c>
      <c r="AA832" s="27">
        <f t="shared" si="120"/>
        <v>0</v>
      </c>
      <c r="AB832" s="27"/>
      <c r="AC832" s="27">
        <f t="shared" si="121"/>
        <v>0</v>
      </c>
      <c r="AD832" s="27">
        <f t="shared" si="122"/>
        <v>0</v>
      </c>
      <c r="AE832" s="27">
        <f t="shared" si="123"/>
        <v>0</v>
      </c>
      <c r="AF832" s="27">
        <f t="shared" si="124"/>
        <v>0</v>
      </c>
      <c r="AG832" s="27">
        <f t="shared" si="125"/>
        <v>0</v>
      </c>
      <c r="AH832" s="27">
        <f t="shared" si="126"/>
        <v>0</v>
      </c>
      <c r="AI832" s="27">
        <f t="shared" si="127"/>
        <v>0</v>
      </c>
      <c r="AJ832" s="27">
        <f t="shared" si="128"/>
        <v>0</v>
      </c>
      <c r="AK832" s="27">
        <f t="shared" si="129"/>
        <v>0</v>
      </c>
    </row>
    <row r="833" spans="1:37">
      <c r="A833" s="28" t="str">
        <f>IF(記入用!A833="","",記入用!A833)</f>
        <v/>
      </c>
      <c r="B833" s="28" t="str">
        <f>IF(記入用!B833="","",記入用!B833)</f>
        <v/>
      </c>
      <c r="C833" s="28" t="str">
        <f>IF(記入用!C833="","",記入用!C833)</f>
        <v/>
      </c>
      <c r="D833" s="28" t="str">
        <f>IF(記入用!D833="","",記入用!D833)</f>
        <v/>
      </c>
      <c r="E833" s="28" t="str">
        <f>IF(記入用!E833="","",記入用!E833)</f>
        <v/>
      </c>
      <c r="F833" s="28" t="str">
        <f>IF(記入用!F833="","",記入用!F833)</f>
        <v/>
      </c>
      <c r="G833" s="28" t="str">
        <f>IF(OR(記入用!G833=0,記入用!H833=0),"",ROUND((記入用!G833+記入用!H833)/2,0))</f>
        <v/>
      </c>
      <c r="H833" s="29" t="str">
        <f>IF(集計用!G833="","",IF(集計用!F833="男",LOOKUP(集計用!G833,得点換算データ!$A$3:$B$12),LOOKUP(集計用!G833,得点換算データ!$A$17:$B$26)))</f>
        <v/>
      </c>
      <c r="I833" s="28" t="str">
        <f>IF(記入用!I833="","",記入用!I833)</f>
        <v/>
      </c>
      <c r="J833" s="30" t="str">
        <f>IF(集計用!I833="","",IF(集計用!F833="男",LOOKUP(集計用!I833,得点換算データ!$C$3:$D$12),LOOKUP(集計用!I833,得点換算データ!$C$17:$D$26)))</f>
        <v/>
      </c>
      <c r="K833" s="28" t="str">
        <f>IF(記入用!J833="","",ROUNDDOWN(記入用!J833,0))</f>
        <v/>
      </c>
      <c r="L833" s="29" t="str">
        <f>IF(集計用!K833="","",IF(集計用!F833="男",LOOKUP(集計用!K833,得点換算データ!$E$3:$F$12),LOOKUP(集計用!K833,得点換算データ!$E$17:$F$26)))</f>
        <v/>
      </c>
      <c r="M833" s="28" t="str">
        <f>IF(記入用!K833="","",記入用!K833)</f>
        <v/>
      </c>
      <c r="N833" s="30" t="str">
        <f>IF(集計用!M833="","",IF(集計用!F833="男",LOOKUP(集計用!M833,得点換算データ!$G$3:$H$12),LOOKUP(集計用!M833,得点換算データ!$G$17:$H$26)))</f>
        <v/>
      </c>
      <c r="O833" s="28" t="str">
        <f>IF(記入用!L833="","",記入用!L833)</f>
        <v/>
      </c>
      <c r="P833" s="30" t="str">
        <f>IF(集計用!O833="","",IF(集計用!F833="男",LOOKUP(集計用!O833,得点換算データ!$I$3:$J$12),LOOKUP(集計用!O833,得点換算データ!$I$17:$J$26)))</f>
        <v/>
      </c>
      <c r="Q833" s="28" t="str">
        <f>IF(記入用!M833="","",記入用!M833)</f>
        <v/>
      </c>
      <c r="R833" s="30" t="str">
        <f>IF(集計用!Q833="","",IF(集計用!F833="男",LOOKUP(集計用!Q833,得点換算データ!$K$3:$L$12),LOOKUP(集計用!Q833,得点換算データ!$K$17:$L$26)))</f>
        <v/>
      </c>
      <c r="S833" s="28" t="str">
        <f>IF(記入用!N833="","",ROUNDUP(記入用!N833,1))</f>
        <v/>
      </c>
      <c r="T833" s="30" t="str">
        <f>IF(集計用!S833="","",IF(集計用!F833="男",LOOKUP(集計用!S833,得点換算データ!$M$3:$N$12),LOOKUP(集計用!S833,得点換算データ!$M$17:$N$26)))</f>
        <v/>
      </c>
      <c r="U833" s="28" t="str">
        <f>IF(記入用!O833="","",ROUNDDOWN(記入用!O833,0))</f>
        <v/>
      </c>
      <c r="V833" s="30" t="str">
        <f>IF(集計用!U833="","",IF(集計用!F833="男",LOOKUP(集計用!U833,得点換算データ!$O$3:$P$12),LOOKUP(集計用!U833,得点換算データ!$O$17:$P$26)))</f>
        <v/>
      </c>
      <c r="W833" s="28" t="str">
        <f>IF(記入用!P833="","",ROUNDDOWN(記入用!P833,0))</f>
        <v/>
      </c>
      <c r="X833" s="30" t="str">
        <f>IF(集計用!W833="","",IF(集計用!F833="男",LOOKUP(集計用!W833,得点換算データ!$Q$3:$R$12),LOOKUP(集計用!W833,得点換算データ!$Q$17:$R$26)))</f>
        <v/>
      </c>
      <c r="Y833" s="28" t="str">
        <f>IF(SUM(集計用!H833+J833+L833+N833+P833+R833+T833+V833+X833)=0,"",(H833+J833+L833+N833+T833+V833+X833+MAX(P833,R833)))</f>
        <v/>
      </c>
      <c r="Z833" s="28" t="str">
        <f>IF(Y833="","",IF(C833=1,LOOKUP(Y833,得点換算データ!$B$29:$B$33,得点換算データ!$A$29:$A$33),IF(C833=2,LOOKUP(Y833,得点換算データ!$C$29:$C$33,得点換算データ!$A$29:$A$33),LOOKUP(Y833,得点換算データ!$D$29:$D$33,得点換算データ!$A$29:$A$33))))</f>
        <v/>
      </c>
      <c r="AA833" s="27">
        <f t="shared" si="120"/>
        <v>0</v>
      </c>
      <c r="AB833" s="27"/>
      <c r="AC833" s="27">
        <f t="shared" si="121"/>
        <v>0</v>
      </c>
      <c r="AD833" s="27">
        <f t="shared" si="122"/>
        <v>0</v>
      </c>
      <c r="AE833" s="27">
        <f t="shared" si="123"/>
        <v>0</v>
      </c>
      <c r="AF833" s="27">
        <f t="shared" si="124"/>
        <v>0</v>
      </c>
      <c r="AG833" s="27">
        <f t="shared" si="125"/>
        <v>0</v>
      </c>
      <c r="AH833" s="27">
        <f t="shared" si="126"/>
        <v>0</v>
      </c>
      <c r="AI833" s="27">
        <f t="shared" si="127"/>
        <v>0</v>
      </c>
      <c r="AJ833" s="27">
        <f t="shared" si="128"/>
        <v>0</v>
      </c>
      <c r="AK833" s="27">
        <f t="shared" si="129"/>
        <v>0</v>
      </c>
    </row>
    <row r="834" spans="1:37">
      <c r="A834" s="28" t="str">
        <f>IF(記入用!A834="","",記入用!A834)</f>
        <v/>
      </c>
      <c r="B834" s="28" t="str">
        <f>IF(記入用!B834="","",記入用!B834)</f>
        <v/>
      </c>
      <c r="C834" s="28" t="str">
        <f>IF(記入用!C834="","",記入用!C834)</f>
        <v/>
      </c>
      <c r="D834" s="28" t="str">
        <f>IF(記入用!D834="","",記入用!D834)</f>
        <v/>
      </c>
      <c r="E834" s="28" t="str">
        <f>IF(記入用!E834="","",記入用!E834)</f>
        <v/>
      </c>
      <c r="F834" s="28" t="str">
        <f>IF(記入用!F834="","",記入用!F834)</f>
        <v/>
      </c>
      <c r="G834" s="28" t="str">
        <f>IF(OR(記入用!G834=0,記入用!H834=0),"",ROUND((記入用!G834+記入用!H834)/2,0))</f>
        <v/>
      </c>
      <c r="H834" s="29" t="str">
        <f>IF(集計用!G834="","",IF(集計用!F834="男",LOOKUP(集計用!G834,得点換算データ!$A$3:$B$12),LOOKUP(集計用!G834,得点換算データ!$A$17:$B$26)))</f>
        <v/>
      </c>
      <c r="I834" s="28" t="str">
        <f>IF(記入用!I834="","",記入用!I834)</f>
        <v/>
      </c>
      <c r="J834" s="30" t="str">
        <f>IF(集計用!I834="","",IF(集計用!F834="男",LOOKUP(集計用!I834,得点換算データ!$C$3:$D$12),LOOKUP(集計用!I834,得点換算データ!$C$17:$D$26)))</f>
        <v/>
      </c>
      <c r="K834" s="28" t="str">
        <f>IF(記入用!J834="","",ROUNDDOWN(記入用!J834,0))</f>
        <v/>
      </c>
      <c r="L834" s="29" t="str">
        <f>IF(集計用!K834="","",IF(集計用!F834="男",LOOKUP(集計用!K834,得点換算データ!$E$3:$F$12),LOOKUP(集計用!K834,得点換算データ!$E$17:$F$26)))</f>
        <v/>
      </c>
      <c r="M834" s="28" t="str">
        <f>IF(記入用!K834="","",記入用!K834)</f>
        <v/>
      </c>
      <c r="N834" s="30" t="str">
        <f>IF(集計用!M834="","",IF(集計用!F834="男",LOOKUP(集計用!M834,得点換算データ!$G$3:$H$12),LOOKUP(集計用!M834,得点換算データ!$G$17:$H$26)))</f>
        <v/>
      </c>
      <c r="O834" s="28" t="str">
        <f>IF(記入用!L834="","",記入用!L834)</f>
        <v/>
      </c>
      <c r="P834" s="30" t="str">
        <f>IF(集計用!O834="","",IF(集計用!F834="男",LOOKUP(集計用!O834,得点換算データ!$I$3:$J$12),LOOKUP(集計用!O834,得点換算データ!$I$17:$J$26)))</f>
        <v/>
      </c>
      <c r="Q834" s="28" t="str">
        <f>IF(記入用!M834="","",記入用!M834)</f>
        <v/>
      </c>
      <c r="R834" s="30" t="str">
        <f>IF(集計用!Q834="","",IF(集計用!F834="男",LOOKUP(集計用!Q834,得点換算データ!$K$3:$L$12),LOOKUP(集計用!Q834,得点換算データ!$K$17:$L$26)))</f>
        <v/>
      </c>
      <c r="S834" s="28" t="str">
        <f>IF(記入用!N834="","",ROUNDUP(記入用!N834,1))</f>
        <v/>
      </c>
      <c r="T834" s="30" t="str">
        <f>IF(集計用!S834="","",IF(集計用!F834="男",LOOKUP(集計用!S834,得点換算データ!$M$3:$N$12),LOOKUP(集計用!S834,得点換算データ!$M$17:$N$26)))</f>
        <v/>
      </c>
      <c r="U834" s="28" t="str">
        <f>IF(記入用!O834="","",ROUNDDOWN(記入用!O834,0))</f>
        <v/>
      </c>
      <c r="V834" s="30" t="str">
        <f>IF(集計用!U834="","",IF(集計用!F834="男",LOOKUP(集計用!U834,得点換算データ!$O$3:$P$12),LOOKUP(集計用!U834,得点換算データ!$O$17:$P$26)))</f>
        <v/>
      </c>
      <c r="W834" s="28" t="str">
        <f>IF(記入用!P834="","",ROUNDDOWN(記入用!P834,0))</f>
        <v/>
      </c>
      <c r="X834" s="30" t="str">
        <f>IF(集計用!W834="","",IF(集計用!F834="男",LOOKUP(集計用!W834,得点換算データ!$Q$3:$R$12),LOOKUP(集計用!W834,得点換算データ!$Q$17:$R$26)))</f>
        <v/>
      </c>
      <c r="Y834" s="28" t="str">
        <f>IF(SUM(集計用!H834+J834+L834+N834+P834+R834+T834+V834+X834)=0,"",(H834+J834+L834+N834+T834+V834+X834+MAX(P834,R834)))</f>
        <v/>
      </c>
      <c r="Z834" s="28" t="str">
        <f>IF(Y834="","",IF(C834=1,LOOKUP(Y834,得点換算データ!$B$29:$B$33,得点換算データ!$A$29:$A$33),IF(C834=2,LOOKUP(Y834,得点換算データ!$C$29:$C$33,得点換算データ!$A$29:$A$33),LOOKUP(Y834,得点換算データ!$D$29:$D$33,得点換算データ!$A$29:$A$33))))</f>
        <v/>
      </c>
      <c r="AA834" s="27">
        <f t="shared" si="120"/>
        <v>0</v>
      </c>
      <c r="AB834" s="27"/>
      <c r="AC834" s="27">
        <f t="shared" si="121"/>
        <v>0</v>
      </c>
      <c r="AD834" s="27">
        <f t="shared" si="122"/>
        <v>0</v>
      </c>
      <c r="AE834" s="27">
        <f t="shared" si="123"/>
        <v>0</v>
      </c>
      <c r="AF834" s="27">
        <f t="shared" si="124"/>
        <v>0</v>
      </c>
      <c r="AG834" s="27">
        <f t="shared" si="125"/>
        <v>0</v>
      </c>
      <c r="AH834" s="27">
        <f t="shared" si="126"/>
        <v>0</v>
      </c>
      <c r="AI834" s="27">
        <f t="shared" si="127"/>
        <v>0</v>
      </c>
      <c r="AJ834" s="27">
        <f t="shared" si="128"/>
        <v>0</v>
      </c>
      <c r="AK834" s="27">
        <f t="shared" si="129"/>
        <v>0</v>
      </c>
    </row>
    <row r="835" spans="1:37">
      <c r="A835" s="28" t="str">
        <f>IF(記入用!A835="","",記入用!A835)</f>
        <v/>
      </c>
      <c r="B835" s="28" t="str">
        <f>IF(記入用!B835="","",記入用!B835)</f>
        <v/>
      </c>
      <c r="C835" s="28" t="str">
        <f>IF(記入用!C835="","",記入用!C835)</f>
        <v/>
      </c>
      <c r="D835" s="28" t="str">
        <f>IF(記入用!D835="","",記入用!D835)</f>
        <v/>
      </c>
      <c r="E835" s="28" t="str">
        <f>IF(記入用!E835="","",記入用!E835)</f>
        <v/>
      </c>
      <c r="F835" s="28" t="str">
        <f>IF(記入用!F835="","",記入用!F835)</f>
        <v/>
      </c>
      <c r="G835" s="28" t="str">
        <f>IF(OR(記入用!G835=0,記入用!H835=0),"",ROUND((記入用!G835+記入用!H835)/2,0))</f>
        <v/>
      </c>
      <c r="H835" s="29" t="str">
        <f>IF(集計用!G835="","",IF(集計用!F835="男",LOOKUP(集計用!G835,得点換算データ!$A$3:$B$12),LOOKUP(集計用!G835,得点換算データ!$A$17:$B$26)))</f>
        <v/>
      </c>
      <c r="I835" s="28" t="str">
        <f>IF(記入用!I835="","",記入用!I835)</f>
        <v/>
      </c>
      <c r="J835" s="30" t="str">
        <f>IF(集計用!I835="","",IF(集計用!F835="男",LOOKUP(集計用!I835,得点換算データ!$C$3:$D$12),LOOKUP(集計用!I835,得点換算データ!$C$17:$D$26)))</f>
        <v/>
      </c>
      <c r="K835" s="28" t="str">
        <f>IF(記入用!J835="","",ROUNDDOWN(記入用!J835,0))</f>
        <v/>
      </c>
      <c r="L835" s="29" t="str">
        <f>IF(集計用!K835="","",IF(集計用!F835="男",LOOKUP(集計用!K835,得点換算データ!$E$3:$F$12),LOOKUP(集計用!K835,得点換算データ!$E$17:$F$26)))</f>
        <v/>
      </c>
      <c r="M835" s="28" t="str">
        <f>IF(記入用!K835="","",記入用!K835)</f>
        <v/>
      </c>
      <c r="N835" s="30" t="str">
        <f>IF(集計用!M835="","",IF(集計用!F835="男",LOOKUP(集計用!M835,得点換算データ!$G$3:$H$12),LOOKUP(集計用!M835,得点換算データ!$G$17:$H$26)))</f>
        <v/>
      </c>
      <c r="O835" s="28" t="str">
        <f>IF(記入用!L835="","",記入用!L835)</f>
        <v/>
      </c>
      <c r="P835" s="30" t="str">
        <f>IF(集計用!O835="","",IF(集計用!F835="男",LOOKUP(集計用!O835,得点換算データ!$I$3:$J$12),LOOKUP(集計用!O835,得点換算データ!$I$17:$J$26)))</f>
        <v/>
      </c>
      <c r="Q835" s="28" t="str">
        <f>IF(記入用!M835="","",記入用!M835)</f>
        <v/>
      </c>
      <c r="R835" s="30" t="str">
        <f>IF(集計用!Q835="","",IF(集計用!F835="男",LOOKUP(集計用!Q835,得点換算データ!$K$3:$L$12),LOOKUP(集計用!Q835,得点換算データ!$K$17:$L$26)))</f>
        <v/>
      </c>
      <c r="S835" s="28" t="str">
        <f>IF(記入用!N835="","",ROUNDUP(記入用!N835,1))</f>
        <v/>
      </c>
      <c r="T835" s="30" t="str">
        <f>IF(集計用!S835="","",IF(集計用!F835="男",LOOKUP(集計用!S835,得点換算データ!$M$3:$N$12),LOOKUP(集計用!S835,得点換算データ!$M$17:$N$26)))</f>
        <v/>
      </c>
      <c r="U835" s="28" t="str">
        <f>IF(記入用!O835="","",ROUNDDOWN(記入用!O835,0))</f>
        <v/>
      </c>
      <c r="V835" s="30" t="str">
        <f>IF(集計用!U835="","",IF(集計用!F835="男",LOOKUP(集計用!U835,得点換算データ!$O$3:$P$12),LOOKUP(集計用!U835,得点換算データ!$O$17:$P$26)))</f>
        <v/>
      </c>
      <c r="W835" s="28" t="str">
        <f>IF(記入用!P835="","",ROUNDDOWN(記入用!P835,0))</f>
        <v/>
      </c>
      <c r="X835" s="30" t="str">
        <f>IF(集計用!W835="","",IF(集計用!F835="男",LOOKUP(集計用!W835,得点換算データ!$Q$3:$R$12),LOOKUP(集計用!W835,得点換算データ!$Q$17:$R$26)))</f>
        <v/>
      </c>
      <c r="Y835" s="28" t="str">
        <f>IF(SUM(集計用!H835+J835+L835+N835+P835+R835+T835+V835+X835)=0,"",(H835+J835+L835+N835+T835+V835+X835+MAX(P835,R835)))</f>
        <v/>
      </c>
      <c r="Z835" s="28" t="str">
        <f>IF(Y835="","",IF(C835=1,LOOKUP(Y835,得点換算データ!$B$29:$B$33,得点換算データ!$A$29:$A$33),IF(C835=2,LOOKUP(Y835,得点換算データ!$C$29:$C$33,得点換算データ!$A$29:$A$33),LOOKUP(Y835,得点換算データ!$D$29:$D$33,得点換算データ!$A$29:$A$33))))</f>
        <v/>
      </c>
      <c r="AA835" s="27">
        <f t="shared" ref="AA835:AA898" si="130">SUM(AC835:AK835)</f>
        <v>0</v>
      </c>
      <c r="AB835" s="27"/>
      <c r="AC835" s="27">
        <f t="shared" ref="AC835:AC898" si="131">IF(G835&gt;=1,1,0)</f>
        <v>0</v>
      </c>
      <c r="AD835" s="27">
        <f t="shared" ref="AD835:AD898" si="132">IF(I835&gt;=1,1,0)</f>
        <v>0</v>
      </c>
      <c r="AE835" s="27">
        <f t="shared" ref="AE835:AE898" si="133">IF(K835&gt;=1,1,0)</f>
        <v>0</v>
      </c>
      <c r="AF835" s="27">
        <f t="shared" ref="AF835:AF898" si="134">IF(M835&gt;=1,1,0)</f>
        <v>0</v>
      </c>
      <c r="AG835" s="27">
        <f t="shared" ref="AG835:AG898" si="135">IF(O835&gt;=1,1,0)</f>
        <v>0</v>
      </c>
      <c r="AH835" s="27">
        <f t="shared" ref="AH835:AH898" si="136">IF(Q835&gt;=1,1,0)</f>
        <v>0</v>
      </c>
      <c r="AI835" s="27">
        <f t="shared" ref="AI835:AI898" si="137">IF(S835&gt;=1,1,0)</f>
        <v>0</v>
      </c>
      <c r="AJ835" s="27">
        <f t="shared" ref="AJ835:AJ898" si="138">IF(U835&gt;=1,1,0)</f>
        <v>0</v>
      </c>
      <c r="AK835" s="27">
        <f t="shared" ref="AK835:AK898" si="139">IF(W835&gt;=1,1,0)</f>
        <v>0</v>
      </c>
    </row>
    <row r="836" spans="1:37">
      <c r="A836" s="28" t="str">
        <f>IF(記入用!A836="","",記入用!A836)</f>
        <v/>
      </c>
      <c r="B836" s="28" t="str">
        <f>IF(記入用!B836="","",記入用!B836)</f>
        <v/>
      </c>
      <c r="C836" s="28" t="str">
        <f>IF(記入用!C836="","",記入用!C836)</f>
        <v/>
      </c>
      <c r="D836" s="28" t="str">
        <f>IF(記入用!D836="","",記入用!D836)</f>
        <v/>
      </c>
      <c r="E836" s="28" t="str">
        <f>IF(記入用!E836="","",記入用!E836)</f>
        <v/>
      </c>
      <c r="F836" s="28" t="str">
        <f>IF(記入用!F836="","",記入用!F836)</f>
        <v/>
      </c>
      <c r="G836" s="28" t="str">
        <f>IF(OR(記入用!G836=0,記入用!H836=0),"",ROUND((記入用!G836+記入用!H836)/2,0))</f>
        <v/>
      </c>
      <c r="H836" s="29" t="str">
        <f>IF(集計用!G836="","",IF(集計用!F836="男",LOOKUP(集計用!G836,得点換算データ!$A$3:$B$12),LOOKUP(集計用!G836,得点換算データ!$A$17:$B$26)))</f>
        <v/>
      </c>
      <c r="I836" s="28" t="str">
        <f>IF(記入用!I836="","",記入用!I836)</f>
        <v/>
      </c>
      <c r="J836" s="30" t="str">
        <f>IF(集計用!I836="","",IF(集計用!F836="男",LOOKUP(集計用!I836,得点換算データ!$C$3:$D$12),LOOKUP(集計用!I836,得点換算データ!$C$17:$D$26)))</f>
        <v/>
      </c>
      <c r="K836" s="28" t="str">
        <f>IF(記入用!J836="","",ROUNDDOWN(記入用!J836,0))</f>
        <v/>
      </c>
      <c r="L836" s="29" t="str">
        <f>IF(集計用!K836="","",IF(集計用!F836="男",LOOKUP(集計用!K836,得点換算データ!$E$3:$F$12),LOOKUP(集計用!K836,得点換算データ!$E$17:$F$26)))</f>
        <v/>
      </c>
      <c r="M836" s="28" t="str">
        <f>IF(記入用!K836="","",記入用!K836)</f>
        <v/>
      </c>
      <c r="N836" s="30" t="str">
        <f>IF(集計用!M836="","",IF(集計用!F836="男",LOOKUP(集計用!M836,得点換算データ!$G$3:$H$12),LOOKUP(集計用!M836,得点換算データ!$G$17:$H$26)))</f>
        <v/>
      </c>
      <c r="O836" s="28" t="str">
        <f>IF(記入用!L836="","",記入用!L836)</f>
        <v/>
      </c>
      <c r="P836" s="30" t="str">
        <f>IF(集計用!O836="","",IF(集計用!F836="男",LOOKUP(集計用!O836,得点換算データ!$I$3:$J$12),LOOKUP(集計用!O836,得点換算データ!$I$17:$J$26)))</f>
        <v/>
      </c>
      <c r="Q836" s="28" t="str">
        <f>IF(記入用!M836="","",記入用!M836)</f>
        <v/>
      </c>
      <c r="R836" s="30" t="str">
        <f>IF(集計用!Q836="","",IF(集計用!F836="男",LOOKUP(集計用!Q836,得点換算データ!$K$3:$L$12),LOOKUP(集計用!Q836,得点換算データ!$K$17:$L$26)))</f>
        <v/>
      </c>
      <c r="S836" s="28" t="str">
        <f>IF(記入用!N836="","",ROUNDUP(記入用!N836,1))</f>
        <v/>
      </c>
      <c r="T836" s="30" t="str">
        <f>IF(集計用!S836="","",IF(集計用!F836="男",LOOKUP(集計用!S836,得点換算データ!$M$3:$N$12),LOOKUP(集計用!S836,得点換算データ!$M$17:$N$26)))</f>
        <v/>
      </c>
      <c r="U836" s="28" t="str">
        <f>IF(記入用!O836="","",ROUNDDOWN(記入用!O836,0))</f>
        <v/>
      </c>
      <c r="V836" s="30" t="str">
        <f>IF(集計用!U836="","",IF(集計用!F836="男",LOOKUP(集計用!U836,得点換算データ!$O$3:$P$12),LOOKUP(集計用!U836,得点換算データ!$O$17:$P$26)))</f>
        <v/>
      </c>
      <c r="W836" s="28" t="str">
        <f>IF(記入用!P836="","",ROUNDDOWN(記入用!P836,0))</f>
        <v/>
      </c>
      <c r="X836" s="30" t="str">
        <f>IF(集計用!W836="","",IF(集計用!F836="男",LOOKUP(集計用!W836,得点換算データ!$Q$3:$R$12),LOOKUP(集計用!W836,得点換算データ!$Q$17:$R$26)))</f>
        <v/>
      </c>
      <c r="Y836" s="28" t="str">
        <f>IF(SUM(集計用!H836+J836+L836+N836+P836+R836+T836+V836+X836)=0,"",(H836+J836+L836+N836+T836+V836+X836+MAX(P836,R836)))</f>
        <v/>
      </c>
      <c r="Z836" s="28" t="str">
        <f>IF(Y836="","",IF(C836=1,LOOKUP(Y836,得点換算データ!$B$29:$B$33,得点換算データ!$A$29:$A$33),IF(C836=2,LOOKUP(Y836,得点換算データ!$C$29:$C$33,得点換算データ!$A$29:$A$33),LOOKUP(Y836,得点換算データ!$D$29:$D$33,得点換算データ!$A$29:$A$33))))</f>
        <v/>
      </c>
      <c r="AA836" s="27">
        <f t="shared" si="130"/>
        <v>0</v>
      </c>
      <c r="AB836" s="27"/>
      <c r="AC836" s="27">
        <f t="shared" si="131"/>
        <v>0</v>
      </c>
      <c r="AD836" s="27">
        <f t="shared" si="132"/>
        <v>0</v>
      </c>
      <c r="AE836" s="27">
        <f t="shared" si="133"/>
        <v>0</v>
      </c>
      <c r="AF836" s="27">
        <f t="shared" si="134"/>
        <v>0</v>
      </c>
      <c r="AG836" s="27">
        <f t="shared" si="135"/>
        <v>0</v>
      </c>
      <c r="AH836" s="27">
        <f t="shared" si="136"/>
        <v>0</v>
      </c>
      <c r="AI836" s="27">
        <f t="shared" si="137"/>
        <v>0</v>
      </c>
      <c r="AJ836" s="27">
        <f t="shared" si="138"/>
        <v>0</v>
      </c>
      <c r="AK836" s="27">
        <f t="shared" si="139"/>
        <v>0</v>
      </c>
    </row>
    <row r="837" spans="1:37">
      <c r="A837" s="28" t="str">
        <f>IF(記入用!A837="","",記入用!A837)</f>
        <v/>
      </c>
      <c r="B837" s="28" t="str">
        <f>IF(記入用!B837="","",記入用!B837)</f>
        <v/>
      </c>
      <c r="C837" s="28" t="str">
        <f>IF(記入用!C837="","",記入用!C837)</f>
        <v/>
      </c>
      <c r="D837" s="28" t="str">
        <f>IF(記入用!D837="","",記入用!D837)</f>
        <v/>
      </c>
      <c r="E837" s="28" t="str">
        <f>IF(記入用!E837="","",記入用!E837)</f>
        <v/>
      </c>
      <c r="F837" s="28" t="str">
        <f>IF(記入用!F837="","",記入用!F837)</f>
        <v/>
      </c>
      <c r="G837" s="28" t="str">
        <f>IF(OR(記入用!G837=0,記入用!H837=0),"",ROUND((記入用!G837+記入用!H837)/2,0))</f>
        <v/>
      </c>
      <c r="H837" s="29" t="str">
        <f>IF(集計用!G837="","",IF(集計用!F837="男",LOOKUP(集計用!G837,得点換算データ!$A$3:$B$12),LOOKUP(集計用!G837,得点換算データ!$A$17:$B$26)))</f>
        <v/>
      </c>
      <c r="I837" s="28" t="str">
        <f>IF(記入用!I837="","",記入用!I837)</f>
        <v/>
      </c>
      <c r="J837" s="30" t="str">
        <f>IF(集計用!I837="","",IF(集計用!F837="男",LOOKUP(集計用!I837,得点換算データ!$C$3:$D$12),LOOKUP(集計用!I837,得点換算データ!$C$17:$D$26)))</f>
        <v/>
      </c>
      <c r="K837" s="28" t="str">
        <f>IF(記入用!J837="","",ROUNDDOWN(記入用!J837,0))</f>
        <v/>
      </c>
      <c r="L837" s="29" t="str">
        <f>IF(集計用!K837="","",IF(集計用!F837="男",LOOKUP(集計用!K837,得点換算データ!$E$3:$F$12),LOOKUP(集計用!K837,得点換算データ!$E$17:$F$26)))</f>
        <v/>
      </c>
      <c r="M837" s="28" t="str">
        <f>IF(記入用!K837="","",記入用!K837)</f>
        <v/>
      </c>
      <c r="N837" s="30" t="str">
        <f>IF(集計用!M837="","",IF(集計用!F837="男",LOOKUP(集計用!M837,得点換算データ!$G$3:$H$12),LOOKUP(集計用!M837,得点換算データ!$G$17:$H$26)))</f>
        <v/>
      </c>
      <c r="O837" s="28" t="str">
        <f>IF(記入用!L837="","",記入用!L837)</f>
        <v/>
      </c>
      <c r="P837" s="30" t="str">
        <f>IF(集計用!O837="","",IF(集計用!F837="男",LOOKUP(集計用!O837,得点換算データ!$I$3:$J$12),LOOKUP(集計用!O837,得点換算データ!$I$17:$J$26)))</f>
        <v/>
      </c>
      <c r="Q837" s="28" t="str">
        <f>IF(記入用!M837="","",記入用!M837)</f>
        <v/>
      </c>
      <c r="R837" s="30" t="str">
        <f>IF(集計用!Q837="","",IF(集計用!F837="男",LOOKUP(集計用!Q837,得点換算データ!$K$3:$L$12),LOOKUP(集計用!Q837,得点換算データ!$K$17:$L$26)))</f>
        <v/>
      </c>
      <c r="S837" s="28" t="str">
        <f>IF(記入用!N837="","",ROUNDUP(記入用!N837,1))</f>
        <v/>
      </c>
      <c r="T837" s="30" t="str">
        <f>IF(集計用!S837="","",IF(集計用!F837="男",LOOKUP(集計用!S837,得点換算データ!$M$3:$N$12),LOOKUP(集計用!S837,得点換算データ!$M$17:$N$26)))</f>
        <v/>
      </c>
      <c r="U837" s="28" t="str">
        <f>IF(記入用!O837="","",ROUNDDOWN(記入用!O837,0))</f>
        <v/>
      </c>
      <c r="V837" s="30" t="str">
        <f>IF(集計用!U837="","",IF(集計用!F837="男",LOOKUP(集計用!U837,得点換算データ!$O$3:$P$12),LOOKUP(集計用!U837,得点換算データ!$O$17:$P$26)))</f>
        <v/>
      </c>
      <c r="W837" s="28" t="str">
        <f>IF(記入用!P837="","",ROUNDDOWN(記入用!P837,0))</f>
        <v/>
      </c>
      <c r="X837" s="30" t="str">
        <f>IF(集計用!W837="","",IF(集計用!F837="男",LOOKUP(集計用!W837,得点換算データ!$Q$3:$R$12),LOOKUP(集計用!W837,得点換算データ!$Q$17:$R$26)))</f>
        <v/>
      </c>
      <c r="Y837" s="28" t="str">
        <f>IF(SUM(集計用!H837+J837+L837+N837+P837+R837+T837+V837+X837)=0,"",(H837+J837+L837+N837+T837+V837+X837+MAX(P837,R837)))</f>
        <v/>
      </c>
      <c r="Z837" s="28" t="str">
        <f>IF(Y837="","",IF(C837=1,LOOKUP(Y837,得点換算データ!$B$29:$B$33,得点換算データ!$A$29:$A$33),IF(C837=2,LOOKUP(Y837,得点換算データ!$C$29:$C$33,得点換算データ!$A$29:$A$33),LOOKUP(Y837,得点換算データ!$D$29:$D$33,得点換算データ!$A$29:$A$33))))</f>
        <v/>
      </c>
      <c r="AA837" s="27">
        <f t="shared" si="130"/>
        <v>0</v>
      </c>
      <c r="AB837" s="27"/>
      <c r="AC837" s="27">
        <f t="shared" si="131"/>
        <v>0</v>
      </c>
      <c r="AD837" s="27">
        <f t="shared" si="132"/>
        <v>0</v>
      </c>
      <c r="AE837" s="27">
        <f t="shared" si="133"/>
        <v>0</v>
      </c>
      <c r="AF837" s="27">
        <f t="shared" si="134"/>
        <v>0</v>
      </c>
      <c r="AG837" s="27">
        <f t="shared" si="135"/>
        <v>0</v>
      </c>
      <c r="AH837" s="27">
        <f t="shared" si="136"/>
        <v>0</v>
      </c>
      <c r="AI837" s="27">
        <f t="shared" si="137"/>
        <v>0</v>
      </c>
      <c r="AJ837" s="27">
        <f t="shared" si="138"/>
        <v>0</v>
      </c>
      <c r="AK837" s="27">
        <f t="shared" si="139"/>
        <v>0</v>
      </c>
    </row>
    <row r="838" spans="1:37">
      <c r="A838" s="28" t="str">
        <f>IF(記入用!A838="","",記入用!A838)</f>
        <v/>
      </c>
      <c r="B838" s="28" t="str">
        <f>IF(記入用!B838="","",記入用!B838)</f>
        <v/>
      </c>
      <c r="C838" s="28" t="str">
        <f>IF(記入用!C838="","",記入用!C838)</f>
        <v/>
      </c>
      <c r="D838" s="28" t="str">
        <f>IF(記入用!D838="","",記入用!D838)</f>
        <v/>
      </c>
      <c r="E838" s="28" t="str">
        <f>IF(記入用!E838="","",記入用!E838)</f>
        <v/>
      </c>
      <c r="F838" s="28" t="str">
        <f>IF(記入用!F838="","",記入用!F838)</f>
        <v/>
      </c>
      <c r="G838" s="28" t="str">
        <f>IF(OR(記入用!G838=0,記入用!H838=0),"",ROUND((記入用!G838+記入用!H838)/2,0))</f>
        <v/>
      </c>
      <c r="H838" s="29" t="str">
        <f>IF(集計用!G838="","",IF(集計用!F838="男",LOOKUP(集計用!G838,得点換算データ!$A$3:$B$12),LOOKUP(集計用!G838,得点換算データ!$A$17:$B$26)))</f>
        <v/>
      </c>
      <c r="I838" s="28" t="str">
        <f>IF(記入用!I838="","",記入用!I838)</f>
        <v/>
      </c>
      <c r="J838" s="30" t="str">
        <f>IF(集計用!I838="","",IF(集計用!F838="男",LOOKUP(集計用!I838,得点換算データ!$C$3:$D$12),LOOKUP(集計用!I838,得点換算データ!$C$17:$D$26)))</f>
        <v/>
      </c>
      <c r="K838" s="28" t="str">
        <f>IF(記入用!J838="","",ROUNDDOWN(記入用!J838,0))</f>
        <v/>
      </c>
      <c r="L838" s="29" t="str">
        <f>IF(集計用!K838="","",IF(集計用!F838="男",LOOKUP(集計用!K838,得点換算データ!$E$3:$F$12),LOOKUP(集計用!K838,得点換算データ!$E$17:$F$26)))</f>
        <v/>
      </c>
      <c r="M838" s="28" t="str">
        <f>IF(記入用!K838="","",記入用!K838)</f>
        <v/>
      </c>
      <c r="N838" s="30" t="str">
        <f>IF(集計用!M838="","",IF(集計用!F838="男",LOOKUP(集計用!M838,得点換算データ!$G$3:$H$12),LOOKUP(集計用!M838,得点換算データ!$G$17:$H$26)))</f>
        <v/>
      </c>
      <c r="O838" s="28" t="str">
        <f>IF(記入用!L838="","",記入用!L838)</f>
        <v/>
      </c>
      <c r="P838" s="30" t="str">
        <f>IF(集計用!O838="","",IF(集計用!F838="男",LOOKUP(集計用!O838,得点換算データ!$I$3:$J$12),LOOKUP(集計用!O838,得点換算データ!$I$17:$J$26)))</f>
        <v/>
      </c>
      <c r="Q838" s="28" t="str">
        <f>IF(記入用!M838="","",記入用!M838)</f>
        <v/>
      </c>
      <c r="R838" s="30" t="str">
        <f>IF(集計用!Q838="","",IF(集計用!F838="男",LOOKUP(集計用!Q838,得点換算データ!$K$3:$L$12),LOOKUP(集計用!Q838,得点換算データ!$K$17:$L$26)))</f>
        <v/>
      </c>
      <c r="S838" s="28" t="str">
        <f>IF(記入用!N838="","",ROUNDUP(記入用!N838,1))</f>
        <v/>
      </c>
      <c r="T838" s="30" t="str">
        <f>IF(集計用!S838="","",IF(集計用!F838="男",LOOKUP(集計用!S838,得点換算データ!$M$3:$N$12),LOOKUP(集計用!S838,得点換算データ!$M$17:$N$26)))</f>
        <v/>
      </c>
      <c r="U838" s="28" t="str">
        <f>IF(記入用!O838="","",ROUNDDOWN(記入用!O838,0))</f>
        <v/>
      </c>
      <c r="V838" s="30" t="str">
        <f>IF(集計用!U838="","",IF(集計用!F838="男",LOOKUP(集計用!U838,得点換算データ!$O$3:$P$12),LOOKUP(集計用!U838,得点換算データ!$O$17:$P$26)))</f>
        <v/>
      </c>
      <c r="W838" s="28" t="str">
        <f>IF(記入用!P838="","",ROUNDDOWN(記入用!P838,0))</f>
        <v/>
      </c>
      <c r="X838" s="30" t="str">
        <f>IF(集計用!W838="","",IF(集計用!F838="男",LOOKUP(集計用!W838,得点換算データ!$Q$3:$R$12),LOOKUP(集計用!W838,得点換算データ!$Q$17:$R$26)))</f>
        <v/>
      </c>
      <c r="Y838" s="28" t="str">
        <f>IF(SUM(集計用!H838+J838+L838+N838+P838+R838+T838+V838+X838)=0,"",(H838+J838+L838+N838+T838+V838+X838+MAX(P838,R838)))</f>
        <v/>
      </c>
      <c r="Z838" s="28" t="str">
        <f>IF(Y838="","",IF(C838=1,LOOKUP(Y838,得点換算データ!$B$29:$B$33,得点換算データ!$A$29:$A$33),IF(C838=2,LOOKUP(Y838,得点換算データ!$C$29:$C$33,得点換算データ!$A$29:$A$33),LOOKUP(Y838,得点換算データ!$D$29:$D$33,得点換算データ!$A$29:$A$33))))</f>
        <v/>
      </c>
      <c r="AA838" s="27">
        <f t="shared" si="130"/>
        <v>0</v>
      </c>
      <c r="AB838" s="27"/>
      <c r="AC838" s="27">
        <f t="shared" si="131"/>
        <v>0</v>
      </c>
      <c r="AD838" s="27">
        <f t="shared" si="132"/>
        <v>0</v>
      </c>
      <c r="AE838" s="27">
        <f t="shared" si="133"/>
        <v>0</v>
      </c>
      <c r="AF838" s="27">
        <f t="shared" si="134"/>
        <v>0</v>
      </c>
      <c r="AG838" s="27">
        <f t="shared" si="135"/>
        <v>0</v>
      </c>
      <c r="AH838" s="27">
        <f t="shared" si="136"/>
        <v>0</v>
      </c>
      <c r="AI838" s="27">
        <f t="shared" si="137"/>
        <v>0</v>
      </c>
      <c r="AJ838" s="27">
        <f t="shared" si="138"/>
        <v>0</v>
      </c>
      <c r="AK838" s="27">
        <f t="shared" si="139"/>
        <v>0</v>
      </c>
    </row>
    <row r="839" spans="1:37">
      <c r="A839" s="28" t="str">
        <f>IF(記入用!A839="","",記入用!A839)</f>
        <v/>
      </c>
      <c r="B839" s="28" t="str">
        <f>IF(記入用!B839="","",記入用!B839)</f>
        <v/>
      </c>
      <c r="C839" s="28" t="str">
        <f>IF(記入用!C839="","",記入用!C839)</f>
        <v/>
      </c>
      <c r="D839" s="28" t="str">
        <f>IF(記入用!D839="","",記入用!D839)</f>
        <v/>
      </c>
      <c r="E839" s="28" t="str">
        <f>IF(記入用!E839="","",記入用!E839)</f>
        <v/>
      </c>
      <c r="F839" s="28" t="str">
        <f>IF(記入用!F839="","",記入用!F839)</f>
        <v/>
      </c>
      <c r="G839" s="28" t="str">
        <f>IF(OR(記入用!G839=0,記入用!H839=0),"",ROUND((記入用!G839+記入用!H839)/2,0))</f>
        <v/>
      </c>
      <c r="H839" s="29" t="str">
        <f>IF(集計用!G839="","",IF(集計用!F839="男",LOOKUP(集計用!G839,得点換算データ!$A$3:$B$12),LOOKUP(集計用!G839,得点換算データ!$A$17:$B$26)))</f>
        <v/>
      </c>
      <c r="I839" s="28" t="str">
        <f>IF(記入用!I839="","",記入用!I839)</f>
        <v/>
      </c>
      <c r="J839" s="30" t="str">
        <f>IF(集計用!I839="","",IF(集計用!F839="男",LOOKUP(集計用!I839,得点換算データ!$C$3:$D$12),LOOKUP(集計用!I839,得点換算データ!$C$17:$D$26)))</f>
        <v/>
      </c>
      <c r="K839" s="28" t="str">
        <f>IF(記入用!J839="","",ROUNDDOWN(記入用!J839,0))</f>
        <v/>
      </c>
      <c r="L839" s="29" t="str">
        <f>IF(集計用!K839="","",IF(集計用!F839="男",LOOKUP(集計用!K839,得点換算データ!$E$3:$F$12),LOOKUP(集計用!K839,得点換算データ!$E$17:$F$26)))</f>
        <v/>
      </c>
      <c r="M839" s="28" t="str">
        <f>IF(記入用!K839="","",記入用!K839)</f>
        <v/>
      </c>
      <c r="N839" s="30" t="str">
        <f>IF(集計用!M839="","",IF(集計用!F839="男",LOOKUP(集計用!M839,得点換算データ!$G$3:$H$12),LOOKUP(集計用!M839,得点換算データ!$G$17:$H$26)))</f>
        <v/>
      </c>
      <c r="O839" s="28" t="str">
        <f>IF(記入用!L839="","",記入用!L839)</f>
        <v/>
      </c>
      <c r="P839" s="30" t="str">
        <f>IF(集計用!O839="","",IF(集計用!F839="男",LOOKUP(集計用!O839,得点換算データ!$I$3:$J$12),LOOKUP(集計用!O839,得点換算データ!$I$17:$J$26)))</f>
        <v/>
      </c>
      <c r="Q839" s="28" t="str">
        <f>IF(記入用!M839="","",記入用!M839)</f>
        <v/>
      </c>
      <c r="R839" s="30" t="str">
        <f>IF(集計用!Q839="","",IF(集計用!F839="男",LOOKUP(集計用!Q839,得点換算データ!$K$3:$L$12),LOOKUP(集計用!Q839,得点換算データ!$K$17:$L$26)))</f>
        <v/>
      </c>
      <c r="S839" s="28" t="str">
        <f>IF(記入用!N839="","",ROUNDUP(記入用!N839,1))</f>
        <v/>
      </c>
      <c r="T839" s="30" t="str">
        <f>IF(集計用!S839="","",IF(集計用!F839="男",LOOKUP(集計用!S839,得点換算データ!$M$3:$N$12),LOOKUP(集計用!S839,得点換算データ!$M$17:$N$26)))</f>
        <v/>
      </c>
      <c r="U839" s="28" t="str">
        <f>IF(記入用!O839="","",ROUNDDOWN(記入用!O839,0))</f>
        <v/>
      </c>
      <c r="V839" s="30" t="str">
        <f>IF(集計用!U839="","",IF(集計用!F839="男",LOOKUP(集計用!U839,得点換算データ!$O$3:$P$12),LOOKUP(集計用!U839,得点換算データ!$O$17:$P$26)))</f>
        <v/>
      </c>
      <c r="W839" s="28" t="str">
        <f>IF(記入用!P839="","",ROUNDDOWN(記入用!P839,0))</f>
        <v/>
      </c>
      <c r="X839" s="30" t="str">
        <f>IF(集計用!W839="","",IF(集計用!F839="男",LOOKUP(集計用!W839,得点換算データ!$Q$3:$R$12),LOOKUP(集計用!W839,得点換算データ!$Q$17:$R$26)))</f>
        <v/>
      </c>
      <c r="Y839" s="28" t="str">
        <f>IF(SUM(集計用!H839+J839+L839+N839+P839+R839+T839+V839+X839)=0,"",(H839+J839+L839+N839+T839+V839+X839+MAX(P839,R839)))</f>
        <v/>
      </c>
      <c r="Z839" s="28" t="str">
        <f>IF(Y839="","",IF(C839=1,LOOKUP(Y839,得点換算データ!$B$29:$B$33,得点換算データ!$A$29:$A$33),IF(C839=2,LOOKUP(Y839,得点換算データ!$C$29:$C$33,得点換算データ!$A$29:$A$33),LOOKUP(Y839,得点換算データ!$D$29:$D$33,得点換算データ!$A$29:$A$33))))</f>
        <v/>
      </c>
      <c r="AA839" s="27">
        <f t="shared" si="130"/>
        <v>0</v>
      </c>
      <c r="AB839" s="27"/>
      <c r="AC839" s="27">
        <f t="shared" si="131"/>
        <v>0</v>
      </c>
      <c r="AD839" s="27">
        <f t="shared" si="132"/>
        <v>0</v>
      </c>
      <c r="AE839" s="27">
        <f t="shared" si="133"/>
        <v>0</v>
      </c>
      <c r="AF839" s="27">
        <f t="shared" si="134"/>
        <v>0</v>
      </c>
      <c r="AG839" s="27">
        <f t="shared" si="135"/>
        <v>0</v>
      </c>
      <c r="AH839" s="27">
        <f t="shared" si="136"/>
        <v>0</v>
      </c>
      <c r="AI839" s="27">
        <f t="shared" si="137"/>
        <v>0</v>
      </c>
      <c r="AJ839" s="27">
        <f t="shared" si="138"/>
        <v>0</v>
      </c>
      <c r="AK839" s="27">
        <f t="shared" si="139"/>
        <v>0</v>
      </c>
    </row>
    <row r="840" spans="1:37">
      <c r="A840" s="28" t="str">
        <f>IF(記入用!A840="","",記入用!A840)</f>
        <v/>
      </c>
      <c r="B840" s="28" t="str">
        <f>IF(記入用!B840="","",記入用!B840)</f>
        <v/>
      </c>
      <c r="C840" s="28" t="str">
        <f>IF(記入用!C840="","",記入用!C840)</f>
        <v/>
      </c>
      <c r="D840" s="28" t="str">
        <f>IF(記入用!D840="","",記入用!D840)</f>
        <v/>
      </c>
      <c r="E840" s="28" t="str">
        <f>IF(記入用!E840="","",記入用!E840)</f>
        <v/>
      </c>
      <c r="F840" s="28" t="str">
        <f>IF(記入用!F840="","",記入用!F840)</f>
        <v/>
      </c>
      <c r="G840" s="28" t="str">
        <f>IF(OR(記入用!G840=0,記入用!H840=0),"",ROUND((記入用!G840+記入用!H840)/2,0))</f>
        <v/>
      </c>
      <c r="H840" s="29" t="str">
        <f>IF(集計用!G840="","",IF(集計用!F840="男",LOOKUP(集計用!G840,得点換算データ!$A$3:$B$12),LOOKUP(集計用!G840,得点換算データ!$A$17:$B$26)))</f>
        <v/>
      </c>
      <c r="I840" s="28" t="str">
        <f>IF(記入用!I840="","",記入用!I840)</f>
        <v/>
      </c>
      <c r="J840" s="30" t="str">
        <f>IF(集計用!I840="","",IF(集計用!F840="男",LOOKUP(集計用!I840,得点換算データ!$C$3:$D$12),LOOKUP(集計用!I840,得点換算データ!$C$17:$D$26)))</f>
        <v/>
      </c>
      <c r="K840" s="28" t="str">
        <f>IF(記入用!J840="","",ROUNDDOWN(記入用!J840,0))</f>
        <v/>
      </c>
      <c r="L840" s="29" t="str">
        <f>IF(集計用!K840="","",IF(集計用!F840="男",LOOKUP(集計用!K840,得点換算データ!$E$3:$F$12),LOOKUP(集計用!K840,得点換算データ!$E$17:$F$26)))</f>
        <v/>
      </c>
      <c r="M840" s="28" t="str">
        <f>IF(記入用!K840="","",記入用!K840)</f>
        <v/>
      </c>
      <c r="N840" s="30" t="str">
        <f>IF(集計用!M840="","",IF(集計用!F840="男",LOOKUP(集計用!M840,得点換算データ!$G$3:$H$12),LOOKUP(集計用!M840,得点換算データ!$G$17:$H$26)))</f>
        <v/>
      </c>
      <c r="O840" s="28" t="str">
        <f>IF(記入用!L840="","",記入用!L840)</f>
        <v/>
      </c>
      <c r="P840" s="30" t="str">
        <f>IF(集計用!O840="","",IF(集計用!F840="男",LOOKUP(集計用!O840,得点換算データ!$I$3:$J$12),LOOKUP(集計用!O840,得点換算データ!$I$17:$J$26)))</f>
        <v/>
      </c>
      <c r="Q840" s="28" t="str">
        <f>IF(記入用!M840="","",記入用!M840)</f>
        <v/>
      </c>
      <c r="R840" s="30" t="str">
        <f>IF(集計用!Q840="","",IF(集計用!F840="男",LOOKUP(集計用!Q840,得点換算データ!$K$3:$L$12),LOOKUP(集計用!Q840,得点換算データ!$K$17:$L$26)))</f>
        <v/>
      </c>
      <c r="S840" s="28" t="str">
        <f>IF(記入用!N840="","",ROUNDUP(記入用!N840,1))</f>
        <v/>
      </c>
      <c r="T840" s="30" t="str">
        <f>IF(集計用!S840="","",IF(集計用!F840="男",LOOKUP(集計用!S840,得点換算データ!$M$3:$N$12),LOOKUP(集計用!S840,得点換算データ!$M$17:$N$26)))</f>
        <v/>
      </c>
      <c r="U840" s="28" t="str">
        <f>IF(記入用!O840="","",ROUNDDOWN(記入用!O840,0))</f>
        <v/>
      </c>
      <c r="V840" s="30" t="str">
        <f>IF(集計用!U840="","",IF(集計用!F840="男",LOOKUP(集計用!U840,得点換算データ!$O$3:$P$12),LOOKUP(集計用!U840,得点換算データ!$O$17:$P$26)))</f>
        <v/>
      </c>
      <c r="W840" s="28" t="str">
        <f>IF(記入用!P840="","",ROUNDDOWN(記入用!P840,0))</f>
        <v/>
      </c>
      <c r="X840" s="30" t="str">
        <f>IF(集計用!W840="","",IF(集計用!F840="男",LOOKUP(集計用!W840,得点換算データ!$Q$3:$R$12),LOOKUP(集計用!W840,得点換算データ!$Q$17:$R$26)))</f>
        <v/>
      </c>
      <c r="Y840" s="28" t="str">
        <f>IF(SUM(集計用!H840+J840+L840+N840+P840+R840+T840+V840+X840)=0,"",(H840+J840+L840+N840+T840+V840+X840+MAX(P840,R840)))</f>
        <v/>
      </c>
      <c r="Z840" s="28" t="str">
        <f>IF(Y840="","",IF(C840=1,LOOKUP(Y840,得点換算データ!$B$29:$B$33,得点換算データ!$A$29:$A$33),IF(C840=2,LOOKUP(Y840,得点換算データ!$C$29:$C$33,得点換算データ!$A$29:$A$33),LOOKUP(Y840,得点換算データ!$D$29:$D$33,得点換算データ!$A$29:$A$33))))</f>
        <v/>
      </c>
      <c r="AA840" s="27">
        <f t="shared" si="130"/>
        <v>0</v>
      </c>
      <c r="AB840" s="27"/>
      <c r="AC840" s="27">
        <f t="shared" si="131"/>
        <v>0</v>
      </c>
      <c r="AD840" s="27">
        <f t="shared" si="132"/>
        <v>0</v>
      </c>
      <c r="AE840" s="27">
        <f t="shared" si="133"/>
        <v>0</v>
      </c>
      <c r="AF840" s="27">
        <f t="shared" si="134"/>
        <v>0</v>
      </c>
      <c r="AG840" s="27">
        <f t="shared" si="135"/>
        <v>0</v>
      </c>
      <c r="AH840" s="27">
        <f t="shared" si="136"/>
        <v>0</v>
      </c>
      <c r="AI840" s="27">
        <f t="shared" si="137"/>
        <v>0</v>
      </c>
      <c r="AJ840" s="27">
        <f t="shared" si="138"/>
        <v>0</v>
      </c>
      <c r="AK840" s="27">
        <f t="shared" si="139"/>
        <v>0</v>
      </c>
    </row>
    <row r="841" spans="1:37">
      <c r="A841" s="28" t="str">
        <f>IF(記入用!A841="","",記入用!A841)</f>
        <v/>
      </c>
      <c r="B841" s="28" t="str">
        <f>IF(記入用!B841="","",記入用!B841)</f>
        <v/>
      </c>
      <c r="C841" s="28" t="str">
        <f>IF(記入用!C841="","",記入用!C841)</f>
        <v/>
      </c>
      <c r="D841" s="28" t="str">
        <f>IF(記入用!D841="","",記入用!D841)</f>
        <v/>
      </c>
      <c r="E841" s="28" t="str">
        <f>IF(記入用!E841="","",記入用!E841)</f>
        <v/>
      </c>
      <c r="F841" s="28" t="str">
        <f>IF(記入用!F841="","",記入用!F841)</f>
        <v/>
      </c>
      <c r="G841" s="28" t="str">
        <f>IF(OR(記入用!G841=0,記入用!H841=0),"",ROUND((記入用!G841+記入用!H841)/2,0))</f>
        <v/>
      </c>
      <c r="H841" s="29" t="str">
        <f>IF(集計用!G841="","",IF(集計用!F841="男",LOOKUP(集計用!G841,得点換算データ!$A$3:$B$12),LOOKUP(集計用!G841,得点換算データ!$A$17:$B$26)))</f>
        <v/>
      </c>
      <c r="I841" s="28" t="str">
        <f>IF(記入用!I841="","",記入用!I841)</f>
        <v/>
      </c>
      <c r="J841" s="30" t="str">
        <f>IF(集計用!I841="","",IF(集計用!F841="男",LOOKUP(集計用!I841,得点換算データ!$C$3:$D$12),LOOKUP(集計用!I841,得点換算データ!$C$17:$D$26)))</f>
        <v/>
      </c>
      <c r="K841" s="28" t="str">
        <f>IF(記入用!J841="","",ROUNDDOWN(記入用!J841,0))</f>
        <v/>
      </c>
      <c r="L841" s="29" t="str">
        <f>IF(集計用!K841="","",IF(集計用!F841="男",LOOKUP(集計用!K841,得点換算データ!$E$3:$F$12),LOOKUP(集計用!K841,得点換算データ!$E$17:$F$26)))</f>
        <v/>
      </c>
      <c r="M841" s="28" t="str">
        <f>IF(記入用!K841="","",記入用!K841)</f>
        <v/>
      </c>
      <c r="N841" s="30" t="str">
        <f>IF(集計用!M841="","",IF(集計用!F841="男",LOOKUP(集計用!M841,得点換算データ!$G$3:$H$12),LOOKUP(集計用!M841,得点換算データ!$G$17:$H$26)))</f>
        <v/>
      </c>
      <c r="O841" s="28" t="str">
        <f>IF(記入用!L841="","",記入用!L841)</f>
        <v/>
      </c>
      <c r="P841" s="30" t="str">
        <f>IF(集計用!O841="","",IF(集計用!F841="男",LOOKUP(集計用!O841,得点換算データ!$I$3:$J$12),LOOKUP(集計用!O841,得点換算データ!$I$17:$J$26)))</f>
        <v/>
      </c>
      <c r="Q841" s="28" t="str">
        <f>IF(記入用!M841="","",記入用!M841)</f>
        <v/>
      </c>
      <c r="R841" s="30" t="str">
        <f>IF(集計用!Q841="","",IF(集計用!F841="男",LOOKUP(集計用!Q841,得点換算データ!$K$3:$L$12),LOOKUP(集計用!Q841,得点換算データ!$K$17:$L$26)))</f>
        <v/>
      </c>
      <c r="S841" s="28" t="str">
        <f>IF(記入用!N841="","",ROUNDUP(記入用!N841,1))</f>
        <v/>
      </c>
      <c r="T841" s="30" t="str">
        <f>IF(集計用!S841="","",IF(集計用!F841="男",LOOKUP(集計用!S841,得点換算データ!$M$3:$N$12),LOOKUP(集計用!S841,得点換算データ!$M$17:$N$26)))</f>
        <v/>
      </c>
      <c r="U841" s="28" t="str">
        <f>IF(記入用!O841="","",ROUNDDOWN(記入用!O841,0))</f>
        <v/>
      </c>
      <c r="V841" s="30" t="str">
        <f>IF(集計用!U841="","",IF(集計用!F841="男",LOOKUP(集計用!U841,得点換算データ!$O$3:$P$12),LOOKUP(集計用!U841,得点換算データ!$O$17:$P$26)))</f>
        <v/>
      </c>
      <c r="W841" s="28" t="str">
        <f>IF(記入用!P841="","",ROUNDDOWN(記入用!P841,0))</f>
        <v/>
      </c>
      <c r="X841" s="30" t="str">
        <f>IF(集計用!W841="","",IF(集計用!F841="男",LOOKUP(集計用!W841,得点換算データ!$Q$3:$R$12),LOOKUP(集計用!W841,得点換算データ!$Q$17:$R$26)))</f>
        <v/>
      </c>
      <c r="Y841" s="28" t="str">
        <f>IF(SUM(集計用!H841+J841+L841+N841+P841+R841+T841+V841+X841)=0,"",(H841+J841+L841+N841+T841+V841+X841+MAX(P841,R841)))</f>
        <v/>
      </c>
      <c r="Z841" s="28" t="str">
        <f>IF(Y841="","",IF(C841=1,LOOKUP(Y841,得点換算データ!$B$29:$B$33,得点換算データ!$A$29:$A$33),IF(C841=2,LOOKUP(Y841,得点換算データ!$C$29:$C$33,得点換算データ!$A$29:$A$33),LOOKUP(Y841,得点換算データ!$D$29:$D$33,得点換算データ!$A$29:$A$33))))</f>
        <v/>
      </c>
      <c r="AA841" s="27">
        <f t="shared" si="130"/>
        <v>0</v>
      </c>
      <c r="AB841" s="27"/>
      <c r="AC841" s="27">
        <f t="shared" si="131"/>
        <v>0</v>
      </c>
      <c r="AD841" s="27">
        <f t="shared" si="132"/>
        <v>0</v>
      </c>
      <c r="AE841" s="27">
        <f t="shared" si="133"/>
        <v>0</v>
      </c>
      <c r="AF841" s="27">
        <f t="shared" si="134"/>
        <v>0</v>
      </c>
      <c r="AG841" s="27">
        <f t="shared" si="135"/>
        <v>0</v>
      </c>
      <c r="AH841" s="27">
        <f t="shared" si="136"/>
        <v>0</v>
      </c>
      <c r="AI841" s="27">
        <f t="shared" si="137"/>
        <v>0</v>
      </c>
      <c r="AJ841" s="27">
        <f t="shared" si="138"/>
        <v>0</v>
      </c>
      <c r="AK841" s="27">
        <f t="shared" si="139"/>
        <v>0</v>
      </c>
    </row>
    <row r="842" spans="1:37">
      <c r="A842" s="28" t="str">
        <f>IF(記入用!A842="","",記入用!A842)</f>
        <v/>
      </c>
      <c r="B842" s="28" t="str">
        <f>IF(記入用!B842="","",記入用!B842)</f>
        <v/>
      </c>
      <c r="C842" s="28" t="str">
        <f>IF(記入用!C842="","",記入用!C842)</f>
        <v/>
      </c>
      <c r="D842" s="28" t="str">
        <f>IF(記入用!D842="","",記入用!D842)</f>
        <v/>
      </c>
      <c r="E842" s="28" t="str">
        <f>IF(記入用!E842="","",記入用!E842)</f>
        <v/>
      </c>
      <c r="F842" s="28" t="str">
        <f>IF(記入用!F842="","",記入用!F842)</f>
        <v/>
      </c>
      <c r="G842" s="28" t="str">
        <f>IF(OR(記入用!G842=0,記入用!H842=0),"",ROUND((記入用!G842+記入用!H842)/2,0))</f>
        <v/>
      </c>
      <c r="H842" s="29" t="str">
        <f>IF(集計用!G842="","",IF(集計用!F842="男",LOOKUP(集計用!G842,得点換算データ!$A$3:$B$12),LOOKUP(集計用!G842,得点換算データ!$A$17:$B$26)))</f>
        <v/>
      </c>
      <c r="I842" s="28" t="str">
        <f>IF(記入用!I842="","",記入用!I842)</f>
        <v/>
      </c>
      <c r="J842" s="30" t="str">
        <f>IF(集計用!I842="","",IF(集計用!F842="男",LOOKUP(集計用!I842,得点換算データ!$C$3:$D$12),LOOKUP(集計用!I842,得点換算データ!$C$17:$D$26)))</f>
        <v/>
      </c>
      <c r="K842" s="28" t="str">
        <f>IF(記入用!J842="","",ROUNDDOWN(記入用!J842,0))</f>
        <v/>
      </c>
      <c r="L842" s="29" t="str">
        <f>IF(集計用!K842="","",IF(集計用!F842="男",LOOKUP(集計用!K842,得点換算データ!$E$3:$F$12),LOOKUP(集計用!K842,得点換算データ!$E$17:$F$26)))</f>
        <v/>
      </c>
      <c r="M842" s="28" t="str">
        <f>IF(記入用!K842="","",記入用!K842)</f>
        <v/>
      </c>
      <c r="N842" s="30" t="str">
        <f>IF(集計用!M842="","",IF(集計用!F842="男",LOOKUP(集計用!M842,得点換算データ!$G$3:$H$12),LOOKUP(集計用!M842,得点換算データ!$G$17:$H$26)))</f>
        <v/>
      </c>
      <c r="O842" s="28" t="str">
        <f>IF(記入用!L842="","",記入用!L842)</f>
        <v/>
      </c>
      <c r="P842" s="30" t="str">
        <f>IF(集計用!O842="","",IF(集計用!F842="男",LOOKUP(集計用!O842,得点換算データ!$I$3:$J$12),LOOKUP(集計用!O842,得点換算データ!$I$17:$J$26)))</f>
        <v/>
      </c>
      <c r="Q842" s="28" t="str">
        <f>IF(記入用!M842="","",記入用!M842)</f>
        <v/>
      </c>
      <c r="R842" s="30" t="str">
        <f>IF(集計用!Q842="","",IF(集計用!F842="男",LOOKUP(集計用!Q842,得点換算データ!$K$3:$L$12),LOOKUP(集計用!Q842,得点換算データ!$K$17:$L$26)))</f>
        <v/>
      </c>
      <c r="S842" s="28" t="str">
        <f>IF(記入用!N842="","",ROUNDUP(記入用!N842,1))</f>
        <v/>
      </c>
      <c r="T842" s="30" t="str">
        <f>IF(集計用!S842="","",IF(集計用!F842="男",LOOKUP(集計用!S842,得点換算データ!$M$3:$N$12),LOOKUP(集計用!S842,得点換算データ!$M$17:$N$26)))</f>
        <v/>
      </c>
      <c r="U842" s="28" t="str">
        <f>IF(記入用!O842="","",ROUNDDOWN(記入用!O842,0))</f>
        <v/>
      </c>
      <c r="V842" s="30" t="str">
        <f>IF(集計用!U842="","",IF(集計用!F842="男",LOOKUP(集計用!U842,得点換算データ!$O$3:$P$12),LOOKUP(集計用!U842,得点換算データ!$O$17:$P$26)))</f>
        <v/>
      </c>
      <c r="W842" s="28" t="str">
        <f>IF(記入用!P842="","",ROUNDDOWN(記入用!P842,0))</f>
        <v/>
      </c>
      <c r="X842" s="30" t="str">
        <f>IF(集計用!W842="","",IF(集計用!F842="男",LOOKUP(集計用!W842,得点換算データ!$Q$3:$R$12),LOOKUP(集計用!W842,得点換算データ!$Q$17:$R$26)))</f>
        <v/>
      </c>
      <c r="Y842" s="28" t="str">
        <f>IF(SUM(集計用!H842+J842+L842+N842+P842+R842+T842+V842+X842)=0,"",(H842+J842+L842+N842+T842+V842+X842+MAX(P842,R842)))</f>
        <v/>
      </c>
      <c r="Z842" s="28" t="str">
        <f>IF(Y842="","",IF(C842=1,LOOKUP(Y842,得点換算データ!$B$29:$B$33,得点換算データ!$A$29:$A$33),IF(C842=2,LOOKUP(Y842,得点換算データ!$C$29:$C$33,得点換算データ!$A$29:$A$33),LOOKUP(Y842,得点換算データ!$D$29:$D$33,得点換算データ!$A$29:$A$33))))</f>
        <v/>
      </c>
      <c r="AA842" s="27">
        <f t="shared" si="130"/>
        <v>0</v>
      </c>
      <c r="AB842" s="27"/>
      <c r="AC842" s="27">
        <f t="shared" si="131"/>
        <v>0</v>
      </c>
      <c r="AD842" s="27">
        <f t="shared" si="132"/>
        <v>0</v>
      </c>
      <c r="AE842" s="27">
        <f t="shared" si="133"/>
        <v>0</v>
      </c>
      <c r="AF842" s="27">
        <f t="shared" si="134"/>
        <v>0</v>
      </c>
      <c r="AG842" s="27">
        <f t="shared" si="135"/>
        <v>0</v>
      </c>
      <c r="AH842" s="27">
        <f t="shared" si="136"/>
        <v>0</v>
      </c>
      <c r="AI842" s="27">
        <f t="shared" si="137"/>
        <v>0</v>
      </c>
      <c r="AJ842" s="27">
        <f t="shared" si="138"/>
        <v>0</v>
      </c>
      <c r="AK842" s="27">
        <f t="shared" si="139"/>
        <v>0</v>
      </c>
    </row>
    <row r="843" spans="1:37">
      <c r="A843" s="28" t="str">
        <f>IF(記入用!A843="","",記入用!A843)</f>
        <v/>
      </c>
      <c r="B843" s="28" t="str">
        <f>IF(記入用!B843="","",記入用!B843)</f>
        <v/>
      </c>
      <c r="C843" s="28" t="str">
        <f>IF(記入用!C843="","",記入用!C843)</f>
        <v/>
      </c>
      <c r="D843" s="28" t="str">
        <f>IF(記入用!D843="","",記入用!D843)</f>
        <v/>
      </c>
      <c r="E843" s="28" t="str">
        <f>IF(記入用!E843="","",記入用!E843)</f>
        <v/>
      </c>
      <c r="F843" s="28" t="str">
        <f>IF(記入用!F843="","",記入用!F843)</f>
        <v/>
      </c>
      <c r="G843" s="28" t="str">
        <f>IF(OR(記入用!G843=0,記入用!H843=0),"",ROUND((記入用!G843+記入用!H843)/2,0))</f>
        <v/>
      </c>
      <c r="H843" s="29" t="str">
        <f>IF(集計用!G843="","",IF(集計用!F843="男",LOOKUP(集計用!G843,得点換算データ!$A$3:$B$12),LOOKUP(集計用!G843,得点換算データ!$A$17:$B$26)))</f>
        <v/>
      </c>
      <c r="I843" s="28" t="str">
        <f>IF(記入用!I843="","",記入用!I843)</f>
        <v/>
      </c>
      <c r="J843" s="30" t="str">
        <f>IF(集計用!I843="","",IF(集計用!F843="男",LOOKUP(集計用!I843,得点換算データ!$C$3:$D$12),LOOKUP(集計用!I843,得点換算データ!$C$17:$D$26)))</f>
        <v/>
      </c>
      <c r="K843" s="28" t="str">
        <f>IF(記入用!J843="","",ROUNDDOWN(記入用!J843,0))</f>
        <v/>
      </c>
      <c r="L843" s="29" t="str">
        <f>IF(集計用!K843="","",IF(集計用!F843="男",LOOKUP(集計用!K843,得点換算データ!$E$3:$F$12),LOOKUP(集計用!K843,得点換算データ!$E$17:$F$26)))</f>
        <v/>
      </c>
      <c r="M843" s="28" t="str">
        <f>IF(記入用!K843="","",記入用!K843)</f>
        <v/>
      </c>
      <c r="N843" s="30" t="str">
        <f>IF(集計用!M843="","",IF(集計用!F843="男",LOOKUP(集計用!M843,得点換算データ!$G$3:$H$12),LOOKUP(集計用!M843,得点換算データ!$G$17:$H$26)))</f>
        <v/>
      </c>
      <c r="O843" s="28" t="str">
        <f>IF(記入用!L843="","",記入用!L843)</f>
        <v/>
      </c>
      <c r="P843" s="30" t="str">
        <f>IF(集計用!O843="","",IF(集計用!F843="男",LOOKUP(集計用!O843,得点換算データ!$I$3:$J$12),LOOKUP(集計用!O843,得点換算データ!$I$17:$J$26)))</f>
        <v/>
      </c>
      <c r="Q843" s="28" t="str">
        <f>IF(記入用!M843="","",記入用!M843)</f>
        <v/>
      </c>
      <c r="R843" s="30" t="str">
        <f>IF(集計用!Q843="","",IF(集計用!F843="男",LOOKUP(集計用!Q843,得点換算データ!$K$3:$L$12),LOOKUP(集計用!Q843,得点換算データ!$K$17:$L$26)))</f>
        <v/>
      </c>
      <c r="S843" s="28" t="str">
        <f>IF(記入用!N843="","",ROUNDUP(記入用!N843,1))</f>
        <v/>
      </c>
      <c r="T843" s="30" t="str">
        <f>IF(集計用!S843="","",IF(集計用!F843="男",LOOKUP(集計用!S843,得点換算データ!$M$3:$N$12),LOOKUP(集計用!S843,得点換算データ!$M$17:$N$26)))</f>
        <v/>
      </c>
      <c r="U843" s="28" t="str">
        <f>IF(記入用!O843="","",ROUNDDOWN(記入用!O843,0))</f>
        <v/>
      </c>
      <c r="V843" s="30" t="str">
        <f>IF(集計用!U843="","",IF(集計用!F843="男",LOOKUP(集計用!U843,得点換算データ!$O$3:$P$12),LOOKUP(集計用!U843,得点換算データ!$O$17:$P$26)))</f>
        <v/>
      </c>
      <c r="W843" s="28" t="str">
        <f>IF(記入用!P843="","",ROUNDDOWN(記入用!P843,0))</f>
        <v/>
      </c>
      <c r="X843" s="30" t="str">
        <f>IF(集計用!W843="","",IF(集計用!F843="男",LOOKUP(集計用!W843,得点換算データ!$Q$3:$R$12),LOOKUP(集計用!W843,得点換算データ!$Q$17:$R$26)))</f>
        <v/>
      </c>
      <c r="Y843" s="28" t="str">
        <f>IF(SUM(集計用!H843+J843+L843+N843+P843+R843+T843+V843+X843)=0,"",(H843+J843+L843+N843+T843+V843+X843+MAX(P843,R843)))</f>
        <v/>
      </c>
      <c r="Z843" s="28" t="str">
        <f>IF(Y843="","",IF(C843=1,LOOKUP(Y843,得点換算データ!$B$29:$B$33,得点換算データ!$A$29:$A$33),IF(C843=2,LOOKUP(Y843,得点換算データ!$C$29:$C$33,得点換算データ!$A$29:$A$33),LOOKUP(Y843,得点換算データ!$D$29:$D$33,得点換算データ!$A$29:$A$33))))</f>
        <v/>
      </c>
      <c r="AA843" s="27">
        <f t="shared" si="130"/>
        <v>0</v>
      </c>
      <c r="AB843" s="27"/>
      <c r="AC843" s="27">
        <f t="shared" si="131"/>
        <v>0</v>
      </c>
      <c r="AD843" s="27">
        <f t="shared" si="132"/>
        <v>0</v>
      </c>
      <c r="AE843" s="27">
        <f t="shared" si="133"/>
        <v>0</v>
      </c>
      <c r="AF843" s="27">
        <f t="shared" si="134"/>
        <v>0</v>
      </c>
      <c r="AG843" s="27">
        <f t="shared" si="135"/>
        <v>0</v>
      </c>
      <c r="AH843" s="27">
        <f t="shared" si="136"/>
        <v>0</v>
      </c>
      <c r="AI843" s="27">
        <f t="shared" si="137"/>
        <v>0</v>
      </c>
      <c r="AJ843" s="27">
        <f t="shared" si="138"/>
        <v>0</v>
      </c>
      <c r="AK843" s="27">
        <f t="shared" si="139"/>
        <v>0</v>
      </c>
    </row>
    <row r="844" spans="1:37">
      <c r="A844" s="28" t="str">
        <f>IF(記入用!A844="","",記入用!A844)</f>
        <v/>
      </c>
      <c r="B844" s="28" t="str">
        <f>IF(記入用!B844="","",記入用!B844)</f>
        <v/>
      </c>
      <c r="C844" s="28" t="str">
        <f>IF(記入用!C844="","",記入用!C844)</f>
        <v/>
      </c>
      <c r="D844" s="28" t="str">
        <f>IF(記入用!D844="","",記入用!D844)</f>
        <v/>
      </c>
      <c r="E844" s="28" t="str">
        <f>IF(記入用!E844="","",記入用!E844)</f>
        <v/>
      </c>
      <c r="F844" s="28" t="str">
        <f>IF(記入用!F844="","",記入用!F844)</f>
        <v/>
      </c>
      <c r="G844" s="28" t="str">
        <f>IF(OR(記入用!G844=0,記入用!H844=0),"",ROUND((記入用!G844+記入用!H844)/2,0))</f>
        <v/>
      </c>
      <c r="H844" s="29" t="str">
        <f>IF(集計用!G844="","",IF(集計用!F844="男",LOOKUP(集計用!G844,得点換算データ!$A$3:$B$12),LOOKUP(集計用!G844,得点換算データ!$A$17:$B$26)))</f>
        <v/>
      </c>
      <c r="I844" s="28" t="str">
        <f>IF(記入用!I844="","",記入用!I844)</f>
        <v/>
      </c>
      <c r="J844" s="30" t="str">
        <f>IF(集計用!I844="","",IF(集計用!F844="男",LOOKUP(集計用!I844,得点換算データ!$C$3:$D$12),LOOKUP(集計用!I844,得点換算データ!$C$17:$D$26)))</f>
        <v/>
      </c>
      <c r="K844" s="28" t="str">
        <f>IF(記入用!J844="","",ROUNDDOWN(記入用!J844,0))</f>
        <v/>
      </c>
      <c r="L844" s="29" t="str">
        <f>IF(集計用!K844="","",IF(集計用!F844="男",LOOKUP(集計用!K844,得点換算データ!$E$3:$F$12),LOOKUP(集計用!K844,得点換算データ!$E$17:$F$26)))</f>
        <v/>
      </c>
      <c r="M844" s="28" t="str">
        <f>IF(記入用!K844="","",記入用!K844)</f>
        <v/>
      </c>
      <c r="N844" s="30" t="str">
        <f>IF(集計用!M844="","",IF(集計用!F844="男",LOOKUP(集計用!M844,得点換算データ!$G$3:$H$12),LOOKUP(集計用!M844,得点換算データ!$G$17:$H$26)))</f>
        <v/>
      </c>
      <c r="O844" s="28" t="str">
        <f>IF(記入用!L844="","",記入用!L844)</f>
        <v/>
      </c>
      <c r="P844" s="30" t="str">
        <f>IF(集計用!O844="","",IF(集計用!F844="男",LOOKUP(集計用!O844,得点換算データ!$I$3:$J$12),LOOKUP(集計用!O844,得点換算データ!$I$17:$J$26)))</f>
        <v/>
      </c>
      <c r="Q844" s="28" t="str">
        <f>IF(記入用!M844="","",記入用!M844)</f>
        <v/>
      </c>
      <c r="R844" s="30" t="str">
        <f>IF(集計用!Q844="","",IF(集計用!F844="男",LOOKUP(集計用!Q844,得点換算データ!$K$3:$L$12),LOOKUP(集計用!Q844,得点換算データ!$K$17:$L$26)))</f>
        <v/>
      </c>
      <c r="S844" s="28" t="str">
        <f>IF(記入用!N844="","",ROUNDUP(記入用!N844,1))</f>
        <v/>
      </c>
      <c r="T844" s="30" t="str">
        <f>IF(集計用!S844="","",IF(集計用!F844="男",LOOKUP(集計用!S844,得点換算データ!$M$3:$N$12),LOOKUP(集計用!S844,得点換算データ!$M$17:$N$26)))</f>
        <v/>
      </c>
      <c r="U844" s="28" t="str">
        <f>IF(記入用!O844="","",ROUNDDOWN(記入用!O844,0))</f>
        <v/>
      </c>
      <c r="V844" s="30" t="str">
        <f>IF(集計用!U844="","",IF(集計用!F844="男",LOOKUP(集計用!U844,得点換算データ!$O$3:$P$12),LOOKUP(集計用!U844,得点換算データ!$O$17:$P$26)))</f>
        <v/>
      </c>
      <c r="W844" s="28" t="str">
        <f>IF(記入用!P844="","",ROUNDDOWN(記入用!P844,0))</f>
        <v/>
      </c>
      <c r="X844" s="30" t="str">
        <f>IF(集計用!W844="","",IF(集計用!F844="男",LOOKUP(集計用!W844,得点換算データ!$Q$3:$R$12),LOOKUP(集計用!W844,得点換算データ!$Q$17:$R$26)))</f>
        <v/>
      </c>
      <c r="Y844" s="28" t="str">
        <f>IF(SUM(集計用!H844+J844+L844+N844+P844+R844+T844+V844+X844)=0,"",(H844+J844+L844+N844+T844+V844+X844+MAX(P844,R844)))</f>
        <v/>
      </c>
      <c r="Z844" s="28" t="str">
        <f>IF(Y844="","",IF(C844=1,LOOKUP(Y844,得点換算データ!$B$29:$B$33,得点換算データ!$A$29:$A$33),IF(C844=2,LOOKUP(Y844,得点換算データ!$C$29:$C$33,得点換算データ!$A$29:$A$33),LOOKUP(Y844,得点換算データ!$D$29:$D$33,得点換算データ!$A$29:$A$33))))</f>
        <v/>
      </c>
      <c r="AA844" s="27">
        <f t="shared" si="130"/>
        <v>0</v>
      </c>
      <c r="AB844" s="27"/>
      <c r="AC844" s="27">
        <f t="shared" si="131"/>
        <v>0</v>
      </c>
      <c r="AD844" s="27">
        <f t="shared" si="132"/>
        <v>0</v>
      </c>
      <c r="AE844" s="27">
        <f t="shared" si="133"/>
        <v>0</v>
      </c>
      <c r="AF844" s="27">
        <f t="shared" si="134"/>
        <v>0</v>
      </c>
      <c r="AG844" s="27">
        <f t="shared" si="135"/>
        <v>0</v>
      </c>
      <c r="AH844" s="27">
        <f t="shared" si="136"/>
        <v>0</v>
      </c>
      <c r="AI844" s="27">
        <f t="shared" si="137"/>
        <v>0</v>
      </c>
      <c r="AJ844" s="27">
        <f t="shared" si="138"/>
        <v>0</v>
      </c>
      <c r="AK844" s="27">
        <f t="shared" si="139"/>
        <v>0</v>
      </c>
    </row>
    <row r="845" spans="1:37">
      <c r="A845" s="28" t="str">
        <f>IF(記入用!A845="","",記入用!A845)</f>
        <v/>
      </c>
      <c r="B845" s="28" t="str">
        <f>IF(記入用!B845="","",記入用!B845)</f>
        <v/>
      </c>
      <c r="C845" s="28" t="str">
        <f>IF(記入用!C845="","",記入用!C845)</f>
        <v/>
      </c>
      <c r="D845" s="28" t="str">
        <f>IF(記入用!D845="","",記入用!D845)</f>
        <v/>
      </c>
      <c r="E845" s="28" t="str">
        <f>IF(記入用!E845="","",記入用!E845)</f>
        <v/>
      </c>
      <c r="F845" s="28" t="str">
        <f>IF(記入用!F845="","",記入用!F845)</f>
        <v/>
      </c>
      <c r="G845" s="28" t="str">
        <f>IF(OR(記入用!G845=0,記入用!H845=0),"",ROUND((記入用!G845+記入用!H845)/2,0))</f>
        <v/>
      </c>
      <c r="H845" s="29" t="str">
        <f>IF(集計用!G845="","",IF(集計用!F845="男",LOOKUP(集計用!G845,得点換算データ!$A$3:$B$12),LOOKUP(集計用!G845,得点換算データ!$A$17:$B$26)))</f>
        <v/>
      </c>
      <c r="I845" s="28" t="str">
        <f>IF(記入用!I845="","",記入用!I845)</f>
        <v/>
      </c>
      <c r="J845" s="30" t="str">
        <f>IF(集計用!I845="","",IF(集計用!F845="男",LOOKUP(集計用!I845,得点換算データ!$C$3:$D$12),LOOKUP(集計用!I845,得点換算データ!$C$17:$D$26)))</f>
        <v/>
      </c>
      <c r="K845" s="28" t="str">
        <f>IF(記入用!J845="","",ROUNDDOWN(記入用!J845,0))</f>
        <v/>
      </c>
      <c r="L845" s="29" t="str">
        <f>IF(集計用!K845="","",IF(集計用!F845="男",LOOKUP(集計用!K845,得点換算データ!$E$3:$F$12),LOOKUP(集計用!K845,得点換算データ!$E$17:$F$26)))</f>
        <v/>
      </c>
      <c r="M845" s="28" t="str">
        <f>IF(記入用!K845="","",記入用!K845)</f>
        <v/>
      </c>
      <c r="N845" s="30" t="str">
        <f>IF(集計用!M845="","",IF(集計用!F845="男",LOOKUP(集計用!M845,得点換算データ!$G$3:$H$12),LOOKUP(集計用!M845,得点換算データ!$G$17:$H$26)))</f>
        <v/>
      </c>
      <c r="O845" s="28" t="str">
        <f>IF(記入用!L845="","",記入用!L845)</f>
        <v/>
      </c>
      <c r="P845" s="30" t="str">
        <f>IF(集計用!O845="","",IF(集計用!F845="男",LOOKUP(集計用!O845,得点換算データ!$I$3:$J$12),LOOKUP(集計用!O845,得点換算データ!$I$17:$J$26)))</f>
        <v/>
      </c>
      <c r="Q845" s="28" t="str">
        <f>IF(記入用!M845="","",記入用!M845)</f>
        <v/>
      </c>
      <c r="R845" s="30" t="str">
        <f>IF(集計用!Q845="","",IF(集計用!F845="男",LOOKUP(集計用!Q845,得点換算データ!$K$3:$L$12),LOOKUP(集計用!Q845,得点換算データ!$K$17:$L$26)))</f>
        <v/>
      </c>
      <c r="S845" s="28" t="str">
        <f>IF(記入用!N845="","",ROUNDUP(記入用!N845,1))</f>
        <v/>
      </c>
      <c r="T845" s="30" t="str">
        <f>IF(集計用!S845="","",IF(集計用!F845="男",LOOKUP(集計用!S845,得点換算データ!$M$3:$N$12),LOOKUP(集計用!S845,得点換算データ!$M$17:$N$26)))</f>
        <v/>
      </c>
      <c r="U845" s="28" t="str">
        <f>IF(記入用!O845="","",ROUNDDOWN(記入用!O845,0))</f>
        <v/>
      </c>
      <c r="V845" s="30" t="str">
        <f>IF(集計用!U845="","",IF(集計用!F845="男",LOOKUP(集計用!U845,得点換算データ!$O$3:$P$12),LOOKUP(集計用!U845,得点換算データ!$O$17:$P$26)))</f>
        <v/>
      </c>
      <c r="W845" s="28" t="str">
        <f>IF(記入用!P845="","",ROUNDDOWN(記入用!P845,0))</f>
        <v/>
      </c>
      <c r="X845" s="30" t="str">
        <f>IF(集計用!W845="","",IF(集計用!F845="男",LOOKUP(集計用!W845,得点換算データ!$Q$3:$R$12),LOOKUP(集計用!W845,得点換算データ!$Q$17:$R$26)))</f>
        <v/>
      </c>
      <c r="Y845" s="28" t="str">
        <f>IF(SUM(集計用!H845+J845+L845+N845+P845+R845+T845+V845+X845)=0,"",(H845+J845+L845+N845+T845+V845+X845+MAX(P845,R845)))</f>
        <v/>
      </c>
      <c r="Z845" s="28" t="str">
        <f>IF(Y845="","",IF(C845=1,LOOKUP(Y845,得点換算データ!$B$29:$B$33,得点換算データ!$A$29:$A$33),IF(C845=2,LOOKUP(Y845,得点換算データ!$C$29:$C$33,得点換算データ!$A$29:$A$33),LOOKUP(Y845,得点換算データ!$D$29:$D$33,得点換算データ!$A$29:$A$33))))</f>
        <v/>
      </c>
      <c r="AA845" s="27">
        <f t="shared" si="130"/>
        <v>0</v>
      </c>
      <c r="AB845" s="27"/>
      <c r="AC845" s="27">
        <f t="shared" si="131"/>
        <v>0</v>
      </c>
      <c r="AD845" s="27">
        <f t="shared" si="132"/>
        <v>0</v>
      </c>
      <c r="AE845" s="27">
        <f t="shared" si="133"/>
        <v>0</v>
      </c>
      <c r="AF845" s="27">
        <f t="shared" si="134"/>
        <v>0</v>
      </c>
      <c r="AG845" s="27">
        <f t="shared" si="135"/>
        <v>0</v>
      </c>
      <c r="AH845" s="27">
        <f t="shared" si="136"/>
        <v>0</v>
      </c>
      <c r="AI845" s="27">
        <f t="shared" si="137"/>
        <v>0</v>
      </c>
      <c r="AJ845" s="27">
        <f t="shared" si="138"/>
        <v>0</v>
      </c>
      <c r="AK845" s="27">
        <f t="shared" si="139"/>
        <v>0</v>
      </c>
    </row>
    <row r="846" spans="1:37">
      <c r="A846" s="28" t="str">
        <f>IF(記入用!A846="","",記入用!A846)</f>
        <v/>
      </c>
      <c r="B846" s="28" t="str">
        <f>IF(記入用!B846="","",記入用!B846)</f>
        <v/>
      </c>
      <c r="C846" s="28" t="str">
        <f>IF(記入用!C846="","",記入用!C846)</f>
        <v/>
      </c>
      <c r="D846" s="28" t="str">
        <f>IF(記入用!D846="","",記入用!D846)</f>
        <v/>
      </c>
      <c r="E846" s="28" t="str">
        <f>IF(記入用!E846="","",記入用!E846)</f>
        <v/>
      </c>
      <c r="F846" s="28" t="str">
        <f>IF(記入用!F846="","",記入用!F846)</f>
        <v/>
      </c>
      <c r="G846" s="28" t="str">
        <f>IF(OR(記入用!G846=0,記入用!H846=0),"",ROUND((記入用!G846+記入用!H846)/2,0))</f>
        <v/>
      </c>
      <c r="H846" s="29" t="str">
        <f>IF(集計用!G846="","",IF(集計用!F846="男",LOOKUP(集計用!G846,得点換算データ!$A$3:$B$12),LOOKUP(集計用!G846,得点換算データ!$A$17:$B$26)))</f>
        <v/>
      </c>
      <c r="I846" s="28" t="str">
        <f>IF(記入用!I846="","",記入用!I846)</f>
        <v/>
      </c>
      <c r="J846" s="30" t="str">
        <f>IF(集計用!I846="","",IF(集計用!F846="男",LOOKUP(集計用!I846,得点換算データ!$C$3:$D$12),LOOKUP(集計用!I846,得点換算データ!$C$17:$D$26)))</f>
        <v/>
      </c>
      <c r="K846" s="28" t="str">
        <f>IF(記入用!J846="","",ROUNDDOWN(記入用!J846,0))</f>
        <v/>
      </c>
      <c r="L846" s="29" t="str">
        <f>IF(集計用!K846="","",IF(集計用!F846="男",LOOKUP(集計用!K846,得点換算データ!$E$3:$F$12),LOOKUP(集計用!K846,得点換算データ!$E$17:$F$26)))</f>
        <v/>
      </c>
      <c r="M846" s="28" t="str">
        <f>IF(記入用!K846="","",記入用!K846)</f>
        <v/>
      </c>
      <c r="N846" s="30" t="str">
        <f>IF(集計用!M846="","",IF(集計用!F846="男",LOOKUP(集計用!M846,得点換算データ!$G$3:$H$12),LOOKUP(集計用!M846,得点換算データ!$G$17:$H$26)))</f>
        <v/>
      </c>
      <c r="O846" s="28" t="str">
        <f>IF(記入用!L846="","",記入用!L846)</f>
        <v/>
      </c>
      <c r="P846" s="30" t="str">
        <f>IF(集計用!O846="","",IF(集計用!F846="男",LOOKUP(集計用!O846,得点換算データ!$I$3:$J$12),LOOKUP(集計用!O846,得点換算データ!$I$17:$J$26)))</f>
        <v/>
      </c>
      <c r="Q846" s="28" t="str">
        <f>IF(記入用!M846="","",記入用!M846)</f>
        <v/>
      </c>
      <c r="R846" s="30" t="str">
        <f>IF(集計用!Q846="","",IF(集計用!F846="男",LOOKUP(集計用!Q846,得点換算データ!$K$3:$L$12),LOOKUP(集計用!Q846,得点換算データ!$K$17:$L$26)))</f>
        <v/>
      </c>
      <c r="S846" s="28" t="str">
        <f>IF(記入用!N846="","",ROUNDUP(記入用!N846,1))</f>
        <v/>
      </c>
      <c r="T846" s="30" t="str">
        <f>IF(集計用!S846="","",IF(集計用!F846="男",LOOKUP(集計用!S846,得点換算データ!$M$3:$N$12),LOOKUP(集計用!S846,得点換算データ!$M$17:$N$26)))</f>
        <v/>
      </c>
      <c r="U846" s="28" t="str">
        <f>IF(記入用!O846="","",ROUNDDOWN(記入用!O846,0))</f>
        <v/>
      </c>
      <c r="V846" s="30" t="str">
        <f>IF(集計用!U846="","",IF(集計用!F846="男",LOOKUP(集計用!U846,得点換算データ!$O$3:$P$12),LOOKUP(集計用!U846,得点換算データ!$O$17:$P$26)))</f>
        <v/>
      </c>
      <c r="W846" s="28" t="str">
        <f>IF(記入用!P846="","",ROUNDDOWN(記入用!P846,0))</f>
        <v/>
      </c>
      <c r="X846" s="30" t="str">
        <f>IF(集計用!W846="","",IF(集計用!F846="男",LOOKUP(集計用!W846,得点換算データ!$Q$3:$R$12),LOOKUP(集計用!W846,得点換算データ!$Q$17:$R$26)))</f>
        <v/>
      </c>
      <c r="Y846" s="28" t="str">
        <f>IF(SUM(集計用!H846+J846+L846+N846+P846+R846+T846+V846+X846)=0,"",(H846+J846+L846+N846+T846+V846+X846+MAX(P846,R846)))</f>
        <v/>
      </c>
      <c r="Z846" s="28" t="str">
        <f>IF(Y846="","",IF(C846=1,LOOKUP(Y846,得点換算データ!$B$29:$B$33,得点換算データ!$A$29:$A$33),IF(C846=2,LOOKUP(Y846,得点換算データ!$C$29:$C$33,得点換算データ!$A$29:$A$33),LOOKUP(Y846,得点換算データ!$D$29:$D$33,得点換算データ!$A$29:$A$33))))</f>
        <v/>
      </c>
      <c r="AA846" s="27">
        <f t="shared" si="130"/>
        <v>0</v>
      </c>
      <c r="AB846" s="27"/>
      <c r="AC846" s="27">
        <f t="shared" si="131"/>
        <v>0</v>
      </c>
      <c r="AD846" s="27">
        <f t="shared" si="132"/>
        <v>0</v>
      </c>
      <c r="AE846" s="27">
        <f t="shared" si="133"/>
        <v>0</v>
      </c>
      <c r="AF846" s="27">
        <f t="shared" si="134"/>
        <v>0</v>
      </c>
      <c r="AG846" s="27">
        <f t="shared" si="135"/>
        <v>0</v>
      </c>
      <c r="AH846" s="27">
        <f t="shared" si="136"/>
        <v>0</v>
      </c>
      <c r="AI846" s="27">
        <f t="shared" si="137"/>
        <v>0</v>
      </c>
      <c r="AJ846" s="27">
        <f t="shared" si="138"/>
        <v>0</v>
      </c>
      <c r="AK846" s="27">
        <f t="shared" si="139"/>
        <v>0</v>
      </c>
    </row>
    <row r="847" spans="1:37">
      <c r="A847" s="28" t="str">
        <f>IF(記入用!A847="","",記入用!A847)</f>
        <v/>
      </c>
      <c r="B847" s="28" t="str">
        <f>IF(記入用!B847="","",記入用!B847)</f>
        <v/>
      </c>
      <c r="C847" s="28" t="str">
        <f>IF(記入用!C847="","",記入用!C847)</f>
        <v/>
      </c>
      <c r="D847" s="28" t="str">
        <f>IF(記入用!D847="","",記入用!D847)</f>
        <v/>
      </c>
      <c r="E847" s="28" t="str">
        <f>IF(記入用!E847="","",記入用!E847)</f>
        <v/>
      </c>
      <c r="F847" s="28" t="str">
        <f>IF(記入用!F847="","",記入用!F847)</f>
        <v/>
      </c>
      <c r="G847" s="28" t="str">
        <f>IF(OR(記入用!G847=0,記入用!H847=0),"",ROUND((記入用!G847+記入用!H847)/2,0))</f>
        <v/>
      </c>
      <c r="H847" s="29" t="str">
        <f>IF(集計用!G847="","",IF(集計用!F847="男",LOOKUP(集計用!G847,得点換算データ!$A$3:$B$12),LOOKUP(集計用!G847,得点換算データ!$A$17:$B$26)))</f>
        <v/>
      </c>
      <c r="I847" s="28" t="str">
        <f>IF(記入用!I847="","",記入用!I847)</f>
        <v/>
      </c>
      <c r="J847" s="30" t="str">
        <f>IF(集計用!I847="","",IF(集計用!F847="男",LOOKUP(集計用!I847,得点換算データ!$C$3:$D$12),LOOKUP(集計用!I847,得点換算データ!$C$17:$D$26)))</f>
        <v/>
      </c>
      <c r="K847" s="28" t="str">
        <f>IF(記入用!J847="","",ROUNDDOWN(記入用!J847,0))</f>
        <v/>
      </c>
      <c r="L847" s="29" t="str">
        <f>IF(集計用!K847="","",IF(集計用!F847="男",LOOKUP(集計用!K847,得点換算データ!$E$3:$F$12),LOOKUP(集計用!K847,得点換算データ!$E$17:$F$26)))</f>
        <v/>
      </c>
      <c r="M847" s="28" t="str">
        <f>IF(記入用!K847="","",記入用!K847)</f>
        <v/>
      </c>
      <c r="N847" s="30" t="str">
        <f>IF(集計用!M847="","",IF(集計用!F847="男",LOOKUP(集計用!M847,得点換算データ!$G$3:$H$12),LOOKUP(集計用!M847,得点換算データ!$G$17:$H$26)))</f>
        <v/>
      </c>
      <c r="O847" s="28" t="str">
        <f>IF(記入用!L847="","",記入用!L847)</f>
        <v/>
      </c>
      <c r="P847" s="30" t="str">
        <f>IF(集計用!O847="","",IF(集計用!F847="男",LOOKUP(集計用!O847,得点換算データ!$I$3:$J$12),LOOKUP(集計用!O847,得点換算データ!$I$17:$J$26)))</f>
        <v/>
      </c>
      <c r="Q847" s="28" t="str">
        <f>IF(記入用!M847="","",記入用!M847)</f>
        <v/>
      </c>
      <c r="R847" s="30" t="str">
        <f>IF(集計用!Q847="","",IF(集計用!F847="男",LOOKUP(集計用!Q847,得点換算データ!$K$3:$L$12),LOOKUP(集計用!Q847,得点換算データ!$K$17:$L$26)))</f>
        <v/>
      </c>
      <c r="S847" s="28" t="str">
        <f>IF(記入用!N847="","",ROUNDUP(記入用!N847,1))</f>
        <v/>
      </c>
      <c r="T847" s="30" t="str">
        <f>IF(集計用!S847="","",IF(集計用!F847="男",LOOKUP(集計用!S847,得点換算データ!$M$3:$N$12),LOOKUP(集計用!S847,得点換算データ!$M$17:$N$26)))</f>
        <v/>
      </c>
      <c r="U847" s="28" t="str">
        <f>IF(記入用!O847="","",ROUNDDOWN(記入用!O847,0))</f>
        <v/>
      </c>
      <c r="V847" s="30" t="str">
        <f>IF(集計用!U847="","",IF(集計用!F847="男",LOOKUP(集計用!U847,得点換算データ!$O$3:$P$12),LOOKUP(集計用!U847,得点換算データ!$O$17:$P$26)))</f>
        <v/>
      </c>
      <c r="W847" s="28" t="str">
        <f>IF(記入用!P847="","",ROUNDDOWN(記入用!P847,0))</f>
        <v/>
      </c>
      <c r="X847" s="30" t="str">
        <f>IF(集計用!W847="","",IF(集計用!F847="男",LOOKUP(集計用!W847,得点換算データ!$Q$3:$R$12),LOOKUP(集計用!W847,得点換算データ!$Q$17:$R$26)))</f>
        <v/>
      </c>
      <c r="Y847" s="28" t="str">
        <f>IF(SUM(集計用!H847+J847+L847+N847+P847+R847+T847+V847+X847)=0,"",(H847+J847+L847+N847+T847+V847+X847+MAX(P847,R847)))</f>
        <v/>
      </c>
      <c r="Z847" s="28" t="str">
        <f>IF(Y847="","",IF(C847=1,LOOKUP(Y847,得点換算データ!$B$29:$B$33,得点換算データ!$A$29:$A$33),IF(C847=2,LOOKUP(Y847,得点換算データ!$C$29:$C$33,得点換算データ!$A$29:$A$33),LOOKUP(Y847,得点換算データ!$D$29:$D$33,得点換算データ!$A$29:$A$33))))</f>
        <v/>
      </c>
      <c r="AA847" s="27">
        <f t="shared" si="130"/>
        <v>0</v>
      </c>
      <c r="AB847" s="27"/>
      <c r="AC847" s="27">
        <f t="shared" si="131"/>
        <v>0</v>
      </c>
      <c r="AD847" s="27">
        <f t="shared" si="132"/>
        <v>0</v>
      </c>
      <c r="AE847" s="27">
        <f t="shared" si="133"/>
        <v>0</v>
      </c>
      <c r="AF847" s="27">
        <f t="shared" si="134"/>
        <v>0</v>
      </c>
      <c r="AG847" s="27">
        <f t="shared" si="135"/>
        <v>0</v>
      </c>
      <c r="AH847" s="27">
        <f t="shared" si="136"/>
        <v>0</v>
      </c>
      <c r="AI847" s="27">
        <f t="shared" si="137"/>
        <v>0</v>
      </c>
      <c r="AJ847" s="27">
        <f t="shared" si="138"/>
        <v>0</v>
      </c>
      <c r="AK847" s="27">
        <f t="shared" si="139"/>
        <v>0</v>
      </c>
    </row>
    <row r="848" spans="1:37">
      <c r="A848" s="28" t="str">
        <f>IF(記入用!A848="","",記入用!A848)</f>
        <v/>
      </c>
      <c r="B848" s="28" t="str">
        <f>IF(記入用!B848="","",記入用!B848)</f>
        <v/>
      </c>
      <c r="C848" s="28" t="str">
        <f>IF(記入用!C848="","",記入用!C848)</f>
        <v/>
      </c>
      <c r="D848" s="28" t="str">
        <f>IF(記入用!D848="","",記入用!D848)</f>
        <v/>
      </c>
      <c r="E848" s="28" t="str">
        <f>IF(記入用!E848="","",記入用!E848)</f>
        <v/>
      </c>
      <c r="F848" s="28" t="str">
        <f>IF(記入用!F848="","",記入用!F848)</f>
        <v/>
      </c>
      <c r="G848" s="28" t="str">
        <f>IF(OR(記入用!G848=0,記入用!H848=0),"",ROUND((記入用!G848+記入用!H848)/2,0))</f>
        <v/>
      </c>
      <c r="H848" s="29" t="str">
        <f>IF(集計用!G848="","",IF(集計用!F848="男",LOOKUP(集計用!G848,得点換算データ!$A$3:$B$12),LOOKUP(集計用!G848,得点換算データ!$A$17:$B$26)))</f>
        <v/>
      </c>
      <c r="I848" s="28" t="str">
        <f>IF(記入用!I848="","",記入用!I848)</f>
        <v/>
      </c>
      <c r="J848" s="30" t="str">
        <f>IF(集計用!I848="","",IF(集計用!F848="男",LOOKUP(集計用!I848,得点換算データ!$C$3:$D$12),LOOKUP(集計用!I848,得点換算データ!$C$17:$D$26)))</f>
        <v/>
      </c>
      <c r="K848" s="28" t="str">
        <f>IF(記入用!J848="","",ROUNDDOWN(記入用!J848,0))</f>
        <v/>
      </c>
      <c r="L848" s="29" t="str">
        <f>IF(集計用!K848="","",IF(集計用!F848="男",LOOKUP(集計用!K848,得点換算データ!$E$3:$F$12),LOOKUP(集計用!K848,得点換算データ!$E$17:$F$26)))</f>
        <v/>
      </c>
      <c r="M848" s="28" t="str">
        <f>IF(記入用!K848="","",記入用!K848)</f>
        <v/>
      </c>
      <c r="N848" s="30" t="str">
        <f>IF(集計用!M848="","",IF(集計用!F848="男",LOOKUP(集計用!M848,得点換算データ!$G$3:$H$12),LOOKUP(集計用!M848,得点換算データ!$G$17:$H$26)))</f>
        <v/>
      </c>
      <c r="O848" s="28" t="str">
        <f>IF(記入用!L848="","",記入用!L848)</f>
        <v/>
      </c>
      <c r="P848" s="30" t="str">
        <f>IF(集計用!O848="","",IF(集計用!F848="男",LOOKUP(集計用!O848,得点換算データ!$I$3:$J$12),LOOKUP(集計用!O848,得点換算データ!$I$17:$J$26)))</f>
        <v/>
      </c>
      <c r="Q848" s="28" t="str">
        <f>IF(記入用!M848="","",記入用!M848)</f>
        <v/>
      </c>
      <c r="R848" s="30" t="str">
        <f>IF(集計用!Q848="","",IF(集計用!F848="男",LOOKUP(集計用!Q848,得点換算データ!$K$3:$L$12),LOOKUP(集計用!Q848,得点換算データ!$K$17:$L$26)))</f>
        <v/>
      </c>
      <c r="S848" s="28" t="str">
        <f>IF(記入用!N848="","",ROUNDUP(記入用!N848,1))</f>
        <v/>
      </c>
      <c r="T848" s="30" t="str">
        <f>IF(集計用!S848="","",IF(集計用!F848="男",LOOKUP(集計用!S848,得点換算データ!$M$3:$N$12),LOOKUP(集計用!S848,得点換算データ!$M$17:$N$26)))</f>
        <v/>
      </c>
      <c r="U848" s="28" t="str">
        <f>IF(記入用!O848="","",ROUNDDOWN(記入用!O848,0))</f>
        <v/>
      </c>
      <c r="V848" s="30" t="str">
        <f>IF(集計用!U848="","",IF(集計用!F848="男",LOOKUP(集計用!U848,得点換算データ!$O$3:$P$12),LOOKUP(集計用!U848,得点換算データ!$O$17:$P$26)))</f>
        <v/>
      </c>
      <c r="W848" s="28" t="str">
        <f>IF(記入用!P848="","",ROUNDDOWN(記入用!P848,0))</f>
        <v/>
      </c>
      <c r="X848" s="30" t="str">
        <f>IF(集計用!W848="","",IF(集計用!F848="男",LOOKUP(集計用!W848,得点換算データ!$Q$3:$R$12),LOOKUP(集計用!W848,得点換算データ!$Q$17:$R$26)))</f>
        <v/>
      </c>
      <c r="Y848" s="28" t="str">
        <f>IF(SUM(集計用!H848+J848+L848+N848+P848+R848+T848+V848+X848)=0,"",(H848+J848+L848+N848+T848+V848+X848+MAX(P848,R848)))</f>
        <v/>
      </c>
      <c r="Z848" s="28" t="str">
        <f>IF(Y848="","",IF(C848=1,LOOKUP(Y848,得点換算データ!$B$29:$B$33,得点換算データ!$A$29:$A$33),IF(C848=2,LOOKUP(Y848,得点換算データ!$C$29:$C$33,得点換算データ!$A$29:$A$33),LOOKUP(Y848,得点換算データ!$D$29:$D$33,得点換算データ!$A$29:$A$33))))</f>
        <v/>
      </c>
      <c r="AA848" s="27">
        <f t="shared" si="130"/>
        <v>0</v>
      </c>
      <c r="AB848" s="27"/>
      <c r="AC848" s="27">
        <f t="shared" si="131"/>
        <v>0</v>
      </c>
      <c r="AD848" s="27">
        <f t="shared" si="132"/>
        <v>0</v>
      </c>
      <c r="AE848" s="27">
        <f t="shared" si="133"/>
        <v>0</v>
      </c>
      <c r="AF848" s="27">
        <f t="shared" si="134"/>
        <v>0</v>
      </c>
      <c r="AG848" s="27">
        <f t="shared" si="135"/>
        <v>0</v>
      </c>
      <c r="AH848" s="27">
        <f t="shared" si="136"/>
        <v>0</v>
      </c>
      <c r="AI848" s="27">
        <f t="shared" si="137"/>
        <v>0</v>
      </c>
      <c r="AJ848" s="27">
        <f t="shared" si="138"/>
        <v>0</v>
      </c>
      <c r="AK848" s="27">
        <f t="shared" si="139"/>
        <v>0</v>
      </c>
    </row>
    <row r="849" spans="1:37">
      <c r="A849" s="28" t="str">
        <f>IF(記入用!A849="","",記入用!A849)</f>
        <v/>
      </c>
      <c r="B849" s="28" t="str">
        <f>IF(記入用!B849="","",記入用!B849)</f>
        <v/>
      </c>
      <c r="C849" s="28" t="str">
        <f>IF(記入用!C849="","",記入用!C849)</f>
        <v/>
      </c>
      <c r="D849" s="28" t="str">
        <f>IF(記入用!D849="","",記入用!D849)</f>
        <v/>
      </c>
      <c r="E849" s="28" t="str">
        <f>IF(記入用!E849="","",記入用!E849)</f>
        <v/>
      </c>
      <c r="F849" s="28" t="str">
        <f>IF(記入用!F849="","",記入用!F849)</f>
        <v/>
      </c>
      <c r="G849" s="28" t="str">
        <f>IF(OR(記入用!G849=0,記入用!H849=0),"",ROUND((記入用!G849+記入用!H849)/2,0))</f>
        <v/>
      </c>
      <c r="H849" s="29" t="str">
        <f>IF(集計用!G849="","",IF(集計用!F849="男",LOOKUP(集計用!G849,得点換算データ!$A$3:$B$12),LOOKUP(集計用!G849,得点換算データ!$A$17:$B$26)))</f>
        <v/>
      </c>
      <c r="I849" s="28" t="str">
        <f>IF(記入用!I849="","",記入用!I849)</f>
        <v/>
      </c>
      <c r="J849" s="30" t="str">
        <f>IF(集計用!I849="","",IF(集計用!F849="男",LOOKUP(集計用!I849,得点換算データ!$C$3:$D$12),LOOKUP(集計用!I849,得点換算データ!$C$17:$D$26)))</f>
        <v/>
      </c>
      <c r="K849" s="28" t="str">
        <f>IF(記入用!J849="","",ROUNDDOWN(記入用!J849,0))</f>
        <v/>
      </c>
      <c r="L849" s="29" t="str">
        <f>IF(集計用!K849="","",IF(集計用!F849="男",LOOKUP(集計用!K849,得点換算データ!$E$3:$F$12),LOOKUP(集計用!K849,得点換算データ!$E$17:$F$26)))</f>
        <v/>
      </c>
      <c r="M849" s="28" t="str">
        <f>IF(記入用!K849="","",記入用!K849)</f>
        <v/>
      </c>
      <c r="N849" s="30" t="str">
        <f>IF(集計用!M849="","",IF(集計用!F849="男",LOOKUP(集計用!M849,得点換算データ!$G$3:$H$12),LOOKUP(集計用!M849,得点換算データ!$G$17:$H$26)))</f>
        <v/>
      </c>
      <c r="O849" s="28" t="str">
        <f>IF(記入用!L849="","",記入用!L849)</f>
        <v/>
      </c>
      <c r="P849" s="30" t="str">
        <f>IF(集計用!O849="","",IF(集計用!F849="男",LOOKUP(集計用!O849,得点換算データ!$I$3:$J$12),LOOKUP(集計用!O849,得点換算データ!$I$17:$J$26)))</f>
        <v/>
      </c>
      <c r="Q849" s="28" t="str">
        <f>IF(記入用!M849="","",記入用!M849)</f>
        <v/>
      </c>
      <c r="R849" s="30" t="str">
        <f>IF(集計用!Q849="","",IF(集計用!F849="男",LOOKUP(集計用!Q849,得点換算データ!$K$3:$L$12),LOOKUP(集計用!Q849,得点換算データ!$K$17:$L$26)))</f>
        <v/>
      </c>
      <c r="S849" s="28" t="str">
        <f>IF(記入用!N849="","",ROUNDUP(記入用!N849,1))</f>
        <v/>
      </c>
      <c r="T849" s="30" t="str">
        <f>IF(集計用!S849="","",IF(集計用!F849="男",LOOKUP(集計用!S849,得点換算データ!$M$3:$N$12),LOOKUP(集計用!S849,得点換算データ!$M$17:$N$26)))</f>
        <v/>
      </c>
      <c r="U849" s="28" t="str">
        <f>IF(記入用!O849="","",ROUNDDOWN(記入用!O849,0))</f>
        <v/>
      </c>
      <c r="V849" s="30" t="str">
        <f>IF(集計用!U849="","",IF(集計用!F849="男",LOOKUP(集計用!U849,得点換算データ!$O$3:$P$12),LOOKUP(集計用!U849,得点換算データ!$O$17:$P$26)))</f>
        <v/>
      </c>
      <c r="W849" s="28" t="str">
        <f>IF(記入用!P849="","",ROUNDDOWN(記入用!P849,0))</f>
        <v/>
      </c>
      <c r="X849" s="30" t="str">
        <f>IF(集計用!W849="","",IF(集計用!F849="男",LOOKUP(集計用!W849,得点換算データ!$Q$3:$R$12),LOOKUP(集計用!W849,得点換算データ!$Q$17:$R$26)))</f>
        <v/>
      </c>
      <c r="Y849" s="28" t="str">
        <f>IF(SUM(集計用!H849+J849+L849+N849+P849+R849+T849+V849+X849)=0,"",(H849+J849+L849+N849+T849+V849+X849+MAX(P849,R849)))</f>
        <v/>
      </c>
      <c r="Z849" s="28" t="str">
        <f>IF(Y849="","",IF(C849=1,LOOKUP(Y849,得点換算データ!$B$29:$B$33,得点換算データ!$A$29:$A$33),IF(C849=2,LOOKUP(Y849,得点換算データ!$C$29:$C$33,得点換算データ!$A$29:$A$33),LOOKUP(Y849,得点換算データ!$D$29:$D$33,得点換算データ!$A$29:$A$33))))</f>
        <v/>
      </c>
      <c r="AA849" s="27">
        <f t="shared" si="130"/>
        <v>0</v>
      </c>
      <c r="AB849" s="27"/>
      <c r="AC849" s="27">
        <f t="shared" si="131"/>
        <v>0</v>
      </c>
      <c r="AD849" s="27">
        <f t="shared" si="132"/>
        <v>0</v>
      </c>
      <c r="AE849" s="27">
        <f t="shared" si="133"/>
        <v>0</v>
      </c>
      <c r="AF849" s="27">
        <f t="shared" si="134"/>
        <v>0</v>
      </c>
      <c r="AG849" s="27">
        <f t="shared" si="135"/>
        <v>0</v>
      </c>
      <c r="AH849" s="27">
        <f t="shared" si="136"/>
        <v>0</v>
      </c>
      <c r="AI849" s="27">
        <f t="shared" si="137"/>
        <v>0</v>
      </c>
      <c r="AJ849" s="27">
        <f t="shared" si="138"/>
        <v>0</v>
      </c>
      <c r="AK849" s="27">
        <f t="shared" si="139"/>
        <v>0</v>
      </c>
    </row>
    <row r="850" spans="1:37">
      <c r="A850" s="28" t="str">
        <f>IF(記入用!A850="","",記入用!A850)</f>
        <v/>
      </c>
      <c r="B850" s="28" t="str">
        <f>IF(記入用!B850="","",記入用!B850)</f>
        <v/>
      </c>
      <c r="C850" s="28" t="str">
        <f>IF(記入用!C850="","",記入用!C850)</f>
        <v/>
      </c>
      <c r="D850" s="28" t="str">
        <f>IF(記入用!D850="","",記入用!D850)</f>
        <v/>
      </c>
      <c r="E850" s="28" t="str">
        <f>IF(記入用!E850="","",記入用!E850)</f>
        <v/>
      </c>
      <c r="F850" s="28" t="str">
        <f>IF(記入用!F850="","",記入用!F850)</f>
        <v/>
      </c>
      <c r="G850" s="28" t="str">
        <f>IF(OR(記入用!G850=0,記入用!H850=0),"",ROUND((記入用!G850+記入用!H850)/2,0))</f>
        <v/>
      </c>
      <c r="H850" s="29" t="str">
        <f>IF(集計用!G850="","",IF(集計用!F850="男",LOOKUP(集計用!G850,得点換算データ!$A$3:$B$12),LOOKUP(集計用!G850,得点換算データ!$A$17:$B$26)))</f>
        <v/>
      </c>
      <c r="I850" s="28" t="str">
        <f>IF(記入用!I850="","",記入用!I850)</f>
        <v/>
      </c>
      <c r="J850" s="30" t="str">
        <f>IF(集計用!I850="","",IF(集計用!F850="男",LOOKUP(集計用!I850,得点換算データ!$C$3:$D$12),LOOKUP(集計用!I850,得点換算データ!$C$17:$D$26)))</f>
        <v/>
      </c>
      <c r="K850" s="28" t="str">
        <f>IF(記入用!J850="","",ROUNDDOWN(記入用!J850,0))</f>
        <v/>
      </c>
      <c r="L850" s="29" t="str">
        <f>IF(集計用!K850="","",IF(集計用!F850="男",LOOKUP(集計用!K850,得点換算データ!$E$3:$F$12),LOOKUP(集計用!K850,得点換算データ!$E$17:$F$26)))</f>
        <v/>
      </c>
      <c r="M850" s="28" t="str">
        <f>IF(記入用!K850="","",記入用!K850)</f>
        <v/>
      </c>
      <c r="N850" s="30" t="str">
        <f>IF(集計用!M850="","",IF(集計用!F850="男",LOOKUP(集計用!M850,得点換算データ!$G$3:$H$12),LOOKUP(集計用!M850,得点換算データ!$G$17:$H$26)))</f>
        <v/>
      </c>
      <c r="O850" s="28" t="str">
        <f>IF(記入用!L850="","",記入用!L850)</f>
        <v/>
      </c>
      <c r="P850" s="30" t="str">
        <f>IF(集計用!O850="","",IF(集計用!F850="男",LOOKUP(集計用!O850,得点換算データ!$I$3:$J$12),LOOKUP(集計用!O850,得点換算データ!$I$17:$J$26)))</f>
        <v/>
      </c>
      <c r="Q850" s="28" t="str">
        <f>IF(記入用!M850="","",記入用!M850)</f>
        <v/>
      </c>
      <c r="R850" s="30" t="str">
        <f>IF(集計用!Q850="","",IF(集計用!F850="男",LOOKUP(集計用!Q850,得点換算データ!$K$3:$L$12),LOOKUP(集計用!Q850,得点換算データ!$K$17:$L$26)))</f>
        <v/>
      </c>
      <c r="S850" s="28" t="str">
        <f>IF(記入用!N850="","",ROUNDUP(記入用!N850,1))</f>
        <v/>
      </c>
      <c r="T850" s="30" t="str">
        <f>IF(集計用!S850="","",IF(集計用!F850="男",LOOKUP(集計用!S850,得点換算データ!$M$3:$N$12),LOOKUP(集計用!S850,得点換算データ!$M$17:$N$26)))</f>
        <v/>
      </c>
      <c r="U850" s="28" t="str">
        <f>IF(記入用!O850="","",ROUNDDOWN(記入用!O850,0))</f>
        <v/>
      </c>
      <c r="V850" s="30" t="str">
        <f>IF(集計用!U850="","",IF(集計用!F850="男",LOOKUP(集計用!U850,得点換算データ!$O$3:$P$12),LOOKUP(集計用!U850,得点換算データ!$O$17:$P$26)))</f>
        <v/>
      </c>
      <c r="W850" s="28" t="str">
        <f>IF(記入用!P850="","",ROUNDDOWN(記入用!P850,0))</f>
        <v/>
      </c>
      <c r="X850" s="30" t="str">
        <f>IF(集計用!W850="","",IF(集計用!F850="男",LOOKUP(集計用!W850,得点換算データ!$Q$3:$R$12),LOOKUP(集計用!W850,得点換算データ!$Q$17:$R$26)))</f>
        <v/>
      </c>
      <c r="Y850" s="28" t="str">
        <f>IF(SUM(集計用!H850+J850+L850+N850+P850+R850+T850+V850+X850)=0,"",(H850+J850+L850+N850+T850+V850+X850+MAX(P850,R850)))</f>
        <v/>
      </c>
      <c r="Z850" s="28" t="str">
        <f>IF(Y850="","",IF(C850=1,LOOKUP(Y850,得点換算データ!$B$29:$B$33,得点換算データ!$A$29:$A$33),IF(C850=2,LOOKUP(Y850,得点換算データ!$C$29:$C$33,得点換算データ!$A$29:$A$33),LOOKUP(Y850,得点換算データ!$D$29:$D$33,得点換算データ!$A$29:$A$33))))</f>
        <v/>
      </c>
      <c r="AA850" s="27">
        <f t="shared" si="130"/>
        <v>0</v>
      </c>
      <c r="AB850" s="27"/>
      <c r="AC850" s="27">
        <f t="shared" si="131"/>
        <v>0</v>
      </c>
      <c r="AD850" s="27">
        <f t="shared" si="132"/>
        <v>0</v>
      </c>
      <c r="AE850" s="27">
        <f t="shared" si="133"/>
        <v>0</v>
      </c>
      <c r="AF850" s="27">
        <f t="shared" si="134"/>
        <v>0</v>
      </c>
      <c r="AG850" s="27">
        <f t="shared" si="135"/>
        <v>0</v>
      </c>
      <c r="AH850" s="27">
        <f t="shared" si="136"/>
        <v>0</v>
      </c>
      <c r="AI850" s="27">
        <f t="shared" si="137"/>
        <v>0</v>
      </c>
      <c r="AJ850" s="27">
        <f t="shared" si="138"/>
        <v>0</v>
      </c>
      <c r="AK850" s="27">
        <f t="shared" si="139"/>
        <v>0</v>
      </c>
    </row>
    <row r="851" spans="1:37">
      <c r="A851" s="28" t="str">
        <f>IF(記入用!A851="","",記入用!A851)</f>
        <v/>
      </c>
      <c r="B851" s="28" t="str">
        <f>IF(記入用!B851="","",記入用!B851)</f>
        <v/>
      </c>
      <c r="C851" s="28" t="str">
        <f>IF(記入用!C851="","",記入用!C851)</f>
        <v/>
      </c>
      <c r="D851" s="28" t="str">
        <f>IF(記入用!D851="","",記入用!D851)</f>
        <v/>
      </c>
      <c r="E851" s="28" t="str">
        <f>IF(記入用!E851="","",記入用!E851)</f>
        <v/>
      </c>
      <c r="F851" s="28" t="str">
        <f>IF(記入用!F851="","",記入用!F851)</f>
        <v/>
      </c>
      <c r="G851" s="28" t="str">
        <f>IF(OR(記入用!G851=0,記入用!H851=0),"",ROUND((記入用!G851+記入用!H851)/2,0))</f>
        <v/>
      </c>
      <c r="H851" s="29" t="str">
        <f>IF(集計用!G851="","",IF(集計用!F851="男",LOOKUP(集計用!G851,得点換算データ!$A$3:$B$12),LOOKUP(集計用!G851,得点換算データ!$A$17:$B$26)))</f>
        <v/>
      </c>
      <c r="I851" s="28" t="str">
        <f>IF(記入用!I851="","",記入用!I851)</f>
        <v/>
      </c>
      <c r="J851" s="30" t="str">
        <f>IF(集計用!I851="","",IF(集計用!F851="男",LOOKUP(集計用!I851,得点換算データ!$C$3:$D$12),LOOKUP(集計用!I851,得点換算データ!$C$17:$D$26)))</f>
        <v/>
      </c>
      <c r="K851" s="28" t="str">
        <f>IF(記入用!J851="","",ROUNDDOWN(記入用!J851,0))</f>
        <v/>
      </c>
      <c r="L851" s="29" t="str">
        <f>IF(集計用!K851="","",IF(集計用!F851="男",LOOKUP(集計用!K851,得点換算データ!$E$3:$F$12),LOOKUP(集計用!K851,得点換算データ!$E$17:$F$26)))</f>
        <v/>
      </c>
      <c r="M851" s="28" t="str">
        <f>IF(記入用!K851="","",記入用!K851)</f>
        <v/>
      </c>
      <c r="N851" s="30" t="str">
        <f>IF(集計用!M851="","",IF(集計用!F851="男",LOOKUP(集計用!M851,得点換算データ!$G$3:$H$12),LOOKUP(集計用!M851,得点換算データ!$G$17:$H$26)))</f>
        <v/>
      </c>
      <c r="O851" s="28" t="str">
        <f>IF(記入用!L851="","",記入用!L851)</f>
        <v/>
      </c>
      <c r="P851" s="30" t="str">
        <f>IF(集計用!O851="","",IF(集計用!F851="男",LOOKUP(集計用!O851,得点換算データ!$I$3:$J$12),LOOKUP(集計用!O851,得点換算データ!$I$17:$J$26)))</f>
        <v/>
      </c>
      <c r="Q851" s="28" t="str">
        <f>IF(記入用!M851="","",記入用!M851)</f>
        <v/>
      </c>
      <c r="R851" s="30" t="str">
        <f>IF(集計用!Q851="","",IF(集計用!F851="男",LOOKUP(集計用!Q851,得点換算データ!$K$3:$L$12),LOOKUP(集計用!Q851,得点換算データ!$K$17:$L$26)))</f>
        <v/>
      </c>
      <c r="S851" s="28" t="str">
        <f>IF(記入用!N851="","",ROUNDUP(記入用!N851,1))</f>
        <v/>
      </c>
      <c r="T851" s="30" t="str">
        <f>IF(集計用!S851="","",IF(集計用!F851="男",LOOKUP(集計用!S851,得点換算データ!$M$3:$N$12),LOOKUP(集計用!S851,得点換算データ!$M$17:$N$26)))</f>
        <v/>
      </c>
      <c r="U851" s="28" t="str">
        <f>IF(記入用!O851="","",ROUNDDOWN(記入用!O851,0))</f>
        <v/>
      </c>
      <c r="V851" s="30" t="str">
        <f>IF(集計用!U851="","",IF(集計用!F851="男",LOOKUP(集計用!U851,得点換算データ!$O$3:$P$12),LOOKUP(集計用!U851,得点換算データ!$O$17:$P$26)))</f>
        <v/>
      </c>
      <c r="W851" s="28" t="str">
        <f>IF(記入用!P851="","",ROUNDDOWN(記入用!P851,0))</f>
        <v/>
      </c>
      <c r="X851" s="30" t="str">
        <f>IF(集計用!W851="","",IF(集計用!F851="男",LOOKUP(集計用!W851,得点換算データ!$Q$3:$R$12),LOOKUP(集計用!W851,得点換算データ!$Q$17:$R$26)))</f>
        <v/>
      </c>
      <c r="Y851" s="28" t="str">
        <f>IF(SUM(集計用!H851+J851+L851+N851+P851+R851+T851+V851+X851)=0,"",(H851+J851+L851+N851+T851+V851+X851+MAX(P851,R851)))</f>
        <v/>
      </c>
      <c r="Z851" s="28" t="str">
        <f>IF(Y851="","",IF(C851=1,LOOKUP(Y851,得点換算データ!$B$29:$B$33,得点換算データ!$A$29:$A$33),IF(C851=2,LOOKUP(Y851,得点換算データ!$C$29:$C$33,得点換算データ!$A$29:$A$33),LOOKUP(Y851,得点換算データ!$D$29:$D$33,得点換算データ!$A$29:$A$33))))</f>
        <v/>
      </c>
      <c r="AA851" s="27">
        <f t="shared" si="130"/>
        <v>0</v>
      </c>
      <c r="AB851" s="27"/>
      <c r="AC851" s="27">
        <f t="shared" si="131"/>
        <v>0</v>
      </c>
      <c r="AD851" s="27">
        <f t="shared" si="132"/>
        <v>0</v>
      </c>
      <c r="AE851" s="27">
        <f t="shared" si="133"/>
        <v>0</v>
      </c>
      <c r="AF851" s="27">
        <f t="shared" si="134"/>
        <v>0</v>
      </c>
      <c r="AG851" s="27">
        <f t="shared" si="135"/>
        <v>0</v>
      </c>
      <c r="AH851" s="27">
        <f t="shared" si="136"/>
        <v>0</v>
      </c>
      <c r="AI851" s="27">
        <f t="shared" si="137"/>
        <v>0</v>
      </c>
      <c r="AJ851" s="27">
        <f t="shared" si="138"/>
        <v>0</v>
      </c>
      <c r="AK851" s="27">
        <f t="shared" si="139"/>
        <v>0</v>
      </c>
    </row>
    <row r="852" spans="1:37">
      <c r="A852" s="28" t="str">
        <f>IF(記入用!A852="","",記入用!A852)</f>
        <v/>
      </c>
      <c r="B852" s="28" t="str">
        <f>IF(記入用!B852="","",記入用!B852)</f>
        <v/>
      </c>
      <c r="C852" s="28" t="str">
        <f>IF(記入用!C852="","",記入用!C852)</f>
        <v/>
      </c>
      <c r="D852" s="28" t="str">
        <f>IF(記入用!D852="","",記入用!D852)</f>
        <v/>
      </c>
      <c r="E852" s="28" t="str">
        <f>IF(記入用!E852="","",記入用!E852)</f>
        <v/>
      </c>
      <c r="F852" s="28" t="str">
        <f>IF(記入用!F852="","",記入用!F852)</f>
        <v/>
      </c>
      <c r="G852" s="28" t="str">
        <f>IF(OR(記入用!G852=0,記入用!H852=0),"",ROUND((記入用!G852+記入用!H852)/2,0))</f>
        <v/>
      </c>
      <c r="H852" s="29" t="str">
        <f>IF(集計用!G852="","",IF(集計用!F852="男",LOOKUP(集計用!G852,得点換算データ!$A$3:$B$12),LOOKUP(集計用!G852,得点換算データ!$A$17:$B$26)))</f>
        <v/>
      </c>
      <c r="I852" s="28" t="str">
        <f>IF(記入用!I852="","",記入用!I852)</f>
        <v/>
      </c>
      <c r="J852" s="30" t="str">
        <f>IF(集計用!I852="","",IF(集計用!F852="男",LOOKUP(集計用!I852,得点換算データ!$C$3:$D$12),LOOKUP(集計用!I852,得点換算データ!$C$17:$D$26)))</f>
        <v/>
      </c>
      <c r="K852" s="28" t="str">
        <f>IF(記入用!J852="","",ROUNDDOWN(記入用!J852,0))</f>
        <v/>
      </c>
      <c r="L852" s="29" t="str">
        <f>IF(集計用!K852="","",IF(集計用!F852="男",LOOKUP(集計用!K852,得点換算データ!$E$3:$F$12),LOOKUP(集計用!K852,得点換算データ!$E$17:$F$26)))</f>
        <v/>
      </c>
      <c r="M852" s="28" t="str">
        <f>IF(記入用!K852="","",記入用!K852)</f>
        <v/>
      </c>
      <c r="N852" s="30" t="str">
        <f>IF(集計用!M852="","",IF(集計用!F852="男",LOOKUP(集計用!M852,得点換算データ!$G$3:$H$12),LOOKUP(集計用!M852,得点換算データ!$G$17:$H$26)))</f>
        <v/>
      </c>
      <c r="O852" s="28" t="str">
        <f>IF(記入用!L852="","",記入用!L852)</f>
        <v/>
      </c>
      <c r="P852" s="30" t="str">
        <f>IF(集計用!O852="","",IF(集計用!F852="男",LOOKUP(集計用!O852,得点換算データ!$I$3:$J$12),LOOKUP(集計用!O852,得点換算データ!$I$17:$J$26)))</f>
        <v/>
      </c>
      <c r="Q852" s="28" t="str">
        <f>IF(記入用!M852="","",記入用!M852)</f>
        <v/>
      </c>
      <c r="R852" s="30" t="str">
        <f>IF(集計用!Q852="","",IF(集計用!F852="男",LOOKUP(集計用!Q852,得点換算データ!$K$3:$L$12),LOOKUP(集計用!Q852,得点換算データ!$K$17:$L$26)))</f>
        <v/>
      </c>
      <c r="S852" s="28" t="str">
        <f>IF(記入用!N852="","",ROUNDUP(記入用!N852,1))</f>
        <v/>
      </c>
      <c r="T852" s="30" t="str">
        <f>IF(集計用!S852="","",IF(集計用!F852="男",LOOKUP(集計用!S852,得点換算データ!$M$3:$N$12),LOOKUP(集計用!S852,得点換算データ!$M$17:$N$26)))</f>
        <v/>
      </c>
      <c r="U852" s="28" t="str">
        <f>IF(記入用!O852="","",ROUNDDOWN(記入用!O852,0))</f>
        <v/>
      </c>
      <c r="V852" s="30" t="str">
        <f>IF(集計用!U852="","",IF(集計用!F852="男",LOOKUP(集計用!U852,得点換算データ!$O$3:$P$12),LOOKUP(集計用!U852,得点換算データ!$O$17:$P$26)))</f>
        <v/>
      </c>
      <c r="W852" s="28" t="str">
        <f>IF(記入用!P852="","",ROUNDDOWN(記入用!P852,0))</f>
        <v/>
      </c>
      <c r="X852" s="30" t="str">
        <f>IF(集計用!W852="","",IF(集計用!F852="男",LOOKUP(集計用!W852,得点換算データ!$Q$3:$R$12),LOOKUP(集計用!W852,得点換算データ!$Q$17:$R$26)))</f>
        <v/>
      </c>
      <c r="Y852" s="28" t="str">
        <f>IF(SUM(集計用!H852+J852+L852+N852+P852+R852+T852+V852+X852)=0,"",(H852+J852+L852+N852+T852+V852+X852+MAX(P852,R852)))</f>
        <v/>
      </c>
      <c r="Z852" s="28" t="str">
        <f>IF(Y852="","",IF(C852=1,LOOKUP(Y852,得点換算データ!$B$29:$B$33,得点換算データ!$A$29:$A$33),IF(C852=2,LOOKUP(Y852,得点換算データ!$C$29:$C$33,得点換算データ!$A$29:$A$33),LOOKUP(Y852,得点換算データ!$D$29:$D$33,得点換算データ!$A$29:$A$33))))</f>
        <v/>
      </c>
      <c r="AA852" s="27">
        <f t="shared" si="130"/>
        <v>0</v>
      </c>
      <c r="AB852" s="27"/>
      <c r="AC852" s="27">
        <f t="shared" si="131"/>
        <v>0</v>
      </c>
      <c r="AD852" s="27">
        <f t="shared" si="132"/>
        <v>0</v>
      </c>
      <c r="AE852" s="27">
        <f t="shared" si="133"/>
        <v>0</v>
      </c>
      <c r="AF852" s="27">
        <f t="shared" si="134"/>
        <v>0</v>
      </c>
      <c r="AG852" s="27">
        <f t="shared" si="135"/>
        <v>0</v>
      </c>
      <c r="AH852" s="27">
        <f t="shared" si="136"/>
        <v>0</v>
      </c>
      <c r="AI852" s="27">
        <f t="shared" si="137"/>
        <v>0</v>
      </c>
      <c r="AJ852" s="27">
        <f t="shared" si="138"/>
        <v>0</v>
      </c>
      <c r="AK852" s="27">
        <f t="shared" si="139"/>
        <v>0</v>
      </c>
    </row>
    <row r="853" spans="1:37">
      <c r="A853" s="28" t="str">
        <f>IF(記入用!A853="","",記入用!A853)</f>
        <v/>
      </c>
      <c r="B853" s="28" t="str">
        <f>IF(記入用!B853="","",記入用!B853)</f>
        <v/>
      </c>
      <c r="C853" s="28" t="str">
        <f>IF(記入用!C853="","",記入用!C853)</f>
        <v/>
      </c>
      <c r="D853" s="28" t="str">
        <f>IF(記入用!D853="","",記入用!D853)</f>
        <v/>
      </c>
      <c r="E853" s="28" t="str">
        <f>IF(記入用!E853="","",記入用!E853)</f>
        <v/>
      </c>
      <c r="F853" s="28" t="str">
        <f>IF(記入用!F853="","",記入用!F853)</f>
        <v/>
      </c>
      <c r="G853" s="28" t="str">
        <f>IF(OR(記入用!G853=0,記入用!H853=0),"",ROUND((記入用!G853+記入用!H853)/2,0))</f>
        <v/>
      </c>
      <c r="H853" s="29" t="str">
        <f>IF(集計用!G853="","",IF(集計用!F853="男",LOOKUP(集計用!G853,得点換算データ!$A$3:$B$12),LOOKUP(集計用!G853,得点換算データ!$A$17:$B$26)))</f>
        <v/>
      </c>
      <c r="I853" s="28" t="str">
        <f>IF(記入用!I853="","",記入用!I853)</f>
        <v/>
      </c>
      <c r="J853" s="30" t="str">
        <f>IF(集計用!I853="","",IF(集計用!F853="男",LOOKUP(集計用!I853,得点換算データ!$C$3:$D$12),LOOKUP(集計用!I853,得点換算データ!$C$17:$D$26)))</f>
        <v/>
      </c>
      <c r="K853" s="28" t="str">
        <f>IF(記入用!J853="","",ROUNDDOWN(記入用!J853,0))</f>
        <v/>
      </c>
      <c r="L853" s="29" t="str">
        <f>IF(集計用!K853="","",IF(集計用!F853="男",LOOKUP(集計用!K853,得点換算データ!$E$3:$F$12),LOOKUP(集計用!K853,得点換算データ!$E$17:$F$26)))</f>
        <v/>
      </c>
      <c r="M853" s="28" t="str">
        <f>IF(記入用!K853="","",記入用!K853)</f>
        <v/>
      </c>
      <c r="N853" s="30" t="str">
        <f>IF(集計用!M853="","",IF(集計用!F853="男",LOOKUP(集計用!M853,得点換算データ!$G$3:$H$12),LOOKUP(集計用!M853,得点換算データ!$G$17:$H$26)))</f>
        <v/>
      </c>
      <c r="O853" s="28" t="str">
        <f>IF(記入用!L853="","",記入用!L853)</f>
        <v/>
      </c>
      <c r="P853" s="30" t="str">
        <f>IF(集計用!O853="","",IF(集計用!F853="男",LOOKUP(集計用!O853,得点換算データ!$I$3:$J$12),LOOKUP(集計用!O853,得点換算データ!$I$17:$J$26)))</f>
        <v/>
      </c>
      <c r="Q853" s="28" t="str">
        <f>IF(記入用!M853="","",記入用!M853)</f>
        <v/>
      </c>
      <c r="R853" s="30" t="str">
        <f>IF(集計用!Q853="","",IF(集計用!F853="男",LOOKUP(集計用!Q853,得点換算データ!$K$3:$L$12),LOOKUP(集計用!Q853,得点換算データ!$K$17:$L$26)))</f>
        <v/>
      </c>
      <c r="S853" s="28" t="str">
        <f>IF(記入用!N853="","",ROUNDUP(記入用!N853,1))</f>
        <v/>
      </c>
      <c r="T853" s="30" t="str">
        <f>IF(集計用!S853="","",IF(集計用!F853="男",LOOKUP(集計用!S853,得点換算データ!$M$3:$N$12),LOOKUP(集計用!S853,得点換算データ!$M$17:$N$26)))</f>
        <v/>
      </c>
      <c r="U853" s="28" t="str">
        <f>IF(記入用!O853="","",ROUNDDOWN(記入用!O853,0))</f>
        <v/>
      </c>
      <c r="V853" s="30" t="str">
        <f>IF(集計用!U853="","",IF(集計用!F853="男",LOOKUP(集計用!U853,得点換算データ!$O$3:$P$12),LOOKUP(集計用!U853,得点換算データ!$O$17:$P$26)))</f>
        <v/>
      </c>
      <c r="W853" s="28" t="str">
        <f>IF(記入用!P853="","",ROUNDDOWN(記入用!P853,0))</f>
        <v/>
      </c>
      <c r="X853" s="30" t="str">
        <f>IF(集計用!W853="","",IF(集計用!F853="男",LOOKUP(集計用!W853,得点換算データ!$Q$3:$R$12),LOOKUP(集計用!W853,得点換算データ!$Q$17:$R$26)))</f>
        <v/>
      </c>
      <c r="Y853" s="28" t="str">
        <f>IF(SUM(集計用!H853+J853+L853+N853+P853+R853+T853+V853+X853)=0,"",(H853+J853+L853+N853+T853+V853+X853+MAX(P853,R853)))</f>
        <v/>
      </c>
      <c r="Z853" s="28" t="str">
        <f>IF(Y853="","",IF(C853=1,LOOKUP(Y853,得点換算データ!$B$29:$B$33,得点換算データ!$A$29:$A$33),IF(C853=2,LOOKUP(Y853,得点換算データ!$C$29:$C$33,得点換算データ!$A$29:$A$33),LOOKUP(Y853,得点換算データ!$D$29:$D$33,得点換算データ!$A$29:$A$33))))</f>
        <v/>
      </c>
      <c r="AA853" s="27">
        <f t="shared" si="130"/>
        <v>0</v>
      </c>
      <c r="AB853" s="27"/>
      <c r="AC853" s="27">
        <f t="shared" si="131"/>
        <v>0</v>
      </c>
      <c r="AD853" s="27">
        <f t="shared" si="132"/>
        <v>0</v>
      </c>
      <c r="AE853" s="27">
        <f t="shared" si="133"/>
        <v>0</v>
      </c>
      <c r="AF853" s="27">
        <f t="shared" si="134"/>
        <v>0</v>
      </c>
      <c r="AG853" s="27">
        <f t="shared" si="135"/>
        <v>0</v>
      </c>
      <c r="AH853" s="27">
        <f t="shared" si="136"/>
        <v>0</v>
      </c>
      <c r="AI853" s="27">
        <f t="shared" si="137"/>
        <v>0</v>
      </c>
      <c r="AJ853" s="27">
        <f t="shared" si="138"/>
        <v>0</v>
      </c>
      <c r="AK853" s="27">
        <f t="shared" si="139"/>
        <v>0</v>
      </c>
    </row>
    <row r="854" spans="1:37">
      <c r="A854" s="28" t="str">
        <f>IF(記入用!A854="","",記入用!A854)</f>
        <v/>
      </c>
      <c r="B854" s="28" t="str">
        <f>IF(記入用!B854="","",記入用!B854)</f>
        <v/>
      </c>
      <c r="C854" s="28" t="str">
        <f>IF(記入用!C854="","",記入用!C854)</f>
        <v/>
      </c>
      <c r="D854" s="28" t="str">
        <f>IF(記入用!D854="","",記入用!D854)</f>
        <v/>
      </c>
      <c r="E854" s="28" t="str">
        <f>IF(記入用!E854="","",記入用!E854)</f>
        <v/>
      </c>
      <c r="F854" s="28" t="str">
        <f>IF(記入用!F854="","",記入用!F854)</f>
        <v/>
      </c>
      <c r="G854" s="28" t="str">
        <f>IF(OR(記入用!G854=0,記入用!H854=0),"",ROUND((記入用!G854+記入用!H854)/2,0))</f>
        <v/>
      </c>
      <c r="H854" s="29" t="str">
        <f>IF(集計用!G854="","",IF(集計用!F854="男",LOOKUP(集計用!G854,得点換算データ!$A$3:$B$12),LOOKUP(集計用!G854,得点換算データ!$A$17:$B$26)))</f>
        <v/>
      </c>
      <c r="I854" s="28" t="str">
        <f>IF(記入用!I854="","",記入用!I854)</f>
        <v/>
      </c>
      <c r="J854" s="30" t="str">
        <f>IF(集計用!I854="","",IF(集計用!F854="男",LOOKUP(集計用!I854,得点換算データ!$C$3:$D$12),LOOKUP(集計用!I854,得点換算データ!$C$17:$D$26)))</f>
        <v/>
      </c>
      <c r="K854" s="28" t="str">
        <f>IF(記入用!J854="","",ROUNDDOWN(記入用!J854,0))</f>
        <v/>
      </c>
      <c r="L854" s="29" t="str">
        <f>IF(集計用!K854="","",IF(集計用!F854="男",LOOKUP(集計用!K854,得点換算データ!$E$3:$F$12),LOOKUP(集計用!K854,得点換算データ!$E$17:$F$26)))</f>
        <v/>
      </c>
      <c r="M854" s="28" t="str">
        <f>IF(記入用!K854="","",記入用!K854)</f>
        <v/>
      </c>
      <c r="N854" s="30" t="str">
        <f>IF(集計用!M854="","",IF(集計用!F854="男",LOOKUP(集計用!M854,得点換算データ!$G$3:$H$12),LOOKUP(集計用!M854,得点換算データ!$G$17:$H$26)))</f>
        <v/>
      </c>
      <c r="O854" s="28" t="str">
        <f>IF(記入用!L854="","",記入用!L854)</f>
        <v/>
      </c>
      <c r="P854" s="30" t="str">
        <f>IF(集計用!O854="","",IF(集計用!F854="男",LOOKUP(集計用!O854,得点換算データ!$I$3:$J$12),LOOKUP(集計用!O854,得点換算データ!$I$17:$J$26)))</f>
        <v/>
      </c>
      <c r="Q854" s="28" t="str">
        <f>IF(記入用!M854="","",記入用!M854)</f>
        <v/>
      </c>
      <c r="R854" s="30" t="str">
        <f>IF(集計用!Q854="","",IF(集計用!F854="男",LOOKUP(集計用!Q854,得点換算データ!$K$3:$L$12),LOOKUP(集計用!Q854,得点換算データ!$K$17:$L$26)))</f>
        <v/>
      </c>
      <c r="S854" s="28" t="str">
        <f>IF(記入用!N854="","",ROUNDUP(記入用!N854,1))</f>
        <v/>
      </c>
      <c r="T854" s="30" t="str">
        <f>IF(集計用!S854="","",IF(集計用!F854="男",LOOKUP(集計用!S854,得点換算データ!$M$3:$N$12),LOOKUP(集計用!S854,得点換算データ!$M$17:$N$26)))</f>
        <v/>
      </c>
      <c r="U854" s="28" t="str">
        <f>IF(記入用!O854="","",ROUNDDOWN(記入用!O854,0))</f>
        <v/>
      </c>
      <c r="V854" s="30" t="str">
        <f>IF(集計用!U854="","",IF(集計用!F854="男",LOOKUP(集計用!U854,得点換算データ!$O$3:$P$12),LOOKUP(集計用!U854,得点換算データ!$O$17:$P$26)))</f>
        <v/>
      </c>
      <c r="W854" s="28" t="str">
        <f>IF(記入用!P854="","",ROUNDDOWN(記入用!P854,0))</f>
        <v/>
      </c>
      <c r="X854" s="30" t="str">
        <f>IF(集計用!W854="","",IF(集計用!F854="男",LOOKUP(集計用!W854,得点換算データ!$Q$3:$R$12),LOOKUP(集計用!W854,得点換算データ!$Q$17:$R$26)))</f>
        <v/>
      </c>
      <c r="Y854" s="28" t="str">
        <f>IF(SUM(集計用!H854+J854+L854+N854+P854+R854+T854+V854+X854)=0,"",(H854+J854+L854+N854+T854+V854+X854+MAX(P854,R854)))</f>
        <v/>
      </c>
      <c r="Z854" s="28" t="str">
        <f>IF(Y854="","",IF(C854=1,LOOKUP(Y854,得点換算データ!$B$29:$B$33,得点換算データ!$A$29:$A$33),IF(C854=2,LOOKUP(Y854,得点換算データ!$C$29:$C$33,得点換算データ!$A$29:$A$33),LOOKUP(Y854,得点換算データ!$D$29:$D$33,得点換算データ!$A$29:$A$33))))</f>
        <v/>
      </c>
      <c r="AA854" s="27">
        <f t="shared" si="130"/>
        <v>0</v>
      </c>
      <c r="AB854" s="27"/>
      <c r="AC854" s="27">
        <f t="shared" si="131"/>
        <v>0</v>
      </c>
      <c r="AD854" s="27">
        <f t="shared" si="132"/>
        <v>0</v>
      </c>
      <c r="AE854" s="27">
        <f t="shared" si="133"/>
        <v>0</v>
      </c>
      <c r="AF854" s="27">
        <f t="shared" si="134"/>
        <v>0</v>
      </c>
      <c r="AG854" s="27">
        <f t="shared" si="135"/>
        <v>0</v>
      </c>
      <c r="AH854" s="27">
        <f t="shared" si="136"/>
        <v>0</v>
      </c>
      <c r="AI854" s="27">
        <f t="shared" si="137"/>
        <v>0</v>
      </c>
      <c r="AJ854" s="27">
        <f t="shared" si="138"/>
        <v>0</v>
      </c>
      <c r="AK854" s="27">
        <f t="shared" si="139"/>
        <v>0</v>
      </c>
    </row>
    <row r="855" spans="1:37">
      <c r="A855" s="28" t="str">
        <f>IF(記入用!A855="","",記入用!A855)</f>
        <v/>
      </c>
      <c r="B855" s="28" t="str">
        <f>IF(記入用!B855="","",記入用!B855)</f>
        <v/>
      </c>
      <c r="C855" s="28" t="str">
        <f>IF(記入用!C855="","",記入用!C855)</f>
        <v/>
      </c>
      <c r="D855" s="28" t="str">
        <f>IF(記入用!D855="","",記入用!D855)</f>
        <v/>
      </c>
      <c r="E855" s="28" t="str">
        <f>IF(記入用!E855="","",記入用!E855)</f>
        <v/>
      </c>
      <c r="F855" s="28" t="str">
        <f>IF(記入用!F855="","",記入用!F855)</f>
        <v/>
      </c>
      <c r="G855" s="28" t="str">
        <f>IF(OR(記入用!G855=0,記入用!H855=0),"",ROUND((記入用!G855+記入用!H855)/2,0))</f>
        <v/>
      </c>
      <c r="H855" s="29" t="str">
        <f>IF(集計用!G855="","",IF(集計用!F855="男",LOOKUP(集計用!G855,得点換算データ!$A$3:$B$12),LOOKUP(集計用!G855,得点換算データ!$A$17:$B$26)))</f>
        <v/>
      </c>
      <c r="I855" s="28" t="str">
        <f>IF(記入用!I855="","",記入用!I855)</f>
        <v/>
      </c>
      <c r="J855" s="30" t="str">
        <f>IF(集計用!I855="","",IF(集計用!F855="男",LOOKUP(集計用!I855,得点換算データ!$C$3:$D$12),LOOKUP(集計用!I855,得点換算データ!$C$17:$D$26)))</f>
        <v/>
      </c>
      <c r="K855" s="28" t="str">
        <f>IF(記入用!J855="","",ROUNDDOWN(記入用!J855,0))</f>
        <v/>
      </c>
      <c r="L855" s="29" t="str">
        <f>IF(集計用!K855="","",IF(集計用!F855="男",LOOKUP(集計用!K855,得点換算データ!$E$3:$F$12),LOOKUP(集計用!K855,得点換算データ!$E$17:$F$26)))</f>
        <v/>
      </c>
      <c r="M855" s="28" t="str">
        <f>IF(記入用!K855="","",記入用!K855)</f>
        <v/>
      </c>
      <c r="N855" s="30" t="str">
        <f>IF(集計用!M855="","",IF(集計用!F855="男",LOOKUP(集計用!M855,得点換算データ!$G$3:$H$12),LOOKUP(集計用!M855,得点換算データ!$G$17:$H$26)))</f>
        <v/>
      </c>
      <c r="O855" s="28" t="str">
        <f>IF(記入用!L855="","",記入用!L855)</f>
        <v/>
      </c>
      <c r="P855" s="30" t="str">
        <f>IF(集計用!O855="","",IF(集計用!F855="男",LOOKUP(集計用!O855,得点換算データ!$I$3:$J$12),LOOKUP(集計用!O855,得点換算データ!$I$17:$J$26)))</f>
        <v/>
      </c>
      <c r="Q855" s="28" t="str">
        <f>IF(記入用!M855="","",記入用!M855)</f>
        <v/>
      </c>
      <c r="R855" s="30" t="str">
        <f>IF(集計用!Q855="","",IF(集計用!F855="男",LOOKUP(集計用!Q855,得点換算データ!$K$3:$L$12),LOOKUP(集計用!Q855,得点換算データ!$K$17:$L$26)))</f>
        <v/>
      </c>
      <c r="S855" s="28" t="str">
        <f>IF(記入用!N855="","",ROUNDUP(記入用!N855,1))</f>
        <v/>
      </c>
      <c r="T855" s="30" t="str">
        <f>IF(集計用!S855="","",IF(集計用!F855="男",LOOKUP(集計用!S855,得点換算データ!$M$3:$N$12),LOOKUP(集計用!S855,得点換算データ!$M$17:$N$26)))</f>
        <v/>
      </c>
      <c r="U855" s="28" t="str">
        <f>IF(記入用!O855="","",ROUNDDOWN(記入用!O855,0))</f>
        <v/>
      </c>
      <c r="V855" s="30" t="str">
        <f>IF(集計用!U855="","",IF(集計用!F855="男",LOOKUP(集計用!U855,得点換算データ!$O$3:$P$12),LOOKUP(集計用!U855,得点換算データ!$O$17:$P$26)))</f>
        <v/>
      </c>
      <c r="W855" s="28" t="str">
        <f>IF(記入用!P855="","",ROUNDDOWN(記入用!P855,0))</f>
        <v/>
      </c>
      <c r="X855" s="30" t="str">
        <f>IF(集計用!W855="","",IF(集計用!F855="男",LOOKUP(集計用!W855,得点換算データ!$Q$3:$R$12),LOOKUP(集計用!W855,得点換算データ!$Q$17:$R$26)))</f>
        <v/>
      </c>
      <c r="Y855" s="28" t="str">
        <f>IF(SUM(集計用!H855+J855+L855+N855+P855+R855+T855+V855+X855)=0,"",(H855+J855+L855+N855+T855+V855+X855+MAX(P855,R855)))</f>
        <v/>
      </c>
      <c r="Z855" s="28" t="str">
        <f>IF(Y855="","",IF(C855=1,LOOKUP(Y855,得点換算データ!$B$29:$B$33,得点換算データ!$A$29:$A$33),IF(C855=2,LOOKUP(Y855,得点換算データ!$C$29:$C$33,得点換算データ!$A$29:$A$33),LOOKUP(Y855,得点換算データ!$D$29:$D$33,得点換算データ!$A$29:$A$33))))</f>
        <v/>
      </c>
      <c r="AA855" s="27">
        <f t="shared" si="130"/>
        <v>0</v>
      </c>
      <c r="AB855" s="27"/>
      <c r="AC855" s="27">
        <f t="shared" si="131"/>
        <v>0</v>
      </c>
      <c r="AD855" s="27">
        <f t="shared" si="132"/>
        <v>0</v>
      </c>
      <c r="AE855" s="27">
        <f t="shared" si="133"/>
        <v>0</v>
      </c>
      <c r="AF855" s="27">
        <f t="shared" si="134"/>
        <v>0</v>
      </c>
      <c r="AG855" s="27">
        <f t="shared" si="135"/>
        <v>0</v>
      </c>
      <c r="AH855" s="27">
        <f t="shared" si="136"/>
        <v>0</v>
      </c>
      <c r="AI855" s="27">
        <f t="shared" si="137"/>
        <v>0</v>
      </c>
      <c r="AJ855" s="27">
        <f t="shared" si="138"/>
        <v>0</v>
      </c>
      <c r="AK855" s="27">
        <f t="shared" si="139"/>
        <v>0</v>
      </c>
    </row>
    <row r="856" spans="1:37">
      <c r="A856" s="28" t="str">
        <f>IF(記入用!A856="","",記入用!A856)</f>
        <v/>
      </c>
      <c r="B856" s="28" t="str">
        <f>IF(記入用!B856="","",記入用!B856)</f>
        <v/>
      </c>
      <c r="C856" s="28" t="str">
        <f>IF(記入用!C856="","",記入用!C856)</f>
        <v/>
      </c>
      <c r="D856" s="28" t="str">
        <f>IF(記入用!D856="","",記入用!D856)</f>
        <v/>
      </c>
      <c r="E856" s="28" t="str">
        <f>IF(記入用!E856="","",記入用!E856)</f>
        <v/>
      </c>
      <c r="F856" s="28" t="str">
        <f>IF(記入用!F856="","",記入用!F856)</f>
        <v/>
      </c>
      <c r="G856" s="28" t="str">
        <f>IF(OR(記入用!G856=0,記入用!H856=0),"",ROUND((記入用!G856+記入用!H856)/2,0))</f>
        <v/>
      </c>
      <c r="H856" s="29" t="str">
        <f>IF(集計用!G856="","",IF(集計用!F856="男",LOOKUP(集計用!G856,得点換算データ!$A$3:$B$12),LOOKUP(集計用!G856,得点換算データ!$A$17:$B$26)))</f>
        <v/>
      </c>
      <c r="I856" s="28" t="str">
        <f>IF(記入用!I856="","",記入用!I856)</f>
        <v/>
      </c>
      <c r="J856" s="30" t="str">
        <f>IF(集計用!I856="","",IF(集計用!F856="男",LOOKUP(集計用!I856,得点換算データ!$C$3:$D$12),LOOKUP(集計用!I856,得点換算データ!$C$17:$D$26)))</f>
        <v/>
      </c>
      <c r="K856" s="28" t="str">
        <f>IF(記入用!J856="","",ROUNDDOWN(記入用!J856,0))</f>
        <v/>
      </c>
      <c r="L856" s="29" t="str">
        <f>IF(集計用!K856="","",IF(集計用!F856="男",LOOKUP(集計用!K856,得点換算データ!$E$3:$F$12),LOOKUP(集計用!K856,得点換算データ!$E$17:$F$26)))</f>
        <v/>
      </c>
      <c r="M856" s="28" t="str">
        <f>IF(記入用!K856="","",記入用!K856)</f>
        <v/>
      </c>
      <c r="N856" s="30" t="str">
        <f>IF(集計用!M856="","",IF(集計用!F856="男",LOOKUP(集計用!M856,得点換算データ!$G$3:$H$12),LOOKUP(集計用!M856,得点換算データ!$G$17:$H$26)))</f>
        <v/>
      </c>
      <c r="O856" s="28" t="str">
        <f>IF(記入用!L856="","",記入用!L856)</f>
        <v/>
      </c>
      <c r="P856" s="30" t="str">
        <f>IF(集計用!O856="","",IF(集計用!F856="男",LOOKUP(集計用!O856,得点換算データ!$I$3:$J$12),LOOKUP(集計用!O856,得点換算データ!$I$17:$J$26)))</f>
        <v/>
      </c>
      <c r="Q856" s="28" t="str">
        <f>IF(記入用!M856="","",記入用!M856)</f>
        <v/>
      </c>
      <c r="R856" s="30" t="str">
        <f>IF(集計用!Q856="","",IF(集計用!F856="男",LOOKUP(集計用!Q856,得点換算データ!$K$3:$L$12),LOOKUP(集計用!Q856,得点換算データ!$K$17:$L$26)))</f>
        <v/>
      </c>
      <c r="S856" s="28" t="str">
        <f>IF(記入用!N856="","",ROUNDUP(記入用!N856,1))</f>
        <v/>
      </c>
      <c r="T856" s="30" t="str">
        <f>IF(集計用!S856="","",IF(集計用!F856="男",LOOKUP(集計用!S856,得点換算データ!$M$3:$N$12),LOOKUP(集計用!S856,得点換算データ!$M$17:$N$26)))</f>
        <v/>
      </c>
      <c r="U856" s="28" t="str">
        <f>IF(記入用!O856="","",ROUNDDOWN(記入用!O856,0))</f>
        <v/>
      </c>
      <c r="V856" s="30" t="str">
        <f>IF(集計用!U856="","",IF(集計用!F856="男",LOOKUP(集計用!U856,得点換算データ!$O$3:$P$12),LOOKUP(集計用!U856,得点換算データ!$O$17:$P$26)))</f>
        <v/>
      </c>
      <c r="W856" s="28" t="str">
        <f>IF(記入用!P856="","",ROUNDDOWN(記入用!P856,0))</f>
        <v/>
      </c>
      <c r="X856" s="30" t="str">
        <f>IF(集計用!W856="","",IF(集計用!F856="男",LOOKUP(集計用!W856,得点換算データ!$Q$3:$R$12),LOOKUP(集計用!W856,得点換算データ!$Q$17:$R$26)))</f>
        <v/>
      </c>
      <c r="Y856" s="28" t="str">
        <f>IF(SUM(集計用!H856+J856+L856+N856+P856+R856+T856+V856+X856)=0,"",(H856+J856+L856+N856+T856+V856+X856+MAX(P856,R856)))</f>
        <v/>
      </c>
      <c r="Z856" s="28" t="str">
        <f>IF(Y856="","",IF(C856=1,LOOKUP(Y856,得点換算データ!$B$29:$B$33,得点換算データ!$A$29:$A$33),IF(C856=2,LOOKUP(Y856,得点換算データ!$C$29:$C$33,得点換算データ!$A$29:$A$33),LOOKUP(Y856,得点換算データ!$D$29:$D$33,得点換算データ!$A$29:$A$33))))</f>
        <v/>
      </c>
      <c r="AA856" s="27">
        <f t="shared" si="130"/>
        <v>0</v>
      </c>
      <c r="AB856" s="27"/>
      <c r="AC856" s="27">
        <f t="shared" si="131"/>
        <v>0</v>
      </c>
      <c r="AD856" s="27">
        <f t="shared" si="132"/>
        <v>0</v>
      </c>
      <c r="AE856" s="27">
        <f t="shared" si="133"/>
        <v>0</v>
      </c>
      <c r="AF856" s="27">
        <f t="shared" si="134"/>
        <v>0</v>
      </c>
      <c r="AG856" s="27">
        <f t="shared" si="135"/>
        <v>0</v>
      </c>
      <c r="AH856" s="27">
        <f t="shared" si="136"/>
        <v>0</v>
      </c>
      <c r="AI856" s="27">
        <f t="shared" si="137"/>
        <v>0</v>
      </c>
      <c r="AJ856" s="27">
        <f t="shared" si="138"/>
        <v>0</v>
      </c>
      <c r="AK856" s="27">
        <f t="shared" si="139"/>
        <v>0</v>
      </c>
    </row>
    <row r="857" spans="1:37">
      <c r="A857" s="28" t="str">
        <f>IF(記入用!A857="","",記入用!A857)</f>
        <v/>
      </c>
      <c r="B857" s="28" t="str">
        <f>IF(記入用!B857="","",記入用!B857)</f>
        <v/>
      </c>
      <c r="C857" s="28" t="str">
        <f>IF(記入用!C857="","",記入用!C857)</f>
        <v/>
      </c>
      <c r="D857" s="28" t="str">
        <f>IF(記入用!D857="","",記入用!D857)</f>
        <v/>
      </c>
      <c r="E857" s="28" t="str">
        <f>IF(記入用!E857="","",記入用!E857)</f>
        <v/>
      </c>
      <c r="F857" s="28" t="str">
        <f>IF(記入用!F857="","",記入用!F857)</f>
        <v/>
      </c>
      <c r="G857" s="28" t="str">
        <f>IF(OR(記入用!G857=0,記入用!H857=0),"",ROUND((記入用!G857+記入用!H857)/2,0))</f>
        <v/>
      </c>
      <c r="H857" s="29" t="str">
        <f>IF(集計用!G857="","",IF(集計用!F857="男",LOOKUP(集計用!G857,得点換算データ!$A$3:$B$12),LOOKUP(集計用!G857,得点換算データ!$A$17:$B$26)))</f>
        <v/>
      </c>
      <c r="I857" s="28" t="str">
        <f>IF(記入用!I857="","",記入用!I857)</f>
        <v/>
      </c>
      <c r="J857" s="30" t="str">
        <f>IF(集計用!I857="","",IF(集計用!F857="男",LOOKUP(集計用!I857,得点換算データ!$C$3:$D$12),LOOKUP(集計用!I857,得点換算データ!$C$17:$D$26)))</f>
        <v/>
      </c>
      <c r="K857" s="28" t="str">
        <f>IF(記入用!J857="","",ROUNDDOWN(記入用!J857,0))</f>
        <v/>
      </c>
      <c r="L857" s="29" t="str">
        <f>IF(集計用!K857="","",IF(集計用!F857="男",LOOKUP(集計用!K857,得点換算データ!$E$3:$F$12),LOOKUP(集計用!K857,得点換算データ!$E$17:$F$26)))</f>
        <v/>
      </c>
      <c r="M857" s="28" t="str">
        <f>IF(記入用!K857="","",記入用!K857)</f>
        <v/>
      </c>
      <c r="N857" s="30" t="str">
        <f>IF(集計用!M857="","",IF(集計用!F857="男",LOOKUP(集計用!M857,得点換算データ!$G$3:$H$12),LOOKUP(集計用!M857,得点換算データ!$G$17:$H$26)))</f>
        <v/>
      </c>
      <c r="O857" s="28" t="str">
        <f>IF(記入用!L857="","",記入用!L857)</f>
        <v/>
      </c>
      <c r="P857" s="30" t="str">
        <f>IF(集計用!O857="","",IF(集計用!F857="男",LOOKUP(集計用!O857,得点換算データ!$I$3:$J$12),LOOKUP(集計用!O857,得点換算データ!$I$17:$J$26)))</f>
        <v/>
      </c>
      <c r="Q857" s="28" t="str">
        <f>IF(記入用!M857="","",記入用!M857)</f>
        <v/>
      </c>
      <c r="R857" s="30" t="str">
        <f>IF(集計用!Q857="","",IF(集計用!F857="男",LOOKUP(集計用!Q857,得点換算データ!$K$3:$L$12),LOOKUP(集計用!Q857,得点換算データ!$K$17:$L$26)))</f>
        <v/>
      </c>
      <c r="S857" s="28" t="str">
        <f>IF(記入用!N857="","",ROUNDUP(記入用!N857,1))</f>
        <v/>
      </c>
      <c r="T857" s="30" t="str">
        <f>IF(集計用!S857="","",IF(集計用!F857="男",LOOKUP(集計用!S857,得点換算データ!$M$3:$N$12),LOOKUP(集計用!S857,得点換算データ!$M$17:$N$26)))</f>
        <v/>
      </c>
      <c r="U857" s="28" t="str">
        <f>IF(記入用!O857="","",ROUNDDOWN(記入用!O857,0))</f>
        <v/>
      </c>
      <c r="V857" s="30" t="str">
        <f>IF(集計用!U857="","",IF(集計用!F857="男",LOOKUP(集計用!U857,得点換算データ!$O$3:$P$12),LOOKUP(集計用!U857,得点換算データ!$O$17:$P$26)))</f>
        <v/>
      </c>
      <c r="W857" s="28" t="str">
        <f>IF(記入用!P857="","",ROUNDDOWN(記入用!P857,0))</f>
        <v/>
      </c>
      <c r="X857" s="30" t="str">
        <f>IF(集計用!W857="","",IF(集計用!F857="男",LOOKUP(集計用!W857,得点換算データ!$Q$3:$R$12),LOOKUP(集計用!W857,得点換算データ!$Q$17:$R$26)))</f>
        <v/>
      </c>
      <c r="Y857" s="28" t="str">
        <f>IF(SUM(集計用!H857+J857+L857+N857+P857+R857+T857+V857+X857)=0,"",(H857+J857+L857+N857+T857+V857+X857+MAX(P857,R857)))</f>
        <v/>
      </c>
      <c r="Z857" s="28" t="str">
        <f>IF(Y857="","",IF(C857=1,LOOKUP(Y857,得点換算データ!$B$29:$B$33,得点換算データ!$A$29:$A$33),IF(C857=2,LOOKUP(Y857,得点換算データ!$C$29:$C$33,得点換算データ!$A$29:$A$33),LOOKUP(Y857,得点換算データ!$D$29:$D$33,得点換算データ!$A$29:$A$33))))</f>
        <v/>
      </c>
      <c r="AA857" s="27">
        <f t="shared" si="130"/>
        <v>0</v>
      </c>
      <c r="AB857" s="27"/>
      <c r="AC857" s="27">
        <f t="shared" si="131"/>
        <v>0</v>
      </c>
      <c r="AD857" s="27">
        <f t="shared" si="132"/>
        <v>0</v>
      </c>
      <c r="AE857" s="27">
        <f t="shared" si="133"/>
        <v>0</v>
      </c>
      <c r="AF857" s="27">
        <f t="shared" si="134"/>
        <v>0</v>
      </c>
      <c r="AG857" s="27">
        <f t="shared" si="135"/>
        <v>0</v>
      </c>
      <c r="AH857" s="27">
        <f t="shared" si="136"/>
        <v>0</v>
      </c>
      <c r="AI857" s="27">
        <f t="shared" si="137"/>
        <v>0</v>
      </c>
      <c r="AJ857" s="27">
        <f t="shared" si="138"/>
        <v>0</v>
      </c>
      <c r="AK857" s="27">
        <f t="shared" si="139"/>
        <v>0</v>
      </c>
    </row>
    <row r="858" spans="1:37">
      <c r="A858" s="28" t="str">
        <f>IF(記入用!A858="","",記入用!A858)</f>
        <v/>
      </c>
      <c r="B858" s="28" t="str">
        <f>IF(記入用!B858="","",記入用!B858)</f>
        <v/>
      </c>
      <c r="C858" s="28" t="str">
        <f>IF(記入用!C858="","",記入用!C858)</f>
        <v/>
      </c>
      <c r="D858" s="28" t="str">
        <f>IF(記入用!D858="","",記入用!D858)</f>
        <v/>
      </c>
      <c r="E858" s="28" t="str">
        <f>IF(記入用!E858="","",記入用!E858)</f>
        <v/>
      </c>
      <c r="F858" s="28" t="str">
        <f>IF(記入用!F858="","",記入用!F858)</f>
        <v/>
      </c>
      <c r="G858" s="28" t="str">
        <f>IF(OR(記入用!G858=0,記入用!H858=0),"",ROUND((記入用!G858+記入用!H858)/2,0))</f>
        <v/>
      </c>
      <c r="H858" s="29" t="str">
        <f>IF(集計用!G858="","",IF(集計用!F858="男",LOOKUP(集計用!G858,得点換算データ!$A$3:$B$12),LOOKUP(集計用!G858,得点換算データ!$A$17:$B$26)))</f>
        <v/>
      </c>
      <c r="I858" s="28" t="str">
        <f>IF(記入用!I858="","",記入用!I858)</f>
        <v/>
      </c>
      <c r="J858" s="30" t="str">
        <f>IF(集計用!I858="","",IF(集計用!F858="男",LOOKUP(集計用!I858,得点換算データ!$C$3:$D$12),LOOKUP(集計用!I858,得点換算データ!$C$17:$D$26)))</f>
        <v/>
      </c>
      <c r="K858" s="28" t="str">
        <f>IF(記入用!J858="","",ROUNDDOWN(記入用!J858,0))</f>
        <v/>
      </c>
      <c r="L858" s="29" t="str">
        <f>IF(集計用!K858="","",IF(集計用!F858="男",LOOKUP(集計用!K858,得点換算データ!$E$3:$F$12),LOOKUP(集計用!K858,得点換算データ!$E$17:$F$26)))</f>
        <v/>
      </c>
      <c r="M858" s="28" t="str">
        <f>IF(記入用!K858="","",記入用!K858)</f>
        <v/>
      </c>
      <c r="N858" s="30" t="str">
        <f>IF(集計用!M858="","",IF(集計用!F858="男",LOOKUP(集計用!M858,得点換算データ!$G$3:$H$12),LOOKUP(集計用!M858,得点換算データ!$G$17:$H$26)))</f>
        <v/>
      </c>
      <c r="O858" s="28" t="str">
        <f>IF(記入用!L858="","",記入用!L858)</f>
        <v/>
      </c>
      <c r="P858" s="30" t="str">
        <f>IF(集計用!O858="","",IF(集計用!F858="男",LOOKUP(集計用!O858,得点換算データ!$I$3:$J$12),LOOKUP(集計用!O858,得点換算データ!$I$17:$J$26)))</f>
        <v/>
      </c>
      <c r="Q858" s="28" t="str">
        <f>IF(記入用!M858="","",記入用!M858)</f>
        <v/>
      </c>
      <c r="R858" s="30" t="str">
        <f>IF(集計用!Q858="","",IF(集計用!F858="男",LOOKUP(集計用!Q858,得点換算データ!$K$3:$L$12),LOOKUP(集計用!Q858,得点換算データ!$K$17:$L$26)))</f>
        <v/>
      </c>
      <c r="S858" s="28" t="str">
        <f>IF(記入用!N858="","",ROUNDUP(記入用!N858,1))</f>
        <v/>
      </c>
      <c r="T858" s="30" t="str">
        <f>IF(集計用!S858="","",IF(集計用!F858="男",LOOKUP(集計用!S858,得点換算データ!$M$3:$N$12),LOOKUP(集計用!S858,得点換算データ!$M$17:$N$26)))</f>
        <v/>
      </c>
      <c r="U858" s="28" t="str">
        <f>IF(記入用!O858="","",ROUNDDOWN(記入用!O858,0))</f>
        <v/>
      </c>
      <c r="V858" s="30" t="str">
        <f>IF(集計用!U858="","",IF(集計用!F858="男",LOOKUP(集計用!U858,得点換算データ!$O$3:$P$12),LOOKUP(集計用!U858,得点換算データ!$O$17:$P$26)))</f>
        <v/>
      </c>
      <c r="W858" s="28" t="str">
        <f>IF(記入用!P858="","",ROUNDDOWN(記入用!P858,0))</f>
        <v/>
      </c>
      <c r="X858" s="30" t="str">
        <f>IF(集計用!W858="","",IF(集計用!F858="男",LOOKUP(集計用!W858,得点換算データ!$Q$3:$R$12),LOOKUP(集計用!W858,得点換算データ!$Q$17:$R$26)))</f>
        <v/>
      </c>
      <c r="Y858" s="28" t="str">
        <f>IF(SUM(集計用!H858+J858+L858+N858+P858+R858+T858+V858+X858)=0,"",(H858+J858+L858+N858+T858+V858+X858+MAX(P858,R858)))</f>
        <v/>
      </c>
      <c r="Z858" s="28" t="str">
        <f>IF(Y858="","",IF(C858=1,LOOKUP(Y858,得点換算データ!$B$29:$B$33,得点換算データ!$A$29:$A$33),IF(C858=2,LOOKUP(Y858,得点換算データ!$C$29:$C$33,得点換算データ!$A$29:$A$33),LOOKUP(Y858,得点換算データ!$D$29:$D$33,得点換算データ!$A$29:$A$33))))</f>
        <v/>
      </c>
      <c r="AA858" s="27">
        <f t="shared" si="130"/>
        <v>0</v>
      </c>
      <c r="AB858" s="27"/>
      <c r="AC858" s="27">
        <f t="shared" si="131"/>
        <v>0</v>
      </c>
      <c r="AD858" s="27">
        <f t="shared" si="132"/>
        <v>0</v>
      </c>
      <c r="AE858" s="27">
        <f t="shared" si="133"/>
        <v>0</v>
      </c>
      <c r="AF858" s="27">
        <f t="shared" si="134"/>
        <v>0</v>
      </c>
      <c r="AG858" s="27">
        <f t="shared" si="135"/>
        <v>0</v>
      </c>
      <c r="AH858" s="27">
        <f t="shared" si="136"/>
        <v>0</v>
      </c>
      <c r="AI858" s="27">
        <f t="shared" si="137"/>
        <v>0</v>
      </c>
      <c r="AJ858" s="27">
        <f t="shared" si="138"/>
        <v>0</v>
      </c>
      <c r="AK858" s="27">
        <f t="shared" si="139"/>
        <v>0</v>
      </c>
    </row>
    <row r="859" spans="1:37">
      <c r="A859" s="28" t="str">
        <f>IF(記入用!A859="","",記入用!A859)</f>
        <v/>
      </c>
      <c r="B859" s="28" t="str">
        <f>IF(記入用!B859="","",記入用!B859)</f>
        <v/>
      </c>
      <c r="C859" s="28" t="str">
        <f>IF(記入用!C859="","",記入用!C859)</f>
        <v/>
      </c>
      <c r="D859" s="28" t="str">
        <f>IF(記入用!D859="","",記入用!D859)</f>
        <v/>
      </c>
      <c r="E859" s="28" t="str">
        <f>IF(記入用!E859="","",記入用!E859)</f>
        <v/>
      </c>
      <c r="F859" s="28" t="str">
        <f>IF(記入用!F859="","",記入用!F859)</f>
        <v/>
      </c>
      <c r="G859" s="28" t="str">
        <f>IF(OR(記入用!G859=0,記入用!H859=0),"",ROUND((記入用!G859+記入用!H859)/2,0))</f>
        <v/>
      </c>
      <c r="H859" s="29" t="str">
        <f>IF(集計用!G859="","",IF(集計用!F859="男",LOOKUP(集計用!G859,得点換算データ!$A$3:$B$12),LOOKUP(集計用!G859,得点換算データ!$A$17:$B$26)))</f>
        <v/>
      </c>
      <c r="I859" s="28" t="str">
        <f>IF(記入用!I859="","",記入用!I859)</f>
        <v/>
      </c>
      <c r="J859" s="30" t="str">
        <f>IF(集計用!I859="","",IF(集計用!F859="男",LOOKUP(集計用!I859,得点換算データ!$C$3:$D$12),LOOKUP(集計用!I859,得点換算データ!$C$17:$D$26)))</f>
        <v/>
      </c>
      <c r="K859" s="28" t="str">
        <f>IF(記入用!J859="","",ROUNDDOWN(記入用!J859,0))</f>
        <v/>
      </c>
      <c r="L859" s="29" t="str">
        <f>IF(集計用!K859="","",IF(集計用!F859="男",LOOKUP(集計用!K859,得点換算データ!$E$3:$F$12),LOOKUP(集計用!K859,得点換算データ!$E$17:$F$26)))</f>
        <v/>
      </c>
      <c r="M859" s="28" t="str">
        <f>IF(記入用!K859="","",記入用!K859)</f>
        <v/>
      </c>
      <c r="N859" s="30" t="str">
        <f>IF(集計用!M859="","",IF(集計用!F859="男",LOOKUP(集計用!M859,得点換算データ!$G$3:$H$12),LOOKUP(集計用!M859,得点換算データ!$G$17:$H$26)))</f>
        <v/>
      </c>
      <c r="O859" s="28" t="str">
        <f>IF(記入用!L859="","",記入用!L859)</f>
        <v/>
      </c>
      <c r="P859" s="30" t="str">
        <f>IF(集計用!O859="","",IF(集計用!F859="男",LOOKUP(集計用!O859,得点換算データ!$I$3:$J$12),LOOKUP(集計用!O859,得点換算データ!$I$17:$J$26)))</f>
        <v/>
      </c>
      <c r="Q859" s="28" t="str">
        <f>IF(記入用!M859="","",記入用!M859)</f>
        <v/>
      </c>
      <c r="R859" s="30" t="str">
        <f>IF(集計用!Q859="","",IF(集計用!F859="男",LOOKUP(集計用!Q859,得点換算データ!$K$3:$L$12),LOOKUP(集計用!Q859,得点換算データ!$K$17:$L$26)))</f>
        <v/>
      </c>
      <c r="S859" s="28" t="str">
        <f>IF(記入用!N859="","",ROUNDUP(記入用!N859,1))</f>
        <v/>
      </c>
      <c r="T859" s="30" t="str">
        <f>IF(集計用!S859="","",IF(集計用!F859="男",LOOKUP(集計用!S859,得点換算データ!$M$3:$N$12),LOOKUP(集計用!S859,得点換算データ!$M$17:$N$26)))</f>
        <v/>
      </c>
      <c r="U859" s="28" t="str">
        <f>IF(記入用!O859="","",ROUNDDOWN(記入用!O859,0))</f>
        <v/>
      </c>
      <c r="V859" s="30" t="str">
        <f>IF(集計用!U859="","",IF(集計用!F859="男",LOOKUP(集計用!U859,得点換算データ!$O$3:$P$12),LOOKUP(集計用!U859,得点換算データ!$O$17:$P$26)))</f>
        <v/>
      </c>
      <c r="W859" s="28" t="str">
        <f>IF(記入用!P859="","",ROUNDDOWN(記入用!P859,0))</f>
        <v/>
      </c>
      <c r="X859" s="30" t="str">
        <f>IF(集計用!W859="","",IF(集計用!F859="男",LOOKUP(集計用!W859,得点換算データ!$Q$3:$R$12),LOOKUP(集計用!W859,得点換算データ!$Q$17:$R$26)))</f>
        <v/>
      </c>
      <c r="Y859" s="28" t="str">
        <f>IF(SUM(集計用!H859+J859+L859+N859+P859+R859+T859+V859+X859)=0,"",(H859+J859+L859+N859+T859+V859+X859+MAX(P859,R859)))</f>
        <v/>
      </c>
      <c r="Z859" s="28" t="str">
        <f>IF(Y859="","",IF(C859=1,LOOKUP(Y859,得点換算データ!$B$29:$B$33,得点換算データ!$A$29:$A$33),IF(C859=2,LOOKUP(Y859,得点換算データ!$C$29:$C$33,得点換算データ!$A$29:$A$33),LOOKUP(Y859,得点換算データ!$D$29:$D$33,得点換算データ!$A$29:$A$33))))</f>
        <v/>
      </c>
      <c r="AA859" s="27">
        <f t="shared" si="130"/>
        <v>0</v>
      </c>
      <c r="AB859" s="27"/>
      <c r="AC859" s="27">
        <f t="shared" si="131"/>
        <v>0</v>
      </c>
      <c r="AD859" s="27">
        <f t="shared" si="132"/>
        <v>0</v>
      </c>
      <c r="AE859" s="27">
        <f t="shared" si="133"/>
        <v>0</v>
      </c>
      <c r="AF859" s="27">
        <f t="shared" si="134"/>
        <v>0</v>
      </c>
      <c r="AG859" s="27">
        <f t="shared" si="135"/>
        <v>0</v>
      </c>
      <c r="AH859" s="27">
        <f t="shared" si="136"/>
        <v>0</v>
      </c>
      <c r="AI859" s="27">
        <f t="shared" si="137"/>
        <v>0</v>
      </c>
      <c r="AJ859" s="27">
        <f t="shared" si="138"/>
        <v>0</v>
      </c>
      <c r="AK859" s="27">
        <f t="shared" si="139"/>
        <v>0</v>
      </c>
    </row>
    <row r="860" spans="1:37">
      <c r="A860" s="28" t="str">
        <f>IF(記入用!A860="","",記入用!A860)</f>
        <v/>
      </c>
      <c r="B860" s="28" t="str">
        <f>IF(記入用!B860="","",記入用!B860)</f>
        <v/>
      </c>
      <c r="C860" s="28" t="str">
        <f>IF(記入用!C860="","",記入用!C860)</f>
        <v/>
      </c>
      <c r="D860" s="28" t="str">
        <f>IF(記入用!D860="","",記入用!D860)</f>
        <v/>
      </c>
      <c r="E860" s="28" t="str">
        <f>IF(記入用!E860="","",記入用!E860)</f>
        <v/>
      </c>
      <c r="F860" s="28" t="str">
        <f>IF(記入用!F860="","",記入用!F860)</f>
        <v/>
      </c>
      <c r="G860" s="28" t="str">
        <f>IF(OR(記入用!G860=0,記入用!H860=0),"",ROUND((記入用!G860+記入用!H860)/2,0))</f>
        <v/>
      </c>
      <c r="H860" s="29" t="str">
        <f>IF(集計用!G860="","",IF(集計用!F860="男",LOOKUP(集計用!G860,得点換算データ!$A$3:$B$12),LOOKUP(集計用!G860,得点換算データ!$A$17:$B$26)))</f>
        <v/>
      </c>
      <c r="I860" s="28" t="str">
        <f>IF(記入用!I860="","",記入用!I860)</f>
        <v/>
      </c>
      <c r="J860" s="30" t="str">
        <f>IF(集計用!I860="","",IF(集計用!F860="男",LOOKUP(集計用!I860,得点換算データ!$C$3:$D$12),LOOKUP(集計用!I860,得点換算データ!$C$17:$D$26)))</f>
        <v/>
      </c>
      <c r="K860" s="28" t="str">
        <f>IF(記入用!J860="","",ROUNDDOWN(記入用!J860,0))</f>
        <v/>
      </c>
      <c r="L860" s="29" t="str">
        <f>IF(集計用!K860="","",IF(集計用!F860="男",LOOKUP(集計用!K860,得点換算データ!$E$3:$F$12),LOOKUP(集計用!K860,得点換算データ!$E$17:$F$26)))</f>
        <v/>
      </c>
      <c r="M860" s="28" t="str">
        <f>IF(記入用!K860="","",記入用!K860)</f>
        <v/>
      </c>
      <c r="N860" s="30" t="str">
        <f>IF(集計用!M860="","",IF(集計用!F860="男",LOOKUP(集計用!M860,得点換算データ!$G$3:$H$12),LOOKUP(集計用!M860,得点換算データ!$G$17:$H$26)))</f>
        <v/>
      </c>
      <c r="O860" s="28" t="str">
        <f>IF(記入用!L860="","",記入用!L860)</f>
        <v/>
      </c>
      <c r="P860" s="30" t="str">
        <f>IF(集計用!O860="","",IF(集計用!F860="男",LOOKUP(集計用!O860,得点換算データ!$I$3:$J$12),LOOKUP(集計用!O860,得点換算データ!$I$17:$J$26)))</f>
        <v/>
      </c>
      <c r="Q860" s="28" t="str">
        <f>IF(記入用!M860="","",記入用!M860)</f>
        <v/>
      </c>
      <c r="R860" s="30" t="str">
        <f>IF(集計用!Q860="","",IF(集計用!F860="男",LOOKUP(集計用!Q860,得点換算データ!$K$3:$L$12),LOOKUP(集計用!Q860,得点換算データ!$K$17:$L$26)))</f>
        <v/>
      </c>
      <c r="S860" s="28" t="str">
        <f>IF(記入用!N860="","",ROUNDUP(記入用!N860,1))</f>
        <v/>
      </c>
      <c r="T860" s="30" t="str">
        <f>IF(集計用!S860="","",IF(集計用!F860="男",LOOKUP(集計用!S860,得点換算データ!$M$3:$N$12),LOOKUP(集計用!S860,得点換算データ!$M$17:$N$26)))</f>
        <v/>
      </c>
      <c r="U860" s="28" t="str">
        <f>IF(記入用!O860="","",ROUNDDOWN(記入用!O860,0))</f>
        <v/>
      </c>
      <c r="V860" s="30" t="str">
        <f>IF(集計用!U860="","",IF(集計用!F860="男",LOOKUP(集計用!U860,得点換算データ!$O$3:$P$12),LOOKUP(集計用!U860,得点換算データ!$O$17:$P$26)))</f>
        <v/>
      </c>
      <c r="W860" s="28" t="str">
        <f>IF(記入用!P860="","",ROUNDDOWN(記入用!P860,0))</f>
        <v/>
      </c>
      <c r="X860" s="30" t="str">
        <f>IF(集計用!W860="","",IF(集計用!F860="男",LOOKUP(集計用!W860,得点換算データ!$Q$3:$R$12),LOOKUP(集計用!W860,得点換算データ!$Q$17:$R$26)))</f>
        <v/>
      </c>
      <c r="Y860" s="28" t="str">
        <f>IF(SUM(集計用!H860+J860+L860+N860+P860+R860+T860+V860+X860)=0,"",(H860+J860+L860+N860+T860+V860+X860+MAX(P860,R860)))</f>
        <v/>
      </c>
      <c r="Z860" s="28" t="str">
        <f>IF(Y860="","",IF(C860=1,LOOKUP(Y860,得点換算データ!$B$29:$B$33,得点換算データ!$A$29:$A$33),IF(C860=2,LOOKUP(Y860,得点換算データ!$C$29:$C$33,得点換算データ!$A$29:$A$33),LOOKUP(Y860,得点換算データ!$D$29:$D$33,得点換算データ!$A$29:$A$33))))</f>
        <v/>
      </c>
      <c r="AA860" s="27">
        <f t="shared" si="130"/>
        <v>0</v>
      </c>
      <c r="AB860" s="27"/>
      <c r="AC860" s="27">
        <f t="shared" si="131"/>
        <v>0</v>
      </c>
      <c r="AD860" s="27">
        <f t="shared" si="132"/>
        <v>0</v>
      </c>
      <c r="AE860" s="27">
        <f t="shared" si="133"/>
        <v>0</v>
      </c>
      <c r="AF860" s="27">
        <f t="shared" si="134"/>
        <v>0</v>
      </c>
      <c r="AG860" s="27">
        <f t="shared" si="135"/>
        <v>0</v>
      </c>
      <c r="AH860" s="27">
        <f t="shared" si="136"/>
        <v>0</v>
      </c>
      <c r="AI860" s="27">
        <f t="shared" si="137"/>
        <v>0</v>
      </c>
      <c r="AJ860" s="27">
        <f t="shared" si="138"/>
        <v>0</v>
      </c>
      <c r="AK860" s="27">
        <f t="shared" si="139"/>
        <v>0</v>
      </c>
    </row>
    <row r="861" spans="1:37">
      <c r="A861" s="28" t="str">
        <f>IF(記入用!A861="","",記入用!A861)</f>
        <v/>
      </c>
      <c r="B861" s="28" t="str">
        <f>IF(記入用!B861="","",記入用!B861)</f>
        <v/>
      </c>
      <c r="C861" s="28" t="str">
        <f>IF(記入用!C861="","",記入用!C861)</f>
        <v/>
      </c>
      <c r="D861" s="28" t="str">
        <f>IF(記入用!D861="","",記入用!D861)</f>
        <v/>
      </c>
      <c r="E861" s="28" t="str">
        <f>IF(記入用!E861="","",記入用!E861)</f>
        <v/>
      </c>
      <c r="F861" s="28" t="str">
        <f>IF(記入用!F861="","",記入用!F861)</f>
        <v/>
      </c>
      <c r="G861" s="28" t="str">
        <f>IF(OR(記入用!G861=0,記入用!H861=0),"",ROUND((記入用!G861+記入用!H861)/2,0))</f>
        <v/>
      </c>
      <c r="H861" s="29" t="str">
        <f>IF(集計用!G861="","",IF(集計用!F861="男",LOOKUP(集計用!G861,得点換算データ!$A$3:$B$12),LOOKUP(集計用!G861,得点換算データ!$A$17:$B$26)))</f>
        <v/>
      </c>
      <c r="I861" s="28" t="str">
        <f>IF(記入用!I861="","",記入用!I861)</f>
        <v/>
      </c>
      <c r="J861" s="30" t="str">
        <f>IF(集計用!I861="","",IF(集計用!F861="男",LOOKUP(集計用!I861,得点換算データ!$C$3:$D$12),LOOKUP(集計用!I861,得点換算データ!$C$17:$D$26)))</f>
        <v/>
      </c>
      <c r="K861" s="28" t="str">
        <f>IF(記入用!J861="","",ROUNDDOWN(記入用!J861,0))</f>
        <v/>
      </c>
      <c r="L861" s="29" t="str">
        <f>IF(集計用!K861="","",IF(集計用!F861="男",LOOKUP(集計用!K861,得点換算データ!$E$3:$F$12),LOOKUP(集計用!K861,得点換算データ!$E$17:$F$26)))</f>
        <v/>
      </c>
      <c r="M861" s="28" t="str">
        <f>IF(記入用!K861="","",記入用!K861)</f>
        <v/>
      </c>
      <c r="N861" s="30" t="str">
        <f>IF(集計用!M861="","",IF(集計用!F861="男",LOOKUP(集計用!M861,得点換算データ!$G$3:$H$12),LOOKUP(集計用!M861,得点換算データ!$G$17:$H$26)))</f>
        <v/>
      </c>
      <c r="O861" s="28" t="str">
        <f>IF(記入用!L861="","",記入用!L861)</f>
        <v/>
      </c>
      <c r="P861" s="30" t="str">
        <f>IF(集計用!O861="","",IF(集計用!F861="男",LOOKUP(集計用!O861,得点換算データ!$I$3:$J$12),LOOKUP(集計用!O861,得点換算データ!$I$17:$J$26)))</f>
        <v/>
      </c>
      <c r="Q861" s="28" t="str">
        <f>IF(記入用!M861="","",記入用!M861)</f>
        <v/>
      </c>
      <c r="R861" s="30" t="str">
        <f>IF(集計用!Q861="","",IF(集計用!F861="男",LOOKUP(集計用!Q861,得点換算データ!$K$3:$L$12),LOOKUP(集計用!Q861,得点換算データ!$K$17:$L$26)))</f>
        <v/>
      </c>
      <c r="S861" s="28" t="str">
        <f>IF(記入用!N861="","",ROUNDUP(記入用!N861,1))</f>
        <v/>
      </c>
      <c r="T861" s="30" t="str">
        <f>IF(集計用!S861="","",IF(集計用!F861="男",LOOKUP(集計用!S861,得点換算データ!$M$3:$N$12),LOOKUP(集計用!S861,得点換算データ!$M$17:$N$26)))</f>
        <v/>
      </c>
      <c r="U861" s="28" t="str">
        <f>IF(記入用!O861="","",ROUNDDOWN(記入用!O861,0))</f>
        <v/>
      </c>
      <c r="V861" s="30" t="str">
        <f>IF(集計用!U861="","",IF(集計用!F861="男",LOOKUP(集計用!U861,得点換算データ!$O$3:$P$12),LOOKUP(集計用!U861,得点換算データ!$O$17:$P$26)))</f>
        <v/>
      </c>
      <c r="W861" s="28" t="str">
        <f>IF(記入用!P861="","",ROUNDDOWN(記入用!P861,0))</f>
        <v/>
      </c>
      <c r="X861" s="30" t="str">
        <f>IF(集計用!W861="","",IF(集計用!F861="男",LOOKUP(集計用!W861,得点換算データ!$Q$3:$R$12),LOOKUP(集計用!W861,得点換算データ!$Q$17:$R$26)))</f>
        <v/>
      </c>
      <c r="Y861" s="28" t="str">
        <f>IF(SUM(集計用!H861+J861+L861+N861+P861+R861+T861+V861+X861)=0,"",(H861+J861+L861+N861+T861+V861+X861+MAX(P861,R861)))</f>
        <v/>
      </c>
      <c r="Z861" s="28" t="str">
        <f>IF(Y861="","",IF(C861=1,LOOKUP(Y861,得点換算データ!$B$29:$B$33,得点換算データ!$A$29:$A$33),IF(C861=2,LOOKUP(Y861,得点換算データ!$C$29:$C$33,得点換算データ!$A$29:$A$33),LOOKUP(Y861,得点換算データ!$D$29:$D$33,得点換算データ!$A$29:$A$33))))</f>
        <v/>
      </c>
      <c r="AA861" s="27">
        <f t="shared" si="130"/>
        <v>0</v>
      </c>
      <c r="AB861" s="27"/>
      <c r="AC861" s="27">
        <f t="shared" si="131"/>
        <v>0</v>
      </c>
      <c r="AD861" s="27">
        <f t="shared" si="132"/>
        <v>0</v>
      </c>
      <c r="AE861" s="27">
        <f t="shared" si="133"/>
        <v>0</v>
      </c>
      <c r="AF861" s="27">
        <f t="shared" si="134"/>
        <v>0</v>
      </c>
      <c r="AG861" s="27">
        <f t="shared" si="135"/>
        <v>0</v>
      </c>
      <c r="AH861" s="27">
        <f t="shared" si="136"/>
        <v>0</v>
      </c>
      <c r="AI861" s="27">
        <f t="shared" si="137"/>
        <v>0</v>
      </c>
      <c r="AJ861" s="27">
        <f t="shared" si="138"/>
        <v>0</v>
      </c>
      <c r="AK861" s="27">
        <f t="shared" si="139"/>
        <v>0</v>
      </c>
    </row>
    <row r="862" spans="1:37">
      <c r="A862" s="28" t="str">
        <f>IF(記入用!A862="","",記入用!A862)</f>
        <v/>
      </c>
      <c r="B862" s="28" t="str">
        <f>IF(記入用!B862="","",記入用!B862)</f>
        <v/>
      </c>
      <c r="C862" s="28" t="str">
        <f>IF(記入用!C862="","",記入用!C862)</f>
        <v/>
      </c>
      <c r="D862" s="28" t="str">
        <f>IF(記入用!D862="","",記入用!D862)</f>
        <v/>
      </c>
      <c r="E862" s="28" t="str">
        <f>IF(記入用!E862="","",記入用!E862)</f>
        <v/>
      </c>
      <c r="F862" s="28" t="str">
        <f>IF(記入用!F862="","",記入用!F862)</f>
        <v/>
      </c>
      <c r="G862" s="28" t="str">
        <f>IF(OR(記入用!G862=0,記入用!H862=0),"",ROUND((記入用!G862+記入用!H862)/2,0))</f>
        <v/>
      </c>
      <c r="H862" s="29" t="str">
        <f>IF(集計用!G862="","",IF(集計用!F862="男",LOOKUP(集計用!G862,得点換算データ!$A$3:$B$12),LOOKUP(集計用!G862,得点換算データ!$A$17:$B$26)))</f>
        <v/>
      </c>
      <c r="I862" s="28" t="str">
        <f>IF(記入用!I862="","",記入用!I862)</f>
        <v/>
      </c>
      <c r="J862" s="30" t="str">
        <f>IF(集計用!I862="","",IF(集計用!F862="男",LOOKUP(集計用!I862,得点換算データ!$C$3:$D$12),LOOKUP(集計用!I862,得点換算データ!$C$17:$D$26)))</f>
        <v/>
      </c>
      <c r="K862" s="28" t="str">
        <f>IF(記入用!J862="","",ROUNDDOWN(記入用!J862,0))</f>
        <v/>
      </c>
      <c r="L862" s="29" t="str">
        <f>IF(集計用!K862="","",IF(集計用!F862="男",LOOKUP(集計用!K862,得点換算データ!$E$3:$F$12),LOOKUP(集計用!K862,得点換算データ!$E$17:$F$26)))</f>
        <v/>
      </c>
      <c r="M862" s="28" t="str">
        <f>IF(記入用!K862="","",記入用!K862)</f>
        <v/>
      </c>
      <c r="N862" s="30" t="str">
        <f>IF(集計用!M862="","",IF(集計用!F862="男",LOOKUP(集計用!M862,得点換算データ!$G$3:$H$12),LOOKUP(集計用!M862,得点換算データ!$G$17:$H$26)))</f>
        <v/>
      </c>
      <c r="O862" s="28" t="str">
        <f>IF(記入用!L862="","",記入用!L862)</f>
        <v/>
      </c>
      <c r="P862" s="30" t="str">
        <f>IF(集計用!O862="","",IF(集計用!F862="男",LOOKUP(集計用!O862,得点換算データ!$I$3:$J$12),LOOKUP(集計用!O862,得点換算データ!$I$17:$J$26)))</f>
        <v/>
      </c>
      <c r="Q862" s="28" t="str">
        <f>IF(記入用!M862="","",記入用!M862)</f>
        <v/>
      </c>
      <c r="R862" s="30" t="str">
        <f>IF(集計用!Q862="","",IF(集計用!F862="男",LOOKUP(集計用!Q862,得点換算データ!$K$3:$L$12),LOOKUP(集計用!Q862,得点換算データ!$K$17:$L$26)))</f>
        <v/>
      </c>
      <c r="S862" s="28" t="str">
        <f>IF(記入用!N862="","",ROUNDUP(記入用!N862,1))</f>
        <v/>
      </c>
      <c r="T862" s="30" t="str">
        <f>IF(集計用!S862="","",IF(集計用!F862="男",LOOKUP(集計用!S862,得点換算データ!$M$3:$N$12),LOOKUP(集計用!S862,得点換算データ!$M$17:$N$26)))</f>
        <v/>
      </c>
      <c r="U862" s="28" t="str">
        <f>IF(記入用!O862="","",ROUNDDOWN(記入用!O862,0))</f>
        <v/>
      </c>
      <c r="V862" s="30" t="str">
        <f>IF(集計用!U862="","",IF(集計用!F862="男",LOOKUP(集計用!U862,得点換算データ!$O$3:$P$12),LOOKUP(集計用!U862,得点換算データ!$O$17:$P$26)))</f>
        <v/>
      </c>
      <c r="W862" s="28" t="str">
        <f>IF(記入用!P862="","",ROUNDDOWN(記入用!P862,0))</f>
        <v/>
      </c>
      <c r="X862" s="30" t="str">
        <f>IF(集計用!W862="","",IF(集計用!F862="男",LOOKUP(集計用!W862,得点換算データ!$Q$3:$R$12),LOOKUP(集計用!W862,得点換算データ!$Q$17:$R$26)))</f>
        <v/>
      </c>
      <c r="Y862" s="28" t="str">
        <f>IF(SUM(集計用!H862+J862+L862+N862+P862+R862+T862+V862+X862)=0,"",(H862+J862+L862+N862+T862+V862+X862+MAX(P862,R862)))</f>
        <v/>
      </c>
      <c r="Z862" s="28" t="str">
        <f>IF(Y862="","",IF(C862=1,LOOKUP(Y862,得点換算データ!$B$29:$B$33,得点換算データ!$A$29:$A$33),IF(C862=2,LOOKUP(Y862,得点換算データ!$C$29:$C$33,得点換算データ!$A$29:$A$33),LOOKUP(Y862,得点換算データ!$D$29:$D$33,得点換算データ!$A$29:$A$33))))</f>
        <v/>
      </c>
      <c r="AA862" s="27">
        <f t="shared" si="130"/>
        <v>0</v>
      </c>
      <c r="AB862" s="27"/>
      <c r="AC862" s="27">
        <f t="shared" si="131"/>
        <v>0</v>
      </c>
      <c r="AD862" s="27">
        <f t="shared" si="132"/>
        <v>0</v>
      </c>
      <c r="AE862" s="27">
        <f t="shared" si="133"/>
        <v>0</v>
      </c>
      <c r="AF862" s="27">
        <f t="shared" si="134"/>
        <v>0</v>
      </c>
      <c r="AG862" s="27">
        <f t="shared" si="135"/>
        <v>0</v>
      </c>
      <c r="AH862" s="27">
        <f t="shared" si="136"/>
        <v>0</v>
      </c>
      <c r="AI862" s="27">
        <f t="shared" si="137"/>
        <v>0</v>
      </c>
      <c r="AJ862" s="27">
        <f t="shared" si="138"/>
        <v>0</v>
      </c>
      <c r="AK862" s="27">
        <f t="shared" si="139"/>
        <v>0</v>
      </c>
    </row>
    <row r="863" spans="1:37">
      <c r="A863" s="28" t="str">
        <f>IF(記入用!A863="","",記入用!A863)</f>
        <v/>
      </c>
      <c r="B863" s="28" t="str">
        <f>IF(記入用!B863="","",記入用!B863)</f>
        <v/>
      </c>
      <c r="C863" s="28" t="str">
        <f>IF(記入用!C863="","",記入用!C863)</f>
        <v/>
      </c>
      <c r="D863" s="28" t="str">
        <f>IF(記入用!D863="","",記入用!D863)</f>
        <v/>
      </c>
      <c r="E863" s="28" t="str">
        <f>IF(記入用!E863="","",記入用!E863)</f>
        <v/>
      </c>
      <c r="F863" s="28" t="str">
        <f>IF(記入用!F863="","",記入用!F863)</f>
        <v/>
      </c>
      <c r="G863" s="28" t="str">
        <f>IF(OR(記入用!G863=0,記入用!H863=0),"",ROUND((記入用!G863+記入用!H863)/2,0))</f>
        <v/>
      </c>
      <c r="H863" s="29" t="str">
        <f>IF(集計用!G863="","",IF(集計用!F863="男",LOOKUP(集計用!G863,得点換算データ!$A$3:$B$12),LOOKUP(集計用!G863,得点換算データ!$A$17:$B$26)))</f>
        <v/>
      </c>
      <c r="I863" s="28" t="str">
        <f>IF(記入用!I863="","",記入用!I863)</f>
        <v/>
      </c>
      <c r="J863" s="30" t="str">
        <f>IF(集計用!I863="","",IF(集計用!F863="男",LOOKUP(集計用!I863,得点換算データ!$C$3:$D$12),LOOKUP(集計用!I863,得点換算データ!$C$17:$D$26)))</f>
        <v/>
      </c>
      <c r="K863" s="28" t="str">
        <f>IF(記入用!J863="","",ROUNDDOWN(記入用!J863,0))</f>
        <v/>
      </c>
      <c r="L863" s="29" t="str">
        <f>IF(集計用!K863="","",IF(集計用!F863="男",LOOKUP(集計用!K863,得点換算データ!$E$3:$F$12),LOOKUP(集計用!K863,得点換算データ!$E$17:$F$26)))</f>
        <v/>
      </c>
      <c r="M863" s="28" t="str">
        <f>IF(記入用!K863="","",記入用!K863)</f>
        <v/>
      </c>
      <c r="N863" s="30" t="str">
        <f>IF(集計用!M863="","",IF(集計用!F863="男",LOOKUP(集計用!M863,得点換算データ!$G$3:$H$12),LOOKUP(集計用!M863,得点換算データ!$G$17:$H$26)))</f>
        <v/>
      </c>
      <c r="O863" s="28" t="str">
        <f>IF(記入用!L863="","",記入用!L863)</f>
        <v/>
      </c>
      <c r="P863" s="30" t="str">
        <f>IF(集計用!O863="","",IF(集計用!F863="男",LOOKUP(集計用!O863,得点換算データ!$I$3:$J$12),LOOKUP(集計用!O863,得点換算データ!$I$17:$J$26)))</f>
        <v/>
      </c>
      <c r="Q863" s="28" t="str">
        <f>IF(記入用!M863="","",記入用!M863)</f>
        <v/>
      </c>
      <c r="R863" s="30" t="str">
        <f>IF(集計用!Q863="","",IF(集計用!F863="男",LOOKUP(集計用!Q863,得点換算データ!$K$3:$L$12),LOOKUP(集計用!Q863,得点換算データ!$K$17:$L$26)))</f>
        <v/>
      </c>
      <c r="S863" s="28" t="str">
        <f>IF(記入用!N863="","",ROUNDUP(記入用!N863,1))</f>
        <v/>
      </c>
      <c r="T863" s="30" t="str">
        <f>IF(集計用!S863="","",IF(集計用!F863="男",LOOKUP(集計用!S863,得点換算データ!$M$3:$N$12),LOOKUP(集計用!S863,得点換算データ!$M$17:$N$26)))</f>
        <v/>
      </c>
      <c r="U863" s="28" t="str">
        <f>IF(記入用!O863="","",ROUNDDOWN(記入用!O863,0))</f>
        <v/>
      </c>
      <c r="V863" s="30" t="str">
        <f>IF(集計用!U863="","",IF(集計用!F863="男",LOOKUP(集計用!U863,得点換算データ!$O$3:$P$12),LOOKUP(集計用!U863,得点換算データ!$O$17:$P$26)))</f>
        <v/>
      </c>
      <c r="W863" s="28" t="str">
        <f>IF(記入用!P863="","",ROUNDDOWN(記入用!P863,0))</f>
        <v/>
      </c>
      <c r="X863" s="30" t="str">
        <f>IF(集計用!W863="","",IF(集計用!F863="男",LOOKUP(集計用!W863,得点換算データ!$Q$3:$R$12),LOOKUP(集計用!W863,得点換算データ!$Q$17:$R$26)))</f>
        <v/>
      </c>
      <c r="Y863" s="28" t="str">
        <f>IF(SUM(集計用!H863+J863+L863+N863+P863+R863+T863+V863+X863)=0,"",(H863+J863+L863+N863+T863+V863+X863+MAX(P863,R863)))</f>
        <v/>
      </c>
      <c r="Z863" s="28" t="str">
        <f>IF(Y863="","",IF(C863=1,LOOKUP(Y863,得点換算データ!$B$29:$B$33,得点換算データ!$A$29:$A$33),IF(C863=2,LOOKUP(Y863,得点換算データ!$C$29:$C$33,得点換算データ!$A$29:$A$33),LOOKUP(Y863,得点換算データ!$D$29:$D$33,得点換算データ!$A$29:$A$33))))</f>
        <v/>
      </c>
      <c r="AA863" s="27">
        <f t="shared" si="130"/>
        <v>0</v>
      </c>
      <c r="AB863" s="27"/>
      <c r="AC863" s="27">
        <f t="shared" si="131"/>
        <v>0</v>
      </c>
      <c r="AD863" s="27">
        <f t="shared" si="132"/>
        <v>0</v>
      </c>
      <c r="AE863" s="27">
        <f t="shared" si="133"/>
        <v>0</v>
      </c>
      <c r="AF863" s="27">
        <f t="shared" si="134"/>
        <v>0</v>
      </c>
      <c r="AG863" s="27">
        <f t="shared" si="135"/>
        <v>0</v>
      </c>
      <c r="AH863" s="27">
        <f t="shared" si="136"/>
        <v>0</v>
      </c>
      <c r="AI863" s="27">
        <f t="shared" si="137"/>
        <v>0</v>
      </c>
      <c r="AJ863" s="27">
        <f t="shared" si="138"/>
        <v>0</v>
      </c>
      <c r="AK863" s="27">
        <f t="shared" si="139"/>
        <v>0</v>
      </c>
    </row>
    <row r="864" spans="1:37">
      <c r="A864" s="28" t="str">
        <f>IF(記入用!A864="","",記入用!A864)</f>
        <v/>
      </c>
      <c r="B864" s="28" t="str">
        <f>IF(記入用!B864="","",記入用!B864)</f>
        <v/>
      </c>
      <c r="C864" s="28" t="str">
        <f>IF(記入用!C864="","",記入用!C864)</f>
        <v/>
      </c>
      <c r="D864" s="28" t="str">
        <f>IF(記入用!D864="","",記入用!D864)</f>
        <v/>
      </c>
      <c r="E864" s="28" t="str">
        <f>IF(記入用!E864="","",記入用!E864)</f>
        <v/>
      </c>
      <c r="F864" s="28" t="str">
        <f>IF(記入用!F864="","",記入用!F864)</f>
        <v/>
      </c>
      <c r="G864" s="28" t="str">
        <f>IF(OR(記入用!G864=0,記入用!H864=0),"",ROUND((記入用!G864+記入用!H864)/2,0))</f>
        <v/>
      </c>
      <c r="H864" s="29" t="str">
        <f>IF(集計用!G864="","",IF(集計用!F864="男",LOOKUP(集計用!G864,得点換算データ!$A$3:$B$12),LOOKUP(集計用!G864,得点換算データ!$A$17:$B$26)))</f>
        <v/>
      </c>
      <c r="I864" s="28" t="str">
        <f>IF(記入用!I864="","",記入用!I864)</f>
        <v/>
      </c>
      <c r="J864" s="30" t="str">
        <f>IF(集計用!I864="","",IF(集計用!F864="男",LOOKUP(集計用!I864,得点換算データ!$C$3:$D$12),LOOKUP(集計用!I864,得点換算データ!$C$17:$D$26)))</f>
        <v/>
      </c>
      <c r="K864" s="28" t="str">
        <f>IF(記入用!J864="","",ROUNDDOWN(記入用!J864,0))</f>
        <v/>
      </c>
      <c r="L864" s="29" t="str">
        <f>IF(集計用!K864="","",IF(集計用!F864="男",LOOKUP(集計用!K864,得点換算データ!$E$3:$F$12),LOOKUP(集計用!K864,得点換算データ!$E$17:$F$26)))</f>
        <v/>
      </c>
      <c r="M864" s="28" t="str">
        <f>IF(記入用!K864="","",記入用!K864)</f>
        <v/>
      </c>
      <c r="N864" s="30" t="str">
        <f>IF(集計用!M864="","",IF(集計用!F864="男",LOOKUP(集計用!M864,得点換算データ!$G$3:$H$12),LOOKUP(集計用!M864,得点換算データ!$G$17:$H$26)))</f>
        <v/>
      </c>
      <c r="O864" s="28" t="str">
        <f>IF(記入用!L864="","",記入用!L864)</f>
        <v/>
      </c>
      <c r="P864" s="30" t="str">
        <f>IF(集計用!O864="","",IF(集計用!F864="男",LOOKUP(集計用!O864,得点換算データ!$I$3:$J$12),LOOKUP(集計用!O864,得点換算データ!$I$17:$J$26)))</f>
        <v/>
      </c>
      <c r="Q864" s="28" t="str">
        <f>IF(記入用!M864="","",記入用!M864)</f>
        <v/>
      </c>
      <c r="R864" s="30" t="str">
        <f>IF(集計用!Q864="","",IF(集計用!F864="男",LOOKUP(集計用!Q864,得点換算データ!$K$3:$L$12),LOOKUP(集計用!Q864,得点換算データ!$K$17:$L$26)))</f>
        <v/>
      </c>
      <c r="S864" s="28" t="str">
        <f>IF(記入用!N864="","",ROUNDUP(記入用!N864,1))</f>
        <v/>
      </c>
      <c r="T864" s="30" t="str">
        <f>IF(集計用!S864="","",IF(集計用!F864="男",LOOKUP(集計用!S864,得点換算データ!$M$3:$N$12),LOOKUP(集計用!S864,得点換算データ!$M$17:$N$26)))</f>
        <v/>
      </c>
      <c r="U864" s="28" t="str">
        <f>IF(記入用!O864="","",ROUNDDOWN(記入用!O864,0))</f>
        <v/>
      </c>
      <c r="V864" s="30" t="str">
        <f>IF(集計用!U864="","",IF(集計用!F864="男",LOOKUP(集計用!U864,得点換算データ!$O$3:$P$12),LOOKUP(集計用!U864,得点換算データ!$O$17:$P$26)))</f>
        <v/>
      </c>
      <c r="W864" s="28" t="str">
        <f>IF(記入用!P864="","",ROUNDDOWN(記入用!P864,0))</f>
        <v/>
      </c>
      <c r="X864" s="30" t="str">
        <f>IF(集計用!W864="","",IF(集計用!F864="男",LOOKUP(集計用!W864,得点換算データ!$Q$3:$R$12),LOOKUP(集計用!W864,得点換算データ!$Q$17:$R$26)))</f>
        <v/>
      </c>
      <c r="Y864" s="28" t="str">
        <f>IF(SUM(集計用!H864+J864+L864+N864+P864+R864+T864+V864+X864)=0,"",(H864+J864+L864+N864+T864+V864+X864+MAX(P864,R864)))</f>
        <v/>
      </c>
      <c r="Z864" s="28" t="str">
        <f>IF(Y864="","",IF(C864=1,LOOKUP(Y864,得点換算データ!$B$29:$B$33,得点換算データ!$A$29:$A$33),IF(C864=2,LOOKUP(Y864,得点換算データ!$C$29:$C$33,得点換算データ!$A$29:$A$33),LOOKUP(Y864,得点換算データ!$D$29:$D$33,得点換算データ!$A$29:$A$33))))</f>
        <v/>
      </c>
      <c r="AA864" s="27">
        <f t="shared" si="130"/>
        <v>0</v>
      </c>
      <c r="AB864" s="27"/>
      <c r="AC864" s="27">
        <f t="shared" si="131"/>
        <v>0</v>
      </c>
      <c r="AD864" s="27">
        <f t="shared" si="132"/>
        <v>0</v>
      </c>
      <c r="AE864" s="27">
        <f t="shared" si="133"/>
        <v>0</v>
      </c>
      <c r="AF864" s="27">
        <f t="shared" si="134"/>
        <v>0</v>
      </c>
      <c r="AG864" s="27">
        <f t="shared" si="135"/>
        <v>0</v>
      </c>
      <c r="AH864" s="27">
        <f t="shared" si="136"/>
        <v>0</v>
      </c>
      <c r="AI864" s="27">
        <f t="shared" si="137"/>
        <v>0</v>
      </c>
      <c r="AJ864" s="27">
        <f t="shared" si="138"/>
        <v>0</v>
      </c>
      <c r="AK864" s="27">
        <f t="shared" si="139"/>
        <v>0</v>
      </c>
    </row>
    <row r="865" spans="1:37">
      <c r="A865" s="28" t="str">
        <f>IF(記入用!A865="","",記入用!A865)</f>
        <v/>
      </c>
      <c r="B865" s="28" t="str">
        <f>IF(記入用!B865="","",記入用!B865)</f>
        <v/>
      </c>
      <c r="C865" s="28" t="str">
        <f>IF(記入用!C865="","",記入用!C865)</f>
        <v/>
      </c>
      <c r="D865" s="28" t="str">
        <f>IF(記入用!D865="","",記入用!D865)</f>
        <v/>
      </c>
      <c r="E865" s="28" t="str">
        <f>IF(記入用!E865="","",記入用!E865)</f>
        <v/>
      </c>
      <c r="F865" s="28" t="str">
        <f>IF(記入用!F865="","",記入用!F865)</f>
        <v/>
      </c>
      <c r="G865" s="28" t="str">
        <f>IF(OR(記入用!G865=0,記入用!H865=0),"",ROUND((記入用!G865+記入用!H865)/2,0))</f>
        <v/>
      </c>
      <c r="H865" s="29" t="str">
        <f>IF(集計用!G865="","",IF(集計用!F865="男",LOOKUP(集計用!G865,得点換算データ!$A$3:$B$12),LOOKUP(集計用!G865,得点換算データ!$A$17:$B$26)))</f>
        <v/>
      </c>
      <c r="I865" s="28" t="str">
        <f>IF(記入用!I865="","",記入用!I865)</f>
        <v/>
      </c>
      <c r="J865" s="30" t="str">
        <f>IF(集計用!I865="","",IF(集計用!F865="男",LOOKUP(集計用!I865,得点換算データ!$C$3:$D$12),LOOKUP(集計用!I865,得点換算データ!$C$17:$D$26)))</f>
        <v/>
      </c>
      <c r="K865" s="28" t="str">
        <f>IF(記入用!J865="","",ROUNDDOWN(記入用!J865,0))</f>
        <v/>
      </c>
      <c r="L865" s="29" t="str">
        <f>IF(集計用!K865="","",IF(集計用!F865="男",LOOKUP(集計用!K865,得点換算データ!$E$3:$F$12),LOOKUP(集計用!K865,得点換算データ!$E$17:$F$26)))</f>
        <v/>
      </c>
      <c r="M865" s="28" t="str">
        <f>IF(記入用!K865="","",記入用!K865)</f>
        <v/>
      </c>
      <c r="N865" s="30" t="str">
        <f>IF(集計用!M865="","",IF(集計用!F865="男",LOOKUP(集計用!M865,得点換算データ!$G$3:$H$12),LOOKUP(集計用!M865,得点換算データ!$G$17:$H$26)))</f>
        <v/>
      </c>
      <c r="O865" s="28" t="str">
        <f>IF(記入用!L865="","",記入用!L865)</f>
        <v/>
      </c>
      <c r="P865" s="30" t="str">
        <f>IF(集計用!O865="","",IF(集計用!F865="男",LOOKUP(集計用!O865,得点換算データ!$I$3:$J$12),LOOKUP(集計用!O865,得点換算データ!$I$17:$J$26)))</f>
        <v/>
      </c>
      <c r="Q865" s="28" t="str">
        <f>IF(記入用!M865="","",記入用!M865)</f>
        <v/>
      </c>
      <c r="R865" s="30" t="str">
        <f>IF(集計用!Q865="","",IF(集計用!F865="男",LOOKUP(集計用!Q865,得点換算データ!$K$3:$L$12),LOOKUP(集計用!Q865,得点換算データ!$K$17:$L$26)))</f>
        <v/>
      </c>
      <c r="S865" s="28" t="str">
        <f>IF(記入用!N865="","",ROUNDUP(記入用!N865,1))</f>
        <v/>
      </c>
      <c r="T865" s="30" t="str">
        <f>IF(集計用!S865="","",IF(集計用!F865="男",LOOKUP(集計用!S865,得点換算データ!$M$3:$N$12),LOOKUP(集計用!S865,得点換算データ!$M$17:$N$26)))</f>
        <v/>
      </c>
      <c r="U865" s="28" t="str">
        <f>IF(記入用!O865="","",ROUNDDOWN(記入用!O865,0))</f>
        <v/>
      </c>
      <c r="V865" s="30" t="str">
        <f>IF(集計用!U865="","",IF(集計用!F865="男",LOOKUP(集計用!U865,得点換算データ!$O$3:$P$12),LOOKUP(集計用!U865,得点換算データ!$O$17:$P$26)))</f>
        <v/>
      </c>
      <c r="W865" s="28" t="str">
        <f>IF(記入用!P865="","",ROUNDDOWN(記入用!P865,0))</f>
        <v/>
      </c>
      <c r="X865" s="30" t="str">
        <f>IF(集計用!W865="","",IF(集計用!F865="男",LOOKUP(集計用!W865,得点換算データ!$Q$3:$R$12),LOOKUP(集計用!W865,得点換算データ!$Q$17:$R$26)))</f>
        <v/>
      </c>
      <c r="Y865" s="28" t="str">
        <f>IF(SUM(集計用!H865+J865+L865+N865+P865+R865+T865+V865+X865)=0,"",(H865+J865+L865+N865+T865+V865+X865+MAX(P865,R865)))</f>
        <v/>
      </c>
      <c r="Z865" s="28" t="str">
        <f>IF(Y865="","",IF(C865=1,LOOKUP(Y865,得点換算データ!$B$29:$B$33,得点換算データ!$A$29:$A$33),IF(C865=2,LOOKUP(Y865,得点換算データ!$C$29:$C$33,得点換算データ!$A$29:$A$33),LOOKUP(Y865,得点換算データ!$D$29:$D$33,得点換算データ!$A$29:$A$33))))</f>
        <v/>
      </c>
      <c r="AA865" s="27">
        <f t="shared" si="130"/>
        <v>0</v>
      </c>
      <c r="AB865" s="27"/>
      <c r="AC865" s="27">
        <f t="shared" si="131"/>
        <v>0</v>
      </c>
      <c r="AD865" s="27">
        <f t="shared" si="132"/>
        <v>0</v>
      </c>
      <c r="AE865" s="27">
        <f t="shared" si="133"/>
        <v>0</v>
      </c>
      <c r="AF865" s="27">
        <f t="shared" si="134"/>
        <v>0</v>
      </c>
      <c r="AG865" s="27">
        <f t="shared" si="135"/>
        <v>0</v>
      </c>
      <c r="AH865" s="27">
        <f t="shared" si="136"/>
        <v>0</v>
      </c>
      <c r="AI865" s="27">
        <f t="shared" si="137"/>
        <v>0</v>
      </c>
      <c r="AJ865" s="27">
        <f t="shared" si="138"/>
        <v>0</v>
      </c>
      <c r="AK865" s="27">
        <f t="shared" si="139"/>
        <v>0</v>
      </c>
    </row>
    <row r="866" spans="1:37">
      <c r="A866" s="28" t="str">
        <f>IF(記入用!A866="","",記入用!A866)</f>
        <v/>
      </c>
      <c r="B866" s="28" t="str">
        <f>IF(記入用!B866="","",記入用!B866)</f>
        <v/>
      </c>
      <c r="C866" s="28" t="str">
        <f>IF(記入用!C866="","",記入用!C866)</f>
        <v/>
      </c>
      <c r="D866" s="28" t="str">
        <f>IF(記入用!D866="","",記入用!D866)</f>
        <v/>
      </c>
      <c r="E866" s="28" t="str">
        <f>IF(記入用!E866="","",記入用!E866)</f>
        <v/>
      </c>
      <c r="F866" s="28" t="str">
        <f>IF(記入用!F866="","",記入用!F866)</f>
        <v/>
      </c>
      <c r="G866" s="28" t="str">
        <f>IF(OR(記入用!G866=0,記入用!H866=0),"",ROUND((記入用!G866+記入用!H866)/2,0))</f>
        <v/>
      </c>
      <c r="H866" s="29" t="str">
        <f>IF(集計用!G866="","",IF(集計用!F866="男",LOOKUP(集計用!G866,得点換算データ!$A$3:$B$12),LOOKUP(集計用!G866,得点換算データ!$A$17:$B$26)))</f>
        <v/>
      </c>
      <c r="I866" s="28" t="str">
        <f>IF(記入用!I866="","",記入用!I866)</f>
        <v/>
      </c>
      <c r="J866" s="30" t="str">
        <f>IF(集計用!I866="","",IF(集計用!F866="男",LOOKUP(集計用!I866,得点換算データ!$C$3:$D$12),LOOKUP(集計用!I866,得点換算データ!$C$17:$D$26)))</f>
        <v/>
      </c>
      <c r="K866" s="28" t="str">
        <f>IF(記入用!J866="","",ROUNDDOWN(記入用!J866,0))</f>
        <v/>
      </c>
      <c r="L866" s="29" t="str">
        <f>IF(集計用!K866="","",IF(集計用!F866="男",LOOKUP(集計用!K866,得点換算データ!$E$3:$F$12),LOOKUP(集計用!K866,得点換算データ!$E$17:$F$26)))</f>
        <v/>
      </c>
      <c r="M866" s="28" t="str">
        <f>IF(記入用!K866="","",記入用!K866)</f>
        <v/>
      </c>
      <c r="N866" s="30" t="str">
        <f>IF(集計用!M866="","",IF(集計用!F866="男",LOOKUP(集計用!M866,得点換算データ!$G$3:$H$12),LOOKUP(集計用!M866,得点換算データ!$G$17:$H$26)))</f>
        <v/>
      </c>
      <c r="O866" s="28" t="str">
        <f>IF(記入用!L866="","",記入用!L866)</f>
        <v/>
      </c>
      <c r="P866" s="30" t="str">
        <f>IF(集計用!O866="","",IF(集計用!F866="男",LOOKUP(集計用!O866,得点換算データ!$I$3:$J$12),LOOKUP(集計用!O866,得点換算データ!$I$17:$J$26)))</f>
        <v/>
      </c>
      <c r="Q866" s="28" t="str">
        <f>IF(記入用!M866="","",記入用!M866)</f>
        <v/>
      </c>
      <c r="R866" s="30" t="str">
        <f>IF(集計用!Q866="","",IF(集計用!F866="男",LOOKUP(集計用!Q866,得点換算データ!$K$3:$L$12),LOOKUP(集計用!Q866,得点換算データ!$K$17:$L$26)))</f>
        <v/>
      </c>
      <c r="S866" s="28" t="str">
        <f>IF(記入用!N866="","",ROUNDUP(記入用!N866,1))</f>
        <v/>
      </c>
      <c r="T866" s="30" t="str">
        <f>IF(集計用!S866="","",IF(集計用!F866="男",LOOKUP(集計用!S866,得点換算データ!$M$3:$N$12),LOOKUP(集計用!S866,得点換算データ!$M$17:$N$26)))</f>
        <v/>
      </c>
      <c r="U866" s="28" t="str">
        <f>IF(記入用!O866="","",ROUNDDOWN(記入用!O866,0))</f>
        <v/>
      </c>
      <c r="V866" s="30" t="str">
        <f>IF(集計用!U866="","",IF(集計用!F866="男",LOOKUP(集計用!U866,得点換算データ!$O$3:$P$12),LOOKUP(集計用!U866,得点換算データ!$O$17:$P$26)))</f>
        <v/>
      </c>
      <c r="W866" s="28" t="str">
        <f>IF(記入用!P866="","",ROUNDDOWN(記入用!P866,0))</f>
        <v/>
      </c>
      <c r="X866" s="30" t="str">
        <f>IF(集計用!W866="","",IF(集計用!F866="男",LOOKUP(集計用!W866,得点換算データ!$Q$3:$R$12),LOOKUP(集計用!W866,得点換算データ!$Q$17:$R$26)))</f>
        <v/>
      </c>
      <c r="Y866" s="28" t="str">
        <f>IF(SUM(集計用!H866+J866+L866+N866+P866+R866+T866+V866+X866)=0,"",(H866+J866+L866+N866+T866+V866+X866+MAX(P866,R866)))</f>
        <v/>
      </c>
      <c r="Z866" s="28" t="str">
        <f>IF(Y866="","",IF(C866=1,LOOKUP(Y866,得点換算データ!$B$29:$B$33,得点換算データ!$A$29:$A$33),IF(C866=2,LOOKUP(Y866,得点換算データ!$C$29:$C$33,得点換算データ!$A$29:$A$33),LOOKUP(Y866,得点換算データ!$D$29:$D$33,得点換算データ!$A$29:$A$33))))</f>
        <v/>
      </c>
      <c r="AA866" s="27">
        <f t="shared" si="130"/>
        <v>0</v>
      </c>
      <c r="AB866" s="27"/>
      <c r="AC866" s="27">
        <f t="shared" si="131"/>
        <v>0</v>
      </c>
      <c r="AD866" s="27">
        <f t="shared" si="132"/>
        <v>0</v>
      </c>
      <c r="AE866" s="27">
        <f t="shared" si="133"/>
        <v>0</v>
      </c>
      <c r="AF866" s="27">
        <f t="shared" si="134"/>
        <v>0</v>
      </c>
      <c r="AG866" s="27">
        <f t="shared" si="135"/>
        <v>0</v>
      </c>
      <c r="AH866" s="27">
        <f t="shared" si="136"/>
        <v>0</v>
      </c>
      <c r="AI866" s="27">
        <f t="shared" si="137"/>
        <v>0</v>
      </c>
      <c r="AJ866" s="27">
        <f t="shared" si="138"/>
        <v>0</v>
      </c>
      <c r="AK866" s="27">
        <f t="shared" si="139"/>
        <v>0</v>
      </c>
    </row>
    <row r="867" spans="1:37">
      <c r="A867" s="28" t="str">
        <f>IF(記入用!A867="","",記入用!A867)</f>
        <v/>
      </c>
      <c r="B867" s="28" t="str">
        <f>IF(記入用!B867="","",記入用!B867)</f>
        <v/>
      </c>
      <c r="C867" s="28" t="str">
        <f>IF(記入用!C867="","",記入用!C867)</f>
        <v/>
      </c>
      <c r="D867" s="28" t="str">
        <f>IF(記入用!D867="","",記入用!D867)</f>
        <v/>
      </c>
      <c r="E867" s="28" t="str">
        <f>IF(記入用!E867="","",記入用!E867)</f>
        <v/>
      </c>
      <c r="F867" s="28" t="str">
        <f>IF(記入用!F867="","",記入用!F867)</f>
        <v/>
      </c>
      <c r="G867" s="28" t="str">
        <f>IF(OR(記入用!G867=0,記入用!H867=0),"",ROUND((記入用!G867+記入用!H867)/2,0))</f>
        <v/>
      </c>
      <c r="H867" s="29" t="str">
        <f>IF(集計用!G867="","",IF(集計用!F867="男",LOOKUP(集計用!G867,得点換算データ!$A$3:$B$12),LOOKUP(集計用!G867,得点換算データ!$A$17:$B$26)))</f>
        <v/>
      </c>
      <c r="I867" s="28" t="str">
        <f>IF(記入用!I867="","",記入用!I867)</f>
        <v/>
      </c>
      <c r="J867" s="30" t="str">
        <f>IF(集計用!I867="","",IF(集計用!F867="男",LOOKUP(集計用!I867,得点換算データ!$C$3:$D$12),LOOKUP(集計用!I867,得点換算データ!$C$17:$D$26)))</f>
        <v/>
      </c>
      <c r="K867" s="28" t="str">
        <f>IF(記入用!J867="","",ROUNDDOWN(記入用!J867,0))</f>
        <v/>
      </c>
      <c r="L867" s="29" t="str">
        <f>IF(集計用!K867="","",IF(集計用!F867="男",LOOKUP(集計用!K867,得点換算データ!$E$3:$F$12),LOOKUP(集計用!K867,得点換算データ!$E$17:$F$26)))</f>
        <v/>
      </c>
      <c r="M867" s="28" t="str">
        <f>IF(記入用!K867="","",記入用!K867)</f>
        <v/>
      </c>
      <c r="N867" s="30" t="str">
        <f>IF(集計用!M867="","",IF(集計用!F867="男",LOOKUP(集計用!M867,得点換算データ!$G$3:$H$12),LOOKUP(集計用!M867,得点換算データ!$G$17:$H$26)))</f>
        <v/>
      </c>
      <c r="O867" s="28" t="str">
        <f>IF(記入用!L867="","",記入用!L867)</f>
        <v/>
      </c>
      <c r="P867" s="30" t="str">
        <f>IF(集計用!O867="","",IF(集計用!F867="男",LOOKUP(集計用!O867,得点換算データ!$I$3:$J$12),LOOKUP(集計用!O867,得点換算データ!$I$17:$J$26)))</f>
        <v/>
      </c>
      <c r="Q867" s="28" t="str">
        <f>IF(記入用!M867="","",記入用!M867)</f>
        <v/>
      </c>
      <c r="R867" s="30" t="str">
        <f>IF(集計用!Q867="","",IF(集計用!F867="男",LOOKUP(集計用!Q867,得点換算データ!$K$3:$L$12),LOOKUP(集計用!Q867,得点換算データ!$K$17:$L$26)))</f>
        <v/>
      </c>
      <c r="S867" s="28" t="str">
        <f>IF(記入用!N867="","",ROUNDUP(記入用!N867,1))</f>
        <v/>
      </c>
      <c r="T867" s="30" t="str">
        <f>IF(集計用!S867="","",IF(集計用!F867="男",LOOKUP(集計用!S867,得点換算データ!$M$3:$N$12),LOOKUP(集計用!S867,得点換算データ!$M$17:$N$26)))</f>
        <v/>
      </c>
      <c r="U867" s="28" t="str">
        <f>IF(記入用!O867="","",ROUNDDOWN(記入用!O867,0))</f>
        <v/>
      </c>
      <c r="V867" s="30" t="str">
        <f>IF(集計用!U867="","",IF(集計用!F867="男",LOOKUP(集計用!U867,得点換算データ!$O$3:$P$12),LOOKUP(集計用!U867,得点換算データ!$O$17:$P$26)))</f>
        <v/>
      </c>
      <c r="W867" s="28" t="str">
        <f>IF(記入用!P867="","",ROUNDDOWN(記入用!P867,0))</f>
        <v/>
      </c>
      <c r="X867" s="30" t="str">
        <f>IF(集計用!W867="","",IF(集計用!F867="男",LOOKUP(集計用!W867,得点換算データ!$Q$3:$R$12),LOOKUP(集計用!W867,得点換算データ!$Q$17:$R$26)))</f>
        <v/>
      </c>
      <c r="Y867" s="28" t="str">
        <f>IF(SUM(集計用!H867+J867+L867+N867+P867+R867+T867+V867+X867)=0,"",(H867+J867+L867+N867+T867+V867+X867+MAX(P867,R867)))</f>
        <v/>
      </c>
      <c r="Z867" s="28" t="str">
        <f>IF(Y867="","",IF(C867=1,LOOKUP(Y867,得点換算データ!$B$29:$B$33,得点換算データ!$A$29:$A$33),IF(C867=2,LOOKUP(Y867,得点換算データ!$C$29:$C$33,得点換算データ!$A$29:$A$33),LOOKUP(Y867,得点換算データ!$D$29:$D$33,得点換算データ!$A$29:$A$33))))</f>
        <v/>
      </c>
      <c r="AA867" s="27">
        <f t="shared" si="130"/>
        <v>0</v>
      </c>
      <c r="AB867" s="27"/>
      <c r="AC867" s="27">
        <f t="shared" si="131"/>
        <v>0</v>
      </c>
      <c r="AD867" s="27">
        <f t="shared" si="132"/>
        <v>0</v>
      </c>
      <c r="AE867" s="27">
        <f t="shared" si="133"/>
        <v>0</v>
      </c>
      <c r="AF867" s="27">
        <f t="shared" si="134"/>
        <v>0</v>
      </c>
      <c r="AG867" s="27">
        <f t="shared" si="135"/>
        <v>0</v>
      </c>
      <c r="AH867" s="27">
        <f t="shared" si="136"/>
        <v>0</v>
      </c>
      <c r="AI867" s="27">
        <f t="shared" si="137"/>
        <v>0</v>
      </c>
      <c r="AJ867" s="27">
        <f t="shared" si="138"/>
        <v>0</v>
      </c>
      <c r="AK867" s="27">
        <f t="shared" si="139"/>
        <v>0</v>
      </c>
    </row>
    <row r="868" spans="1:37">
      <c r="A868" s="28" t="str">
        <f>IF(記入用!A868="","",記入用!A868)</f>
        <v/>
      </c>
      <c r="B868" s="28" t="str">
        <f>IF(記入用!B868="","",記入用!B868)</f>
        <v/>
      </c>
      <c r="C868" s="28" t="str">
        <f>IF(記入用!C868="","",記入用!C868)</f>
        <v/>
      </c>
      <c r="D868" s="28" t="str">
        <f>IF(記入用!D868="","",記入用!D868)</f>
        <v/>
      </c>
      <c r="E868" s="28" t="str">
        <f>IF(記入用!E868="","",記入用!E868)</f>
        <v/>
      </c>
      <c r="F868" s="28" t="str">
        <f>IF(記入用!F868="","",記入用!F868)</f>
        <v/>
      </c>
      <c r="G868" s="28" t="str">
        <f>IF(OR(記入用!G868=0,記入用!H868=0),"",ROUND((記入用!G868+記入用!H868)/2,0))</f>
        <v/>
      </c>
      <c r="H868" s="29" t="str">
        <f>IF(集計用!G868="","",IF(集計用!F868="男",LOOKUP(集計用!G868,得点換算データ!$A$3:$B$12),LOOKUP(集計用!G868,得点換算データ!$A$17:$B$26)))</f>
        <v/>
      </c>
      <c r="I868" s="28" t="str">
        <f>IF(記入用!I868="","",記入用!I868)</f>
        <v/>
      </c>
      <c r="J868" s="30" t="str">
        <f>IF(集計用!I868="","",IF(集計用!F868="男",LOOKUP(集計用!I868,得点換算データ!$C$3:$D$12),LOOKUP(集計用!I868,得点換算データ!$C$17:$D$26)))</f>
        <v/>
      </c>
      <c r="K868" s="28" t="str">
        <f>IF(記入用!J868="","",ROUNDDOWN(記入用!J868,0))</f>
        <v/>
      </c>
      <c r="L868" s="29" t="str">
        <f>IF(集計用!K868="","",IF(集計用!F868="男",LOOKUP(集計用!K868,得点換算データ!$E$3:$F$12),LOOKUP(集計用!K868,得点換算データ!$E$17:$F$26)))</f>
        <v/>
      </c>
      <c r="M868" s="28" t="str">
        <f>IF(記入用!K868="","",記入用!K868)</f>
        <v/>
      </c>
      <c r="N868" s="30" t="str">
        <f>IF(集計用!M868="","",IF(集計用!F868="男",LOOKUP(集計用!M868,得点換算データ!$G$3:$H$12),LOOKUP(集計用!M868,得点換算データ!$G$17:$H$26)))</f>
        <v/>
      </c>
      <c r="O868" s="28" t="str">
        <f>IF(記入用!L868="","",記入用!L868)</f>
        <v/>
      </c>
      <c r="P868" s="30" t="str">
        <f>IF(集計用!O868="","",IF(集計用!F868="男",LOOKUP(集計用!O868,得点換算データ!$I$3:$J$12),LOOKUP(集計用!O868,得点換算データ!$I$17:$J$26)))</f>
        <v/>
      </c>
      <c r="Q868" s="28" t="str">
        <f>IF(記入用!M868="","",記入用!M868)</f>
        <v/>
      </c>
      <c r="R868" s="30" t="str">
        <f>IF(集計用!Q868="","",IF(集計用!F868="男",LOOKUP(集計用!Q868,得点換算データ!$K$3:$L$12),LOOKUP(集計用!Q868,得点換算データ!$K$17:$L$26)))</f>
        <v/>
      </c>
      <c r="S868" s="28" t="str">
        <f>IF(記入用!N868="","",ROUNDUP(記入用!N868,1))</f>
        <v/>
      </c>
      <c r="T868" s="30" t="str">
        <f>IF(集計用!S868="","",IF(集計用!F868="男",LOOKUP(集計用!S868,得点換算データ!$M$3:$N$12),LOOKUP(集計用!S868,得点換算データ!$M$17:$N$26)))</f>
        <v/>
      </c>
      <c r="U868" s="28" t="str">
        <f>IF(記入用!O868="","",ROUNDDOWN(記入用!O868,0))</f>
        <v/>
      </c>
      <c r="V868" s="30" t="str">
        <f>IF(集計用!U868="","",IF(集計用!F868="男",LOOKUP(集計用!U868,得点換算データ!$O$3:$P$12),LOOKUP(集計用!U868,得点換算データ!$O$17:$P$26)))</f>
        <v/>
      </c>
      <c r="W868" s="28" t="str">
        <f>IF(記入用!P868="","",ROUNDDOWN(記入用!P868,0))</f>
        <v/>
      </c>
      <c r="X868" s="30" t="str">
        <f>IF(集計用!W868="","",IF(集計用!F868="男",LOOKUP(集計用!W868,得点換算データ!$Q$3:$R$12),LOOKUP(集計用!W868,得点換算データ!$Q$17:$R$26)))</f>
        <v/>
      </c>
      <c r="Y868" s="28" t="str">
        <f>IF(SUM(集計用!H868+J868+L868+N868+P868+R868+T868+V868+X868)=0,"",(H868+J868+L868+N868+T868+V868+X868+MAX(P868,R868)))</f>
        <v/>
      </c>
      <c r="Z868" s="28" t="str">
        <f>IF(Y868="","",IF(C868=1,LOOKUP(Y868,得点換算データ!$B$29:$B$33,得点換算データ!$A$29:$A$33),IF(C868=2,LOOKUP(Y868,得点換算データ!$C$29:$C$33,得点換算データ!$A$29:$A$33),LOOKUP(Y868,得点換算データ!$D$29:$D$33,得点換算データ!$A$29:$A$33))))</f>
        <v/>
      </c>
      <c r="AA868" s="27">
        <f t="shared" si="130"/>
        <v>0</v>
      </c>
      <c r="AB868" s="27"/>
      <c r="AC868" s="27">
        <f t="shared" si="131"/>
        <v>0</v>
      </c>
      <c r="AD868" s="27">
        <f t="shared" si="132"/>
        <v>0</v>
      </c>
      <c r="AE868" s="27">
        <f t="shared" si="133"/>
        <v>0</v>
      </c>
      <c r="AF868" s="27">
        <f t="shared" si="134"/>
        <v>0</v>
      </c>
      <c r="AG868" s="27">
        <f t="shared" si="135"/>
        <v>0</v>
      </c>
      <c r="AH868" s="27">
        <f t="shared" si="136"/>
        <v>0</v>
      </c>
      <c r="AI868" s="27">
        <f t="shared" si="137"/>
        <v>0</v>
      </c>
      <c r="AJ868" s="27">
        <f t="shared" si="138"/>
        <v>0</v>
      </c>
      <c r="AK868" s="27">
        <f t="shared" si="139"/>
        <v>0</v>
      </c>
    </row>
    <row r="869" spans="1:37">
      <c r="A869" s="28" t="str">
        <f>IF(記入用!A869="","",記入用!A869)</f>
        <v/>
      </c>
      <c r="B869" s="28" t="str">
        <f>IF(記入用!B869="","",記入用!B869)</f>
        <v/>
      </c>
      <c r="C869" s="28" t="str">
        <f>IF(記入用!C869="","",記入用!C869)</f>
        <v/>
      </c>
      <c r="D869" s="28" t="str">
        <f>IF(記入用!D869="","",記入用!D869)</f>
        <v/>
      </c>
      <c r="E869" s="28" t="str">
        <f>IF(記入用!E869="","",記入用!E869)</f>
        <v/>
      </c>
      <c r="F869" s="28" t="str">
        <f>IF(記入用!F869="","",記入用!F869)</f>
        <v/>
      </c>
      <c r="G869" s="28" t="str">
        <f>IF(OR(記入用!G869=0,記入用!H869=0),"",ROUND((記入用!G869+記入用!H869)/2,0))</f>
        <v/>
      </c>
      <c r="H869" s="29" t="str">
        <f>IF(集計用!G869="","",IF(集計用!F869="男",LOOKUP(集計用!G869,得点換算データ!$A$3:$B$12),LOOKUP(集計用!G869,得点換算データ!$A$17:$B$26)))</f>
        <v/>
      </c>
      <c r="I869" s="28" t="str">
        <f>IF(記入用!I869="","",記入用!I869)</f>
        <v/>
      </c>
      <c r="J869" s="30" t="str">
        <f>IF(集計用!I869="","",IF(集計用!F869="男",LOOKUP(集計用!I869,得点換算データ!$C$3:$D$12),LOOKUP(集計用!I869,得点換算データ!$C$17:$D$26)))</f>
        <v/>
      </c>
      <c r="K869" s="28" t="str">
        <f>IF(記入用!J869="","",ROUNDDOWN(記入用!J869,0))</f>
        <v/>
      </c>
      <c r="L869" s="29" t="str">
        <f>IF(集計用!K869="","",IF(集計用!F869="男",LOOKUP(集計用!K869,得点換算データ!$E$3:$F$12),LOOKUP(集計用!K869,得点換算データ!$E$17:$F$26)))</f>
        <v/>
      </c>
      <c r="M869" s="28" t="str">
        <f>IF(記入用!K869="","",記入用!K869)</f>
        <v/>
      </c>
      <c r="N869" s="30" t="str">
        <f>IF(集計用!M869="","",IF(集計用!F869="男",LOOKUP(集計用!M869,得点換算データ!$G$3:$H$12),LOOKUP(集計用!M869,得点換算データ!$G$17:$H$26)))</f>
        <v/>
      </c>
      <c r="O869" s="28" t="str">
        <f>IF(記入用!L869="","",記入用!L869)</f>
        <v/>
      </c>
      <c r="P869" s="30" t="str">
        <f>IF(集計用!O869="","",IF(集計用!F869="男",LOOKUP(集計用!O869,得点換算データ!$I$3:$J$12),LOOKUP(集計用!O869,得点換算データ!$I$17:$J$26)))</f>
        <v/>
      </c>
      <c r="Q869" s="28" t="str">
        <f>IF(記入用!M869="","",記入用!M869)</f>
        <v/>
      </c>
      <c r="R869" s="30" t="str">
        <f>IF(集計用!Q869="","",IF(集計用!F869="男",LOOKUP(集計用!Q869,得点換算データ!$K$3:$L$12),LOOKUP(集計用!Q869,得点換算データ!$K$17:$L$26)))</f>
        <v/>
      </c>
      <c r="S869" s="28" t="str">
        <f>IF(記入用!N869="","",ROUNDUP(記入用!N869,1))</f>
        <v/>
      </c>
      <c r="T869" s="30" t="str">
        <f>IF(集計用!S869="","",IF(集計用!F869="男",LOOKUP(集計用!S869,得点換算データ!$M$3:$N$12),LOOKUP(集計用!S869,得点換算データ!$M$17:$N$26)))</f>
        <v/>
      </c>
      <c r="U869" s="28" t="str">
        <f>IF(記入用!O869="","",ROUNDDOWN(記入用!O869,0))</f>
        <v/>
      </c>
      <c r="V869" s="30" t="str">
        <f>IF(集計用!U869="","",IF(集計用!F869="男",LOOKUP(集計用!U869,得点換算データ!$O$3:$P$12),LOOKUP(集計用!U869,得点換算データ!$O$17:$P$26)))</f>
        <v/>
      </c>
      <c r="W869" s="28" t="str">
        <f>IF(記入用!P869="","",ROUNDDOWN(記入用!P869,0))</f>
        <v/>
      </c>
      <c r="X869" s="30" t="str">
        <f>IF(集計用!W869="","",IF(集計用!F869="男",LOOKUP(集計用!W869,得点換算データ!$Q$3:$R$12),LOOKUP(集計用!W869,得点換算データ!$Q$17:$R$26)))</f>
        <v/>
      </c>
      <c r="Y869" s="28" t="str">
        <f>IF(SUM(集計用!H869+J869+L869+N869+P869+R869+T869+V869+X869)=0,"",(H869+J869+L869+N869+T869+V869+X869+MAX(P869,R869)))</f>
        <v/>
      </c>
      <c r="Z869" s="28" t="str">
        <f>IF(Y869="","",IF(C869=1,LOOKUP(Y869,得点換算データ!$B$29:$B$33,得点換算データ!$A$29:$A$33),IF(C869=2,LOOKUP(Y869,得点換算データ!$C$29:$C$33,得点換算データ!$A$29:$A$33),LOOKUP(Y869,得点換算データ!$D$29:$D$33,得点換算データ!$A$29:$A$33))))</f>
        <v/>
      </c>
      <c r="AA869" s="27">
        <f t="shared" si="130"/>
        <v>0</v>
      </c>
      <c r="AB869" s="27"/>
      <c r="AC869" s="27">
        <f t="shared" si="131"/>
        <v>0</v>
      </c>
      <c r="AD869" s="27">
        <f t="shared" si="132"/>
        <v>0</v>
      </c>
      <c r="AE869" s="27">
        <f t="shared" si="133"/>
        <v>0</v>
      </c>
      <c r="AF869" s="27">
        <f t="shared" si="134"/>
        <v>0</v>
      </c>
      <c r="AG869" s="27">
        <f t="shared" si="135"/>
        <v>0</v>
      </c>
      <c r="AH869" s="27">
        <f t="shared" si="136"/>
        <v>0</v>
      </c>
      <c r="AI869" s="27">
        <f t="shared" si="137"/>
        <v>0</v>
      </c>
      <c r="AJ869" s="27">
        <f t="shared" si="138"/>
        <v>0</v>
      </c>
      <c r="AK869" s="27">
        <f t="shared" si="139"/>
        <v>0</v>
      </c>
    </row>
    <row r="870" spans="1:37">
      <c r="A870" s="28" t="str">
        <f>IF(記入用!A870="","",記入用!A870)</f>
        <v/>
      </c>
      <c r="B870" s="28" t="str">
        <f>IF(記入用!B870="","",記入用!B870)</f>
        <v/>
      </c>
      <c r="C870" s="28" t="str">
        <f>IF(記入用!C870="","",記入用!C870)</f>
        <v/>
      </c>
      <c r="D870" s="28" t="str">
        <f>IF(記入用!D870="","",記入用!D870)</f>
        <v/>
      </c>
      <c r="E870" s="28" t="str">
        <f>IF(記入用!E870="","",記入用!E870)</f>
        <v/>
      </c>
      <c r="F870" s="28" t="str">
        <f>IF(記入用!F870="","",記入用!F870)</f>
        <v/>
      </c>
      <c r="G870" s="28" t="str">
        <f>IF(OR(記入用!G870=0,記入用!H870=0),"",ROUND((記入用!G870+記入用!H870)/2,0))</f>
        <v/>
      </c>
      <c r="H870" s="29" t="str">
        <f>IF(集計用!G870="","",IF(集計用!F870="男",LOOKUP(集計用!G870,得点換算データ!$A$3:$B$12),LOOKUP(集計用!G870,得点換算データ!$A$17:$B$26)))</f>
        <v/>
      </c>
      <c r="I870" s="28" t="str">
        <f>IF(記入用!I870="","",記入用!I870)</f>
        <v/>
      </c>
      <c r="J870" s="30" t="str">
        <f>IF(集計用!I870="","",IF(集計用!F870="男",LOOKUP(集計用!I870,得点換算データ!$C$3:$D$12),LOOKUP(集計用!I870,得点換算データ!$C$17:$D$26)))</f>
        <v/>
      </c>
      <c r="K870" s="28" t="str">
        <f>IF(記入用!J870="","",ROUNDDOWN(記入用!J870,0))</f>
        <v/>
      </c>
      <c r="L870" s="29" t="str">
        <f>IF(集計用!K870="","",IF(集計用!F870="男",LOOKUP(集計用!K870,得点換算データ!$E$3:$F$12),LOOKUP(集計用!K870,得点換算データ!$E$17:$F$26)))</f>
        <v/>
      </c>
      <c r="M870" s="28" t="str">
        <f>IF(記入用!K870="","",記入用!K870)</f>
        <v/>
      </c>
      <c r="N870" s="30" t="str">
        <f>IF(集計用!M870="","",IF(集計用!F870="男",LOOKUP(集計用!M870,得点換算データ!$G$3:$H$12),LOOKUP(集計用!M870,得点換算データ!$G$17:$H$26)))</f>
        <v/>
      </c>
      <c r="O870" s="28" t="str">
        <f>IF(記入用!L870="","",記入用!L870)</f>
        <v/>
      </c>
      <c r="P870" s="30" t="str">
        <f>IF(集計用!O870="","",IF(集計用!F870="男",LOOKUP(集計用!O870,得点換算データ!$I$3:$J$12),LOOKUP(集計用!O870,得点換算データ!$I$17:$J$26)))</f>
        <v/>
      </c>
      <c r="Q870" s="28" t="str">
        <f>IF(記入用!M870="","",記入用!M870)</f>
        <v/>
      </c>
      <c r="R870" s="30" t="str">
        <f>IF(集計用!Q870="","",IF(集計用!F870="男",LOOKUP(集計用!Q870,得点換算データ!$K$3:$L$12),LOOKUP(集計用!Q870,得点換算データ!$K$17:$L$26)))</f>
        <v/>
      </c>
      <c r="S870" s="28" t="str">
        <f>IF(記入用!N870="","",ROUNDUP(記入用!N870,1))</f>
        <v/>
      </c>
      <c r="T870" s="30" t="str">
        <f>IF(集計用!S870="","",IF(集計用!F870="男",LOOKUP(集計用!S870,得点換算データ!$M$3:$N$12),LOOKUP(集計用!S870,得点換算データ!$M$17:$N$26)))</f>
        <v/>
      </c>
      <c r="U870" s="28" t="str">
        <f>IF(記入用!O870="","",ROUNDDOWN(記入用!O870,0))</f>
        <v/>
      </c>
      <c r="V870" s="30" t="str">
        <f>IF(集計用!U870="","",IF(集計用!F870="男",LOOKUP(集計用!U870,得点換算データ!$O$3:$P$12),LOOKUP(集計用!U870,得点換算データ!$O$17:$P$26)))</f>
        <v/>
      </c>
      <c r="W870" s="28" t="str">
        <f>IF(記入用!P870="","",ROUNDDOWN(記入用!P870,0))</f>
        <v/>
      </c>
      <c r="X870" s="30" t="str">
        <f>IF(集計用!W870="","",IF(集計用!F870="男",LOOKUP(集計用!W870,得点換算データ!$Q$3:$R$12),LOOKUP(集計用!W870,得点換算データ!$Q$17:$R$26)))</f>
        <v/>
      </c>
      <c r="Y870" s="28" t="str">
        <f>IF(SUM(集計用!H870+J870+L870+N870+P870+R870+T870+V870+X870)=0,"",(H870+J870+L870+N870+T870+V870+X870+MAX(P870,R870)))</f>
        <v/>
      </c>
      <c r="Z870" s="28" t="str">
        <f>IF(Y870="","",IF(C870=1,LOOKUP(Y870,得点換算データ!$B$29:$B$33,得点換算データ!$A$29:$A$33),IF(C870=2,LOOKUP(Y870,得点換算データ!$C$29:$C$33,得点換算データ!$A$29:$A$33),LOOKUP(Y870,得点換算データ!$D$29:$D$33,得点換算データ!$A$29:$A$33))))</f>
        <v/>
      </c>
      <c r="AA870" s="27">
        <f t="shared" si="130"/>
        <v>0</v>
      </c>
      <c r="AB870" s="27"/>
      <c r="AC870" s="27">
        <f t="shared" si="131"/>
        <v>0</v>
      </c>
      <c r="AD870" s="27">
        <f t="shared" si="132"/>
        <v>0</v>
      </c>
      <c r="AE870" s="27">
        <f t="shared" si="133"/>
        <v>0</v>
      </c>
      <c r="AF870" s="27">
        <f t="shared" si="134"/>
        <v>0</v>
      </c>
      <c r="AG870" s="27">
        <f t="shared" si="135"/>
        <v>0</v>
      </c>
      <c r="AH870" s="27">
        <f t="shared" si="136"/>
        <v>0</v>
      </c>
      <c r="AI870" s="27">
        <f t="shared" si="137"/>
        <v>0</v>
      </c>
      <c r="AJ870" s="27">
        <f t="shared" si="138"/>
        <v>0</v>
      </c>
      <c r="AK870" s="27">
        <f t="shared" si="139"/>
        <v>0</v>
      </c>
    </row>
    <row r="871" spans="1:37">
      <c r="A871" s="28" t="str">
        <f>IF(記入用!A871="","",記入用!A871)</f>
        <v/>
      </c>
      <c r="B871" s="28" t="str">
        <f>IF(記入用!B871="","",記入用!B871)</f>
        <v/>
      </c>
      <c r="C871" s="28" t="str">
        <f>IF(記入用!C871="","",記入用!C871)</f>
        <v/>
      </c>
      <c r="D871" s="28" t="str">
        <f>IF(記入用!D871="","",記入用!D871)</f>
        <v/>
      </c>
      <c r="E871" s="28" t="str">
        <f>IF(記入用!E871="","",記入用!E871)</f>
        <v/>
      </c>
      <c r="F871" s="28" t="str">
        <f>IF(記入用!F871="","",記入用!F871)</f>
        <v/>
      </c>
      <c r="G871" s="28" t="str">
        <f>IF(OR(記入用!G871=0,記入用!H871=0),"",ROUND((記入用!G871+記入用!H871)/2,0))</f>
        <v/>
      </c>
      <c r="H871" s="29" t="str">
        <f>IF(集計用!G871="","",IF(集計用!F871="男",LOOKUP(集計用!G871,得点換算データ!$A$3:$B$12),LOOKUP(集計用!G871,得点換算データ!$A$17:$B$26)))</f>
        <v/>
      </c>
      <c r="I871" s="28" t="str">
        <f>IF(記入用!I871="","",記入用!I871)</f>
        <v/>
      </c>
      <c r="J871" s="30" t="str">
        <f>IF(集計用!I871="","",IF(集計用!F871="男",LOOKUP(集計用!I871,得点換算データ!$C$3:$D$12),LOOKUP(集計用!I871,得点換算データ!$C$17:$D$26)))</f>
        <v/>
      </c>
      <c r="K871" s="28" t="str">
        <f>IF(記入用!J871="","",ROUNDDOWN(記入用!J871,0))</f>
        <v/>
      </c>
      <c r="L871" s="29" t="str">
        <f>IF(集計用!K871="","",IF(集計用!F871="男",LOOKUP(集計用!K871,得点換算データ!$E$3:$F$12),LOOKUP(集計用!K871,得点換算データ!$E$17:$F$26)))</f>
        <v/>
      </c>
      <c r="M871" s="28" t="str">
        <f>IF(記入用!K871="","",記入用!K871)</f>
        <v/>
      </c>
      <c r="N871" s="30" t="str">
        <f>IF(集計用!M871="","",IF(集計用!F871="男",LOOKUP(集計用!M871,得点換算データ!$G$3:$H$12),LOOKUP(集計用!M871,得点換算データ!$G$17:$H$26)))</f>
        <v/>
      </c>
      <c r="O871" s="28" t="str">
        <f>IF(記入用!L871="","",記入用!L871)</f>
        <v/>
      </c>
      <c r="P871" s="30" t="str">
        <f>IF(集計用!O871="","",IF(集計用!F871="男",LOOKUP(集計用!O871,得点換算データ!$I$3:$J$12),LOOKUP(集計用!O871,得点換算データ!$I$17:$J$26)))</f>
        <v/>
      </c>
      <c r="Q871" s="28" t="str">
        <f>IF(記入用!M871="","",記入用!M871)</f>
        <v/>
      </c>
      <c r="R871" s="30" t="str">
        <f>IF(集計用!Q871="","",IF(集計用!F871="男",LOOKUP(集計用!Q871,得点換算データ!$K$3:$L$12),LOOKUP(集計用!Q871,得点換算データ!$K$17:$L$26)))</f>
        <v/>
      </c>
      <c r="S871" s="28" t="str">
        <f>IF(記入用!N871="","",ROUNDUP(記入用!N871,1))</f>
        <v/>
      </c>
      <c r="T871" s="30" t="str">
        <f>IF(集計用!S871="","",IF(集計用!F871="男",LOOKUP(集計用!S871,得点換算データ!$M$3:$N$12),LOOKUP(集計用!S871,得点換算データ!$M$17:$N$26)))</f>
        <v/>
      </c>
      <c r="U871" s="28" t="str">
        <f>IF(記入用!O871="","",ROUNDDOWN(記入用!O871,0))</f>
        <v/>
      </c>
      <c r="V871" s="30" t="str">
        <f>IF(集計用!U871="","",IF(集計用!F871="男",LOOKUP(集計用!U871,得点換算データ!$O$3:$P$12),LOOKUP(集計用!U871,得点換算データ!$O$17:$P$26)))</f>
        <v/>
      </c>
      <c r="W871" s="28" t="str">
        <f>IF(記入用!P871="","",ROUNDDOWN(記入用!P871,0))</f>
        <v/>
      </c>
      <c r="X871" s="30" t="str">
        <f>IF(集計用!W871="","",IF(集計用!F871="男",LOOKUP(集計用!W871,得点換算データ!$Q$3:$R$12),LOOKUP(集計用!W871,得点換算データ!$Q$17:$R$26)))</f>
        <v/>
      </c>
      <c r="Y871" s="28" t="str">
        <f>IF(SUM(集計用!H871+J871+L871+N871+P871+R871+T871+V871+X871)=0,"",(H871+J871+L871+N871+T871+V871+X871+MAX(P871,R871)))</f>
        <v/>
      </c>
      <c r="Z871" s="28" t="str">
        <f>IF(Y871="","",IF(C871=1,LOOKUP(Y871,得点換算データ!$B$29:$B$33,得点換算データ!$A$29:$A$33),IF(C871=2,LOOKUP(Y871,得点換算データ!$C$29:$C$33,得点換算データ!$A$29:$A$33),LOOKUP(Y871,得点換算データ!$D$29:$D$33,得点換算データ!$A$29:$A$33))))</f>
        <v/>
      </c>
      <c r="AA871" s="27">
        <f t="shared" si="130"/>
        <v>0</v>
      </c>
      <c r="AB871" s="27"/>
      <c r="AC871" s="27">
        <f t="shared" si="131"/>
        <v>0</v>
      </c>
      <c r="AD871" s="27">
        <f t="shared" si="132"/>
        <v>0</v>
      </c>
      <c r="AE871" s="27">
        <f t="shared" si="133"/>
        <v>0</v>
      </c>
      <c r="AF871" s="27">
        <f t="shared" si="134"/>
        <v>0</v>
      </c>
      <c r="AG871" s="27">
        <f t="shared" si="135"/>
        <v>0</v>
      </c>
      <c r="AH871" s="27">
        <f t="shared" si="136"/>
        <v>0</v>
      </c>
      <c r="AI871" s="27">
        <f t="shared" si="137"/>
        <v>0</v>
      </c>
      <c r="AJ871" s="27">
        <f t="shared" si="138"/>
        <v>0</v>
      </c>
      <c r="AK871" s="27">
        <f t="shared" si="139"/>
        <v>0</v>
      </c>
    </row>
    <row r="872" spans="1:37">
      <c r="A872" s="28" t="str">
        <f>IF(記入用!A872="","",記入用!A872)</f>
        <v/>
      </c>
      <c r="B872" s="28" t="str">
        <f>IF(記入用!B872="","",記入用!B872)</f>
        <v/>
      </c>
      <c r="C872" s="28" t="str">
        <f>IF(記入用!C872="","",記入用!C872)</f>
        <v/>
      </c>
      <c r="D872" s="28" t="str">
        <f>IF(記入用!D872="","",記入用!D872)</f>
        <v/>
      </c>
      <c r="E872" s="28" t="str">
        <f>IF(記入用!E872="","",記入用!E872)</f>
        <v/>
      </c>
      <c r="F872" s="28" t="str">
        <f>IF(記入用!F872="","",記入用!F872)</f>
        <v/>
      </c>
      <c r="G872" s="28" t="str">
        <f>IF(OR(記入用!G872=0,記入用!H872=0),"",ROUND((記入用!G872+記入用!H872)/2,0))</f>
        <v/>
      </c>
      <c r="H872" s="29" t="str">
        <f>IF(集計用!G872="","",IF(集計用!F872="男",LOOKUP(集計用!G872,得点換算データ!$A$3:$B$12),LOOKUP(集計用!G872,得点換算データ!$A$17:$B$26)))</f>
        <v/>
      </c>
      <c r="I872" s="28" t="str">
        <f>IF(記入用!I872="","",記入用!I872)</f>
        <v/>
      </c>
      <c r="J872" s="30" t="str">
        <f>IF(集計用!I872="","",IF(集計用!F872="男",LOOKUP(集計用!I872,得点換算データ!$C$3:$D$12),LOOKUP(集計用!I872,得点換算データ!$C$17:$D$26)))</f>
        <v/>
      </c>
      <c r="K872" s="28" t="str">
        <f>IF(記入用!J872="","",ROUNDDOWN(記入用!J872,0))</f>
        <v/>
      </c>
      <c r="L872" s="29" t="str">
        <f>IF(集計用!K872="","",IF(集計用!F872="男",LOOKUP(集計用!K872,得点換算データ!$E$3:$F$12),LOOKUP(集計用!K872,得点換算データ!$E$17:$F$26)))</f>
        <v/>
      </c>
      <c r="M872" s="28" t="str">
        <f>IF(記入用!K872="","",記入用!K872)</f>
        <v/>
      </c>
      <c r="N872" s="30" t="str">
        <f>IF(集計用!M872="","",IF(集計用!F872="男",LOOKUP(集計用!M872,得点換算データ!$G$3:$H$12),LOOKUP(集計用!M872,得点換算データ!$G$17:$H$26)))</f>
        <v/>
      </c>
      <c r="O872" s="28" t="str">
        <f>IF(記入用!L872="","",記入用!L872)</f>
        <v/>
      </c>
      <c r="P872" s="30" t="str">
        <f>IF(集計用!O872="","",IF(集計用!F872="男",LOOKUP(集計用!O872,得点換算データ!$I$3:$J$12),LOOKUP(集計用!O872,得点換算データ!$I$17:$J$26)))</f>
        <v/>
      </c>
      <c r="Q872" s="28" t="str">
        <f>IF(記入用!M872="","",記入用!M872)</f>
        <v/>
      </c>
      <c r="R872" s="30" t="str">
        <f>IF(集計用!Q872="","",IF(集計用!F872="男",LOOKUP(集計用!Q872,得点換算データ!$K$3:$L$12),LOOKUP(集計用!Q872,得点換算データ!$K$17:$L$26)))</f>
        <v/>
      </c>
      <c r="S872" s="28" t="str">
        <f>IF(記入用!N872="","",ROUNDUP(記入用!N872,1))</f>
        <v/>
      </c>
      <c r="T872" s="30" t="str">
        <f>IF(集計用!S872="","",IF(集計用!F872="男",LOOKUP(集計用!S872,得点換算データ!$M$3:$N$12),LOOKUP(集計用!S872,得点換算データ!$M$17:$N$26)))</f>
        <v/>
      </c>
      <c r="U872" s="28" t="str">
        <f>IF(記入用!O872="","",ROUNDDOWN(記入用!O872,0))</f>
        <v/>
      </c>
      <c r="V872" s="30" t="str">
        <f>IF(集計用!U872="","",IF(集計用!F872="男",LOOKUP(集計用!U872,得点換算データ!$O$3:$P$12),LOOKUP(集計用!U872,得点換算データ!$O$17:$P$26)))</f>
        <v/>
      </c>
      <c r="W872" s="28" t="str">
        <f>IF(記入用!P872="","",ROUNDDOWN(記入用!P872,0))</f>
        <v/>
      </c>
      <c r="X872" s="30" t="str">
        <f>IF(集計用!W872="","",IF(集計用!F872="男",LOOKUP(集計用!W872,得点換算データ!$Q$3:$R$12),LOOKUP(集計用!W872,得点換算データ!$Q$17:$R$26)))</f>
        <v/>
      </c>
      <c r="Y872" s="28" t="str">
        <f>IF(SUM(集計用!H872+J872+L872+N872+P872+R872+T872+V872+X872)=0,"",(H872+J872+L872+N872+T872+V872+X872+MAX(P872,R872)))</f>
        <v/>
      </c>
      <c r="Z872" s="28" t="str">
        <f>IF(Y872="","",IF(C872=1,LOOKUP(Y872,得点換算データ!$B$29:$B$33,得点換算データ!$A$29:$A$33),IF(C872=2,LOOKUP(Y872,得点換算データ!$C$29:$C$33,得点換算データ!$A$29:$A$33),LOOKUP(Y872,得点換算データ!$D$29:$D$33,得点換算データ!$A$29:$A$33))))</f>
        <v/>
      </c>
      <c r="AA872" s="27">
        <f t="shared" si="130"/>
        <v>0</v>
      </c>
      <c r="AB872" s="27"/>
      <c r="AC872" s="27">
        <f t="shared" si="131"/>
        <v>0</v>
      </c>
      <c r="AD872" s="27">
        <f t="shared" si="132"/>
        <v>0</v>
      </c>
      <c r="AE872" s="27">
        <f t="shared" si="133"/>
        <v>0</v>
      </c>
      <c r="AF872" s="27">
        <f t="shared" si="134"/>
        <v>0</v>
      </c>
      <c r="AG872" s="27">
        <f t="shared" si="135"/>
        <v>0</v>
      </c>
      <c r="AH872" s="27">
        <f t="shared" si="136"/>
        <v>0</v>
      </c>
      <c r="AI872" s="27">
        <f t="shared" si="137"/>
        <v>0</v>
      </c>
      <c r="AJ872" s="27">
        <f t="shared" si="138"/>
        <v>0</v>
      </c>
      <c r="AK872" s="27">
        <f t="shared" si="139"/>
        <v>0</v>
      </c>
    </row>
    <row r="873" spans="1:37">
      <c r="A873" s="28" t="str">
        <f>IF(記入用!A873="","",記入用!A873)</f>
        <v/>
      </c>
      <c r="B873" s="28" t="str">
        <f>IF(記入用!B873="","",記入用!B873)</f>
        <v/>
      </c>
      <c r="C873" s="28" t="str">
        <f>IF(記入用!C873="","",記入用!C873)</f>
        <v/>
      </c>
      <c r="D873" s="28" t="str">
        <f>IF(記入用!D873="","",記入用!D873)</f>
        <v/>
      </c>
      <c r="E873" s="28" t="str">
        <f>IF(記入用!E873="","",記入用!E873)</f>
        <v/>
      </c>
      <c r="F873" s="28" t="str">
        <f>IF(記入用!F873="","",記入用!F873)</f>
        <v/>
      </c>
      <c r="G873" s="28" t="str">
        <f>IF(OR(記入用!G873=0,記入用!H873=0),"",ROUND((記入用!G873+記入用!H873)/2,0))</f>
        <v/>
      </c>
      <c r="H873" s="29" t="str">
        <f>IF(集計用!G873="","",IF(集計用!F873="男",LOOKUP(集計用!G873,得点換算データ!$A$3:$B$12),LOOKUP(集計用!G873,得点換算データ!$A$17:$B$26)))</f>
        <v/>
      </c>
      <c r="I873" s="28" t="str">
        <f>IF(記入用!I873="","",記入用!I873)</f>
        <v/>
      </c>
      <c r="J873" s="30" t="str">
        <f>IF(集計用!I873="","",IF(集計用!F873="男",LOOKUP(集計用!I873,得点換算データ!$C$3:$D$12),LOOKUP(集計用!I873,得点換算データ!$C$17:$D$26)))</f>
        <v/>
      </c>
      <c r="K873" s="28" t="str">
        <f>IF(記入用!J873="","",ROUNDDOWN(記入用!J873,0))</f>
        <v/>
      </c>
      <c r="L873" s="29" t="str">
        <f>IF(集計用!K873="","",IF(集計用!F873="男",LOOKUP(集計用!K873,得点換算データ!$E$3:$F$12),LOOKUP(集計用!K873,得点換算データ!$E$17:$F$26)))</f>
        <v/>
      </c>
      <c r="M873" s="28" t="str">
        <f>IF(記入用!K873="","",記入用!K873)</f>
        <v/>
      </c>
      <c r="N873" s="30" t="str">
        <f>IF(集計用!M873="","",IF(集計用!F873="男",LOOKUP(集計用!M873,得点換算データ!$G$3:$H$12),LOOKUP(集計用!M873,得点換算データ!$G$17:$H$26)))</f>
        <v/>
      </c>
      <c r="O873" s="28" t="str">
        <f>IF(記入用!L873="","",記入用!L873)</f>
        <v/>
      </c>
      <c r="P873" s="30" t="str">
        <f>IF(集計用!O873="","",IF(集計用!F873="男",LOOKUP(集計用!O873,得点換算データ!$I$3:$J$12),LOOKUP(集計用!O873,得点換算データ!$I$17:$J$26)))</f>
        <v/>
      </c>
      <c r="Q873" s="28" t="str">
        <f>IF(記入用!M873="","",記入用!M873)</f>
        <v/>
      </c>
      <c r="R873" s="30" t="str">
        <f>IF(集計用!Q873="","",IF(集計用!F873="男",LOOKUP(集計用!Q873,得点換算データ!$K$3:$L$12),LOOKUP(集計用!Q873,得点換算データ!$K$17:$L$26)))</f>
        <v/>
      </c>
      <c r="S873" s="28" t="str">
        <f>IF(記入用!N873="","",ROUNDUP(記入用!N873,1))</f>
        <v/>
      </c>
      <c r="T873" s="30" t="str">
        <f>IF(集計用!S873="","",IF(集計用!F873="男",LOOKUP(集計用!S873,得点換算データ!$M$3:$N$12),LOOKUP(集計用!S873,得点換算データ!$M$17:$N$26)))</f>
        <v/>
      </c>
      <c r="U873" s="28" t="str">
        <f>IF(記入用!O873="","",ROUNDDOWN(記入用!O873,0))</f>
        <v/>
      </c>
      <c r="V873" s="30" t="str">
        <f>IF(集計用!U873="","",IF(集計用!F873="男",LOOKUP(集計用!U873,得点換算データ!$O$3:$P$12),LOOKUP(集計用!U873,得点換算データ!$O$17:$P$26)))</f>
        <v/>
      </c>
      <c r="W873" s="28" t="str">
        <f>IF(記入用!P873="","",ROUNDDOWN(記入用!P873,0))</f>
        <v/>
      </c>
      <c r="X873" s="30" t="str">
        <f>IF(集計用!W873="","",IF(集計用!F873="男",LOOKUP(集計用!W873,得点換算データ!$Q$3:$R$12),LOOKUP(集計用!W873,得点換算データ!$Q$17:$R$26)))</f>
        <v/>
      </c>
      <c r="Y873" s="28" t="str">
        <f>IF(SUM(集計用!H873+J873+L873+N873+P873+R873+T873+V873+X873)=0,"",(H873+J873+L873+N873+T873+V873+X873+MAX(P873,R873)))</f>
        <v/>
      </c>
      <c r="Z873" s="28" t="str">
        <f>IF(Y873="","",IF(C873=1,LOOKUP(Y873,得点換算データ!$B$29:$B$33,得点換算データ!$A$29:$A$33),IF(C873=2,LOOKUP(Y873,得点換算データ!$C$29:$C$33,得点換算データ!$A$29:$A$33),LOOKUP(Y873,得点換算データ!$D$29:$D$33,得点換算データ!$A$29:$A$33))))</f>
        <v/>
      </c>
      <c r="AA873" s="27">
        <f t="shared" si="130"/>
        <v>0</v>
      </c>
      <c r="AB873" s="27"/>
      <c r="AC873" s="27">
        <f t="shared" si="131"/>
        <v>0</v>
      </c>
      <c r="AD873" s="27">
        <f t="shared" si="132"/>
        <v>0</v>
      </c>
      <c r="AE873" s="27">
        <f t="shared" si="133"/>
        <v>0</v>
      </c>
      <c r="AF873" s="27">
        <f t="shared" si="134"/>
        <v>0</v>
      </c>
      <c r="AG873" s="27">
        <f t="shared" si="135"/>
        <v>0</v>
      </c>
      <c r="AH873" s="27">
        <f t="shared" si="136"/>
        <v>0</v>
      </c>
      <c r="AI873" s="27">
        <f t="shared" si="137"/>
        <v>0</v>
      </c>
      <c r="AJ873" s="27">
        <f t="shared" si="138"/>
        <v>0</v>
      </c>
      <c r="AK873" s="27">
        <f t="shared" si="139"/>
        <v>0</v>
      </c>
    </row>
    <row r="874" spans="1:37">
      <c r="A874" s="28" t="str">
        <f>IF(記入用!A874="","",記入用!A874)</f>
        <v/>
      </c>
      <c r="B874" s="28" t="str">
        <f>IF(記入用!B874="","",記入用!B874)</f>
        <v/>
      </c>
      <c r="C874" s="28" t="str">
        <f>IF(記入用!C874="","",記入用!C874)</f>
        <v/>
      </c>
      <c r="D874" s="28" t="str">
        <f>IF(記入用!D874="","",記入用!D874)</f>
        <v/>
      </c>
      <c r="E874" s="28" t="str">
        <f>IF(記入用!E874="","",記入用!E874)</f>
        <v/>
      </c>
      <c r="F874" s="28" t="str">
        <f>IF(記入用!F874="","",記入用!F874)</f>
        <v/>
      </c>
      <c r="G874" s="28" t="str">
        <f>IF(OR(記入用!G874=0,記入用!H874=0),"",ROUND((記入用!G874+記入用!H874)/2,0))</f>
        <v/>
      </c>
      <c r="H874" s="29" t="str">
        <f>IF(集計用!G874="","",IF(集計用!F874="男",LOOKUP(集計用!G874,得点換算データ!$A$3:$B$12),LOOKUP(集計用!G874,得点換算データ!$A$17:$B$26)))</f>
        <v/>
      </c>
      <c r="I874" s="28" t="str">
        <f>IF(記入用!I874="","",記入用!I874)</f>
        <v/>
      </c>
      <c r="J874" s="30" t="str">
        <f>IF(集計用!I874="","",IF(集計用!F874="男",LOOKUP(集計用!I874,得点換算データ!$C$3:$D$12),LOOKUP(集計用!I874,得点換算データ!$C$17:$D$26)))</f>
        <v/>
      </c>
      <c r="K874" s="28" t="str">
        <f>IF(記入用!J874="","",ROUNDDOWN(記入用!J874,0))</f>
        <v/>
      </c>
      <c r="L874" s="29" t="str">
        <f>IF(集計用!K874="","",IF(集計用!F874="男",LOOKUP(集計用!K874,得点換算データ!$E$3:$F$12),LOOKUP(集計用!K874,得点換算データ!$E$17:$F$26)))</f>
        <v/>
      </c>
      <c r="M874" s="28" t="str">
        <f>IF(記入用!K874="","",記入用!K874)</f>
        <v/>
      </c>
      <c r="N874" s="30" t="str">
        <f>IF(集計用!M874="","",IF(集計用!F874="男",LOOKUP(集計用!M874,得点換算データ!$G$3:$H$12),LOOKUP(集計用!M874,得点換算データ!$G$17:$H$26)))</f>
        <v/>
      </c>
      <c r="O874" s="28" t="str">
        <f>IF(記入用!L874="","",記入用!L874)</f>
        <v/>
      </c>
      <c r="P874" s="30" t="str">
        <f>IF(集計用!O874="","",IF(集計用!F874="男",LOOKUP(集計用!O874,得点換算データ!$I$3:$J$12),LOOKUP(集計用!O874,得点換算データ!$I$17:$J$26)))</f>
        <v/>
      </c>
      <c r="Q874" s="28" t="str">
        <f>IF(記入用!M874="","",記入用!M874)</f>
        <v/>
      </c>
      <c r="R874" s="30" t="str">
        <f>IF(集計用!Q874="","",IF(集計用!F874="男",LOOKUP(集計用!Q874,得点換算データ!$K$3:$L$12),LOOKUP(集計用!Q874,得点換算データ!$K$17:$L$26)))</f>
        <v/>
      </c>
      <c r="S874" s="28" t="str">
        <f>IF(記入用!N874="","",ROUNDUP(記入用!N874,1))</f>
        <v/>
      </c>
      <c r="T874" s="30" t="str">
        <f>IF(集計用!S874="","",IF(集計用!F874="男",LOOKUP(集計用!S874,得点換算データ!$M$3:$N$12),LOOKUP(集計用!S874,得点換算データ!$M$17:$N$26)))</f>
        <v/>
      </c>
      <c r="U874" s="28" t="str">
        <f>IF(記入用!O874="","",ROUNDDOWN(記入用!O874,0))</f>
        <v/>
      </c>
      <c r="V874" s="30" t="str">
        <f>IF(集計用!U874="","",IF(集計用!F874="男",LOOKUP(集計用!U874,得点換算データ!$O$3:$P$12),LOOKUP(集計用!U874,得点換算データ!$O$17:$P$26)))</f>
        <v/>
      </c>
      <c r="W874" s="28" t="str">
        <f>IF(記入用!P874="","",ROUNDDOWN(記入用!P874,0))</f>
        <v/>
      </c>
      <c r="X874" s="30" t="str">
        <f>IF(集計用!W874="","",IF(集計用!F874="男",LOOKUP(集計用!W874,得点換算データ!$Q$3:$R$12),LOOKUP(集計用!W874,得点換算データ!$Q$17:$R$26)))</f>
        <v/>
      </c>
      <c r="Y874" s="28" t="str">
        <f>IF(SUM(集計用!H874+J874+L874+N874+P874+R874+T874+V874+X874)=0,"",(H874+J874+L874+N874+T874+V874+X874+MAX(P874,R874)))</f>
        <v/>
      </c>
      <c r="Z874" s="28" t="str">
        <f>IF(Y874="","",IF(C874=1,LOOKUP(Y874,得点換算データ!$B$29:$B$33,得点換算データ!$A$29:$A$33),IF(C874=2,LOOKUP(Y874,得点換算データ!$C$29:$C$33,得点換算データ!$A$29:$A$33),LOOKUP(Y874,得点換算データ!$D$29:$D$33,得点換算データ!$A$29:$A$33))))</f>
        <v/>
      </c>
      <c r="AA874" s="27">
        <f t="shared" si="130"/>
        <v>0</v>
      </c>
      <c r="AB874" s="27"/>
      <c r="AC874" s="27">
        <f t="shared" si="131"/>
        <v>0</v>
      </c>
      <c r="AD874" s="27">
        <f t="shared" si="132"/>
        <v>0</v>
      </c>
      <c r="AE874" s="27">
        <f t="shared" si="133"/>
        <v>0</v>
      </c>
      <c r="AF874" s="27">
        <f t="shared" si="134"/>
        <v>0</v>
      </c>
      <c r="AG874" s="27">
        <f t="shared" si="135"/>
        <v>0</v>
      </c>
      <c r="AH874" s="27">
        <f t="shared" si="136"/>
        <v>0</v>
      </c>
      <c r="AI874" s="27">
        <f t="shared" si="137"/>
        <v>0</v>
      </c>
      <c r="AJ874" s="27">
        <f t="shared" si="138"/>
        <v>0</v>
      </c>
      <c r="AK874" s="27">
        <f t="shared" si="139"/>
        <v>0</v>
      </c>
    </row>
    <row r="875" spans="1:37">
      <c r="A875" s="28" t="str">
        <f>IF(記入用!A875="","",記入用!A875)</f>
        <v/>
      </c>
      <c r="B875" s="28" t="str">
        <f>IF(記入用!B875="","",記入用!B875)</f>
        <v/>
      </c>
      <c r="C875" s="28" t="str">
        <f>IF(記入用!C875="","",記入用!C875)</f>
        <v/>
      </c>
      <c r="D875" s="28" t="str">
        <f>IF(記入用!D875="","",記入用!D875)</f>
        <v/>
      </c>
      <c r="E875" s="28" t="str">
        <f>IF(記入用!E875="","",記入用!E875)</f>
        <v/>
      </c>
      <c r="F875" s="28" t="str">
        <f>IF(記入用!F875="","",記入用!F875)</f>
        <v/>
      </c>
      <c r="G875" s="28" t="str">
        <f>IF(OR(記入用!G875=0,記入用!H875=0),"",ROUND((記入用!G875+記入用!H875)/2,0))</f>
        <v/>
      </c>
      <c r="H875" s="29" t="str">
        <f>IF(集計用!G875="","",IF(集計用!F875="男",LOOKUP(集計用!G875,得点換算データ!$A$3:$B$12),LOOKUP(集計用!G875,得点換算データ!$A$17:$B$26)))</f>
        <v/>
      </c>
      <c r="I875" s="28" t="str">
        <f>IF(記入用!I875="","",記入用!I875)</f>
        <v/>
      </c>
      <c r="J875" s="30" t="str">
        <f>IF(集計用!I875="","",IF(集計用!F875="男",LOOKUP(集計用!I875,得点換算データ!$C$3:$D$12),LOOKUP(集計用!I875,得点換算データ!$C$17:$D$26)))</f>
        <v/>
      </c>
      <c r="K875" s="28" t="str">
        <f>IF(記入用!J875="","",ROUNDDOWN(記入用!J875,0))</f>
        <v/>
      </c>
      <c r="L875" s="29" t="str">
        <f>IF(集計用!K875="","",IF(集計用!F875="男",LOOKUP(集計用!K875,得点換算データ!$E$3:$F$12),LOOKUP(集計用!K875,得点換算データ!$E$17:$F$26)))</f>
        <v/>
      </c>
      <c r="M875" s="28" t="str">
        <f>IF(記入用!K875="","",記入用!K875)</f>
        <v/>
      </c>
      <c r="N875" s="30" t="str">
        <f>IF(集計用!M875="","",IF(集計用!F875="男",LOOKUP(集計用!M875,得点換算データ!$G$3:$H$12),LOOKUP(集計用!M875,得点換算データ!$G$17:$H$26)))</f>
        <v/>
      </c>
      <c r="O875" s="28" t="str">
        <f>IF(記入用!L875="","",記入用!L875)</f>
        <v/>
      </c>
      <c r="P875" s="30" t="str">
        <f>IF(集計用!O875="","",IF(集計用!F875="男",LOOKUP(集計用!O875,得点換算データ!$I$3:$J$12),LOOKUP(集計用!O875,得点換算データ!$I$17:$J$26)))</f>
        <v/>
      </c>
      <c r="Q875" s="28" t="str">
        <f>IF(記入用!M875="","",記入用!M875)</f>
        <v/>
      </c>
      <c r="R875" s="30" t="str">
        <f>IF(集計用!Q875="","",IF(集計用!F875="男",LOOKUP(集計用!Q875,得点換算データ!$K$3:$L$12),LOOKUP(集計用!Q875,得点換算データ!$K$17:$L$26)))</f>
        <v/>
      </c>
      <c r="S875" s="28" t="str">
        <f>IF(記入用!N875="","",ROUNDUP(記入用!N875,1))</f>
        <v/>
      </c>
      <c r="T875" s="30" t="str">
        <f>IF(集計用!S875="","",IF(集計用!F875="男",LOOKUP(集計用!S875,得点換算データ!$M$3:$N$12),LOOKUP(集計用!S875,得点換算データ!$M$17:$N$26)))</f>
        <v/>
      </c>
      <c r="U875" s="28" t="str">
        <f>IF(記入用!O875="","",ROUNDDOWN(記入用!O875,0))</f>
        <v/>
      </c>
      <c r="V875" s="30" t="str">
        <f>IF(集計用!U875="","",IF(集計用!F875="男",LOOKUP(集計用!U875,得点換算データ!$O$3:$P$12),LOOKUP(集計用!U875,得点換算データ!$O$17:$P$26)))</f>
        <v/>
      </c>
      <c r="W875" s="28" t="str">
        <f>IF(記入用!P875="","",ROUNDDOWN(記入用!P875,0))</f>
        <v/>
      </c>
      <c r="X875" s="30" t="str">
        <f>IF(集計用!W875="","",IF(集計用!F875="男",LOOKUP(集計用!W875,得点換算データ!$Q$3:$R$12),LOOKUP(集計用!W875,得点換算データ!$Q$17:$R$26)))</f>
        <v/>
      </c>
      <c r="Y875" s="28" t="str">
        <f>IF(SUM(集計用!H875+J875+L875+N875+P875+R875+T875+V875+X875)=0,"",(H875+J875+L875+N875+T875+V875+X875+MAX(P875,R875)))</f>
        <v/>
      </c>
      <c r="Z875" s="28" t="str">
        <f>IF(Y875="","",IF(C875=1,LOOKUP(Y875,得点換算データ!$B$29:$B$33,得点換算データ!$A$29:$A$33),IF(C875=2,LOOKUP(Y875,得点換算データ!$C$29:$C$33,得点換算データ!$A$29:$A$33),LOOKUP(Y875,得点換算データ!$D$29:$D$33,得点換算データ!$A$29:$A$33))))</f>
        <v/>
      </c>
      <c r="AA875" s="27">
        <f t="shared" si="130"/>
        <v>0</v>
      </c>
      <c r="AB875" s="27"/>
      <c r="AC875" s="27">
        <f t="shared" si="131"/>
        <v>0</v>
      </c>
      <c r="AD875" s="27">
        <f t="shared" si="132"/>
        <v>0</v>
      </c>
      <c r="AE875" s="27">
        <f t="shared" si="133"/>
        <v>0</v>
      </c>
      <c r="AF875" s="27">
        <f t="shared" si="134"/>
        <v>0</v>
      </c>
      <c r="AG875" s="27">
        <f t="shared" si="135"/>
        <v>0</v>
      </c>
      <c r="AH875" s="27">
        <f t="shared" si="136"/>
        <v>0</v>
      </c>
      <c r="AI875" s="27">
        <f t="shared" si="137"/>
        <v>0</v>
      </c>
      <c r="AJ875" s="27">
        <f t="shared" si="138"/>
        <v>0</v>
      </c>
      <c r="AK875" s="27">
        <f t="shared" si="139"/>
        <v>0</v>
      </c>
    </row>
    <row r="876" spans="1:37">
      <c r="A876" s="28" t="str">
        <f>IF(記入用!A876="","",記入用!A876)</f>
        <v/>
      </c>
      <c r="B876" s="28" t="str">
        <f>IF(記入用!B876="","",記入用!B876)</f>
        <v/>
      </c>
      <c r="C876" s="28" t="str">
        <f>IF(記入用!C876="","",記入用!C876)</f>
        <v/>
      </c>
      <c r="D876" s="28" t="str">
        <f>IF(記入用!D876="","",記入用!D876)</f>
        <v/>
      </c>
      <c r="E876" s="28" t="str">
        <f>IF(記入用!E876="","",記入用!E876)</f>
        <v/>
      </c>
      <c r="F876" s="28" t="str">
        <f>IF(記入用!F876="","",記入用!F876)</f>
        <v/>
      </c>
      <c r="G876" s="28" t="str">
        <f>IF(OR(記入用!G876=0,記入用!H876=0),"",ROUND((記入用!G876+記入用!H876)/2,0))</f>
        <v/>
      </c>
      <c r="H876" s="29" t="str">
        <f>IF(集計用!G876="","",IF(集計用!F876="男",LOOKUP(集計用!G876,得点換算データ!$A$3:$B$12),LOOKUP(集計用!G876,得点換算データ!$A$17:$B$26)))</f>
        <v/>
      </c>
      <c r="I876" s="28" t="str">
        <f>IF(記入用!I876="","",記入用!I876)</f>
        <v/>
      </c>
      <c r="J876" s="30" t="str">
        <f>IF(集計用!I876="","",IF(集計用!F876="男",LOOKUP(集計用!I876,得点換算データ!$C$3:$D$12),LOOKUP(集計用!I876,得点換算データ!$C$17:$D$26)))</f>
        <v/>
      </c>
      <c r="K876" s="28" t="str">
        <f>IF(記入用!J876="","",ROUNDDOWN(記入用!J876,0))</f>
        <v/>
      </c>
      <c r="L876" s="29" t="str">
        <f>IF(集計用!K876="","",IF(集計用!F876="男",LOOKUP(集計用!K876,得点換算データ!$E$3:$F$12),LOOKUP(集計用!K876,得点換算データ!$E$17:$F$26)))</f>
        <v/>
      </c>
      <c r="M876" s="28" t="str">
        <f>IF(記入用!K876="","",記入用!K876)</f>
        <v/>
      </c>
      <c r="N876" s="30" t="str">
        <f>IF(集計用!M876="","",IF(集計用!F876="男",LOOKUP(集計用!M876,得点換算データ!$G$3:$H$12),LOOKUP(集計用!M876,得点換算データ!$G$17:$H$26)))</f>
        <v/>
      </c>
      <c r="O876" s="28" t="str">
        <f>IF(記入用!L876="","",記入用!L876)</f>
        <v/>
      </c>
      <c r="P876" s="30" t="str">
        <f>IF(集計用!O876="","",IF(集計用!F876="男",LOOKUP(集計用!O876,得点換算データ!$I$3:$J$12),LOOKUP(集計用!O876,得点換算データ!$I$17:$J$26)))</f>
        <v/>
      </c>
      <c r="Q876" s="28" t="str">
        <f>IF(記入用!M876="","",記入用!M876)</f>
        <v/>
      </c>
      <c r="R876" s="30" t="str">
        <f>IF(集計用!Q876="","",IF(集計用!F876="男",LOOKUP(集計用!Q876,得点換算データ!$K$3:$L$12),LOOKUP(集計用!Q876,得点換算データ!$K$17:$L$26)))</f>
        <v/>
      </c>
      <c r="S876" s="28" t="str">
        <f>IF(記入用!N876="","",ROUNDUP(記入用!N876,1))</f>
        <v/>
      </c>
      <c r="T876" s="30" t="str">
        <f>IF(集計用!S876="","",IF(集計用!F876="男",LOOKUP(集計用!S876,得点換算データ!$M$3:$N$12),LOOKUP(集計用!S876,得点換算データ!$M$17:$N$26)))</f>
        <v/>
      </c>
      <c r="U876" s="28" t="str">
        <f>IF(記入用!O876="","",ROUNDDOWN(記入用!O876,0))</f>
        <v/>
      </c>
      <c r="V876" s="30" t="str">
        <f>IF(集計用!U876="","",IF(集計用!F876="男",LOOKUP(集計用!U876,得点換算データ!$O$3:$P$12),LOOKUP(集計用!U876,得点換算データ!$O$17:$P$26)))</f>
        <v/>
      </c>
      <c r="W876" s="28" t="str">
        <f>IF(記入用!P876="","",ROUNDDOWN(記入用!P876,0))</f>
        <v/>
      </c>
      <c r="X876" s="30" t="str">
        <f>IF(集計用!W876="","",IF(集計用!F876="男",LOOKUP(集計用!W876,得点換算データ!$Q$3:$R$12),LOOKUP(集計用!W876,得点換算データ!$Q$17:$R$26)))</f>
        <v/>
      </c>
      <c r="Y876" s="28" t="str">
        <f>IF(SUM(集計用!H876+J876+L876+N876+P876+R876+T876+V876+X876)=0,"",(H876+J876+L876+N876+T876+V876+X876+MAX(P876,R876)))</f>
        <v/>
      </c>
      <c r="Z876" s="28" t="str">
        <f>IF(Y876="","",IF(C876=1,LOOKUP(Y876,得点換算データ!$B$29:$B$33,得点換算データ!$A$29:$A$33),IF(C876=2,LOOKUP(Y876,得点換算データ!$C$29:$C$33,得点換算データ!$A$29:$A$33),LOOKUP(Y876,得点換算データ!$D$29:$D$33,得点換算データ!$A$29:$A$33))))</f>
        <v/>
      </c>
      <c r="AA876" s="27">
        <f t="shared" si="130"/>
        <v>0</v>
      </c>
      <c r="AB876" s="27"/>
      <c r="AC876" s="27">
        <f t="shared" si="131"/>
        <v>0</v>
      </c>
      <c r="AD876" s="27">
        <f t="shared" si="132"/>
        <v>0</v>
      </c>
      <c r="AE876" s="27">
        <f t="shared" si="133"/>
        <v>0</v>
      </c>
      <c r="AF876" s="27">
        <f t="shared" si="134"/>
        <v>0</v>
      </c>
      <c r="AG876" s="27">
        <f t="shared" si="135"/>
        <v>0</v>
      </c>
      <c r="AH876" s="27">
        <f t="shared" si="136"/>
        <v>0</v>
      </c>
      <c r="AI876" s="27">
        <f t="shared" si="137"/>
        <v>0</v>
      </c>
      <c r="AJ876" s="27">
        <f t="shared" si="138"/>
        <v>0</v>
      </c>
      <c r="AK876" s="27">
        <f t="shared" si="139"/>
        <v>0</v>
      </c>
    </row>
    <row r="877" spans="1:37">
      <c r="A877" s="28" t="str">
        <f>IF(記入用!A877="","",記入用!A877)</f>
        <v/>
      </c>
      <c r="B877" s="28" t="str">
        <f>IF(記入用!B877="","",記入用!B877)</f>
        <v/>
      </c>
      <c r="C877" s="28" t="str">
        <f>IF(記入用!C877="","",記入用!C877)</f>
        <v/>
      </c>
      <c r="D877" s="28" t="str">
        <f>IF(記入用!D877="","",記入用!D877)</f>
        <v/>
      </c>
      <c r="E877" s="28" t="str">
        <f>IF(記入用!E877="","",記入用!E877)</f>
        <v/>
      </c>
      <c r="F877" s="28" t="str">
        <f>IF(記入用!F877="","",記入用!F877)</f>
        <v/>
      </c>
      <c r="G877" s="28" t="str">
        <f>IF(OR(記入用!G877=0,記入用!H877=0),"",ROUND((記入用!G877+記入用!H877)/2,0))</f>
        <v/>
      </c>
      <c r="H877" s="29" t="str">
        <f>IF(集計用!G877="","",IF(集計用!F877="男",LOOKUP(集計用!G877,得点換算データ!$A$3:$B$12),LOOKUP(集計用!G877,得点換算データ!$A$17:$B$26)))</f>
        <v/>
      </c>
      <c r="I877" s="28" t="str">
        <f>IF(記入用!I877="","",記入用!I877)</f>
        <v/>
      </c>
      <c r="J877" s="30" t="str">
        <f>IF(集計用!I877="","",IF(集計用!F877="男",LOOKUP(集計用!I877,得点換算データ!$C$3:$D$12),LOOKUP(集計用!I877,得点換算データ!$C$17:$D$26)))</f>
        <v/>
      </c>
      <c r="K877" s="28" t="str">
        <f>IF(記入用!J877="","",ROUNDDOWN(記入用!J877,0))</f>
        <v/>
      </c>
      <c r="L877" s="29" t="str">
        <f>IF(集計用!K877="","",IF(集計用!F877="男",LOOKUP(集計用!K877,得点換算データ!$E$3:$F$12),LOOKUP(集計用!K877,得点換算データ!$E$17:$F$26)))</f>
        <v/>
      </c>
      <c r="M877" s="28" t="str">
        <f>IF(記入用!K877="","",記入用!K877)</f>
        <v/>
      </c>
      <c r="N877" s="30" t="str">
        <f>IF(集計用!M877="","",IF(集計用!F877="男",LOOKUP(集計用!M877,得点換算データ!$G$3:$H$12),LOOKUP(集計用!M877,得点換算データ!$G$17:$H$26)))</f>
        <v/>
      </c>
      <c r="O877" s="28" t="str">
        <f>IF(記入用!L877="","",記入用!L877)</f>
        <v/>
      </c>
      <c r="P877" s="30" t="str">
        <f>IF(集計用!O877="","",IF(集計用!F877="男",LOOKUP(集計用!O877,得点換算データ!$I$3:$J$12),LOOKUP(集計用!O877,得点換算データ!$I$17:$J$26)))</f>
        <v/>
      </c>
      <c r="Q877" s="28" t="str">
        <f>IF(記入用!M877="","",記入用!M877)</f>
        <v/>
      </c>
      <c r="R877" s="30" t="str">
        <f>IF(集計用!Q877="","",IF(集計用!F877="男",LOOKUP(集計用!Q877,得点換算データ!$K$3:$L$12),LOOKUP(集計用!Q877,得点換算データ!$K$17:$L$26)))</f>
        <v/>
      </c>
      <c r="S877" s="28" t="str">
        <f>IF(記入用!N877="","",ROUNDUP(記入用!N877,1))</f>
        <v/>
      </c>
      <c r="T877" s="30" t="str">
        <f>IF(集計用!S877="","",IF(集計用!F877="男",LOOKUP(集計用!S877,得点換算データ!$M$3:$N$12),LOOKUP(集計用!S877,得点換算データ!$M$17:$N$26)))</f>
        <v/>
      </c>
      <c r="U877" s="28" t="str">
        <f>IF(記入用!O877="","",ROUNDDOWN(記入用!O877,0))</f>
        <v/>
      </c>
      <c r="V877" s="30" t="str">
        <f>IF(集計用!U877="","",IF(集計用!F877="男",LOOKUP(集計用!U877,得点換算データ!$O$3:$P$12),LOOKUP(集計用!U877,得点換算データ!$O$17:$P$26)))</f>
        <v/>
      </c>
      <c r="W877" s="28" t="str">
        <f>IF(記入用!P877="","",ROUNDDOWN(記入用!P877,0))</f>
        <v/>
      </c>
      <c r="X877" s="30" t="str">
        <f>IF(集計用!W877="","",IF(集計用!F877="男",LOOKUP(集計用!W877,得点換算データ!$Q$3:$R$12),LOOKUP(集計用!W877,得点換算データ!$Q$17:$R$26)))</f>
        <v/>
      </c>
      <c r="Y877" s="28" t="str">
        <f>IF(SUM(集計用!H877+J877+L877+N877+P877+R877+T877+V877+X877)=0,"",(H877+J877+L877+N877+T877+V877+X877+MAX(P877,R877)))</f>
        <v/>
      </c>
      <c r="Z877" s="28" t="str">
        <f>IF(Y877="","",IF(C877=1,LOOKUP(Y877,得点換算データ!$B$29:$B$33,得点換算データ!$A$29:$A$33),IF(C877=2,LOOKUP(Y877,得点換算データ!$C$29:$C$33,得点換算データ!$A$29:$A$33),LOOKUP(Y877,得点換算データ!$D$29:$D$33,得点換算データ!$A$29:$A$33))))</f>
        <v/>
      </c>
      <c r="AA877" s="27">
        <f t="shared" si="130"/>
        <v>0</v>
      </c>
      <c r="AB877" s="27"/>
      <c r="AC877" s="27">
        <f t="shared" si="131"/>
        <v>0</v>
      </c>
      <c r="AD877" s="27">
        <f t="shared" si="132"/>
        <v>0</v>
      </c>
      <c r="AE877" s="27">
        <f t="shared" si="133"/>
        <v>0</v>
      </c>
      <c r="AF877" s="27">
        <f t="shared" si="134"/>
        <v>0</v>
      </c>
      <c r="AG877" s="27">
        <f t="shared" si="135"/>
        <v>0</v>
      </c>
      <c r="AH877" s="27">
        <f t="shared" si="136"/>
        <v>0</v>
      </c>
      <c r="AI877" s="27">
        <f t="shared" si="137"/>
        <v>0</v>
      </c>
      <c r="AJ877" s="27">
        <f t="shared" si="138"/>
        <v>0</v>
      </c>
      <c r="AK877" s="27">
        <f t="shared" si="139"/>
        <v>0</v>
      </c>
    </row>
    <row r="878" spans="1:37">
      <c r="A878" s="28" t="str">
        <f>IF(記入用!A878="","",記入用!A878)</f>
        <v/>
      </c>
      <c r="B878" s="28" t="str">
        <f>IF(記入用!B878="","",記入用!B878)</f>
        <v/>
      </c>
      <c r="C878" s="28" t="str">
        <f>IF(記入用!C878="","",記入用!C878)</f>
        <v/>
      </c>
      <c r="D878" s="28" t="str">
        <f>IF(記入用!D878="","",記入用!D878)</f>
        <v/>
      </c>
      <c r="E878" s="28" t="str">
        <f>IF(記入用!E878="","",記入用!E878)</f>
        <v/>
      </c>
      <c r="F878" s="28" t="str">
        <f>IF(記入用!F878="","",記入用!F878)</f>
        <v/>
      </c>
      <c r="G878" s="28" t="str">
        <f>IF(OR(記入用!G878=0,記入用!H878=0),"",ROUND((記入用!G878+記入用!H878)/2,0))</f>
        <v/>
      </c>
      <c r="H878" s="29" t="str">
        <f>IF(集計用!G878="","",IF(集計用!F878="男",LOOKUP(集計用!G878,得点換算データ!$A$3:$B$12),LOOKUP(集計用!G878,得点換算データ!$A$17:$B$26)))</f>
        <v/>
      </c>
      <c r="I878" s="28" t="str">
        <f>IF(記入用!I878="","",記入用!I878)</f>
        <v/>
      </c>
      <c r="J878" s="30" t="str">
        <f>IF(集計用!I878="","",IF(集計用!F878="男",LOOKUP(集計用!I878,得点換算データ!$C$3:$D$12),LOOKUP(集計用!I878,得点換算データ!$C$17:$D$26)))</f>
        <v/>
      </c>
      <c r="K878" s="28" t="str">
        <f>IF(記入用!J878="","",ROUNDDOWN(記入用!J878,0))</f>
        <v/>
      </c>
      <c r="L878" s="29" t="str">
        <f>IF(集計用!K878="","",IF(集計用!F878="男",LOOKUP(集計用!K878,得点換算データ!$E$3:$F$12),LOOKUP(集計用!K878,得点換算データ!$E$17:$F$26)))</f>
        <v/>
      </c>
      <c r="M878" s="28" t="str">
        <f>IF(記入用!K878="","",記入用!K878)</f>
        <v/>
      </c>
      <c r="N878" s="30" t="str">
        <f>IF(集計用!M878="","",IF(集計用!F878="男",LOOKUP(集計用!M878,得点換算データ!$G$3:$H$12),LOOKUP(集計用!M878,得点換算データ!$G$17:$H$26)))</f>
        <v/>
      </c>
      <c r="O878" s="28" t="str">
        <f>IF(記入用!L878="","",記入用!L878)</f>
        <v/>
      </c>
      <c r="P878" s="30" t="str">
        <f>IF(集計用!O878="","",IF(集計用!F878="男",LOOKUP(集計用!O878,得点換算データ!$I$3:$J$12),LOOKUP(集計用!O878,得点換算データ!$I$17:$J$26)))</f>
        <v/>
      </c>
      <c r="Q878" s="28" t="str">
        <f>IF(記入用!M878="","",記入用!M878)</f>
        <v/>
      </c>
      <c r="R878" s="30" t="str">
        <f>IF(集計用!Q878="","",IF(集計用!F878="男",LOOKUP(集計用!Q878,得点換算データ!$K$3:$L$12),LOOKUP(集計用!Q878,得点換算データ!$K$17:$L$26)))</f>
        <v/>
      </c>
      <c r="S878" s="28" t="str">
        <f>IF(記入用!N878="","",ROUNDUP(記入用!N878,1))</f>
        <v/>
      </c>
      <c r="T878" s="30" t="str">
        <f>IF(集計用!S878="","",IF(集計用!F878="男",LOOKUP(集計用!S878,得点換算データ!$M$3:$N$12),LOOKUP(集計用!S878,得点換算データ!$M$17:$N$26)))</f>
        <v/>
      </c>
      <c r="U878" s="28" t="str">
        <f>IF(記入用!O878="","",ROUNDDOWN(記入用!O878,0))</f>
        <v/>
      </c>
      <c r="V878" s="30" t="str">
        <f>IF(集計用!U878="","",IF(集計用!F878="男",LOOKUP(集計用!U878,得点換算データ!$O$3:$P$12),LOOKUP(集計用!U878,得点換算データ!$O$17:$P$26)))</f>
        <v/>
      </c>
      <c r="W878" s="28" t="str">
        <f>IF(記入用!P878="","",ROUNDDOWN(記入用!P878,0))</f>
        <v/>
      </c>
      <c r="X878" s="30" t="str">
        <f>IF(集計用!W878="","",IF(集計用!F878="男",LOOKUP(集計用!W878,得点換算データ!$Q$3:$R$12),LOOKUP(集計用!W878,得点換算データ!$Q$17:$R$26)))</f>
        <v/>
      </c>
      <c r="Y878" s="28" t="str">
        <f>IF(SUM(集計用!H878+J878+L878+N878+P878+R878+T878+V878+X878)=0,"",(H878+J878+L878+N878+T878+V878+X878+MAX(P878,R878)))</f>
        <v/>
      </c>
      <c r="Z878" s="28" t="str">
        <f>IF(Y878="","",IF(C878=1,LOOKUP(Y878,得点換算データ!$B$29:$B$33,得点換算データ!$A$29:$A$33),IF(C878=2,LOOKUP(Y878,得点換算データ!$C$29:$C$33,得点換算データ!$A$29:$A$33),LOOKUP(Y878,得点換算データ!$D$29:$D$33,得点換算データ!$A$29:$A$33))))</f>
        <v/>
      </c>
      <c r="AA878" s="27">
        <f t="shared" si="130"/>
        <v>0</v>
      </c>
      <c r="AB878" s="27"/>
      <c r="AC878" s="27">
        <f t="shared" si="131"/>
        <v>0</v>
      </c>
      <c r="AD878" s="27">
        <f t="shared" si="132"/>
        <v>0</v>
      </c>
      <c r="AE878" s="27">
        <f t="shared" si="133"/>
        <v>0</v>
      </c>
      <c r="AF878" s="27">
        <f t="shared" si="134"/>
        <v>0</v>
      </c>
      <c r="AG878" s="27">
        <f t="shared" si="135"/>
        <v>0</v>
      </c>
      <c r="AH878" s="27">
        <f t="shared" si="136"/>
        <v>0</v>
      </c>
      <c r="AI878" s="27">
        <f t="shared" si="137"/>
        <v>0</v>
      </c>
      <c r="AJ878" s="27">
        <f t="shared" si="138"/>
        <v>0</v>
      </c>
      <c r="AK878" s="27">
        <f t="shared" si="139"/>
        <v>0</v>
      </c>
    </row>
    <row r="879" spans="1:37">
      <c r="A879" s="28" t="str">
        <f>IF(記入用!A879="","",記入用!A879)</f>
        <v/>
      </c>
      <c r="B879" s="28" t="str">
        <f>IF(記入用!B879="","",記入用!B879)</f>
        <v/>
      </c>
      <c r="C879" s="28" t="str">
        <f>IF(記入用!C879="","",記入用!C879)</f>
        <v/>
      </c>
      <c r="D879" s="28" t="str">
        <f>IF(記入用!D879="","",記入用!D879)</f>
        <v/>
      </c>
      <c r="E879" s="28" t="str">
        <f>IF(記入用!E879="","",記入用!E879)</f>
        <v/>
      </c>
      <c r="F879" s="28" t="str">
        <f>IF(記入用!F879="","",記入用!F879)</f>
        <v/>
      </c>
      <c r="G879" s="28" t="str">
        <f>IF(OR(記入用!G879=0,記入用!H879=0),"",ROUND((記入用!G879+記入用!H879)/2,0))</f>
        <v/>
      </c>
      <c r="H879" s="29" t="str">
        <f>IF(集計用!G879="","",IF(集計用!F879="男",LOOKUP(集計用!G879,得点換算データ!$A$3:$B$12),LOOKUP(集計用!G879,得点換算データ!$A$17:$B$26)))</f>
        <v/>
      </c>
      <c r="I879" s="28" t="str">
        <f>IF(記入用!I879="","",記入用!I879)</f>
        <v/>
      </c>
      <c r="J879" s="30" t="str">
        <f>IF(集計用!I879="","",IF(集計用!F879="男",LOOKUP(集計用!I879,得点換算データ!$C$3:$D$12),LOOKUP(集計用!I879,得点換算データ!$C$17:$D$26)))</f>
        <v/>
      </c>
      <c r="K879" s="28" t="str">
        <f>IF(記入用!J879="","",ROUNDDOWN(記入用!J879,0))</f>
        <v/>
      </c>
      <c r="L879" s="29" t="str">
        <f>IF(集計用!K879="","",IF(集計用!F879="男",LOOKUP(集計用!K879,得点換算データ!$E$3:$F$12),LOOKUP(集計用!K879,得点換算データ!$E$17:$F$26)))</f>
        <v/>
      </c>
      <c r="M879" s="28" t="str">
        <f>IF(記入用!K879="","",記入用!K879)</f>
        <v/>
      </c>
      <c r="N879" s="30" t="str">
        <f>IF(集計用!M879="","",IF(集計用!F879="男",LOOKUP(集計用!M879,得点換算データ!$G$3:$H$12),LOOKUP(集計用!M879,得点換算データ!$G$17:$H$26)))</f>
        <v/>
      </c>
      <c r="O879" s="28" t="str">
        <f>IF(記入用!L879="","",記入用!L879)</f>
        <v/>
      </c>
      <c r="P879" s="30" t="str">
        <f>IF(集計用!O879="","",IF(集計用!F879="男",LOOKUP(集計用!O879,得点換算データ!$I$3:$J$12),LOOKUP(集計用!O879,得点換算データ!$I$17:$J$26)))</f>
        <v/>
      </c>
      <c r="Q879" s="28" t="str">
        <f>IF(記入用!M879="","",記入用!M879)</f>
        <v/>
      </c>
      <c r="R879" s="30" t="str">
        <f>IF(集計用!Q879="","",IF(集計用!F879="男",LOOKUP(集計用!Q879,得点換算データ!$K$3:$L$12),LOOKUP(集計用!Q879,得点換算データ!$K$17:$L$26)))</f>
        <v/>
      </c>
      <c r="S879" s="28" t="str">
        <f>IF(記入用!N879="","",ROUNDUP(記入用!N879,1))</f>
        <v/>
      </c>
      <c r="T879" s="30" t="str">
        <f>IF(集計用!S879="","",IF(集計用!F879="男",LOOKUP(集計用!S879,得点換算データ!$M$3:$N$12),LOOKUP(集計用!S879,得点換算データ!$M$17:$N$26)))</f>
        <v/>
      </c>
      <c r="U879" s="28" t="str">
        <f>IF(記入用!O879="","",ROUNDDOWN(記入用!O879,0))</f>
        <v/>
      </c>
      <c r="V879" s="30" t="str">
        <f>IF(集計用!U879="","",IF(集計用!F879="男",LOOKUP(集計用!U879,得点換算データ!$O$3:$P$12),LOOKUP(集計用!U879,得点換算データ!$O$17:$P$26)))</f>
        <v/>
      </c>
      <c r="W879" s="28" t="str">
        <f>IF(記入用!P879="","",ROUNDDOWN(記入用!P879,0))</f>
        <v/>
      </c>
      <c r="X879" s="30" t="str">
        <f>IF(集計用!W879="","",IF(集計用!F879="男",LOOKUP(集計用!W879,得点換算データ!$Q$3:$R$12),LOOKUP(集計用!W879,得点換算データ!$Q$17:$R$26)))</f>
        <v/>
      </c>
      <c r="Y879" s="28" t="str">
        <f>IF(SUM(集計用!H879+J879+L879+N879+P879+R879+T879+V879+X879)=0,"",(H879+J879+L879+N879+T879+V879+X879+MAX(P879,R879)))</f>
        <v/>
      </c>
      <c r="Z879" s="28" t="str">
        <f>IF(Y879="","",IF(C879=1,LOOKUP(Y879,得点換算データ!$B$29:$B$33,得点換算データ!$A$29:$A$33),IF(C879=2,LOOKUP(Y879,得点換算データ!$C$29:$C$33,得点換算データ!$A$29:$A$33),LOOKUP(Y879,得点換算データ!$D$29:$D$33,得点換算データ!$A$29:$A$33))))</f>
        <v/>
      </c>
      <c r="AA879" s="27">
        <f t="shared" si="130"/>
        <v>0</v>
      </c>
      <c r="AB879" s="27"/>
      <c r="AC879" s="27">
        <f t="shared" si="131"/>
        <v>0</v>
      </c>
      <c r="AD879" s="27">
        <f t="shared" si="132"/>
        <v>0</v>
      </c>
      <c r="AE879" s="27">
        <f t="shared" si="133"/>
        <v>0</v>
      </c>
      <c r="AF879" s="27">
        <f t="shared" si="134"/>
        <v>0</v>
      </c>
      <c r="AG879" s="27">
        <f t="shared" si="135"/>
        <v>0</v>
      </c>
      <c r="AH879" s="27">
        <f t="shared" si="136"/>
        <v>0</v>
      </c>
      <c r="AI879" s="27">
        <f t="shared" si="137"/>
        <v>0</v>
      </c>
      <c r="AJ879" s="27">
        <f t="shared" si="138"/>
        <v>0</v>
      </c>
      <c r="AK879" s="27">
        <f t="shared" si="139"/>
        <v>0</v>
      </c>
    </row>
    <row r="880" spans="1:37">
      <c r="A880" s="28" t="str">
        <f>IF(記入用!A880="","",記入用!A880)</f>
        <v/>
      </c>
      <c r="B880" s="28" t="str">
        <f>IF(記入用!B880="","",記入用!B880)</f>
        <v/>
      </c>
      <c r="C880" s="28" t="str">
        <f>IF(記入用!C880="","",記入用!C880)</f>
        <v/>
      </c>
      <c r="D880" s="28" t="str">
        <f>IF(記入用!D880="","",記入用!D880)</f>
        <v/>
      </c>
      <c r="E880" s="28" t="str">
        <f>IF(記入用!E880="","",記入用!E880)</f>
        <v/>
      </c>
      <c r="F880" s="28" t="str">
        <f>IF(記入用!F880="","",記入用!F880)</f>
        <v/>
      </c>
      <c r="G880" s="28" t="str">
        <f>IF(OR(記入用!G880=0,記入用!H880=0),"",ROUND((記入用!G880+記入用!H880)/2,0))</f>
        <v/>
      </c>
      <c r="H880" s="29" t="str">
        <f>IF(集計用!G880="","",IF(集計用!F880="男",LOOKUP(集計用!G880,得点換算データ!$A$3:$B$12),LOOKUP(集計用!G880,得点換算データ!$A$17:$B$26)))</f>
        <v/>
      </c>
      <c r="I880" s="28" t="str">
        <f>IF(記入用!I880="","",記入用!I880)</f>
        <v/>
      </c>
      <c r="J880" s="30" t="str">
        <f>IF(集計用!I880="","",IF(集計用!F880="男",LOOKUP(集計用!I880,得点換算データ!$C$3:$D$12),LOOKUP(集計用!I880,得点換算データ!$C$17:$D$26)))</f>
        <v/>
      </c>
      <c r="K880" s="28" t="str">
        <f>IF(記入用!J880="","",ROUNDDOWN(記入用!J880,0))</f>
        <v/>
      </c>
      <c r="L880" s="29" t="str">
        <f>IF(集計用!K880="","",IF(集計用!F880="男",LOOKUP(集計用!K880,得点換算データ!$E$3:$F$12),LOOKUP(集計用!K880,得点換算データ!$E$17:$F$26)))</f>
        <v/>
      </c>
      <c r="M880" s="28" t="str">
        <f>IF(記入用!K880="","",記入用!K880)</f>
        <v/>
      </c>
      <c r="N880" s="30" t="str">
        <f>IF(集計用!M880="","",IF(集計用!F880="男",LOOKUP(集計用!M880,得点換算データ!$G$3:$H$12),LOOKUP(集計用!M880,得点換算データ!$G$17:$H$26)))</f>
        <v/>
      </c>
      <c r="O880" s="28" t="str">
        <f>IF(記入用!L880="","",記入用!L880)</f>
        <v/>
      </c>
      <c r="P880" s="30" t="str">
        <f>IF(集計用!O880="","",IF(集計用!F880="男",LOOKUP(集計用!O880,得点換算データ!$I$3:$J$12),LOOKUP(集計用!O880,得点換算データ!$I$17:$J$26)))</f>
        <v/>
      </c>
      <c r="Q880" s="28" t="str">
        <f>IF(記入用!M880="","",記入用!M880)</f>
        <v/>
      </c>
      <c r="R880" s="30" t="str">
        <f>IF(集計用!Q880="","",IF(集計用!F880="男",LOOKUP(集計用!Q880,得点換算データ!$K$3:$L$12),LOOKUP(集計用!Q880,得点換算データ!$K$17:$L$26)))</f>
        <v/>
      </c>
      <c r="S880" s="28" t="str">
        <f>IF(記入用!N880="","",ROUNDUP(記入用!N880,1))</f>
        <v/>
      </c>
      <c r="T880" s="30" t="str">
        <f>IF(集計用!S880="","",IF(集計用!F880="男",LOOKUP(集計用!S880,得点換算データ!$M$3:$N$12),LOOKUP(集計用!S880,得点換算データ!$M$17:$N$26)))</f>
        <v/>
      </c>
      <c r="U880" s="28" t="str">
        <f>IF(記入用!O880="","",ROUNDDOWN(記入用!O880,0))</f>
        <v/>
      </c>
      <c r="V880" s="30" t="str">
        <f>IF(集計用!U880="","",IF(集計用!F880="男",LOOKUP(集計用!U880,得点換算データ!$O$3:$P$12),LOOKUP(集計用!U880,得点換算データ!$O$17:$P$26)))</f>
        <v/>
      </c>
      <c r="W880" s="28" t="str">
        <f>IF(記入用!P880="","",ROUNDDOWN(記入用!P880,0))</f>
        <v/>
      </c>
      <c r="X880" s="30" t="str">
        <f>IF(集計用!W880="","",IF(集計用!F880="男",LOOKUP(集計用!W880,得点換算データ!$Q$3:$R$12),LOOKUP(集計用!W880,得点換算データ!$Q$17:$R$26)))</f>
        <v/>
      </c>
      <c r="Y880" s="28" t="str">
        <f>IF(SUM(集計用!H880+J880+L880+N880+P880+R880+T880+V880+X880)=0,"",(H880+J880+L880+N880+T880+V880+X880+MAX(P880,R880)))</f>
        <v/>
      </c>
      <c r="Z880" s="28" t="str">
        <f>IF(Y880="","",IF(C880=1,LOOKUP(Y880,得点換算データ!$B$29:$B$33,得点換算データ!$A$29:$A$33),IF(C880=2,LOOKUP(Y880,得点換算データ!$C$29:$C$33,得点換算データ!$A$29:$A$33),LOOKUP(Y880,得点換算データ!$D$29:$D$33,得点換算データ!$A$29:$A$33))))</f>
        <v/>
      </c>
      <c r="AA880" s="27">
        <f t="shared" si="130"/>
        <v>0</v>
      </c>
      <c r="AB880" s="27"/>
      <c r="AC880" s="27">
        <f t="shared" si="131"/>
        <v>0</v>
      </c>
      <c r="AD880" s="27">
        <f t="shared" si="132"/>
        <v>0</v>
      </c>
      <c r="AE880" s="27">
        <f t="shared" si="133"/>
        <v>0</v>
      </c>
      <c r="AF880" s="27">
        <f t="shared" si="134"/>
        <v>0</v>
      </c>
      <c r="AG880" s="27">
        <f t="shared" si="135"/>
        <v>0</v>
      </c>
      <c r="AH880" s="27">
        <f t="shared" si="136"/>
        <v>0</v>
      </c>
      <c r="AI880" s="27">
        <f t="shared" si="137"/>
        <v>0</v>
      </c>
      <c r="AJ880" s="27">
        <f t="shared" si="138"/>
        <v>0</v>
      </c>
      <c r="AK880" s="27">
        <f t="shared" si="139"/>
        <v>0</v>
      </c>
    </row>
    <row r="881" spans="1:37">
      <c r="A881" s="28" t="str">
        <f>IF(記入用!A881="","",記入用!A881)</f>
        <v/>
      </c>
      <c r="B881" s="28" t="str">
        <f>IF(記入用!B881="","",記入用!B881)</f>
        <v/>
      </c>
      <c r="C881" s="28" t="str">
        <f>IF(記入用!C881="","",記入用!C881)</f>
        <v/>
      </c>
      <c r="D881" s="28" t="str">
        <f>IF(記入用!D881="","",記入用!D881)</f>
        <v/>
      </c>
      <c r="E881" s="28" t="str">
        <f>IF(記入用!E881="","",記入用!E881)</f>
        <v/>
      </c>
      <c r="F881" s="28" t="str">
        <f>IF(記入用!F881="","",記入用!F881)</f>
        <v/>
      </c>
      <c r="G881" s="28" t="str">
        <f>IF(OR(記入用!G881=0,記入用!H881=0),"",ROUND((記入用!G881+記入用!H881)/2,0))</f>
        <v/>
      </c>
      <c r="H881" s="29" t="str">
        <f>IF(集計用!G881="","",IF(集計用!F881="男",LOOKUP(集計用!G881,得点換算データ!$A$3:$B$12),LOOKUP(集計用!G881,得点換算データ!$A$17:$B$26)))</f>
        <v/>
      </c>
      <c r="I881" s="28" t="str">
        <f>IF(記入用!I881="","",記入用!I881)</f>
        <v/>
      </c>
      <c r="J881" s="30" t="str">
        <f>IF(集計用!I881="","",IF(集計用!F881="男",LOOKUP(集計用!I881,得点換算データ!$C$3:$D$12),LOOKUP(集計用!I881,得点換算データ!$C$17:$D$26)))</f>
        <v/>
      </c>
      <c r="K881" s="28" t="str">
        <f>IF(記入用!J881="","",ROUNDDOWN(記入用!J881,0))</f>
        <v/>
      </c>
      <c r="L881" s="29" t="str">
        <f>IF(集計用!K881="","",IF(集計用!F881="男",LOOKUP(集計用!K881,得点換算データ!$E$3:$F$12),LOOKUP(集計用!K881,得点換算データ!$E$17:$F$26)))</f>
        <v/>
      </c>
      <c r="M881" s="28" t="str">
        <f>IF(記入用!K881="","",記入用!K881)</f>
        <v/>
      </c>
      <c r="N881" s="30" t="str">
        <f>IF(集計用!M881="","",IF(集計用!F881="男",LOOKUP(集計用!M881,得点換算データ!$G$3:$H$12),LOOKUP(集計用!M881,得点換算データ!$G$17:$H$26)))</f>
        <v/>
      </c>
      <c r="O881" s="28" t="str">
        <f>IF(記入用!L881="","",記入用!L881)</f>
        <v/>
      </c>
      <c r="P881" s="30" t="str">
        <f>IF(集計用!O881="","",IF(集計用!F881="男",LOOKUP(集計用!O881,得点換算データ!$I$3:$J$12),LOOKUP(集計用!O881,得点換算データ!$I$17:$J$26)))</f>
        <v/>
      </c>
      <c r="Q881" s="28" t="str">
        <f>IF(記入用!M881="","",記入用!M881)</f>
        <v/>
      </c>
      <c r="R881" s="30" t="str">
        <f>IF(集計用!Q881="","",IF(集計用!F881="男",LOOKUP(集計用!Q881,得点換算データ!$K$3:$L$12),LOOKUP(集計用!Q881,得点換算データ!$K$17:$L$26)))</f>
        <v/>
      </c>
      <c r="S881" s="28" t="str">
        <f>IF(記入用!N881="","",ROUNDUP(記入用!N881,1))</f>
        <v/>
      </c>
      <c r="T881" s="30" t="str">
        <f>IF(集計用!S881="","",IF(集計用!F881="男",LOOKUP(集計用!S881,得点換算データ!$M$3:$N$12),LOOKUP(集計用!S881,得点換算データ!$M$17:$N$26)))</f>
        <v/>
      </c>
      <c r="U881" s="28" t="str">
        <f>IF(記入用!O881="","",ROUNDDOWN(記入用!O881,0))</f>
        <v/>
      </c>
      <c r="V881" s="30" t="str">
        <f>IF(集計用!U881="","",IF(集計用!F881="男",LOOKUP(集計用!U881,得点換算データ!$O$3:$P$12),LOOKUP(集計用!U881,得点換算データ!$O$17:$P$26)))</f>
        <v/>
      </c>
      <c r="W881" s="28" t="str">
        <f>IF(記入用!P881="","",ROUNDDOWN(記入用!P881,0))</f>
        <v/>
      </c>
      <c r="X881" s="30" t="str">
        <f>IF(集計用!W881="","",IF(集計用!F881="男",LOOKUP(集計用!W881,得点換算データ!$Q$3:$R$12),LOOKUP(集計用!W881,得点換算データ!$Q$17:$R$26)))</f>
        <v/>
      </c>
      <c r="Y881" s="28" t="str">
        <f>IF(SUM(集計用!H881+J881+L881+N881+P881+R881+T881+V881+X881)=0,"",(H881+J881+L881+N881+T881+V881+X881+MAX(P881,R881)))</f>
        <v/>
      </c>
      <c r="Z881" s="28" t="str">
        <f>IF(Y881="","",IF(C881=1,LOOKUP(Y881,得点換算データ!$B$29:$B$33,得点換算データ!$A$29:$A$33),IF(C881=2,LOOKUP(Y881,得点換算データ!$C$29:$C$33,得点換算データ!$A$29:$A$33),LOOKUP(Y881,得点換算データ!$D$29:$D$33,得点換算データ!$A$29:$A$33))))</f>
        <v/>
      </c>
      <c r="AA881" s="27">
        <f t="shared" si="130"/>
        <v>0</v>
      </c>
      <c r="AB881" s="27"/>
      <c r="AC881" s="27">
        <f t="shared" si="131"/>
        <v>0</v>
      </c>
      <c r="AD881" s="27">
        <f t="shared" si="132"/>
        <v>0</v>
      </c>
      <c r="AE881" s="27">
        <f t="shared" si="133"/>
        <v>0</v>
      </c>
      <c r="AF881" s="27">
        <f t="shared" si="134"/>
        <v>0</v>
      </c>
      <c r="AG881" s="27">
        <f t="shared" si="135"/>
        <v>0</v>
      </c>
      <c r="AH881" s="27">
        <f t="shared" si="136"/>
        <v>0</v>
      </c>
      <c r="AI881" s="27">
        <f t="shared" si="137"/>
        <v>0</v>
      </c>
      <c r="AJ881" s="27">
        <f t="shared" si="138"/>
        <v>0</v>
      </c>
      <c r="AK881" s="27">
        <f t="shared" si="139"/>
        <v>0</v>
      </c>
    </row>
    <row r="882" spans="1:37">
      <c r="A882" s="28" t="str">
        <f>IF(記入用!A882="","",記入用!A882)</f>
        <v/>
      </c>
      <c r="B882" s="28" t="str">
        <f>IF(記入用!B882="","",記入用!B882)</f>
        <v/>
      </c>
      <c r="C882" s="28" t="str">
        <f>IF(記入用!C882="","",記入用!C882)</f>
        <v/>
      </c>
      <c r="D882" s="28" t="str">
        <f>IF(記入用!D882="","",記入用!D882)</f>
        <v/>
      </c>
      <c r="E882" s="28" t="str">
        <f>IF(記入用!E882="","",記入用!E882)</f>
        <v/>
      </c>
      <c r="F882" s="28" t="str">
        <f>IF(記入用!F882="","",記入用!F882)</f>
        <v/>
      </c>
      <c r="G882" s="28" t="str">
        <f>IF(OR(記入用!G882=0,記入用!H882=0),"",ROUND((記入用!G882+記入用!H882)/2,0))</f>
        <v/>
      </c>
      <c r="H882" s="29" t="str">
        <f>IF(集計用!G882="","",IF(集計用!F882="男",LOOKUP(集計用!G882,得点換算データ!$A$3:$B$12),LOOKUP(集計用!G882,得点換算データ!$A$17:$B$26)))</f>
        <v/>
      </c>
      <c r="I882" s="28" t="str">
        <f>IF(記入用!I882="","",記入用!I882)</f>
        <v/>
      </c>
      <c r="J882" s="30" t="str">
        <f>IF(集計用!I882="","",IF(集計用!F882="男",LOOKUP(集計用!I882,得点換算データ!$C$3:$D$12),LOOKUP(集計用!I882,得点換算データ!$C$17:$D$26)))</f>
        <v/>
      </c>
      <c r="K882" s="28" t="str">
        <f>IF(記入用!J882="","",ROUNDDOWN(記入用!J882,0))</f>
        <v/>
      </c>
      <c r="L882" s="29" t="str">
        <f>IF(集計用!K882="","",IF(集計用!F882="男",LOOKUP(集計用!K882,得点換算データ!$E$3:$F$12),LOOKUP(集計用!K882,得点換算データ!$E$17:$F$26)))</f>
        <v/>
      </c>
      <c r="M882" s="28" t="str">
        <f>IF(記入用!K882="","",記入用!K882)</f>
        <v/>
      </c>
      <c r="N882" s="30" t="str">
        <f>IF(集計用!M882="","",IF(集計用!F882="男",LOOKUP(集計用!M882,得点換算データ!$G$3:$H$12),LOOKUP(集計用!M882,得点換算データ!$G$17:$H$26)))</f>
        <v/>
      </c>
      <c r="O882" s="28" t="str">
        <f>IF(記入用!L882="","",記入用!L882)</f>
        <v/>
      </c>
      <c r="P882" s="30" t="str">
        <f>IF(集計用!O882="","",IF(集計用!F882="男",LOOKUP(集計用!O882,得点換算データ!$I$3:$J$12),LOOKUP(集計用!O882,得点換算データ!$I$17:$J$26)))</f>
        <v/>
      </c>
      <c r="Q882" s="28" t="str">
        <f>IF(記入用!M882="","",記入用!M882)</f>
        <v/>
      </c>
      <c r="R882" s="30" t="str">
        <f>IF(集計用!Q882="","",IF(集計用!F882="男",LOOKUP(集計用!Q882,得点換算データ!$K$3:$L$12),LOOKUP(集計用!Q882,得点換算データ!$K$17:$L$26)))</f>
        <v/>
      </c>
      <c r="S882" s="28" t="str">
        <f>IF(記入用!N882="","",ROUNDUP(記入用!N882,1))</f>
        <v/>
      </c>
      <c r="T882" s="30" t="str">
        <f>IF(集計用!S882="","",IF(集計用!F882="男",LOOKUP(集計用!S882,得点換算データ!$M$3:$N$12),LOOKUP(集計用!S882,得点換算データ!$M$17:$N$26)))</f>
        <v/>
      </c>
      <c r="U882" s="28" t="str">
        <f>IF(記入用!O882="","",ROUNDDOWN(記入用!O882,0))</f>
        <v/>
      </c>
      <c r="V882" s="30" t="str">
        <f>IF(集計用!U882="","",IF(集計用!F882="男",LOOKUP(集計用!U882,得点換算データ!$O$3:$P$12),LOOKUP(集計用!U882,得点換算データ!$O$17:$P$26)))</f>
        <v/>
      </c>
      <c r="W882" s="28" t="str">
        <f>IF(記入用!P882="","",ROUNDDOWN(記入用!P882,0))</f>
        <v/>
      </c>
      <c r="X882" s="30" t="str">
        <f>IF(集計用!W882="","",IF(集計用!F882="男",LOOKUP(集計用!W882,得点換算データ!$Q$3:$R$12),LOOKUP(集計用!W882,得点換算データ!$Q$17:$R$26)))</f>
        <v/>
      </c>
      <c r="Y882" s="28" t="str">
        <f>IF(SUM(集計用!H882+J882+L882+N882+P882+R882+T882+V882+X882)=0,"",(H882+J882+L882+N882+T882+V882+X882+MAX(P882,R882)))</f>
        <v/>
      </c>
      <c r="Z882" s="28" t="str">
        <f>IF(Y882="","",IF(C882=1,LOOKUP(Y882,得点換算データ!$B$29:$B$33,得点換算データ!$A$29:$A$33),IF(C882=2,LOOKUP(Y882,得点換算データ!$C$29:$C$33,得点換算データ!$A$29:$A$33),LOOKUP(Y882,得点換算データ!$D$29:$D$33,得点換算データ!$A$29:$A$33))))</f>
        <v/>
      </c>
      <c r="AA882" s="27">
        <f t="shared" si="130"/>
        <v>0</v>
      </c>
      <c r="AB882" s="27"/>
      <c r="AC882" s="27">
        <f t="shared" si="131"/>
        <v>0</v>
      </c>
      <c r="AD882" s="27">
        <f t="shared" si="132"/>
        <v>0</v>
      </c>
      <c r="AE882" s="27">
        <f t="shared" si="133"/>
        <v>0</v>
      </c>
      <c r="AF882" s="27">
        <f t="shared" si="134"/>
        <v>0</v>
      </c>
      <c r="AG882" s="27">
        <f t="shared" si="135"/>
        <v>0</v>
      </c>
      <c r="AH882" s="27">
        <f t="shared" si="136"/>
        <v>0</v>
      </c>
      <c r="AI882" s="27">
        <f t="shared" si="137"/>
        <v>0</v>
      </c>
      <c r="AJ882" s="27">
        <f t="shared" si="138"/>
        <v>0</v>
      </c>
      <c r="AK882" s="27">
        <f t="shared" si="139"/>
        <v>0</v>
      </c>
    </row>
    <row r="883" spans="1:37">
      <c r="A883" s="28" t="str">
        <f>IF(記入用!A883="","",記入用!A883)</f>
        <v/>
      </c>
      <c r="B883" s="28" t="str">
        <f>IF(記入用!B883="","",記入用!B883)</f>
        <v/>
      </c>
      <c r="C883" s="28" t="str">
        <f>IF(記入用!C883="","",記入用!C883)</f>
        <v/>
      </c>
      <c r="D883" s="28" t="str">
        <f>IF(記入用!D883="","",記入用!D883)</f>
        <v/>
      </c>
      <c r="E883" s="28" t="str">
        <f>IF(記入用!E883="","",記入用!E883)</f>
        <v/>
      </c>
      <c r="F883" s="28" t="str">
        <f>IF(記入用!F883="","",記入用!F883)</f>
        <v/>
      </c>
      <c r="G883" s="28" t="str">
        <f>IF(OR(記入用!G883=0,記入用!H883=0),"",ROUND((記入用!G883+記入用!H883)/2,0))</f>
        <v/>
      </c>
      <c r="H883" s="29" t="str">
        <f>IF(集計用!G883="","",IF(集計用!F883="男",LOOKUP(集計用!G883,得点換算データ!$A$3:$B$12),LOOKUP(集計用!G883,得点換算データ!$A$17:$B$26)))</f>
        <v/>
      </c>
      <c r="I883" s="28" t="str">
        <f>IF(記入用!I883="","",記入用!I883)</f>
        <v/>
      </c>
      <c r="J883" s="30" t="str">
        <f>IF(集計用!I883="","",IF(集計用!F883="男",LOOKUP(集計用!I883,得点換算データ!$C$3:$D$12),LOOKUP(集計用!I883,得点換算データ!$C$17:$D$26)))</f>
        <v/>
      </c>
      <c r="K883" s="28" t="str">
        <f>IF(記入用!J883="","",ROUNDDOWN(記入用!J883,0))</f>
        <v/>
      </c>
      <c r="L883" s="29" t="str">
        <f>IF(集計用!K883="","",IF(集計用!F883="男",LOOKUP(集計用!K883,得点換算データ!$E$3:$F$12),LOOKUP(集計用!K883,得点換算データ!$E$17:$F$26)))</f>
        <v/>
      </c>
      <c r="M883" s="28" t="str">
        <f>IF(記入用!K883="","",記入用!K883)</f>
        <v/>
      </c>
      <c r="N883" s="30" t="str">
        <f>IF(集計用!M883="","",IF(集計用!F883="男",LOOKUP(集計用!M883,得点換算データ!$G$3:$H$12),LOOKUP(集計用!M883,得点換算データ!$G$17:$H$26)))</f>
        <v/>
      </c>
      <c r="O883" s="28" t="str">
        <f>IF(記入用!L883="","",記入用!L883)</f>
        <v/>
      </c>
      <c r="P883" s="30" t="str">
        <f>IF(集計用!O883="","",IF(集計用!F883="男",LOOKUP(集計用!O883,得点換算データ!$I$3:$J$12),LOOKUP(集計用!O883,得点換算データ!$I$17:$J$26)))</f>
        <v/>
      </c>
      <c r="Q883" s="28" t="str">
        <f>IF(記入用!M883="","",記入用!M883)</f>
        <v/>
      </c>
      <c r="R883" s="30" t="str">
        <f>IF(集計用!Q883="","",IF(集計用!F883="男",LOOKUP(集計用!Q883,得点換算データ!$K$3:$L$12),LOOKUP(集計用!Q883,得点換算データ!$K$17:$L$26)))</f>
        <v/>
      </c>
      <c r="S883" s="28" t="str">
        <f>IF(記入用!N883="","",ROUNDUP(記入用!N883,1))</f>
        <v/>
      </c>
      <c r="T883" s="30" t="str">
        <f>IF(集計用!S883="","",IF(集計用!F883="男",LOOKUP(集計用!S883,得点換算データ!$M$3:$N$12),LOOKUP(集計用!S883,得点換算データ!$M$17:$N$26)))</f>
        <v/>
      </c>
      <c r="U883" s="28" t="str">
        <f>IF(記入用!O883="","",ROUNDDOWN(記入用!O883,0))</f>
        <v/>
      </c>
      <c r="V883" s="30" t="str">
        <f>IF(集計用!U883="","",IF(集計用!F883="男",LOOKUP(集計用!U883,得点換算データ!$O$3:$P$12),LOOKUP(集計用!U883,得点換算データ!$O$17:$P$26)))</f>
        <v/>
      </c>
      <c r="W883" s="28" t="str">
        <f>IF(記入用!P883="","",ROUNDDOWN(記入用!P883,0))</f>
        <v/>
      </c>
      <c r="X883" s="30" t="str">
        <f>IF(集計用!W883="","",IF(集計用!F883="男",LOOKUP(集計用!W883,得点換算データ!$Q$3:$R$12),LOOKUP(集計用!W883,得点換算データ!$Q$17:$R$26)))</f>
        <v/>
      </c>
      <c r="Y883" s="28" t="str">
        <f>IF(SUM(集計用!H883+J883+L883+N883+P883+R883+T883+V883+X883)=0,"",(H883+J883+L883+N883+T883+V883+X883+MAX(P883,R883)))</f>
        <v/>
      </c>
      <c r="Z883" s="28" t="str">
        <f>IF(Y883="","",IF(C883=1,LOOKUP(Y883,得点換算データ!$B$29:$B$33,得点換算データ!$A$29:$A$33),IF(C883=2,LOOKUP(Y883,得点換算データ!$C$29:$C$33,得点換算データ!$A$29:$A$33),LOOKUP(Y883,得点換算データ!$D$29:$D$33,得点換算データ!$A$29:$A$33))))</f>
        <v/>
      </c>
      <c r="AA883" s="27">
        <f t="shared" si="130"/>
        <v>0</v>
      </c>
      <c r="AB883" s="27"/>
      <c r="AC883" s="27">
        <f t="shared" si="131"/>
        <v>0</v>
      </c>
      <c r="AD883" s="27">
        <f t="shared" si="132"/>
        <v>0</v>
      </c>
      <c r="AE883" s="27">
        <f t="shared" si="133"/>
        <v>0</v>
      </c>
      <c r="AF883" s="27">
        <f t="shared" si="134"/>
        <v>0</v>
      </c>
      <c r="AG883" s="27">
        <f t="shared" si="135"/>
        <v>0</v>
      </c>
      <c r="AH883" s="27">
        <f t="shared" si="136"/>
        <v>0</v>
      </c>
      <c r="AI883" s="27">
        <f t="shared" si="137"/>
        <v>0</v>
      </c>
      <c r="AJ883" s="27">
        <f t="shared" si="138"/>
        <v>0</v>
      </c>
      <c r="AK883" s="27">
        <f t="shared" si="139"/>
        <v>0</v>
      </c>
    </row>
    <row r="884" spans="1:37">
      <c r="A884" s="28" t="str">
        <f>IF(記入用!A884="","",記入用!A884)</f>
        <v/>
      </c>
      <c r="B884" s="28" t="str">
        <f>IF(記入用!B884="","",記入用!B884)</f>
        <v/>
      </c>
      <c r="C884" s="28" t="str">
        <f>IF(記入用!C884="","",記入用!C884)</f>
        <v/>
      </c>
      <c r="D884" s="28" t="str">
        <f>IF(記入用!D884="","",記入用!D884)</f>
        <v/>
      </c>
      <c r="E884" s="28" t="str">
        <f>IF(記入用!E884="","",記入用!E884)</f>
        <v/>
      </c>
      <c r="F884" s="28" t="str">
        <f>IF(記入用!F884="","",記入用!F884)</f>
        <v/>
      </c>
      <c r="G884" s="28" t="str">
        <f>IF(OR(記入用!G884=0,記入用!H884=0),"",ROUND((記入用!G884+記入用!H884)/2,0))</f>
        <v/>
      </c>
      <c r="H884" s="29" t="str">
        <f>IF(集計用!G884="","",IF(集計用!F884="男",LOOKUP(集計用!G884,得点換算データ!$A$3:$B$12),LOOKUP(集計用!G884,得点換算データ!$A$17:$B$26)))</f>
        <v/>
      </c>
      <c r="I884" s="28" t="str">
        <f>IF(記入用!I884="","",記入用!I884)</f>
        <v/>
      </c>
      <c r="J884" s="30" t="str">
        <f>IF(集計用!I884="","",IF(集計用!F884="男",LOOKUP(集計用!I884,得点換算データ!$C$3:$D$12),LOOKUP(集計用!I884,得点換算データ!$C$17:$D$26)))</f>
        <v/>
      </c>
      <c r="K884" s="28" t="str">
        <f>IF(記入用!J884="","",ROUNDDOWN(記入用!J884,0))</f>
        <v/>
      </c>
      <c r="L884" s="29" t="str">
        <f>IF(集計用!K884="","",IF(集計用!F884="男",LOOKUP(集計用!K884,得点換算データ!$E$3:$F$12),LOOKUP(集計用!K884,得点換算データ!$E$17:$F$26)))</f>
        <v/>
      </c>
      <c r="M884" s="28" t="str">
        <f>IF(記入用!K884="","",記入用!K884)</f>
        <v/>
      </c>
      <c r="N884" s="30" t="str">
        <f>IF(集計用!M884="","",IF(集計用!F884="男",LOOKUP(集計用!M884,得点換算データ!$G$3:$H$12),LOOKUP(集計用!M884,得点換算データ!$G$17:$H$26)))</f>
        <v/>
      </c>
      <c r="O884" s="28" t="str">
        <f>IF(記入用!L884="","",記入用!L884)</f>
        <v/>
      </c>
      <c r="P884" s="30" t="str">
        <f>IF(集計用!O884="","",IF(集計用!F884="男",LOOKUP(集計用!O884,得点換算データ!$I$3:$J$12),LOOKUP(集計用!O884,得点換算データ!$I$17:$J$26)))</f>
        <v/>
      </c>
      <c r="Q884" s="28" t="str">
        <f>IF(記入用!M884="","",記入用!M884)</f>
        <v/>
      </c>
      <c r="R884" s="30" t="str">
        <f>IF(集計用!Q884="","",IF(集計用!F884="男",LOOKUP(集計用!Q884,得点換算データ!$K$3:$L$12),LOOKUP(集計用!Q884,得点換算データ!$K$17:$L$26)))</f>
        <v/>
      </c>
      <c r="S884" s="28" t="str">
        <f>IF(記入用!N884="","",ROUNDUP(記入用!N884,1))</f>
        <v/>
      </c>
      <c r="T884" s="30" t="str">
        <f>IF(集計用!S884="","",IF(集計用!F884="男",LOOKUP(集計用!S884,得点換算データ!$M$3:$N$12),LOOKUP(集計用!S884,得点換算データ!$M$17:$N$26)))</f>
        <v/>
      </c>
      <c r="U884" s="28" t="str">
        <f>IF(記入用!O884="","",ROUNDDOWN(記入用!O884,0))</f>
        <v/>
      </c>
      <c r="V884" s="30" t="str">
        <f>IF(集計用!U884="","",IF(集計用!F884="男",LOOKUP(集計用!U884,得点換算データ!$O$3:$P$12),LOOKUP(集計用!U884,得点換算データ!$O$17:$P$26)))</f>
        <v/>
      </c>
      <c r="W884" s="28" t="str">
        <f>IF(記入用!P884="","",ROUNDDOWN(記入用!P884,0))</f>
        <v/>
      </c>
      <c r="X884" s="30" t="str">
        <f>IF(集計用!W884="","",IF(集計用!F884="男",LOOKUP(集計用!W884,得点換算データ!$Q$3:$R$12),LOOKUP(集計用!W884,得点換算データ!$Q$17:$R$26)))</f>
        <v/>
      </c>
      <c r="Y884" s="28" t="str">
        <f>IF(SUM(集計用!H884+J884+L884+N884+P884+R884+T884+V884+X884)=0,"",(H884+J884+L884+N884+T884+V884+X884+MAX(P884,R884)))</f>
        <v/>
      </c>
      <c r="Z884" s="28" t="str">
        <f>IF(Y884="","",IF(C884=1,LOOKUP(Y884,得点換算データ!$B$29:$B$33,得点換算データ!$A$29:$A$33),IF(C884=2,LOOKUP(Y884,得点換算データ!$C$29:$C$33,得点換算データ!$A$29:$A$33),LOOKUP(Y884,得点換算データ!$D$29:$D$33,得点換算データ!$A$29:$A$33))))</f>
        <v/>
      </c>
      <c r="AA884" s="27">
        <f t="shared" si="130"/>
        <v>0</v>
      </c>
      <c r="AB884" s="27"/>
      <c r="AC884" s="27">
        <f t="shared" si="131"/>
        <v>0</v>
      </c>
      <c r="AD884" s="27">
        <f t="shared" si="132"/>
        <v>0</v>
      </c>
      <c r="AE884" s="27">
        <f t="shared" si="133"/>
        <v>0</v>
      </c>
      <c r="AF884" s="27">
        <f t="shared" si="134"/>
        <v>0</v>
      </c>
      <c r="AG884" s="27">
        <f t="shared" si="135"/>
        <v>0</v>
      </c>
      <c r="AH884" s="27">
        <f t="shared" si="136"/>
        <v>0</v>
      </c>
      <c r="AI884" s="27">
        <f t="shared" si="137"/>
        <v>0</v>
      </c>
      <c r="AJ884" s="27">
        <f t="shared" si="138"/>
        <v>0</v>
      </c>
      <c r="AK884" s="27">
        <f t="shared" si="139"/>
        <v>0</v>
      </c>
    </row>
    <row r="885" spans="1:37">
      <c r="A885" s="28" t="str">
        <f>IF(記入用!A885="","",記入用!A885)</f>
        <v/>
      </c>
      <c r="B885" s="28" t="str">
        <f>IF(記入用!B885="","",記入用!B885)</f>
        <v/>
      </c>
      <c r="C885" s="28" t="str">
        <f>IF(記入用!C885="","",記入用!C885)</f>
        <v/>
      </c>
      <c r="D885" s="28" t="str">
        <f>IF(記入用!D885="","",記入用!D885)</f>
        <v/>
      </c>
      <c r="E885" s="28" t="str">
        <f>IF(記入用!E885="","",記入用!E885)</f>
        <v/>
      </c>
      <c r="F885" s="28" t="str">
        <f>IF(記入用!F885="","",記入用!F885)</f>
        <v/>
      </c>
      <c r="G885" s="28" t="str">
        <f>IF(OR(記入用!G885=0,記入用!H885=0),"",ROUND((記入用!G885+記入用!H885)/2,0))</f>
        <v/>
      </c>
      <c r="H885" s="29" t="str">
        <f>IF(集計用!G885="","",IF(集計用!F885="男",LOOKUP(集計用!G885,得点換算データ!$A$3:$B$12),LOOKUP(集計用!G885,得点換算データ!$A$17:$B$26)))</f>
        <v/>
      </c>
      <c r="I885" s="28" t="str">
        <f>IF(記入用!I885="","",記入用!I885)</f>
        <v/>
      </c>
      <c r="J885" s="30" t="str">
        <f>IF(集計用!I885="","",IF(集計用!F885="男",LOOKUP(集計用!I885,得点換算データ!$C$3:$D$12),LOOKUP(集計用!I885,得点換算データ!$C$17:$D$26)))</f>
        <v/>
      </c>
      <c r="K885" s="28" t="str">
        <f>IF(記入用!J885="","",ROUNDDOWN(記入用!J885,0))</f>
        <v/>
      </c>
      <c r="L885" s="29" t="str">
        <f>IF(集計用!K885="","",IF(集計用!F885="男",LOOKUP(集計用!K885,得点換算データ!$E$3:$F$12),LOOKUP(集計用!K885,得点換算データ!$E$17:$F$26)))</f>
        <v/>
      </c>
      <c r="M885" s="28" t="str">
        <f>IF(記入用!K885="","",記入用!K885)</f>
        <v/>
      </c>
      <c r="N885" s="30" t="str">
        <f>IF(集計用!M885="","",IF(集計用!F885="男",LOOKUP(集計用!M885,得点換算データ!$G$3:$H$12),LOOKUP(集計用!M885,得点換算データ!$G$17:$H$26)))</f>
        <v/>
      </c>
      <c r="O885" s="28" t="str">
        <f>IF(記入用!L885="","",記入用!L885)</f>
        <v/>
      </c>
      <c r="P885" s="30" t="str">
        <f>IF(集計用!O885="","",IF(集計用!F885="男",LOOKUP(集計用!O885,得点換算データ!$I$3:$J$12),LOOKUP(集計用!O885,得点換算データ!$I$17:$J$26)))</f>
        <v/>
      </c>
      <c r="Q885" s="28" t="str">
        <f>IF(記入用!M885="","",記入用!M885)</f>
        <v/>
      </c>
      <c r="R885" s="30" t="str">
        <f>IF(集計用!Q885="","",IF(集計用!F885="男",LOOKUP(集計用!Q885,得点換算データ!$K$3:$L$12),LOOKUP(集計用!Q885,得点換算データ!$K$17:$L$26)))</f>
        <v/>
      </c>
      <c r="S885" s="28" t="str">
        <f>IF(記入用!N885="","",ROUNDUP(記入用!N885,1))</f>
        <v/>
      </c>
      <c r="T885" s="30" t="str">
        <f>IF(集計用!S885="","",IF(集計用!F885="男",LOOKUP(集計用!S885,得点換算データ!$M$3:$N$12),LOOKUP(集計用!S885,得点換算データ!$M$17:$N$26)))</f>
        <v/>
      </c>
      <c r="U885" s="28" t="str">
        <f>IF(記入用!O885="","",ROUNDDOWN(記入用!O885,0))</f>
        <v/>
      </c>
      <c r="V885" s="30" t="str">
        <f>IF(集計用!U885="","",IF(集計用!F885="男",LOOKUP(集計用!U885,得点換算データ!$O$3:$P$12),LOOKUP(集計用!U885,得点換算データ!$O$17:$P$26)))</f>
        <v/>
      </c>
      <c r="W885" s="28" t="str">
        <f>IF(記入用!P885="","",ROUNDDOWN(記入用!P885,0))</f>
        <v/>
      </c>
      <c r="X885" s="30" t="str">
        <f>IF(集計用!W885="","",IF(集計用!F885="男",LOOKUP(集計用!W885,得点換算データ!$Q$3:$R$12),LOOKUP(集計用!W885,得点換算データ!$Q$17:$R$26)))</f>
        <v/>
      </c>
      <c r="Y885" s="28" t="str">
        <f>IF(SUM(集計用!H885+J885+L885+N885+P885+R885+T885+V885+X885)=0,"",(H885+J885+L885+N885+T885+V885+X885+MAX(P885,R885)))</f>
        <v/>
      </c>
      <c r="Z885" s="28" t="str">
        <f>IF(Y885="","",IF(C885=1,LOOKUP(Y885,得点換算データ!$B$29:$B$33,得点換算データ!$A$29:$A$33),IF(C885=2,LOOKUP(Y885,得点換算データ!$C$29:$C$33,得点換算データ!$A$29:$A$33),LOOKUP(Y885,得点換算データ!$D$29:$D$33,得点換算データ!$A$29:$A$33))))</f>
        <v/>
      </c>
      <c r="AA885" s="27">
        <f t="shared" si="130"/>
        <v>0</v>
      </c>
      <c r="AB885" s="27"/>
      <c r="AC885" s="27">
        <f t="shared" si="131"/>
        <v>0</v>
      </c>
      <c r="AD885" s="27">
        <f t="shared" si="132"/>
        <v>0</v>
      </c>
      <c r="AE885" s="27">
        <f t="shared" si="133"/>
        <v>0</v>
      </c>
      <c r="AF885" s="27">
        <f t="shared" si="134"/>
        <v>0</v>
      </c>
      <c r="AG885" s="27">
        <f t="shared" si="135"/>
        <v>0</v>
      </c>
      <c r="AH885" s="27">
        <f t="shared" si="136"/>
        <v>0</v>
      </c>
      <c r="AI885" s="27">
        <f t="shared" si="137"/>
        <v>0</v>
      </c>
      <c r="AJ885" s="27">
        <f t="shared" si="138"/>
        <v>0</v>
      </c>
      <c r="AK885" s="27">
        <f t="shared" si="139"/>
        <v>0</v>
      </c>
    </row>
    <row r="886" spans="1:37">
      <c r="A886" s="28" t="str">
        <f>IF(記入用!A886="","",記入用!A886)</f>
        <v/>
      </c>
      <c r="B886" s="28" t="str">
        <f>IF(記入用!B886="","",記入用!B886)</f>
        <v/>
      </c>
      <c r="C886" s="28" t="str">
        <f>IF(記入用!C886="","",記入用!C886)</f>
        <v/>
      </c>
      <c r="D886" s="28" t="str">
        <f>IF(記入用!D886="","",記入用!D886)</f>
        <v/>
      </c>
      <c r="E886" s="28" t="str">
        <f>IF(記入用!E886="","",記入用!E886)</f>
        <v/>
      </c>
      <c r="F886" s="28" t="str">
        <f>IF(記入用!F886="","",記入用!F886)</f>
        <v/>
      </c>
      <c r="G886" s="28" t="str">
        <f>IF(OR(記入用!G886=0,記入用!H886=0),"",ROUND((記入用!G886+記入用!H886)/2,0))</f>
        <v/>
      </c>
      <c r="H886" s="29" t="str">
        <f>IF(集計用!G886="","",IF(集計用!F886="男",LOOKUP(集計用!G886,得点換算データ!$A$3:$B$12),LOOKUP(集計用!G886,得点換算データ!$A$17:$B$26)))</f>
        <v/>
      </c>
      <c r="I886" s="28" t="str">
        <f>IF(記入用!I886="","",記入用!I886)</f>
        <v/>
      </c>
      <c r="J886" s="30" t="str">
        <f>IF(集計用!I886="","",IF(集計用!F886="男",LOOKUP(集計用!I886,得点換算データ!$C$3:$D$12),LOOKUP(集計用!I886,得点換算データ!$C$17:$D$26)))</f>
        <v/>
      </c>
      <c r="K886" s="28" t="str">
        <f>IF(記入用!J886="","",ROUNDDOWN(記入用!J886,0))</f>
        <v/>
      </c>
      <c r="L886" s="29" t="str">
        <f>IF(集計用!K886="","",IF(集計用!F886="男",LOOKUP(集計用!K886,得点換算データ!$E$3:$F$12),LOOKUP(集計用!K886,得点換算データ!$E$17:$F$26)))</f>
        <v/>
      </c>
      <c r="M886" s="28" t="str">
        <f>IF(記入用!K886="","",記入用!K886)</f>
        <v/>
      </c>
      <c r="N886" s="30" t="str">
        <f>IF(集計用!M886="","",IF(集計用!F886="男",LOOKUP(集計用!M886,得点換算データ!$G$3:$H$12),LOOKUP(集計用!M886,得点換算データ!$G$17:$H$26)))</f>
        <v/>
      </c>
      <c r="O886" s="28" t="str">
        <f>IF(記入用!L886="","",記入用!L886)</f>
        <v/>
      </c>
      <c r="P886" s="30" t="str">
        <f>IF(集計用!O886="","",IF(集計用!F886="男",LOOKUP(集計用!O886,得点換算データ!$I$3:$J$12),LOOKUP(集計用!O886,得点換算データ!$I$17:$J$26)))</f>
        <v/>
      </c>
      <c r="Q886" s="28" t="str">
        <f>IF(記入用!M886="","",記入用!M886)</f>
        <v/>
      </c>
      <c r="R886" s="30" t="str">
        <f>IF(集計用!Q886="","",IF(集計用!F886="男",LOOKUP(集計用!Q886,得点換算データ!$K$3:$L$12),LOOKUP(集計用!Q886,得点換算データ!$K$17:$L$26)))</f>
        <v/>
      </c>
      <c r="S886" s="28" t="str">
        <f>IF(記入用!N886="","",ROUNDUP(記入用!N886,1))</f>
        <v/>
      </c>
      <c r="T886" s="30" t="str">
        <f>IF(集計用!S886="","",IF(集計用!F886="男",LOOKUP(集計用!S886,得点換算データ!$M$3:$N$12),LOOKUP(集計用!S886,得点換算データ!$M$17:$N$26)))</f>
        <v/>
      </c>
      <c r="U886" s="28" t="str">
        <f>IF(記入用!O886="","",ROUNDDOWN(記入用!O886,0))</f>
        <v/>
      </c>
      <c r="V886" s="30" t="str">
        <f>IF(集計用!U886="","",IF(集計用!F886="男",LOOKUP(集計用!U886,得点換算データ!$O$3:$P$12),LOOKUP(集計用!U886,得点換算データ!$O$17:$P$26)))</f>
        <v/>
      </c>
      <c r="W886" s="28" t="str">
        <f>IF(記入用!P886="","",ROUNDDOWN(記入用!P886,0))</f>
        <v/>
      </c>
      <c r="X886" s="30" t="str">
        <f>IF(集計用!W886="","",IF(集計用!F886="男",LOOKUP(集計用!W886,得点換算データ!$Q$3:$R$12),LOOKUP(集計用!W886,得点換算データ!$Q$17:$R$26)))</f>
        <v/>
      </c>
      <c r="Y886" s="28" t="str">
        <f>IF(SUM(集計用!H886+J886+L886+N886+P886+R886+T886+V886+X886)=0,"",(H886+J886+L886+N886+T886+V886+X886+MAX(P886,R886)))</f>
        <v/>
      </c>
      <c r="Z886" s="28" t="str">
        <f>IF(Y886="","",IF(C886=1,LOOKUP(Y886,得点換算データ!$B$29:$B$33,得点換算データ!$A$29:$A$33),IF(C886=2,LOOKUP(Y886,得点換算データ!$C$29:$C$33,得点換算データ!$A$29:$A$33),LOOKUP(Y886,得点換算データ!$D$29:$D$33,得点換算データ!$A$29:$A$33))))</f>
        <v/>
      </c>
      <c r="AA886" s="27">
        <f t="shared" si="130"/>
        <v>0</v>
      </c>
      <c r="AB886" s="27"/>
      <c r="AC886" s="27">
        <f t="shared" si="131"/>
        <v>0</v>
      </c>
      <c r="AD886" s="27">
        <f t="shared" si="132"/>
        <v>0</v>
      </c>
      <c r="AE886" s="27">
        <f t="shared" si="133"/>
        <v>0</v>
      </c>
      <c r="AF886" s="27">
        <f t="shared" si="134"/>
        <v>0</v>
      </c>
      <c r="AG886" s="27">
        <f t="shared" si="135"/>
        <v>0</v>
      </c>
      <c r="AH886" s="27">
        <f t="shared" si="136"/>
        <v>0</v>
      </c>
      <c r="AI886" s="27">
        <f t="shared" si="137"/>
        <v>0</v>
      </c>
      <c r="AJ886" s="27">
        <f t="shared" si="138"/>
        <v>0</v>
      </c>
      <c r="AK886" s="27">
        <f t="shared" si="139"/>
        <v>0</v>
      </c>
    </row>
    <row r="887" spans="1:37">
      <c r="A887" s="28" t="str">
        <f>IF(記入用!A887="","",記入用!A887)</f>
        <v/>
      </c>
      <c r="B887" s="28" t="str">
        <f>IF(記入用!B887="","",記入用!B887)</f>
        <v/>
      </c>
      <c r="C887" s="28" t="str">
        <f>IF(記入用!C887="","",記入用!C887)</f>
        <v/>
      </c>
      <c r="D887" s="28" t="str">
        <f>IF(記入用!D887="","",記入用!D887)</f>
        <v/>
      </c>
      <c r="E887" s="28" t="str">
        <f>IF(記入用!E887="","",記入用!E887)</f>
        <v/>
      </c>
      <c r="F887" s="28" t="str">
        <f>IF(記入用!F887="","",記入用!F887)</f>
        <v/>
      </c>
      <c r="G887" s="28" t="str">
        <f>IF(OR(記入用!G887=0,記入用!H887=0),"",ROUND((記入用!G887+記入用!H887)/2,0))</f>
        <v/>
      </c>
      <c r="H887" s="29" t="str">
        <f>IF(集計用!G887="","",IF(集計用!F887="男",LOOKUP(集計用!G887,得点換算データ!$A$3:$B$12),LOOKUP(集計用!G887,得点換算データ!$A$17:$B$26)))</f>
        <v/>
      </c>
      <c r="I887" s="28" t="str">
        <f>IF(記入用!I887="","",記入用!I887)</f>
        <v/>
      </c>
      <c r="J887" s="30" t="str">
        <f>IF(集計用!I887="","",IF(集計用!F887="男",LOOKUP(集計用!I887,得点換算データ!$C$3:$D$12),LOOKUP(集計用!I887,得点換算データ!$C$17:$D$26)))</f>
        <v/>
      </c>
      <c r="K887" s="28" t="str">
        <f>IF(記入用!J887="","",ROUNDDOWN(記入用!J887,0))</f>
        <v/>
      </c>
      <c r="L887" s="29" t="str">
        <f>IF(集計用!K887="","",IF(集計用!F887="男",LOOKUP(集計用!K887,得点換算データ!$E$3:$F$12),LOOKUP(集計用!K887,得点換算データ!$E$17:$F$26)))</f>
        <v/>
      </c>
      <c r="M887" s="28" t="str">
        <f>IF(記入用!K887="","",記入用!K887)</f>
        <v/>
      </c>
      <c r="N887" s="30" t="str">
        <f>IF(集計用!M887="","",IF(集計用!F887="男",LOOKUP(集計用!M887,得点換算データ!$G$3:$H$12),LOOKUP(集計用!M887,得点換算データ!$G$17:$H$26)))</f>
        <v/>
      </c>
      <c r="O887" s="28" t="str">
        <f>IF(記入用!L887="","",記入用!L887)</f>
        <v/>
      </c>
      <c r="P887" s="30" t="str">
        <f>IF(集計用!O887="","",IF(集計用!F887="男",LOOKUP(集計用!O887,得点換算データ!$I$3:$J$12),LOOKUP(集計用!O887,得点換算データ!$I$17:$J$26)))</f>
        <v/>
      </c>
      <c r="Q887" s="28" t="str">
        <f>IF(記入用!M887="","",記入用!M887)</f>
        <v/>
      </c>
      <c r="R887" s="30" t="str">
        <f>IF(集計用!Q887="","",IF(集計用!F887="男",LOOKUP(集計用!Q887,得点換算データ!$K$3:$L$12),LOOKUP(集計用!Q887,得点換算データ!$K$17:$L$26)))</f>
        <v/>
      </c>
      <c r="S887" s="28" t="str">
        <f>IF(記入用!N887="","",ROUNDUP(記入用!N887,1))</f>
        <v/>
      </c>
      <c r="T887" s="30" t="str">
        <f>IF(集計用!S887="","",IF(集計用!F887="男",LOOKUP(集計用!S887,得点換算データ!$M$3:$N$12),LOOKUP(集計用!S887,得点換算データ!$M$17:$N$26)))</f>
        <v/>
      </c>
      <c r="U887" s="28" t="str">
        <f>IF(記入用!O887="","",ROUNDDOWN(記入用!O887,0))</f>
        <v/>
      </c>
      <c r="V887" s="30" t="str">
        <f>IF(集計用!U887="","",IF(集計用!F887="男",LOOKUP(集計用!U887,得点換算データ!$O$3:$P$12),LOOKUP(集計用!U887,得点換算データ!$O$17:$P$26)))</f>
        <v/>
      </c>
      <c r="W887" s="28" t="str">
        <f>IF(記入用!P887="","",ROUNDDOWN(記入用!P887,0))</f>
        <v/>
      </c>
      <c r="X887" s="30" t="str">
        <f>IF(集計用!W887="","",IF(集計用!F887="男",LOOKUP(集計用!W887,得点換算データ!$Q$3:$R$12),LOOKUP(集計用!W887,得点換算データ!$Q$17:$R$26)))</f>
        <v/>
      </c>
      <c r="Y887" s="28" t="str">
        <f>IF(SUM(集計用!H887+J887+L887+N887+P887+R887+T887+V887+X887)=0,"",(H887+J887+L887+N887+T887+V887+X887+MAX(P887,R887)))</f>
        <v/>
      </c>
      <c r="Z887" s="28" t="str">
        <f>IF(Y887="","",IF(C887=1,LOOKUP(Y887,得点換算データ!$B$29:$B$33,得点換算データ!$A$29:$A$33),IF(C887=2,LOOKUP(Y887,得点換算データ!$C$29:$C$33,得点換算データ!$A$29:$A$33),LOOKUP(Y887,得点換算データ!$D$29:$D$33,得点換算データ!$A$29:$A$33))))</f>
        <v/>
      </c>
      <c r="AA887" s="27">
        <f t="shared" si="130"/>
        <v>0</v>
      </c>
      <c r="AB887" s="27"/>
      <c r="AC887" s="27">
        <f t="shared" si="131"/>
        <v>0</v>
      </c>
      <c r="AD887" s="27">
        <f t="shared" si="132"/>
        <v>0</v>
      </c>
      <c r="AE887" s="27">
        <f t="shared" si="133"/>
        <v>0</v>
      </c>
      <c r="AF887" s="27">
        <f t="shared" si="134"/>
        <v>0</v>
      </c>
      <c r="AG887" s="27">
        <f t="shared" si="135"/>
        <v>0</v>
      </c>
      <c r="AH887" s="27">
        <f t="shared" si="136"/>
        <v>0</v>
      </c>
      <c r="AI887" s="27">
        <f t="shared" si="137"/>
        <v>0</v>
      </c>
      <c r="AJ887" s="27">
        <f t="shared" si="138"/>
        <v>0</v>
      </c>
      <c r="AK887" s="27">
        <f t="shared" si="139"/>
        <v>0</v>
      </c>
    </row>
    <row r="888" spans="1:37">
      <c r="A888" s="28" t="str">
        <f>IF(記入用!A888="","",記入用!A888)</f>
        <v/>
      </c>
      <c r="B888" s="28" t="str">
        <f>IF(記入用!B888="","",記入用!B888)</f>
        <v/>
      </c>
      <c r="C888" s="28" t="str">
        <f>IF(記入用!C888="","",記入用!C888)</f>
        <v/>
      </c>
      <c r="D888" s="28" t="str">
        <f>IF(記入用!D888="","",記入用!D888)</f>
        <v/>
      </c>
      <c r="E888" s="28" t="str">
        <f>IF(記入用!E888="","",記入用!E888)</f>
        <v/>
      </c>
      <c r="F888" s="28" t="str">
        <f>IF(記入用!F888="","",記入用!F888)</f>
        <v/>
      </c>
      <c r="G888" s="28" t="str">
        <f>IF(OR(記入用!G888=0,記入用!H888=0),"",ROUND((記入用!G888+記入用!H888)/2,0))</f>
        <v/>
      </c>
      <c r="H888" s="29" t="str">
        <f>IF(集計用!G888="","",IF(集計用!F888="男",LOOKUP(集計用!G888,得点換算データ!$A$3:$B$12),LOOKUP(集計用!G888,得点換算データ!$A$17:$B$26)))</f>
        <v/>
      </c>
      <c r="I888" s="28" t="str">
        <f>IF(記入用!I888="","",記入用!I888)</f>
        <v/>
      </c>
      <c r="J888" s="30" t="str">
        <f>IF(集計用!I888="","",IF(集計用!F888="男",LOOKUP(集計用!I888,得点換算データ!$C$3:$D$12),LOOKUP(集計用!I888,得点換算データ!$C$17:$D$26)))</f>
        <v/>
      </c>
      <c r="K888" s="28" t="str">
        <f>IF(記入用!J888="","",ROUNDDOWN(記入用!J888,0))</f>
        <v/>
      </c>
      <c r="L888" s="29" t="str">
        <f>IF(集計用!K888="","",IF(集計用!F888="男",LOOKUP(集計用!K888,得点換算データ!$E$3:$F$12),LOOKUP(集計用!K888,得点換算データ!$E$17:$F$26)))</f>
        <v/>
      </c>
      <c r="M888" s="28" t="str">
        <f>IF(記入用!K888="","",記入用!K888)</f>
        <v/>
      </c>
      <c r="N888" s="30" t="str">
        <f>IF(集計用!M888="","",IF(集計用!F888="男",LOOKUP(集計用!M888,得点換算データ!$G$3:$H$12),LOOKUP(集計用!M888,得点換算データ!$G$17:$H$26)))</f>
        <v/>
      </c>
      <c r="O888" s="28" t="str">
        <f>IF(記入用!L888="","",記入用!L888)</f>
        <v/>
      </c>
      <c r="P888" s="30" t="str">
        <f>IF(集計用!O888="","",IF(集計用!F888="男",LOOKUP(集計用!O888,得点換算データ!$I$3:$J$12),LOOKUP(集計用!O888,得点換算データ!$I$17:$J$26)))</f>
        <v/>
      </c>
      <c r="Q888" s="28" t="str">
        <f>IF(記入用!M888="","",記入用!M888)</f>
        <v/>
      </c>
      <c r="R888" s="30" t="str">
        <f>IF(集計用!Q888="","",IF(集計用!F888="男",LOOKUP(集計用!Q888,得点換算データ!$K$3:$L$12),LOOKUP(集計用!Q888,得点換算データ!$K$17:$L$26)))</f>
        <v/>
      </c>
      <c r="S888" s="28" t="str">
        <f>IF(記入用!N888="","",ROUNDUP(記入用!N888,1))</f>
        <v/>
      </c>
      <c r="T888" s="30" t="str">
        <f>IF(集計用!S888="","",IF(集計用!F888="男",LOOKUP(集計用!S888,得点換算データ!$M$3:$N$12),LOOKUP(集計用!S888,得点換算データ!$M$17:$N$26)))</f>
        <v/>
      </c>
      <c r="U888" s="28" t="str">
        <f>IF(記入用!O888="","",ROUNDDOWN(記入用!O888,0))</f>
        <v/>
      </c>
      <c r="V888" s="30" t="str">
        <f>IF(集計用!U888="","",IF(集計用!F888="男",LOOKUP(集計用!U888,得点換算データ!$O$3:$P$12),LOOKUP(集計用!U888,得点換算データ!$O$17:$P$26)))</f>
        <v/>
      </c>
      <c r="W888" s="28" t="str">
        <f>IF(記入用!P888="","",ROUNDDOWN(記入用!P888,0))</f>
        <v/>
      </c>
      <c r="X888" s="30" t="str">
        <f>IF(集計用!W888="","",IF(集計用!F888="男",LOOKUP(集計用!W888,得点換算データ!$Q$3:$R$12),LOOKUP(集計用!W888,得点換算データ!$Q$17:$R$26)))</f>
        <v/>
      </c>
      <c r="Y888" s="28" t="str">
        <f>IF(SUM(集計用!H888+J888+L888+N888+P888+R888+T888+V888+X888)=0,"",(H888+J888+L888+N888+T888+V888+X888+MAX(P888,R888)))</f>
        <v/>
      </c>
      <c r="Z888" s="28" t="str">
        <f>IF(Y888="","",IF(C888=1,LOOKUP(Y888,得点換算データ!$B$29:$B$33,得点換算データ!$A$29:$A$33),IF(C888=2,LOOKUP(Y888,得点換算データ!$C$29:$C$33,得点換算データ!$A$29:$A$33),LOOKUP(Y888,得点換算データ!$D$29:$D$33,得点換算データ!$A$29:$A$33))))</f>
        <v/>
      </c>
      <c r="AA888" s="27">
        <f t="shared" si="130"/>
        <v>0</v>
      </c>
      <c r="AB888" s="27"/>
      <c r="AC888" s="27">
        <f t="shared" si="131"/>
        <v>0</v>
      </c>
      <c r="AD888" s="27">
        <f t="shared" si="132"/>
        <v>0</v>
      </c>
      <c r="AE888" s="27">
        <f t="shared" si="133"/>
        <v>0</v>
      </c>
      <c r="AF888" s="27">
        <f t="shared" si="134"/>
        <v>0</v>
      </c>
      <c r="AG888" s="27">
        <f t="shared" si="135"/>
        <v>0</v>
      </c>
      <c r="AH888" s="27">
        <f t="shared" si="136"/>
        <v>0</v>
      </c>
      <c r="AI888" s="27">
        <f t="shared" si="137"/>
        <v>0</v>
      </c>
      <c r="AJ888" s="27">
        <f t="shared" si="138"/>
        <v>0</v>
      </c>
      <c r="AK888" s="27">
        <f t="shared" si="139"/>
        <v>0</v>
      </c>
    </row>
    <row r="889" spans="1:37">
      <c r="A889" s="28" t="str">
        <f>IF(記入用!A889="","",記入用!A889)</f>
        <v/>
      </c>
      <c r="B889" s="28" t="str">
        <f>IF(記入用!B889="","",記入用!B889)</f>
        <v/>
      </c>
      <c r="C889" s="28" t="str">
        <f>IF(記入用!C889="","",記入用!C889)</f>
        <v/>
      </c>
      <c r="D889" s="28" t="str">
        <f>IF(記入用!D889="","",記入用!D889)</f>
        <v/>
      </c>
      <c r="E889" s="28" t="str">
        <f>IF(記入用!E889="","",記入用!E889)</f>
        <v/>
      </c>
      <c r="F889" s="28" t="str">
        <f>IF(記入用!F889="","",記入用!F889)</f>
        <v/>
      </c>
      <c r="G889" s="28" t="str">
        <f>IF(OR(記入用!G889=0,記入用!H889=0),"",ROUND((記入用!G889+記入用!H889)/2,0))</f>
        <v/>
      </c>
      <c r="H889" s="29" t="str">
        <f>IF(集計用!G889="","",IF(集計用!F889="男",LOOKUP(集計用!G889,得点換算データ!$A$3:$B$12),LOOKUP(集計用!G889,得点換算データ!$A$17:$B$26)))</f>
        <v/>
      </c>
      <c r="I889" s="28" t="str">
        <f>IF(記入用!I889="","",記入用!I889)</f>
        <v/>
      </c>
      <c r="J889" s="30" t="str">
        <f>IF(集計用!I889="","",IF(集計用!F889="男",LOOKUP(集計用!I889,得点換算データ!$C$3:$D$12),LOOKUP(集計用!I889,得点換算データ!$C$17:$D$26)))</f>
        <v/>
      </c>
      <c r="K889" s="28" t="str">
        <f>IF(記入用!J889="","",ROUNDDOWN(記入用!J889,0))</f>
        <v/>
      </c>
      <c r="L889" s="29" t="str">
        <f>IF(集計用!K889="","",IF(集計用!F889="男",LOOKUP(集計用!K889,得点換算データ!$E$3:$F$12),LOOKUP(集計用!K889,得点換算データ!$E$17:$F$26)))</f>
        <v/>
      </c>
      <c r="M889" s="28" t="str">
        <f>IF(記入用!K889="","",記入用!K889)</f>
        <v/>
      </c>
      <c r="N889" s="30" t="str">
        <f>IF(集計用!M889="","",IF(集計用!F889="男",LOOKUP(集計用!M889,得点換算データ!$G$3:$H$12),LOOKUP(集計用!M889,得点換算データ!$G$17:$H$26)))</f>
        <v/>
      </c>
      <c r="O889" s="28" t="str">
        <f>IF(記入用!L889="","",記入用!L889)</f>
        <v/>
      </c>
      <c r="P889" s="30" t="str">
        <f>IF(集計用!O889="","",IF(集計用!F889="男",LOOKUP(集計用!O889,得点換算データ!$I$3:$J$12),LOOKUP(集計用!O889,得点換算データ!$I$17:$J$26)))</f>
        <v/>
      </c>
      <c r="Q889" s="28" t="str">
        <f>IF(記入用!M889="","",記入用!M889)</f>
        <v/>
      </c>
      <c r="R889" s="30" t="str">
        <f>IF(集計用!Q889="","",IF(集計用!F889="男",LOOKUP(集計用!Q889,得点換算データ!$K$3:$L$12),LOOKUP(集計用!Q889,得点換算データ!$K$17:$L$26)))</f>
        <v/>
      </c>
      <c r="S889" s="28" t="str">
        <f>IF(記入用!N889="","",ROUNDUP(記入用!N889,1))</f>
        <v/>
      </c>
      <c r="T889" s="30" t="str">
        <f>IF(集計用!S889="","",IF(集計用!F889="男",LOOKUP(集計用!S889,得点換算データ!$M$3:$N$12),LOOKUP(集計用!S889,得点換算データ!$M$17:$N$26)))</f>
        <v/>
      </c>
      <c r="U889" s="28" t="str">
        <f>IF(記入用!O889="","",ROUNDDOWN(記入用!O889,0))</f>
        <v/>
      </c>
      <c r="V889" s="30" t="str">
        <f>IF(集計用!U889="","",IF(集計用!F889="男",LOOKUP(集計用!U889,得点換算データ!$O$3:$P$12),LOOKUP(集計用!U889,得点換算データ!$O$17:$P$26)))</f>
        <v/>
      </c>
      <c r="W889" s="28" t="str">
        <f>IF(記入用!P889="","",ROUNDDOWN(記入用!P889,0))</f>
        <v/>
      </c>
      <c r="X889" s="30" t="str">
        <f>IF(集計用!W889="","",IF(集計用!F889="男",LOOKUP(集計用!W889,得点換算データ!$Q$3:$R$12),LOOKUP(集計用!W889,得点換算データ!$Q$17:$R$26)))</f>
        <v/>
      </c>
      <c r="Y889" s="28" t="str">
        <f>IF(SUM(集計用!H889+J889+L889+N889+P889+R889+T889+V889+X889)=0,"",(H889+J889+L889+N889+T889+V889+X889+MAX(P889,R889)))</f>
        <v/>
      </c>
      <c r="Z889" s="28" t="str">
        <f>IF(Y889="","",IF(C889=1,LOOKUP(Y889,得点換算データ!$B$29:$B$33,得点換算データ!$A$29:$A$33),IF(C889=2,LOOKUP(Y889,得点換算データ!$C$29:$C$33,得点換算データ!$A$29:$A$33),LOOKUP(Y889,得点換算データ!$D$29:$D$33,得点換算データ!$A$29:$A$33))))</f>
        <v/>
      </c>
      <c r="AA889" s="27">
        <f t="shared" si="130"/>
        <v>0</v>
      </c>
      <c r="AB889" s="27"/>
      <c r="AC889" s="27">
        <f t="shared" si="131"/>
        <v>0</v>
      </c>
      <c r="AD889" s="27">
        <f t="shared" si="132"/>
        <v>0</v>
      </c>
      <c r="AE889" s="27">
        <f t="shared" si="133"/>
        <v>0</v>
      </c>
      <c r="AF889" s="27">
        <f t="shared" si="134"/>
        <v>0</v>
      </c>
      <c r="AG889" s="27">
        <f t="shared" si="135"/>
        <v>0</v>
      </c>
      <c r="AH889" s="27">
        <f t="shared" si="136"/>
        <v>0</v>
      </c>
      <c r="AI889" s="27">
        <f t="shared" si="137"/>
        <v>0</v>
      </c>
      <c r="AJ889" s="27">
        <f t="shared" si="138"/>
        <v>0</v>
      </c>
      <c r="AK889" s="27">
        <f t="shared" si="139"/>
        <v>0</v>
      </c>
    </row>
    <row r="890" spans="1:37">
      <c r="A890" s="28" t="str">
        <f>IF(記入用!A890="","",記入用!A890)</f>
        <v/>
      </c>
      <c r="B890" s="28" t="str">
        <f>IF(記入用!B890="","",記入用!B890)</f>
        <v/>
      </c>
      <c r="C890" s="28" t="str">
        <f>IF(記入用!C890="","",記入用!C890)</f>
        <v/>
      </c>
      <c r="D890" s="28" t="str">
        <f>IF(記入用!D890="","",記入用!D890)</f>
        <v/>
      </c>
      <c r="E890" s="28" t="str">
        <f>IF(記入用!E890="","",記入用!E890)</f>
        <v/>
      </c>
      <c r="F890" s="28" t="str">
        <f>IF(記入用!F890="","",記入用!F890)</f>
        <v/>
      </c>
      <c r="G890" s="28" t="str">
        <f>IF(OR(記入用!G890=0,記入用!H890=0),"",ROUND((記入用!G890+記入用!H890)/2,0))</f>
        <v/>
      </c>
      <c r="H890" s="29" t="str">
        <f>IF(集計用!G890="","",IF(集計用!F890="男",LOOKUP(集計用!G890,得点換算データ!$A$3:$B$12),LOOKUP(集計用!G890,得点換算データ!$A$17:$B$26)))</f>
        <v/>
      </c>
      <c r="I890" s="28" t="str">
        <f>IF(記入用!I890="","",記入用!I890)</f>
        <v/>
      </c>
      <c r="J890" s="30" t="str">
        <f>IF(集計用!I890="","",IF(集計用!F890="男",LOOKUP(集計用!I890,得点換算データ!$C$3:$D$12),LOOKUP(集計用!I890,得点換算データ!$C$17:$D$26)))</f>
        <v/>
      </c>
      <c r="K890" s="28" t="str">
        <f>IF(記入用!J890="","",ROUNDDOWN(記入用!J890,0))</f>
        <v/>
      </c>
      <c r="L890" s="29" t="str">
        <f>IF(集計用!K890="","",IF(集計用!F890="男",LOOKUP(集計用!K890,得点換算データ!$E$3:$F$12),LOOKUP(集計用!K890,得点換算データ!$E$17:$F$26)))</f>
        <v/>
      </c>
      <c r="M890" s="28" t="str">
        <f>IF(記入用!K890="","",記入用!K890)</f>
        <v/>
      </c>
      <c r="N890" s="30" t="str">
        <f>IF(集計用!M890="","",IF(集計用!F890="男",LOOKUP(集計用!M890,得点換算データ!$G$3:$H$12),LOOKUP(集計用!M890,得点換算データ!$G$17:$H$26)))</f>
        <v/>
      </c>
      <c r="O890" s="28" t="str">
        <f>IF(記入用!L890="","",記入用!L890)</f>
        <v/>
      </c>
      <c r="P890" s="30" t="str">
        <f>IF(集計用!O890="","",IF(集計用!F890="男",LOOKUP(集計用!O890,得点換算データ!$I$3:$J$12),LOOKUP(集計用!O890,得点換算データ!$I$17:$J$26)))</f>
        <v/>
      </c>
      <c r="Q890" s="28" t="str">
        <f>IF(記入用!M890="","",記入用!M890)</f>
        <v/>
      </c>
      <c r="R890" s="30" t="str">
        <f>IF(集計用!Q890="","",IF(集計用!F890="男",LOOKUP(集計用!Q890,得点換算データ!$K$3:$L$12),LOOKUP(集計用!Q890,得点換算データ!$K$17:$L$26)))</f>
        <v/>
      </c>
      <c r="S890" s="28" t="str">
        <f>IF(記入用!N890="","",ROUNDUP(記入用!N890,1))</f>
        <v/>
      </c>
      <c r="T890" s="30" t="str">
        <f>IF(集計用!S890="","",IF(集計用!F890="男",LOOKUP(集計用!S890,得点換算データ!$M$3:$N$12),LOOKUP(集計用!S890,得点換算データ!$M$17:$N$26)))</f>
        <v/>
      </c>
      <c r="U890" s="28" t="str">
        <f>IF(記入用!O890="","",ROUNDDOWN(記入用!O890,0))</f>
        <v/>
      </c>
      <c r="V890" s="30" t="str">
        <f>IF(集計用!U890="","",IF(集計用!F890="男",LOOKUP(集計用!U890,得点換算データ!$O$3:$P$12),LOOKUP(集計用!U890,得点換算データ!$O$17:$P$26)))</f>
        <v/>
      </c>
      <c r="W890" s="28" t="str">
        <f>IF(記入用!P890="","",ROUNDDOWN(記入用!P890,0))</f>
        <v/>
      </c>
      <c r="X890" s="30" t="str">
        <f>IF(集計用!W890="","",IF(集計用!F890="男",LOOKUP(集計用!W890,得点換算データ!$Q$3:$R$12),LOOKUP(集計用!W890,得点換算データ!$Q$17:$R$26)))</f>
        <v/>
      </c>
      <c r="Y890" s="28" t="str">
        <f>IF(SUM(集計用!H890+J890+L890+N890+P890+R890+T890+V890+X890)=0,"",(H890+J890+L890+N890+T890+V890+X890+MAX(P890,R890)))</f>
        <v/>
      </c>
      <c r="Z890" s="28" t="str">
        <f>IF(Y890="","",IF(C890=1,LOOKUP(Y890,得点換算データ!$B$29:$B$33,得点換算データ!$A$29:$A$33),IF(C890=2,LOOKUP(Y890,得点換算データ!$C$29:$C$33,得点換算データ!$A$29:$A$33),LOOKUP(Y890,得点換算データ!$D$29:$D$33,得点換算データ!$A$29:$A$33))))</f>
        <v/>
      </c>
      <c r="AA890" s="27">
        <f t="shared" si="130"/>
        <v>0</v>
      </c>
      <c r="AB890" s="27"/>
      <c r="AC890" s="27">
        <f t="shared" si="131"/>
        <v>0</v>
      </c>
      <c r="AD890" s="27">
        <f t="shared" si="132"/>
        <v>0</v>
      </c>
      <c r="AE890" s="27">
        <f t="shared" si="133"/>
        <v>0</v>
      </c>
      <c r="AF890" s="27">
        <f t="shared" si="134"/>
        <v>0</v>
      </c>
      <c r="AG890" s="27">
        <f t="shared" si="135"/>
        <v>0</v>
      </c>
      <c r="AH890" s="27">
        <f t="shared" si="136"/>
        <v>0</v>
      </c>
      <c r="AI890" s="27">
        <f t="shared" si="137"/>
        <v>0</v>
      </c>
      <c r="AJ890" s="27">
        <f t="shared" si="138"/>
        <v>0</v>
      </c>
      <c r="AK890" s="27">
        <f t="shared" si="139"/>
        <v>0</v>
      </c>
    </row>
    <row r="891" spans="1:37">
      <c r="A891" s="28" t="str">
        <f>IF(記入用!A891="","",記入用!A891)</f>
        <v/>
      </c>
      <c r="B891" s="28" t="str">
        <f>IF(記入用!B891="","",記入用!B891)</f>
        <v/>
      </c>
      <c r="C891" s="28" t="str">
        <f>IF(記入用!C891="","",記入用!C891)</f>
        <v/>
      </c>
      <c r="D891" s="28" t="str">
        <f>IF(記入用!D891="","",記入用!D891)</f>
        <v/>
      </c>
      <c r="E891" s="28" t="str">
        <f>IF(記入用!E891="","",記入用!E891)</f>
        <v/>
      </c>
      <c r="F891" s="28" t="str">
        <f>IF(記入用!F891="","",記入用!F891)</f>
        <v/>
      </c>
      <c r="G891" s="28" t="str">
        <f>IF(OR(記入用!G891=0,記入用!H891=0),"",ROUND((記入用!G891+記入用!H891)/2,0))</f>
        <v/>
      </c>
      <c r="H891" s="29" t="str">
        <f>IF(集計用!G891="","",IF(集計用!F891="男",LOOKUP(集計用!G891,得点換算データ!$A$3:$B$12),LOOKUP(集計用!G891,得点換算データ!$A$17:$B$26)))</f>
        <v/>
      </c>
      <c r="I891" s="28" t="str">
        <f>IF(記入用!I891="","",記入用!I891)</f>
        <v/>
      </c>
      <c r="J891" s="30" t="str">
        <f>IF(集計用!I891="","",IF(集計用!F891="男",LOOKUP(集計用!I891,得点換算データ!$C$3:$D$12),LOOKUP(集計用!I891,得点換算データ!$C$17:$D$26)))</f>
        <v/>
      </c>
      <c r="K891" s="28" t="str">
        <f>IF(記入用!J891="","",ROUNDDOWN(記入用!J891,0))</f>
        <v/>
      </c>
      <c r="L891" s="29" t="str">
        <f>IF(集計用!K891="","",IF(集計用!F891="男",LOOKUP(集計用!K891,得点換算データ!$E$3:$F$12),LOOKUP(集計用!K891,得点換算データ!$E$17:$F$26)))</f>
        <v/>
      </c>
      <c r="M891" s="28" t="str">
        <f>IF(記入用!K891="","",記入用!K891)</f>
        <v/>
      </c>
      <c r="N891" s="30" t="str">
        <f>IF(集計用!M891="","",IF(集計用!F891="男",LOOKUP(集計用!M891,得点換算データ!$G$3:$H$12),LOOKUP(集計用!M891,得点換算データ!$G$17:$H$26)))</f>
        <v/>
      </c>
      <c r="O891" s="28" t="str">
        <f>IF(記入用!L891="","",記入用!L891)</f>
        <v/>
      </c>
      <c r="P891" s="30" t="str">
        <f>IF(集計用!O891="","",IF(集計用!F891="男",LOOKUP(集計用!O891,得点換算データ!$I$3:$J$12),LOOKUP(集計用!O891,得点換算データ!$I$17:$J$26)))</f>
        <v/>
      </c>
      <c r="Q891" s="28" t="str">
        <f>IF(記入用!M891="","",記入用!M891)</f>
        <v/>
      </c>
      <c r="R891" s="30" t="str">
        <f>IF(集計用!Q891="","",IF(集計用!F891="男",LOOKUP(集計用!Q891,得点換算データ!$K$3:$L$12),LOOKUP(集計用!Q891,得点換算データ!$K$17:$L$26)))</f>
        <v/>
      </c>
      <c r="S891" s="28" t="str">
        <f>IF(記入用!N891="","",ROUNDUP(記入用!N891,1))</f>
        <v/>
      </c>
      <c r="T891" s="30" t="str">
        <f>IF(集計用!S891="","",IF(集計用!F891="男",LOOKUP(集計用!S891,得点換算データ!$M$3:$N$12),LOOKUP(集計用!S891,得点換算データ!$M$17:$N$26)))</f>
        <v/>
      </c>
      <c r="U891" s="28" t="str">
        <f>IF(記入用!O891="","",ROUNDDOWN(記入用!O891,0))</f>
        <v/>
      </c>
      <c r="V891" s="30" t="str">
        <f>IF(集計用!U891="","",IF(集計用!F891="男",LOOKUP(集計用!U891,得点換算データ!$O$3:$P$12),LOOKUP(集計用!U891,得点換算データ!$O$17:$P$26)))</f>
        <v/>
      </c>
      <c r="W891" s="28" t="str">
        <f>IF(記入用!P891="","",ROUNDDOWN(記入用!P891,0))</f>
        <v/>
      </c>
      <c r="X891" s="30" t="str">
        <f>IF(集計用!W891="","",IF(集計用!F891="男",LOOKUP(集計用!W891,得点換算データ!$Q$3:$R$12),LOOKUP(集計用!W891,得点換算データ!$Q$17:$R$26)))</f>
        <v/>
      </c>
      <c r="Y891" s="28" t="str">
        <f>IF(SUM(集計用!H891+J891+L891+N891+P891+R891+T891+V891+X891)=0,"",(H891+J891+L891+N891+T891+V891+X891+MAX(P891,R891)))</f>
        <v/>
      </c>
      <c r="Z891" s="28" t="str">
        <f>IF(Y891="","",IF(C891=1,LOOKUP(Y891,得点換算データ!$B$29:$B$33,得点換算データ!$A$29:$A$33),IF(C891=2,LOOKUP(Y891,得点換算データ!$C$29:$C$33,得点換算データ!$A$29:$A$33),LOOKUP(Y891,得点換算データ!$D$29:$D$33,得点換算データ!$A$29:$A$33))))</f>
        <v/>
      </c>
      <c r="AA891" s="27">
        <f t="shared" si="130"/>
        <v>0</v>
      </c>
      <c r="AB891" s="27"/>
      <c r="AC891" s="27">
        <f t="shared" si="131"/>
        <v>0</v>
      </c>
      <c r="AD891" s="27">
        <f t="shared" si="132"/>
        <v>0</v>
      </c>
      <c r="AE891" s="27">
        <f t="shared" si="133"/>
        <v>0</v>
      </c>
      <c r="AF891" s="27">
        <f t="shared" si="134"/>
        <v>0</v>
      </c>
      <c r="AG891" s="27">
        <f t="shared" si="135"/>
        <v>0</v>
      </c>
      <c r="AH891" s="27">
        <f t="shared" si="136"/>
        <v>0</v>
      </c>
      <c r="AI891" s="27">
        <f t="shared" si="137"/>
        <v>0</v>
      </c>
      <c r="AJ891" s="27">
        <f t="shared" si="138"/>
        <v>0</v>
      </c>
      <c r="AK891" s="27">
        <f t="shared" si="139"/>
        <v>0</v>
      </c>
    </row>
    <row r="892" spans="1:37">
      <c r="A892" s="28" t="str">
        <f>IF(記入用!A892="","",記入用!A892)</f>
        <v/>
      </c>
      <c r="B892" s="28" t="str">
        <f>IF(記入用!B892="","",記入用!B892)</f>
        <v/>
      </c>
      <c r="C892" s="28" t="str">
        <f>IF(記入用!C892="","",記入用!C892)</f>
        <v/>
      </c>
      <c r="D892" s="28" t="str">
        <f>IF(記入用!D892="","",記入用!D892)</f>
        <v/>
      </c>
      <c r="E892" s="28" t="str">
        <f>IF(記入用!E892="","",記入用!E892)</f>
        <v/>
      </c>
      <c r="F892" s="28" t="str">
        <f>IF(記入用!F892="","",記入用!F892)</f>
        <v/>
      </c>
      <c r="G892" s="28" t="str">
        <f>IF(OR(記入用!G892=0,記入用!H892=0),"",ROUND((記入用!G892+記入用!H892)/2,0))</f>
        <v/>
      </c>
      <c r="H892" s="29" t="str">
        <f>IF(集計用!G892="","",IF(集計用!F892="男",LOOKUP(集計用!G892,得点換算データ!$A$3:$B$12),LOOKUP(集計用!G892,得点換算データ!$A$17:$B$26)))</f>
        <v/>
      </c>
      <c r="I892" s="28" t="str">
        <f>IF(記入用!I892="","",記入用!I892)</f>
        <v/>
      </c>
      <c r="J892" s="30" t="str">
        <f>IF(集計用!I892="","",IF(集計用!F892="男",LOOKUP(集計用!I892,得点換算データ!$C$3:$D$12),LOOKUP(集計用!I892,得点換算データ!$C$17:$D$26)))</f>
        <v/>
      </c>
      <c r="K892" s="28" t="str">
        <f>IF(記入用!J892="","",ROUNDDOWN(記入用!J892,0))</f>
        <v/>
      </c>
      <c r="L892" s="29" t="str">
        <f>IF(集計用!K892="","",IF(集計用!F892="男",LOOKUP(集計用!K892,得点換算データ!$E$3:$F$12),LOOKUP(集計用!K892,得点換算データ!$E$17:$F$26)))</f>
        <v/>
      </c>
      <c r="M892" s="28" t="str">
        <f>IF(記入用!K892="","",記入用!K892)</f>
        <v/>
      </c>
      <c r="N892" s="30" t="str">
        <f>IF(集計用!M892="","",IF(集計用!F892="男",LOOKUP(集計用!M892,得点換算データ!$G$3:$H$12),LOOKUP(集計用!M892,得点換算データ!$G$17:$H$26)))</f>
        <v/>
      </c>
      <c r="O892" s="28" t="str">
        <f>IF(記入用!L892="","",記入用!L892)</f>
        <v/>
      </c>
      <c r="P892" s="30" t="str">
        <f>IF(集計用!O892="","",IF(集計用!F892="男",LOOKUP(集計用!O892,得点換算データ!$I$3:$J$12),LOOKUP(集計用!O892,得点換算データ!$I$17:$J$26)))</f>
        <v/>
      </c>
      <c r="Q892" s="28" t="str">
        <f>IF(記入用!M892="","",記入用!M892)</f>
        <v/>
      </c>
      <c r="R892" s="30" t="str">
        <f>IF(集計用!Q892="","",IF(集計用!F892="男",LOOKUP(集計用!Q892,得点換算データ!$K$3:$L$12),LOOKUP(集計用!Q892,得点換算データ!$K$17:$L$26)))</f>
        <v/>
      </c>
      <c r="S892" s="28" t="str">
        <f>IF(記入用!N892="","",ROUNDUP(記入用!N892,1))</f>
        <v/>
      </c>
      <c r="T892" s="30" t="str">
        <f>IF(集計用!S892="","",IF(集計用!F892="男",LOOKUP(集計用!S892,得点換算データ!$M$3:$N$12),LOOKUP(集計用!S892,得点換算データ!$M$17:$N$26)))</f>
        <v/>
      </c>
      <c r="U892" s="28" t="str">
        <f>IF(記入用!O892="","",ROUNDDOWN(記入用!O892,0))</f>
        <v/>
      </c>
      <c r="V892" s="30" t="str">
        <f>IF(集計用!U892="","",IF(集計用!F892="男",LOOKUP(集計用!U892,得点換算データ!$O$3:$P$12),LOOKUP(集計用!U892,得点換算データ!$O$17:$P$26)))</f>
        <v/>
      </c>
      <c r="W892" s="28" t="str">
        <f>IF(記入用!P892="","",ROUNDDOWN(記入用!P892,0))</f>
        <v/>
      </c>
      <c r="X892" s="30" t="str">
        <f>IF(集計用!W892="","",IF(集計用!F892="男",LOOKUP(集計用!W892,得点換算データ!$Q$3:$R$12),LOOKUP(集計用!W892,得点換算データ!$Q$17:$R$26)))</f>
        <v/>
      </c>
      <c r="Y892" s="28" t="str">
        <f>IF(SUM(集計用!H892+J892+L892+N892+P892+R892+T892+V892+X892)=0,"",(H892+J892+L892+N892+T892+V892+X892+MAX(P892,R892)))</f>
        <v/>
      </c>
      <c r="Z892" s="28" t="str">
        <f>IF(Y892="","",IF(C892=1,LOOKUP(Y892,得点換算データ!$B$29:$B$33,得点換算データ!$A$29:$A$33),IF(C892=2,LOOKUP(Y892,得点換算データ!$C$29:$C$33,得点換算データ!$A$29:$A$33),LOOKUP(Y892,得点換算データ!$D$29:$D$33,得点換算データ!$A$29:$A$33))))</f>
        <v/>
      </c>
      <c r="AA892" s="27">
        <f t="shared" si="130"/>
        <v>0</v>
      </c>
      <c r="AB892" s="27"/>
      <c r="AC892" s="27">
        <f t="shared" si="131"/>
        <v>0</v>
      </c>
      <c r="AD892" s="27">
        <f t="shared" si="132"/>
        <v>0</v>
      </c>
      <c r="AE892" s="27">
        <f t="shared" si="133"/>
        <v>0</v>
      </c>
      <c r="AF892" s="27">
        <f t="shared" si="134"/>
        <v>0</v>
      </c>
      <c r="AG892" s="27">
        <f t="shared" si="135"/>
        <v>0</v>
      </c>
      <c r="AH892" s="27">
        <f t="shared" si="136"/>
        <v>0</v>
      </c>
      <c r="AI892" s="27">
        <f t="shared" si="137"/>
        <v>0</v>
      </c>
      <c r="AJ892" s="27">
        <f t="shared" si="138"/>
        <v>0</v>
      </c>
      <c r="AK892" s="27">
        <f t="shared" si="139"/>
        <v>0</v>
      </c>
    </row>
    <row r="893" spans="1:37">
      <c r="A893" s="28" t="str">
        <f>IF(記入用!A893="","",記入用!A893)</f>
        <v/>
      </c>
      <c r="B893" s="28" t="str">
        <f>IF(記入用!B893="","",記入用!B893)</f>
        <v/>
      </c>
      <c r="C893" s="28" t="str">
        <f>IF(記入用!C893="","",記入用!C893)</f>
        <v/>
      </c>
      <c r="D893" s="28" t="str">
        <f>IF(記入用!D893="","",記入用!D893)</f>
        <v/>
      </c>
      <c r="E893" s="28" t="str">
        <f>IF(記入用!E893="","",記入用!E893)</f>
        <v/>
      </c>
      <c r="F893" s="28" t="str">
        <f>IF(記入用!F893="","",記入用!F893)</f>
        <v/>
      </c>
      <c r="G893" s="28" t="str">
        <f>IF(OR(記入用!G893=0,記入用!H893=0),"",ROUND((記入用!G893+記入用!H893)/2,0))</f>
        <v/>
      </c>
      <c r="H893" s="29" t="str">
        <f>IF(集計用!G893="","",IF(集計用!F893="男",LOOKUP(集計用!G893,得点換算データ!$A$3:$B$12),LOOKUP(集計用!G893,得点換算データ!$A$17:$B$26)))</f>
        <v/>
      </c>
      <c r="I893" s="28" t="str">
        <f>IF(記入用!I893="","",記入用!I893)</f>
        <v/>
      </c>
      <c r="J893" s="30" t="str">
        <f>IF(集計用!I893="","",IF(集計用!F893="男",LOOKUP(集計用!I893,得点換算データ!$C$3:$D$12),LOOKUP(集計用!I893,得点換算データ!$C$17:$D$26)))</f>
        <v/>
      </c>
      <c r="K893" s="28" t="str">
        <f>IF(記入用!J893="","",ROUNDDOWN(記入用!J893,0))</f>
        <v/>
      </c>
      <c r="L893" s="29" t="str">
        <f>IF(集計用!K893="","",IF(集計用!F893="男",LOOKUP(集計用!K893,得点換算データ!$E$3:$F$12),LOOKUP(集計用!K893,得点換算データ!$E$17:$F$26)))</f>
        <v/>
      </c>
      <c r="M893" s="28" t="str">
        <f>IF(記入用!K893="","",記入用!K893)</f>
        <v/>
      </c>
      <c r="N893" s="30" t="str">
        <f>IF(集計用!M893="","",IF(集計用!F893="男",LOOKUP(集計用!M893,得点換算データ!$G$3:$H$12),LOOKUP(集計用!M893,得点換算データ!$G$17:$H$26)))</f>
        <v/>
      </c>
      <c r="O893" s="28" t="str">
        <f>IF(記入用!L893="","",記入用!L893)</f>
        <v/>
      </c>
      <c r="P893" s="30" t="str">
        <f>IF(集計用!O893="","",IF(集計用!F893="男",LOOKUP(集計用!O893,得点換算データ!$I$3:$J$12),LOOKUP(集計用!O893,得点換算データ!$I$17:$J$26)))</f>
        <v/>
      </c>
      <c r="Q893" s="28" t="str">
        <f>IF(記入用!M893="","",記入用!M893)</f>
        <v/>
      </c>
      <c r="R893" s="30" t="str">
        <f>IF(集計用!Q893="","",IF(集計用!F893="男",LOOKUP(集計用!Q893,得点換算データ!$K$3:$L$12),LOOKUP(集計用!Q893,得点換算データ!$K$17:$L$26)))</f>
        <v/>
      </c>
      <c r="S893" s="28" t="str">
        <f>IF(記入用!N893="","",ROUNDUP(記入用!N893,1))</f>
        <v/>
      </c>
      <c r="T893" s="30" t="str">
        <f>IF(集計用!S893="","",IF(集計用!F893="男",LOOKUP(集計用!S893,得点換算データ!$M$3:$N$12),LOOKUP(集計用!S893,得点換算データ!$M$17:$N$26)))</f>
        <v/>
      </c>
      <c r="U893" s="28" t="str">
        <f>IF(記入用!O893="","",ROUNDDOWN(記入用!O893,0))</f>
        <v/>
      </c>
      <c r="V893" s="30" t="str">
        <f>IF(集計用!U893="","",IF(集計用!F893="男",LOOKUP(集計用!U893,得点換算データ!$O$3:$P$12),LOOKUP(集計用!U893,得点換算データ!$O$17:$P$26)))</f>
        <v/>
      </c>
      <c r="W893" s="28" t="str">
        <f>IF(記入用!P893="","",ROUNDDOWN(記入用!P893,0))</f>
        <v/>
      </c>
      <c r="X893" s="30" t="str">
        <f>IF(集計用!W893="","",IF(集計用!F893="男",LOOKUP(集計用!W893,得点換算データ!$Q$3:$R$12),LOOKUP(集計用!W893,得点換算データ!$Q$17:$R$26)))</f>
        <v/>
      </c>
      <c r="Y893" s="28" t="str">
        <f>IF(SUM(集計用!H893+J893+L893+N893+P893+R893+T893+V893+X893)=0,"",(H893+J893+L893+N893+T893+V893+X893+MAX(P893,R893)))</f>
        <v/>
      </c>
      <c r="Z893" s="28" t="str">
        <f>IF(Y893="","",IF(C893=1,LOOKUP(Y893,得点換算データ!$B$29:$B$33,得点換算データ!$A$29:$A$33),IF(C893=2,LOOKUP(Y893,得点換算データ!$C$29:$C$33,得点換算データ!$A$29:$A$33),LOOKUP(Y893,得点換算データ!$D$29:$D$33,得点換算データ!$A$29:$A$33))))</f>
        <v/>
      </c>
      <c r="AA893" s="27">
        <f t="shared" si="130"/>
        <v>0</v>
      </c>
      <c r="AB893" s="27"/>
      <c r="AC893" s="27">
        <f t="shared" si="131"/>
        <v>0</v>
      </c>
      <c r="AD893" s="27">
        <f t="shared" si="132"/>
        <v>0</v>
      </c>
      <c r="AE893" s="27">
        <f t="shared" si="133"/>
        <v>0</v>
      </c>
      <c r="AF893" s="27">
        <f t="shared" si="134"/>
        <v>0</v>
      </c>
      <c r="AG893" s="27">
        <f t="shared" si="135"/>
        <v>0</v>
      </c>
      <c r="AH893" s="27">
        <f t="shared" si="136"/>
        <v>0</v>
      </c>
      <c r="AI893" s="27">
        <f t="shared" si="137"/>
        <v>0</v>
      </c>
      <c r="AJ893" s="27">
        <f t="shared" si="138"/>
        <v>0</v>
      </c>
      <c r="AK893" s="27">
        <f t="shared" si="139"/>
        <v>0</v>
      </c>
    </row>
    <row r="894" spans="1:37">
      <c r="A894" s="28" t="str">
        <f>IF(記入用!A894="","",記入用!A894)</f>
        <v/>
      </c>
      <c r="B894" s="28" t="str">
        <f>IF(記入用!B894="","",記入用!B894)</f>
        <v/>
      </c>
      <c r="C894" s="28" t="str">
        <f>IF(記入用!C894="","",記入用!C894)</f>
        <v/>
      </c>
      <c r="D894" s="28" t="str">
        <f>IF(記入用!D894="","",記入用!D894)</f>
        <v/>
      </c>
      <c r="E894" s="28" t="str">
        <f>IF(記入用!E894="","",記入用!E894)</f>
        <v/>
      </c>
      <c r="F894" s="28" t="str">
        <f>IF(記入用!F894="","",記入用!F894)</f>
        <v/>
      </c>
      <c r="G894" s="28" t="str">
        <f>IF(OR(記入用!G894=0,記入用!H894=0),"",ROUND((記入用!G894+記入用!H894)/2,0))</f>
        <v/>
      </c>
      <c r="H894" s="29" t="str">
        <f>IF(集計用!G894="","",IF(集計用!F894="男",LOOKUP(集計用!G894,得点換算データ!$A$3:$B$12),LOOKUP(集計用!G894,得点換算データ!$A$17:$B$26)))</f>
        <v/>
      </c>
      <c r="I894" s="28" t="str">
        <f>IF(記入用!I894="","",記入用!I894)</f>
        <v/>
      </c>
      <c r="J894" s="30" t="str">
        <f>IF(集計用!I894="","",IF(集計用!F894="男",LOOKUP(集計用!I894,得点換算データ!$C$3:$D$12),LOOKUP(集計用!I894,得点換算データ!$C$17:$D$26)))</f>
        <v/>
      </c>
      <c r="K894" s="28" t="str">
        <f>IF(記入用!J894="","",ROUNDDOWN(記入用!J894,0))</f>
        <v/>
      </c>
      <c r="L894" s="29" t="str">
        <f>IF(集計用!K894="","",IF(集計用!F894="男",LOOKUP(集計用!K894,得点換算データ!$E$3:$F$12),LOOKUP(集計用!K894,得点換算データ!$E$17:$F$26)))</f>
        <v/>
      </c>
      <c r="M894" s="28" t="str">
        <f>IF(記入用!K894="","",記入用!K894)</f>
        <v/>
      </c>
      <c r="N894" s="30" t="str">
        <f>IF(集計用!M894="","",IF(集計用!F894="男",LOOKUP(集計用!M894,得点換算データ!$G$3:$H$12),LOOKUP(集計用!M894,得点換算データ!$G$17:$H$26)))</f>
        <v/>
      </c>
      <c r="O894" s="28" t="str">
        <f>IF(記入用!L894="","",記入用!L894)</f>
        <v/>
      </c>
      <c r="P894" s="30" t="str">
        <f>IF(集計用!O894="","",IF(集計用!F894="男",LOOKUP(集計用!O894,得点換算データ!$I$3:$J$12),LOOKUP(集計用!O894,得点換算データ!$I$17:$J$26)))</f>
        <v/>
      </c>
      <c r="Q894" s="28" t="str">
        <f>IF(記入用!M894="","",記入用!M894)</f>
        <v/>
      </c>
      <c r="R894" s="30" t="str">
        <f>IF(集計用!Q894="","",IF(集計用!F894="男",LOOKUP(集計用!Q894,得点換算データ!$K$3:$L$12),LOOKUP(集計用!Q894,得点換算データ!$K$17:$L$26)))</f>
        <v/>
      </c>
      <c r="S894" s="28" t="str">
        <f>IF(記入用!N894="","",ROUNDUP(記入用!N894,1))</f>
        <v/>
      </c>
      <c r="T894" s="30" t="str">
        <f>IF(集計用!S894="","",IF(集計用!F894="男",LOOKUP(集計用!S894,得点換算データ!$M$3:$N$12),LOOKUP(集計用!S894,得点換算データ!$M$17:$N$26)))</f>
        <v/>
      </c>
      <c r="U894" s="28" t="str">
        <f>IF(記入用!O894="","",ROUNDDOWN(記入用!O894,0))</f>
        <v/>
      </c>
      <c r="V894" s="30" t="str">
        <f>IF(集計用!U894="","",IF(集計用!F894="男",LOOKUP(集計用!U894,得点換算データ!$O$3:$P$12),LOOKUP(集計用!U894,得点換算データ!$O$17:$P$26)))</f>
        <v/>
      </c>
      <c r="W894" s="28" t="str">
        <f>IF(記入用!P894="","",ROUNDDOWN(記入用!P894,0))</f>
        <v/>
      </c>
      <c r="X894" s="30" t="str">
        <f>IF(集計用!W894="","",IF(集計用!F894="男",LOOKUP(集計用!W894,得点換算データ!$Q$3:$R$12),LOOKUP(集計用!W894,得点換算データ!$Q$17:$R$26)))</f>
        <v/>
      </c>
      <c r="Y894" s="28" t="str">
        <f>IF(SUM(集計用!H894+J894+L894+N894+P894+R894+T894+V894+X894)=0,"",(H894+J894+L894+N894+T894+V894+X894+MAX(P894,R894)))</f>
        <v/>
      </c>
      <c r="Z894" s="28" t="str">
        <f>IF(Y894="","",IF(C894=1,LOOKUP(Y894,得点換算データ!$B$29:$B$33,得点換算データ!$A$29:$A$33),IF(C894=2,LOOKUP(Y894,得点換算データ!$C$29:$C$33,得点換算データ!$A$29:$A$33),LOOKUP(Y894,得点換算データ!$D$29:$D$33,得点換算データ!$A$29:$A$33))))</f>
        <v/>
      </c>
      <c r="AA894" s="27">
        <f t="shared" si="130"/>
        <v>0</v>
      </c>
      <c r="AB894" s="27"/>
      <c r="AC894" s="27">
        <f t="shared" si="131"/>
        <v>0</v>
      </c>
      <c r="AD894" s="27">
        <f t="shared" si="132"/>
        <v>0</v>
      </c>
      <c r="AE894" s="27">
        <f t="shared" si="133"/>
        <v>0</v>
      </c>
      <c r="AF894" s="27">
        <f t="shared" si="134"/>
        <v>0</v>
      </c>
      <c r="AG894" s="27">
        <f t="shared" si="135"/>
        <v>0</v>
      </c>
      <c r="AH894" s="27">
        <f t="shared" si="136"/>
        <v>0</v>
      </c>
      <c r="AI894" s="27">
        <f t="shared" si="137"/>
        <v>0</v>
      </c>
      <c r="AJ894" s="27">
        <f t="shared" si="138"/>
        <v>0</v>
      </c>
      <c r="AK894" s="27">
        <f t="shared" si="139"/>
        <v>0</v>
      </c>
    </row>
    <row r="895" spans="1:37">
      <c r="A895" s="28" t="str">
        <f>IF(記入用!A895="","",記入用!A895)</f>
        <v/>
      </c>
      <c r="B895" s="28" t="str">
        <f>IF(記入用!B895="","",記入用!B895)</f>
        <v/>
      </c>
      <c r="C895" s="28" t="str">
        <f>IF(記入用!C895="","",記入用!C895)</f>
        <v/>
      </c>
      <c r="D895" s="28" t="str">
        <f>IF(記入用!D895="","",記入用!D895)</f>
        <v/>
      </c>
      <c r="E895" s="28" t="str">
        <f>IF(記入用!E895="","",記入用!E895)</f>
        <v/>
      </c>
      <c r="F895" s="28" t="str">
        <f>IF(記入用!F895="","",記入用!F895)</f>
        <v/>
      </c>
      <c r="G895" s="28" t="str">
        <f>IF(OR(記入用!G895=0,記入用!H895=0),"",ROUND((記入用!G895+記入用!H895)/2,0))</f>
        <v/>
      </c>
      <c r="H895" s="29" t="str">
        <f>IF(集計用!G895="","",IF(集計用!F895="男",LOOKUP(集計用!G895,得点換算データ!$A$3:$B$12),LOOKUP(集計用!G895,得点換算データ!$A$17:$B$26)))</f>
        <v/>
      </c>
      <c r="I895" s="28" t="str">
        <f>IF(記入用!I895="","",記入用!I895)</f>
        <v/>
      </c>
      <c r="J895" s="30" t="str">
        <f>IF(集計用!I895="","",IF(集計用!F895="男",LOOKUP(集計用!I895,得点換算データ!$C$3:$D$12),LOOKUP(集計用!I895,得点換算データ!$C$17:$D$26)))</f>
        <v/>
      </c>
      <c r="K895" s="28" t="str">
        <f>IF(記入用!J895="","",ROUNDDOWN(記入用!J895,0))</f>
        <v/>
      </c>
      <c r="L895" s="29" t="str">
        <f>IF(集計用!K895="","",IF(集計用!F895="男",LOOKUP(集計用!K895,得点換算データ!$E$3:$F$12),LOOKUP(集計用!K895,得点換算データ!$E$17:$F$26)))</f>
        <v/>
      </c>
      <c r="M895" s="28" t="str">
        <f>IF(記入用!K895="","",記入用!K895)</f>
        <v/>
      </c>
      <c r="N895" s="30" t="str">
        <f>IF(集計用!M895="","",IF(集計用!F895="男",LOOKUP(集計用!M895,得点換算データ!$G$3:$H$12),LOOKUP(集計用!M895,得点換算データ!$G$17:$H$26)))</f>
        <v/>
      </c>
      <c r="O895" s="28" t="str">
        <f>IF(記入用!L895="","",記入用!L895)</f>
        <v/>
      </c>
      <c r="P895" s="30" t="str">
        <f>IF(集計用!O895="","",IF(集計用!F895="男",LOOKUP(集計用!O895,得点換算データ!$I$3:$J$12),LOOKUP(集計用!O895,得点換算データ!$I$17:$J$26)))</f>
        <v/>
      </c>
      <c r="Q895" s="28" t="str">
        <f>IF(記入用!M895="","",記入用!M895)</f>
        <v/>
      </c>
      <c r="R895" s="30" t="str">
        <f>IF(集計用!Q895="","",IF(集計用!F895="男",LOOKUP(集計用!Q895,得点換算データ!$K$3:$L$12),LOOKUP(集計用!Q895,得点換算データ!$K$17:$L$26)))</f>
        <v/>
      </c>
      <c r="S895" s="28" t="str">
        <f>IF(記入用!N895="","",ROUNDUP(記入用!N895,1))</f>
        <v/>
      </c>
      <c r="T895" s="30" t="str">
        <f>IF(集計用!S895="","",IF(集計用!F895="男",LOOKUP(集計用!S895,得点換算データ!$M$3:$N$12),LOOKUP(集計用!S895,得点換算データ!$M$17:$N$26)))</f>
        <v/>
      </c>
      <c r="U895" s="28" t="str">
        <f>IF(記入用!O895="","",ROUNDDOWN(記入用!O895,0))</f>
        <v/>
      </c>
      <c r="V895" s="30" t="str">
        <f>IF(集計用!U895="","",IF(集計用!F895="男",LOOKUP(集計用!U895,得点換算データ!$O$3:$P$12),LOOKUP(集計用!U895,得点換算データ!$O$17:$P$26)))</f>
        <v/>
      </c>
      <c r="W895" s="28" t="str">
        <f>IF(記入用!P895="","",ROUNDDOWN(記入用!P895,0))</f>
        <v/>
      </c>
      <c r="X895" s="30" t="str">
        <f>IF(集計用!W895="","",IF(集計用!F895="男",LOOKUP(集計用!W895,得点換算データ!$Q$3:$R$12),LOOKUP(集計用!W895,得点換算データ!$Q$17:$R$26)))</f>
        <v/>
      </c>
      <c r="Y895" s="28" t="str">
        <f>IF(SUM(集計用!H895+J895+L895+N895+P895+R895+T895+V895+X895)=0,"",(H895+J895+L895+N895+T895+V895+X895+MAX(P895,R895)))</f>
        <v/>
      </c>
      <c r="Z895" s="28" t="str">
        <f>IF(Y895="","",IF(C895=1,LOOKUP(Y895,得点換算データ!$B$29:$B$33,得点換算データ!$A$29:$A$33),IF(C895=2,LOOKUP(Y895,得点換算データ!$C$29:$C$33,得点換算データ!$A$29:$A$33),LOOKUP(Y895,得点換算データ!$D$29:$D$33,得点換算データ!$A$29:$A$33))))</f>
        <v/>
      </c>
      <c r="AA895" s="27">
        <f t="shared" si="130"/>
        <v>0</v>
      </c>
      <c r="AB895" s="27"/>
      <c r="AC895" s="27">
        <f t="shared" si="131"/>
        <v>0</v>
      </c>
      <c r="AD895" s="27">
        <f t="shared" si="132"/>
        <v>0</v>
      </c>
      <c r="AE895" s="27">
        <f t="shared" si="133"/>
        <v>0</v>
      </c>
      <c r="AF895" s="27">
        <f t="shared" si="134"/>
        <v>0</v>
      </c>
      <c r="AG895" s="27">
        <f t="shared" si="135"/>
        <v>0</v>
      </c>
      <c r="AH895" s="27">
        <f t="shared" si="136"/>
        <v>0</v>
      </c>
      <c r="AI895" s="27">
        <f t="shared" si="137"/>
        <v>0</v>
      </c>
      <c r="AJ895" s="27">
        <f t="shared" si="138"/>
        <v>0</v>
      </c>
      <c r="AK895" s="27">
        <f t="shared" si="139"/>
        <v>0</v>
      </c>
    </row>
    <row r="896" spans="1:37">
      <c r="A896" s="28" t="str">
        <f>IF(記入用!A896="","",記入用!A896)</f>
        <v/>
      </c>
      <c r="B896" s="28" t="str">
        <f>IF(記入用!B896="","",記入用!B896)</f>
        <v/>
      </c>
      <c r="C896" s="28" t="str">
        <f>IF(記入用!C896="","",記入用!C896)</f>
        <v/>
      </c>
      <c r="D896" s="28" t="str">
        <f>IF(記入用!D896="","",記入用!D896)</f>
        <v/>
      </c>
      <c r="E896" s="28" t="str">
        <f>IF(記入用!E896="","",記入用!E896)</f>
        <v/>
      </c>
      <c r="F896" s="28" t="str">
        <f>IF(記入用!F896="","",記入用!F896)</f>
        <v/>
      </c>
      <c r="G896" s="28" t="str">
        <f>IF(OR(記入用!G896=0,記入用!H896=0),"",ROUND((記入用!G896+記入用!H896)/2,0))</f>
        <v/>
      </c>
      <c r="H896" s="29" t="str">
        <f>IF(集計用!G896="","",IF(集計用!F896="男",LOOKUP(集計用!G896,得点換算データ!$A$3:$B$12),LOOKUP(集計用!G896,得点換算データ!$A$17:$B$26)))</f>
        <v/>
      </c>
      <c r="I896" s="28" t="str">
        <f>IF(記入用!I896="","",記入用!I896)</f>
        <v/>
      </c>
      <c r="J896" s="30" t="str">
        <f>IF(集計用!I896="","",IF(集計用!F896="男",LOOKUP(集計用!I896,得点換算データ!$C$3:$D$12),LOOKUP(集計用!I896,得点換算データ!$C$17:$D$26)))</f>
        <v/>
      </c>
      <c r="K896" s="28" t="str">
        <f>IF(記入用!J896="","",ROUNDDOWN(記入用!J896,0))</f>
        <v/>
      </c>
      <c r="L896" s="29" t="str">
        <f>IF(集計用!K896="","",IF(集計用!F896="男",LOOKUP(集計用!K896,得点換算データ!$E$3:$F$12),LOOKUP(集計用!K896,得点換算データ!$E$17:$F$26)))</f>
        <v/>
      </c>
      <c r="M896" s="28" t="str">
        <f>IF(記入用!K896="","",記入用!K896)</f>
        <v/>
      </c>
      <c r="N896" s="30" t="str">
        <f>IF(集計用!M896="","",IF(集計用!F896="男",LOOKUP(集計用!M896,得点換算データ!$G$3:$H$12),LOOKUP(集計用!M896,得点換算データ!$G$17:$H$26)))</f>
        <v/>
      </c>
      <c r="O896" s="28" t="str">
        <f>IF(記入用!L896="","",記入用!L896)</f>
        <v/>
      </c>
      <c r="P896" s="30" t="str">
        <f>IF(集計用!O896="","",IF(集計用!F896="男",LOOKUP(集計用!O896,得点換算データ!$I$3:$J$12),LOOKUP(集計用!O896,得点換算データ!$I$17:$J$26)))</f>
        <v/>
      </c>
      <c r="Q896" s="28" t="str">
        <f>IF(記入用!M896="","",記入用!M896)</f>
        <v/>
      </c>
      <c r="R896" s="30" t="str">
        <f>IF(集計用!Q896="","",IF(集計用!F896="男",LOOKUP(集計用!Q896,得点換算データ!$K$3:$L$12),LOOKUP(集計用!Q896,得点換算データ!$K$17:$L$26)))</f>
        <v/>
      </c>
      <c r="S896" s="28" t="str">
        <f>IF(記入用!N896="","",ROUNDUP(記入用!N896,1))</f>
        <v/>
      </c>
      <c r="T896" s="30" t="str">
        <f>IF(集計用!S896="","",IF(集計用!F896="男",LOOKUP(集計用!S896,得点換算データ!$M$3:$N$12),LOOKUP(集計用!S896,得点換算データ!$M$17:$N$26)))</f>
        <v/>
      </c>
      <c r="U896" s="28" t="str">
        <f>IF(記入用!O896="","",ROUNDDOWN(記入用!O896,0))</f>
        <v/>
      </c>
      <c r="V896" s="30" t="str">
        <f>IF(集計用!U896="","",IF(集計用!F896="男",LOOKUP(集計用!U896,得点換算データ!$O$3:$P$12),LOOKUP(集計用!U896,得点換算データ!$O$17:$P$26)))</f>
        <v/>
      </c>
      <c r="W896" s="28" t="str">
        <f>IF(記入用!P896="","",ROUNDDOWN(記入用!P896,0))</f>
        <v/>
      </c>
      <c r="X896" s="30" t="str">
        <f>IF(集計用!W896="","",IF(集計用!F896="男",LOOKUP(集計用!W896,得点換算データ!$Q$3:$R$12),LOOKUP(集計用!W896,得点換算データ!$Q$17:$R$26)))</f>
        <v/>
      </c>
      <c r="Y896" s="28" t="str">
        <f>IF(SUM(集計用!H896+J896+L896+N896+P896+R896+T896+V896+X896)=0,"",(H896+J896+L896+N896+T896+V896+X896+MAX(P896,R896)))</f>
        <v/>
      </c>
      <c r="Z896" s="28" t="str">
        <f>IF(Y896="","",IF(C896=1,LOOKUP(Y896,得点換算データ!$B$29:$B$33,得点換算データ!$A$29:$A$33),IF(C896=2,LOOKUP(Y896,得点換算データ!$C$29:$C$33,得点換算データ!$A$29:$A$33),LOOKUP(Y896,得点換算データ!$D$29:$D$33,得点換算データ!$A$29:$A$33))))</f>
        <v/>
      </c>
      <c r="AA896" s="27">
        <f t="shared" si="130"/>
        <v>0</v>
      </c>
      <c r="AB896" s="27"/>
      <c r="AC896" s="27">
        <f t="shared" si="131"/>
        <v>0</v>
      </c>
      <c r="AD896" s="27">
        <f t="shared" si="132"/>
        <v>0</v>
      </c>
      <c r="AE896" s="27">
        <f t="shared" si="133"/>
        <v>0</v>
      </c>
      <c r="AF896" s="27">
        <f t="shared" si="134"/>
        <v>0</v>
      </c>
      <c r="AG896" s="27">
        <f t="shared" si="135"/>
        <v>0</v>
      </c>
      <c r="AH896" s="27">
        <f t="shared" si="136"/>
        <v>0</v>
      </c>
      <c r="AI896" s="27">
        <f t="shared" si="137"/>
        <v>0</v>
      </c>
      <c r="AJ896" s="27">
        <f t="shared" si="138"/>
        <v>0</v>
      </c>
      <c r="AK896" s="27">
        <f t="shared" si="139"/>
        <v>0</v>
      </c>
    </row>
    <row r="897" spans="1:37">
      <c r="A897" s="28" t="str">
        <f>IF(記入用!A897="","",記入用!A897)</f>
        <v/>
      </c>
      <c r="B897" s="28" t="str">
        <f>IF(記入用!B897="","",記入用!B897)</f>
        <v/>
      </c>
      <c r="C897" s="28" t="str">
        <f>IF(記入用!C897="","",記入用!C897)</f>
        <v/>
      </c>
      <c r="D897" s="28" t="str">
        <f>IF(記入用!D897="","",記入用!D897)</f>
        <v/>
      </c>
      <c r="E897" s="28" t="str">
        <f>IF(記入用!E897="","",記入用!E897)</f>
        <v/>
      </c>
      <c r="F897" s="28" t="str">
        <f>IF(記入用!F897="","",記入用!F897)</f>
        <v/>
      </c>
      <c r="G897" s="28" t="str">
        <f>IF(OR(記入用!G897=0,記入用!H897=0),"",ROUND((記入用!G897+記入用!H897)/2,0))</f>
        <v/>
      </c>
      <c r="H897" s="29" t="str">
        <f>IF(集計用!G897="","",IF(集計用!F897="男",LOOKUP(集計用!G897,得点換算データ!$A$3:$B$12),LOOKUP(集計用!G897,得点換算データ!$A$17:$B$26)))</f>
        <v/>
      </c>
      <c r="I897" s="28" t="str">
        <f>IF(記入用!I897="","",記入用!I897)</f>
        <v/>
      </c>
      <c r="J897" s="30" t="str">
        <f>IF(集計用!I897="","",IF(集計用!F897="男",LOOKUP(集計用!I897,得点換算データ!$C$3:$D$12),LOOKUP(集計用!I897,得点換算データ!$C$17:$D$26)))</f>
        <v/>
      </c>
      <c r="K897" s="28" t="str">
        <f>IF(記入用!J897="","",ROUNDDOWN(記入用!J897,0))</f>
        <v/>
      </c>
      <c r="L897" s="29" t="str">
        <f>IF(集計用!K897="","",IF(集計用!F897="男",LOOKUP(集計用!K897,得点換算データ!$E$3:$F$12),LOOKUP(集計用!K897,得点換算データ!$E$17:$F$26)))</f>
        <v/>
      </c>
      <c r="M897" s="28" t="str">
        <f>IF(記入用!K897="","",記入用!K897)</f>
        <v/>
      </c>
      <c r="N897" s="30" t="str">
        <f>IF(集計用!M897="","",IF(集計用!F897="男",LOOKUP(集計用!M897,得点換算データ!$G$3:$H$12),LOOKUP(集計用!M897,得点換算データ!$G$17:$H$26)))</f>
        <v/>
      </c>
      <c r="O897" s="28" t="str">
        <f>IF(記入用!L897="","",記入用!L897)</f>
        <v/>
      </c>
      <c r="P897" s="30" t="str">
        <f>IF(集計用!O897="","",IF(集計用!F897="男",LOOKUP(集計用!O897,得点換算データ!$I$3:$J$12),LOOKUP(集計用!O897,得点換算データ!$I$17:$J$26)))</f>
        <v/>
      </c>
      <c r="Q897" s="28" t="str">
        <f>IF(記入用!M897="","",記入用!M897)</f>
        <v/>
      </c>
      <c r="R897" s="30" t="str">
        <f>IF(集計用!Q897="","",IF(集計用!F897="男",LOOKUP(集計用!Q897,得点換算データ!$K$3:$L$12),LOOKUP(集計用!Q897,得点換算データ!$K$17:$L$26)))</f>
        <v/>
      </c>
      <c r="S897" s="28" t="str">
        <f>IF(記入用!N897="","",ROUNDUP(記入用!N897,1))</f>
        <v/>
      </c>
      <c r="T897" s="30" t="str">
        <f>IF(集計用!S897="","",IF(集計用!F897="男",LOOKUP(集計用!S897,得点換算データ!$M$3:$N$12),LOOKUP(集計用!S897,得点換算データ!$M$17:$N$26)))</f>
        <v/>
      </c>
      <c r="U897" s="28" t="str">
        <f>IF(記入用!O897="","",ROUNDDOWN(記入用!O897,0))</f>
        <v/>
      </c>
      <c r="V897" s="30" t="str">
        <f>IF(集計用!U897="","",IF(集計用!F897="男",LOOKUP(集計用!U897,得点換算データ!$O$3:$P$12),LOOKUP(集計用!U897,得点換算データ!$O$17:$P$26)))</f>
        <v/>
      </c>
      <c r="W897" s="28" t="str">
        <f>IF(記入用!P897="","",ROUNDDOWN(記入用!P897,0))</f>
        <v/>
      </c>
      <c r="X897" s="30" t="str">
        <f>IF(集計用!W897="","",IF(集計用!F897="男",LOOKUP(集計用!W897,得点換算データ!$Q$3:$R$12),LOOKUP(集計用!W897,得点換算データ!$Q$17:$R$26)))</f>
        <v/>
      </c>
      <c r="Y897" s="28" t="str">
        <f>IF(SUM(集計用!H897+J897+L897+N897+P897+R897+T897+V897+X897)=0,"",(H897+J897+L897+N897+T897+V897+X897+MAX(P897,R897)))</f>
        <v/>
      </c>
      <c r="Z897" s="28" t="str">
        <f>IF(Y897="","",IF(C897=1,LOOKUP(Y897,得点換算データ!$B$29:$B$33,得点換算データ!$A$29:$A$33),IF(C897=2,LOOKUP(Y897,得点換算データ!$C$29:$C$33,得点換算データ!$A$29:$A$33),LOOKUP(Y897,得点換算データ!$D$29:$D$33,得点換算データ!$A$29:$A$33))))</f>
        <v/>
      </c>
      <c r="AA897" s="27">
        <f t="shared" si="130"/>
        <v>0</v>
      </c>
      <c r="AB897" s="27"/>
      <c r="AC897" s="27">
        <f t="shared" si="131"/>
        <v>0</v>
      </c>
      <c r="AD897" s="27">
        <f t="shared" si="132"/>
        <v>0</v>
      </c>
      <c r="AE897" s="27">
        <f t="shared" si="133"/>
        <v>0</v>
      </c>
      <c r="AF897" s="27">
        <f t="shared" si="134"/>
        <v>0</v>
      </c>
      <c r="AG897" s="27">
        <f t="shared" si="135"/>
        <v>0</v>
      </c>
      <c r="AH897" s="27">
        <f t="shared" si="136"/>
        <v>0</v>
      </c>
      <c r="AI897" s="27">
        <f t="shared" si="137"/>
        <v>0</v>
      </c>
      <c r="AJ897" s="27">
        <f t="shared" si="138"/>
        <v>0</v>
      </c>
      <c r="AK897" s="27">
        <f t="shared" si="139"/>
        <v>0</v>
      </c>
    </row>
    <row r="898" spans="1:37">
      <c r="A898" s="28" t="str">
        <f>IF(記入用!A898="","",記入用!A898)</f>
        <v/>
      </c>
      <c r="B898" s="28" t="str">
        <f>IF(記入用!B898="","",記入用!B898)</f>
        <v/>
      </c>
      <c r="C898" s="28" t="str">
        <f>IF(記入用!C898="","",記入用!C898)</f>
        <v/>
      </c>
      <c r="D898" s="28" t="str">
        <f>IF(記入用!D898="","",記入用!D898)</f>
        <v/>
      </c>
      <c r="E898" s="28" t="str">
        <f>IF(記入用!E898="","",記入用!E898)</f>
        <v/>
      </c>
      <c r="F898" s="28" t="str">
        <f>IF(記入用!F898="","",記入用!F898)</f>
        <v/>
      </c>
      <c r="G898" s="28" t="str">
        <f>IF(OR(記入用!G898=0,記入用!H898=0),"",ROUND((記入用!G898+記入用!H898)/2,0))</f>
        <v/>
      </c>
      <c r="H898" s="29" t="str">
        <f>IF(集計用!G898="","",IF(集計用!F898="男",LOOKUP(集計用!G898,得点換算データ!$A$3:$B$12),LOOKUP(集計用!G898,得点換算データ!$A$17:$B$26)))</f>
        <v/>
      </c>
      <c r="I898" s="28" t="str">
        <f>IF(記入用!I898="","",記入用!I898)</f>
        <v/>
      </c>
      <c r="J898" s="30" t="str">
        <f>IF(集計用!I898="","",IF(集計用!F898="男",LOOKUP(集計用!I898,得点換算データ!$C$3:$D$12),LOOKUP(集計用!I898,得点換算データ!$C$17:$D$26)))</f>
        <v/>
      </c>
      <c r="K898" s="28" t="str">
        <f>IF(記入用!J898="","",ROUNDDOWN(記入用!J898,0))</f>
        <v/>
      </c>
      <c r="L898" s="29" t="str">
        <f>IF(集計用!K898="","",IF(集計用!F898="男",LOOKUP(集計用!K898,得点換算データ!$E$3:$F$12),LOOKUP(集計用!K898,得点換算データ!$E$17:$F$26)))</f>
        <v/>
      </c>
      <c r="M898" s="28" t="str">
        <f>IF(記入用!K898="","",記入用!K898)</f>
        <v/>
      </c>
      <c r="N898" s="30" t="str">
        <f>IF(集計用!M898="","",IF(集計用!F898="男",LOOKUP(集計用!M898,得点換算データ!$G$3:$H$12),LOOKUP(集計用!M898,得点換算データ!$G$17:$H$26)))</f>
        <v/>
      </c>
      <c r="O898" s="28" t="str">
        <f>IF(記入用!L898="","",記入用!L898)</f>
        <v/>
      </c>
      <c r="P898" s="30" t="str">
        <f>IF(集計用!O898="","",IF(集計用!F898="男",LOOKUP(集計用!O898,得点換算データ!$I$3:$J$12),LOOKUP(集計用!O898,得点換算データ!$I$17:$J$26)))</f>
        <v/>
      </c>
      <c r="Q898" s="28" t="str">
        <f>IF(記入用!M898="","",記入用!M898)</f>
        <v/>
      </c>
      <c r="R898" s="30" t="str">
        <f>IF(集計用!Q898="","",IF(集計用!F898="男",LOOKUP(集計用!Q898,得点換算データ!$K$3:$L$12),LOOKUP(集計用!Q898,得点換算データ!$K$17:$L$26)))</f>
        <v/>
      </c>
      <c r="S898" s="28" t="str">
        <f>IF(記入用!N898="","",ROUNDUP(記入用!N898,1))</f>
        <v/>
      </c>
      <c r="T898" s="30" t="str">
        <f>IF(集計用!S898="","",IF(集計用!F898="男",LOOKUP(集計用!S898,得点換算データ!$M$3:$N$12),LOOKUP(集計用!S898,得点換算データ!$M$17:$N$26)))</f>
        <v/>
      </c>
      <c r="U898" s="28" t="str">
        <f>IF(記入用!O898="","",ROUNDDOWN(記入用!O898,0))</f>
        <v/>
      </c>
      <c r="V898" s="30" t="str">
        <f>IF(集計用!U898="","",IF(集計用!F898="男",LOOKUP(集計用!U898,得点換算データ!$O$3:$P$12),LOOKUP(集計用!U898,得点換算データ!$O$17:$P$26)))</f>
        <v/>
      </c>
      <c r="W898" s="28" t="str">
        <f>IF(記入用!P898="","",ROUNDDOWN(記入用!P898,0))</f>
        <v/>
      </c>
      <c r="X898" s="30" t="str">
        <f>IF(集計用!W898="","",IF(集計用!F898="男",LOOKUP(集計用!W898,得点換算データ!$Q$3:$R$12),LOOKUP(集計用!W898,得点換算データ!$Q$17:$R$26)))</f>
        <v/>
      </c>
      <c r="Y898" s="28" t="str">
        <f>IF(SUM(集計用!H898+J898+L898+N898+P898+R898+T898+V898+X898)=0,"",(H898+J898+L898+N898+T898+V898+X898+MAX(P898,R898)))</f>
        <v/>
      </c>
      <c r="Z898" s="28" t="str">
        <f>IF(Y898="","",IF(C898=1,LOOKUP(Y898,得点換算データ!$B$29:$B$33,得点換算データ!$A$29:$A$33),IF(C898=2,LOOKUP(Y898,得点換算データ!$C$29:$C$33,得点換算データ!$A$29:$A$33),LOOKUP(Y898,得点換算データ!$D$29:$D$33,得点換算データ!$A$29:$A$33))))</f>
        <v/>
      </c>
      <c r="AA898" s="27">
        <f t="shared" si="130"/>
        <v>0</v>
      </c>
      <c r="AB898" s="27"/>
      <c r="AC898" s="27">
        <f t="shared" si="131"/>
        <v>0</v>
      </c>
      <c r="AD898" s="27">
        <f t="shared" si="132"/>
        <v>0</v>
      </c>
      <c r="AE898" s="27">
        <f t="shared" si="133"/>
        <v>0</v>
      </c>
      <c r="AF898" s="27">
        <f t="shared" si="134"/>
        <v>0</v>
      </c>
      <c r="AG898" s="27">
        <f t="shared" si="135"/>
        <v>0</v>
      </c>
      <c r="AH898" s="27">
        <f t="shared" si="136"/>
        <v>0</v>
      </c>
      <c r="AI898" s="27">
        <f t="shared" si="137"/>
        <v>0</v>
      </c>
      <c r="AJ898" s="27">
        <f t="shared" si="138"/>
        <v>0</v>
      </c>
      <c r="AK898" s="27">
        <f t="shared" si="139"/>
        <v>0</v>
      </c>
    </row>
    <row r="899" spans="1:37">
      <c r="A899" s="28" t="str">
        <f>IF(記入用!A899="","",記入用!A899)</f>
        <v/>
      </c>
      <c r="B899" s="28" t="str">
        <f>IF(記入用!B899="","",記入用!B899)</f>
        <v/>
      </c>
      <c r="C899" s="28" t="str">
        <f>IF(記入用!C899="","",記入用!C899)</f>
        <v/>
      </c>
      <c r="D899" s="28" t="str">
        <f>IF(記入用!D899="","",記入用!D899)</f>
        <v/>
      </c>
      <c r="E899" s="28" t="str">
        <f>IF(記入用!E899="","",記入用!E899)</f>
        <v/>
      </c>
      <c r="F899" s="28" t="str">
        <f>IF(記入用!F899="","",記入用!F899)</f>
        <v/>
      </c>
      <c r="G899" s="28" t="str">
        <f>IF(OR(記入用!G899=0,記入用!H899=0),"",ROUND((記入用!G899+記入用!H899)/2,0))</f>
        <v/>
      </c>
      <c r="H899" s="29" t="str">
        <f>IF(集計用!G899="","",IF(集計用!F899="男",LOOKUP(集計用!G899,得点換算データ!$A$3:$B$12),LOOKUP(集計用!G899,得点換算データ!$A$17:$B$26)))</f>
        <v/>
      </c>
      <c r="I899" s="28" t="str">
        <f>IF(記入用!I899="","",記入用!I899)</f>
        <v/>
      </c>
      <c r="J899" s="30" t="str">
        <f>IF(集計用!I899="","",IF(集計用!F899="男",LOOKUP(集計用!I899,得点換算データ!$C$3:$D$12),LOOKUP(集計用!I899,得点換算データ!$C$17:$D$26)))</f>
        <v/>
      </c>
      <c r="K899" s="28" t="str">
        <f>IF(記入用!J899="","",ROUNDDOWN(記入用!J899,0))</f>
        <v/>
      </c>
      <c r="L899" s="29" t="str">
        <f>IF(集計用!K899="","",IF(集計用!F899="男",LOOKUP(集計用!K899,得点換算データ!$E$3:$F$12),LOOKUP(集計用!K899,得点換算データ!$E$17:$F$26)))</f>
        <v/>
      </c>
      <c r="M899" s="28" t="str">
        <f>IF(記入用!K899="","",記入用!K899)</f>
        <v/>
      </c>
      <c r="N899" s="30" t="str">
        <f>IF(集計用!M899="","",IF(集計用!F899="男",LOOKUP(集計用!M899,得点換算データ!$G$3:$H$12),LOOKUP(集計用!M899,得点換算データ!$G$17:$H$26)))</f>
        <v/>
      </c>
      <c r="O899" s="28" t="str">
        <f>IF(記入用!L899="","",記入用!L899)</f>
        <v/>
      </c>
      <c r="P899" s="30" t="str">
        <f>IF(集計用!O899="","",IF(集計用!F899="男",LOOKUP(集計用!O899,得点換算データ!$I$3:$J$12),LOOKUP(集計用!O899,得点換算データ!$I$17:$J$26)))</f>
        <v/>
      </c>
      <c r="Q899" s="28" t="str">
        <f>IF(記入用!M899="","",記入用!M899)</f>
        <v/>
      </c>
      <c r="R899" s="30" t="str">
        <f>IF(集計用!Q899="","",IF(集計用!F899="男",LOOKUP(集計用!Q899,得点換算データ!$K$3:$L$12),LOOKUP(集計用!Q899,得点換算データ!$K$17:$L$26)))</f>
        <v/>
      </c>
      <c r="S899" s="28" t="str">
        <f>IF(記入用!N899="","",ROUNDUP(記入用!N899,1))</f>
        <v/>
      </c>
      <c r="T899" s="30" t="str">
        <f>IF(集計用!S899="","",IF(集計用!F899="男",LOOKUP(集計用!S899,得点換算データ!$M$3:$N$12),LOOKUP(集計用!S899,得点換算データ!$M$17:$N$26)))</f>
        <v/>
      </c>
      <c r="U899" s="28" t="str">
        <f>IF(記入用!O899="","",ROUNDDOWN(記入用!O899,0))</f>
        <v/>
      </c>
      <c r="V899" s="30" t="str">
        <f>IF(集計用!U899="","",IF(集計用!F899="男",LOOKUP(集計用!U899,得点換算データ!$O$3:$P$12),LOOKUP(集計用!U899,得点換算データ!$O$17:$P$26)))</f>
        <v/>
      </c>
      <c r="W899" s="28" t="str">
        <f>IF(記入用!P899="","",ROUNDDOWN(記入用!P899,0))</f>
        <v/>
      </c>
      <c r="X899" s="30" t="str">
        <f>IF(集計用!W899="","",IF(集計用!F899="男",LOOKUP(集計用!W899,得点換算データ!$Q$3:$R$12),LOOKUP(集計用!W899,得点換算データ!$Q$17:$R$26)))</f>
        <v/>
      </c>
      <c r="Y899" s="28" t="str">
        <f>IF(SUM(集計用!H899+J899+L899+N899+P899+R899+T899+V899+X899)=0,"",(H899+J899+L899+N899+T899+V899+X899+MAX(P899,R899)))</f>
        <v/>
      </c>
      <c r="Z899" s="28" t="str">
        <f>IF(Y899="","",IF(C899=1,LOOKUP(Y899,得点換算データ!$B$29:$B$33,得点換算データ!$A$29:$A$33),IF(C899=2,LOOKUP(Y899,得点換算データ!$C$29:$C$33,得点換算データ!$A$29:$A$33),LOOKUP(Y899,得点換算データ!$D$29:$D$33,得点換算データ!$A$29:$A$33))))</f>
        <v/>
      </c>
      <c r="AA899" s="27">
        <f t="shared" ref="AA899:AA962" si="140">SUM(AC899:AK899)</f>
        <v>0</v>
      </c>
      <c r="AB899" s="27"/>
      <c r="AC899" s="27">
        <f t="shared" ref="AC899:AC962" si="141">IF(G899&gt;=1,1,0)</f>
        <v>0</v>
      </c>
      <c r="AD899" s="27">
        <f t="shared" ref="AD899:AD962" si="142">IF(I899&gt;=1,1,0)</f>
        <v>0</v>
      </c>
      <c r="AE899" s="27">
        <f t="shared" ref="AE899:AE962" si="143">IF(K899&gt;=1,1,0)</f>
        <v>0</v>
      </c>
      <c r="AF899" s="27">
        <f t="shared" ref="AF899:AF962" si="144">IF(M899&gt;=1,1,0)</f>
        <v>0</v>
      </c>
      <c r="AG899" s="27">
        <f t="shared" ref="AG899:AG962" si="145">IF(O899&gt;=1,1,0)</f>
        <v>0</v>
      </c>
      <c r="AH899" s="27">
        <f t="shared" ref="AH899:AH962" si="146">IF(Q899&gt;=1,1,0)</f>
        <v>0</v>
      </c>
      <c r="AI899" s="27">
        <f t="shared" ref="AI899:AI962" si="147">IF(S899&gt;=1,1,0)</f>
        <v>0</v>
      </c>
      <c r="AJ899" s="27">
        <f t="shared" ref="AJ899:AJ962" si="148">IF(U899&gt;=1,1,0)</f>
        <v>0</v>
      </c>
      <c r="AK899" s="27">
        <f t="shared" ref="AK899:AK962" si="149">IF(W899&gt;=1,1,0)</f>
        <v>0</v>
      </c>
    </row>
    <row r="900" spans="1:37">
      <c r="A900" s="28" t="str">
        <f>IF(記入用!A900="","",記入用!A900)</f>
        <v/>
      </c>
      <c r="B900" s="28" t="str">
        <f>IF(記入用!B900="","",記入用!B900)</f>
        <v/>
      </c>
      <c r="C900" s="28" t="str">
        <f>IF(記入用!C900="","",記入用!C900)</f>
        <v/>
      </c>
      <c r="D900" s="28" t="str">
        <f>IF(記入用!D900="","",記入用!D900)</f>
        <v/>
      </c>
      <c r="E900" s="28" t="str">
        <f>IF(記入用!E900="","",記入用!E900)</f>
        <v/>
      </c>
      <c r="F900" s="28" t="str">
        <f>IF(記入用!F900="","",記入用!F900)</f>
        <v/>
      </c>
      <c r="G900" s="28" t="str">
        <f>IF(OR(記入用!G900=0,記入用!H900=0),"",ROUND((記入用!G900+記入用!H900)/2,0))</f>
        <v/>
      </c>
      <c r="H900" s="29" t="str">
        <f>IF(集計用!G900="","",IF(集計用!F900="男",LOOKUP(集計用!G900,得点換算データ!$A$3:$B$12),LOOKUP(集計用!G900,得点換算データ!$A$17:$B$26)))</f>
        <v/>
      </c>
      <c r="I900" s="28" t="str">
        <f>IF(記入用!I900="","",記入用!I900)</f>
        <v/>
      </c>
      <c r="J900" s="30" t="str">
        <f>IF(集計用!I900="","",IF(集計用!F900="男",LOOKUP(集計用!I900,得点換算データ!$C$3:$D$12),LOOKUP(集計用!I900,得点換算データ!$C$17:$D$26)))</f>
        <v/>
      </c>
      <c r="K900" s="28" t="str">
        <f>IF(記入用!J900="","",ROUNDDOWN(記入用!J900,0))</f>
        <v/>
      </c>
      <c r="L900" s="29" t="str">
        <f>IF(集計用!K900="","",IF(集計用!F900="男",LOOKUP(集計用!K900,得点換算データ!$E$3:$F$12),LOOKUP(集計用!K900,得点換算データ!$E$17:$F$26)))</f>
        <v/>
      </c>
      <c r="M900" s="28" t="str">
        <f>IF(記入用!K900="","",記入用!K900)</f>
        <v/>
      </c>
      <c r="N900" s="30" t="str">
        <f>IF(集計用!M900="","",IF(集計用!F900="男",LOOKUP(集計用!M900,得点換算データ!$G$3:$H$12),LOOKUP(集計用!M900,得点換算データ!$G$17:$H$26)))</f>
        <v/>
      </c>
      <c r="O900" s="28" t="str">
        <f>IF(記入用!L900="","",記入用!L900)</f>
        <v/>
      </c>
      <c r="P900" s="30" t="str">
        <f>IF(集計用!O900="","",IF(集計用!F900="男",LOOKUP(集計用!O900,得点換算データ!$I$3:$J$12),LOOKUP(集計用!O900,得点換算データ!$I$17:$J$26)))</f>
        <v/>
      </c>
      <c r="Q900" s="28" t="str">
        <f>IF(記入用!M900="","",記入用!M900)</f>
        <v/>
      </c>
      <c r="R900" s="30" t="str">
        <f>IF(集計用!Q900="","",IF(集計用!F900="男",LOOKUP(集計用!Q900,得点換算データ!$K$3:$L$12),LOOKUP(集計用!Q900,得点換算データ!$K$17:$L$26)))</f>
        <v/>
      </c>
      <c r="S900" s="28" t="str">
        <f>IF(記入用!N900="","",ROUNDUP(記入用!N900,1))</f>
        <v/>
      </c>
      <c r="T900" s="30" t="str">
        <f>IF(集計用!S900="","",IF(集計用!F900="男",LOOKUP(集計用!S900,得点換算データ!$M$3:$N$12),LOOKUP(集計用!S900,得点換算データ!$M$17:$N$26)))</f>
        <v/>
      </c>
      <c r="U900" s="28" t="str">
        <f>IF(記入用!O900="","",ROUNDDOWN(記入用!O900,0))</f>
        <v/>
      </c>
      <c r="V900" s="30" t="str">
        <f>IF(集計用!U900="","",IF(集計用!F900="男",LOOKUP(集計用!U900,得点換算データ!$O$3:$P$12),LOOKUP(集計用!U900,得点換算データ!$O$17:$P$26)))</f>
        <v/>
      </c>
      <c r="W900" s="28" t="str">
        <f>IF(記入用!P900="","",ROUNDDOWN(記入用!P900,0))</f>
        <v/>
      </c>
      <c r="X900" s="30" t="str">
        <f>IF(集計用!W900="","",IF(集計用!F900="男",LOOKUP(集計用!W900,得点換算データ!$Q$3:$R$12),LOOKUP(集計用!W900,得点換算データ!$Q$17:$R$26)))</f>
        <v/>
      </c>
      <c r="Y900" s="28" t="str">
        <f>IF(SUM(集計用!H900+J900+L900+N900+P900+R900+T900+V900+X900)=0,"",(H900+J900+L900+N900+T900+V900+X900+MAX(P900,R900)))</f>
        <v/>
      </c>
      <c r="Z900" s="28" t="str">
        <f>IF(Y900="","",IF(C900=1,LOOKUP(Y900,得点換算データ!$B$29:$B$33,得点換算データ!$A$29:$A$33),IF(C900=2,LOOKUP(Y900,得点換算データ!$C$29:$C$33,得点換算データ!$A$29:$A$33),LOOKUP(Y900,得点換算データ!$D$29:$D$33,得点換算データ!$A$29:$A$33))))</f>
        <v/>
      </c>
      <c r="AA900" s="27">
        <f t="shared" si="140"/>
        <v>0</v>
      </c>
      <c r="AB900" s="27"/>
      <c r="AC900" s="27">
        <f t="shared" si="141"/>
        <v>0</v>
      </c>
      <c r="AD900" s="27">
        <f t="shared" si="142"/>
        <v>0</v>
      </c>
      <c r="AE900" s="27">
        <f t="shared" si="143"/>
        <v>0</v>
      </c>
      <c r="AF900" s="27">
        <f t="shared" si="144"/>
        <v>0</v>
      </c>
      <c r="AG900" s="27">
        <f t="shared" si="145"/>
        <v>0</v>
      </c>
      <c r="AH900" s="27">
        <f t="shared" si="146"/>
        <v>0</v>
      </c>
      <c r="AI900" s="27">
        <f t="shared" si="147"/>
        <v>0</v>
      </c>
      <c r="AJ900" s="27">
        <f t="shared" si="148"/>
        <v>0</v>
      </c>
      <c r="AK900" s="27">
        <f t="shared" si="149"/>
        <v>0</v>
      </c>
    </row>
    <row r="901" spans="1:37">
      <c r="A901" s="28" t="str">
        <f>IF(記入用!A901="","",記入用!A901)</f>
        <v/>
      </c>
      <c r="B901" s="28" t="str">
        <f>IF(記入用!B901="","",記入用!B901)</f>
        <v/>
      </c>
      <c r="C901" s="28" t="str">
        <f>IF(記入用!C901="","",記入用!C901)</f>
        <v/>
      </c>
      <c r="D901" s="28" t="str">
        <f>IF(記入用!D901="","",記入用!D901)</f>
        <v/>
      </c>
      <c r="E901" s="28" t="str">
        <f>IF(記入用!E901="","",記入用!E901)</f>
        <v/>
      </c>
      <c r="F901" s="28" t="str">
        <f>IF(記入用!F901="","",記入用!F901)</f>
        <v/>
      </c>
      <c r="G901" s="28" t="str">
        <f>IF(OR(記入用!G901=0,記入用!H901=0),"",ROUND((記入用!G901+記入用!H901)/2,0))</f>
        <v/>
      </c>
      <c r="H901" s="29" t="str">
        <f>IF(集計用!G901="","",IF(集計用!F901="男",LOOKUP(集計用!G901,得点換算データ!$A$3:$B$12),LOOKUP(集計用!G901,得点換算データ!$A$17:$B$26)))</f>
        <v/>
      </c>
      <c r="I901" s="28" t="str">
        <f>IF(記入用!I901="","",記入用!I901)</f>
        <v/>
      </c>
      <c r="J901" s="30" t="str">
        <f>IF(集計用!I901="","",IF(集計用!F901="男",LOOKUP(集計用!I901,得点換算データ!$C$3:$D$12),LOOKUP(集計用!I901,得点換算データ!$C$17:$D$26)))</f>
        <v/>
      </c>
      <c r="K901" s="28" t="str">
        <f>IF(記入用!J901="","",ROUNDDOWN(記入用!J901,0))</f>
        <v/>
      </c>
      <c r="L901" s="29" t="str">
        <f>IF(集計用!K901="","",IF(集計用!F901="男",LOOKUP(集計用!K901,得点換算データ!$E$3:$F$12),LOOKUP(集計用!K901,得点換算データ!$E$17:$F$26)))</f>
        <v/>
      </c>
      <c r="M901" s="28" t="str">
        <f>IF(記入用!K901="","",記入用!K901)</f>
        <v/>
      </c>
      <c r="N901" s="30" t="str">
        <f>IF(集計用!M901="","",IF(集計用!F901="男",LOOKUP(集計用!M901,得点換算データ!$G$3:$H$12),LOOKUP(集計用!M901,得点換算データ!$G$17:$H$26)))</f>
        <v/>
      </c>
      <c r="O901" s="28" t="str">
        <f>IF(記入用!L901="","",記入用!L901)</f>
        <v/>
      </c>
      <c r="P901" s="30" t="str">
        <f>IF(集計用!O901="","",IF(集計用!F901="男",LOOKUP(集計用!O901,得点換算データ!$I$3:$J$12),LOOKUP(集計用!O901,得点換算データ!$I$17:$J$26)))</f>
        <v/>
      </c>
      <c r="Q901" s="28" t="str">
        <f>IF(記入用!M901="","",記入用!M901)</f>
        <v/>
      </c>
      <c r="R901" s="30" t="str">
        <f>IF(集計用!Q901="","",IF(集計用!F901="男",LOOKUP(集計用!Q901,得点換算データ!$K$3:$L$12),LOOKUP(集計用!Q901,得点換算データ!$K$17:$L$26)))</f>
        <v/>
      </c>
      <c r="S901" s="28" t="str">
        <f>IF(記入用!N901="","",ROUNDUP(記入用!N901,1))</f>
        <v/>
      </c>
      <c r="T901" s="30" t="str">
        <f>IF(集計用!S901="","",IF(集計用!F901="男",LOOKUP(集計用!S901,得点換算データ!$M$3:$N$12),LOOKUP(集計用!S901,得点換算データ!$M$17:$N$26)))</f>
        <v/>
      </c>
      <c r="U901" s="28" t="str">
        <f>IF(記入用!O901="","",ROUNDDOWN(記入用!O901,0))</f>
        <v/>
      </c>
      <c r="V901" s="30" t="str">
        <f>IF(集計用!U901="","",IF(集計用!F901="男",LOOKUP(集計用!U901,得点換算データ!$O$3:$P$12),LOOKUP(集計用!U901,得点換算データ!$O$17:$P$26)))</f>
        <v/>
      </c>
      <c r="W901" s="28" t="str">
        <f>IF(記入用!P901="","",ROUNDDOWN(記入用!P901,0))</f>
        <v/>
      </c>
      <c r="X901" s="30" t="str">
        <f>IF(集計用!W901="","",IF(集計用!F901="男",LOOKUP(集計用!W901,得点換算データ!$Q$3:$R$12),LOOKUP(集計用!W901,得点換算データ!$Q$17:$R$26)))</f>
        <v/>
      </c>
      <c r="Y901" s="28" t="str">
        <f>IF(SUM(集計用!H901+J901+L901+N901+P901+R901+T901+V901+X901)=0,"",(H901+J901+L901+N901+T901+V901+X901+MAX(P901,R901)))</f>
        <v/>
      </c>
      <c r="Z901" s="28" t="str">
        <f>IF(Y901="","",IF(C901=1,LOOKUP(Y901,得点換算データ!$B$29:$B$33,得点換算データ!$A$29:$A$33),IF(C901=2,LOOKUP(Y901,得点換算データ!$C$29:$C$33,得点換算データ!$A$29:$A$33),LOOKUP(Y901,得点換算データ!$D$29:$D$33,得点換算データ!$A$29:$A$33))))</f>
        <v/>
      </c>
      <c r="AA901" s="27">
        <f t="shared" si="140"/>
        <v>0</v>
      </c>
      <c r="AB901" s="27"/>
      <c r="AC901" s="27">
        <f t="shared" si="141"/>
        <v>0</v>
      </c>
      <c r="AD901" s="27">
        <f t="shared" si="142"/>
        <v>0</v>
      </c>
      <c r="AE901" s="27">
        <f t="shared" si="143"/>
        <v>0</v>
      </c>
      <c r="AF901" s="27">
        <f t="shared" si="144"/>
        <v>0</v>
      </c>
      <c r="AG901" s="27">
        <f t="shared" si="145"/>
        <v>0</v>
      </c>
      <c r="AH901" s="27">
        <f t="shared" si="146"/>
        <v>0</v>
      </c>
      <c r="AI901" s="27">
        <f t="shared" si="147"/>
        <v>0</v>
      </c>
      <c r="AJ901" s="27">
        <f t="shared" si="148"/>
        <v>0</v>
      </c>
      <c r="AK901" s="27">
        <f t="shared" si="149"/>
        <v>0</v>
      </c>
    </row>
    <row r="902" spans="1:37">
      <c r="A902" s="28" t="str">
        <f>IF(記入用!A902="","",記入用!A902)</f>
        <v/>
      </c>
      <c r="B902" s="28" t="str">
        <f>IF(記入用!B902="","",記入用!B902)</f>
        <v/>
      </c>
      <c r="C902" s="28" t="str">
        <f>IF(記入用!C902="","",記入用!C902)</f>
        <v/>
      </c>
      <c r="D902" s="28" t="str">
        <f>IF(記入用!D902="","",記入用!D902)</f>
        <v/>
      </c>
      <c r="E902" s="28" t="str">
        <f>IF(記入用!E902="","",記入用!E902)</f>
        <v/>
      </c>
      <c r="F902" s="28" t="str">
        <f>IF(記入用!F902="","",記入用!F902)</f>
        <v/>
      </c>
      <c r="G902" s="28" t="str">
        <f>IF(OR(記入用!G902=0,記入用!H902=0),"",ROUND((記入用!G902+記入用!H902)/2,0))</f>
        <v/>
      </c>
      <c r="H902" s="29" t="str">
        <f>IF(集計用!G902="","",IF(集計用!F902="男",LOOKUP(集計用!G902,得点換算データ!$A$3:$B$12),LOOKUP(集計用!G902,得点換算データ!$A$17:$B$26)))</f>
        <v/>
      </c>
      <c r="I902" s="28" t="str">
        <f>IF(記入用!I902="","",記入用!I902)</f>
        <v/>
      </c>
      <c r="J902" s="30" t="str">
        <f>IF(集計用!I902="","",IF(集計用!F902="男",LOOKUP(集計用!I902,得点換算データ!$C$3:$D$12),LOOKUP(集計用!I902,得点換算データ!$C$17:$D$26)))</f>
        <v/>
      </c>
      <c r="K902" s="28" t="str">
        <f>IF(記入用!J902="","",ROUNDDOWN(記入用!J902,0))</f>
        <v/>
      </c>
      <c r="L902" s="29" t="str">
        <f>IF(集計用!K902="","",IF(集計用!F902="男",LOOKUP(集計用!K902,得点換算データ!$E$3:$F$12),LOOKUP(集計用!K902,得点換算データ!$E$17:$F$26)))</f>
        <v/>
      </c>
      <c r="M902" s="28" t="str">
        <f>IF(記入用!K902="","",記入用!K902)</f>
        <v/>
      </c>
      <c r="N902" s="30" t="str">
        <f>IF(集計用!M902="","",IF(集計用!F902="男",LOOKUP(集計用!M902,得点換算データ!$G$3:$H$12),LOOKUP(集計用!M902,得点換算データ!$G$17:$H$26)))</f>
        <v/>
      </c>
      <c r="O902" s="28" t="str">
        <f>IF(記入用!L902="","",記入用!L902)</f>
        <v/>
      </c>
      <c r="P902" s="30" t="str">
        <f>IF(集計用!O902="","",IF(集計用!F902="男",LOOKUP(集計用!O902,得点換算データ!$I$3:$J$12),LOOKUP(集計用!O902,得点換算データ!$I$17:$J$26)))</f>
        <v/>
      </c>
      <c r="Q902" s="28" t="str">
        <f>IF(記入用!M902="","",記入用!M902)</f>
        <v/>
      </c>
      <c r="R902" s="30" t="str">
        <f>IF(集計用!Q902="","",IF(集計用!F902="男",LOOKUP(集計用!Q902,得点換算データ!$K$3:$L$12),LOOKUP(集計用!Q902,得点換算データ!$K$17:$L$26)))</f>
        <v/>
      </c>
      <c r="S902" s="28" t="str">
        <f>IF(記入用!N902="","",ROUNDUP(記入用!N902,1))</f>
        <v/>
      </c>
      <c r="T902" s="30" t="str">
        <f>IF(集計用!S902="","",IF(集計用!F902="男",LOOKUP(集計用!S902,得点換算データ!$M$3:$N$12),LOOKUP(集計用!S902,得点換算データ!$M$17:$N$26)))</f>
        <v/>
      </c>
      <c r="U902" s="28" t="str">
        <f>IF(記入用!O902="","",ROUNDDOWN(記入用!O902,0))</f>
        <v/>
      </c>
      <c r="V902" s="30" t="str">
        <f>IF(集計用!U902="","",IF(集計用!F902="男",LOOKUP(集計用!U902,得点換算データ!$O$3:$P$12),LOOKUP(集計用!U902,得点換算データ!$O$17:$P$26)))</f>
        <v/>
      </c>
      <c r="W902" s="28" t="str">
        <f>IF(記入用!P902="","",ROUNDDOWN(記入用!P902,0))</f>
        <v/>
      </c>
      <c r="X902" s="30" t="str">
        <f>IF(集計用!W902="","",IF(集計用!F902="男",LOOKUP(集計用!W902,得点換算データ!$Q$3:$R$12),LOOKUP(集計用!W902,得点換算データ!$Q$17:$R$26)))</f>
        <v/>
      </c>
      <c r="Y902" s="28" t="str">
        <f>IF(SUM(集計用!H902+J902+L902+N902+P902+R902+T902+V902+X902)=0,"",(H902+J902+L902+N902+T902+V902+X902+MAX(P902,R902)))</f>
        <v/>
      </c>
      <c r="Z902" s="28" t="str">
        <f>IF(Y902="","",IF(C902=1,LOOKUP(Y902,得点換算データ!$B$29:$B$33,得点換算データ!$A$29:$A$33),IF(C902=2,LOOKUP(Y902,得点換算データ!$C$29:$C$33,得点換算データ!$A$29:$A$33),LOOKUP(Y902,得点換算データ!$D$29:$D$33,得点換算データ!$A$29:$A$33))))</f>
        <v/>
      </c>
      <c r="AA902" s="27">
        <f t="shared" si="140"/>
        <v>0</v>
      </c>
      <c r="AB902" s="27"/>
      <c r="AC902" s="27">
        <f t="shared" si="141"/>
        <v>0</v>
      </c>
      <c r="AD902" s="27">
        <f t="shared" si="142"/>
        <v>0</v>
      </c>
      <c r="AE902" s="27">
        <f t="shared" si="143"/>
        <v>0</v>
      </c>
      <c r="AF902" s="27">
        <f t="shared" si="144"/>
        <v>0</v>
      </c>
      <c r="AG902" s="27">
        <f t="shared" si="145"/>
        <v>0</v>
      </c>
      <c r="AH902" s="27">
        <f t="shared" si="146"/>
        <v>0</v>
      </c>
      <c r="AI902" s="27">
        <f t="shared" si="147"/>
        <v>0</v>
      </c>
      <c r="AJ902" s="27">
        <f t="shared" si="148"/>
        <v>0</v>
      </c>
      <c r="AK902" s="27">
        <f t="shared" si="149"/>
        <v>0</v>
      </c>
    </row>
    <row r="903" spans="1:37">
      <c r="A903" s="28" t="str">
        <f>IF(記入用!A903="","",記入用!A903)</f>
        <v/>
      </c>
      <c r="B903" s="28" t="str">
        <f>IF(記入用!B903="","",記入用!B903)</f>
        <v/>
      </c>
      <c r="C903" s="28" t="str">
        <f>IF(記入用!C903="","",記入用!C903)</f>
        <v/>
      </c>
      <c r="D903" s="28" t="str">
        <f>IF(記入用!D903="","",記入用!D903)</f>
        <v/>
      </c>
      <c r="E903" s="28" t="str">
        <f>IF(記入用!E903="","",記入用!E903)</f>
        <v/>
      </c>
      <c r="F903" s="28" t="str">
        <f>IF(記入用!F903="","",記入用!F903)</f>
        <v/>
      </c>
      <c r="G903" s="28" t="str">
        <f>IF(OR(記入用!G903=0,記入用!H903=0),"",ROUND((記入用!G903+記入用!H903)/2,0))</f>
        <v/>
      </c>
      <c r="H903" s="29" t="str">
        <f>IF(集計用!G903="","",IF(集計用!F903="男",LOOKUP(集計用!G903,得点換算データ!$A$3:$B$12),LOOKUP(集計用!G903,得点換算データ!$A$17:$B$26)))</f>
        <v/>
      </c>
      <c r="I903" s="28" t="str">
        <f>IF(記入用!I903="","",記入用!I903)</f>
        <v/>
      </c>
      <c r="J903" s="30" t="str">
        <f>IF(集計用!I903="","",IF(集計用!F903="男",LOOKUP(集計用!I903,得点換算データ!$C$3:$D$12),LOOKUP(集計用!I903,得点換算データ!$C$17:$D$26)))</f>
        <v/>
      </c>
      <c r="K903" s="28" t="str">
        <f>IF(記入用!J903="","",ROUNDDOWN(記入用!J903,0))</f>
        <v/>
      </c>
      <c r="L903" s="29" t="str">
        <f>IF(集計用!K903="","",IF(集計用!F903="男",LOOKUP(集計用!K903,得点換算データ!$E$3:$F$12),LOOKUP(集計用!K903,得点換算データ!$E$17:$F$26)))</f>
        <v/>
      </c>
      <c r="M903" s="28" t="str">
        <f>IF(記入用!K903="","",記入用!K903)</f>
        <v/>
      </c>
      <c r="N903" s="30" t="str">
        <f>IF(集計用!M903="","",IF(集計用!F903="男",LOOKUP(集計用!M903,得点換算データ!$G$3:$H$12),LOOKUP(集計用!M903,得点換算データ!$G$17:$H$26)))</f>
        <v/>
      </c>
      <c r="O903" s="28" t="str">
        <f>IF(記入用!L903="","",記入用!L903)</f>
        <v/>
      </c>
      <c r="P903" s="30" t="str">
        <f>IF(集計用!O903="","",IF(集計用!F903="男",LOOKUP(集計用!O903,得点換算データ!$I$3:$J$12),LOOKUP(集計用!O903,得点換算データ!$I$17:$J$26)))</f>
        <v/>
      </c>
      <c r="Q903" s="28" t="str">
        <f>IF(記入用!M903="","",記入用!M903)</f>
        <v/>
      </c>
      <c r="R903" s="30" t="str">
        <f>IF(集計用!Q903="","",IF(集計用!F903="男",LOOKUP(集計用!Q903,得点換算データ!$K$3:$L$12),LOOKUP(集計用!Q903,得点換算データ!$K$17:$L$26)))</f>
        <v/>
      </c>
      <c r="S903" s="28" t="str">
        <f>IF(記入用!N903="","",ROUNDUP(記入用!N903,1))</f>
        <v/>
      </c>
      <c r="T903" s="30" t="str">
        <f>IF(集計用!S903="","",IF(集計用!F903="男",LOOKUP(集計用!S903,得点換算データ!$M$3:$N$12),LOOKUP(集計用!S903,得点換算データ!$M$17:$N$26)))</f>
        <v/>
      </c>
      <c r="U903" s="28" t="str">
        <f>IF(記入用!O903="","",ROUNDDOWN(記入用!O903,0))</f>
        <v/>
      </c>
      <c r="V903" s="30" t="str">
        <f>IF(集計用!U903="","",IF(集計用!F903="男",LOOKUP(集計用!U903,得点換算データ!$O$3:$P$12),LOOKUP(集計用!U903,得点換算データ!$O$17:$P$26)))</f>
        <v/>
      </c>
      <c r="W903" s="28" t="str">
        <f>IF(記入用!P903="","",ROUNDDOWN(記入用!P903,0))</f>
        <v/>
      </c>
      <c r="X903" s="30" t="str">
        <f>IF(集計用!W903="","",IF(集計用!F903="男",LOOKUP(集計用!W903,得点換算データ!$Q$3:$R$12),LOOKUP(集計用!W903,得点換算データ!$Q$17:$R$26)))</f>
        <v/>
      </c>
      <c r="Y903" s="28" t="str">
        <f>IF(SUM(集計用!H903+J903+L903+N903+P903+R903+T903+V903+X903)=0,"",(H903+J903+L903+N903+T903+V903+X903+MAX(P903,R903)))</f>
        <v/>
      </c>
      <c r="Z903" s="28" t="str">
        <f>IF(Y903="","",IF(C903=1,LOOKUP(Y903,得点換算データ!$B$29:$B$33,得点換算データ!$A$29:$A$33),IF(C903=2,LOOKUP(Y903,得点換算データ!$C$29:$C$33,得点換算データ!$A$29:$A$33),LOOKUP(Y903,得点換算データ!$D$29:$D$33,得点換算データ!$A$29:$A$33))))</f>
        <v/>
      </c>
      <c r="AA903" s="27">
        <f t="shared" si="140"/>
        <v>0</v>
      </c>
      <c r="AB903" s="27"/>
      <c r="AC903" s="27">
        <f t="shared" si="141"/>
        <v>0</v>
      </c>
      <c r="AD903" s="27">
        <f t="shared" si="142"/>
        <v>0</v>
      </c>
      <c r="AE903" s="27">
        <f t="shared" si="143"/>
        <v>0</v>
      </c>
      <c r="AF903" s="27">
        <f t="shared" si="144"/>
        <v>0</v>
      </c>
      <c r="AG903" s="27">
        <f t="shared" si="145"/>
        <v>0</v>
      </c>
      <c r="AH903" s="27">
        <f t="shared" si="146"/>
        <v>0</v>
      </c>
      <c r="AI903" s="27">
        <f t="shared" si="147"/>
        <v>0</v>
      </c>
      <c r="AJ903" s="27">
        <f t="shared" si="148"/>
        <v>0</v>
      </c>
      <c r="AK903" s="27">
        <f t="shared" si="149"/>
        <v>0</v>
      </c>
    </row>
    <row r="904" spans="1:37">
      <c r="A904" s="28" t="str">
        <f>IF(記入用!A904="","",記入用!A904)</f>
        <v/>
      </c>
      <c r="B904" s="28" t="str">
        <f>IF(記入用!B904="","",記入用!B904)</f>
        <v/>
      </c>
      <c r="C904" s="28" t="str">
        <f>IF(記入用!C904="","",記入用!C904)</f>
        <v/>
      </c>
      <c r="D904" s="28" t="str">
        <f>IF(記入用!D904="","",記入用!D904)</f>
        <v/>
      </c>
      <c r="E904" s="28" t="str">
        <f>IF(記入用!E904="","",記入用!E904)</f>
        <v/>
      </c>
      <c r="F904" s="28" t="str">
        <f>IF(記入用!F904="","",記入用!F904)</f>
        <v/>
      </c>
      <c r="G904" s="28" t="str">
        <f>IF(OR(記入用!G904=0,記入用!H904=0),"",ROUND((記入用!G904+記入用!H904)/2,0))</f>
        <v/>
      </c>
      <c r="H904" s="29" t="str">
        <f>IF(集計用!G904="","",IF(集計用!F904="男",LOOKUP(集計用!G904,得点換算データ!$A$3:$B$12),LOOKUP(集計用!G904,得点換算データ!$A$17:$B$26)))</f>
        <v/>
      </c>
      <c r="I904" s="28" t="str">
        <f>IF(記入用!I904="","",記入用!I904)</f>
        <v/>
      </c>
      <c r="J904" s="30" t="str">
        <f>IF(集計用!I904="","",IF(集計用!F904="男",LOOKUP(集計用!I904,得点換算データ!$C$3:$D$12),LOOKUP(集計用!I904,得点換算データ!$C$17:$D$26)))</f>
        <v/>
      </c>
      <c r="K904" s="28" t="str">
        <f>IF(記入用!J904="","",ROUNDDOWN(記入用!J904,0))</f>
        <v/>
      </c>
      <c r="L904" s="29" t="str">
        <f>IF(集計用!K904="","",IF(集計用!F904="男",LOOKUP(集計用!K904,得点換算データ!$E$3:$F$12),LOOKUP(集計用!K904,得点換算データ!$E$17:$F$26)))</f>
        <v/>
      </c>
      <c r="M904" s="28" t="str">
        <f>IF(記入用!K904="","",記入用!K904)</f>
        <v/>
      </c>
      <c r="N904" s="30" t="str">
        <f>IF(集計用!M904="","",IF(集計用!F904="男",LOOKUP(集計用!M904,得点換算データ!$G$3:$H$12),LOOKUP(集計用!M904,得点換算データ!$G$17:$H$26)))</f>
        <v/>
      </c>
      <c r="O904" s="28" t="str">
        <f>IF(記入用!L904="","",記入用!L904)</f>
        <v/>
      </c>
      <c r="P904" s="30" t="str">
        <f>IF(集計用!O904="","",IF(集計用!F904="男",LOOKUP(集計用!O904,得点換算データ!$I$3:$J$12),LOOKUP(集計用!O904,得点換算データ!$I$17:$J$26)))</f>
        <v/>
      </c>
      <c r="Q904" s="28" t="str">
        <f>IF(記入用!M904="","",記入用!M904)</f>
        <v/>
      </c>
      <c r="R904" s="30" t="str">
        <f>IF(集計用!Q904="","",IF(集計用!F904="男",LOOKUP(集計用!Q904,得点換算データ!$K$3:$L$12),LOOKUP(集計用!Q904,得点換算データ!$K$17:$L$26)))</f>
        <v/>
      </c>
      <c r="S904" s="28" t="str">
        <f>IF(記入用!N904="","",ROUNDUP(記入用!N904,1))</f>
        <v/>
      </c>
      <c r="T904" s="30" t="str">
        <f>IF(集計用!S904="","",IF(集計用!F904="男",LOOKUP(集計用!S904,得点換算データ!$M$3:$N$12),LOOKUP(集計用!S904,得点換算データ!$M$17:$N$26)))</f>
        <v/>
      </c>
      <c r="U904" s="28" t="str">
        <f>IF(記入用!O904="","",ROUNDDOWN(記入用!O904,0))</f>
        <v/>
      </c>
      <c r="V904" s="30" t="str">
        <f>IF(集計用!U904="","",IF(集計用!F904="男",LOOKUP(集計用!U904,得点換算データ!$O$3:$P$12),LOOKUP(集計用!U904,得点換算データ!$O$17:$P$26)))</f>
        <v/>
      </c>
      <c r="W904" s="28" t="str">
        <f>IF(記入用!P904="","",ROUNDDOWN(記入用!P904,0))</f>
        <v/>
      </c>
      <c r="X904" s="30" t="str">
        <f>IF(集計用!W904="","",IF(集計用!F904="男",LOOKUP(集計用!W904,得点換算データ!$Q$3:$R$12),LOOKUP(集計用!W904,得点換算データ!$Q$17:$R$26)))</f>
        <v/>
      </c>
      <c r="Y904" s="28" t="str">
        <f>IF(SUM(集計用!H904+J904+L904+N904+P904+R904+T904+V904+X904)=0,"",(H904+J904+L904+N904+T904+V904+X904+MAX(P904,R904)))</f>
        <v/>
      </c>
      <c r="Z904" s="28" t="str">
        <f>IF(Y904="","",IF(C904=1,LOOKUP(Y904,得点換算データ!$B$29:$B$33,得点換算データ!$A$29:$A$33),IF(C904=2,LOOKUP(Y904,得点換算データ!$C$29:$C$33,得点換算データ!$A$29:$A$33),LOOKUP(Y904,得点換算データ!$D$29:$D$33,得点換算データ!$A$29:$A$33))))</f>
        <v/>
      </c>
      <c r="AA904" s="27">
        <f t="shared" si="140"/>
        <v>0</v>
      </c>
      <c r="AB904" s="27"/>
      <c r="AC904" s="27">
        <f t="shared" si="141"/>
        <v>0</v>
      </c>
      <c r="AD904" s="27">
        <f t="shared" si="142"/>
        <v>0</v>
      </c>
      <c r="AE904" s="27">
        <f t="shared" si="143"/>
        <v>0</v>
      </c>
      <c r="AF904" s="27">
        <f t="shared" si="144"/>
        <v>0</v>
      </c>
      <c r="AG904" s="27">
        <f t="shared" si="145"/>
        <v>0</v>
      </c>
      <c r="AH904" s="27">
        <f t="shared" si="146"/>
        <v>0</v>
      </c>
      <c r="AI904" s="27">
        <f t="shared" si="147"/>
        <v>0</v>
      </c>
      <c r="AJ904" s="27">
        <f t="shared" si="148"/>
        <v>0</v>
      </c>
      <c r="AK904" s="27">
        <f t="shared" si="149"/>
        <v>0</v>
      </c>
    </row>
    <row r="905" spans="1:37">
      <c r="A905" s="28" t="str">
        <f>IF(記入用!A905="","",記入用!A905)</f>
        <v/>
      </c>
      <c r="B905" s="28" t="str">
        <f>IF(記入用!B905="","",記入用!B905)</f>
        <v/>
      </c>
      <c r="C905" s="28" t="str">
        <f>IF(記入用!C905="","",記入用!C905)</f>
        <v/>
      </c>
      <c r="D905" s="28" t="str">
        <f>IF(記入用!D905="","",記入用!D905)</f>
        <v/>
      </c>
      <c r="E905" s="28" t="str">
        <f>IF(記入用!E905="","",記入用!E905)</f>
        <v/>
      </c>
      <c r="F905" s="28" t="str">
        <f>IF(記入用!F905="","",記入用!F905)</f>
        <v/>
      </c>
      <c r="G905" s="28" t="str">
        <f>IF(OR(記入用!G905=0,記入用!H905=0),"",ROUND((記入用!G905+記入用!H905)/2,0))</f>
        <v/>
      </c>
      <c r="H905" s="29" t="str">
        <f>IF(集計用!G905="","",IF(集計用!F905="男",LOOKUP(集計用!G905,得点換算データ!$A$3:$B$12),LOOKUP(集計用!G905,得点換算データ!$A$17:$B$26)))</f>
        <v/>
      </c>
      <c r="I905" s="28" t="str">
        <f>IF(記入用!I905="","",記入用!I905)</f>
        <v/>
      </c>
      <c r="J905" s="30" t="str">
        <f>IF(集計用!I905="","",IF(集計用!F905="男",LOOKUP(集計用!I905,得点換算データ!$C$3:$D$12),LOOKUP(集計用!I905,得点換算データ!$C$17:$D$26)))</f>
        <v/>
      </c>
      <c r="K905" s="28" t="str">
        <f>IF(記入用!J905="","",ROUNDDOWN(記入用!J905,0))</f>
        <v/>
      </c>
      <c r="L905" s="29" t="str">
        <f>IF(集計用!K905="","",IF(集計用!F905="男",LOOKUP(集計用!K905,得点換算データ!$E$3:$F$12),LOOKUP(集計用!K905,得点換算データ!$E$17:$F$26)))</f>
        <v/>
      </c>
      <c r="M905" s="28" t="str">
        <f>IF(記入用!K905="","",記入用!K905)</f>
        <v/>
      </c>
      <c r="N905" s="30" t="str">
        <f>IF(集計用!M905="","",IF(集計用!F905="男",LOOKUP(集計用!M905,得点換算データ!$G$3:$H$12),LOOKUP(集計用!M905,得点換算データ!$G$17:$H$26)))</f>
        <v/>
      </c>
      <c r="O905" s="28" t="str">
        <f>IF(記入用!L905="","",記入用!L905)</f>
        <v/>
      </c>
      <c r="P905" s="30" t="str">
        <f>IF(集計用!O905="","",IF(集計用!F905="男",LOOKUP(集計用!O905,得点換算データ!$I$3:$J$12),LOOKUP(集計用!O905,得点換算データ!$I$17:$J$26)))</f>
        <v/>
      </c>
      <c r="Q905" s="28" t="str">
        <f>IF(記入用!M905="","",記入用!M905)</f>
        <v/>
      </c>
      <c r="R905" s="30" t="str">
        <f>IF(集計用!Q905="","",IF(集計用!F905="男",LOOKUP(集計用!Q905,得点換算データ!$K$3:$L$12),LOOKUP(集計用!Q905,得点換算データ!$K$17:$L$26)))</f>
        <v/>
      </c>
      <c r="S905" s="28" t="str">
        <f>IF(記入用!N905="","",ROUNDUP(記入用!N905,1))</f>
        <v/>
      </c>
      <c r="T905" s="30" t="str">
        <f>IF(集計用!S905="","",IF(集計用!F905="男",LOOKUP(集計用!S905,得点換算データ!$M$3:$N$12),LOOKUP(集計用!S905,得点換算データ!$M$17:$N$26)))</f>
        <v/>
      </c>
      <c r="U905" s="28" t="str">
        <f>IF(記入用!O905="","",ROUNDDOWN(記入用!O905,0))</f>
        <v/>
      </c>
      <c r="V905" s="30" t="str">
        <f>IF(集計用!U905="","",IF(集計用!F905="男",LOOKUP(集計用!U905,得点換算データ!$O$3:$P$12),LOOKUP(集計用!U905,得点換算データ!$O$17:$P$26)))</f>
        <v/>
      </c>
      <c r="W905" s="28" t="str">
        <f>IF(記入用!P905="","",ROUNDDOWN(記入用!P905,0))</f>
        <v/>
      </c>
      <c r="X905" s="30" t="str">
        <f>IF(集計用!W905="","",IF(集計用!F905="男",LOOKUP(集計用!W905,得点換算データ!$Q$3:$R$12),LOOKUP(集計用!W905,得点換算データ!$Q$17:$R$26)))</f>
        <v/>
      </c>
      <c r="Y905" s="28" t="str">
        <f>IF(SUM(集計用!H905+J905+L905+N905+P905+R905+T905+V905+X905)=0,"",(H905+J905+L905+N905+T905+V905+X905+MAX(P905,R905)))</f>
        <v/>
      </c>
      <c r="Z905" s="28" t="str">
        <f>IF(Y905="","",IF(C905=1,LOOKUP(Y905,得点換算データ!$B$29:$B$33,得点換算データ!$A$29:$A$33),IF(C905=2,LOOKUP(Y905,得点換算データ!$C$29:$C$33,得点換算データ!$A$29:$A$33),LOOKUP(Y905,得点換算データ!$D$29:$D$33,得点換算データ!$A$29:$A$33))))</f>
        <v/>
      </c>
      <c r="AA905" s="27">
        <f t="shared" si="140"/>
        <v>0</v>
      </c>
      <c r="AB905" s="27"/>
      <c r="AC905" s="27">
        <f t="shared" si="141"/>
        <v>0</v>
      </c>
      <c r="AD905" s="27">
        <f t="shared" si="142"/>
        <v>0</v>
      </c>
      <c r="AE905" s="27">
        <f t="shared" si="143"/>
        <v>0</v>
      </c>
      <c r="AF905" s="27">
        <f t="shared" si="144"/>
        <v>0</v>
      </c>
      <c r="AG905" s="27">
        <f t="shared" si="145"/>
        <v>0</v>
      </c>
      <c r="AH905" s="27">
        <f t="shared" si="146"/>
        <v>0</v>
      </c>
      <c r="AI905" s="27">
        <f t="shared" si="147"/>
        <v>0</v>
      </c>
      <c r="AJ905" s="27">
        <f t="shared" si="148"/>
        <v>0</v>
      </c>
      <c r="AK905" s="27">
        <f t="shared" si="149"/>
        <v>0</v>
      </c>
    </row>
    <row r="906" spans="1:37">
      <c r="A906" s="28" t="str">
        <f>IF(記入用!A906="","",記入用!A906)</f>
        <v/>
      </c>
      <c r="B906" s="28" t="str">
        <f>IF(記入用!B906="","",記入用!B906)</f>
        <v/>
      </c>
      <c r="C906" s="28" t="str">
        <f>IF(記入用!C906="","",記入用!C906)</f>
        <v/>
      </c>
      <c r="D906" s="28" t="str">
        <f>IF(記入用!D906="","",記入用!D906)</f>
        <v/>
      </c>
      <c r="E906" s="28" t="str">
        <f>IF(記入用!E906="","",記入用!E906)</f>
        <v/>
      </c>
      <c r="F906" s="28" t="str">
        <f>IF(記入用!F906="","",記入用!F906)</f>
        <v/>
      </c>
      <c r="G906" s="28" t="str">
        <f>IF(OR(記入用!G906=0,記入用!H906=0),"",ROUND((記入用!G906+記入用!H906)/2,0))</f>
        <v/>
      </c>
      <c r="H906" s="29" t="str">
        <f>IF(集計用!G906="","",IF(集計用!F906="男",LOOKUP(集計用!G906,得点換算データ!$A$3:$B$12),LOOKUP(集計用!G906,得点換算データ!$A$17:$B$26)))</f>
        <v/>
      </c>
      <c r="I906" s="28" t="str">
        <f>IF(記入用!I906="","",記入用!I906)</f>
        <v/>
      </c>
      <c r="J906" s="30" t="str">
        <f>IF(集計用!I906="","",IF(集計用!F906="男",LOOKUP(集計用!I906,得点換算データ!$C$3:$D$12),LOOKUP(集計用!I906,得点換算データ!$C$17:$D$26)))</f>
        <v/>
      </c>
      <c r="K906" s="28" t="str">
        <f>IF(記入用!J906="","",ROUNDDOWN(記入用!J906,0))</f>
        <v/>
      </c>
      <c r="L906" s="29" t="str">
        <f>IF(集計用!K906="","",IF(集計用!F906="男",LOOKUP(集計用!K906,得点換算データ!$E$3:$F$12),LOOKUP(集計用!K906,得点換算データ!$E$17:$F$26)))</f>
        <v/>
      </c>
      <c r="M906" s="28" t="str">
        <f>IF(記入用!K906="","",記入用!K906)</f>
        <v/>
      </c>
      <c r="N906" s="30" t="str">
        <f>IF(集計用!M906="","",IF(集計用!F906="男",LOOKUP(集計用!M906,得点換算データ!$G$3:$H$12),LOOKUP(集計用!M906,得点換算データ!$G$17:$H$26)))</f>
        <v/>
      </c>
      <c r="O906" s="28" t="str">
        <f>IF(記入用!L906="","",記入用!L906)</f>
        <v/>
      </c>
      <c r="P906" s="30" t="str">
        <f>IF(集計用!O906="","",IF(集計用!F906="男",LOOKUP(集計用!O906,得点換算データ!$I$3:$J$12),LOOKUP(集計用!O906,得点換算データ!$I$17:$J$26)))</f>
        <v/>
      </c>
      <c r="Q906" s="28" t="str">
        <f>IF(記入用!M906="","",記入用!M906)</f>
        <v/>
      </c>
      <c r="R906" s="30" t="str">
        <f>IF(集計用!Q906="","",IF(集計用!F906="男",LOOKUP(集計用!Q906,得点換算データ!$K$3:$L$12),LOOKUP(集計用!Q906,得点換算データ!$K$17:$L$26)))</f>
        <v/>
      </c>
      <c r="S906" s="28" t="str">
        <f>IF(記入用!N906="","",ROUNDUP(記入用!N906,1))</f>
        <v/>
      </c>
      <c r="T906" s="30" t="str">
        <f>IF(集計用!S906="","",IF(集計用!F906="男",LOOKUP(集計用!S906,得点換算データ!$M$3:$N$12),LOOKUP(集計用!S906,得点換算データ!$M$17:$N$26)))</f>
        <v/>
      </c>
      <c r="U906" s="28" t="str">
        <f>IF(記入用!O906="","",ROUNDDOWN(記入用!O906,0))</f>
        <v/>
      </c>
      <c r="V906" s="30" t="str">
        <f>IF(集計用!U906="","",IF(集計用!F906="男",LOOKUP(集計用!U906,得点換算データ!$O$3:$P$12),LOOKUP(集計用!U906,得点換算データ!$O$17:$P$26)))</f>
        <v/>
      </c>
      <c r="W906" s="28" t="str">
        <f>IF(記入用!P906="","",ROUNDDOWN(記入用!P906,0))</f>
        <v/>
      </c>
      <c r="X906" s="30" t="str">
        <f>IF(集計用!W906="","",IF(集計用!F906="男",LOOKUP(集計用!W906,得点換算データ!$Q$3:$R$12),LOOKUP(集計用!W906,得点換算データ!$Q$17:$R$26)))</f>
        <v/>
      </c>
      <c r="Y906" s="28" t="str">
        <f>IF(SUM(集計用!H906+J906+L906+N906+P906+R906+T906+V906+X906)=0,"",(H906+J906+L906+N906+T906+V906+X906+MAX(P906,R906)))</f>
        <v/>
      </c>
      <c r="Z906" s="28" t="str">
        <f>IF(Y906="","",IF(C906=1,LOOKUP(Y906,得点換算データ!$B$29:$B$33,得点換算データ!$A$29:$A$33),IF(C906=2,LOOKUP(Y906,得点換算データ!$C$29:$C$33,得点換算データ!$A$29:$A$33),LOOKUP(Y906,得点換算データ!$D$29:$D$33,得点換算データ!$A$29:$A$33))))</f>
        <v/>
      </c>
      <c r="AA906" s="27">
        <f t="shared" si="140"/>
        <v>0</v>
      </c>
      <c r="AB906" s="27"/>
      <c r="AC906" s="27">
        <f t="shared" si="141"/>
        <v>0</v>
      </c>
      <c r="AD906" s="27">
        <f t="shared" si="142"/>
        <v>0</v>
      </c>
      <c r="AE906" s="27">
        <f t="shared" si="143"/>
        <v>0</v>
      </c>
      <c r="AF906" s="27">
        <f t="shared" si="144"/>
        <v>0</v>
      </c>
      <c r="AG906" s="27">
        <f t="shared" si="145"/>
        <v>0</v>
      </c>
      <c r="AH906" s="27">
        <f t="shared" si="146"/>
        <v>0</v>
      </c>
      <c r="AI906" s="27">
        <f t="shared" si="147"/>
        <v>0</v>
      </c>
      <c r="AJ906" s="27">
        <f t="shared" si="148"/>
        <v>0</v>
      </c>
      <c r="AK906" s="27">
        <f t="shared" si="149"/>
        <v>0</v>
      </c>
    </row>
    <row r="907" spans="1:37">
      <c r="A907" s="28" t="str">
        <f>IF(記入用!A907="","",記入用!A907)</f>
        <v/>
      </c>
      <c r="B907" s="28" t="str">
        <f>IF(記入用!B907="","",記入用!B907)</f>
        <v/>
      </c>
      <c r="C907" s="28" t="str">
        <f>IF(記入用!C907="","",記入用!C907)</f>
        <v/>
      </c>
      <c r="D907" s="28" t="str">
        <f>IF(記入用!D907="","",記入用!D907)</f>
        <v/>
      </c>
      <c r="E907" s="28" t="str">
        <f>IF(記入用!E907="","",記入用!E907)</f>
        <v/>
      </c>
      <c r="F907" s="28" t="str">
        <f>IF(記入用!F907="","",記入用!F907)</f>
        <v/>
      </c>
      <c r="G907" s="28" t="str">
        <f>IF(OR(記入用!G907=0,記入用!H907=0),"",ROUND((記入用!G907+記入用!H907)/2,0))</f>
        <v/>
      </c>
      <c r="H907" s="29" t="str">
        <f>IF(集計用!G907="","",IF(集計用!F907="男",LOOKUP(集計用!G907,得点換算データ!$A$3:$B$12),LOOKUP(集計用!G907,得点換算データ!$A$17:$B$26)))</f>
        <v/>
      </c>
      <c r="I907" s="28" t="str">
        <f>IF(記入用!I907="","",記入用!I907)</f>
        <v/>
      </c>
      <c r="J907" s="30" t="str">
        <f>IF(集計用!I907="","",IF(集計用!F907="男",LOOKUP(集計用!I907,得点換算データ!$C$3:$D$12),LOOKUP(集計用!I907,得点換算データ!$C$17:$D$26)))</f>
        <v/>
      </c>
      <c r="K907" s="28" t="str">
        <f>IF(記入用!J907="","",ROUNDDOWN(記入用!J907,0))</f>
        <v/>
      </c>
      <c r="L907" s="29" t="str">
        <f>IF(集計用!K907="","",IF(集計用!F907="男",LOOKUP(集計用!K907,得点換算データ!$E$3:$F$12),LOOKUP(集計用!K907,得点換算データ!$E$17:$F$26)))</f>
        <v/>
      </c>
      <c r="M907" s="28" t="str">
        <f>IF(記入用!K907="","",記入用!K907)</f>
        <v/>
      </c>
      <c r="N907" s="30" t="str">
        <f>IF(集計用!M907="","",IF(集計用!F907="男",LOOKUP(集計用!M907,得点換算データ!$G$3:$H$12),LOOKUP(集計用!M907,得点換算データ!$G$17:$H$26)))</f>
        <v/>
      </c>
      <c r="O907" s="28" t="str">
        <f>IF(記入用!L907="","",記入用!L907)</f>
        <v/>
      </c>
      <c r="P907" s="30" t="str">
        <f>IF(集計用!O907="","",IF(集計用!F907="男",LOOKUP(集計用!O907,得点換算データ!$I$3:$J$12),LOOKUP(集計用!O907,得点換算データ!$I$17:$J$26)))</f>
        <v/>
      </c>
      <c r="Q907" s="28" t="str">
        <f>IF(記入用!M907="","",記入用!M907)</f>
        <v/>
      </c>
      <c r="R907" s="30" t="str">
        <f>IF(集計用!Q907="","",IF(集計用!F907="男",LOOKUP(集計用!Q907,得点換算データ!$K$3:$L$12),LOOKUP(集計用!Q907,得点換算データ!$K$17:$L$26)))</f>
        <v/>
      </c>
      <c r="S907" s="28" t="str">
        <f>IF(記入用!N907="","",ROUNDUP(記入用!N907,1))</f>
        <v/>
      </c>
      <c r="T907" s="30" t="str">
        <f>IF(集計用!S907="","",IF(集計用!F907="男",LOOKUP(集計用!S907,得点換算データ!$M$3:$N$12),LOOKUP(集計用!S907,得点換算データ!$M$17:$N$26)))</f>
        <v/>
      </c>
      <c r="U907" s="28" t="str">
        <f>IF(記入用!O907="","",ROUNDDOWN(記入用!O907,0))</f>
        <v/>
      </c>
      <c r="V907" s="30" t="str">
        <f>IF(集計用!U907="","",IF(集計用!F907="男",LOOKUP(集計用!U907,得点換算データ!$O$3:$P$12),LOOKUP(集計用!U907,得点換算データ!$O$17:$P$26)))</f>
        <v/>
      </c>
      <c r="W907" s="28" t="str">
        <f>IF(記入用!P907="","",ROUNDDOWN(記入用!P907,0))</f>
        <v/>
      </c>
      <c r="X907" s="30" t="str">
        <f>IF(集計用!W907="","",IF(集計用!F907="男",LOOKUP(集計用!W907,得点換算データ!$Q$3:$R$12),LOOKUP(集計用!W907,得点換算データ!$Q$17:$R$26)))</f>
        <v/>
      </c>
      <c r="Y907" s="28" t="str">
        <f>IF(SUM(集計用!H907+J907+L907+N907+P907+R907+T907+V907+X907)=0,"",(H907+J907+L907+N907+T907+V907+X907+MAX(P907,R907)))</f>
        <v/>
      </c>
      <c r="Z907" s="28" t="str">
        <f>IF(Y907="","",IF(C907=1,LOOKUP(Y907,得点換算データ!$B$29:$B$33,得点換算データ!$A$29:$A$33),IF(C907=2,LOOKUP(Y907,得点換算データ!$C$29:$C$33,得点換算データ!$A$29:$A$33),LOOKUP(Y907,得点換算データ!$D$29:$D$33,得点換算データ!$A$29:$A$33))))</f>
        <v/>
      </c>
      <c r="AA907" s="27">
        <f t="shared" si="140"/>
        <v>0</v>
      </c>
      <c r="AB907" s="27"/>
      <c r="AC907" s="27">
        <f t="shared" si="141"/>
        <v>0</v>
      </c>
      <c r="AD907" s="27">
        <f t="shared" si="142"/>
        <v>0</v>
      </c>
      <c r="AE907" s="27">
        <f t="shared" si="143"/>
        <v>0</v>
      </c>
      <c r="AF907" s="27">
        <f t="shared" si="144"/>
        <v>0</v>
      </c>
      <c r="AG907" s="27">
        <f t="shared" si="145"/>
        <v>0</v>
      </c>
      <c r="AH907" s="27">
        <f t="shared" si="146"/>
        <v>0</v>
      </c>
      <c r="AI907" s="27">
        <f t="shared" si="147"/>
        <v>0</v>
      </c>
      <c r="AJ907" s="27">
        <f t="shared" si="148"/>
        <v>0</v>
      </c>
      <c r="AK907" s="27">
        <f t="shared" si="149"/>
        <v>0</v>
      </c>
    </row>
    <row r="908" spans="1:37">
      <c r="A908" s="28" t="str">
        <f>IF(記入用!A908="","",記入用!A908)</f>
        <v/>
      </c>
      <c r="B908" s="28" t="str">
        <f>IF(記入用!B908="","",記入用!B908)</f>
        <v/>
      </c>
      <c r="C908" s="28" t="str">
        <f>IF(記入用!C908="","",記入用!C908)</f>
        <v/>
      </c>
      <c r="D908" s="28" t="str">
        <f>IF(記入用!D908="","",記入用!D908)</f>
        <v/>
      </c>
      <c r="E908" s="28" t="str">
        <f>IF(記入用!E908="","",記入用!E908)</f>
        <v/>
      </c>
      <c r="F908" s="28" t="str">
        <f>IF(記入用!F908="","",記入用!F908)</f>
        <v/>
      </c>
      <c r="G908" s="28" t="str">
        <f>IF(OR(記入用!G908=0,記入用!H908=0),"",ROUND((記入用!G908+記入用!H908)/2,0))</f>
        <v/>
      </c>
      <c r="H908" s="29" t="str">
        <f>IF(集計用!G908="","",IF(集計用!F908="男",LOOKUP(集計用!G908,得点換算データ!$A$3:$B$12),LOOKUP(集計用!G908,得点換算データ!$A$17:$B$26)))</f>
        <v/>
      </c>
      <c r="I908" s="28" t="str">
        <f>IF(記入用!I908="","",記入用!I908)</f>
        <v/>
      </c>
      <c r="J908" s="30" t="str">
        <f>IF(集計用!I908="","",IF(集計用!F908="男",LOOKUP(集計用!I908,得点換算データ!$C$3:$D$12),LOOKUP(集計用!I908,得点換算データ!$C$17:$D$26)))</f>
        <v/>
      </c>
      <c r="K908" s="28" t="str">
        <f>IF(記入用!J908="","",ROUNDDOWN(記入用!J908,0))</f>
        <v/>
      </c>
      <c r="L908" s="29" t="str">
        <f>IF(集計用!K908="","",IF(集計用!F908="男",LOOKUP(集計用!K908,得点換算データ!$E$3:$F$12),LOOKUP(集計用!K908,得点換算データ!$E$17:$F$26)))</f>
        <v/>
      </c>
      <c r="M908" s="28" t="str">
        <f>IF(記入用!K908="","",記入用!K908)</f>
        <v/>
      </c>
      <c r="N908" s="30" t="str">
        <f>IF(集計用!M908="","",IF(集計用!F908="男",LOOKUP(集計用!M908,得点換算データ!$G$3:$H$12),LOOKUP(集計用!M908,得点換算データ!$G$17:$H$26)))</f>
        <v/>
      </c>
      <c r="O908" s="28" t="str">
        <f>IF(記入用!L908="","",記入用!L908)</f>
        <v/>
      </c>
      <c r="P908" s="30" t="str">
        <f>IF(集計用!O908="","",IF(集計用!F908="男",LOOKUP(集計用!O908,得点換算データ!$I$3:$J$12),LOOKUP(集計用!O908,得点換算データ!$I$17:$J$26)))</f>
        <v/>
      </c>
      <c r="Q908" s="28" t="str">
        <f>IF(記入用!M908="","",記入用!M908)</f>
        <v/>
      </c>
      <c r="R908" s="30" t="str">
        <f>IF(集計用!Q908="","",IF(集計用!F908="男",LOOKUP(集計用!Q908,得点換算データ!$K$3:$L$12),LOOKUP(集計用!Q908,得点換算データ!$K$17:$L$26)))</f>
        <v/>
      </c>
      <c r="S908" s="28" t="str">
        <f>IF(記入用!N908="","",ROUNDUP(記入用!N908,1))</f>
        <v/>
      </c>
      <c r="T908" s="30" t="str">
        <f>IF(集計用!S908="","",IF(集計用!F908="男",LOOKUP(集計用!S908,得点換算データ!$M$3:$N$12),LOOKUP(集計用!S908,得点換算データ!$M$17:$N$26)))</f>
        <v/>
      </c>
      <c r="U908" s="28" t="str">
        <f>IF(記入用!O908="","",ROUNDDOWN(記入用!O908,0))</f>
        <v/>
      </c>
      <c r="V908" s="30" t="str">
        <f>IF(集計用!U908="","",IF(集計用!F908="男",LOOKUP(集計用!U908,得点換算データ!$O$3:$P$12),LOOKUP(集計用!U908,得点換算データ!$O$17:$P$26)))</f>
        <v/>
      </c>
      <c r="W908" s="28" t="str">
        <f>IF(記入用!P908="","",ROUNDDOWN(記入用!P908,0))</f>
        <v/>
      </c>
      <c r="X908" s="30" t="str">
        <f>IF(集計用!W908="","",IF(集計用!F908="男",LOOKUP(集計用!W908,得点換算データ!$Q$3:$R$12),LOOKUP(集計用!W908,得点換算データ!$Q$17:$R$26)))</f>
        <v/>
      </c>
      <c r="Y908" s="28" t="str">
        <f>IF(SUM(集計用!H908+J908+L908+N908+P908+R908+T908+V908+X908)=0,"",(H908+J908+L908+N908+T908+V908+X908+MAX(P908,R908)))</f>
        <v/>
      </c>
      <c r="Z908" s="28" t="str">
        <f>IF(Y908="","",IF(C908=1,LOOKUP(Y908,得点換算データ!$B$29:$B$33,得点換算データ!$A$29:$A$33),IF(C908=2,LOOKUP(Y908,得点換算データ!$C$29:$C$33,得点換算データ!$A$29:$A$33),LOOKUP(Y908,得点換算データ!$D$29:$D$33,得点換算データ!$A$29:$A$33))))</f>
        <v/>
      </c>
      <c r="AA908" s="27">
        <f t="shared" si="140"/>
        <v>0</v>
      </c>
      <c r="AB908" s="27"/>
      <c r="AC908" s="27">
        <f t="shared" si="141"/>
        <v>0</v>
      </c>
      <c r="AD908" s="27">
        <f t="shared" si="142"/>
        <v>0</v>
      </c>
      <c r="AE908" s="27">
        <f t="shared" si="143"/>
        <v>0</v>
      </c>
      <c r="AF908" s="27">
        <f t="shared" si="144"/>
        <v>0</v>
      </c>
      <c r="AG908" s="27">
        <f t="shared" si="145"/>
        <v>0</v>
      </c>
      <c r="AH908" s="27">
        <f t="shared" si="146"/>
        <v>0</v>
      </c>
      <c r="AI908" s="27">
        <f t="shared" si="147"/>
        <v>0</v>
      </c>
      <c r="AJ908" s="27">
        <f t="shared" si="148"/>
        <v>0</v>
      </c>
      <c r="AK908" s="27">
        <f t="shared" si="149"/>
        <v>0</v>
      </c>
    </row>
    <row r="909" spans="1:37">
      <c r="A909" s="28" t="str">
        <f>IF(記入用!A909="","",記入用!A909)</f>
        <v/>
      </c>
      <c r="B909" s="28" t="str">
        <f>IF(記入用!B909="","",記入用!B909)</f>
        <v/>
      </c>
      <c r="C909" s="28" t="str">
        <f>IF(記入用!C909="","",記入用!C909)</f>
        <v/>
      </c>
      <c r="D909" s="28" t="str">
        <f>IF(記入用!D909="","",記入用!D909)</f>
        <v/>
      </c>
      <c r="E909" s="28" t="str">
        <f>IF(記入用!E909="","",記入用!E909)</f>
        <v/>
      </c>
      <c r="F909" s="28" t="str">
        <f>IF(記入用!F909="","",記入用!F909)</f>
        <v/>
      </c>
      <c r="G909" s="28" t="str">
        <f>IF(OR(記入用!G909=0,記入用!H909=0),"",ROUND((記入用!G909+記入用!H909)/2,0))</f>
        <v/>
      </c>
      <c r="H909" s="29" t="str">
        <f>IF(集計用!G909="","",IF(集計用!F909="男",LOOKUP(集計用!G909,得点換算データ!$A$3:$B$12),LOOKUP(集計用!G909,得点換算データ!$A$17:$B$26)))</f>
        <v/>
      </c>
      <c r="I909" s="28" t="str">
        <f>IF(記入用!I909="","",記入用!I909)</f>
        <v/>
      </c>
      <c r="J909" s="30" t="str">
        <f>IF(集計用!I909="","",IF(集計用!F909="男",LOOKUP(集計用!I909,得点換算データ!$C$3:$D$12),LOOKUP(集計用!I909,得点換算データ!$C$17:$D$26)))</f>
        <v/>
      </c>
      <c r="K909" s="28" t="str">
        <f>IF(記入用!J909="","",ROUNDDOWN(記入用!J909,0))</f>
        <v/>
      </c>
      <c r="L909" s="29" t="str">
        <f>IF(集計用!K909="","",IF(集計用!F909="男",LOOKUP(集計用!K909,得点換算データ!$E$3:$F$12),LOOKUP(集計用!K909,得点換算データ!$E$17:$F$26)))</f>
        <v/>
      </c>
      <c r="M909" s="28" t="str">
        <f>IF(記入用!K909="","",記入用!K909)</f>
        <v/>
      </c>
      <c r="N909" s="30" t="str">
        <f>IF(集計用!M909="","",IF(集計用!F909="男",LOOKUP(集計用!M909,得点換算データ!$G$3:$H$12),LOOKUP(集計用!M909,得点換算データ!$G$17:$H$26)))</f>
        <v/>
      </c>
      <c r="O909" s="28" t="str">
        <f>IF(記入用!L909="","",記入用!L909)</f>
        <v/>
      </c>
      <c r="P909" s="30" t="str">
        <f>IF(集計用!O909="","",IF(集計用!F909="男",LOOKUP(集計用!O909,得点換算データ!$I$3:$J$12),LOOKUP(集計用!O909,得点換算データ!$I$17:$J$26)))</f>
        <v/>
      </c>
      <c r="Q909" s="28" t="str">
        <f>IF(記入用!M909="","",記入用!M909)</f>
        <v/>
      </c>
      <c r="R909" s="30" t="str">
        <f>IF(集計用!Q909="","",IF(集計用!F909="男",LOOKUP(集計用!Q909,得点換算データ!$K$3:$L$12),LOOKUP(集計用!Q909,得点換算データ!$K$17:$L$26)))</f>
        <v/>
      </c>
      <c r="S909" s="28" t="str">
        <f>IF(記入用!N909="","",ROUNDUP(記入用!N909,1))</f>
        <v/>
      </c>
      <c r="T909" s="30" t="str">
        <f>IF(集計用!S909="","",IF(集計用!F909="男",LOOKUP(集計用!S909,得点換算データ!$M$3:$N$12),LOOKUP(集計用!S909,得点換算データ!$M$17:$N$26)))</f>
        <v/>
      </c>
      <c r="U909" s="28" t="str">
        <f>IF(記入用!O909="","",ROUNDDOWN(記入用!O909,0))</f>
        <v/>
      </c>
      <c r="V909" s="30" t="str">
        <f>IF(集計用!U909="","",IF(集計用!F909="男",LOOKUP(集計用!U909,得点換算データ!$O$3:$P$12),LOOKUP(集計用!U909,得点換算データ!$O$17:$P$26)))</f>
        <v/>
      </c>
      <c r="W909" s="28" t="str">
        <f>IF(記入用!P909="","",ROUNDDOWN(記入用!P909,0))</f>
        <v/>
      </c>
      <c r="X909" s="30" t="str">
        <f>IF(集計用!W909="","",IF(集計用!F909="男",LOOKUP(集計用!W909,得点換算データ!$Q$3:$R$12),LOOKUP(集計用!W909,得点換算データ!$Q$17:$R$26)))</f>
        <v/>
      </c>
      <c r="Y909" s="28" t="str">
        <f>IF(SUM(集計用!H909+J909+L909+N909+P909+R909+T909+V909+X909)=0,"",(H909+J909+L909+N909+T909+V909+X909+MAX(P909,R909)))</f>
        <v/>
      </c>
      <c r="Z909" s="28" t="str">
        <f>IF(Y909="","",IF(C909=1,LOOKUP(Y909,得点換算データ!$B$29:$B$33,得点換算データ!$A$29:$A$33),IF(C909=2,LOOKUP(Y909,得点換算データ!$C$29:$C$33,得点換算データ!$A$29:$A$33),LOOKUP(Y909,得点換算データ!$D$29:$D$33,得点換算データ!$A$29:$A$33))))</f>
        <v/>
      </c>
      <c r="AA909" s="27">
        <f t="shared" si="140"/>
        <v>0</v>
      </c>
      <c r="AB909" s="27"/>
      <c r="AC909" s="27">
        <f t="shared" si="141"/>
        <v>0</v>
      </c>
      <c r="AD909" s="27">
        <f t="shared" si="142"/>
        <v>0</v>
      </c>
      <c r="AE909" s="27">
        <f t="shared" si="143"/>
        <v>0</v>
      </c>
      <c r="AF909" s="27">
        <f t="shared" si="144"/>
        <v>0</v>
      </c>
      <c r="AG909" s="27">
        <f t="shared" si="145"/>
        <v>0</v>
      </c>
      <c r="AH909" s="27">
        <f t="shared" si="146"/>
        <v>0</v>
      </c>
      <c r="AI909" s="27">
        <f t="shared" si="147"/>
        <v>0</v>
      </c>
      <c r="AJ909" s="27">
        <f t="shared" si="148"/>
        <v>0</v>
      </c>
      <c r="AK909" s="27">
        <f t="shared" si="149"/>
        <v>0</v>
      </c>
    </row>
    <row r="910" spans="1:37">
      <c r="A910" s="28" t="str">
        <f>IF(記入用!A910="","",記入用!A910)</f>
        <v/>
      </c>
      <c r="B910" s="28" t="str">
        <f>IF(記入用!B910="","",記入用!B910)</f>
        <v/>
      </c>
      <c r="C910" s="28" t="str">
        <f>IF(記入用!C910="","",記入用!C910)</f>
        <v/>
      </c>
      <c r="D910" s="28" t="str">
        <f>IF(記入用!D910="","",記入用!D910)</f>
        <v/>
      </c>
      <c r="E910" s="28" t="str">
        <f>IF(記入用!E910="","",記入用!E910)</f>
        <v/>
      </c>
      <c r="F910" s="28" t="str">
        <f>IF(記入用!F910="","",記入用!F910)</f>
        <v/>
      </c>
      <c r="G910" s="28" t="str">
        <f>IF(OR(記入用!G910=0,記入用!H910=0),"",ROUND((記入用!G910+記入用!H910)/2,0))</f>
        <v/>
      </c>
      <c r="H910" s="29" t="str">
        <f>IF(集計用!G910="","",IF(集計用!F910="男",LOOKUP(集計用!G910,得点換算データ!$A$3:$B$12),LOOKUP(集計用!G910,得点換算データ!$A$17:$B$26)))</f>
        <v/>
      </c>
      <c r="I910" s="28" t="str">
        <f>IF(記入用!I910="","",記入用!I910)</f>
        <v/>
      </c>
      <c r="J910" s="30" t="str">
        <f>IF(集計用!I910="","",IF(集計用!F910="男",LOOKUP(集計用!I910,得点換算データ!$C$3:$D$12),LOOKUP(集計用!I910,得点換算データ!$C$17:$D$26)))</f>
        <v/>
      </c>
      <c r="K910" s="28" t="str">
        <f>IF(記入用!J910="","",ROUNDDOWN(記入用!J910,0))</f>
        <v/>
      </c>
      <c r="L910" s="29" t="str">
        <f>IF(集計用!K910="","",IF(集計用!F910="男",LOOKUP(集計用!K910,得点換算データ!$E$3:$F$12),LOOKUP(集計用!K910,得点換算データ!$E$17:$F$26)))</f>
        <v/>
      </c>
      <c r="M910" s="28" t="str">
        <f>IF(記入用!K910="","",記入用!K910)</f>
        <v/>
      </c>
      <c r="N910" s="30" t="str">
        <f>IF(集計用!M910="","",IF(集計用!F910="男",LOOKUP(集計用!M910,得点換算データ!$G$3:$H$12),LOOKUP(集計用!M910,得点換算データ!$G$17:$H$26)))</f>
        <v/>
      </c>
      <c r="O910" s="28" t="str">
        <f>IF(記入用!L910="","",記入用!L910)</f>
        <v/>
      </c>
      <c r="P910" s="30" t="str">
        <f>IF(集計用!O910="","",IF(集計用!F910="男",LOOKUP(集計用!O910,得点換算データ!$I$3:$J$12),LOOKUP(集計用!O910,得点換算データ!$I$17:$J$26)))</f>
        <v/>
      </c>
      <c r="Q910" s="28" t="str">
        <f>IF(記入用!M910="","",記入用!M910)</f>
        <v/>
      </c>
      <c r="R910" s="30" t="str">
        <f>IF(集計用!Q910="","",IF(集計用!F910="男",LOOKUP(集計用!Q910,得点換算データ!$K$3:$L$12),LOOKUP(集計用!Q910,得点換算データ!$K$17:$L$26)))</f>
        <v/>
      </c>
      <c r="S910" s="28" t="str">
        <f>IF(記入用!N910="","",ROUNDUP(記入用!N910,1))</f>
        <v/>
      </c>
      <c r="T910" s="30" t="str">
        <f>IF(集計用!S910="","",IF(集計用!F910="男",LOOKUP(集計用!S910,得点換算データ!$M$3:$N$12),LOOKUP(集計用!S910,得点換算データ!$M$17:$N$26)))</f>
        <v/>
      </c>
      <c r="U910" s="28" t="str">
        <f>IF(記入用!O910="","",ROUNDDOWN(記入用!O910,0))</f>
        <v/>
      </c>
      <c r="V910" s="30" t="str">
        <f>IF(集計用!U910="","",IF(集計用!F910="男",LOOKUP(集計用!U910,得点換算データ!$O$3:$P$12),LOOKUP(集計用!U910,得点換算データ!$O$17:$P$26)))</f>
        <v/>
      </c>
      <c r="W910" s="28" t="str">
        <f>IF(記入用!P910="","",ROUNDDOWN(記入用!P910,0))</f>
        <v/>
      </c>
      <c r="X910" s="30" t="str">
        <f>IF(集計用!W910="","",IF(集計用!F910="男",LOOKUP(集計用!W910,得点換算データ!$Q$3:$R$12),LOOKUP(集計用!W910,得点換算データ!$Q$17:$R$26)))</f>
        <v/>
      </c>
      <c r="Y910" s="28" t="str">
        <f>IF(SUM(集計用!H910+J910+L910+N910+P910+R910+T910+V910+X910)=0,"",(H910+J910+L910+N910+T910+V910+X910+MAX(P910,R910)))</f>
        <v/>
      </c>
      <c r="Z910" s="28" t="str">
        <f>IF(Y910="","",IF(C910=1,LOOKUP(Y910,得点換算データ!$B$29:$B$33,得点換算データ!$A$29:$A$33),IF(C910=2,LOOKUP(Y910,得点換算データ!$C$29:$C$33,得点換算データ!$A$29:$A$33),LOOKUP(Y910,得点換算データ!$D$29:$D$33,得点換算データ!$A$29:$A$33))))</f>
        <v/>
      </c>
      <c r="AA910" s="27">
        <f t="shared" si="140"/>
        <v>0</v>
      </c>
      <c r="AB910" s="27"/>
      <c r="AC910" s="27">
        <f t="shared" si="141"/>
        <v>0</v>
      </c>
      <c r="AD910" s="27">
        <f t="shared" si="142"/>
        <v>0</v>
      </c>
      <c r="AE910" s="27">
        <f t="shared" si="143"/>
        <v>0</v>
      </c>
      <c r="AF910" s="27">
        <f t="shared" si="144"/>
        <v>0</v>
      </c>
      <c r="AG910" s="27">
        <f t="shared" si="145"/>
        <v>0</v>
      </c>
      <c r="AH910" s="27">
        <f t="shared" si="146"/>
        <v>0</v>
      </c>
      <c r="AI910" s="27">
        <f t="shared" si="147"/>
        <v>0</v>
      </c>
      <c r="AJ910" s="27">
        <f t="shared" si="148"/>
        <v>0</v>
      </c>
      <c r="AK910" s="27">
        <f t="shared" si="149"/>
        <v>0</v>
      </c>
    </row>
    <row r="911" spans="1:37">
      <c r="A911" s="28" t="str">
        <f>IF(記入用!A911="","",記入用!A911)</f>
        <v/>
      </c>
      <c r="B911" s="28" t="str">
        <f>IF(記入用!B911="","",記入用!B911)</f>
        <v/>
      </c>
      <c r="C911" s="28" t="str">
        <f>IF(記入用!C911="","",記入用!C911)</f>
        <v/>
      </c>
      <c r="D911" s="28" t="str">
        <f>IF(記入用!D911="","",記入用!D911)</f>
        <v/>
      </c>
      <c r="E911" s="28" t="str">
        <f>IF(記入用!E911="","",記入用!E911)</f>
        <v/>
      </c>
      <c r="F911" s="28" t="str">
        <f>IF(記入用!F911="","",記入用!F911)</f>
        <v/>
      </c>
      <c r="G911" s="28" t="str">
        <f>IF(OR(記入用!G911=0,記入用!H911=0),"",ROUND((記入用!G911+記入用!H911)/2,0))</f>
        <v/>
      </c>
      <c r="H911" s="29" t="str">
        <f>IF(集計用!G911="","",IF(集計用!F911="男",LOOKUP(集計用!G911,得点換算データ!$A$3:$B$12),LOOKUP(集計用!G911,得点換算データ!$A$17:$B$26)))</f>
        <v/>
      </c>
      <c r="I911" s="28" t="str">
        <f>IF(記入用!I911="","",記入用!I911)</f>
        <v/>
      </c>
      <c r="J911" s="30" t="str">
        <f>IF(集計用!I911="","",IF(集計用!F911="男",LOOKUP(集計用!I911,得点換算データ!$C$3:$D$12),LOOKUP(集計用!I911,得点換算データ!$C$17:$D$26)))</f>
        <v/>
      </c>
      <c r="K911" s="28" t="str">
        <f>IF(記入用!J911="","",ROUNDDOWN(記入用!J911,0))</f>
        <v/>
      </c>
      <c r="L911" s="29" t="str">
        <f>IF(集計用!K911="","",IF(集計用!F911="男",LOOKUP(集計用!K911,得点換算データ!$E$3:$F$12),LOOKUP(集計用!K911,得点換算データ!$E$17:$F$26)))</f>
        <v/>
      </c>
      <c r="M911" s="28" t="str">
        <f>IF(記入用!K911="","",記入用!K911)</f>
        <v/>
      </c>
      <c r="N911" s="30" t="str">
        <f>IF(集計用!M911="","",IF(集計用!F911="男",LOOKUP(集計用!M911,得点換算データ!$G$3:$H$12),LOOKUP(集計用!M911,得点換算データ!$G$17:$H$26)))</f>
        <v/>
      </c>
      <c r="O911" s="28" t="str">
        <f>IF(記入用!L911="","",記入用!L911)</f>
        <v/>
      </c>
      <c r="P911" s="30" t="str">
        <f>IF(集計用!O911="","",IF(集計用!F911="男",LOOKUP(集計用!O911,得点換算データ!$I$3:$J$12),LOOKUP(集計用!O911,得点換算データ!$I$17:$J$26)))</f>
        <v/>
      </c>
      <c r="Q911" s="28" t="str">
        <f>IF(記入用!M911="","",記入用!M911)</f>
        <v/>
      </c>
      <c r="R911" s="30" t="str">
        <f>IF(集計用!Q911="","",IF(集計用!F911="男",LOOKUP(集計用!Q911,得点換算データ!$K$3:$L$12),LOOKUP(集計用!Q911,得点換算データ!$K$17:$L$26)))</f>
        <v/>
      </c>
      <c r="S911" s="28" t="str">
        <f>IF(記入用!N911="","",ROUNDUP(記入用!N911,1))</f>
        <v/>
      </c>
      <c r="T911" s="30" t="str">
        <f>IF(集計用!S911="","",IF(集計用!F911="男",LOOKUP(集計用!S911,得点換算データ!$M$3:$N$12),LOOKUP(集計用!S911,得点換算データ!$M$17:$N$26)))</f>
        <v/>
      </c>
      <c r="U911" s="28" t="str">
        <f>IF(記入用!O911="","",ROUNDDOWN(記入用!O911,0))</f>
        <v/>
      </c>
      <c r="V911" s="30" t="str">
        <f>IF(集計用!U911="","",IF(集計用!F911="男",LOOKUP(集計用!U911,得点換算データ!$O$3:$P$12),LOOKUP(集計用!U911,得点換算データ!$O$17:$P$26)))</f>
        <v/>
      </c>
      <c r="W911" s="28" t="str">
        <f>IF(記入用!P911="","",ROUNDDOWN(記入用!P911,0))</f>
        <v/>
      </c>
      <c r="X911" s="30" t="str">
        <f>IF(集計用!W911="","",IF(集計用!F911="男",LOOKUP(集計用!W911,得点換算データ!$Q$3:$R$12),LOOKUP(集計用!W911,得点換算データ!$Q$17:$R$26)))</f>
        <v/>
      </c>
      <c r="Y911" s="28" t="str">
        <f>IF(SUM(集計用!H911+J911+L911+N911+P911+R911+T911+V911+X911)=0,"",(H911+J911+L911+N911+T911+V911+X911+MAX(P911,R911)))</f>
        <v/>
      </c>
      <c r="Z911" s="28" t="str">
        <f>IF(Y911="","",IF(C911=1,LOOKUP(Y911,得点換算データ!$B$29:$B$33,得点換算データ!$A$29:$A$33),IF(C911=2,LOOKUP(Y911,得点換算データ!$C$29:$C$33,得点換算データ!$A$29:$A$33),LOOKUP(Y911,得点換算データ!$D$29:$D$33,得点換算データ!$A$29:$A$33))))</f>
        <v/>
      </c>
      <c r="AA911" s="27">
        <f t="shared" si="140"/>
        <v>0</v>
      </c>
      <c r="AB911" s="27"/>
      <c r="AC911" s="27">
        <f t="shared" si="141"/>
        <v>0</v>
      </c>
      <c r="AD911" s="27">
        <f t="shared" si="142"/>
        <v>0</v>
      </c>
      <c r="AE911" s="27">
        <f t="shared" si="143"/>
        <v>0</v>
      </c>
      <c r="AF911" s="27">
        <f t="shared" si="144"/>
        <v>0</v>
      </c>
      <c r="AG911" s="27">
        <f t="shared" si="145"/>
        <v>0</v>
      </c>
      <c r="AH911" s="27">
        <f t="shared" si="146"/>
        <v>0</v>
      </c>
      <c r="AI911" s="27">
        <f t="shared" si="147"/>
        <v>0</v>
      </c>
      <c r="AJ911" s="27">
        <f t="shared" si="148"/>
        <v>0</v>
      </c>
      <c r="AK911" s="27">
        <f t="shared" si="149"/>
        <v>0</v>
      </c>
    </row>
    <row r="912" spans="1:37">
      <c r="A912" s="28" t="str">
        <f>IF(記入用!A912="","",記入用!A912)</f>
        <v/>
      </c>
      <c r="B912" s="28" t="str">
        <f>IF(記入用!B912="","",記入用!B912)</f>
        <v/>
      </c>
      <c r="C912" s="28" t="str">
        <f>IF(記入用!C912="","",記入用!C912)</f>
        <v/>
      </c>
      <c r="D912" s="28" t="str">
        <f>IF(記入用!D912="","",記入用!D912)</f>
        <v/>
      </c>
      <c r="E912" s="28" t="str">
        <f>IF(記入用!E912="","",記入用!E912)</f>
        <v/>
      </c>
      <c r="F912" s="28" t="str">
        <f>IF(記入用!F912="","",記入用!F912)</f>
        <v/>
      </c>
      <c r="G912" s="28" t="str">
        <f>IF(OR(記入用!G912=0,記入用!H912=0),"",ROUND((記入用!G912+記入用!H912)/2,0))</f>
        <v/>
      </c>
      <c r="H912" s="29" t="str">
        <f>IF(集計用!G912="","",IF(集計用!F912="男",LOOKUP(集計用!G912,得点換算データ!$A$3:$B$12),LOOKUP(集計用!G912,得点換算データ!$A$17:$B$26)))</f>
        <v/>
      </c>
      <c r="I912" s="28" t="str">
        <f>IF(記入用!I912="","",記入用!I912)</f>
        <v/>
      </c>
      <c r="J912" s="30" t="str">
        <f>IF(集計用!I912="","",IF(集計用!F912="男",LOOKUP(集計用!I912,得点換算データ!$C$3:$D$12),LOOKUP(集計用!I912,得点換算データ!$C$17:$D$26)))</f>
        <v/>
      </c>
      <c r="K912" s="28" t="str">
        <f>IF(記入用!J912="","",ROUNDDOWN(記入用!J912,0))</f>
        <v/>
      </c>
      <c r="L912" s="29" t="str">
        <f>IF(集計用!K912="","",IF(集計用!F912="男",LOOKUP(集計用!K912,得点換算データ!$E$3:$F$12),LOOKUP(集計用!K912,得点換算データ!$E$17:$F$26)))</f>
        <v/>
      </c>
      <c r="M912" s="28" t="str">
        <f>IF(記入用!K912="","",記入用!K912)</f>
        <v/>
      </c>
      <c r="N912" s="30" t="str">
        <f>IF(集計用!M912="","",IF(集計用!F912="男",LOOKUP(集計用!M912,得点換算データ!$G$3:$H$12),LOOKUP(集計用!M912,得点換算データ!$G$17:$H$26)))</f>
        <v/>
      </c>
      <c r="O912" s="28" t="str">
        <f>IF(記入用!L912="","",記入用!L912)</f>
        <v/>
      </c>
      <c r="P912" s="30" t="str">
        <f>IF(集計用!O912="","",IF(集計用!F912="男",LOOKUP(集計用!O912,得点換算データ!$I$3:$J$12),LOOKUP(集計用!O912,得点換算データ!$I$17:$J$26)))</f>
        <v/>
      </c>
      <c r="Q912" s="28" t="str">
        <f>IF(記入用!M912="","",記入用!M912)</f>
        <v/>
      </c>
      <c r="R912" s="30" t="str">
        <f>IF(集計用!Q912="","",IF(集計用!F912="男",LOOKUP(集計用!Q912,得点換算データ!$K$3:$L$12),LOOKUP(集計用!Q912,得点換算データ!$K$17:$L$26)))</f>
        <v/>
      </c>
      <c r="S912" s="28" t="str">
        <f>IF(記入用!N912="","",ROUNDUP(記入用!N912,1))</f>
        <v/>
      </c>
      <c r="T912" s="30" t="str">
        <f>IF(集計用!S912="","",IF(集計用!F912="男",LOOKUP(集計用!S912,得点換算データ!$M$3:$N$12),LOOKUP(集計用!S912,得点換算データ!$M$17:$N$26)))</f>
        <v/>
      </c>
      <c r="U912" s="28" t="str">
        <f>IF(記入用!O912="","",ROUNDDOWN(記入用!O912,0))</f>
        <v/>
      </c>
      <c r="V912" s="30" t="str">
        <f>IF(集計用!U912="","",IF(集計用!F912="男",LOOKUP(集計用!U912,得点換算データ!$O$3:$P$12),LOOKUP(集計用!U912,得点換算データ!$O$17:$P$26)))</f>
        <v/>
      </c>
      <c r="W912" s="28" t="str">
        <f>IF(記入用!P912="","",ROUNDDOWN(記入用!P912,0))</f>
        <v/>
      </c>
      <c r="X912" s="30" t="str">
        <f>IF(集計用!W912="","",IF(集計用!F912="男",LOOKUP(集計用!W912,得点換算データ!$Q$3:$R$12),LOOKUP(集計用!W912,得点換算データ!$Q$17:$R$26)))</f>
        <v/>
      </c>
      <c r="Y912" s="28" t="str">
        <f>IF(SUM(集計用!H912+J912+L912+N912+P912+R912+T912+V912+X912)=0,"",(H912+J912+L912+N912+T912+V912+X912+MAX(P912,R912)))</f>
        <v/>
      </c>
      <c r="Z912" s="28" t="str">
        <f>IF(Y912="","",IF(C912=1,LOOKUP(Y912,得点換算データ!$B$29:$B$33,得点換算データ!$A$29:$A$33),IF(C912=2,LOOKUP(Y912,得点換算データ!$C$29:$C$33,得点換算データ!$A$29:$A$33),LOOKUP(Y912,得点換算データ!$D$29:$D$33,得点換算データ!$A$29:$A$33))))</f>
        <v/>
      </c>
      <c r="AA912" s="27">
        <f t="shared" si="140"/>
        <v>0</v>
      </c>
      <c r="AB912" s="27"/>
      <c r="AC912" s="27">
        <f t="shared" si="141"/>
        <v>0</v>
      </c>
      <c r="AD912" s="27">
        <f t="shared" si="142"/>
        <v>0</v>
      </c>
      <c r="AE912" s="27">
        <f t="shared" si="143"/>
        <v>0</v>
      </c>
      <c r="AF912" s="27">
        <f t="shared" si="144"/>
        <v>0</v>
      </c>
      <c r="AG912" s="27">
        <f t="shared" si="145"/>
        <v>0</v>
      </c>
      <c r="AH912" s="27">
        <f t="shared" si="146"/>
        <v>0</v>
      </c>
      <c r="AI912" s="27">
        <f t="shared" si="147"/>
        <v>0</v>
      </c>
      <c r="AJ912" s="27">
        <f t="shared" si="148"/>
        <v>0</v>
      </c>
      <c r="AK912" s="27">
        <f t="shared" si="149"/>
        <v>0</v>
      </c>
    </row>
    <row r="913" spans="1:37">
      <c r="A913" s="28" t="str">
        <f>IF(記入用!A913="","",記入用!A913)</f>
        <v/>
      </c>
      <c r="B913" s="28" t="str">
        <f>IF(記入用!B913="","",記入用!B913)</f>
        <v/>
      </c>
      <c r="C913" s="28" t="str">
        <f>IF(記入用!C913="","",記入用!C913)</f>
        <v/>
      </c>
      <c r="D913" s="28" t="str">
        <f>IF(記入用!D913="","",記入用!D913)</f>
        <v/>
      </c>
      <c r="E913" s="28" t="str">
        <f>IF(記入用!E913="","",記入用!E913)</f>
        <v/>
      </c>
      <c r="F913" s="28" t="str">
        <f>IF(記入用!F913="","",記入用!F913)</f>
        <v/>
      </c>
      <c r="G913" s="28" t="str">
        <f>IF(OR(記入用!G913=0,記入用!H913=0),"",ROUND((記入用!G913+記入用!H913)/2,0))</f>
        <v/>
      </c>
      <c r="H913" s="29" t="str">
        <f>IF(集計用!G913="","",IF(集計用!F913="男",LOOKUP(集計用!G913,得点換算データ!$A$3:$B$12),LOOKUP(集計用!G913,得点換算データ!$A$17:$B$26)))</f>
        <v/>
      </c>
      <c r="I913" s="28" t="str">
        <f>IF(記入用!I913="","",記入用!I913)</f>
        <v/>
      </c>
      <c r="J913" s="30" t="str">
        <f>IF(集計用!I913="","",IF(集計用!F913="男",LOOKUP(集計用!I913,得点換算データ!$C$3:$D$12),LOOKUP(集計用!I913,得点換算データ!$C$17:$D$26)))</f>
        <v/>
      </c>
      <c r="K913" s="28" t="str">
        <f>IF(記入用!J913="","",ROUNDDOWN(記入用!J913,0))</f>
        <v/>
      </c>
      <c r="L913" s="29" t="str">
        <f>IF(集計用!K913="","",IF(集計用!F913="男",LOOKUP(集計用!K913,得点換算データ!$E$3:$F$12),LOOKUP(集計用!K913,得点換算データ!$E$17:$F$26)))</f>
        <v/>
      </c>
      <c r="M913" s="28" t="str">
        <f>IF(記入用!K913="","",記入用!K913)</f>
        <v/>
      </c>
      <c r="N913" s="30" t="str">
        <f>IF(集計用!M913="","",IF(集計用!F913="男",LOOKUP(集計用!M913,得点換算データ!$G$3:$H$12),LOOKUP(集計用!M913,得点換算データ!$G$17:$H$26)))</f>
        <v/>
      </c>
      <c r="O913" s="28" t="str">
        <f>IF(記入用!L913="","",記入用!L913)</f>
        <v/>
      </c>
      <c r="P913" s="30" t="str">
        <f>IF(集計用!O913="","",IF(集計用!F913="男",LOOKUP(集計用!O913,得点換算データ!$I$3:$J$12),LOOKUP(集計用!O913,得点換算データ!$I$17:$J$26)))</f>
        <v/>
      </c>
      <c r="Q913" s="28" t="str">
        <f>IF(記入用!M913="","",記入用!M913)</f>
        <v/>
      </c>
      <c r="R913" s="30" t="str">
        <f>IF(集計用!Q913="","",IF(集計用!F913="男",LOOKUP(集計用!Q913,得点換算データ!$K$3:$L$12),LOOKUP(集計用!Q913,得点換算データ!$K$17:$L$26)))</f>
        <v/>
      </c>
      <c r="S913" s="28" t="str">
        <f>IF(記入用!N913="","",ROUNDUP(記入用!N913,1))</f>
        <v/>
      </c>
      <c r="T913" s="30" t="str">
        <f>IF(集計用!S913="","",IF(集計用!F913="男",LOOKUP(集計用!S913,得点換算データ!$M$3:$N$12),LOOKUP(集計用!S913,得点換算データ!$M$17:$N$26)))</f>
        <v/>
      </c>
      <c r="U913" s="28" t="str">
        <f>IF(記入用!O913="","",ROUNDDOWN(記入用!O913,0))</f>
        <v/>
      </c>
      <c r="V913" s="30" t="str">
        <f>IF(集計用!U913="","",IF(集計用!F913="男",LOOKUP(集計用!U913,得点換算データ!$O$3:$P$12),LOOKUP(集計用!U913,得点換算データ!$O$17:$P$26)))</f>
        <v/>
      </c>
      <c r="W913" s="28" t="str">
        <f>IF(記入用!P913="","",ROUNDDOWN(記入用!P913,0))</f>
        <v/>
      </c>
      <c r="X913" s="30" t="str">
        <f>IF(集計用!W913="","",IF(集計用!F913="男",LOOKUP(集計用!W913,得点換算データ!$Q$3:$R$12),LOOKUP(集計用!W913,得点換算データ!$Q$17:$R$26)))</f>
        <v/>
      </c>
      <c r="Y913" s="28" t="str">
        <f>IF(SUM(集計用!H913+J913+L913+N913+P913+R913+T913+V913+X913)=0,"",(H913+J913+L913+N913+T913+V913+X913+MAX(P913,R913)))</f>
        <v/>
      </c>
      <c r="Z913" s="28" t="str">
        <f>IF(Y913="","",IF(C913=1,LOOKUP(Y913,得点換算データ!$B$29:$B$33,得点換算データ!$A$29:$A$33),IF(C913=2,LOOKUP(Y913,得点換算データ!$C$29:$C$33,得点換算データ!$A$29:$A$33),LOOKUP(Y913,得点換算データ!$D$29:$D$33,得点換算データ!$A$29:$A$33))))</f>
        <v/>
      </c>
      <c r="AA913" s="27">
        <f t="shared" si="140"/>
        <v>0</v>
      </c>
      <c r="AB913" s="27"/>
      <c r="AC913" s="27">
        <f t="shared" si="141"/>
        <v>0</v>
      </c>
      <c r="AD913" s="27">
        <f t="shared" si="142"/>
        <v>0</v>
      </c>
      <c r="AE913" s="27">
        <f t="shared" si="143"/>
        <v>0</v>
      </c>
      <c r="AF913" s="27">
        <f t="shared" si="144"/>
        <v>0</v>
      </c>
      <c r="AG913" s="27">
        <f t="shared" si="145"/>
        <v>0</v>
      </c>
      <c r="AH913" s="27">
        <f t="shared" si="146"/>
        <v>0</v>
      </c>
      <c r="AI913" s="27">
        <f t="shared" si="147"/>
        <v>0</v>
      </c>
      <c r="AJ913" s="27">
        <f t="shared" si="148"/>
        <v>0</v>
      </c>
      <c r="AK913" s="27">
        <f t="shared" si="149"/>
        <v>0</v>
      </c>
    </row>
    <row r="914" spans="1:37">
      <c r="A914" s="28" t="str">
        <f>IF(記入用!A914="","",記入用!A914)</f>
        <v/>
      </c>
      <c r="B914" s="28" t="str">
        <f>IF(記入用!B914="","",記入用!B914)</f>
        <v/>
      </c>
      <c r="C914" s="28" t="str">
        <f>IF(記入用!C914="","",記入用!C914)</f>
        <v/>
      </c>
      <c r="D914" s="28" t="str">
        <f>IF(記入用!D914="","",記入用!D914)</f>
        <v/>
      </c>
      <c r="E914" s="28" t="str">
        <f>IF(記入用!E914="","",記入用!E914)</f>
        <v/>
      </c>
      <c r="F914" s="28" t="str">
        <f>IF(記入用!F914="","",記入用!F914)</f>
        <v/>
      </c>
      <c r="G914" s="28" t="str">
        <f>IF(OR(記入用!G914=0,記入用!H914=0),"",ROUND((記入用!G914+記入用!H914)/2,0))</f>
        <v/>
      </c>
      <c r="H914" s="29" t="str">
        <f>IF(集計用!G914="","",IF(集計用!F914="男",LOOKUP(集計用!G914,得点換算データ!$A$3:$B$12),LOOKUP(集計用!G914,得点換算データ!$A$17:$B$26)))</f>
        <v/>
      </c>
      <c r="I914" s="28" t="str">
        <f>IF(記入用!I914="","",記入用!I914)</f>
        <v/>
      </c>
      <c r="J914" s="30" t="str">
        <f>IF(集計用!I914="","",IF(集計用!F914="男",LOOKUP(集計用!I914,得点換算データ!$C$3:$D$12),LOOKUP(集計用!I914,得点換算データ!$C$17:$D$26)))</f>
        <v/>
      </c>
      <c r="K914" s="28" t="str">
        <f>IF(記入用!J914="","",ROUNDDOWN(記入用!J914,0))</f>
        <v/>
      </c>
      <c r="L914" s="29" t="str">
        <f>IF(集計用!K914="","",IF(集計用!F914="男",LOOKUP(集計用!K914,得点換算データ!$E$3:$F$12),LOOKUP(集計用!K914,得点換算データ!$E$17:$F$26)))</f>
        <v/>
      </c>
      <c r="M914" s="28" t="str">
        <f>IF(記入用!K914="","",記入用!K914)</f>
        <v/>
      </c>
      <c r="N914" s="30" t="str">
        <f>IF(集計用!M914="","",IF(集計用!F914="男",LOOKUP(集計用!M914,得点換算データ!$G$3:$H$12),LOOKUP(集計用!M914,得点換算データ!$G$17:$H$26)))</f>
        <v/>
      </c>
      <c r="O914" s="28" t="str">
        <f>IF(記入用!L914="","",記入用!L914)</f>
        <v/>
      </c>
      <c r="P914" s="30" t="str">
        <f>IF(集計用!O914="","",IF(集計用!F914="男",LOOKUP(集計用!O914,得点換算データ!$I$3:$J$12),LOOKUP(集計用!O914,得点換算データ!$I$17:$J$26)))</f>
        <v/>
      </c>
      <c r="Q914" s="28" t="str">
        <f>IF(記入用!M914="","",記入用!M914)</f>
        <v/>
      </c>
      <c r="R914" s="30" t="str">
        <f>IF(集計用!Q914="","",IF(集計用!F914="男",LOOKUP(集計用!Q914,得点換算データ!$K$3:$L$12),LOOKUP(集計用!Q914,得点換算データ!$K$17:$L$26)))</f>
        <v/>
      </c>
      <c r="S914" s="28" t="str">
        <f>IF(記入用!N914="","",ROUNDUP(記入用!N914,1))</f>
        <v/>
      </c>
      <c r="T914" s="30" t="str">
        <f>IF(集計用!S914="","",IF(集計用!F914="男",LOOKUP(集計用!S914,得点換算データ!$M$3:$N$12),LOOKUP(集計用!S914,得点換算データ!$M$17:$N$26)))</f>
        <v/>
      </c>
      <c r="U914" s="28" t="str">
        <f>IF(記入用!O914="","",ROUNDDOWN(記入用!O914,0))</f>
        <v/>
      </c>
      <c r="V914" s="30" t="str">
        <f>IF(集計用!U914="","",IF(集計用!F914="男",LOOKUP(集計用!U914,得点換算データ!$O$3:$P$12),LOOKUP(集計用!U914,得点換算データ!$O$17:$P$26)))</f>
        <v/>
      </c>
      <c r="W914" s="28" t="str">
        <f>IF(記入用!P914="","",ROUNDDOWN(記入用!P914,0))</f>
        <v/>
      </c>
      <c r="X914" s="30" t="str">
        <f>IF(集計用!W914="","",IF(集計用!F914="男",LOOKUP(集計用!W914,得点換算データ!$Q$3:$R$12),LOOKUP(集計用!W914,得点換算データ!$Q$17:$R$26)))</f>
        <v/>
      </c>
      <c r="Y914" s="28" t="str">
        <f>IF(SUM(集計用!H914+J914+L914+N914+P914+R914+T914+V914+X914)=0,"",(H914+J914+L914+N914+T914+V914+X914+MAX(P914,R914)))</f>
        <v/>
      </c>
      <c r="Z914" s="28" t="str">
        <f>IF(Y914="","",IF(C914=1,LOOKUP(Y914,得点換算データ!$B$29:$B$33,得点換算データ!$A$29:$A$33),IF(C914=2,LOOKUP(Y914,得点換算データ!$C$29:$C$33,得点換算データ!$A$29:$A$33),LOOKUP(Y914,得点換算データ!$D$29:$D$33,得点換算データ!$A$29:$A$33))))</f>
        <v/>
      </c>
      <c r="AA914" s="27">
        <f t="shared" si="140"/>
        <v>0</v>
      </c>
      <c r="AB914" s="27"/>
      <c r="AC914" s="27">
        <f t="shared" si="141"/>
        <v>0</v>
      </c>
      <c r="AD914" s="27">
        <f t="shared" si="142"/>
        <v>0</v>
      </c>
      <c r="AE914" s="27">
        <f t="shared" si="143"/>
        <v>0</v>
      </c>
      <c r="AF914" s="27">
        <f t="shared" si="144"/>
        <v>0</v>
      </c>
      <c r="AG914" s="27">
        <f t="shared" si="145"/>
        <v>0</v>
      </c>
      <c r="AH914" s="27">
        <f t="shared" si="146"/>
        <v>0</v>
      </c>
      <c r="AI914" s="27">
        <f t="shared" si="147"/>
        <v>0</v>
      </c>
      <c r="AJ914" s="27">
        <f t="shared" si="148"/>
        <v>0</v>
      </c>
      <c r="AK914" s="27">
        <f t="shared" si="149"/>
        <v>0</v>
      </c>
    </row>
    <row r="915" spans="1:37">
      <c r="A915" s="28" t="str">
        <f>IF(記入用!A915="","",記入用!A915)</f>
        <v/>
      </c>
      <c r="B915" s="28" t="str">
        <f>IF(記入用!B915="","",記入用!B915)</f>
        <v/>
      </c>
      <c r="C915" s="28" t="str">
        <f>IF(記入用!C915="","",記入用!C915)</f>
        <v/>
      </c>
      <c r="D915" s="28" t="str">
        <f>IF(記入用!D915="","",記入用!D915)</f>
        <v/>
      </c>
      <c r="E915" s="28" t="str">
        <f>IF(記入用!E915="","",記入用!E915)</f>
        <v/>
      </c>
      <c r="F915" s="28" t="str">
        <f>IF(記入用!F915="","",記入用!F915)</f>
        <v/>
      </c>
      <c r="G915" s="28" t="str">
        <f>IF(OR(記入用!G915=0,記入用!H915=0),"",ROUND((記入用!G915+記入用!H915)/2,0))</f>
        <v/>
      </c>
      <c r="H915" s="29" t="str">
        <f>IF(集計用!G915="","",IF(集計用!F915="男",LOOKUP(集計用!G915,得点換算データ!$A$3:$B$12),LOOKUP(集計用!G915,得点換算データ!$A$17:$B$26)))</f>
        <v/>
      </c>
      <c r="I915" s="28" t="str">
        <f>IF(記入用!I915="","",記入用!I915)</f>
        <v/>
      </c>
      <c r="J915" s="30" t="str">
        <f>IF(集計用!I915="","",IF(集計用!F915="男",LOOKUP(集計用!I915,得点換算データ!$C$3:$D$12),LOOKUP(集計用!I915,得点換算データ!$C$17:$D$26)))</f>
        <v/>
      </c>
      <c r="K915" s="28" t="str">
        <f>IF(記入用!J915="","",ROUNDDOWN(記入用!J915,0))</f>
        <v/>
      </c>
      <c r="L915" s="29" t="str">
        <f>IF(集計用!K915="","",IF(集計用!F915="男",LOOKUP(集計用!K915,得点換算データ!$E$3:$F$12),LOOKUP(集計用!K915,得点換算データ!$E$17:$F$26)))</f>
        <v/>
      </c>
      <c r="M915" s="28" t="str">
        <f>IF(記入用!K915="","",記入用!K915)</f>
        <v/>
      </c>
      <c r="N915" s="30" t="str">
        <f>IF(集計用!M915="","",IF(集計用!F915="男",LOOKUP(集計用!M915,得点換算データ!$G$3:$H$12),LOOKUP(集計用!M915,得点換算データ!$G$17:$H$26)))</f>
        <v/>
      </c>
      <c r="O915" s="28" t="str">
        <f>IF(記入用!L915="","",記入用!L915)</f>
        <v/>
      </c>
      <c r="P915" s="30" t="str">
        <f>IF(集計用!O915="","",IF(集計用!F915="男",LOOKUP(集計用!O915,得点換算データ!$I$3:$J$12),LOOKUP(集計用!O915,得点換算データ!$I$17:$J$26)))</f>
        <v/>
      </c>
      <c r="Q915" s="28" t="str">
        <f>IF(記入用!M915="","",記入用!M915)</f>
        <v/>
      </c>
      <c r="R915" s="30" t="str">
        <f>IF(集計用!Q915="","",IF(集計用!F915="男",LOOKUP(集計用!Q915,得点換算データ!$K$3:$L$12),LOOKUP(集計用!Q915,得点換算データ!$K$17:$L$26)))</f>
        <v/>
      </c>
      <c r="S915" s="28" t="str">
        <f>IF(記入用!N915="","",ROUNDUP(記入用!N915,1))</f>
        <v/>
      </c>
      <c r="T915" s="30" t="str">
        <f>IF(集計用!S915="","",IF(集計用!F915="男",LOOKUP(集計用!S915,得点換算データ!$M$3:$N$12),LOOKUP(集計用!S915,得点換算データ!$M$17:$N$26)))</f>
        <v/>
      </c>
      <c r="U915" s="28" t="str">
        <f>IF(記入用!O915="","",ROUNDDOWN(記入用!O915,0))</f>
        <v/>
      </c>
      <c r="V915" s="30" t="str">
        <f>IF(集計用!U915="","",IF(集計用!F915="男",LOOKUP(集計用!U915,得点換算データ!$O$3:$P$12),LOOKUP(集計用!U915,得点換算データ!$O$17:$P$26)))</f>
        <v/>
      </c>
      <c r="W915" s="28" t="str">
        <f>IF(記入用!P915="","",ROUNDDOWN(記入用!P915,0))</f>
        <v/>
      </c>
      <c r="X915" s="30" t="str">
        <f>IF(集計用!W915="","",IF(集計用!F915="男",LOOKUP(集計用!W915,得点換算データ!$Q$3:$R$12),LOOKUP(集計用!W915,得点換算データ!$Q$17:$R$26)))</f>
        <v/>
      </c>
      <c r="Y915" s="28" t="str">
        <f>IF(SUM(集計用!H915+J915+L915+N915+P915+R915+T915+V915+X915)=0,"",(H915+J915+L915+N915+T915+V915+X915+MAX(P915,R915)))</f>
        <v/>
      </c>
      <c r="Z915" s="28" t="str">
        <f>IF(Y915="","",IF(C915=1,LOOKUP(Y915,得点換算データ!$B$29:$B$33,得点換算データ!$A$29:$A$33),IF(C915=2,LOOKUP(Y915,得点換算データ!$C$29:$C$33,得点換算データ!$A$29:$A$33),LOOKUP(Y915,得点換算データ!$D$29:$D$33,得点換算データ!$A$29:$A$33))))</f>
        <v/>
      </c>
      <c r="AA915" s="27">
        <f t="shared" si="140"/>
        <v>0</v>
      </c>
      <c r="AB915" s="27"/>
      <c r="AC915" s="27">
        <f t="shared" si="141"/>
        <v>0</v>
      </c>
      <c r="AD915" s="27">
        <f t="shared" si="142"/>
        <v>0</v>
      </c>
      <c r="AE915" s="27">
        <f t="shared" si="143"/>
        <v>0</v>
      </c>
      <c r="AF915" s="27">
        <f t="shared" si="144"/>
        <v>0</v>
      </c>
      <c r="AG915" s="27">
        <f t="shared" si="145"/>
        <v>0</v>
      </c>
      <c r="AH915" s="27">
        <f t="shared" si="146"/>
        <v>0</v>
      </c>
      <c r="AI915" s="27">
        <f t="shared" si="147"/>
        <v>0</v>
      </c>
      <c r="AJ915" s="27">
        <f t="shared" si="148"/>
        <v>0</v>
      </c>
      <c r="AK915" s="27">
        <f t="shared" si="149"/>
        <v>0</v>
      </c>
    </row>
    <row r="916" spans="1:37">
      <c r="A916" s="28" t="str">
        <f>IF(記入用!A916="","",記入用!A916)</f>
        <v/>
      </c>
      <c r="B916" s="28" t="str">
        <f>IF(記入用!B916="","",記入用!B916)</f>
        <v/>
      </c>
      <c r="C916" s="28" t="str">
        <f>IF(記入用!C916="","",記入用!C916)</f>
        <v/>
      </c>
      <c r="D916" s="28" t="str">
        <f>IF(記入用!D916="","",記入用!D916)</f>
        <v/>
      </c>
      <c r="E916" s="28" t="str">
        <f>IF(記入用!E916="","",記入用!E916)</f>
        <v/>
      </c>
      <c r="F916" s="28" t="str">
        <f>IF(記入用!F916="","",記入用!F916)</f>
        <v/>
      </c>
      <c r="G916" s="28" t="str">
        <f>IF(OR(記入用!G916=0,記入用!H916=0),"",ROUND((記入用!G916+記入用!H916)/2,0))</f>
        <v/>
      </c>
      <c r="H916" s="29" t="str">
        <f>IF(集計用!G916="","",IF(集計用!F916="男",LOOKUP(集計用!G916,得点換算データ!$A$3:$B$12),LOOKUP(集計用!G916,得点換算データ!$A$17:$B$26)))</f>
        <v/>
      </c>
      <c r="I916" s="28" t="str">
        <f>IF(記入用!I916="","",記入用!I916)</f>
        <v/>
      </c>
      <c r="J916" s="30" t="str">
        <f>IF(集計用!I916="","",IF(集計用!F916="男",LOOKUP(集計用!I916,得点換算データ!$C$3:$D$12),LOOKUP(集計用!I916,得点換算データ!$C$17:$D$26)))</f>
        <v/>
      </c>
      <c r="K916" s="28" t="str">
        <f>IF(記入用!J916="","",ROUNDDOWN(記入用!J916,0))</f>
        <v/>
      </c>
      <c r="L916" s="29" t="str">
        <f>IF(集計用!K916="","",IF(集計用!F916="男",LOOKUP(集計用!K916,得点換算データ!$E$3:$F$12),LOOKUP(集計用!K916,得点換算データ!$E$17:$F$26)))</f>
        <v/>
      </c>
      <c r="M916" s="28" t="str">
        <f>IF(記入用!K916="","",記入用!K916)</f>
        <v/>
      </c>
      <c r="N916" s="30" t="str">
        <f>IF(集計用!M916="","",IF(集計用!F916="男",LOOKUP(集計用!M916,得点換算データ!$G$3:$H$12),LOOKUP(集計用!M916,得点換算データ!$G$17:$H$26)))</f>
        <v/>
      </c>
      <c r="O916" s="28" t="str">
        <f>IF(記入用!L916="","",記入用!L916)</f>
        <v/>
      </c>
      <c r="P916" s="30" t="str">
        <f>IF(集計用!O916="","",IF(集計用!F916="男",LOOKUP(集計用!O916,得点換算データ!$I$3:$J$12),LOOKUP(集計用!O916,得点換算データ!$I$17:$J$26)))</f>
        <v/>
      </c>
      <c r="Q916" s="28" t="str">
        <f>IF(記入用!M916="","",記入用!M916)</f>
        <v/>
      </c>
      <c r="R916" s="30" t="str">
        <f>IF(集計用!Q916="","",IF(集計用!F916="男",LOOKUP(集計用!Q916,得点換算データ!$K$3:$L$12),LOOKUP(集計用!Q916,得点換算データ!$K$17:$L$26)))</f>
        <v/>
      </c>
      <c r="S916" s="28" t="str">
        <f>IF(記入用!N916="","",ROUNDUP(記入用!N916,1))</f>
        <v/>
      </c>
      <c r="T916" s="30" t="str">
        <f>IF(集計用!S916="","",IF(集計用!F916="男",LOOKUP(集計用!S916,得点換算データ!$M$3:$N$12),LOOKUP(集計用!S916,得点換算データ!$M$17:$N$26)))</f>
        <v/>
      </c>
      <c r="U916" s="28" t="str">
        <f>IF(記入用!O916="","",ROUNDDOWN(記入用!O916,0))</f>
        <v/>
      </c>
      <c r="V916" s="30" t="str">
        <f>IF(集計用!U916="","",IF(集計用!F916="男",LOOKUP(集計用!U916,得点換算データ!$O$3:$P$12),LOOKUP(集計用!U916,得点換算データ!$O$17:$P$26)))</f>
        <v/>
      </c>
      <c r="W916" s="28" t="str">
        <f>IF(記入用!P916="","",ROUNDDOWN(記入用!P916,0))</f>
        <v/>
      </c>
      <c r="X916" s="30" t="str">
        <f>IF(集計用!W916="","",IF(集計用!F916="男",LOOKUP(集計用!W916,得点換算データ!$Q$3:$R$12),LOOKUP(集計用!W916,得点換算データ!$Q$17:$R$26)))</f>
        <v/>
      </c>
      <c r="Y916" s="28" t="str">
        <f>IF(SUM(集計用!H916+J916+L916+N916+P916+R916+T916+V916+X916)=0,"",(H916+J916+L916+N916+T916+V916+X916+MAX(P916,R916)))</f>
        <v/>
      </c>
      <c r="Z916" s="28" t="str">
        <f>IF(Y916="","",IF(C916=1,LOOKUP(Y916,得点換算データ!$B$29:$B$33,得点換算データ!$A$29:$A$33),IF(C916=2,LOOKUP(Y916,得点換算データ!$C$29:$C$33,得点換算データ!$A$29:$A$33),LOOKUP(Y916,得点換算データ!$D$29:$D$33,得点換算データ!$A$29:$A$33))))</f>
        <v/>
      </c>
      <c r="AA916" s="27">
        <f t="shared" si="140"/>
        <v>0</v>
      </c>
      <c r="AB916" s="27"/>
      <c r="AC916" s="27">
        <f t="shared" si="141"/>
        <v>0</v>
      </c>
      <c r="AD916" s="27">
        <f t="shared" si="142"/>
        <v>0</v>
      </c>
      <c r="AE916" s="27">
        <f t="shared" si="143"/>
        <v>0</v>
      </c>
      <c r="AF916" s="27">
        <f t="shared" si="144"/>
        <v>0</v>
      </c>
      <c r="AG916" s="27">
        <f t="shared" si="145"/>
        <v>0</v>
      </c>
      <c r="AH916" s="27">
        <f t="shared" si="146"/>
        <v>0</v>
      </c>
      <c r="AI916" s="27">
        <f t="shared" si="147"/>
        <v>0</v>
      </c>
      <c r="AJ916" s="27">
        <f t="shared" si="148"/>
        <v>0</v>
      </c>
      <c r="AK916" s="27">
        <f t="shared" si="149"/>
        <v>0</v>
      </c>
    </row>
    <row r="917" spans="1:37">
      <c r="A917" s="28" t="str">
        <f>IF(記入用!A917="","",記入用!A917)</f>
        <v/>
      </c>
      <c r="B917" s="28" t="str">
        <f>IF(記入用!B917="","",記入用!B917)</f>
        <v/>
      </c>
      <c r="C917" s="28" t="str">
        <f>IF(記入用!C917="","",記入用!C917)</f>
        <v/>
      </c>
      <c r="D917" s="28" t="str">
        <f>IF(記入用!D917="","",記入用!D917)</f>
        <v/>
      </c>
      <c r="E917" s="28" t="str">
        <f>IF(記入用!E917="","",記入用!E917)</f>
        <v/>
      </c>
      <c r="F917" s="28" t="str">
        <f>IF(記入用!F917="","",記入用!F917)</f>
        <v/>
      </c>
      <c r="G917" s="28" t="str">
        <f>IF(OR(記入用!G917=0,記入用!H917=0),"",ROUND((記入用!G917+記入用!H917)/2,0))</f>
        <v/>
      </c>
      <c r="H917" s="29" t="str">
        <f>IF(集計用!G917="","",IF(集計用!F917="男",LOOKUP(集計用!G917,得点換算データ!$A$3:$B$12),LOOKUP(集計用!G917,得点換算データ!$A$17:$B$26)))</f>
        <v/>
      </c>
      <c r="I917" s="28" t="str">
        <f>IF(記入用!I917="","",記入用!I917)</f>
        <v/>
      </c>
      <c r="J917" s="30" t="str">
        <f>IF(集計用!I917="","",IF(集計用!F917="男",LOOKUP(集計用!I917,得点換算データ!$C$3:$D$12),LOOKUP(集計用!I917,得点換算データ!$C$17:$D$26)))</f>
        <v/>
      </c>
      <c r="K917" s="28" t="str">
        <f>IF(記入用!J917="","",ROUNDDOWN(記入用!J917,0))</f>
        <v/>
      </c>
      <c r="L917" s="29" t="str">
        <f>IF(集計用!K917="","",IF(集計用!F917="男",LOOKUP(集計用!K917,得点換算データ!$E$3:$F$12),LOOKUP(集計用!K917,得点換算データ!$E$17:$F$26)))</f>
        <v/>
      </c>
      <c r="M917" s="28" t="str">
        <f>IF(記入用!K917="","",記入用!K917)</f>
        <v/>
      </c>
      <c r="N917" s="30" t="str">
        <f>IF(集計用!M917="","",IF(集計用!F917="男",LOOKUP(集計用!M917,得点換算データ!$G$3:$H$12),LOOKUP(集計用!M917,得点換算データ!$G$17:$H$26)))</f>
        <v/>
      </c>
      <c r="O917" s="28" t="str">
        <f>IF(記入用!L917="","",記入用!L917)</f>
        <v/>
      </c>
      <c r="P917" s="30" t="str">
        <f>IF(集計用!O917="","",IF(集計用!F917="男",LOOKUP(集計用!O917,得点換算データ!$I$3:$J$12),LOOKUP(集計用!O917,得点換算データ!$I$17:$J$26)))</f>
        <v/>
      </c>
      <c r="Q917" s="28" t="str">
        <f>IF(記入用!M917="","",記入用!M917)</f>
        <v/>
      </c>
      <c r="R917" s="30" t="str">
        <f>IF(集計用!Q917="","",IF(集計用!F917="男",LOOKUP(集計用!Q917,得点換算データ!$K$3:$L$12),LOOKUP(集計用!Q917,得点換算データ!$K$17:$L$26)))</f>
        <v/>
      </c>
      <c r="S917" s="28" t="str">
        <f>IF(記入用!N917="","",ROUNDUP(記入用!N917,1))</f>
        <v/>
      </c>
      <c r="T917" s="30" t="str">
        <f>IF(集計用!S917="","",IF(集計用!F917="男",LOOKUP(集計用!S917,得点換算データ!$M$3:$N$12),LOOKUP(集計用!S917,得点換算データ!$M$17:$N$26)))</f>
        <v/>
      </c>
      <c r="U917" s="28" t="str">
        <f>IF(記入用!O917="","",ROUNDDOWN(記入用!O917,0))</f>
        <v/>
      </c>
      <c r="V917" s="30" t="str">
        <f>IF(集計用!U917="","",IF(集計用!F917="男",LOOKUP(集計用!U917,得点換算データ!$O$3:$P$12),LOOKUP(集計用!U917,得点換算データ!$O$17:$P$26)))</f>
        <v/>
      </c>
      <c r="W917" s="28" t="str">
        <f>IF(記入用!P917="","",ROUNDDOWN(記入用!P917,0))</f>
        <v/>
      </c>
      <c r="X917" s="30" t="str">
        <f>IF(集計用!W917="","",IF(集計用!F917="男",LOOKUP(集計用!W917,得点換算データ!$Q$3:$R$12),LOOKUP(集計用!W917,得点換算データ!$Q$17:$R$26)))</f>
        <v/>
      </c>
      <c r="Y917" s="28" t="str">
        <f>IF(SUM(集計用!H917+J917+L917+N917+P917+R917+T917+V917+X917)=0,"",(H917+J917+L917+N917+T917+V917+X917+MAX(P917,R917)))</f>
        <v/>
      </c>
      <c r="Z917" s="28" t="str">
        <f>IF(Y917="","",IF(C917=1,LOOKUP(Y917,得点換算データ!$B$29:$B$33,得点換算データ!$A$29:$A$33),IF(C917=2,LOOKUP(Y917,得点換算データ!$C$29:$C$33,得点換算データ!$A$29:$A$33),LOOKUP(Y917,得点換算データ!$D$29:$D$33,得点換算データ!$A$29:$A$33))))</f>
        <v/>
      </c>
      <c r="AA917" s="27">
        <f t="shared" si="140"/>
        <v>0</v>
      </c>
      <c r="AB917" s="27"/>
      <c r="AC917" s="27">
        <f t="shared" si="141"/>
        <v>0</v>
      </c>
      <c r="AD917" s="27">
        <f t="shared" si="142"/>
        <v>0</v>
      </c>
      <c r="AE917" s="27">
        <f t="shared" si="143"/>
        <v>0</v>
      </c>
      <c r="AF917" s="27">
        <f t="shared" si="144"/>
        <v>0</v>
      </c>
      <c r="AG917" s="27">
        <f t="shared" si="145"/>
        <v>0</v>
      </c>
      <c r="AH917" s="27">
        <f t="shared" si="146"/>
        <v>0</v>
      </c>
      <c r="AI917" s="27">
        <f t="shared" si="147"/>
        <v>0</v>
      </c>
      <c r="AJ917" s="27">
        <f t="shared" si="148"/>
        <v>0</v>
      </c>
      <c r="AK917" s="27">
        <f t="shared" si="149"/>
        <v>0</v>
      </c>
    </row>
    <row r="918" spans="1:37">
      <c r="A918" s="28" t="str">
        <f>IF(記入用!A918="","",記入用!A918)</f>
        <v/>
      </c>
      <c r="B918" s="28" t="str">
        <f>IF(記入用!B918="","",記入用!B918)</f>
        <v/>
      </c>
      <c r="C918" s="28" t="str">
        <f>IF(記入用!C918="","",記入用!C918)</f>
        <v/>
      </c>
      <c r="D918" s="28" t="str">
        <f>IF(記入用!D918="","",記入用!D918)</f>
        <v/>
      </c>
      <c r="E918" s="28" t="str">
        <f>IF(記入用!E918="","",記入用!E918)</f>
        <v/>
      </c>
      <c r="F918" s="28" t="str">
        <f>IF(記入用!F918="","",記入用!F918)</f>
        <v/>
      </c>
      <c r="G918" s="28" t="str">
        <f>IF(OR(記入用!G918=0,記入用!H918=0),"",ROUND((記入用!G918+記入用!H918)/2,0))</f>
        <v/>
      </c>
      <c r="H918" s="29" t="str">
        <f>IF(集計用!G918="","",IF(集計用!F918="男",LOOKUP(集計用!G918,得点換算データ!$A$3:$B$12),LOOKUP(集計用!G918,得点換算データ!$A$17:$B$26)))</f>
        <v/>
      </c>
      <c r="I918" s="28" t="str">
        <f>IF(記入用!I918="","",記入用!I918)</f>
        <v/>
      </c>
      <c r="J918" s="30" t="str">
        <f>IF(集計用!I918="","",IF(集計用!F918="男",LOOKUP(集計用!I918,得点換算データ!$C$3:$D$12),LOOKUP(集計用!I918,得点換算データ!$C$17:$D$26)))</f>
        <v/>
      </c>
      <c r="K918" s="28" t="str">
        <f>IF(記入用!J918="","",ROUNDDOWN(記入用!J918,0))</f>
        <v/>
      </c>
      <c r="L918" s="29" t="str">
        <f>IF(集計用!K918="","",IF(集計用!F918="男",LOOKUP(集計用!K918,得点換算データ!$E$3:$F$12),LOOKUP(集計用!K918,得点換算データ!$E$17:$F$26)))</f>
        <v/>
      </c>
      <c r="M918" s="28" t="str">
        <f>IF(記入用!K918="","",記入用!K918)</f>
        <v/>
      </c>
      <c r="N918" s="30" t="str">
        <f>IF(集計用!M918="","",IF(集計用!F918="男",LOOKUP(集計用!M918,得点換算データ!$G$3:$H$12),LOOKUP(集計用!M918,得点換算データ!$G$17:$H$26)))</f>
        <v/>
      </c>
      <c r="O918" s="28" t="str">
        <f>IF(記入用!L918="","",記入用!L918)</f>
        <v/>
      </c>
      <c r="P918" s="30" t="str">
        <f>IF(集計用!O918="","",IF(集計用!F918="男",LOOKUP(集計用!O918,得点換算データ!$I$3:$J$12),LOOKUP(集計用!O918,得点換算データ!$I$17:$J$26)))</f>
        <v/>
      </c>
      <c r="Q918" s="28" t="str">
        <f>IF(記入用!M918="","",記入用!M918)</f>
        <v/>
      </c>
      <c r="R918" s="30" t="str">
        <f>IF(集計用!Q918="","",IF(集計用!F918="男",LOOKUP(集計用!Q918,得点換算データ!$K$3:$L$12),LOOKUP(集計用!Q918,得点換算データ!$K$17:$L$26)))</f>
        <v/>
      </c>
      <c r="S918" s="28" t="str">
        <f>IF(記入用!N918="","",ROUNDUP(記入用!N918,1))</f>
        <v/>
      </c>
      <c r="T918" s="30" t="str">
        <f>IF(集計用!S918="","",IF(集計用!F918="男",LOOKUP(集計用!S918,得点換算データ!$M$3:$N$12),LOOKUP(集計用!S918,得点換算データ!$M$17:$N$26)))</f>
        <v/>
      </c>
      <c r="U918" s="28" t="str">
        <f>IF(記入用!O918="","",ROUNDDOWN(記入用!O918,0))</f>
        <v/>
      </c>
      <c r="V918" s="30" t="str">
        <f>IF(集計用!U918="","",IF(集計用!F918="男",LOOKUP(集計用!U918,得点換算データ!$O$3:$P$12),LOOKUP(集計用!U918,得点換算データ!$O$17:$P$26)))</f>
        <v/>
      </c>
      <c r="W918" s="28" t="str">
        <f>IF(記入用!P918="","",ROUNDDOWN(記入用!P918,0))</f>
        <v/>
      </c>
      <c r="X918" s="30" t="str">
        <f>IF(集計用!W918="","",IF(集計用!F918="男",LOOKUP(集計用!W918,得点換算データ!$Q$3:$R$12),LOOKUP(集計用!W918,得点換算データ!$Q$17:$R$26)))</f>
        <v/>
      </c>
      <c r="Y918" s="28" t="str">
        <f>IF(SUM(集計用!H918+J918+L918+N918+P918+R918+T918+V918+X918)=0,"",(H918+J918+L918+N918+T918+V918+X918+MAX(P918,R918)))</f>
        <v/>
      </c>
      <c r="Z918" s="28" t="str">
        <f>IF(Y918="","",IF(C918=1,LOOKUP(Y918,得点換算データ!$B$29:$B$33,得点換算データ!$A$29:$A$33),IF(C918=2,LOOKUP(Y918,得点換算データ!$C$29:$C$33,得点換算データ!$A$29:$A$33),LOOKUP(Y918,得点換算データ!$D$29:$D$33,得点換算データ!$A$29:$A$33))))</f>
        <v/>
      </c>
      <c r="AA918" s="27">
        <f t="shared" si="140"/>
        <v>0</v>
      </c>
      <c r="AB918" s="27"/>
      <c r="AC918" s="27">
        <f t="shared" si="141"/>
        <v>0</v>
      </c>
      <c r="AD918" s="27">
        <f t="shared" si="142"/>
        <v>0</v>
      </c>
      <c r="AE918" s="27">
        <f t="shared" si="143"/>
        <v>0</v>
      </c>
      <c r="AF918" s="27">
        <f t="shared" si="144"/>
        <v>0</v>
      </c>
      <c r="AG918" s="27">
        <f t="shared" si="145"/>
        <v>0</v>
      </c>
      <c r="AH918" s="27">
        <f t="shared" si="146"/>
        <v>0</v>
      </c>
      <c r="AI918" s="27">
        <f t="shared" si="147"/>
        <v>0</v>
      </c>
      <c r="AJ918" s="27">
        <f t="shared" si="148"/>
        <v>0</v>
      </c>
      <c r="AK918" s="27">
        <f t="shared" si="149"/>
        <v>0</v>
      </c>
    </row>
    <row r="919" spans="1:37">
      <c r="A919" s="28" t="str">
        <f>IF(記入用!A919="","",記入用!A919)</f>
        <v/>
      </c>
      <c r="B919" s="28" t="str">
        <f>IF(記入用!B919="","",記入用!B919)</f>
        <v/>
      </c>
      <c r="C919" s="28" t="str">
        <f>IF(記入用!C919="","",記入用!C919)</f>
        <v/>
      </c>
      <c r="D919" s="28" t="str">
        <f>IF(記入用!D919="","",記入用!D919)</f>
        <v/>
      </c>
      <c r="E919" s="28" t="str">
        <f>IF(記入用!E919="","",記入用!E919)</f>
        <v/>
      </c>
      <c r="F919" s="28" t="str">
        <f>IF(記入用!F919="","",記入用!F919)</f>
        <v/>
      </c>
      <c r="G919" s="28" t="str">
        <f>IF(OR(記入用!G919=0,記入用!H919=0),"",ROUND((記入用!G919+記入用!H919)/2,0))</f>
        <v/>
      </c>
      <c r="H919" s="29" t="str">
        <f>IF(集計用!G919="","",IF(集計用!F919="男",LOOKUP(集計用!G919,得点換算データ!$A$3:$B$12),LOOKUP(集計用!G919,得点換算データ!$A$17:$B$26)))</f>
        <v/>
      </c>
      <c r="I919" s="28" t="str">
        <f>IF(記入用!I919="","",記入用!I919)</f>
        <v/>
      </c>
      <c r="J919" s="30" t="str">
        <f>IF(集計用!I919="","",IF(集計用!F919="男",LOOKUP(集計用!I919,得点換算データ!$C$3:$D$12),LOOKUP(集計用!I919,得点換算データ!$C$17:$D$26)))</f>
        <v/>
      </c>
      <c r="K919" s="28" t="str">
        <f>IF(記入用!J919="","",ROUNDDOWN(記入用!J919,0))</f>
        <v/>
      </c>
      <c r="L919" s="29" t="str">
        <f>IF(集計用!K919="","",IF(集計用!F919="男",LOOKUP(集計用!K919,得点換算データ!$E$3:$F$12),LOOKUP(集計用!K919,得点換算データ!$E$17:$F$26)))</f>
        <v/>
      </c>
      <c r="M919" s="28" t="str">
        <f>IF(記入用!K919="","",記入用!K919)</f>
        <v/>
      </c>
      <c r="N919" s="30" t="str">
        <f>IF(集計用!M919="","",IF(集計用!F919="男",LOOKUP(集計用!M919,得点換算データ!$G$3:$H$12),LOOKUP(集計用!M919,得点換算データ!$G$17:$H$26)))</f>
        <v/>
      </c>
      <c r="O919" s="28" t="str">
        <f>IF(記入用!L919="","",記入用!L919)</f>
        <v/>
      </c>
      <c r="P919" s="30" t="str">
        <f>IF(集計用!O919="","",IF(集計用!F919="男",LOOKUP(集計用!O919,得点換算データ!$I$3:$J$12),LOOKUP(集計用!O919,得点換算データ!$I$17:$J$26)))</f>
        <v/>
      </c>
      <c r="Q919" s="28" t="str">
        <f>IF(記入用!M919="","",記入用!M919)</f>
        <v/>
      </c>
      <c r="R919" s="30" t="str">
        <f>IF(集計用!Q919="","",IF(集計用!F919="男",LOOKUP(集計用!Q919,得点換算データ!$K$3:$L$12),LOOKUP(集計用!Q919,得点換算データ!$K$17:$L$26)))</f>
        <v/>
      </c>
      <c r="S919" s="28" t="str">
        <f>IF(記入用!N919="","",ROUNDUP(記入用!N919,1))</f>
        <v/>
      </c>
      <c r="T919" s="30" t="str">
        <f>IF(集計用!S919="","",IF(集計用!F919="男",LOOKUP(集計用!S919,得点換算データ!$M$3:$N$12),LOOKUP(集計用!S919,得点換算データ!$M$17:$N$26)))</f>
        <v/>
      </c>
      <c r="U919" s="28" t="str">
        <f>IF(記入用!O919="","",ROUNDDOWN(記入用!O919,0))</f>
        <v/>
      </c>
      <c r="V919" s="30" t="str">
        <f>IF(集計用!U919="","",IF(集計用!F919="男",LOOKUP(集計用!U919,得点換算データ!$O$3:$P$12),LOOKUP(集計用!U919,得点換算データ!$O$17:$P$26)))</f>
        <v/>
      </c>
      <c r="W919" s="28" t="str">
        <f>IF(記入用!P919="","",ROUNDDOWN(記入用!P919,0))</f>
        <v/>
      </c>
      <c r="X919" s="30" t="str">
        <f>IF(集計用!W919="","",IF(集計用!F919="男",LOOKUP(集計用!W919,得点換算データ!$Q$3:$R$12),LOOKUP(集計用!W919,得点換算データ!$Q$17:$R$26)))</f>
        <v/>
      </c>
      <c r="Y919" s="28" t="str">
        <f>IF(SUM(集計用!H919+J919+L919+N919+P919+R919+T919+V919+X919)=0,"",(H919+J919+L919+N919+T919+V919+X919+MAX(P919,R919)))</f>
        <v/>
      </c>
      <c r="Z919" s="28" t="str">
        <f>IF(Y919="","",IF(C919=1,LOOKUP(Y919,得点換算データ!$B$29:$B$33,得点換算データ!$A$29:$A$33),IF(C919=2,LOOKUP(Y919,得点換算データ!$C$29:$C$33,得点換算データ!$A$29:$A$33),LOOKUP(Y919,得点換算データ!$D$29:$D$33,得点換算データ!$A$29:$A$33))))</f>
        <v/>
      </c>
      <c r="AA919" s="27">
        <f t="shared" si="140"/>
        <v>0</v>
      </c>
      <c r="AB919" s="27"/>
      <c r="AC919" s="27">
        <f t="shared" si="141"/>
        <v>0</v>
      </c>
      <c r="AD919" s="27">
        <f t="shared" si="142"/>
        <v>0</v>
      </c>
      <c r="AE919" s="27">
        <f t="shared" si="143"/>
        <v>0</v>
      </c>
      <c r="AF919" s="27">
        <f t="shared" si="144"/>
        <v>0</v>
      </c>
      <c r="AG919" s="27">
        <f t="shared" si="145"/>
        <v>0</v>
      </c>
      <c r="AH919" s="27">
        <f t="shared" si="146"/>
        <v>0</v>
      </c>
      <c r="AI919" s="27">
        <f t="shared" si="147"/>
        <v>0</v>
      </c>
      <c r="AJ919" s="27">
        <f t="shared" si="148"/>
        <v>0</v>
      </c>
      <c r="AK919" s="27">
        <f t="shared" si="149"/>
        <v>0</v>
      </c>
    </row>
    <row r="920" spans="1:37">
      <c r="A920" s="28" t="str">
        <f>IF(記入用!A920="","",記入用!A920)</f>
        <v/>
      </c>
      <c r="B920" s="28" t="str">
        <f>IF(記入用!B920="","",記入用!B920)</f>
        <v/>
      </c>
      <c r="C920" s="28" t="str">
        <f>IF(記入用!C920="","",記入用!C920)</f>
        <v/>
      </c>
      <c r="D920" s="28" t="str">
        <f>IF(記入用!D920="","",記入用!D920)</f>
        <v/>
      </c>
      <c r="E920" s="28" t="str">
        <f>IF(記入用!E920="","",記入用!E920)</f>
        <v/>
      </c>
      <c r="F920" s="28" t="str">
        <f>IF(記入用!F920="","",記入用!F920)</f>
        <v/>
      </c>
      <c r="G920" s="28" t="str">
        <f>IF(OR(記入用!G920=0,記入用!H920=0),"",ROUND((記入用!G920+記入用!H920)/2,0))</f>
        <v/>
      </c>
      <c r="H920" s="29" t="str">
        <f>IF(集計用!G920="","",IF(集計用!F920="男",LOOKUP(集計用!G920,得点換算データ!$A$3:$B$12),LOOKUP(集計用!G920,得点換算データ!$A$17:$B$26)))</f>
        <v/>
      </c>
      <c r="I920" s="28" t="str">
        <f>IF(記入用!I920="","",記入用!I920)</f>
        <v/>
      </c>
      <c r="J920" s="30" t="str">
        <f>IF(集計用!I920="","",IF(集計用!F920="男",LOOKUP(集計用!I920,得点換算データ!$C$3:$D$12),LOOKUP(集計用!I920,得点換算データ!$C$17:$D$26)))</f>
        <v/>
      </c>
      <c r="K920" s="28" t="str">
        <f>IF(記入用!J920="","",ROUNDDOWN(記入用!J920,0))</f>
        <v/>
      </c>
      <c r="L920" s="29" t="str">
        <f>IF(集計用!K920="","",IF(集計用!F920="男",LOOKUP(集計用!K920,得点換算データ!$E$3:$F$12),LOOKUP(集計用!K920,得点換算データ!$E$17:$F$26)))</f>
        <v/>
      </c>
      <c r="M920" s="28" t="str">
        <f>IF(記入用!K920="","",記入用!K920)</f>
        <v/>
      </c>
      <c r="N920" s="30" t="str">
        <f>IF(集計用!M920="","",IF(集計用!F920="男",LOOKUP(集計用!M920,得点換算データ!$G$3:$H$12),LOOKUP(集計用!M920,得点換算データ!$G$17:$H$26)))</f>
        <v/>
      </c>
      <c r="O920" s="28" t="str">
        <f>IF(記入用!L920="","",記入用!L920)</f>
        <v/>
      </c>
      <c r="P920" s="30" t="str">
        <f>IF(集計用!O920="","",IF(集計用!F920="男",LOOKUP(集計用!O920,得点換算データ!$I$3:$J$12),LOOKUP(集計用!O920,得点換算データ!$I$17:$J$26)))</f>
        <v/>
      </c>
      <c r="Q920" s="28" t="str">
        <f>IF(記入用!M920="","",記入用!M920)</f>
        <v/>
      </c>
      <c r="R920" s="30" t="str">
        <f>IF(集計用!Q920="","",IF(集計用!F920="男",LOOKUP(集計用!Q920,得点換算データ!$K$3:$L$12),LOOKUP(集計用!Q920,得点換算データ!$K$17:$L$26)))</f>
        <v/>
      </c>
      <c r="S920" s="28" t="str">
        <f>IF(記入用!N920="","",ROUNDUP(記入用!N920,1))</f>
        <v/>
      </c>
      <c r="T920" s="30" t="str">
        <f>IF(集計用!S920="","",IF(集計用!F920="男",LOOKUP(集計用!S920,得点換算データ!$M$3:$N$12),LOOKUP(集計用!S920,得点換算データ!$M$17:$N$26)))</f>
        <v/>
      </c>
      <c r="U920" s="28" t="str">
        <f>IF(記入用!O920="","",ROUNDDOWN(記入用!O920,0))</f>
        <v/>
      </c>
      <c r="V920" s="30" t="str">
        <f>IF(集計用!U920="","",IF(集計用!F920="男",LOOKUP(集計用!U920,得点換算データ!$O$3:$P$12),LOOKUP(集計用!U920,得点換算データ!$O$17:$P$26)))</f>
        <v/>
      </c>
      <c r="W920" s="28" t="str">
        <f>IF(記入用!P920="","",ROUNDDOWN(記入用!P920,0))</f>
        <v/>
      </c>
      <c r="X920" s="30" t="str">
        <f>IF(集計用!W920="","",IF(集計用!F920="男",LOOKUP(集計用!W920,得点換算データ!$Q$3:$R$12),LOOKUP(集計用!W920,得点換算データ!$Q$17:$R$26)))</f>
        <v/>
      </c>
      <c r="Y920" s="28" t="str">
        <f>IF(SUM(集計用!H920+J920+L920+N920+P920+R920+T920+V920+X920)=0,"",(H920+J920+L920+N920+T920+V920+X920+MAX(P920,R920)))</f>
        <v/>
      </c>
      <c r="Z920" s="28" t="str">
        <f>IF(Y920="","",IF(C920=1,LOOKUP(Y920,得点換算データ!$B$29:$B$33,得点換算データ!$A$29:$A$33),IF(C920=2,LOOKUP(Y920,得点換算データ!$C$29:$C$33,得点換算データ!$A$29:$A$33),LOOKUP(Y920,得点換算データ!$D$29:$D$33,得点換算データ!$A$29:$A$33))))</f>
        <v/>
      </c>
      <c r="AA920" s="27">
        <f t="shared" si="140"/>
        <v>0</v>
      </c>
      <c r="AB920" s="27"/>
      <c r="AC920" s="27">
        <f t="shared" si="141"/>
        <v>0</v>
      </c>
      <c r="AD920" s="27">
        <f t="shared" si="142"/>
        <v>0</v>
      </c>
      <c r="AE920" s="27">
        <f t="shared" si="143"/>
        <v>0</v>
      </c>
      <c r="AF920" s="27">
        <f t="shared" si="144"/>
        <v>0</v>
      </c>
      <c r="AG920" s="27">
        <f t="shared" si="145"/>
        <v>0</v>
      </c>
      <c r="AH920" s="27">
        <f t="shared" si="146"/>
        <v>0</v>
      </c>
      <c r="AI920" s="27">
        <f t="shared" si="147"/>
        <v>0</v>
      </c>
      <c r="AJ920" s="27">
        <f t="shared" si="148"/>
        <v>0</v>
      </c>
      <c r="AK920" s="27">
        <f t="shared" si="149"/>
        <v>0</v>
      </c>
    </row>
    <row r="921" spans="1:37">
      <c r="A921" s="28" t="str">
        <f>IF(記入用!A921="","",記入用!A921)</f>
        <v/>
      </c>
      <c r="B921" s="28" t="str">
        <f>IF(記入用!B921="","",記入用!B921)</f>
        <v/>
      </c>
      <c r="C921" s="28" t="str">
        <f>IF(記入用!C921="","",記入用!C921)</f>
        <v/>
      </c>
      <c r="D921" s="28" t="str">
        <f>IF(記入用!D921="","",記入用!D921)</f>
        <v/>
      </c>
      <c r="E921" s="28" t="str">
        <f>IF(記入用!E921="","",記入用!E921)</f>
        <v/>
      </c>
      <c r="F921" s="28" t="str">
        <f>IF(記入用!F921="","",記入用!F921)</f>
        <v/>
      </c>
      <c r="G921" s="28" t="str">
        <f>IF(OR(記入用!G921=0,記入用!H921=0),"",ROUND((記入用!G921+記入用!H921)/2,0))</f>
        <v/>
      </c>
      <c r="H921" s="29" t="str">
        <f>IF(集計用!G921="","",IF(集計用!F921="男",LOOKUP(集計用!G921,得点換算データ!$A$3:$B$12),LOOKUP(集計用!G921,得点換算データ!$A$17:$B$26)))</f>
        <v/>
      </c>
      <c r="I921" s="28" t="str">
        <f>IF(記入用!I921="","",記入用!I921)</f>
        <v/>
      </c>
      <c r="J921" s="30" t="str">
        <f>IF(集計用!I921="","",IF(集計用!F921="男",LOOKUP(集計用!I921,得点換算データ!$C$3:$D$12),LOOKUP(集計用!I921,得点換算データ!$C$17:$D$26)))</f>
        <v/>
      </c>
      <c r="K921" s="28" t="str">
        <f>IF(記入用!J921="","",ROUNDDOWN(記入用!J921,0))</f>
        <v/>
      </c>
      <c r="L921" s="29" t="str">
        <f>IF(集計用!K921="","",IF(集計用!F921="男",LOOKUP(集計用!K921,得点換算データ!$E$3:$F$12),LOOKUP(集計用!K921,得点換算データ!$E$17:$F$26)))</f>
        <v/>
      </c>
      <c r="M921" s="28" t="str">
        <f>IF(記入用!K921="","",記入用!K921)</f>
        <v/>
      </c>
      <c r="N921" s="30" t="str">
        <f>IF(集計用!M921="","",IF(集計用!F921="男",LOOKUP(集計用!M921,得点換算データ!$G$3:$H$12),LOOKUP(集計用!M921,得点換算データ!$G$17:$H$26)))</f>
        <v/>
      </c>
      <c r="O921" s="28" t="str">
        <f>IF(記入用!L921="","",記入用!L921)</f>
        <v/>
      </c>
      <c r="P921" s="30" t="str">
        <f>IF(集計用!O921="","",IF(集計用!F921="男",LOOKUP(集計用!O921,得点換算データ!$I$3:$J$12),LOOKUP(集計用!O921,得点換算データ!$I$17:$J$26)))</f>
        <v/>
      </c>
      <c r="Q921" s="28" t="str">
        <f>IF(記入用!M921="","",記入用!M921)</f>
        <v/>
      </c>
      <c r="R921" s="30" t="str">
        <f>IF(集計用!Q921="","",IF(集計用!F921="男",LOOKUP(集計用!Q921,得点換算データ!$K$3:$L$12),LOOKUP(集計用!Q921,得点換算データ!$K$17:$L$26)))</f>
        <v/>
      </c>
      <c r="S921" s="28" t="str">
        <f>IF(記入用!N921="","",ROUNDUP(記入用!N921,1))</f>
        <v/>
      </c>
      <c r="T921" s="30" t="str">
        <f>IF(集計用!S921="","",IF(集計用!F921="男",LOOKUP(集計用!S921,得点換算データ!$M$3:$N$12),LOOKUP(集計用!S921,得点換算データ!$M$17:$N$26)))</f>
        <v/>
      </c>
      <c r="U921" s="28" t="str">
        <f>IF(記入用!O921="","",ROUNDDOWN(記入用!O921,0))</f>
        <v/>
      </c>
      <c r="V921" s="30" t="str">
        <f>IF(集計用!U921="","",IF(集計用!F921="男",LOOKUP(集計用!U921,得点換算データ!$O$3:$P$12),LOOKUP(集計用!U921,得点換算データ!$O$17:$P$26)))</f>
        <v/>
      </c>
      <c r="W921" s="28" t="str">
        <f>IF(記入用!P921="","",ROUNDDOWN(記入用!P921,0))</f>
        <v/>
      </c>
      <c r="X921" s="30" t="str">
        <f>IF(集計用!W921="","",IF(集計用!F921="男",LOOKUP(集計用!W921,得点換算データ!$Q$3:$R$12),LOOKUP(集計用!W921,得点換算データ!$Q$17:$R$26)))</f>
        <v/>
      </c>
      <c r="Y921" s="28" t="str">
        <f>IF(SUM(集計用!H921+J921+L921+N921+P921+R921+T921+V921+X921)=0,"",(H921+J921+L921+N921+T921+V921+X921+MAX(P921,R921)))</f>
        <v/>
      </c>
      <c r="Z921" s="28" t="str">
        <f>IF(Y921="","",IF(C921=1,LOOKUP(Y921,得点換算データ!$B$29:$B$33,得点換算データ!$A$29:$A$33),IF(C921=2,LOOKUP(Y921,得点換算データ!$C$29:$C$33,得点換算データ!$A$29:$A$33),LOOKUP(Y921,得点換算データ!$D$29:$D$33,得点換算データ!$A$29:$A$33))))</f>
        <v/>
      </c>
      <c r="AA921" s="27">
        <f t="shared" si="140"/>
        <v>0</v>
      </c>
      <c r="AB921" s="27"/>
      <c r="AC921" s="27">
        <f t="shared" si="141"/>
        <v>0</v>
      </c>
      <c r="AD921" s="27">
        <f t="shared" si="142"/>
        <v>0</v>
      </c>
      <c r="AE921" s="27">
        <f t="shared" si="143"/>
        <v>0</v>
      </c>
      <c r="AF921" s="27">
        <f t="shared" si="144"/>
        <v>0</v>
      </c>
      <c r="AG921" s="27">
        <f t="shared" si="145"/>
        <v>0</v>
      </c>
      <c r="AH921" s="27">
        <f t="shared" si="146"/>
        <v>0</v>
      </c>
      <c r="AI921" s="27">
        <f t="shared" si="147"/>
        <v>0</v>
      </c>
      <c r="AJ921" s="27">
        <f t="shared" si="148"/>
        <v>0</v>
      </c>
      <c r="AK921" s="27">
        <f t="shared" si="149"/>
        <v>0</v>
      </c>
    </row>
    <row r="922" spans="1:37">
      <c r="A922" s="28" t="str">
        <f>IF(記入用!A922="","",記入用!A922)</f>
        <v/>
      </c>
      <c r="B922" s="28" t="str">
        <f>IF(記入用!B922="","",記入用!B922)</f>
        <v/>
      </c>
      <c r="C922" s="28" t="str">
        <f>IF(記入用!C922="","",記入用!C922)</f>
        <v/>
      </c>
      <c r="D922" s="28" t="str">
        <f>IF(記入用!D922="","",記入用!D922)</f>
        <v/>
      </c>
      <c r="E922" s="28" t="str">
        <f>IF(記入用!E922="","",記入用!E922)</f>
        <v/>
      </c>
      <c r="F922" s="28" t="str">
        <f>IF(記入用!F922="","",記入用!F922)</f>
        <v/>
      </c>
      <c r="G922" s="28" t="str">
        <f>IF(OR(記入用!G922=0,記入用!H922=0),"",ROUND((記入用!G922+記入用!H922)/2,0))</f>
        <v/>
      </c>
      <c r="H922" s="29" t="str">
        <f>IF(集計用!G922="","",IF(集計用!F922="男",LOOKUP(集計用!G922,得点換算データ!$A$3:$B$12),LOOKUP(集計用!G922,得点換算データ!$A$17:$B$26)))</f>
        <v/>
      </c>
      <c r="I922" s="28" t="str">
        <f>IF(記入用!I922="","",記入用!I922)</f>
        <v/>
      </c>
      <c r="J922" s="30" t="str">
        <f>IF(集計用!I922="","",IF(集計用!F922="男",LOOKUP(集計用!I922,得点換算データ!$C$3:$D$12),LOOKUP(集計用!I922,得点換算データ!$C$17:$D$26)))</f>
        <v/>
      </c>
      <c r="K922" s="28" t="str">
        <f>IF(記入用!J922="","",ROUNDDOWN(記入用!J922,0))</f>
        <v/>
      </c>
      <c r="L922" s="29" t="str">
        <f>IF(集計用!K922="","",IF(集計用!F922="男",LOOKUP(集計用!K922,得点換算データ!$E$3:$F$12),LOOKUP(集計用!K922,得点換算データ!$E$17:$F$26)))</f>
        <v/>
      </c>
      <c r="M922" s="28" t="str">
        <f>IF(記入用!K922="","",記入用!K922)</f>
        <v/>
      </c>
      <c r="N922" s="30" t="str">
        <f>IF(集計用!M922="","",IF(集計用!F922="男",LOOKUP(集計用!M922,得点換算データ!$G$3:$H$12),LOOKUP(集計用!M922,得点換算データ!$G$17:$H$26)))</f>
        <v/>
      </c>
      <c r="O922" s="28" t="str">
        <f>IF(記入用!L922="","",記入用!L922)</f>
        <v/>
      </c>
      <c r="P922" s="30" t="str">
        <f>IF(集計用!O922="","",IF(集計用!F922="男",LOOKUP(集計用!O922,得点換算データ!$I$3:$J$12),LOOKUP(集計用!O922,得点換算データ!$I$17:$J$26)))</f>
        <v/>
      </c>
      <c r="Q922" s="28" t="str">
        <f>IF(記入用!M922="","",記入用!M922)</f>
        <v/>
      </c>
      <c r="R922" s="30" t="str">
        <f>IF(集計用!Q922="","",IF(集計用!F922="男",LOOKUP(集計用!Q922,得点換算データ!$K$3:$L$12),LOOKUP(集計用!Q922,得点換算データ!$K$17:$L$26)))</f>
        <v/>
      </c>
      <c r="S922" s="28" t="str">
        <f>IF(記入用!N922="","",ROUNDUP(記入用!N922,1))</f>
        <v/>
      </c>
      <c r="T922" s="30" t="str">
        <f>IF(集計用!S922="","",IF(集計用!F922="男",LOOKUP(集計用!S922,得点換算データ!$M$3:$N$12),LOOKUP(集計用!S922,得点換算データ!$M$17:$N$26)))</f>
        <v/>
      </c>
      <c r="U922" s="28" t="str">
        <f>IF(記入用!O922="","",ROUNDDOWN(記入用!O922,0))</f>
        <v/>
      </c>
      <c r="V922" s="30" t="str">
        <f>IF(集計用!U922="","",IF(集計用!F922="男",LOOKUP(集計用!U922,得点換算データ!$O$3:$P$12),LOOKUP(集計用!U922,得点換算データ!$O$17:$P$26)))</f>
        <v/>
      </c>
      <c r="W922" s="28" t="str">
        <f>IF(記入用!P922="","",ROUNDDOWN(記入用!P922,0))</f>
        <v/>
      </c>
      <c r="X922" s="30" t="str">
        <f>IF(集計用!W922="","",IF(集計用!F922="男",LOOKUP(集計用!W922,得点換算データ!$Q$3:$R$12),LOOKUP(集計用!W922,得点換算データ!$Q$17:$R$26)))</f>
        <v/>
      </c>
      <c r="Y922" s="28" t="str">
        <f>IF(SUM(集計用!H922+J922+L922+N922+P922+R922+T922+V922+X922)=0,"",(H922+J922+L922+N922+T922+V922+X922+MAX(P922,R922)))</f>
        <v/>
      </c>
      <c r="Z922" s="28" t="str">
        <f>IF(Y922="","",IF(C922=1,LOOKUP(Y922,得点換算データ!$B$29:$B$33,得点換算データ!$A$29:$A$33),IF(C922=2,LOOKUP(Y922,得点換算データ!$C$29:$C$33,得点換算データ!$A$29:$A$33),LOOKUP(Y922,得点換算データ!$D$29:$D$33,得点換算データ!$A$29:$A$33))))</f>
        <v/>
      </c>
      <c r="AA922" s="27">
        <f t="shared" si="140"/>
        <v>0</v>
      </c>
      <c r="AB922" s="27"/>
      <c r="AC922" s="27">
        <f t="shared" si="141"/>
        <v>0</v>
      </c>
      <c r="AD922" s="27">
        <f t="shared" si="142"/>
        <v>0</v>
      </c>
      <c r="AE922" s="27">
        <f t="shared" si="143"/>
        <v>0</v>
      </c>
      <c r="AF922" s="27">
        <f t="shared" si="144"/>
        <v>0</v>
      </c>
      <c r="AG922" s="27">
        <f t="shared" si="145"/>
        <v>0</v>
      </c>
      <c r="AH922" s="27">
        <f t="shared" si="146"/>
        <v>0</v>
      </c>
      <c r="AI922" s="27">
        <f t="shared" si="147"/>
        <v>0</v>
      </c>
      <c r="AJ922" s="27">
        <f t="shared" si="148"/>
        <v>0</v>
      </c>
      <c r="AK922" s="27">
        <f t="shared" si="149"/>
        <v>0</v>
      </c>
    </row>
    <row r="923" spans="1:37">
      <c r="A923" s="28" t="str">
        <f>IF(記入用!A923="","",記入用!A923)</f>
        <v/>
      </c>
      <c r="B923" s="28" t="str">
        <f>IF(記入用!B923="","",記入用!B923)</f>
        <v/>
      </c>
      <c r="C923" s="28" t="str">
        <f>IF(記入用!C923="","",記入用!C923)</f>
        <v/>
      </c>
      <c r="D923" s="28" t="str">
        <f>IF(記入用!D923="","",記入用!D923)</f>
        <v/>
      </c>
      <c r="E923" s="28" t="str">
        <f>IF(記入用!E923="","",記入用!E923)</f>
        <v/>
      </c>
      <c r="F923" s="28" t="str">
        <f>IF(記入用!F923="","",記入用!F923)</f>
        <v/>
      </c>
      <c r="G923" s="28" t="str">
        <f>IF(OR(記入用!G923=0,記入用!H923=0),"",ROUND((記入用!G923+記入用!H923)/2,0))</f>
        <v/>
      </c>
      <c r="H923" s="29" t="str">
        <f>IF(集計用!G923="","",IF(集計用!F923="男",LOOKUP(集計用!G923,得点換算データ!$A$3:$B$12),LOOKUP(集計用!G923,得点換算データ!$A$17:$B$26)))</f>
        <v/>
      </c>
      <c r="I923" s="28" t="str">
        <f>IF(記入用!I923="","",記入用!I923)</f>
        <v/>
      </c>
      <c r="J923" s="30" t="str">
        <f>IF(集計用!I923="","",IF(集計用!F923="男",LOOKUP(集計用!I923,得点換算データ!$C$3:$D$12),LOOKUP(集計用!I923,得点換算データ!$C$17:$D$26)))</f>
        <v/>
      </c>
      <c r="K923" s="28" t="str">
        <f>IF(記入用!J923="","",ROUNDDOWN(記入用!J923,0))</f>
        <v/>
      </c>
      <c r="L923" s="29" t="str">
        <f>IF(集計用!K923="","",IF(集計用!F923="男",LOOKUP(集計用!K923,得点換算データ!$E$3:$F$12),LOOKUP(集計用!K923,得点換算データ!$E$17:$F$26)))</f>
        <v/>
      </c>
      <c r="M923" s="28" t="str">
        <f>IF(記入用!K923="","",記入用!K923)</f>
        <v/>
      </c>
      <c r="N923" s="30" t="str">
        <f>IF(集計用!M923="","",IF(集計用!F923="男",LOOKUP(集計用!M923,得点換算データ!$G$3:$H$12),LOOKUP(集計用!M923,得点換算データ!$G$17:$H$26)))</f>
        <v/>
      </c>
      <c r="O923" s="28" t="str">
        <f>IF(記入用!L923="","",記入用!L923)</f>
        <v/>
      </c>
      <c r="P923" s="30" t="str">
        <f>IF(集計用!O923="","",IF(集計用!F923="男",LOOKUP(集計用!O923,得点換算データ!$I$3:$J$12),LOOKUP(集計用!O923,得点換算データ!$I$17:$J$26)))</f>
        <v/>
      </c>
      <c r="Q923" s="28" t="str">
        <f>IF(記入用!M923="","",記入用!M923)</f>
        <v/>
      </c>
      <c r="R923" s="30" t="str">
        <f>IF(集計用!Q923="","",IF(集計用!F923="男",LOOKUP(集計用!Q923,得点換算データ!$K$3:$L$12),LOOKUP(集計用!Q923,得点換算データ!$K$17:$L$26)))</f>
        <v/>
      </c>
      <c r="S923" s="28" t="str">
        <f>IF(記入用!N923="","",ROUNDUP(記入用!N923,1))</f>
        <v/>
      </c>
      <c r="T923" s="30" t="str">
        <f>IF(集計用!S923="","",IF(集計用!F923="男",LOOKUP(集計用!S923,得点換算データ!$M$3:$N$12),LOOKUP(集計用!S923,得点換算データ!$M$17:$N$26)))</f>
        <v/>
      </c>
      <c r="U923" s="28" t="str">
        <f>IF(記入用!O923="","",ROUNDDOWN(記入用!O923,0))</f>
        <v/>
      </c>
      <c r="V923" s="30" t="str">
        <f>IF(集計用!U923="","",IF(集計用!F923="男",LOOKUP(集計用!U923,得点換算データ!$O$3:$P$12),LOOKUP(集計用!U923,得点換算データ!$O$17:$P$26)))</f>
        <v/>
      </c>
      <c r="W923" s="28" t="str">
        <f>IF(記入用!P923="","",ROUNDDOWN(記入用!P923,0))</f>
        <v/>
      </c>
      <c r="X923" s="30" t="str">
        <f>IF(集計用!W923="","",IF(集計用!F923="男",LOOKUP(集計用!W923,得点換算データ!$Q$3:$R$12),LOOKUP(集計用!W923,得点換算データ!$Q$17:$R$26)))</f>
        <v/>
      </c>
      <c r="Y923" s="28" t="str">
        <f>IF(SUM(集計用!H923+J923+L923+N923+P923+R923+T923+V923+X923)=0,"",(H923+J923+L923+N923+T923+V923+X923+MAX(P923,R923)))</f>
        <v/>
      </c>
      <c r="Z923" s="28" t="str">
        <f>IF(Y923="","",IF(C923=1,LOOKUP(Y923,得点換算データ!$B$29:$B$33,得点換算データ!$A$29:$A$33),IF(C923=2,LOOKUP(Y923,得点換算データ!$C$29:$C$33,得点換算データ!$A$29:$A$33),LOOKUP(Y923,得点換算データ!$D$29:$D$33,得点換算データ!$A$29:$A$33))))</f>
        <v/>
      </c>
      <c r="AA923" s="27">
        <f t="shared" si="140"/>
        <v>0</v>
      </c>
      <c r="AB923" s="27"/>
      <c r="AC923" s="27">
        <f t="shared" si="141"/>
        <v>0</v>
      </c>
      <c r="AD923" s="27">
        <f t="shared" si="142"/>
        <v>0</v>
      </c>
      <c r="AE923" s="27">
        <f t="shared" si="143"/>
        <v>0</v>
      </c>
      <c r="AF923" s="27">
        <f t="shared" si="144"/>
        <v>0</v>
      </c>
      <c r="AG923" s="27">
        <f t="shared" si="145"/>
        <v>0</v>
      </c>
      <c r="AH923" s="27">
        <f t="shared" si="146"/>
        <v>0</v>
      </c>
      <c r="AI923" s="27">
        <f t="shared" si="147"/>
        <v>0</v>
      </c>
      <c r="AJ923" s="27">
        <f t="shared" si="148"/>
        <v>0</v>
      </c>
      <c r="AK923" s="27">
        <f t="shared" si="149"/>
        <v>0</v>
      </c>
    </row>
    <row r="924" spans="1:37">
      <c r="A924" s="28" t="str">
        <f>IF(記入用!A924="","",記入用!A924)</f>
        <v/>
      </c>
      <c r="B924" s="28" t="str">
        <f>IF(記入用!B924="","",記入用!B924)</f>
        <v/>
      </c>
      <c r="C924" s="28" t="str">
        <f>IF(記入用!C924="","",記入用!C924)</f>
        <v/>
      </c>
      <c r="D924" s="28" t="str">
        <f>IF(記入用!D924="","",記入用!D924)</f>
        <v/>
      </c>
      <c r="E924" s="28" t="str">
        <f>IF(記入用!E924="","",記入用!E924)</f>
        <v/>
      </c>
      <c r="F924" s="28" t="str">
        <f>IF(記入用!F924="","",記入用!F924)</f>
        <v/>
      </c>
      <c r="G924" s="28" t="str">
        <f>IF(OR(記入用!G924=0,記入用!H924=0),"",ROUND((記入用!G924+記入用!H924)/2,0))</f>
        <v/>
      </c>
      <c r="H924" s="29" t="str">
        <f>IF(集計用!G924="","",IF(集計用!F924="男",LOOKUP(集計用!G924,得点換算データ!$A$3:$B$12),LOOKUP(集計用!G924,得点換算データ!$A$17:$B$26)))</f>
        <v/>
      </c>
      <c r="I924" s="28" t="str">
        <f>IF(記入用!I924="","",記入用!I924)</f>
        <v/>
      </c>
      <c r="J924" s="30" t="str">
        <f>IF(集計用!I924="","",IF(集計用!F924="男",LOOKUP(集計用!I924,得点換算データ!$C$3:$D$12),LOOKUP(集計用!I924,得点換算データ!$C$17:$D$26)))</f>
        <v/>
      </c>
      <c r="K924" s="28" t="str">
        <f>IF(記入用!J924="","",ROUNDDOWN(記入用!J924,0))</f>
        <v/>
      </c>
      <c r="L924" s="29" t="str">
        <f>IF(集計用!K924="","",IF(集計用!F924="男",LOOKUP(集計用!K924,得点換算データ!$E$3:$F$12),LOOKUP(集計用!K924,得点換算データ!$E$17:$F$26)))</f>
        <v/>
      </c>
      <c r="M924" s="28" t="str">
        <f>IF(記入用!K924="","",記入用!K924)</f>
        <v/>
      </c>
      <c r="N924" s="30" t="str">
        <f>IF(集計用!M924="","",IF(集計用!F924="男",LOOKUP(集計用!M924,得点換算データ!$G$3:$H$12),LOOKUP(集計用!M924,得点換算データ!$G$17:$H$26)))</f>
        <v/>
      </c>
      <c r="O924" s="28" t="str">
        <f>IF(記入用!L924="","",記入用!L924)</f>
        <v/>
      </c>
      <c r="P924" s="30" t="str">
        <f>IF(集計用!O924="","",IF(集計用!F924="男",LOOKUP(集計用!O924,得点換算データ!$I$3:$J$12),LOOKUP(集計用!O924,得点換算データ!$I$17:$J$26)))</f>
        <v/>
      </c>
      <c r="Q924" s="28" t="str">
        <f>IF(記入用!M924="","",記入用!M924)</f>
        <v/>
      </c>
      <c r="R924" s="30" t="str">
        <f>IF(集計用!Q924="","",IF(集計用!F924="男",LOOKUP(集計用!Q924,得点換算データ!$K$3:$L$12),LOOKUP(集計用!Q924,得点換算データ!$K$17:$L$26)))</f>
        <v/>
      </c>
      <c r="S924" s="28" t="str">
        <f>IF(記入用!N924="","",ROUNDUP(記入用!N924,1))</f>
        <v/>
      </c>
      <c r="T924" s="30" t="str">
        <f>IF(集計用!S924="","",IF(集計用!F924="男",LOOKUP(集計用!S924,得点換算データ!$M$3:$N$12),LOOKUP(集計用!S924,得点換算データ!$M$17:$N$26)))</f>
        <v/>
      </c>
      <c r="U924" s="28" t="str">
        <f>IF(記入用!O924="","",ROUNDDOWN(記入用!O924,0))</f>
        <v/>
      </c>
      <c r="V924" s="30" t="str">
        <f>IF(集計用!U924="","",IF(集計用!F924="男",LOOKUP(集計用!U924,得点換算データ!$O$3:$P$12),LOOKUP(集計用!U924,得点換算データ!$O$17:$P$26)))</f>
        <v/>
      </c>
      <c r="W924" s="28" t="str">
        <f>IF(記入用!P924="","",ROUNDDOWN(記入用!P924,0))</f>
        <v/>
      </c>
      <c r="X924" s="30" t="str">
        <f>IF(集計用!W924="","",IF(集計用!F924="男",LOOKUP(集計用!W924,得点換算データ!$Q$3:$R$12),LOOKUP(集計用!W924,得点換算データ!$Q$17:$R$26)))</f>
        <v/>
      </c>
      <c r="Y924" s="28" t="str">
        <f>IF(SUM(集計用!H924+J924+L924+N924+P924+R924+T924+V924+X924)=0,"",(H924+J924+L924+N924+T924+V924+X924+MAX(P924,R924)))</f>
        <v/>
      </c>
      <c r="Z924" s="28" t="str">
        <f>IF(Y924="","",IF(C924=1,LOOKUP(Y924,得点換算データ!$B$29:$B$33,得点換算データ!$A$29:$A$33),IF(C924=2,LOOKUP(Y924,得点換算データ!$C$29:$C$33,得点換算データ!$A$29:$A$33),LOOKUP(Y924,得点換算データ!$D$29:$D$33,得点換算データ!$A$29:$A$33))))</f>
        <v/>
      </c>
      <c r="AA924" s="27">
        <f t="shared" si="140"/>
        <v>0</v>
      </c>
      <c r="AB924" s="27"/>
      <c r="AC924" s="27">
        <f t="shared" si="141"/>
        <v>0</v>
      </c>
      <c r="AD924" s="27">
        <f t="shared" si="142"/>
        <v>0</v>
      </c>
      <c r="AE924" s="27">
        <f t="shared" si="143"/>
        <v>0</v>
      </c>
      <c r="AF924" s="27">
        <f t="shared" si="144"/>
        <v>0</v>
      </c>
      <c r="AG924" s="27">
        <f t="shared" si="145"/>
        <v>0</v>
      </c>
      <c r="AH924" s="27">
        <f t="shared" si="146"/>
        <v>0</v>
      </c>
      <c r="AI924" s="27">
        <f t="shared" si="147"/>
        <v>0</v>
      </c>
      <c r="AJ924" s="27">
        <f t="shared" si="148"/>
        <v>0</v>
      </c>
      <c r="AK924" s="27">
        <f t="shared" si="149"/>
        <v>0</v>
      </c>
    </row>
    <row r="925" spans="1:37">
      <c r="A925" s="28" t="str">
        <f>IF(記入用!A925="","",記入用!A925)</f>
        <v/>
      </c>
      <c r="B925" s="28" t="str">
        <f>IF(記入用!B925="","",記入用!B925)</f>
        <v/>
      </c>
      <c r="C925" s="28" t="str">
        <f>IF(記入用!C925="","",記入用!C925)</f>
        <v/>
      </c>
      <c r="D925" s="28" t="str">
        <f>IF(記入用!D925="","",記入用!D925)</f>
        <v/>
      </c>
      <c r="E925" s="28" t="str">
        <f>IF(記入用!E925="","",記入用!E925)</f>
        <v/>
      </c>
      <c r="F925" s="28" t="str">
        <f>IF(記入用!F925="","",記入用!F925)</f>
        <v/>
      </c>
      <c r="G925" s="28" t="str">
        <f>IF(OR(記入用!G925=0,記入用!H925=0),"",ROUND((記入用!G925+記入用!H925)/2,0))</f>
        <v/>
      </c>
      <c r="H925" s="29" t="str">
        <f>IF(集計用!G925="","",IF(集計用!F925="男",LOOKUP(集計用!G925,得点換算データ!$A$3:$B$12),LOOKUP(集計用!G925,得点換算データ!$A$17:$B$26)))</f>
        <v/>
      </c>
      <c r="I925" s="28" t="str">
        <f>IF(記入用!I925="","",記入用!I925)</f>
        <v/>
      </c>
      <c r="J925" s="30" t="str">
        <f>IF(集計用!I925="","",IF(集計用!F925="男",LOOKUP(集計用!I925,得点換算データ!$C$3:$D$12),LOOKUP(集計用!I925,得点換算データ!$C$17:$D$26)))</f>
        <v/>
      </c>
      <c r="K925" s="28" t="str">
        <f>IF(記入用!J925="","",ROUNDDOWN(記入用!J925,0))</f>
        <v/>
      </c>
      <c r="L925" s="29" t="str">
        <f>IF(集計用!K925="","",IF(集計用!F925="男",LOOKUP(集計用!K925,得点換算データ!$E$3:$F$12),LOOKUP(集計用!K925,得点換算データ!$E$17:$F$26)))</f>
        <v/>
      </c>
      <c r="M925" s="28" t="str">
        <f>IF(記入用!K925="","",記入用!K925)</f>
        <v/>
      </c>
      <c r="N925" s="30" t="str">
        <f>IF(集計用!M925="","",IF(集計用!F925="男",LOOKUP(集計用!M925,得点換算データ!$G$3:$H$12),LOOKUP(集計用!M925,得点換算データ!$G$17:$H$26)))</f>
        <v/>
      </c>
      <c r="O925" s="28" t="str">
        <f>IF(記入用!L925="","",記入用!L925)</f>
        <v/>
      </c>
      <c r="P925" s="30" t="str">
        <f>IF(集計用!O925="","",IF(集計用!F925="男",LOOKUP(集計用!O925,得点換算データ!$I$3:$J$12),LOOKUP(集計用!O925,得点換算データ!$I$17:$J$26)))</f>
        <v/>
      </c>
      <c r="Q925" s="28" t="str">
        <f>IF(記入用!M925="","",記入用!M925)</f>
        <v/>
      </c>
      <c r="R925" s="30" t="str">
        <f>IF(集計用!Q925="","",IF(集計用!F925="男",LOOKUP(集計用!Q925,得点換算データ!$K$3:$L$12),LOOKUP(集計用!Q925,得点換算データ!$K$17:$L$26)))</f>
        <v/>
      </c>
      <c r="S925" s="28" t="str">
        <f>IF(記入用!N925="","",ROUNDUP(記入用!N925,1))</f>
        <v/>
      </c>
      <c r="T925" s="30" t="str">
        <f>IF(集計用!S925="","",IF(集計用!F925="男",LOOKUP(集計用!S925,得点換算データ!$M$3:$N$12),LOOKUP(集計用!S925,得点換算データ!$M$17:$N$26)))</f>
        <v/>
      </c>
      <c r="U925" s="28" t="str">
        <f>IF(記入用!O925="","",ROUNDDOWN(記入用!O925,0))</f>
        <v/>
      </c>
      <c r="V925" s="30" t="str">
        <f>IF(集計用!U925="","",IF(集計用!F925="男",LOOKUP(集計用!U925,得点換算データ!$O$3:$P$12),LOOKUP(集計用!U925,得点換算データ!$O$17:$P$26)))</f>
        <v/>
      </c>
      <c r="W925" s="28" t="str">
        <f>IF(記入用!P925="","",ROUNDDOWN(記入用!P925,0))</f>
        <v/>
      </c>
      <c r="X925" s="30" t="str">
        <f>IF(集計用!W925="","",IF(集計用!F925="男",LOOKUP(集計用!W925,得点換算データ!$Q$3:$R$12),LOOKUP(集計用!W925,得点換算データ!$Q$17:$R$26)))</f>
        <v/>
      </c>
      <c r="Y925" s="28" t="str">
        <f>IF(SUM(集計用!H925+J925+L925+N925+P925+R925+T925+V925+X925)=0,"",(H925+J925+L925+N925+T925+V925+X925+MAX(P925,R925)))</f>
        <v/>
      </c>
      <c r="Z925" s="28" t="str">
        <f>IF(Y925="","",IF(C925=1,LOOKUP(Y925,得点換算データ!$B$29:$B$33,得点換算データ!$A$29:$A$33),IF(C925=2,LOOKUP(Y925,得点換算データ!$C$29:$C$33,得点換算データ!$A$29:$A$33),LOOKUP(Y925,得点換算データ!$D$29:$D$33,得点換算データ!$A$29:$A$33))))</f>
        <v/>
      </c>
      <c r="AA925" s="27">
        <f t="shared" si="140"/>
        <v>0</v>
      </c>
      <c r="AB925" s="27"/>
      <c r="AC925" s="27">
        <f t="shared" si="141"/>
        <v>0</v>
      </c>
      <c r="AD925" s="27">
        <f t="shared" si="142"/>
        <v>0</v>
      </c>
      <c r="AE925" s="27">
        <f t="shared" si="143"/>
        <v>0</v>
      </c>
      <c r="AF925" s="27">
        <f t="shared" si="144"/>
        <v>0</v>
      </c>
      <c r="AG925" s="27">
        <f t="shared" si="145"/>
        <v>0</v>
      </c>
      <c r="AH925" s="27">
        <f t="shared" si="146"/>
        <v>0</v>
      </c>
      <c r="AI925" s="27">
        <f t="shared" si="147"/>
        <v>0</v>
      </c>
      <c r="AJ925" s="27">
        <f t="shared" si="148"/>
        <v>0</v>
      </c>
      <c r="AK925" s="27">
        <f t="shared" si="149"/>
        <v>0</v>
      </c>
    </row>
    <row r="926" spans="1:37">
      <c r="A926" s="28" t="str">
        <f>IF(記入用!A926="","",記入用!A926)</f>
        <v/>
      </c>
      <c r="B926" s="28" t="str">
        <f>IF(記入用!B926="","",記入用!B926)</f>
        <v/>
      </c>
      <c r="C926" s="28" t="str">
        <f>IF(記入用!C926="","",記入用!C926)</f>
        <v/>
      </c>
      <c r="D926" s="28" t="str">
        <f>IF(記入用!D926="","",記入用!D926)</f>
        <v/>
      </c>
      <c r="E926" s="28" t="str">
        <f>IF(記入用!E926="","",記入用!E926)</f>
        <v/>
      </c>
      <c r="F926" s="28" t="str">
        <f>IF(記入用!F926="","",記入用!F926)</f>
        <v/>
      </c>
      <c r="G926" s="28" t="str">
        <f>IF(OR(記入用!G926=0,記入用!H926=0),"",ROUND((記入用!G926+記入用!H926)/2,0))</f>
        <v/>
      </c>
      <c r="H926" s="29" t="str">
        <f>IF(集計用!G926="","",IF(集計用!F926="男",LOOKUP(集計用!G926,得点換算データ!$A$3:$B$12),LOOKUP(集計用!G926,得点換算データ!$A$17:$B$26)))</f>
        <v/>
      </c>
      <c r="I926" s="28" t="str">
        <f>IF(記入用!I926="","",記入用!I926)</f>
        <v/>
      </c>
      <c r="J926" s="30" t="str">
        <f>IF(集計用!I926="","",IF(集計用!F926="男",LOOKUP(集計用!I926,得点換算データ!$C$3:$D$12),LOOKUP(集計用!I926,得点換算データ!$C$17:$D$26)))</f>
        <v/>
      </c>
      <c r="K926" s="28" t="str">
        <f>IF(記入用!J926="","",ROUNDDOWN(記入用!J926,0))</f>
        <v/>
      </c>
      <c r="L926" s="29" t="str">
        <f>IF(集計用!K926="","",IF(集計用!F926="男",LOOKUP(集計用!K926,得点換算データ!$E$3:$F$12),LOOKUP(集計用!K926,得点換算データ!$E$17:$F$26)))</f>
        <v/>
      </c>
      <c r="M926" s="28" t="str">
        <f>IF(記入用!K926="","",記入用!K926)</f>
        <v/>
      </c>
      <c r="N926" s="30" t="str">
        <f>IF(集計用!M926="","",IF(集計用!F926="男",LOOKUP(集計用!M926,得点換算データ!$G$3:$H$12),LOOKUP(集計用!M926,得点換算データ!$G$17:$H$26)))</f>
        <v/>
      </c>
      <c r="O926" s="28" t="str">
        <f>IF(記入用!L926="","",記入用!L926)</f>
        <v/>
      </c>
      <c r="P926" s="30" t="str">
        <f>IF(集計用!O926="","",IF(集計用!F926="男",LOOKUP(集計用!O926,得点換算データ!$I$3:$J$12),LOOKUP(集計用!O926,得点換算データ!$I$17:$J$26)))</f>
        <v/>
      </c>
      <c r="Q926" s="28" t="str">
        <f>IF(記入用!M926="","",記入用!M926)</f>
        <v/>
      </c>
      <c r="R926" s="30" t="str">
        <f>IF(集計用!Q926="","",IF(集計用!F926="男",LOOKUP(集計用!Q926,得点換算データ!$K$3:$L$12),LOOKUP(集計用!Q926,得点換算データ!$K$17:$L$26)))</f>
        <v/>
      </c>
      <c r="S926" s="28" t="str">
        <f>IF(記入用!N926="","",ROUNDUP(記入用!N926,1))</f>
        <v/>
      </c>
      <c r="T926" s="30" t="str">
        <f>IF(集計用!S926="","",IF(集計用!F926="男",LOOKUP(集計用!S926,得点換算データ!$M$3:$N$12),LOOKUP(集計用!S926,得点換算データ!$M$17:$N$26)))</f>
        <v/>
      </c>
      <c r="U926" s="28" t="str">
        <f>IF(記入用!O926="","",ROUNDDOWN(記入用!O926,0))</f>
        <v/>
      </c>
      <c r="V926" s="30" t="str">
        <f>IF(集計用!U926="","",IF(集計用!F926="男",LOOKUP(集計用!U926,得点換算データ!$O$3:$P$12),LOOKUP(集計用!U926,得点換算データ!$O$17:$P$26)))</f>
        <v/>
      </c>
      <c r="W926" s="28" t="str">
        <f>IF(記入用!P926="","",ROUNDDOWN(記入用!P926,0))</f>
        <v/>
      </c>
      <c r="X926" s="30" t="str">
        <f>IF(集計用!W926="","",IF(集計用!F926="男",LOOKUP(集計用!W926,得点換算データ!$Q$3:$R$12),LOOKUP(集計用!W926,得点換算データ!$Q$17:$R$26)))</f>
        <v/>
      </c>
      <c r="Y926" s="28" t="str">
        <f>IF(SUM(集計用!H926+J926+L926+N926+P926+R926+T926+V926+X926)=0,"",(H926+J926+L926+N926+T926+V926+X926+MAX(P926,R926)))</f>
        <v/>
      </c>
      <c r="Z926" s="28" t="str">
        <f>IF(Y926="","",IF(C926=1,LOOKUP(Y926,得点換算データ!$B$29:$B$33,得点換算データ!$A$29:$A$33),IF(C926=2,LOOKUP(Y926,得点換算データ!$C$29:$C$33,得点換算データ!$A$29:$A$33),LOOKUP(Y926,得点換算データ!$D$29:$D$33,得点換算データ!$A$29:$A$33))))</f>
        <v/>
      </c>
      <c r="AA926" s="27">
        <f t="shared" si="140"/>
        <v>0</v>
      </c>
      <c r="AB926" s="27"/>
      <c r="AC926" s="27">
        <f t="shared" si="141"/>
        <v>0</v>
      </c>
      <c r="AD926" s="27">
        <f t="shared" si="142"/>
        <v>0</v>
      </c>
      <c r="AE926" s="27">
        <f t="shared" si="143"/>
        <v>0</v>
      </c>
      <c r="AF926" s="27">
        <f t="shared" si="144"/>
        <v>0</v>
      </c>
      <c r="AG926" s="27">
        <f t="shared" si="145"/>
        <v>0</v>
      </c>
      <c r="AH926" s="27">
        <f t="shared" si="146"/>
        <v>0</v>
      </c>
      <c r="AI926" s="27">
        <f t="shared" si="147"/>
        <v>0</v>
      </c>
      <c r="AJ926" s="27">
        <f t="shared" si="148"/>
        <v>0</v>
      </c>
      <c r="AK926" s="27">
        <f t="shared" si="149"/>
        <v>0</v>
      </c>
    </row>
    <row r="927" spans="1:37">
      <c r="A927" s="28" t="str">
        <f>IF(記入用!A927="","",記入用!A927)</f>
        <v/>
      </c>
      <c r="B927" s="28" t="str">
        <f>IF(記入用!B927="","",記入用!B927)</f>
        <v/>
      </c>
      <c r="C927" s="28" t="str">
        <f>IF(記入用!C927="","",記入用!C927)</f>
        <v/>
      </c>
      <c r="D927" s="28" t="str">
        <f>IF(記入用!D927="","",記入用!D927)</f>
        <v/>
      </c>
      <c r="E927" s="28" t="str">
        <f>IF(記入用!E927="","",記入用!E927)</f>
        <v/>
      </c>
      <c r="F927" s="28" t="str">
        <f>IF(記入用!F927="","",記入用!F927)</f>
        <v/>
      </c>
      <c r="G927" s="28" t="str">
        <f>IF(OR(記入用!G927=0,記入用!H927=0),"",ROUND((記入用!G927+記入用!H927)/2,0))</f>
        <v/>
      </c>
      <c r="H927" s="29" t="str">
        <f>IF(集計用!G927="","",IF(集計用!F927="男",LOOKUP(集計用!G927,得点換算データ!$A$3:$B$12),LOOKUP(集計用!G927,得点換算データ!$A$17:$B$26)))</f>
        <v/>
      </c>
      <c r="I927" s="28" t="str">
        <f>IF(記入用!I927="","",記入用!I927)</f>
        <v/>
      </c>
      <c r="J927" s="30" t="str">
        <f>IF(集計用!I927="","",IF(集計用!F927="男",LOOKUP(集計用!I927,得点換算データ!$C$3:$D$12),LOOKUP(集計用!I927,得点換算データ!$C$17:$D$26)))</f>
        <v/>
      </c>
      <c r="K927" s="28" t="str">
        <f>IF(記入用!J927="","",ROUNDDOWN(記入用!J927,0))</f>
        <v/>
      </c>
      <c r="L927" s="29" t="str">
        <f>IF(集計用!K927="","",IF(集計用!F927="男",LOOKUP(集計用!K927,得点換算データ!$E$3:$F$12),LOOKUP(集計用!K927,得点換算データ!$E$17:$F$26)))</f>
        <v/>
      </c>
      <c r="M927" s="28" t="str">
        <f>IF(記入用!K927="","",記入用!K927)</f>
        <v/>
      </c>
      <c r="N927" s="30" t="str">
        <f>IF(集計用!M927="","",IF(集計用!F927="男",LOOKUP(集計用!M927,得点換算データ!$G$3:$H$12),LOOKUP(集計用!M927,得点換算データ!$G$17:$H$26)))</f>
        <v/>
      </c>
      <c r="O927" s="28" t="str">
        <f>IF(記入用!L927="","",記入用!L927)</f>
        <v/>
      </c>
      <c r="P927" s="30" t="str">
        <f>IF(集計用!O927="","",IF(集計用!F927="男",LOOKUP(集計用!O927,得点換算データ!$I$3:$J$12),LOOKUP(集計用!O927,得点換算データ!$I$17:$J$26)))</f>
        <v/>
      </c>
      <c r="Q927" s="28" t="str">
        <f>IF(記入用!M927="","",記入用!M927)</f>
        <v/>
      </c>
      <c r="R927" s="30" t="str">
        <f>IF(集計用!Q927="","",IF(集計用!F927="男",LOOKUP(集計用!Q927,得点換算データ!$K$3:$L$12),LOOKUP(集計用!Q927,得点換算データ!$K$17:$L$26)))</f>
        <v/>
      </c>
      <c r="S927" s="28" t="str">
        <f>IF(記入用!N927="","",ROUNDUP(記入用!N927,1))</f>
        <v/>
      </c>
      <c r="T927" s="30" t="str">
        <f>IF(集計用!S927="","",IF(集計用!F927="男",LOOKUP(集計用!S927,得点換算データ!$M$3:$N$12),LOOKUP(集計用!S927,得点換算データ!$M$17:$N$26)))</f>
        <v/>
      </c>
      <c r="U927" s="28" t="str">
        <f>IF(記入用!O927="","",ROUNDDOWN(記入用!O927,0))</f>
        <v/>
      </c>
      <c r="V927" s="30" t="str">
        <f>IF(集計用!U927="","",IF(集計用!F927="男",LOOKUP(集計用!U927,得点換算データ!$O$3:$P$12),LOOKUP(集計用!U927,得点換算データ!$O$17:$P$26)))</f>
        <v/>
      </c>
      <c r="W927" s="28" t="str">
        <f>IF(記入用!P927="","",ROUNDDOWN(記入用!P927,0))</f>
        <v/>
      </c>
      <c r="X927" s="30" t="str">
        <f>IF(集計用!W927="","",IF(集計用!F927="男",LOOKUP(集計用!W927,得点換算データ!$Q$3:$R$12),LOOKUP(集計用!W927,得点換算データ!$Q$17:$R$26)))</f>
        <v/>
      </c>
      <c r="Y927" s="28" t="str">
        <f>IF(SUM(集計用!H927+J927+L927+N927+P927+R927+T927+V927+X927)=0,"",(H927+J927+L927+N927+T927+V927+X927+MAX(P927,R927)))</f>
        <v/>
      </c>
      <c r="Z927" s="28" t="str">
        <f>IF(Y927="","",IF(C927=1,LOOKUP(Y927,得点換算データ!$B$29:$B$33,得点換算データ!$A$29:$A$33),IF(C927=2,LOOKUP(Y927,得点換算データ!$C$29:$C$33,得点換算データ!$A$29:$A$33),LOOKUP(Y927,得点換算データ!$D$29:$D$33,得点換算データ!$A$29:$A$33))))</f>
        <v/>
      </c>
      <c r="AA927" s="27">
        <f t="shared" si="140"/>
        <v>0</v>
      </c>
      <c r="AB927" s="27"/>
      <c r="AC927" s="27">
        <f t="shared" si="141"/>
        <v>0</v>
      </c>
      <c r="AD927" s="27">
        <f t="shared" si="142"/>
        <v>0</v>
      </c>
      <c r="AE927" s="27">
        <f t="shared" si="143"/>
        <v>0</v>
      </c>
      <c r="AF927" s="27">
        <f t="shared" si="144"/>
        <v>0</v>
      </c>
      <c r="AG927" s="27">
        <f t="shared" si="145"/>
        <v>0</v>
      </c>
      <c r="AH927" s="27">
        <f t="shared" si="146"/>
        <v>0</v>
      </c>
      <c r="AI927" s="27">
        <f t="shared" si="147"/>
        <v>0</v>
      </c>
      <c r="AJ927" s="27">
        <f t="shared" si="148"/>
        <v>0</v>
      </c>
      <c r="AK927" s="27">
        <f t="shared" si="149"/>
        <v>0</v>
      </c>
    </row>
    <row r="928" spans="1:37">
      <c r="A928" s="28" t="str">
        <f>IF(記入用!A928="","",記入用!A928)</f>
        <v/>
      </c>
      <c r="B928" s="28" t="str">
        <f>IF(記入用!B928="","",記入用!B928)</f>
        <v/>
      </c>
      <c r="C928" s="28" t="str">
        <f>IF(記入用!C928="","",記入用!C928)</f>
        <v/>
      </c>
      <c r="D928" s="28" t="str">
        <f>IF(記入用!D928="","",記入用!D928)</f>
        <v/>
      </c>
      <c r="E928" s="28" t="str">
        <f>IF(記入用!E928="","",記入用!E928)</f>
        <v/>
      </c>
      <c r="F928" s="28" t="str">
        <f>IF(記入用!F928="","",記入用!F928)</f>
        <v/>
      </c>
      <c r="G928" s="28" t="str">
        <f>IF(OR(記入用!G928=0,記入用!H928=0),"",ROUND((記入用!G928+記入用!H928)/2,0))</f>
        <v/>
      </c>
      <c r="H928" s="29" t="str">
        <f>IF(集計用!G928="","",IF(集計用!F928="男",LOOKUP(集計用!G928,得点換算データ!$A$3:$B$12),LOOKUP(集計用!G928,得点換算データ!$A$17:$B$26)))</f>
        <v/>
      </c>
      <c r="I928" s="28" t="str">
        <f>IF(記入用!I928="","",記入用!I928)</f>
        <v/>
      </c>
      <c r="J928" s="30" t="str">
        <f>IF(集計用!I928="","",IF(集計用!F928="男",LOOKUP(集計用!I928,得点換算データ!$C$3:$D$12),LOOKUP(集計用!I928,得点換算データ!$C$17:$D$26)))</f>
        <v/>
      </c>
      <c r="K928" s="28" t="str">
        <f>IF(記入用!J928="","",ROUNDDOWN(記入用!J928,0))</f>
        <v/>
      </c>
      <c r="L928" s="29" t="str">
        <f>IF(集計用!K928="","",IF(集計用!F928="男",LOOKUP(集計用!K928,得点換算データ!$E$3:$F$12),LOOKUP(集計用!K928,得点換算データ!$E$17:$F$26)))</f>
        <v/>
      </c>
      <c r="M928" s="28" t="str">
        <f>IF(記入用!K928="","",記入用!K928)</f>
        <v/>
      </c>
      <c r="N928" s="30" t="str">
        <f>IF(集計用!M928="","",IF(集計用!F928="男",LOOKUP(集計用!M928,得点換算データ!$G$3:$H$12),LOOKUP(集計用!M928,得点換算データ!$G$17:$H$26)))</f>
        <v/>
      </c>
      <c r="O928" s="28" t="str">
        <f>IF(記入用!L928="","",記入用!L928)</f>
        <v/>
      </c>
      <c r="P928" s="30" t="str">
        <f>IF(集計用!O928="","",IF(集計用!F928="男",LOOKUP(集計用!O928,得点換算データ!$I$3:$J$12),LOOKUP(集計用!O928,得点換算データ!$I$17:$J$26)))</f>
        <v/>
      </c>
      <c r="Q928" s="28" t="str">
        <f>IF(記入用!M928="","",記入用!M928)</f>
        <v/>
      </c>
      <c r="R928" s="30" t="str">
        <f>IF(集計用!Q928="","",IF(集計用!F928="男",LOOKUP(集計用!Q928,得点換算データ!$K$3:$L$12),LOOKUP(集計用!Q928,得点換算データ!$K$17:$L$26)))</f>
        <v/>
      </c>
      <c r="S928" s="28" t="str">
        <f>IF(記入用!N928="","",ROUNDUP(記入用!N928,1))</f>
        <v/>
      </c>
      <c r="T928" s="30" t="str">
        <f>IF(集計用!S928="","",IF(集計用!F928="男",LOOKUP(集計用!S928,得点換算データ!$M$3:$N$12),LOOKUP(集計用!S928,得点換算データ!$M$17:$N$26)))</f>
        <v/>
      </c>
      <c r="U928" s="28" t="str">
        <f>IF(記入用!O928="","",ROUNDDOWN(記入用!O928,0))</f>
        <v/>
      </c>
      <c r="V928" s="30" t="str">
        <f>IF(集計用!U928="","",IF(集計用!F928="男",LOOKUP(集計用!U928,得点換算データ!$O$3:$P$12),LOOKUP(集計用!U928,得点換算データ!$O$17:$P$26)))</f>
        <v/>
      </c>
      <c r="W928" s="28" t="str">
        <f>IF(記入用!P928="","",ROUNDDOWN(記入用!P928,0))</f>
        <v/>
      </c>
      <c r="X928" s="30" t="str">
        <f>IF(集計用!W928="","",IF(集計用!F928="男",LOOKUP(集計用!W928,得点換算データ!$Q$3:$R$12),LOOKUP(集計用!W928,得点換算データ!$Q$17:$R$26)))</f>
        <v/>
      </c>
      <c r="Y928" s="28" t="str">
        <f>IF(SUM(集計用!H928+J928+L928+N928+P928+R928+T928+V928+X928)=0,"",(H928+J928+L928+N928+T928+V928+X928+MAX(P928,R928)))</f>
        <v/>
      </c>
      <c r="Z928" s="28" t="str">
        <f>IF(Y928="","",IF(C928=1,LOOKUP(Y928,得点換算データ!$B$29:$B$33,得点換算データ!$A$29:$A$33),IF(C928=2,LOOKUP(Y928,得点換算データ!$C$29:$C$33,得点換算データ!$A$29:$A$33),LOOKUP(Y928,得点換算データ!$D$29:$D$33,得点換算データ!$A$29:$A$33))))</f>
        <v/>
      </c>
      <c r="AA928" s="27">
        <f t="shared" si="140"/>
        <v>0</v>
      </c>
      <c r="AB928" s="27"/>
      <c r="AC928" s="27">
        <f t="shared" si="141"/>
        <v>0</v>
      </c>
      <c r="AD928" s="27">
        <f t="shared" si="142"/>
        <v>0</v>
      </c>
      <c r="AE928" s="27">
        <f t="shared" si="143"/>
        <v>0</v>
      </c>
      <c r="AF928" s="27">
        <f t="shared" si="144"/>
        <v>0</v>
      </c>
      <c r="AG928" s="27">
        <f t="shared" si="145"/>
        <v>0</v>
      </c>
      <c r="AH928" s="27">
        <f t="shared" si="146"/>
        <v>0</v>
      </c>
      <c r="AI928" s="27">
        <f t="shared" si="147"/>
        <v>0</v>
      </c>
      <c r="AJ928" s="27">
        <f t="shared" si="148"/>
        <v>0</v>
      </c>
      <c r="AK928" s="27">
        <f t="shared" si="149"/>
        <v>0</v>
      </c>
    </row>
    <row r="929" spans="1:37">
      <c r="A929" s="28" t="str">
        <f>IF(記入用!A929="","",記入用!A929)</f>
        <v/>
      </c>
      <c r="B929" s="28" t="str">
        <f>IF(記入用!B929="","",記入用!B929)</f>
        <v/>
      </c>
      <c r="C929" s="28" t="str">
        <f>IF(記入用!C929="","",記入用!C929)</f>
        <v/>
      </c>
      <c r="D929" s="28" t="str">
        <f>IF(記入用!D929="","",記入用!D929)</f>
        <v/>
      </c>
      <c r="E929" s="28" t="str">
        <f>IF(記入用!E929="","",記入用!E929)</f>
        <v/>
      </c>
      <c r="F929" s="28" t="str">
        <f>IF(記入用!F929="","",記入用!F929)</f>
        <v/>
      </c>
      <c r="G929" s="28" t="str">
        <f>IF(OR(記入用!G929=0,記入用!H929=0),"",ROUND((記入用!G929+記入用!H929)/2,0))</f>
        <v/>
      </c>
      <c r="H929" s="29" t="str">
        <f>IF(集計用!G929="","",IF(集計用!F929="男",LOOKUP(集計用!G929,得点換算データ!$A$3:$B$12),LOOKUP(集計用!G929,得点換算データ!$A$17:$B$26)))</f>
        <v/>
      </c>
      <c r="I929" s="28" t="str">
        <f>IF(記入用!I929="","",記入用!I929)</f>
        <v/>
      </c>
      <c r="J929" s="30" t="str">
        <f>IF(集計用!I929="","",IF(集計用!F929="男",LOOKUP(集計用!I929,得点換算データ!$C$3:$D$12),LOOKUP(集計用!I929,得点換算データ!$C$17:$D$26)))</f>
        <v/>
      </c>
      <c r="K929" s="28" t="str">
        <f>IF(記入用!J929="","",ROUNDDOWN(記入用!J929,0))</f>
        <v/>
      </c>
      <c r="L929" s="29" t="str">
        <f>IF(集計用!K929="","",IF(集計用!F929="男",LOOKUP(集計用!K929,得点換算データ!$E$3:$F$12),LOOKUP(集計用!K929,得点換算データ!$E$17:$F$26)))</f>
        <v/>
      </c>
      <c r="M929" s="28" t="str">
        <f>IF(記入用!K929="","",記入用!K929)</f>
        <v/>
      </c>
      <c r="N929" s="30" t="str">
        <f>IF(集計用!M929="","",IF(集計用!F929="男",LOOKUP(集計用!M929,得点換算データ!$G$3:$H$12),LOOKUP(集計用!M929,得点換算データ!$G$17:$H$26)))</f>
        <v/>
      </c>
      <c r="O929" s="28" t="str">
        <f>IF(記入用!L929="","",記入用!L929)</f>
        <v/>
      </c>
      <c r="P929" s="30" t="str">
        <f>IF(集計用!O929="","",IF(集計用!F929="男",LOOKUP(集計用!O929,得点換算データ!$I$3:$J$12),LOOKUP(集計用!O929,得点換算データ!$I$17:$J$26)))</f>
        <v/>
      </c>
      <c r="Q929" s="28" t="str">
        <f>IF(記入用!M929="","",記入用!M929)</f>
        <v/>
      </c>
      <c r="R929" s="30" t="str">
        <f>IF(集計用!Q929="","",IF(集計用!F929="男",LOOKUP(集計用!Q929,得点換算データ!$K$3:$L$12),LOOKUP(集計用!Q929,得点換算データ!$K$17:$L$26)))</f>
        <v/>
      </c>
      <c r="S929" s="28" t="str">
        <f>IF(記入用!N929="","",ROUNDUP(記入用!N929,1))</f>
        <v/>
      </c>
      <c r="T929" s="30" t="str">
        <f>IF(集計用!S929="","",IF(集計用!F929="男",LOOKUP(集計用!S929,得点換算データ!$M$3:$N$12),LOOKUP(集計用!S929,得点換算データ!$M$17:$N$26)))</f>
        <v/>
      </c>
      <c r="U929" s="28" t="str">
        <f>IF(記入用!O929="","",ROUNDDOWN(記入用!O929,0))</f>
        <v/>
      </c>
      <c r="V929" s="30" t="str">
        <f>IF(集計用!U929="","",IF(集計用!F929="男",LOOKUP(集計用!U929,得点換算データ!$O$3:$P$12),LOOKUP(集計用!U929,得点換算データ!$O$17:$P$26)))</f>
        <v/>
      </c>
      <c r="W929" s="28" t="str">
        <f>IF(記入用!P929="","",ROUNDDOWN(記入用!P929,0))</f>
        <v/>
      </c>
      <c r="X929" s="30" t="str">
        <f>IF(集計用!W929="","",IF(集計用!F929="男",LOOKUP(集計用!W929,得点換算データ!$Q$3:$R$12),LOOKUP(集計用!W929,得点換算データ!$Q$17:$R$26)))</f>
        <v/>
      </c>
      <c r="Y929" s="28" t="str">
        <f>IF(SUM(集計用!H929+J929+L929+N929+P929+R929+T929+V929+X929)=0,"",(H929+J929+L929+N929+T929+V929+X929+MAX(P929,R929)))</f>
        <v/>
      </c>
      <c r="Z929" s="28" t="str">
        <f>IF(Y929="","",IF(C929=1,LOOKUP(Y929,得点換算データ!$B$29:$B$33,得点換算データ!$A$29:$A$33),IF(C929=2,LOOKUP(Y929,得点換算データ!$C$29:$C$33,得点換算データ!$A$29:$A$33),LOOKUP(Y929,得点換算データ!$D$29:$D$33,得点換算データ!$A$29:$A$33))))</f>
        <v/>
      </c>
      <c r="AA929" s="27">
        <f t="shared" si="140"/>
        <v>0</v>
      </c>
      <c r="AB929" s="27"/>
      <c r="AC929" s="27">
        <f t="shared" si="141"/>
        <v>0</v>
      </c>
      <c r="AD929" s="27">
        <f t="shared" si="142"/>
        <v>0</v>
      </c>
      <c r="AE929" s="27">
        <f t="shared" si="143"/>
        <v>0</v>
      </c>
      <c r="AF929" s="27">
        <f t="shared" si="144"/>
        <v>0</v>
      </c>
      <c r="AG929" s="27">
        <f t="shared" si="145"/>
        <v>0</v>
      </c>
      <c r="AH929" s="27">
        <f t="shared" si="146"/>
        <v>0</v>
      </c>
      <c r="AI929" s="27">
        <f t="shared" si="147"/>
        <v>0</v>
      </c>
      <c r="AJ929" s="27">
        <f t="shared" si="148"/>
        <v>0</v>
      </c>
      <c r="AK929" s="27">
        <f t="shared" si="149"/>
        <v>0</v>
      </c>
    </row>
    <row r="930" spans="1:37">
      <c r="A930" s="28" t="str">
        <f>IF(記入用!A930="","",記入用!A930)</f>
        <v/>
      </c>
      <c r="B930" s="28" t="str">
        <f>IF(記入用!B930="","",記入用!B930)</f>
        <v/>
      </c>
      <c r="C930" s="28" t="str">
        <f>IF(記入用!C930="","",記入用!C930)</f>
        <v/>
      </c>
      <c r="D930" s="28" t="str">
        <f>IF(記入用!D930="","",記入用!D930)</f>
        <v/>
      </c>
      <c r="E930" s="28" t="str">
        <f>IF(記入用!E930="","",記入用!E930)</f>
        <v/>
      </c>
      <c r="F930" s="28" t="str">
        <f>IF(記入用!F930="","",記入用!F930)</f>
        <v/>
      </c>
      <c r="G930" s="28" t="str">
        <f>IF(OR(記入用!G930=0,記入用!H930=0),"",ROUND((記入用!G930+記入用!H930)/2,0))</f>
        <v/>
      </c>
      <c r="H930" s="29" t="str">
        <f>IF(集計用!G930="","",IF(集計用!F930="男",LOOKUP(集計用!G930,得点換算データ!$A$3:$B$12),LOOKUP(集計用!G930,得点換算データ!$A$17:$B$26)))</f>
        <v/>
      </c>
      <c r="I930" s="28" t="str">
        <f>IF(記入用!I930="","",記入用!I930)</f>
        <v/>
      </c>
      <c r="J930" s="30" t="str">
        <f>IF(集計用!I930="","",IF(集計用!F930="男",LOOKUP(集計用!I930,得点換算データ!$C$3:$D$12),LOOKUP(集計用!I930,得点換算データ!$C$17:$D$26)))</f>
        <v/>
      </c>
      <c r="K930" s="28" t="str">
        <f>IF(記入用!J930="","",ROUNDDOWN(記入用!J930,0))</f>
        <v/>
      </c>
      <c r="L930" s="29" t="str">
        <f>IF(集計用!K930="","",IF(集計用!F930="男",LOOKUP(集計用!K930,得点換算データ!$E$3:$F$12),LOOKUP(集計用!K930,得点換算データ!$E$17:$F$26)))</f>
        <v/>
      </c>
      <c r="M930" s="28" t="str">
        <f>IF(記入用!K930="","",記入用!K930)</f>
        <v/>
      </c>
      <c r="N930" s="30" t="str">
        <f>IF(集計用!M930="","",IF(集計用!F930="男",LOOKUP(集計用!M930,得点換算データ!$G$3:$H$12),LOOKUP(集計用!M930,得点換算データ!$G$17:$H$26)))</f>
        <v/>
      </c>
      <c r="O930" s="28" t="str">
        <f>IF(記入用!L930="","",記入用!L930)</f>
        <v/>
      </c>
      <c r="P930" s="30" t="str">
        <f>IF(集計用!O930="","",IF(集計用!F930="男",LOOKUP(集計用!O930,得点換算データ!$I$3:$J$12),LOOKUP(集計用!O930,得点換算データ!$I$17:$J$26)))</f>
        <v/>
      </c>
      <c r="Q930" s="28" t="str">
        <f>IF(記入用!M930="","",記入用!M930)</f>
        <v/>
      </c>
      <c r="R930" s="30" t="str">
        <f>IF(集計用!Q930="","",IF(集計用!F930="男",LOOKUP(集計用!Q930,得点換算データ!$K$3:$L$12),LOOKUP(集計用!Q930,得点換算データ!$K$17:$L$26)))</f>
        <v/>
      </c>
      <c r="S930" s="28" t="str">
        <f>IF(記入用!N930="","",ROUNDUP(記入用!N930,1))</f>
        <v/>
      </c>
      <c r="T930" s="30" t="str">
        <f>IF(集計用!S930="","",IF(集計用!F930="男",LOOKUP(集計用!S930,得点換算データ!$M$3:$N$12),LOOKUP(集計用!S930,得点換算データ!$M$17:$N$26)))</f>
        <v/>
      </c>
      <c r="U930" s="28" t="str">
        <f>IF(記入用!O930="","",ROUNDDOWN(記入用!O930,0))</f>
        <v/>
      </c>
      <c r="V930" s="30" t="str">
        <f>IF(集計用!U930="","",IF(集計用!F930="男",LOOKUP(集計用!U930,得点換算データ!$O$3:$P$12),LOOKUP(集計用!U930,得点換算データ!$O$17:$P$26)))</f>
        <v/>
      </c>
      <c r="W930" s="28" t="str">
        <f>IF(記入用!P930="","",ROUNDDOWN(記入用!P930,0))</f>
        <v/>
      </c>
      <c r="X930" s="30" t="str">
        <f>IF(集計用!W930="","",IF(集計用!F930="男",LOOKUP(集計用!W930,得点換算データ!$Q$3:$R$12),LOOKUP(集計用!W930,得点換算データ!$Q$17:$R$26)))</f>
        <v/>
      </c>
      <c r="Y930" s="28" t="str">
        <f>IF(SUM(集計用!H930+J930+L930+N930+P930+R930+T930+V930+X930)=0,"",(H930+J930+L930+N930+T930+V930+X930+MAX(P930,R930)))</f>
        <v/>
      </c>
      <c r="Z930" s="28" t="str">
        <f>IF(Y930="","",IF(C930=1,LOOKUP(Y930,得点換算データ!$B$29:$B$33,得点換算データ!$A$29:$A$33),IF(C930=2,LOOKUP(Y930,得点換算データ!$C$29:$C$33,得点換算データ!$A$29:$A$33),LOOKUP(Y930,得点換算データ!$D$29:$D$33,得点換算データ!$A$29:$A$33))))</f>
        <v/>
      </c>
      <c r="AA930" s="27">
        <f t="shared" si="140"/>
        <v>0</v>
      </c>
      <c r="AB930" s="27"/>
      <c r="AC930" s="27">
        <f t="shared" si="141"/>
        <v>0</v>
      </c>
      <c r="AD930" s="27">
        <f t="shared" si="142"/>
        <v>0</v>
      </c>
      <c r="AE930" s="27">
        <f t="shared" si="143"/>
        <v>0</v>
      </c>
      <c r="AF930" s="27">
        <f t="shared" si="144"/>
        <v>0</v>
      </c>
      <c r="AG930" s="27">
        <f t="shared" si="145"/>
        <v>0</v>
      </c>
      <c r="AH930" s="27">
        <f t="shared" si="146"/>
        <v>0</v>
      </c>
      <c r="AI930" s="27">
        <f t="shared" si="147"/>
        <v>0</v>
      </c>
      <c r="AJ930" s="27">
        <f t="shared" si="148"/>
        <v>0</v>
      </c>
      <c r="AK930" s="27">
        <f t="shared" si="149"/>
        <v>0</v>
      </c>
    </row>
    <row r="931" spans="1:37">
      <c r="A931" s="28" t="str">
        <f>IF(記入用!A931="","",記入用!A931)</f>
        <v/>
      </c>
      <c r="B931" s="28" t="str">
        <f>IF(記入用!B931="","",記入用!B931)</f>
        <v/>
      </c>
      <c r="C931" s="28" t="str">
        <f>IF(記入用!C931="","",記入用!C931)</f>
        <v/>
      </c>
      <c r="D931" s="28" t="str">
        <f>IF(記入用!D931="","",記入用!D931)</f>
        <v/>
      </c>
      <c r="E931" s="28" t="str">
        <f>IF(記入用!E931="","",記入用!E931)</f>
        <v/>
      </c>
      <c r="F931" s="28" t="str">
        <f>IF(記入用!F931="","",記入用!F931)</f>
        <v/>
      </c>
      <c r="G931" s="28" t="str">
        <f>IF(OR(記入用!G931=0,記入用!H931=0),"",ROUND((記入用!G931+記入用!H931)/2,0))</f>
        <v/>
      </c>
      <c r="H931" s="29" t="str">
        <f>IF(集計用!G931="","",IF(集計用!F931="男",LOOKUP(集計用!G931,得点換算データ!$A$3:$B$12),LOOKUP(集計用!G931,得点換算データ!$A$17:$B$26)))</f>
        <v/>
      </c>
      <c r="I931" s="28" t="str">
        <f>IF(記入用!I931="","",記入用!I931)</f>
        <v/>
      </c>
      <c r="J931" s="30" t="str">
        <f>IF(集計用!I931="","",IF(集計用!F931="男",LOOKUP(集計用!I931,得点換算データ!$C$3:$D$12),LOOKUP(集計用!I931,得点換算データ!$C$17:$D$26)))</f>
        <v/>
      </c>
      <c r="K931" s="28" t="str">
        <f>IF(記入用!J931="","",ROUNDDOWN(記入用!J931,0))</f>
        <v/>
      </c>
      <c r="L931" s="29" t="str">
        <f>IF(集計用!K931="","",IF(集計用!F931="男",LOOKUP(集計用!K931,得点換算データ!$E$3:$F$12),LOOKUP(集計用!K931,得点換算データ!$E$17:$F$26)))</f>
        <v/>
      </c>
      <c r="M931" s="28" t="str">
        <f>IF(記入用!K931="","",記入用!K931)</f>
        <v/>
      </c>
      <c r="N931" s="30" t="str">
        <f>IF(集計用!M931="","",IF(集計用!F931="男",LOOKUP(集計用!M931,得点換算データ!$G$3:$H$12),LOOKUP(集計用!M931,得点換算データ!$G$17:$H$26)))</f>
        <v/>
      </c>
      <c r="O931" s="28" t="str">
        <f>IF(記入用!L931="","",記入用!L931)</f>
        <v/>
      </c>
      <c r="P931" s="30" t="str">
        <f>IF(集計用!O931="","",IF(集計用!F931="男",LOOKUP(集計用!O931,得点換算データ!$I$3:$J$12),LOOKUP(集計用!O931,得点換算データ!$I$17:$J$26)))</f>
        <v/>
      </c>
      <c r="Q931" s="28" t="str">
        <f>IF(記入用!M931="","",記入用!M931)</f>
        <v/>
      </c>
      <c r="R931" s="30" t="str">
        <f>IF(集計用!Q931="","",IF(集計用!F931="男",LOOKUP(集計用!Q931,得点換算データ!$K$3:$L$12),LOOKUP(集計用!Q931,得点換算データ!$K$17:$L$26)))</f>
        <v/>
      </c>
      <c r="S931" s="28" t="str">
        <f>IF(記入用!N931="","",ROUNDUP(記入用!N931,1))</f>
        <v/>
      </c>
      <c r="T931" s="30" t="str">
        <f>IF(集計用!S931="","",IF(集計用!F931="男",LOOKUP(集計用!S931,得点換算データ!$M$3:$N$12),LOOKUP(集計用!S931,得点換算データ!$M$17:$N$26)))</f>
        <v/>
      </c>
      <c r="U931" s="28" t="str">
        <f>IF(記入用!O931="","",ROUNDDOWN(記入用!O931,0))</f>
        <v/>
      </c>
      <c r="V931" s="30" t="str">
        <f>IF(集計用!U931="","",IF(集計用!F931="男",LOOKUP(集計用!U931,得点換算データ!$O$3:$P$12),LOOKUP(集計用!U931,得点換算データ!$O$17:$P$26)))</f>
        <v/>
      </c>
      <c r="W931" s="28" t="str">
        <f>IF(記入用!P931="","",ROUNDDOWN(記入用!P931,0))</f>
        <v/>
      </c>
      <c r="X931" s="30" t="str">
        <f>IF(集計用!W931="","",IF(集計用!F931="男",LOOKUP(集計用!W931,得点換算データ!$Q$3:$R$12),LOOKUP(集計用!W931,得点換算データ!$Q$17:$R$26)))</f>
        <v/>
      </c>
      <c r="Y931" s="28" t="str">
        <f>IF(SUM(集計用!H931+J931+L931+N931+P931+R931+T931+V931+X931)=0,"",(H931+J931+L931+N931+T931+V931+X931+MAX(P931,R931)))</f>
        <v/>
      </c>
      <c r="Z931" s="28" t="str">
        <f>IF(Y931="","",IF(C931=1,LOOKUP(Y931,得点換算データ!$B$29:$B$33,得点換算データ!$A$29:$A$33),IF(C931=2,LOOKUP(Y931,得点換算データ!$C$29:$C$33,得点換算データ!$A$29:$A$33),LOOKUP(Y931,得点換算データ!$D$29:$D$33,得点換算データ!$A$29:$A$33))))</f>
        <v/>
      </c>
      <c r="AA931" s="27">
        <f t="shared" si="140"/>
        <v>0</v>
      </c>
      <c r="AB931" s="27"/>
      <c r="AC931" s="27">
        <f t="shared" si="141"/>
        <v>0</v>
      </c>
      <c r="AD931" s="27">
        <f t="shared" si="142"/>
        <v>0</v>
      </c>
      <c r="AE931" s="27">
        <f t="shared" si="143"/>
        <v>0</v>
      </c>
      <c r="AF931" s="27">
        <f t="shared" si="144"/>
        <v>0</v>
      </c>
      <c r="AG931" s="27">
        <f t="shared" si="145"/>
        <v>0</v>
      </c>
      <c r="AH931" s="27">
        <f t="shared" si="146"/>
        <v>0</v>
      </c>
      <c r="AI931" s="27">
        <f t="shared" si="147"/>
        <v>0</v>
      </c>
      <c r="AJ931" s="27">
        <f t="shared" si="148"/>
        <v>0</v>
      </c>
      <c r="AK931" s="27">
        <f t="shared" si="149"/>
        <v>0</v>
      </c>
    </row>
    <row r="932" spans="1:37">
      <c r="A932" s="28" t="str">
        <f>IF(記入用!A932="","",記入用!A932)</f>
        <v/>
      </c>
      <c r="B932" s="28" t="str">
        <f>IF(記入用!B932="","",記入用!B932)</f>
        <v/>
      </c>
      <c r="C932" s="28" t="str">
        <f>IF(記入用!C932="","",記入用!C932)</f>
        <v/>
      </c>
      <c r="D932" s="28" t="str">
        <f>IF(記入用!D932="","",記入用!D932)</f>
        <v/>
      </c>
      <c r="E932" s="28" t="str">
        <f>IF(記入用!E932="","",記入用!E932)</f>
        <v/>
      </c>
      <c r="F932" s="28" t="str">
        <f>IF(記入用!F932="","",記入用!F932)</f>
        <v/>
      </c>
      <c r="G932" s="28" t="str">
        <f>IF(OR(記入用!G932=0,記入用!H932=0),"",ROUND((記入用!G932+記入用!H932)/2,0))</f>
        <v/>
      </c>
      <c r="H932" s="29" t="str">
        <f>IF(集計用!G932="","",IF(集計用!F932="男",LOOKUP(集計用!G932,得点換算データ!$A$3:$B$12),LOOKUP(集計用!G932,得点換算データ!$A$17:$B$26)))</f>
        <v/>
      </c>
      <c r="I932" s="28" t="str">
        <f>IF(記入用!I932="","",記入用!I932)</f>
        <v/>
      </c>
      <c r="J932" s="30" t="str">
        <f>IF(集計用!I932="","",IF(集計用!F932="男",LOOKUP(集計用!I932,得点換算データ!$C$3:$D$12),LOOKUP(集計用!I932,得点換算データ!$C$17:$D$26)))</f>
        <v/>
      </c>
      <c r="K932" s="28" t="str">
        <f>IF(記入用!J932="","",ROUNDDOWN(記入用!J932,0))</f>
        <v/>
      </c>
      <c r="L932" s="29" t="str">
        <f>IF(集計用!K932="","",IF(集計用!F932="男",LOOKUP(集計用!K932,得点換算データ!$E$3:$F$12),LOOKUP(集計用!K932,得点換算データ!$E$17:$F$26)))</f>
        <v/>
      </c>
      <c r="M932" s="28" t="str">
        <f>IF(記入用!K932="","",記入用!K932)</f>
        <v/>
      </c>
      <c r="N932" s="30" t="str">
        <f>IF(集計用!M932="","",IF(集計用!F932="男",LOOKUP(集計用!M932,得点換算データ!$G$3:$H$12),LOOKUP(集計用!M932,得点換算データ!$G$17:$H$26)))</f>
        <v/>
      </c>
      <c r="O932" s="28" t="str">
        <f>IF(記入用!L932="","",記入用!L932)</f>
        <v/>
      </c>
      <c r="P932" s="30" t="str">
        <f>IF(集計用!O932="","",IF(集計用!F932="男",LOOKUP(集計用!O932,得点換算データ!$I$3:$J$12),LOOKUP(集計用!O932,得点換算データ!$I$17:$J$26)))</f>
        <v/>
      </c>
      <c r="Q932" s="28" t="str">
        <f>IF(記入用!M932="","",記入用!M932)</f>
        <v/>
      </c>
      <c r="R932" s="30" t="str">
        <f>IF(集計用!Q932="","",IF(集計用!F932="男",LOOKUP(集計用!Q932,得点換算データ!$K$3:$L$12),LOOKUP(集計用!Q932,得点換算データ!$K$17:$L$26)))</f>
        <v/>
      </c>
      <c r="S932" s="28" t="str">
        <f>IF(記入用!N932="","",ROUNDUP(記入用!N932,1))</f>
        <v/>
      </c>
      <c r="T932" s="30" t="str">
        <f>IF(集計用!S932="","",IF(集計用!F932="男",LOOKUP(集計用!S932,得点換算データ!$M$3:$N$12),LOOKUP(集計用!S932,得点換算データ!$M$17:$N$26)))</f>
        <v/>
      </c>
      <c r="U932" s="28" t="str">
        <f>IF(記入用!O932="","",ROUNDDOWN(記入用!O932,0))</f>
        <v/>
      </c>
      <c r="V932" s="30" t="str">
        <f>IF(集計用!U932="","",IF(集計用!F932="男",LOOKUP(集計用!U932,得点換算データ!$O$3:$P$12),LOOKUP(集計用!U932,得点換算データ!$O$17:$P$26)))</f>
        <v/>
      </c>
      <c r="W932" s="28" t="str">
        <f>IF(記入用!P932="","",ROUNDDOWN(記入用!P932,0))</f>
        <v/>
      </c>
      <c r="X932" s="30" t="str">
        <f>IF(集計用!W932="","",IF(集計用!F932="男",LOOKUP(集計用!W932,得点換算データ!$Q$3:$R$12),LOOKUP(集計用!W932,得点換算データ!$Q$17:$R$26)))</f>
        <v/>
      </c>
      <c r="Y932" s="28" t="str">
        <f>IF(SUM(集計用!H932+J932+L932+N932+P932+R932+T932+V932+X932)=0,"",(H932+J932+L932+N932+T932+V932+X932+MAX(P932,R932)))</f>
        <v/>
      </c>
      <c r="Z932" s="28" t="str">
        <f>IF(Y932="","",IF(C932=1,LOOKUP(Y932,得点換算データ!$B$29:$B$33,得点換算データ!$A$29:$A$33),IF(C932=2,LOOKUP(Y932,得点換算データ!$C$29:$C$33,得点換算データ!$A$29:$A$33),LOOKUP(Y932,得点換算データ!$D$29:$D$33,得点換算データ!$A$29:$A$33))))</f>
        <v/>
      </c>
      <c r="AA932" s="27">
        <f t="shared" si="140"/>
        <v>0</v>
      </c>
      <c r="AB932" s="27"/>
      <c r="AC932" s="27">
        <f t="shared" si="141"/>
        <v>0</v>
      </c>
      <c r="AD932" s="27">
        <f t="shared" si="142"/>
        <v>0</v>
      </c>
      <c r="AE932" s="27">
        <f t="shared" si="143"/>
        <v>0</v>
      </c>
      <c r="AF932" s="27">
        <f t="shared" si="144"/>
        <v>0</v>
      </c>
      <c r="AG932" s="27">
        <f t="shared" si="145"/>
        <v>0</v>
      </c>
      <c r="AH932" s="27">
        <f t="shared" si="146"/>
        <v>0</v>
      </c>
      <c r="AI932" s="27">
        <f t="shared" si="147"/>
        <v>0</v>
      </c>
      <c r="AJ932" s="27">
        <f t="shared" si="148"/>
        <v>0</v>
      </c>
      <c r="AK932" s="27">
        <f t="shared" si="149"/>
        <v>0</v>
      </c>
    </row>
    <row r="933" spans="1:37">
      <c r="A933" s="28" t="str">
        <f>IF(記入用!A933="","",記入用!A933)</f>
        <v/>
      </c>
      <c r="B933" s="28" t="str">
        <f>IF(記入用!B933="","",記入用!B933)</f>
        <v/>
      </c>
      <c r="C933" s="28" t="str">
        <f>IF(記入用!C933="","",記入用!C933)</f>
        <v/>
      </c>
      <c r="D933" s="28" t="str">
        <f>IF(記入用!D933="","",記入用!D933)</f>
        <v/>
      </c>
      <c r="E933" s="28" t="str">
        <f>IF(記入用!E933="","",記入用!E933)</f>
        <v/>
      </c>
      <c r="F933" s="28" t="str">
        <f>IF(記入用!F933="","",記入用!F933)</f>
        <v/>
      </c>
      <c r="G933" s="28" t="str">
        <f>IF(OR(記入用!G933=0,記入用!H933=0),"",ROUND((記入用!G933+記入用!H933)/2,0))</f>
        <v/>
      </c>
      <c r="H933" s="29" t="str">
        <f>IF(集計用!G933="","",IF(集計用!F933="男",LOOKUP(集計用!G933,得点換算データ!$A$3:$B$12),LOOKUP(集計用!G933,得点換算データ!$A$17:$B$26)))</f>
        <v/>
      </c>
      <c r="I933" s="28" t="str">
        <f>IF(記入用!I933="","",記入用!I933)</f>
        <v/>
      </c>
      <c r="J933" s="30" t="str">
        <f>IF(集計用!I933="","",IF(集計用!F933="男",LOOKUP(集計用!I933,得点換算データ!$C$3:$D$12),LOOKUP(集計用!I933,得点換算データ!$C$17:$D$26)))</f>
        <v/>
      </c>
      <c r="K933" s="28" t="str">
        <f>IF(記入用!J933="","",ROUNDDOWN(記入用!J933,0))</f>
        <v/>
      </c>
      <c r="L933" s="29" t="str">
        <f>IF(集計用!K933="","",IF(集計用!F933="男",LOOKUP(集計用!K933,得点換算データ!$E$3:$F$12),LOOKUP(集計用!K933,得点換算データ!$E$17:$F$26)))</f>
        <v/>
      </c>
      <c r="M933" s="28" t="str">
        <f>IF(記入用!K933="","",記入用!K933)</f>
        <v/>
      </c>
      <c r="N933" s="30" t="str">
        <f>IF(集計用!M933="","",IF(集計用!F933="男",LOOKUP(集計用!M933,得点換算データ!$G$3:$H$12),LOOKUP(集計用!M933,得点換算データ!$G$17:$H$26)))</f>
        <v/>
      </c>
      <c r="O933" s="28" t="str">
        <f>IF(記入用!L933="","",記入用!L933)</f>
        <v/>
      </c>
      <c r="P933" s="30" t="str">
        <f>IF(集計用!O933="","",IF(集計用!F933="男",LOOKUP(集計用!O933,得点換算データ!$I$3:$J$12),LOOKUP(集計用!O933,得点換算データ!$I$17:$J$26)))</f>
        <v/>
      </c>
      <c r="Q933" s="28" t="str">
        <f>IF(記入用!M933="","",記入用!M933)</f>
        <v/>
      </c>
      <c r="R933" s="30" t="str">
        <f>IF(集計用!Q933="","",IF(集計用!F933="男",LOOKUP(集計用!Q933,得点換算データ!$K$3:$L$12),LOOKUP(集計用!Q933,得点換算データ!$K$17:$L$26)))</f>
        <v/>
      </c>
      <c r="S933" s="28" t="str">
        <f>IF(記入用!N933="","",ROUNDUP(記入用!N933,1))</f>
        <v/>
      </c>
      <c r="T933" s="30" t="str">
        <f>IF(集計用!S933="","",IF(集計用!F933="男",LOOKUP(集計用!S933,得点換算データ!$M$3:$N$12),LOOKUP(集計用!S933,得点換算データ!$M$17:$N$26)))</f>
        <v/>
      </c>
      <c r="U933" s="28" t="str">
        <f>IF(記入用!O933="","",ROUNDDOWN(記入用!O933,0))</f>
        <v/>
      </c>
      <c r="V933" s="30" t="str">
        <f>IF(集計用!U933="","",IF(集計用!F933="男",LOOKUP(集計用!U933,得点換算データ!$O$3:$P$12),LOOKUP(集計用!U933,得点換算データ!$O$17:$P$26)))</f>
        <v/>
      </c>
      <c r="W933" s="28" t="str">
        <f>IF(記入用!P933="","",ROUNDDOWN(記入用!P933,0))</f>
        <v/>
      </c>
      <c r="X933" s="30" t="str">
        <f>IF(集計用!W933="","",IF(集計用!F933="男",LOOKUP(集計用!W933,得点換算データ!$Q$3:$R$12),LOOKUP(集計用!W933,得点換算データ!$Q$17:$R$26)))</f>
        <v/>
      </c>
      <c r="Y933" s="28" t="str">
        <f>IF(SUM(集計用!H933+J933+L933+N933+P933+R933+T933+V933+X933)=0,"",(H933+J933+L933+N933+T933+V933+X933+MAX(P933,R933)))</f>
        <v/>
      </c>
      <c r="Z933" s="28" t="str">
        <f>IF(Y933="","",IF(C933=1,LOOKUP(Y933,得点換算データ!$B$29:$B$33,得点換算データ!$A$29:$A$33),IF(C933=2,LOOKUP(Y933,得点換算データ!$C$29:$C$33,得点換算データ!$A$29:$A$33),LOOKUP(Y933,得点換算データ!$D$29:$D$33,得点換算データ!$A$29:$A$33))))</f>
        <v/>
      </c>
      <c r="AA933" s="27">
        <f t="shared" si="140"/>
        <v>0</v>
      </c>
      <c r="AB933" s="27"/>
      <c r="AC933" s="27">
        <f t="shared" si="141"/>
        <v>0</v>
      </c>
      <c r="AD933" s="27">
        <f t="shared" si="142"/>
        <v>0</v>
      </c>
      <c r="AE933" s="27">
        <f t="shared" si="143"/>
        <v>0</v>
      </c>
      <c r="AF933" s="27">
        <f t="shared" si="144"/>
        <v>0</v>
      </c>
      <c r="AG933" s="27">
        <f t="shared" si="145"/>
        <v>0</v>
      </c>
      <c r="AH933" s="27">
        <f t="shared" si="146"/>
        <v>0</v>
      </c>
      <c r="AI933" s="27">
        <f t="shared" si="147"/>
        <v>0</v>
      </c>
      <c r="AJ933" s="27">
        <f t="shared" si="148"/>
        <v>0</v>
      </c>
      <c r="AK933" s="27">
        <f t="shared" si="149"/>
        <v>0</v>
      </c>
    </row>
    <row r="934" spans="1:37">
      <c r="A934" s="28" t="str">
        <f>IF(記入用!A934="","",記入用!A934)</f>
        <v/>
      </c>
      <c r="B934" s="28" t="str">
        <f>IF(記入用!B934="","",記入用!B934)</f>
        <v/>
      </c>
      <c r="C934" s="28" t="str">
        <f>IF(記入用!C934="","",記入用!C934)</f>
        <v/>
      </c>
      <c r="D934" s="28" t="str">
        <f>IF(記入用!D934="","",記入用!D934)</f>
        <v/>
      </c>
      <c r="E934" s="28" t="str">
        <f>IF(記入用!E934="","",記入用!E934)</f>
        <v/>
      </c>
      <c r="F934" s="28" t="str">
        <f>IF(記入用!F934="","",記入用!F934)</f>
        <v/>
      </c>
      <c r="G934" s="28" t="str">
        <f>IF(OR(記入用!G934=0,記入用!H934=0),"",ROUND((記入用!G934+記入用!H934)/2,0))</f>
        <v/>
      </c>
      <c r="H934" s="29" t="str">
        <f>IF(集計用!G934="","",IF(集計用!F934="男",LOOKUP(集計用!G934,得点換算データ!$A$3:$B$12),LOOKUP(集計用!G934,得点換算データ!$A$17:$B$26)))</f>
        <v/>
      </c>
      <c r="I934" s="28" t="str">
        <f>IF(記入用!I934="","",記入用!I934)</f>
        <v/>
      </c>
      <c r="J934" s="30" t="str">
        <f>IF(集計用!I934="","",IF(集計用!F934="男",LOOKUP(集計用!I934,得点換算データ!$C$3:$D$12),LOOKUP(集計用!I934,得点換算データ!$C$17:$D$26)))</f>
        <v/>
      </c>
      <c r="K934" s="28" t="str">
        <f>IF(記入用!J934="","",ROUNDDOWN(記入用!J934,0))</f>
        <v/>
      </c>
      <c r="L934" s="29" t="str">
        <f>IF(集計用!K934="","",IF(集計用!F934="男",LOOKUP(集計用!K934,得点換算データ!$E$3:$F$12),LOOKUP(集計用!K934,得点換算データ!$E$17:$F$26)))</f>
        <v/>
      </c>
      <c r="M934" s="28" t="str">
        <f>IF(記入用!K934="","",記入用!K934)</f>
        <v/>
      </c>
      <c r="N934" s="30" t="str">
        <f>IF(集計用!M934="","",IF(集計用!F934="男",LOOKUP(集計用!M934,得点換算データ!$G$3:$H$12),LOOKUP(集計用!M934,得点換算データ!$G$17:$H$26)))</f>
        <v/>
      </c>
      <c r="O934" s="28" t="str">
        <f>IF(記入用!L934="","",記入用!L934)</f>
        <v/>
      </c>
      <c r="P934" s="30" t="str">
        <f>IF(集計用!O934="","",IF(集計用!F934="男",LOOKUP(集計用!O934,得点換算データ!$I$3:$J$12),LOOKUP(集計用!O934,得点換算データ!$I$17:$J$26)))</f>
        <v/>
      </c>
      <c r="Q934" s="28" t="str">
        <f>IF(記入用!M934="","",記入用!M934)</f>
        <v/>
      </c>
      <c r="R934" s="30" t="str">
        <f>IF(集計用!Q934="","",IF(集計用!F934="男",LOOKUP(集計用!Q934,得点換算データ!$K$3:$L$12),LOOKUP(集計用!Q934,得点換算データ!$K$17:$L$26)))</f>
        <v/>
      </c>
      <c r="S934" s="28" t="str">
        <f>IF(記入用!N934="","",ROUNDUP(記入用!N934,1))</f>
        <v/>
      </c>
      <c r="T934" s="30" t="str">
        <f>IF(集計用!S934="","",IF(集計用!F934="男",LOOKUP(集計用!S934,得点換算データ!$M$3:$N$12),LOOKUP(集計用!S934,得点換算データ!$M$17:$N$26)))</f>
        <v/>
      </c>
      <c r="U934" s="28" t="str">
        <f>IF(記入用!O934="","",ROUNDDOWN(記入用!O934,0))</f>
        <v/>
      </c>
      <c r="V934" s="30" t="str">
        <f>IF(集計用!U934="","",IF(集計用!F934="男",LOOKUP(集計用!U934,得点換算データ!$O$3:$P$12),LOOKUP(集計用!U934,得点換算データ!$O$17:$P$26)))</f>
        <v/>
      </c>
      <c r="W934" s="28" t="str">
        <f>IF(記入用!P934="","",ROUNDDOWN(記入用!P934,0))</f>
        <v/>
      </c>
      <c r="X934" s="30" t="str">
        <f>IF(集計用!W934="","",IF(集計用!F934="男",LOOKUP(集計用!W934,得点換算データ!$Q$3:$R$12),LOOKUP(集計用!W934,得点換算データ!$Q$17:$R$26)))</f>
        <v/>
      </c>
      <c r="Y934" s="28" t="str">
        <f>IF(SUM(集計用!H934+J934+L934+N934+P934+R934+T934+V934+X934)=0,"",(H934+J934+L934+N934+T934+V934+X934+MAX(P934,R934)))</f>
        <v/>
      </c>
      <c r="Z934" s="28" t="str">
        <f>IF(Y934="","",IF(C934=1,LOOKUP(Y934,得点換算データ!$B$29:$B$33,得点換算データ!$A$29:$A$33),IF(C934=2,LOOKUP(Y934,得点換算データ!$C$29:$C$33,得点換算データ!$A$29:$A$33),LOOKUP(Y934,得点換算データ!$D$29:$D$33,得点換算データ!$A$29:$A$33))))</f>
        <v/>
      </c>
      <c r="AA934" s="27">
        <f t="shared" si="140"/>
        <v>0</v>
      </c>
      <c r="AB934" s="27"/>
      <c r="AC934" s="27">
        <f t="shared" si="141"/>
        <v>0</v>
      </c>
      <c r="AD934" s="27">
        <f t="shared" si="142"/>
        <v>0</v>
      </c>
      <c r="AE934" s="27">
        <f t="shared" si="143"/>
        <v>0</v>
      </c>
      <c r="AF934" s="27">
        <f t="shared" si="144"/>
        <v>0</v>
      </c>
      <c r="AG934" s="27">
        <f t="shared" si="145"/>
        <v>0</v>
      </c>
      <c r="AH934" s="27">
        <f t="shared" si="146"/>
        <v>0</v>
      </c>
      <c r="AI934" s="27">
        <f t="shared" si="147"/>
        <v>0</v>
      </c>
      <c r="AJ934" s="27">
        <f t="shared" si="148"/>
        <v>0</v>
      </c>
      <c r="AK934" s="27">
        <f t="shared" si="149"/>
        <v>0</v>
      </c>
    </row>
    <row r="935" spans="1:37">
      <c r="A935" s="28" t="str">
        <f>IF(記入用!A935="","",記入用!A935)</f>
        <v/>
      </c>
      <c r="B935" s="28" t="str">
        <f>IF(記入用!B935="","",記入用!B935)</f>
        <v/>
      </c>
      <c r="C935" s="28" t="str">
        <f>IF(記入用!C935="","",記入用!C935)</f>
        <v/>
      </c>
      <c r="D935" s="28" t="str">
        <f>IF(記入用!D935="","",記入用!D935)</f>
        <v/>
      </c>
      <c r="E935" s="28" t="str">
        <f>IF(記入用!E935="","",記入用!E935)</f>
        <v/>
      </c>
      <c r="F935" s="28" t="str">
        <f>IF(記入用!F935="","",記入用!F935)</f>
        <v/>
      </c>
      <c r="G935" s="28" t="str">
        <f>IF(OR(記入用!G935=0,記入用!H935=0),"",ROUND((記入用!G935+記入用!H935)/2,0))</f>
        <v/>
      </c>
      <c r="H935" s="29" t="str">
        <f>IF(集計用!G935="","",IF(集計用!F935="男",LOOKUP(集計用!G935,得点換算データ!$A$3:$B$12),LOOKUP(集計用!G935,得点換算データ!$A$17:$B$26)))</f>
        <v/>
      </c>
      <c r="I935" s="28" t="str">
        <f>IF(記入用!I935="","",記入用!I935)</f>
        <v/>
      </c>
      <c r="J935" s="30" t="str">
        <f>IF(集計用!I935="","",IF(集計用!F935="男",LOOKUP(集計用!I935,得点換算データ!$C$3:$D$12),LOOKUP(集計用!I935,得点換算データ!$C$17:$D$26)))</f>
        <v/>
      </c>
      <c r="K935" s="28" t="str">
        <f>IF(記入用!J935="","",ROUNDDOWN(記入用!J935,0))</f>
        <v/>
      </c>
      <c r="L935" s="29" t="str">
        <f>IF(集計用!K935="","",IF(集計用!F935="男",LOOKUP(集計用!K935,得点換算データ!$E$3:$F$12),LOOKUP(集計用!K935,得点換算データ!$E$17:$F$26)))</f>
        <v/>
      </c>
      <c r="M935" s="28" t="str">
        <f>IF(記入用!K935="","",記入用!K935)</f>
        <v/>
      </c>
      <c r="N935" s="30" t="str">
        <f>IF(集計用!M935="","",IF(集計用!F935="男",LOOKUP(集計用!M935,得点換算データ!$G$3:$H$12),LOOKUP(集計用!M935,得点換算データ!$G$17:$H$26)))</f>
        <v/>
      </c>
      <c r="O935" s="28" t="str">
        <f>IF(記入用!L935="","",記入用!L935)</f>
        <v/>
      </c>
      <c r="P935" s="30" t="str">
        <f>IF(集計用!O935="","",IF(集計用!F935="男",LOOKUP(集計用!O935,得点換算データ!$I$3:$J$12),LOOKUP(集計用!O935,得点換算データ!$I$17:$J$26)))</f>
        <v/>
      </c>
      <c r="Q935" s="28" t="str">
        <f>IF(記入用!M935="","",記入用!M935)</f>
        <v/>
      </c>
      <c r="R935" s="30" t="str">
        <f>IF(集計用!Q935="","",IF(集計用!F935="男",LOOKUP(集計用!Q935,得点換算データ!$K$3:$L$12),LOOKUP(集計用!Q935,得点換算データ!$K$17:$L$26)))</f>
        <v/>
      </c>
      <c r="S935" s="28" t="str">
        <f>IF(記入用!N935="","",ROUNDUP(記入用!N935,1))</f>
        <v/>
      </c>
      <c r="T935" s="30" t="str">
        <f>IF(集計用!S935="","",IF(集計用!F935="男",LOOKUP(集計用!S935,得点換算データ!$M$3:$N$12),LOOKUP(集計用!S935,得点換算データ!$M$17:$N$26)))</f>
        <v/>
      </c>
      <c r="U935" s="28" t="str">
        <f>IF(記入用!O935="","",ROUNDDOWN(記入用!O935,0))</f>
        <v/>
      </c>
      <c r="V935" s="30" t="str">
        <f>IF(集計用!U935="","",IF(集計用!F935="男",LOOKUP(集計用!U935,得点換算データ!$O$3:$P$12),LOOKUP(集計用!U935,得点換算データ!$O$17:$P$26)))</f>
        <v/>
      </c>
      <c r="W935" s="28" t="str">
        <f>IF(記入用!P935="","",ROUNDDOWN(記入用!P935,0))</f>
        <v/>
      </c>
      <c r="X935" s="30" t="str">
        <f>IF(集計用!W935="","",IF(集計用!F935="男",LOOKUP(集計用!W935,得点換算データ!$Q$3:$R$12),LOOKUP(集計用!W935,得点換算データ!$Q$17:$R$26)))</f>
        <v/>
      </c>
      <c r="Y935" s="28" t="str">
        <f>IF(SUM(集計用!H935+J935+L935+N935+P935+R935+T935+V935+X935)=0,"",(H935+J935+L935+N935+T935+V935+X935+MAX(P935,R935)))</f>
        <v/>
      </c>
      <c r="Z935" s="28" t="str">
        <f>IF(Y935="","",IF(C935=1,LOOKUP(Y935,得点換算データ!$B$29:$B$33,得点換算データ!$A$29:$A$33),IF(C935=2,LOOKUP(Y935,得点換算データ!$C$29:$C$33,得点換算データ!$A$29:$A$33),LOOKUP(Y935,得点換算データ!$D$29:$D$33,得点換算データ!$A$29:$A$33))))</f>
        <v/>
      </c>
      <c r="AA935" s="27">
        <f t="shared" si="140"/>
        <v>0</v>
      </c>
      <c r="AB935" s="27"/>
      <c r="AC935" s="27">
        <f t="shared" si="141"/>
        <v>0</v>
      </c>
      <c r="AD935" s="27">
        <f t="shared" si="142"/>
        <v>0</v>
      </c>
      <c r="AE935" s="27">
        <f t="shared" si="143"/>
        <v>0</v>
      </c>
      <c r="AF935" s="27">
        <f t="shared" si="144"/>
        <v>0</v>
      </c>
      <c r="AG935" s="27">
        <f t="shared" si="145"/>
        <v>0</v>
      </c>
      <c r="AH935" s="27">
        <f t="shared" si="146"/>
        <v>0</v>
      </c>
      <c r="AI935" s="27">
        <f t="shared" si="147"/>
        <v>0</v>
      </c>
      <c r="AJ935" s="27">
        <f t="shared" si="148"/>
        <v>0</v>
      </c>
      <c r="AK935" s="27">
        <f t="shared" si="149"/>
        <v>0</v>
      </c>
    </row>
    <row r="936" spans="1:37">
      <c r="A936" s="28" t="str">
        <f>IF(記入用!A936="","",記入用!A936)</f>
        <v/>
      </c>
      <c r="B936" s="28" t="str">
        <f>IF(記入用!B936="","",記入用!B936)</f>
        <v/>
      </c>
      <c r="C936" s="28" t="str">
        <f>IF(記入用!C936="","",記入用!C936)</f>
        <v/>
      </c>
      <c r="D936" s="28" t="str">
        <f>IF(記入用!D936="","",記入用!D936)</f>
        <v/>
      </c>
      <c r="E936" s="28" t="str">
        <f>IF(記入用!E936="","",記入用!E936)</f>
        <v/>
      </c>
      <c r="F936" s="28" t="str">
        <f>IF(記入用!F936="","",記入用!F936)</f>
        <v/>
      </c>
      <c r="G936" s="28" t="str">
        <f>IF(OR(記入用!G936=0,記入用!H936=0),"",ROUND((記入用!G936+記入用!H936)/2,0))</f>
        <v/>
      </c>
      <c r="H936" s="29" t="str">
        <f>IF(集計用!G936="","",IF(集計用!F936="男",LOOKUP(集計用!G936,得点換算データ!$A$3:$B$12),LOOKUP(集計用!G936,得点換算データ!$A$17:$B$26)))</f>
        <v/>
      </c>
      <c r="I936" s="28" t="str">
        <f>IF(記入用!I936="","",記入用!I936)</f>
        <v/>
      </c>
      <c r="J936" s="30" t="str">
        <f>IF(集計用!I936="","",IF(集計用!F936="男",LOOKUP(集計用!I936,得点換算データ!$C$3:$D$12),LOOKUP(集計用!I936,得点換算データ!$C$17:$D$26)))</f>
        <v/>
      </c>
      <c r="K936" s="28" t="str">
        <f>IF(記入用!J936="","",ROUNDDOWN(記入用!J936,0))</f>
        <v/>
      </c>
      <c r="L936" s="29" t="str">
        <f>IF(集計用!K936="","",IF(集計用!F936="男",LOOKUP(集計用!K936,得点換算データ!$E$3:$F$12),LOOKUP(集計用!K936,得点換算データ!$E$17:$F$26)))</f>
        <v/>
      </c>
      <c r="M936" s="28" t="str">
        <f>IF(記入用!K936="","",記入用!K936)</f>
        <v/>
      </c>
      <c r="N936" s="30" t="str">
        <f>IF(集計用!M936="","",IF(集計用!F936="男",LOOKUP(集計用!M936,得点換算データ!$G$3:$H$12),LOOKUP(集計用!M936,得点換算データ!$G$17:$H$26)))</f>
        <v/>
      </c>
      <c r="O936" s="28" t="str">
        <f>IF(記入用!L936="","",記入用!L936)</f>
        <v/>
      </c>
      <c r="P936" s="30" t="str">
        <f>IF(集計用!O936="","",IF(集計用!F936="男",LOOKUP(集計用!O936,得点換算データ!$I$3:$J$12),LOOKUP(集計用!O936,得点換算データ!$I$17:$J$26)))</f>
        <v/>
      </c>
      <c r="Q936" s="28" t="str">
        <f>IF(記入用!M936="","",記入用!M936)</f>
        <v/>
      </c>
      <c r="R936" s="30" t="str">
        <f>IF(集計用!Q936="","",IF(集計用!F936="男",LOOKUP(集計用!Q936,得点換算データ!$K$3:$L$12),LOOKUP(集計用!Q936,得点換算データ!$K$17:$L$26)))</f>
        <v/>
      </c>
      <c r="S936" s="28" t="str">
        <f>IF(記入用!N936="","",ROUNDUP(記入用!N936,1))</f>
        <v/>
      </c>
      <c r="T936" s="30" t="str">
        <f>IF(集計用!S936="","",IF(集計用!F936="男",LOOKUP(集計用!S936,得点換算データ!$M$3:$N$12),LOOKUP(集計用!S936,得点換算データ!$M$17:$N$26)))</f>
        <v/>
      </c>
      <c r="U936" s="28" t="str">
        <f>IF(記入用!O936="","",ROUNDDOWN(記入用!O936,0))</f>
        <v/>
      </c>
      <c r="V936" s="30" t="str">
        <f>IF(集計用!U936="","",IF(集計用!F936="男",LOOKUP(集計用!U936,得点換算データ!$O$3:$P$12),LOOKUP(集計用!U936,得点換算データ!$O$17:$P$26)))</f>
        <v/>
      </c>
      <c r="W936" s="28" t="str">
        <f>IF(記入用!P936="","",ROUNDDOWN(記入用!P936,0))</f>
        <v/>
      </c>
      <c r="X936" s="30" t="str">
        <f>IF(集計用!W936="","",IF(集計用!F936="男",LOOKUP(集計用!W936,得点換算データ!$Q$3:$R$12),LOOKUP(集計用!W936,得点換算データ!$Q$17:$R$26)))</f>
        <v/>
      </c>
      <c r="Y936" s="28" t="str">
        <f>IF(SUM(集計用!H936+J936+L936+N936+P936+R936+T936+V936+X936)=0,"",(H936+J936+L936+N936+T936+V936+X936+MAX(P936,R936)))</f>
        <v/>
      </c>
      <c r="Z936" s="28" t="str">
        <f>IF(Y936="","",IF(C936=1,LOOKUP(Y936,得点換算データ!$B$29:$B$33,得点換算データ!$A$29:$A$33),IF(C936=2,LOOKUP(Y936,得点換算データ!$C$29:$C$33,得点換算データ!$A$29:$A$33),LOOKUP(Y936,得点換算データ!$D$29:$D$33,得点換算データ!$A$29:$A$33))))</f>
        <v/>
      </c>
      <c r="AA936" s="27">
        <f t="shared" si="140"/>
        <v>0</v>
      </c>
      <c r="AB936" s="27"/>
      <c r="AC936" s="27">
        <f t="shared" si="141"/>
        <v>0</v>
      </c>
      <c r="AD936" s="27">
        <f t="shared" si="142"/>
        <v>0</v>
      </c>
      <c r="AE936" s="27">
        <f t="shared" si="143"/>
        <v>0</v>
      </c>
      <c r="AF936" s="27">
        <f t="shared" si="144"/>
        <v>0</v>
      </c>
      <c r="AG936" s="27">
        <f t="shared" si="145"/>
        <v>0</v>
      </c>
      <c r="AH936" s="27">
        <f t="shared" si="146"/>
        <v>0</v>
      </c>
      <c r="AI936" s="27">
        <f t="shared" si="147"/>
        <v>0</v>
      </c>
      <c r="AJ936" s="27">
        <f t="shared" si="148"/>
        <v>0</v>
      </c>
      <c r="AK936" s="27">
        <f t="shared" si="149"/>
        <v>0</v>
      </c>
    </row>
    <row r="937" spans="1:37">
      <c r="A937" s="28" t="str">
        <f>IF(記入用!A937="","",記入用!A937)</f>
        <v/>
      </c>
      <c r="B937" s="28" t="str">
        <f>IF(記入用!B937="","",記入用!B937)</f>
        <v/>
      </c>
      <c r="C937" s="28" t="str">
        <f>IF(記入用!C937="","",記入用!C937)</f>
        <v/>
      </c>
      <c r="D937" s="28" t="str">
        <f>IF(記入用!D937="","",記入用!D937)</f>
        <v/>
      </c>
      <c r="E937" s="28" t="str">
        <f>IF(記入用!E937="","",記入用!E937)</f>
        <v/>
      </c>
      <c r="F937" s="28" t="str">
        <f>IF(記入用!F937="","",記入用!F937)</f>
        <v/>
      </c>
      <c r="G937" s="28" t="str">
        <f>IF(OR(記入用!G937=0,記入用!H937=0),"",ROUND((記入用!G937+記入用!H937)/2,0))</f>
        <v/>
      </c>
      <c r="H937" s="29" t="str">
        <f>IF(集計用!G937="","",IF(集計用!F937="男",LOOKUP(集計用!G937,得点換算データ!$A$3:$B$12),LOOKUP(集計用!G937,得点換算データ!$A$17:$B$26)))</f>
        <v/>
      </c>
      <c r="I937" s="28" t="str">
        <f>IF(記入用!I937="","",記入用!I937)</f>
        <v/>
      </c>
      <c r="J937" s="30" t="str">
        <f>IF(集計用!I937="","",IF(集計用!F937="男",LOOKUP(集計用!I937,得点換算データ!$C$3:$D$12),LOOKUP(集計用!I937,得点換算データ!$C$17:$D$26)))</f>
        <v/>
      </c>
      <c r="K937" s="28" t="str">
        <f>IF(記入用!J937="","",ROUNDDOWN(記入用!J937,0))</f>
        <v/>
      </c>
      <c r="L937" s="29" t="str">
        <f>IF(集計用!K937="","",IF(集計用!F937="男",LOOKUP(集計用!K937,得点換算データ!$E$3:$F$12),LOOKUP(集計用!K937,得点換算データ!$E$17:$F$26)))</f>
        <v/>
      </c>
      <c r="M937" s="28" t="str">
        <f>IF(記入用!K937="","",記入用!K937)</f>
        <v/>
      </c>
      <c r="N937" s="30" t="str">
        <f>IF(集計用!M937="","",IF(集計用!F937="男",LOOKUP(集計用!M937,得点換算データ!$G$3:$H$12),LOOKUP(集計用!M937,得点換算データ!$G$17:$H$26)))</f>
        <v/>
      </c>
      <c r="O937" s="28" t="str">
        <f>IF(記入用!L937="","",記入用!L937)</f>
        <v/>
      </c>
      <c r="P937" s="30" t="str">
        <f>IF(集計用!O937="","",IF(集計用!F937="男",LOOKUP(集計用!O937,得点換算データ!$I$3:$J$12),LOOKUP(集計用!O937,得点換算データ!$I$17:$J$26)))</f>
        <v/>
      </c>
      <c r="Q937" s="28" t="str">
        <f>IF(記入用!M937="","",記入用!M937)</f>
        <v/>
      </c>
      <c r="R937" s="30" t="str">
        <f>IF(集計用!Q937="","",IF(集計用!F937="男",LOOKUP(集計用!Q937,得点換算データ!$K$3:$L$12),LOOKUP(集計用!Q937,得点換算データ!$K$17:$L$26)))</f>
        <v/>
      </c>
      <c r="S937" s="28" t="str">
        <f>IF(記入用!N937="","",ROUNDUP(記入用!N937,1))</f>
        <v/>
      </c>
      <c r="T937" s="30" t="str">
        <f>IF(集計用!S937="","",IF(集計用!F937="男",LOOKUP(集計用!S937,得点換算データ!$M$3:$N$12),LOOKUP(集計用!S937,得点換算データ!$M$17:$N$26)))</f>
        <v/>
      </c>
      <c r="U937" s="28" t="str">
        <f>IF(記入用!O937="","",ROUNDDOWN(記入用!O937,0))</f>
        <v/>
      </c>
      <c r="V937" s="30" t="str">
        <f>IF(集計用!U937="","",IF(集計用!F937="男",LOOKUP(集計用!U937,得点換算データ!$O$3:$P$12),LOOKUP(集計用!U937,得点換算データ!$O$17:$P$26)))</f>
        <v/>
      </c>
      <c r="W937" s="28" t="str">
        <f>IF(記入用!P937="","",ROUNDDOWN(記入用!P937,0))</f>
        <v/>
      </c>
      <c r="X937" s="30" t="str">
        <f>IF(集計用!W937="","",IF(集計用!F937="男",LOOKUP(集計用!W937,得点換算データ!$Q$3:$R$12),LOOKUP(集計用!W937,得点換算データ!$Q$17:$R$26)))</f>
        <v/>
      </c>
      <c r="Y937" s="28" t="str">
        <f>IF(SUM(集計用!H937+J937+L937+N937+P937+R937+T937+V937+X937)=0,"",(H937+J937+L937+N937+T937+V937+X937+MAX(P937,R937)))</f>
        <v/>
      </c>
      <c r="Z937" s="28" t="str">
        <f>IF(Y937="","",IF(C937=1,LOOKUP(Y937,得点換算データ!$B$29:$B$33,得点換算データ!$A$29:$A$33),IF(C937=2,LOOKUP(Y937,得点換算データ!$C$29:$C$33,得点換算データ!$A$29:$A$33),LOOKUP(Y937,得点換算データ!$D$29:$D$33,得点換算データ!$A$29:$A$33))))</f>
        <v/>
      </c>
      <c r="AA937" s="27">
        <f t="shared" si="140"/>
        <v>0</v>
      </c>
      <c r="AB937" s="27"/>
      <c r="AC937" s="27">
        <f t="shared" si="141"/>
        <v>0</v>
      </c>
      <c r="AD937" s="27">
        <f t="shared" si="142"/>
        <v>0</v>
      </c>
      <c r="AE937" s="27">
        <f t="shared" si="143"/>
        <v>0</v>
      </c>
      <c r="AF937" s="27">
        <f t="shared" si="144"/>
        <v>0</v>
      </c>
      <c r="AG937" s="27">
        <f t="shared" si="145"/>
        <v>0</v>
      </c>
      <c r="AH937" s="27">
        <f t="shared" si="146"/>
        <v>0</v>
      </c>
      <c r="AI937" s="27">
        <f t="shared" si="147"/>
        <v>0</v>
      </c>
      <c r="AJ937" s="27">
        <f t="shared" si="148"/>
        <v>0</v>
      </c>
      <c r="AK937" s="27">
        <f t="shared" si="149"/>
        <v>0</v>
      </c>
    </row>
    <row r="938" spans="1:37">
      <c r="A938" s="28" t="str">
        <f>IF(記入用!A938="","",記入用!A938)</f>
        <v/>
      </c>
      <c r="B938" s="28" t="str">
        <f>IF(記入用!B938="","",記入用!B938)</f>
        <v/>
      </c>
      <c r="C938" s="28" t="str">
        <f>IF(記入用!C938="","",記入用!C938)</f>
        <v/>
      </c>
      <c r="D938" s="28" t="str">
        <f>IF(記入用!D938="","",記入用!D938)</f>
        <v/>
      </c>
      <c r="E938" s="28" t="str">
        <f>IF(記入用!E938="","",記入用!E938)</f>
        <v/>
      </c>
      <c r="F938" s="28" t="str">
        <f>IF(記入用!F938="","",記入用!F938)</f>
        <v/>
      </c>
      <c r="G938" s="28" t="str">
        <f>IF(OR(記入用!G938=0,記入用!H938=0),"",ROUND((記入用!G938+記入用!H938)/2,0))</f>
        <v/>
      </c>
      <c r="H938" s="29" t="str">
        <f>IF(集計用!G938="","",IF(集計用!F938="男",LOOKUP(集計用!G938,得点換算データ!$A$3:$B$12),LOOKUP(集計用!G938,得点換算データ!$A$17:$B$26)))</f>
        <v/>
      </c>
      <c r="I938" s="28" t="str">
        <f>IF(記入用!I938="","",記入用!I938)</f>
        <v/>
      </c>
      <c r="J938" s="30" t="str">
        <f>IF(集計用!I938="","",IF(集計用!F938="男",LOOKUP(集計用!I938,得点換算データ!$C$3:$D$12),LOOKUP(集計用!I938,得点換算データ!$C$17:$D$26)))</f>
        <v/>
      </c>
      <c r="K938" s="28" t="str">
        <f>IF(記入用!J938="","",ROUNDDOWN(記入用!J938,0))</f>
        <v/>
      </c>
      <c r="L938" s="29" t="str">
        <f>IF(集計用!K938="","",IF(集計用!F938="男",LOOKUP(集計用!K938,得点換算データ!$E$3:$F$12),LOOKUP(集計用!K938,得点換算データ!$E$17:$F$26)))</f>
        <v/>
      </c>
      <c r="M938" s="28" t="str">
        <f>IF(記入用!K938="","",記入用!K938)</f>
        <v/>
      </c>
      <c r="N938" s="30" t="str">
        <f>IF(集計用!M938="","",IF(集計用!F938="男",LOOKUP(集計用!M938,得点換算データ!$G$3:$H$12),LOOKUP(集計用!M938,得点換算データ!$G$17:$H$26)))</f>
        <v/>
      </c>
      <c r="O938" s="28" t="str">
        <f>IF(記入用!L938="","",記入用!L938)</f>
        <v/>
      </c>
      <c r="P938" s="30" t="str">
        <f>IF(集計用!O938="","",IF(集計用!F938="男",LOOKUP(集計用!O938,得点換算データ!$I$3:$J$12),LOOKUP(集計用!O938,得点換算データ!$I$17:$J$26)))</f>
        <v/>
      </c>
      <c r="Q938" s="28" t="str">
        <f>IF(記入用!M938="","",記入用!M938)</f>
        <v/>
      </c>
      <c r="R938" s="30" t="str">
        <f>IF(集計用!Q938="","",IF(集計用!F938="男",LOOKUP(集計用!Q938,得点換算データ!$K$3:$L$12),LOOKUP(集計用!Q938,得点換算データ!$K$17:$L$26)))</f>
        <v/>
      </c>
      <c r="S938" s="28" t="str">
        <f>IF(記入用!N938="","",ROUNDUP(記入用!N938,1))</f>
        <v/>
      </c>
      <c r="T938" s="30" t="str">
        <f>IF(集計用!S938="","",IF(集計用!F938="男",LOOKUP(集計用!S938,得点換算データ!$M$3:$N$12),LOOKUP(集計用!S938,得点換算データ!$M$17:$N$26)))</f>
        <v/>
      </c>
      <c r="U938" s="28" t="str">
        <f>IF(記入用!O938="","",ROUNDDOWN(記入用!O938,0))</f>
        <v/>
      </c>
      <c r="V938" s="30" t="str">
        <f>IF(集計用!U938="","",IF(集計用!F938="男",LOOKUP(集計用!U938,得点換算データ!$O$3:$P$12),LOOKUP(集計用!U938,得点換算データ!$O$17:$P$26)))</f>
        <v/>
      </c>
      <c r="W938" s="28" t="str">
        <f>IF(記入用!P938="","",ROUNDDOWN(記入用!P938,0))</f>
        <v/>
      </c>
      <c r="X938" s="30" t="str">
        <f>IF(集計用!W938="","",IF(集計用!F938="男",LOOKUP(集計用!W938,得点換算データ!$Q$3:$R$12),LOOKUP(集計用!W938,得点換算データ!$Q$17:$R$26)))</f>
        <v/>
      </c>
      <c r="Y938" s="28" t="str">
        <f>IF(SUM(集計用!H938+J938+L938+N938+P938+R938+T938+V938+X938)=0,"",(H938+J938+L938+N938+T938+V938+X938+MAX(P938,R938)))</f>
        <v/>
      </c>
      <c r="Z938" s="28" t="str">
        <f>IF(Y938="","",IF(C938=1,LOOKUP(Y938,得点換算データ!$B$29:$B$33,得点換算データ!$A$29:$A$33),IF(C938=2,LOOKUP(Y938,得点換算データ!$C$29:$C$33,得点換算データ!$A$29:$A$33),LOOKUP(Y938,得点換算データ!$D$29:$D$33,得点換算データ!$A$29:$A$33))))</f>
        <v/>
      </c>
      <c r="AA938" s="27">
        <f t="shared" si="140"/>
        <v>0</v>
      </c>
      <c r="AB938" s="27"/>
      <c r="AC938" s="27">
        <f t="shared" si="141"/>
        <v>0</v>
      </c>
      <c r="AD938" s="27">
        <f t="shared" si="142"/>
        <v>0</v>
      </c>
      <c r="AE938" s="27">
        <f t="shared" si="143"/>
        <v>0</v>
      </c>
      <c r="AF938" s="27">
        <f t="shared" si="144"/>
        <v>0</v>
      </c>
      <c r="AG938" s="27">
        <f t="shared" si="145"/>
        <v>0</v>
      </c>
      <c r="AH938" s="27">
        <f t="shared" si="146"/>
        <v>0</v>
      </c>
      <c r="AI938" s="27">
        <f t="shared" si="147"/>
        <v>0</v>
      </c>
      <c r="AJ938" s="27">
        <f t="shared" si="148"/>
        <v>0</v>
      </c>
      <c r="AK938" s="27">
        <f t="shared" si="149"/>
        <v>0</v>
      </c>
    </row>
    <row r="939" spans="1:37">
      <c r="A939" s="28" t="str">
        <f>IF(記入用!A939="","",記入用!A939)</f>
        <v/>
      </c>
      <c r="B939" s="28" t="str">
        <f>IF(記入用!B939="","",記入用!B939)</f>
        <v/>
      </c>
      <c r="C939" s="28" t="str">
        <f>IF(記入用!C939="","",記入用!C939)</f>
        <v/>
      </c>
      <c r="D939" s="28" t="str">
        <f>IF(記入用!D939="","",記入用!D939)</f>
        <v/>
      </c>
      <c r="E939" s="28" t="str">
        <f>IF(記入用!E939="","",記入用!E939)</f>
        <v/>
      </c>
      <c r="F939" s="28" t="str">
        <f>IF(記入用!F939="","",記入用!F939)</f>
        <v/>
      </c>
      <c r="G939" s="28" t="str">
        <f>IF(OR(記入用!G939=0,記入用!H939=0),"",ROUND((記入用!G939+記入用!H939)/2,0))</f>
        <v/>
      </c>
      <c r="H939" s="29" t="str">
        <f>IF(集計用!G939="","",IF(集計用!F939="男",LOOKUP(集計用!G939,得点換算データ!$A$3:$B$12),LOOKUP(集計用!G939,得点換算データ!$A$17:$B$26)))</f>
        <v/>
      </c>
      <c r="I939" s="28" t="str">
        <f>IF(記入用!I939="","",記入用!I939)</f>
        <v/>
      </c>
      <c r="J939" s="30" t="str">
        <f>IF(集計用!I939="","",IF(集計用!F939="男",LOOKUP(集計用!I939,得点換算データ!$C$3:$D$12),LOOKUP(集計用!I939,得点換算データ!$C$17:$D$26)))</f>
        <v/>
      </c>
      <c r="K939" s="28" t="str">
        <f>IF(記入用!J939="","",ROUNDDOWN(記入用!J939,0))</f>
        <v/>
      </c>
      <c r="L939" s="29" t="str">
        <f>IF(集計用!K939="","",IF(集計用!F939="男",LOOKUP(集計用!K939,得点換算データ!$E$3:$F$12),LOOKUP(集計用!K939,得点換算データ!$E$17:$F$26)))</f>
        <v/>
      </c>
      <c r="M939" s="28" t="str">
        <f>IF(記入用!K939="","",記入用!K939)</f>
        <v/>
      </c>
      <c r="N939" s="30" t="str">
        <f>IF(集計用!M939="","",IF(集計用!F939="男",LOOKUP(集計用!M939,得点換算データ!$G$3:$H$12),LOOKUP(集計用!M939,得点換算データ!$G$17:$H$26)))</f>
        <v/>
      </c>
      <c r="O939" s="28" t="str">
        <f>IF(記入用!L939="","",記入用!L939)</f>
        <v/>
      </c>
      <c r="P939" s="30" t="str">
        <f>IF(集計用!O939="","",IF(集計用!F939="男",LOOKUP(集計用!O939,得点換算データ!$I$3:$J$12),LOOKUP(集計用!O939,得点換算データ!$I$17:$J$26)))</f>
        <v/>
      </c>
      <c r="Q939" s="28" t="str">
        <f>IF(記入用!M939="","",記入用!M939)</f>
        <v/>
      </c>
      <c r="R939" s="30" t="str">
        <f>IF(集計用!Q939="","",IF(集計用!F939="男",LOOKUP(集計用!Q939,得点換算データ!$K$3:$L$12),LOOKUP(集計用!Q939,得点換算データ!$K$17:$L$26)))</f>
        <v/>
      </c>
      <c r="S939" s="28" t="str">
        <f>IF(記入用!N939="","",ROUNDUP(記入用!N939,1))</f>
        <v/>
      </c>
      <c r="T939" s="30" t="str">
        <f>IF(集計用!S939="","",IF(集計用!F939="男",LOOKUP(集計用!S939,得点換算データ!$M$3:$N$12),LOOKUP(集計用!S939,得点換算データ!$M$17:$N$26)))</f>
        <v/>
      </c>
      <c r="U939" s="28" t="str">
        <f>IF(記入用!O939="","",ROUNDDOWN(記入用!O939,0))</f>
        <v/>
      </c>
      <c r="V939" s="30" t="str">
        <f>IF(集計用!U939="","",IF(集計用!F939="男",LOOKUP(集計用!U939,得点換算データ!$O$3:$P$12),LOOKUP(集計用!U939,得点換算データ!$O$17:$P$26)))</f>
        <v/>
      </c>
      <c r="W939" s="28" t="str">
        <f>IF(記入用!P939="","",ROUNDDOWN(記入用!P939,0))</f>
        <v/>
      </c>
      <c r="X939" s="30" t="str">
        <f>IF(集計用!W939="","",IF(集計用!F939="男",LOOKUP(集計用!W939,得点換算データ!$Q$3:$R$12),LOOKUP(集計用!W939,得点換算データ!$Q$17:$R$26)))</f>
        <v/>
      </c>
      <c r="Y939" s="28" t="str">
        <f>IF(SUM(集計用!H939+J939+L939+N939+P939+R939+T939+V939+X939)=0,"",(H939+J939+L939+N939+T939+V939+X939+MAX(P939,R939)))</f>
        <v/>
      </c>
      <c r="Z939" s="28" t="str">
        <f>IF(Y939="","",IF(C939=1,LOOKUP(Y939,得点換算データ!$B$29:$B$33,得点換算データ!$A$29:$A$33),IF(C939=2,LOOKUP(Y939,得点換算データ!$C$29:$C$33,得点換算データ!$A$29:$A$33),LOOKUP(Y939,得点換算データ!$D$29:$D$33,得点換算データ!$A$29:$A$33))))</f>
        <v/>
      </c>
      <c r="AA939" s="27">
        <f t="shared" si="140"/>
        <v>0</v>
      </c>
      <c r="AB939" s="27"/>
      <c r="AC939" s="27">
        <f t="shared" si="141"/>
        <v>0</v>
      </c>
      <c r="AD939" s="27">
        <f t="shared" si="142"/>
        <v>0</v>
      </c>
      <c r="AE939" s="27">
        <f t="shared" si="143"/>
        <v>0</v>
      </c>
      <c r="AF939" s="27">
        <f t="shared" si="144"/>
        <v>0</v>
      </c>
      <c r="AG939" s="27">
        <f t="shared" si="145"/>
        <v>0</v>
      </c>
      <c r="AH939" s="27">
        <f t="shared" si="146"/>
        <v>0</v>
      </c>
      <c r="AI939" s="27">
        <f t="shared" si="147"/>
        <v>0</v>
      </c>
      <c r="AJ939" s="27">
        <f t="shared" si="148"/>
        <v>0</v>
      </c>
      <c r="AK939" s="27">
        <f t="shared" si="149"/>
        <v>0</v>
      </c>
    </row>
    <row r="940" spans="1:37">
      <c r="A940" s="28" t="str">
        <f>IF(記入用!A940="","",記入用!A940)</f>
        <v/>
      </c>
      <c r="B940" s="28" t="str">
        <f>IF(記入用!B940="","",記入用!B940)</f>
        <v/>
      </c>
      <c r="C940" s="28" t="str">
        <f>IF(記入用!C940="","",記入用!C940)</f>
        <v/>
      </c>
      <c r="D940" s="28" t="str">
        <f>IF(記入用!D940="","",記入用!D940)</f>
        <v/>
      </c>
      <c r="E940" s="28" t="str">
        <f>IF(記入用!E940="","",記入用!E940)</f>
        <v/>
      </c>
      <c r="F940" s="28" t="str">
        <f>IF(記入用!F940="","",記入用!F940)</f>
        <v/>
      </c>
      <c r="G940" s="28" t="str">
        <f>IF(OR(記入用!G940=0,記入用!H940=0),"",ROUND((記入用!G940+記入用!H940)/2,0))</f>
        <v/>
      </c>
      <c r="H940" s="29" t="str">
        <f>IF(集計用!G940="","",IF(集計用!F940="男",LOOKUP(集計用!G940,得点換算データ!$A$3:$B$12),LOOKUP(集計用!G940,得点換算データ!$A$17:$B$26)))</f>
        <v/>
      </c>
      <c r="I940" s="28" t="str">
        <f>IF(記入用!I940="","",記入用!I940)</f>
        <v/>
      </c>
      <c r="J940" s="30" t="str">
        <f>IF(集計用!I940="","",IF(集計用!F940="男",LOOKUP(集計用!I940,得点換算データ!$C$3:$D$12),LOOKUP(集計用!I940,得点換算データ!$C$17:$D$26)))</f>
        <v/>
      </c>
      <c r="K940" s="28" t="str">
        <f>IF(記入用!J940="","",ROUNDDOWN(記入用!J940,0))</f>
        <v/>
      </c>
      <c r="L940" s="29" t="str">
        <f>IF(集計用!K940="","",IF(集計用!F940="男",LOOKUP(集計用!K940,得点換算データ!$E$3:$F$12),LOOKUP(集計用!K940,得点換算データ!$E$17:$F$26)))</f>
        <v/>
      </c>
      <c r="M940" s="28" t="str">
        <f>IF(記入用!K940="","",記入用!K940)</f>
        <v/>
      </c>
      <c r="N940" s="30" t="str">
        <f>IF(集計用!M940="","",IF(集計用!F940="男",LOOKUP(集計用!M940,得点換算データ!$G$3:$H$12),LOOKUP(集計用!M940,得点換算データ!$G$17:$H$26)))</f>
        <v/>
      </c>
      <c r="O940" s="28" t="str">
        <f>IF(記入用!L940="","",記入用!L940)</f>
        <v/>
      </c>
      <c r="P940" s="30" t="str">
        <f>IF(集計用!O940="","",IF(集計用!F940="男",LOOKUP(集計用!O940,得点換算データ!$I$3:$J$12),LOOKUP(集計用!O940,得点換算データ!$I$17:$J$26)))</f>
        <v/>
      </c>
      <c r="Q940" s="28" t="str">
        <f>IF(記入用!M940="","",記入用!M940)</f>
        <v/>
      </c>
      <c r="R940" s="30" t="str">
        <f>IF(集計用!Q940="","",IF(集計用!F940="男",LOOKUP(集計用!Q940,得点換算データ!$K$3:$L$12),LOOKUP(集計用!Q940,得点換算データ!$K$17:$L$26)))</f>
        <v/>
      </c>
      <c r="S940" s="28" t="str">
        <f>IF(記入用!N940="","",ROUNDUP(記入用!N940,1))</f>
        <v/>
      </c>
      <c r="T940" s="30" t="str">
        <f>IF(集計用!S940="","",IF(集計用!F940="男",LOOKUP(集計用!S940,得点換算データ!$M$3:$N$12),LOOKUP(集計用!S940,得点換算データ!$M$17:$N$26)))</f>
        <v/>
      </c>
      <c r="U940" s="28" t="str">
        <f>IF(記入用!O940="","",ROUNDDOWN(記入用!O940,0))</f>
        <v/>
      </c>
      <c r="V940" s="30" t="str">
        <f>IF(集計用!U940="","",IF(集計用!F940="男",LOOKUP(集計用!U940,得点換算データ!$O$3:$P$12),LOOKUP(集計用!U940,得点換算データ!$O$17:$P$26)))</f>
        <v/>
      </c>
      <c r="W940" s="28" t="str">
        <f>IF(記入用!P940="","",ROUNDDOWN(記入用!P940,0))</f>
        <v/>
      </c>
      <c r="X940" s="30" t="str">
        <f>IF(集計用!W940="","",IF(集計用!F940="男",LOOKUP(集計用!W940,得点換算データ!$Q$3:$R$12),LOOKUP(集計用!W940,得点換算データ!$Q$17:$R$26)))</f>
        <v/>
      </c>
      <c r="Y940" s="28" t="str">
        <f>IF(SUM(集計用!H940+J940+L940+N940+P940+R940+T940+V940+X940)=0,"",(H940+J940+L940+N940+T940+V940+X940+MAX(P940,R940)))</f>
        <v/>
      </c>
      <c r="Z940" s="28" t="str">
        <f>IF(Y940="","",IF(C940=1,LOOKUP(Y940,得点換算データ!$B$29:$B$33,得点換算データ!$A$29:$A$33),IF(C940=2,LOOKUP(Y940,得点換算データ!$C$29:$C$33,得点換算データ!$A$29:$A$33),LOOKUP(Y940,得点換算データ!$D$29:$D$33,得点換算データ!$A$29:$A$33))))</f>
        <v/>
      </c>
      <c r="AA940" s="27">
        <f t="shared" si="140"/>
        <v>0</v>
      </c>
      <c r="AB940" s="27"/>
      <c r="AC940" s="27">
        <f t="shared" si="141"/>
        <v>0</v>
      </c>
      <c r="AD940" s="27">
        <f t="shared" si="142"/>
        <v>0</v>
      </c>
      <c r="AE940" s="27">
        <f t="shared" si="143"/>
        <v>0</v>
      </c>
      <c r="AF940" s="27">
        <f t="shared" si="144"/>
        <v>0</v>
      </c>
      <c r="AG940" s="27">
        <f t="shared" si="145"/>
        <v>0</v>
      </c>
      <c r="AH940" s="27">
        <f t="shared" si="146"/>
        <v>0</v>
      </c>
      <c r="AI940" s="27">
        <f t="shared" si="147"/>
        <v>0</v>
      </c>
      <c r="AJ940" s="27">
        <f t="shared" si="148"/>
        <v>0</v>
      </c>
      <c r="AK940" s="27">
        <f t="shared" si="149"/>
        <v>0</v>
      </c>
    </row>
    <row r="941" spans="1:37">
      <c r="A941" s="28" t="str">
        <f>IF(記入用!A941="","",記入用!A941)</f>
        <v/>
      </c>
      <c r="B941" s="28" t="str">
        <f>IF(記入用!B941="","",記入用!B941)</f>
        <v/>
      </c>
      <c r="C941" s="28" t="str">
        <f>IF(記入用!C941="","",記入用!C941)</f>
        <v/>
      </c>
      <c r="D941" s="28" t="str">
        <f>IF(記入用!D941="","",記入用!D941)</f>
        <v/>
      </c>
      <c r="E941" s="28" t="str">
        <f>IF(記入用!E941="","",記入用!E941)</f>
        <v/>
      </c>
      <c r="F941" s="28" t="str">
        <f>IF(記入用!F941="","",記入用!F941)</f>
        <v/>
      </c>
      <c r="G941" s="28" t="str">
        <f>IF(OR(記入用!G941=0,記入用!H941=0),"",ROUND((記入用!G941+記入用!H941)/2,0))</f>
        <v/>
      </c>
      <c r="H941" s="29" t="str">
        <f>IF(集計用!G941="","",IF(集計用!F941="男",LOOKUP(集計用!G941,得点換算データ!$A$3:$B$12),LOOKUP(集計用!G941,得点換算データ!$A$17:$B$26)))</f>
        <v/>
      </c>
      <c r="I941" s="28" t="str">
        <f>IF(記入用!I941="","",記入用!I941)</f>
        <v/>
      </c>
      <c r="J941" s="30" t="str">
        <f>IF(集計用!I941="","",IF(集計用!F941="男",LOOKUP(集計用!I941,得点換算データ!$C$3:$D$12),LOOKUP(集計用!I941,得点換算データ!$C$17:$D$26)))</f>
        <v/>
      </c>
      <c r="K941" s="28" t="str">
        <f>IF(記入用!J941="","",ROUNDDOWN(記入用!J941,0))</f>
        <v/>
      </c>
      <c r="L941" s="29" t="str">
        <f>IF(集計用!K941="","",IF(集計用!F941="男",LOOKUP(集計用!K941,得点換算データ!$E$3:$F$12),LOOKUP(集計用!K941,得点換算データ!$E$17:$F$26)))</f>
        <v/>
      </c>
      <c r="M941" s="28" t="str">
        <f>IF(記入用!K941="","",記入用!K941)</f>
        <v/>
      </c>
      <c r="N941" s="30" t="str">
        <f>IF(集計用!M941="","",IF(集計用!F941="男",LOOKUP(集計用!M941,得点換算データ!$G$3:$H$12),LOOKUP(集計用!M941,得点換算データ!$G$17:$H$26)))</f>
        <v/>
      </c>
      <c r="O941" s="28" t="str">
        <f>IF(記入用!L941="","",記入用!L941)</f>
        <v/>
      </c>
      <c r="P941" s="30" t="str">
        <f>IF(集計用!O941="","",IF(集計用!F941="男",LOOKUP(集計用!O941,得点換算データ!$I$3:$J$12),LOOKUP(集計用!O941,得点換算データ!$I$17:$J$26)))</f>
        <v/>
      </c>
      <c r="Q941" s="28" t="str">
        <f>IF(記入用!M941="","",記入用!M941)</f>
        <v/>
      </c>
      <c r="R941" s="30" t="str">
        <f>IF(集計用!Q941="","",IF(集計用!F941="男",LOOKUP(集計用!Q941,得点換算データ!$K$3:$L$12),LOOKUP(集計用!Q941,得点換算データ!$K$17:$L$26)))</f>
        <v/>
      </c>
      <c r="S941" s="28" t="str">
        <f>IF(記入用!N941="","",ROUNDUP(記入用!N941,1))</f>
        <v/>
      </c>
      <c r="T941" s="30" t="str">
        <f>IF(集計用!S941="","",IF(集計用!F941="男",LOOKUP(集計用!S941,得点換算データ!$M$3:$N$12),LOOKUP(集計用!S941,得点換算データ!$M$17:$N$26)))</f>
        <v/>
      </c>
      <c r="U941" s="28" t="str">
        <f>IF(記入用!O941="","",ROUNDDOWN(記入用!O941,0))</f>
        <v/>
      </c>
      <c r="V941" s="30" t="str">
        <f>IF(集計用!U941="","",IF(集計用!F941="男",LOOKUP(集計用!U941,得点換算データ!$O$3:$P$12),LOOKUP(集計用!U941,得点換算データ!$O$17:$P$26)))</f>
        <v/>
      </c>
      <c r="W941" s="28" t="str">
        <f>IF(記入用!P941="","",ROUNDDOWN(記入用!P941,0))</f>
        <v/>
      </c>
      <c r="X941" s="30" t="str">
        <f>IF(集計用!W941="","",IF(集計用!F941="男",LOOKUP(集計用!W941,得点換算データ!$Q$3:$R$12),LOOKUP(集計用!W941,得点換算データ!$Q$17:$R$26)))</f>
        <v/>
      </c>
      <c r="Y941" s="28" t="str">
        <f>IF(SUM(集計用!H941+J941+L941+N941+P941+R941+T941+V941+X941)=0,"",(H941+J941+L941+N941+T941+V941+X941+MAX(P941,R941)))</f>
        <v/>
      </c>
      <c r="Z941" s="28" t="str">
        <f>IF(Y941="","",IF(C941=1,LOOKUP(Y941,得点換算データ!$B$29:$B$33,得点換算データ!$A$29:$A$33),IF(C941=2,LOOKUP(Y941,得点換算データ!$C$29:$C$33,得点換算データ!$A$29:$A$33),LOOKUP(Y941,得点換算データ!$D$29:$D$33,得点換算データ!$A$29:$A$33))))</f>
        <v/>
      </c>
      <c r="AA941" s="27">
        <f t="shared" si="140"/>
        <v>0</v>
      </c>
      <c r="AB941" s="27"/>
      <c r="AC941" s="27">
        <f t="shared" si="141"/>
        <v>0</v>
      </c>
      <c r="AD941" s="27">
        <f t="shared" si="142"/>
        <v>0</v>
      </c>
      <c r="AE941" s="27">
        <f t="shared" si="143"/>
        <v>0</v>
      </c>
      <c r="AF941" s="27">
        <f t="shared" si="144"/>
        <v>0</v>
      </c>
      <c r="AG941" s="27">
        <f t="shared" si="145"/>
        <v>0</v>
      </c>
      <c r="AH941" s="27">
        <f t="shared" si="146"/>
        <v>0</v>
      </c>
      <c r="AI941" s="27">
        <f t="shared" si="147"/>
        <v>0</v>
      </c>
      <c r="AJ941" s="27">
        <f t="shared" si="148"/>
        <v>0</v>
      </c>
      <c r="AK941" s="27">
        <f t="shared" si="149"/>
        <v>0</v>
      </c>
    </row>
    <row r="942" spans="1:37">
      <c r="A942" s="28" t="str">
        <f>IF(記入用!A942="","",記入用!A942)</f>
        <v/>
      </c>
      <c r="B942" s="28" t="str">
        <f>IF(記入用!B942="","",記入用!B942)</f>
        <v/>
      </c>
      <c r="C942" s="28" t="str">
        <f>IF(記入用!C942="","",記入用!C942)</f>
        <v/>
      </c>
      <c r="D942" s="28" t="str">
        <f>IF(記入用!D942="","",記入用!D942)</f>
        <v/>
      </c>
      <c r="E942" s="28" t="str">
        <f>IF(記入用!E942="","",記入用!E942)</f>
        <v/>
      </c>
      <c r="F942" s="28" t="str">
        <f>IF(記入用!F942="","",記入用!F942)</f>
        <v/>
      </c>
      <c r="G942" s="28" t="str">
        <f>IF(OR(記入用!G942=0,記入用!H942=0),"",ROUND((記入用!G942+記入用!H942)/2,0))</f>
        <v/>
      </c>
      <c r="H942" s="29" t="str">
        <f>IF(集計用!G942="","",IF(集計用!F942="男",LOOKUP(集計用!G942,得点換算データ!$A$3:$B$12),LOOKUP(集計用!G942,得点換算データ!$A$17:$B$26)))</f>
        <v/>
      </c>
      <c r="I942" s="28" t="str">
        <f>IF(記入用!I942="","",記入用!I942)</f>
        <v/>
      </c>
      <c r="J942" s="30" t="str">
        <f>IF(集計用!I942="","",IF(集計用!F942="男",LOOKUP(集計用!I942,得点換算データ!$C$3:$D$12),LOOKUP(集計用!I942,得点換算データ!$C$17:$D$26)))</f>
        <v/>
      </c>
      <c r="K942" s="28" t="str">
        <f>IF(記入用!J942="","",ROUNDDOWN(記入用!J942,0))</f>
        <v/>
      </c>
      <c r="L942" s="29" t="str">
        <f>IF(集計用!K942="","",IF(集計用!F942="男",LOOKUP(集計用!K942,得点換算データ!$E$3:$F$12),LOOKUP(集計用!K942,得点換算データ!$E$17:$F$26)))</f>
        <v/>
      </c>
      <c r="M942" s="28" t="str">
        <f>IF(記入用!K942="","",記入用!K942)</f>
        <v/>
      </c>
      <c r="N942" s="30" t="str">
        <f>IF(集計用!M942="","",IF(集計用!F942="男",LOOKUP(集計用!M942,得点換算データ!$G$3:$H$12),LOOKUP(集計用!M942,得点換算データ!$G$17:$H$26)))</f>
        <v/>
      </c>
      <c r="O942" s="28" t="str">
        <f>IF(記入用!L942="","",記入用!L942)</f>
        <v/>
      </c>
      <c r="P942" s="30" t="str">
        <f>IF(集計用!O942="","",IF(集計用!F942="男",LOOKUP(集計用!O942,得点換算データ!$I$3:$J$12),LOOKUP(集計用!O942,得点換算データ!$I$17:$J$26)))</f>
        <v/>
      </c>
      <c r="Q942" s="28" t="str">
        <f>IF(記入用!M942="","",記入用!M942)</f>
        <v/>
      </c>
      <c r="R942" s="30" t="str">
        <f>IF(集計用!Q942="","",IF(集計用!F942="男",LOOKUP(集計用!Q942,得点換算データ!$K$3:$L$12),LOOKUP(集計用!Q942,得点換算データ!$K$17:$L$26)))</f>
        <v/>
      </c>
      <c r="S942" s="28" t="str">
        <f>IF(記入用!N942="","",ROUNDUP(記入用!N942,1))</f>
        <v/>
      </c>
      <c r="T942" s="30" t="str">
        <f>IF(集計用!S942="","",IF(集計用!F942="男",LOOKUP(集計用!S942,得点換算データ!$M$3:$N$12),LOOKUP(集計用!S942,得点換算データ!$M$17:$N$26)))</f>
        <v/>
      </c>
      <c r="U942" s="28" t="str">
        <f>IF(記入用!O942="","",ROUNDDOWN(記入用!O942,0))</f>
        <v/>
      </c>
      <c r="V942" s="30" t="str">
        <f>IF(集計用!U942="","",IF(集計用!F942="男",LOOKUP(集計用!U942,得点換算データ!$O$3:$P$12),LOOKUP(集計用!U942,得点換算データ!$O$17:$P$26)))</f>
        <v/>
      </c>
      <c r="W942" s="28" t="str">
        <f>IF(記入用!P942="","",ROUNDDOWN(記入用!P942,0))</f>
        <v/>
      </c>
      <c r="X942" s="30" t="str">
        <f>IF(集計用!W942="","",IF(集計用!F942="男",LOOKUP(集計用!W942,得点換算データ!$Q$3:$R$12),LOOKUP(集計用!W942,得点換算データ!$Q$17:$R$26)))</f>
        <v/>
      </c>
      <c r="Y942" s="28" t="str">
        <f>IF(SUM(集計用!H942+J942+L942+N942+P942+R942+T942+V942+X942)=0,"",(H942+J942+L942+N942+T942+V942+X942+MAX(P942,R942)))</f>
        <v/>
      </c>
      <c r="Z942" s="28" t="str">
        <f>IF(Y942="","",IF(C942=1,LOOKUP(Y942,得点換算データ!$B$29:$B$33,得点換算データ!$A$29:$A$33),IF(C942=2,LOOKUP(Y942,得点換算データ!$C$29:$C$33,得点換算データ!$A$29:$A$33),LOOKUP(Y942,得点換算データ!$D$29:$D$33,得点換算データ!$A$29:$A$33))))</f>
        <v/>
      </c>
      <c r="AA942" s="27">
        <f t="shared" si="140"/>
        <v>0</v>
      </c>
      <c r="AB942" s="27"/>
      <c r="AC942" s="27">
        <f t="shared" si="141"/>
        <v>0</v>
      </c>
      <c r="AD942" s="27">
        <f t="shared" si="142"/>
        <v>0</v>
      </c>
      <c r="AE942" s="27">
        <f t="shared" si="143"/>
        <v>0</v>
      </c>
      <c r="AF942" s="27">
        <f t="shared" si="144"/>
        <v>0</v>
      </c>
      <c r="AG942" s="27">
        <f t="shared" si="145"/>
        <v>0</v>
      </c>
      <c r="AH942" s="27">
        <f t="shared" si="146"/>
        <v>0</v>
      </c>
      <c r="AI942" s="27">
        <f t="shared" si="147"/>
        <v>0</v>
      </c>
      <c r="AJ942" s="27">
        <f t="shared" si="148"/>
        <v>0</v>
      </c>
      <c r="AK942" s="27">
        <f t="shared" si="149"/>
        <v>0</v>
      </c>
    </row>
    <row r="943" spans="1:37">
      <c r="A943" s="28" t="str">
        <f>IF(記入用!A943="","",記入用!A943)</f>
        <v/>
      </c>
      <c r="B943" s="28" t="str">
        <f>IF(記入用!B943="","",記入用!B943)</f>
        <v/>
      </c>
      <c r="C943" s="28" t="str">
        <f>IF(記入用!C943="","",記入用!C943)</f>
        <v/>
      </c>
      <c r="D943" s="28" t="str">
        <f>IF(記入用!D943="","",記入用!D943)</f>
        <v/>
      </c>
      <c r="E943" s="28" t="str">
        <f>IF(記入用!E943="","",記入用!E943)</f>
        <v/>
      </c>
      <c r="F943" s="28" t="str">
        <f>IF(記入用!F943="","",記入用!F943)</f>
        <v/>
      </c>
      <c r="G943" s="28" t="str">
        <f>IF(OR(記入用!G943=0,記入用!H943=0),"",ROUND((記入用!G943+記入用!H943)/2,0))</f>
        <v/>
      </c>
      <c r="H943" s="29" t="str">
        <f>IF(集計用!G943="","",IF(集計用!F943="男",LOOKUP(集計用!G943,得点換算データ!$A$3:$B$12),LOOKUP(集計用!G943,得点換算データ!$A$17:$B$26)))</f>
        <v/>
      </c>
      <c r="I943" s="28" t="str">
        <f>IF(記入用!I943="","",記入用!I943)</f>
        <v/>
      </c>
      <c r="J943" s="30" t="str">
        <f>IF(集計用!I943="","",IF(集計用!F943="男",LOOKUP(集計用!I943,得点換算データ!$C$3:$D$12),LOOKUP(集計用!I943,得点換算データ!$C$17:$D$26)))</f>
        <v/>
      </c>
      <c r="K943" s="28" t="str">
        <f>IF(記入用!J943="","",ROUNDDOWN(記入用!J943,0))</f>
        <v/>
      </c>
      <c r="L943" s="29" t="str">
        <f>IF(集計用!K943="","",IF(集計用!F943="男",LOOKUP(集計用!K943,得点換算データ!$E$3:$F$12),LOOKUP(集計用!K943,得点換算データ!$E$17:$F$26)))</f>
        <v/>
      </c>
      <c r="M943" s="28" t="str">
        <f>IF(記入用!K943="","",記入用!K943)</f>
        <v/>
      </c>
      <c r="N943" s="30" t="str">
        <f>IF(集計用!M943="","",IF(集計用!F943="男",LOOKUP(集計用!M943,得点換算データ!$G$3:$H$12),LOOKUP(集計用!M943,得点換算データ!$G$17:$H$26)))</f>
        <v/>
      </c>
      <c r="O943" s="28" t="str">
        <f>IF(記入用!L943="","",記入用!L943)</f>
        <v/>
      </c>
      <c r="P943" s="30" t="str">
        <f>IF(集計用!O943="","",IF(集計用!F943="男",LOOKUP(集計用!O943,得点換算データ!$I$3:$J$12),LOOKUP(集計用!O943,得点換算データ!$I$17:$J$26)))</f>
        <v/>
      </c>
      <c r="Q943" s="28" t="str">
        <f>IF(記入用!M943="","",記入用!M943)</f>
        <v/>
      </c>
      <c r="R943" s="30" t="str">
        <f>IF(集計用!Q943="","",IF(集計用!F943="男",LOOKUP(集計用!Q943,得点換算データ!$K$3:$L$12),LOOKUP(集計用!Q943,得点換算データ!$K$17:$L$26)))</f>
        <v/>
      </c>
      <c r="S943" s="28" t="str">
        <f>IF(記入用!N943="","",ROUNDUP(記入用!N943,1))</f>
        <v/>
      </c>
      <c r="T943" s="30" t="str">
        <f>IF(集計用!S943="","",IF(集計用!F943="男",LOOKUP(集計用!S943,得点換算データ!$M$3:$N$12),LOOKUP(集計用!S943,得点換算データ!$M$17:$N$26)))</f>
        <v/>
      </c>
      <c r="U943" s="28" t="str">
        <f>IF(記入用!O943="","",ROUNDDOWN(記入用!O943,0))</f>
        <v/>
      </c>
      <c r="V943" s="30" t="str">
        <f>IF(集計用!U943="","",IF(集計用!F943="男",LOOKUP(集計用!U943,得点換算データ!$O$3:$P$12),LOOKUP(集計用!U943,得点換算データ!$O$17:$P$26)))</f>
        <v/>
      </c>
      <c r="W943" s="28" t="str">
        <f>IF(記入用!P943="","",ROUNDDOWN(記入用!P943,0))</f>
        <v/>
      </c>
      <c r="X943" s="30" t="str">
        <f>IF(集計用!W943="","",IF(集計用!F943="男",LOOKUP(集計用!W943,得点換算データ!$Q$3:$R$12),LOOKUP(集計用!W943,得点換算データ!$Q$17:$R$26)))</f>
        <v/>
      </c>
      <c r="Y943" s="28" t="str">
        <f>IF(SUM(集計用!H943+J943+L943+N943+P943+R943+T943+V943+X943)=0,"",(H943+J943+L943+N943+T943+V943+X943+MAX(P943,R943)))</f>
        <v/>
      </c>
      <c r="Z943" s="28" t="str">
        <f>IF(Y943="","",IF(C943=1,LOOKUP(Y943,得点換算データ!$B$29:$B$33,得点換算データ!$A$29:$A$33),IF(C943=2,LOOKUP(Y943,得点換算データ!$C$29:$C$33,得点換算データ!$A$29:$A$33),LOOKUP(Y943,得点換算データ!$D$29:$D$33,得点換算データ!$A$29:$A$33))))</f>
        <v/>
      </c>
      <c r="AA943" s="27">
        <f t="shared" si="140"/>
        <v>0</v>
      </c>
      <c r="AB943" s="27"/>
      <c r="AC943" s="27">
        <f t="shared" si="141"/>
        <v>0</v>
      </c>
      <c r="AD943" s="27">
        <f t="shared" si="142"/>
        <v>0</v>
      </c>
      <c r="AE943" s="27">
        <f t="shared" si="143"/>
        <v>0</v>
      </c>
      <c r="AF943" s="27">
        <f t="shared" si="144"/>
        <v>0</v>
      </c>
      <c r="AG943" s="27">
        <f t="shared" si="145"/>
        <v>0</v>
      </c>
      <c r="AH943" s="27">
        <f t="shared" si="146"/>
        <v>0</v>
      </c>
      <c r="AI943" s="27">
        <f t="shared" si="147"/>
        <v>0</v>
      </c>
      <c r="AJ943" s="27">
        <f t="shared" si="148"/>
        <v>0</v>
      </c>
      <c r="AK943" s="27">
        <f t="shared" si="149"/>
        <v>0</v>
      </c>
    </row>
    <row r="944" spans="1:37">
      <c r="A944" s="28" t="str">
        <f>IF(記入用!A944="","",記入用!A944)</f>
        <v/>
      </c>
      <c r="B944" s="28" t="str">
        <f>IF(記入用!B944="","",記入用!B944)</f>
        <v/>
      </c>
      <c r="C944" s="28" t="str">
        <f>IF(記入用!C944="","",記入用!C944)</f>
        <v/>
      </c>
      <c r="D944" s="28" t="str">
        <f>IF(記入用!D944="","",記入用!D944)</f>
        <v/>
      </c>
      <c r="E944" s="28" t="str">
        <f>IF(記入用!E944="","",記入用!E944)</f>
        <v/>
      </c>
      <c r="F944" s="28" t="str">
        <f>IF(記入用!F944="","",記入用!F944)</f>
        <v/>
      </c>
      <c r="G944" s="28" t="str">
        <f>IF(OR(記入用!G944=0,記入用!H944=0),"",ROUND((記入用!G944+記入用!H944)/2,0))</f>
        <v/>
      </c>
      <c r="H944" s="29" t="str">
        <f>IF(集計用!G944="","",IF(集計用!F944="男",LOOKUP(集計用!G944,得点換算データ!$A$3:$B$12),LOOKUP(集計用!G944,得点換算データ!$A$17:$B$26)))</f>
        <v/>
      </c>
      <c r="I944" s="28" t="str">
        <f>IF(記入用!I944="","",記入用!I944)</f>
        <v/>
      </c>
      <c r="J944" s="30" t="str">
        <f>IF(集計用!I944="","",IF(集計用!F944="男",LOOKUP(集計用!I944,得点換算データ!$C$3:$D$12),LOOKUP(集計用!I944,得点換算データ!$C$17:$D$26)))</f>
        <v/>
      </c>
      <c r="K944" s="28" t="str">
        <f>IF(記入用!J944="","",ROUNDDOWN(記入用!J944,0))</f>
        <v/>
      </c>
      <c r="L944" s="29" t="str">
        <f>IF(集計用!K944="","",IF(集計用!F944="男",LOOKUP(集計用!K944,得点換算データ!$E$3:$F$12),LOOKUP(集計用!K944,得点換算データ!$E$17:$F$26)))</f>
        <v/>
      </c>
      <c r="M944" s="28" t="str">
        <f>IF(記入用!K944="","",記入用!K944)</f>
        <v/>
      </c>
      <c r="N944" s="30" t="str">
        <f>IF(集計用!M944="","",IF(集計用!F944="男",LOOKUP(集計用!M944,得点換算データ!$G$3:$H$12),LOOKUP(集計用!M944,得点換算データ!$G$17:$H$26)))</f>
        <v/>
      </c>
      <c r="O944" s="28" t="str">
        <f>IF(記入用!L944="","",記入用!L944)</f>
        <v/>
      </c>
      <c r="P944" s="30" t="str">
        <f>IF(集計用!O944="","",IF(集計用!F944="男",LOOKUP(集計用!O944,得点換算データ!$I$3:$J$12),LOOKUP(集計用!O944,得点換算データ!$I$17:$J$26)))</f>
        <v/>
      </c>
      <c r="Q944" s="28" t="str">
        <f>IF(記入用!M944="","",記入用!M944)</f>
        <v/>
      </c>
      <c r="R944" s="30" t="str">
        <f>IF(集計用!Q944="","",IF(集計用!F944="男",LOOKUP(集計用!Q944,得点換算データ!$K$3:$L$12),LOOKUP(集計用!Q944,得点換算データ!$K$17:$L$26)))</f>
        <v/>
      </c>
      <c r="S944" s="28" t="str">
        <f>IF(記入用!N944="","",ROUNDUP(記入用!N944,1))</f>
        <v/>
      </c>
      <c r="T944" s="30" t="str">
        <f>IF(集計用!S944="","",IF(集計用!F944="男",LOOKUP(集計用!S944,得点換算データ!$M$3:$N$12),LOOKUP(集計用!S944,得点換算データ!$M$17:$N$26)))</f>
        <v/>
      </c>
      <c r="U944" s="28" t="str">
        <f>IF(記入用!O944="","",ROUNDDOWN(記入用!O944,0))</f>
        <v/>
      </c>
      <c r="V944" s="30" t="str">
        <f>IF(集計用!U944="","",IF(集計用!F944="男",LOOKUP(集計用!U944,得点換算データ!$O$3:$P$12),LOOKUP(集計用!U944,得点換算データ!$O$17:$P$26)))</f>
        <v/>
      </c>
      <c r="W944" s="28" t="str">
        <f>IF(記入用!P944="","",ROUNDDOWN(記入用!P944,0))</f>
        <v/>
      </c>
      <c r="X944" s="30" t="str">
        <f>IF(集計用!W944="","",IF(集計用!F944="男",LOOKUP(集計用!W944,得点換算データ!$Q$3:$R$12),LOOKUP(集計用!W944,得点換算データ!$Q$17:$R$26)))</f>
        <v/>
      </c>
      <c r="Y944" s="28" t="str">
        <f>IF(SUM(集計用!H944+J944+L944+N944+P944+R944+T944+V944+X944)=0,"",(H944+J944+L944+N944+T944+V944+X944+MAX(P944,R944)))</f>
        <v/>
      </c>
      <c r="Z944" s="28" t="str">
        <f>IF(Y944="","",IF(C944=1,LOOKUP(Y944,得点換算データ!$B$29:$B$33,得点換算データ!$A$29:$A$33),IF(C944=2,LOOKUP(Y944,得点換算データ!$C$29:$C$33,得点換算データ!$A$29:$A$33),LOOKUP(Y944,得点換算データ!$D$29:$D$33,得点換算データ!$A$29:$A$33))))</f>
        <v/>
      </c>
      <c r="AA944" s="27">
        <f t="shared" si="140"/>
        <v>0</v>
      </c>
      <c r="AB944" s="27"/>
      <c r="AC944" s="27">
        <f t="shared" si="141"/>
        <v>0</v>
      </c>
      <c r="AD944" s="27">
        <f t="shared" si="142"/>
        <v>0</v>
      </c>
      <c r="AE944" s="27">
        <f t="shared" si="143"/>
        <v>0</v>
      </c>
      <c r="AF944" s="27">
        <f t="shared" si="144"/>
        <v>0</v>
      </c>
      <c r="AG944" s="27">
        <f t="shared" si="145"/>
        <v>0</v>
      </c>
      <c r="AH944" s="27">
        <f t="shared" si="146"/>
        <v>0</v>
      </c>
      <c r="AI944" s="27">
        <f t="shared" si="147"/>
        <v>0</v>
      </c>
      <c r="AJ944" s="27">
        <f t="shared" si="148"/>
        <v>0</v>
      </c>
      <c r="AK944" s="27">
        <f t="shared" si="149"/>
        <v>0</v>
      </c>
    </row>
    <row r="945" spans="1:37">
      <c r="A945" s="28" t="str">
        <f>IF(記入用!A945="","",記入用!A945)</f>
        <v/>
      </c>
      <c r="B945" s="28" t="str">
        <f>IF(記入用!B945="","",記入用!B945)</f>
        <v/>
      </c>
      <c r="C945" s="28" t="str">
        <f>IF(記入用!C945="","",記入用!C945)</f>
        <v/>
      </c>
      <c r="D945" s="28" t="str">
        <f>IF(記入用!D945="","",記入用!D945)</f>
        <v/>
      </c>
      <c r="E945" s="28" t="str">
        <f>IF(記入用!E945="","",記入用!E945)</f>
        <v/>
      </c>
      <c r="F945" s="28" t="str">
        <f>IF(記入用!F945="","",記入用!F945)</f>
        <v/>
      </c>
      <c r="G945" s="28" t="str">
        <f>IF(OR(記入用!G945=0,記入用!H945=0),"",ROUND((記入用!G945+記入用!H945)/2,0))</f>
        <v/>
      </c>
      <c r="H945" s="29" t="str">
        <f>IF(集計用!G945="","",IF(集計用!F945="男",LOOKUP(集計用!G945,得点換算データ!$A$3:$B$12),LOOKUP(集計用!G945,得点換算データ!$A$17:$B$26)))</f>
        <v/>
      </c>
      <c r="I945" s="28" t="str">
        <f>IF(記入用!I945="","",記入用!I945)</f>
        <v/>
      </c>
      <c r="J945" s="30" t="str">
        <f>IF(集計用!I945="","",IF(集計用!F945="男",LOOKUP(集計用!I945,得点換算データ!$C$3:$D$12),LOOKUP(集計用!I945,得点換算データ!$C$17:$D$26)))</f>
        <v/>
      </c>
      <c r="K945" s="28" t="str">
        <f>IF(記入用!J945="","",ROUNDDOWN(記入用!J945,0))</f>
        <v/>
      </c>
      <c r="L945" s="29" t="str">
        <f>IF(集計用!K945="","",IF(集計用!F945="男",LOOKUP(集計用!K945,得点換算データ!$E$3:$F$12),LOOKUP(集計用!K945,得点換算データ!$E$17:$F$26)))</f>
        <v/>
      </c>
      <c r="M945" s="28" t="str">
        <f>IF(記入用!K945="","",記入用!K945)</f>
        <v/>
      </c>
      <c r="N945" s="30" t="str">
        <f>IF(集計用!M945="","",IF(集計用!F945="男",LOOKUP(集計用!M945,得点換算データ!$G$3:$H$12),LOOKUP(集計用!M945,得点換算データ!$G$17:$H$26)))</f>
        <v/>
      </c>
      <c r="O945" s="28" t="str">
        <f>IF(記入用!L945="","",記入用!L945)</f>
        <v/>
      </c>
      <c r="P945" s="30" t="str">
        <f>IF(集計用!O945="","",IF(集計用!F945="男",LOOKUP(集計用!O945,得点換算データ!$I$3:$J$12),LOOKUP(集計用!O945,得点換算データ!$I$17:$J$26)))</f>
        <v/>
      </c>
      <c r="Q945" s="28" t="str">
        <f>IF(記入用!M945="","",記入用!M945)</f>
        <v/>
      </c>
      <c r="R945" s="30" t="str">
        <f>IF(集計用!Q945="","",IF(集計用!F945="男",LOOKUP(集計用!Q945,得点換算データ!$K$3:$L$12),LOOKUP(集計用!Q945,得点換算データ!$K$17:$L$26)))</f>
        <v/>
      </c>
      <c r="S945" s="28" t="str">
        <f>IF(記入用!N945="","",ROUNDUP(記入用!N945,1))</f>
        <v/>
      </c>
      <c r="T945" s="30" t="str">
        <f>IF(集計用!S945="","",IF(集計用!F945="男",LOOKUP(集計用!S945,得点換算データ!$M$3:$N$12),LOOKUP(集計用!S945,得点換算データ!$M$17:$N$26)))</f>
        <v/>
      </c>
      <c r="U945" s="28" t="str">
        <f>IF(記入用!O945="","",ROUNDDOWN(記入用!O945,0))</f>
        <v/>
      </c>
      <c r="V945" s="30" t="str">
        <f>IF(集計用!U945="","",IF(集計用!F945="男",LOOKUP(集計用!U945,得点換算データ!$O$3:$P$12),LOOKUP(集計用!U945,得点換算データ!$O$17:$P$26)))</f>
        <v/>
      </c>
      <c r="W945" s="28" t="str">
        <f>IF(記入用!P945="","",ROUNDDOWN(記入用!P945,0))</f>
        <v/>
      </c>
      <c r="X945" s="30" t="str">
        <f>IF(集計用!W945="","",IF(集計用!F945="男",LOOKUP(集計用!W945,得点換算データ!$Q$3:$R$12),LOOKUP(集計用!W945,得点換算データ!$Q$17:$R$26)))</f>
        <v/>
      </c>
      <c r="Y945" s="28" t="str">
        <f>IF(SUM(集計用!H945+J945+L945+N945+P945+R945+T945+V945+X945)=0,"",(H945+J945+L945+N945+T945+V945+X945+MAX(P945,R945)))</f>
        <v/>
      </c>
      <c r="Z945" s="28" t="str">
        <f>IF(Y945="","",IF(C945=1,LOOKUP(Y945,得点換算データ!$B$29:$B$33,得点換算データ!$A$29:$A$33),IF(C945=2,LOOKUP(Y945,得点換算データ!$C$29:$C$33,得点換算データ!$A$29:$A$33),LOOKUP(Y945,得点換算データ!$D$29:$D$33,得点換算データ!$A$29:$A$33))))</f>
        <v/>
      </c>
      <c r="AA945" s="27">
        <f t="shared" si="140"/>
        <v>0</v>
      </c>
      <c r="AB945" s="27"/>
      <c r="AC945" s="27">
        <f t="shared" si="141"/>
        <v>0</v>
      </c>
      <c r="AD945" s="27">
        <f t="shared" si="142"/>
        <v>0</v>
      </c>
      <c r="AE945" s="27">
        <f t="shared" si="143"/>
        <v>0</v>
      </c>
      <c r="AF945" s="27">
        <f t="shared" si="144"/>
        <v>0</v>
      </c>
      <c r="AG945" s="27">
        <f t="shared" si="145"/>
        <v>0</v>
      </c>
      <c r="AH945" s="27">
        <f t="shared" si="146"/>
        <v>0</v>
      </c>
      <c r="AI945" s="27">
        <f t="shared" si="147"/>
        <v>0</v>
      </c>
      <c r="AJ945" s="27">
        <f t="shared" si="148"/>
        <v>0</v>
      </c>
      <c r="AK945" s="27">
        <f t="shared" si="149"/>
        <v>0</v>
      </c>
    </row>
    <row r="946" spans="1:37">
      <c r="A946" s="28" t="str">
        <f>IF(記入用!A946="","",記入用!A946)</f>
        <v/>
      </c>
      <c r="B946" s="28" t="str">
        <f>IF(記入用!B946="","",記入用!B946)</f>
        <v/>
      </c>
      <c r="C946" s="28" t="str">
        <f>IF(記入用!C946="","",記入用!C946)</f>
        <v/>
      </c>
      <c r="D946" s="28" t="str">
        <f>IF(記入用!D946="","",記入用!D946)</f>
        <v/>
      </c>
      <c r="E946" s="28" t="str">
        <f>IF(記入用!E946="","",記入用!E946)</f>
        <v/>
      </c>
      <c r="F946" s="28" t="str">
        <f>IF(記入用!F946="","",記入用!F946)</f>
        <v/>
      </c>
      <c r="G946" s="28" t="str">
        <f>IF(OR(記入用!G946=0,記入用!H946=0),"",ROUND((記入用!G946+記入用!H946)/2,0))</f>
        <v/>
      </c>
      <c r="H946" s="29" t="str">
        <f>IF(集計用!G946="","",IF(集計用!F946="男",LOOKUP(集計用!G946,得点換算データ!$A$3:$B$12),LOOKUP(集計用!G946,得点換算データ!$A$17:$B$26)))</f>
        <v/>
      </c>
      <c r="I946" s="28" t="str">
        <f>IF(記入用!I946="","",記入用!I946)</f>
        <v/>
      </c>
      <c r="J946" s="30" t="str">
        <f>IF(集計用!I946="","",IF(集計用!F946="男",LOOKUP(集計用!I946,得点換算データ!$C$3:$D$12),LOOKUP(集計用!I946,得点換算データ!$C$17:$D$26)))</f>
        <v/>
      </c>
      <c r="K946" s="28" t="str">
        <f>IF(記入用!J946="","",ROUNDDOWN(記入用!J946,0))</f>
        <v/>
      </c>
      <c r="L946" s="29" t="str">
        <f>IF(集計用!K946="","",IF(集計用!F946="男",LOOKUP(集計用!K946,得点換算データ!$E$3:$F$12),LOOKUP(集計用!K946,得点換算データ!$E$17:$F$26)))</f>
        <v/>
      </c>
      <c r="M946" s="28" t="str">
        <f>IF(記入用!K946="","",記入用!K946)</f>
        <v/>
      </c>
      <c r="N946" s="30" t="str">
        <f>IF(集計用!M946="","",IF(集計用!F946="男",LOOKUP(集計用!M946,得点換算データ!$G$3:$H$12),LOOKUP(集計用!M946,得点換算データ!$G$17:$H$26)))</f>
        <v/>
      </c>
      <c r="O946" s="28" t="str">
        <f>IF(記入用!L946="","",記入用!L946)</f>
        <v/>
      </c>
      <c r="P946" s="30" t="str">
        <f>IF(集計用!O946="","",IF(集計用!F946="男",LOOKUP(集計用!O946,得点換算データ!$I$3:$J$12),LOOKUP(集計用!O946,得点換算データ!$I$17:$J$26)))</f>
        <v/>
      </c>
      <c r="Q946" s="28" t="str">
        <f>IF(記入用!M946="","",記入用!M946)</f>
        <v/>
      </c>
      <c r="R946" s="30" t="str">
        <f>IF(集計用!Q946="","",IF(集計用!F946="男",LOOKUP(集計用!Q946,得点換算データ!$K$3:$L$12),LOOKUP(集計用!Q946,得点換算データ!$K$17:$L$26)))</f>
        <v/>
      </c>
      <c r="S946" s="28" t="str">
        <f>IF(記入用!N946="","",ROUNDUP(記入用!N946,1))</f>
        <v/>
      </c>
      <c r="T946" s="30" t="str">
        <f>IF(集計用!S946="","",IF(集計用!F946="男",LOOKUP(集計用!S946,得点換算データ!$M$3:$N$12),LOOKUP(集計用!S946,得点換算データ!$M$17:$N$26)))</f>
        <v/>
      </c>
      <c r="U946" s="28" t="str">
        <f>IF(記入用!O946="","",ROUNDDOWN(記入用!O946,0))</f>
        <v/>
      </c>
      <c r="V946" s="30" t="str">
        <f>IF(集計用!U946="","",IF(集計用!F946="男",LOOKUP(集計用!U946,得点換算データ!$O$3:$P$12),LOOKUP(集計用!U946,得点換算データ!$O$17:$P$26)))</f>
        <v/>
      </c>
      <c r="W946" s="28" t="str">
        <f>IF(記入用!P946="","",ROUNDDOWN(記入用!P946,0))</f>
        <v/>
      </c>
      <c r="X946" s="30" t="str">
        <f>IF(集計用!W946="","",IF(集計用!F946="男",LOOKUP(集計用!W946,得点換算データ!$Q$3:$R$12),LOOKUP(集計用!W946,得点換算データ!$Q$17:$R$26)))</f>
        <v/>
      </c>
      <c r="Y946" s="28" t="str">
        <f>IF(SUM(集計用!H946+J946+L946+N946+P946+R946+T946+V946+X946)=0,"",(H946+J946+L946+N946+T946+V946+X946+MAX(P946,R946)))</f>
        <v/>
      </c>
      <c r="Z946" s="28" t="str">
        <f>IF(Y946="","",IF(C946=1,LOOKUP(Y946,得点換算データ!$B$29:$B$33,得点換算データ!$A$29:$A$33),IF(C946=2,LOOKUP(Y946,得点換算データ!$C$29:$C$33,得点換算データ!$A$29:$A$33),LOOKUP(Y946,得点換算データ!$D$29:$D$33,得点換算データ!$A$29:$A$33))))</f>
        <v/>
      </c>
      <c r="AA946" s="27">
        <f t="shared" si="140"/>
        <v>0</v>
      </c>
      <c r="AB946" s="27"/>
      <c r="AC946" s="27">
        <f t="shared" si="141"/>
        <v>0</v>
      </c>
      <c r="AD946" s="27">
        <f t="shared" si="142"/>
        <v>0</v>
      </c>
      <c r="AE946" s="27">
        <f t="shared" si="143"/>
        <v>0</v>
      </c>
      <c r="AF946" s="27">
        <f t="shared" si="144"/>
        <v>0</v>
      </c>
      <c r="AG946" s="27">
        <f t="shared" si="145"/>
        <v>0</v>
      </c>
      <c r="AH946" s="27">
        <f t="shared" si="146"/>
        <v>0</v>
      </c>
      <c r="AI946" s="27">
        <f t="shared" si="147"/>
        <v>0</v>
      </c>
      <c r="AJ946" s="27">
        <f t="shared" si="148"/>
        <v>0</v>
      </c>
      <c r="AK946" s="27">
        <f t="shared" si="149"/>
        <v>0</v>
      </c>
    </row>
    <row r="947" spans="1:37">
      <c r="A947" s="28" t="str">
        <f>IF(記入用!A947="","",記入用!A947)</f>
        <v/>
      </c>
      <c r="B947" s="28" t="str">
        <f>IF(記入用!B947="","",記入用!B947)</f>
        <v/>
      </c>
      <c r="C947" s="28" t="str">
        <f>IF(記入用!C947="","",記入用!C947)</f>
        <v/>
      </c>
      <c r="D947" s="28" t="str">
        <f>IF(記入用!D947="","",記入用!D947)</f>
        <v/>
      </c>
      <c r="E947" s="28" t="str">
        <f>IF(記入用!E947="","",記入用!E947)</f>
        <v/>
      </c>
      <c r="F947" s="28" t="str">
        <f>IF(記入用!F947="","",記入用!F947)</f>
        <v/>
      </c>
      <c r="G947" s="28" t="str">
        <f>IF(OR(記入用!G947=0,記入用!H947=0),"",ROUND((記入用!G947+記入用!H947)/2,0))</f>
        <v/>
      </c>
      <c r="H947" s="29" t="str">
        <f>IF(集計用!G947="","",IF(集計用!F947="男",LOOKUP(集計用!G947,得点換算データ!$A$3:$B$12),LOOKUP(集計用!G947,得点換算データ!$A$17:$B$26)))</f>
        <v/>
      </c>
      <c r="I947" s="28" t="str">
        <f>IF(記入用!I947="","",記入用!I947)</f>
        <v/>
      </c>
      <c r="J947" s="30" t="str">
        <f>IF(集計用!I947="","",IF(集計用!F947="男",LOOKUP(集計用!I947,得点換算データ!$C$3:$D$12),LOOKUP(集計用!I947,得点換算データ!$C$17:$D$26)))</f>
        <v/>
      </c>
      <c r="K947" s="28" t="str">
        <f>IF(記入用!J947="","",ROUNDDOWN(記入用!J947,0))</f>
        <v/>
      </c>
      <c r="L947" s="29" t="str">
        <f>IF(集計用!K947="","",IF(集計用!F947="男",LOOKUP(集計用!K947,得点換算データ!$E$3:$F$12),LOOKUP(集計用!K947,得点換算データ!$E$17:$F$26)))</f>
        <v/>
      </c>
      <c r="M947" s="28" t="str">
        <f>IF(記入用!K947="","",記入用!K947)</f>
        <v/>
      </c>
      <c r="N947" s="30" t="str">
        <f>IF(集計用!M947="","",IF(集計用!F947="男",LOOKUP(集計用!M947,得点換算データ!$G$3:$H$12),LOOKUP(集計用!M947,得点換算データ!$G$17:$H$26)))</f>
        <v/>
      </c>
      <c r="O947" s="28" t="str">
        <f>IF(記入用!L947="","",記入用!L947)</f>
        <v/>
      </c>
      <c r="P947" s="30" t="str">
        <f>IF(集計用!O947="","",IF(集計用!F947="男",LOOKUP(集計用!O947,得点換算データ!$I$3:$J$12),LOOKUP(集計用!O947,得点換算データ!$I$17:$J$26)))</f>
        <v/>
      </c>
      <c r="Q947" s="28" t="str">
        <f>IF(記入用!M947="","",記入用!M947)</f>
        <v/>
      </c>
      <c r="R947" s="30" t="str">
        <f>IF(集計用!Q947="","",IF(集計用!F947="男",LOOKUP(集計用!Q947,得点換算データ!$K$3:$L$12),LOOKUP(集計用!Q947,得点換算データ!$K$17:$L$26)))</f>
        <v/>
      </c>
      <c r="S947" s="28" t="str">
        <f>IF(記入用!N947="","",ROUNDUP(記入用!N947,1))</f>
        <v/>
      </c>
      <c r="T947" s="30" t="str">
        <f>IF(集計用!S947="","",IF(集計用!F947="男",LOOKUP(集計用!S947,得点換算データ!$M$3:$N$12),LOOKUP(集計用!S947,得点換算データ!$M$17:$N$26)))</f>
        <v/>
      </c>
      <c r="U947" s="28" t="str">
        <f>IF(記入用!O947="","",ROUNDDOWN(記入用!O947,0))</f>
        <v/>
      </c>
      <c r="V947" s="30" t="str">
        <f>IF(集計用!U947="","",IF(集計用!F947="男",LOOKUP(集計用!U947,得点換算データ!$O$3:$P$12),LOOKUP(集計用!U947,得点換算データ!$O$17:$P$26)))</f>
        <v/>
      </c>
      <c r="W947" s="28" t="str">
        <f>IF(記入用!P947="","",ROUNDDOWN(記入用!P947,0))</f>
        <v/>
      </c>
      <c r="X947" s="30" t="str">
        <f>IF(集計用!W947="","",IF(集計用!F947="男",LOOKUP(集計用!W947,得点換算データ!$Q$3:$R$12),LOOKUP(集計用!W947,得点換算データ!$Q$17:$R$26)))</f>
        <v/>
      </c>
      <c r="Y947" s="28" t="str">
        <f>IF(SUM(集計用!H947+J947+L947+N947+P947+R947+T947+V947+X947)=0,"",(H947+J947+L947+N947+T947+V947+X947+MAX(P947,R947)))</f>
        <v/>
      </c>
      <c r="Z947" s="28" t="str">
        <f>IF(Y947="","",IF(C947=1,LOOKUP(Y947,得点換算データ!$B$29:$B$33,得点換算データ!$A$29:$A$33),IF(C947=2,LOOKUP(Y947,得点換算データ!$C$29:$C$33,得点換算データ!$A$29:$A$33),LOOKUP(Y947,得点換算データ!$D$29:$D$33,得点換算データ!$A$29:$A$33))))</f>
        <v/>
      </c>
      <c r="AA947" s="27">
        <f t="shared" si="140"/>
        <v>0</v>
      </c>
      <c r="AB947" s="27"/>
      <c r="AC947" s="27">
        <f t="shared" si="141"/>
        <v>0</v>
      </c>
      <c r="AD947" s="27">
        <f t="shared" si="142"/>
        <v>0</v>
      </c>
      <c r="AE947" s="27">
        <f t="shared" si="143"/>
        <v>0</v>
      </c>
      <c r="AF947" s="27">
        <f t="shared" si="144"/>
        <v>0</v>
      </c>
      <c r="AG947" s="27">
        <f t="shared" si="145"/>
        <v>0</v>
      </c>
      <c r="AH947" s="27">
        <f t="shared" si="146"/>
        <v>0</v>
      </c>
      <c r="AI947" s="27">
        <f t="shared" si="147"/>
        <v>0</v>
      </c>
      <c r="AJ947" s="27">
        <f t="shared" si="148"/>
        <v>0</v>
      </c>
      <c r="AK947" s="27">
        <f t="shared" si="149"/>
        <v>0</v>
      </c>
    </row>
    <row r="948" spans="1:37">
      <c r="A948" s="28" t="str">
        <f>IF(記入用!A948="","",記入用!A948)</f>
        <v/>
      </c>
      <c r="B948" s="28" t="str">
        <f>IF(記入用!B948="","",記入用!B948)</f>
        <v/>
      </c>
      <c r="C948" s="28" t="str">
        <f>IF(記入用!C948="","",記入用!C948)</f>
        <v/>
      </c>
      <c r="D948" s="28" t="str">
        <f>IF(記入用!D948="","",記入用!D948)</f>
        <v/>
      </c>
      <c r="E948" s="28" t="str">
        <f>IF(記入用!E948="","",記入用!E948)</f>
        <v/>
      </c>
      <c r="F948" s="28" t="str">
        <f>IF(記入用!F948="","",記入用!F948)</f>
        <v/>
      </c>
      <c r="G948" s="28" t="str">
        <f>IF(OR(記入用!G948=0,記入用!H948=0),"",ROUND((記入用!G948+記入用!H948)/2,0))</f>
        <v/>
      </c>
      <c r="H948" s="29" t="str">
        <f>IF(集計用!G948="","",IF(集計用!F948="男",LOOKUP(集計用!G948,得点換算データ!$A$3:$B$12),LOOKUP(集計用!G948,得点換算データ!$A$17:$B$26)))</f>
        <v/>
      </c>
      <c r="I948" s="28" t="str">
        <f>IF(記入用!I948="","",記入用!I948)</f>
        <v/>
      </c>
      <c r="J948" s="30" t="str">
        <f>IF(集計用!I948="","",IF(集計用!F948="男",LOOKUP(集計用!I948,得点換算データ!$C$3:$D$12),LOOKUP(集計用!I948,得点換算データ!$C$17:$D$26)))</f>
        <v/>
      </c>
      <c r="K948" s="28" t="str">
        <f>IF(記入用!J948="","",ROUNDDOWN(記入用!J948,0))</f>
        <v/>
      </c>
      <c r="L948" s="29" t="str">
        <f>IF(集計用!K948="","",IF(集計用!F948="男",LOOKUP(集計用!K948,得点換算データ!$E$3:$F$12),LOOKUP(集計用!K948,得点換算データ!$E$17:$F$26)))</f>
        <v/>
      </c>
      <c r="M948" s="28" t="str">
        <f>IF(記入用!K948="","",記入用!K948)</f>
        <v/>
      </c>
      <c r="N948" s="30" t="str">
        <f>IF(集計用!M948="","",IF(集計用!F948="男",LOOKUP(集計用!M948,得点換算データ!$G$3:$H$12),LOOKUP(集計用!M948,得点換算データ!$G$17:$H$26)))</f>
        <v/>
      </c>
      <c r="O948" s="28" t="str">
        <f>IF(記入用!L948="","",記入用!L948)</f>
        <v/>
      </c>
      <c r="P948" s="30" t="str">
        <f>IF(集計用!O948="","",IF(集計用!F948="男",LOOKUP(集計用!O948,得点換算データ!$I$3:$J$12),LOOKUP(集計用!O948,得点換算データ!$I$17:$J$26)))</f>
        <v/>
      </c>
      <c r="Q948" s="28" t="str">
        <f>IF(記入用!M948="","",記入用!M948)</f>
        <v/>
      </c>
      <c r="R948" s="30" t="str">
        <f>IF(集計用!Q948="","",IF(集計用!F948="男",LOOKUP(集計用!Q948,得点換算データ!$K$3:$L$12),LOOKUP(集計用!Q948,得点換算データ!$K$17:$L$26)))</f>
        <v/>
      </c>
      <c r="S948" s="28" t="str">
        <f>IF(記入用!N948="","",ROUNDUP(記入用!N948,1))</f>
        <v/>
      </c>
      <c r="T948" s="30" t="str">
        <f>IF(集計用!S948="","",IF(集計用!F948="男",LOOKUP(集計用!S948,得点換算データ!$M$3:$N$12),LOOKUP(集計用!S948,得点換算データ!$M$17:$N$26)))</f>
        <v/>
      </c>
      <c r="U948" s="28" t="str">
        <f>IF(記入用!O948="","",ROUNDDOWN(記入用!O948,0))</f>
        <v/>
      </c>
      <c r="V948" s="30" t="str">
        <f>IF(集計用!U948="","",IF(集計用!F948="男",LOOKUP(集計用!U948,得点換算データ!$O$3:$P$12),LOOKUP(集計用!U948,得点換算データ!$O$17:$P$26)))</f>
        <v/>
      </c>
      <c r="W948" s="28" t="str">
        <f>IF(記入用!P948="","",ROUNDDOWN(記入用!P948,0))</f>
        <v/>
      </c>
      <c r="X948" s="30" t="str">
        <f>IF(集計用!W948="","",IF(集計用!F948="男",LOOKUP(集計用!W948,得点換算データ!$Q$3:$R$12),LOOKUP(集計用!W948,得点換算データ!$Q$17:$R$26)))</f>
        <v/>
      </c>
      <c r="Y948" s="28" t="str">
        <f>IF(SUM(集計用!H948+J948+L948+N948+P948+R948+T948+V948+X948)=0,"",(H948+J948+L948+N948+T948+V948+X948+MAX(P948,R948)))</f>
        <v/>
      </c>
      <c r="Z948" s="28" t="str">
        <f>IF(Y948="","",IF(C948=1,LOOKUP(Y948,得点換算データ!$B$29:$B$33,得点換算データ!$A$29:$A$33),IF(C948=2,LOOKUP(Y948,得点換算データ!$C$29:$C$33,得点換算データ!$A$29:$A$33),LOOKUP(Y948,得点換算データ!$D$29:$D$33,得点換算データ!$A$29:$A$33))))</f>
        <v/>
      </c>
      <c r="AA948" s="27">
        <f t="shared" si="140"/>
        <v>0</v>
      </c>
      <c r="AB948" s="27"/>
      <c r="AC948" s="27">
        <f t="shared" si="141"/>
        <v>0</v>
      </c>
      <c r="AD948" s="27">
        <f t="shared" si="142"/>
        <v>0</v>
      </c>
      <c r="AE948" s="27">
        <f t="shared" si="143"/>
        <v>0</v>
      </c>
      <c r="AF948" s="27">
        <f t="shared" si="144"/>
        <v>0</v>
      </c>
      <c r="AG948" s="27">
        <f t="shared" si="145"/>
        <v>0</v>
      </c>
      <c r="AH948" s="27">
        <f t="shared" si="146"/>
        <v>0</v>
      </c>
      <c r="AI948" s="27">
        <f t="shared" si="147"/>
        <v>0</v>
      </c>
      <c r="AJ948" s="27">
        <f t="shared" si="148"/>
        <v>0</v>
      </c>
      <c r="AK948" s="27">
        <f t="shared" si="149"/>
        <v>0</v>
      </c>
    </row>
    <row r="949" spans="1:37">
      <c r="A949" s="28" t="str">
        <f>IF(記入用!A949="","",記入用!A949)</f>
        <v/>
      </c>
      <c r="B949" s="28" t="str">
        <f>IF(記入用!B949="","",記入用!B949)</f>
        <v/>
      </c>
      <c r="C949" s="28" t="str">
        <f>IF(記入用!C949="","",記入用!C949)</f>
        <v/>
      </c>
      <c r="D949" s="28" t="str">
        <f>IF(記入用!D949="","",記入用!D949)</f>
        <v/>
      </c>
      <c r="E949" s="28" t="str">
        <f>IF(記入用!E949="","",記入用!E949)</f>
        <v/>
      </c>
      <c r="F949" s="28" t="str">
        <f>IF(記入用!F949="","",記入用!F949)</f>
        <v/>
      </c>
      <c r="G949" s="28" t="str">
        <f>IF(OR(記入用!G949=0,記入用!H949=0),"",ROUND((記入用!G949+記入用!H949)/2,0))</f>
        <v/>
      </c>
      <c r="H949" s="29" t="str">
        <f>IF(集計用!G949="","",IF(集計用!F949="男",LOOKUP(集計用!G949,得点換算データ!$A$3:$B$12),LOOKUP(集計用!G949,得点換算データ!$A$17:$B$26)))</f>
        <v/>
      </c>
      <c r="I949" s="28" t="str">
        <f>IF(記入用!I949="","",記入用!I949)</f>
        <v/>
      </c>
      <c r="J949" s="30" t="str">
        <f>IF(集計用!I949="","",IF(集計用!F949="男",LOOKUP(集計用!I949,得点換算データ!$C$3:$D$12),LOOKUP(集計用!I949,得点換算データ!$C$17:$D$26)))</f>
        <v/>
      </c>
      <c r="K949" s="28" t="str">
        <f>IF(記入用!J949="","",ROUNDDOWN(記入用!J949,0))</f>
        <v/>
      </c>
      <c r="L949" s="29" t="str">
        <f>IF(集計用!K949="","",IF(集計用!F949="男",LOOKUP(集計用!K949,得点換算データ!$E$3:$F$12),LOOKUP(集計用!K949,得点換算データ!$E$17:$F$26)))</f>
        <v/>
      </c>
      <c r="M949" s="28" t="str">
        <f>IF(記入用!K949="","",記入用!K949)</f>
        <v/>
      </c>
      <c r="N949" s="30" t="str">
        <f>IF(集計用!M949="","",IF(集計用!F949="男",LOOKUP(集計用!M949,得点換算データ!$G$3:$H$12),LOOKUP(集計用!M949,得点換算データ!$G$17:$H$26)))</f>
        <v/>
      </c>
      <c r="O949" s="28" t="str">
        <f>IF(記入用!L949="","",記入用!L949)</f>
        <v/>
      </c>
      <c r="P949" s="30" t="str">
        <f>IF(集計用!O949="","",IF(集計用!F949="男",LOOKUP(集計用!O949,得点換算データ!$I$3:$J$12),LOOKUP(集計用!O949,得点換算データ!$I$17:$J$26)))</f>
        <v/>
      </c>
      <c r="Q949" s="28" t="str">
        <f>IF(記入用!M949="","",記入用!M949)</f>
        <v/>
      </c>
      <c r="R949" s="30" t="str">
        <f>IF(集計用!Q949="","",IF(集計用!F949="男",LOOKUP(集計用!Q949,得点換算データ!$K$3:$L$12),LOOKUP(集計用!Q949,得点換算データ!$K$17:$L$26)))</f>
        <v/>
      </c>
      <c r="S949" s="28" t="str">
        <f>IF(記入用!N949="","",ROUNDUP(記入用!N949,1))</f>
        <v/>
      </c>
      <c r="T949" s="30" t="str">
        <f>IF(集計用!S949="","",IF(集計用!F949="男",LOOKUP(集計用!S949,得点換算データ!$M$3:$N$12),LOOKUP(集計用!S949,得点換算データ!$M$17:$N$26)))</f>
        <v/>
      </c>
      <c r="U949" s="28" t="str">
        <f>IF(記入用!O949="","",ROUNDDOWN(記入用!O949,0))</f>
        <v/>
      </c>
      <c r="V949" s="30" t="str">
        <f>IF(集計用!U949="","",IF(集計用!F949="男",LOOKUP(集計用!U949,得点換算データ!$O$3:$P$12),LOOKUP(集計用!U949,得点換算データ!$O$17:$P$26)))</f>
        <v/>
      </c>
      <c r="W949" s="28" t="str">
        <f>IF(記入用!P949="","",ROUNDDOWN(記入用!P949,0))</f>
        <v/>
      </c>
      <c r="X949" s="30" t="str">
        <f>IF(集計用!W949="","",IF(集計用!F949="男",LOOKUP(集計用!W949,得点換算データ!$Q$3:$R$12),LOOKUP(集計用!W949,得点換算データ!$Q$17:$R$26)))</f>
        <v/>
      </c>
      <c r="Y949" s="28" t="str">
        <f>IF(SUM(集計用!H949+J949+L949+N949+P949+R949+T949+V949+X949)=0,"",(H949+J949+L949+N949+T949+V949+X949+MAX(P949,R949)))</f>
        <v/>
      </c>
      <c r="Z949" s="28" t="str">
        <f>IF(Y949="","",IF(C949=1,LOOKUP(Y949,得点換算データ!$B$29:$B$33,得点換算データ!$A$29:$A$33),IF(C949=2,LOOKUP(Y949,得点換算データ!$C$29:$C$33,得点換算データ!$A$29:$A$33),LOOKUP(Y949,得点換算データ!$D$29:$D$33,得点換算データ!$A$29:$A$33))))</f>
        <v/>
      </c>
      <c r="AA949" s="27">
        <f t="shared" si="140"/>
        <v>0</v>
      </c>
      <c r="AB949" s="27"/>
      <c r="AC949" s="27">
        <f t="shared" si="141"/>
        <v>0</v>
      </c>
      <c r="AD949" s="27">
        <f t="shared" si="142"/>
        <v>0</v>
      </c>
      <c r="AE949" s="27">
        <f t="shared" si="143"/>
        <v>0</v>
      </c>
      <c r="AF949" s="27">
        <f t="shared" si="144"/>
        <v>0</v>
      </c>
      <c r="AG949" s="27">
        <f t="shared" si="145"/>
        <v>0</v>
      </c>
      <c r="AH949" s="27">
        <f t="shared" si="146"/>
        <v>0</v>
      </c>
      <c r="AI949" s="27">
        <f t="shared" si="147"/>
        <v>0</v>
      </c>
      <c r="AJ949" s="27">
        <f t="shared" si="148"/>
        <v>0</v>
      </c>
      <c r="AK949" s="27">
        <f t="shared" si="149"/>
        <v>0</v>
      </c>
    </row>
    <row r="950" spans="1:37">
      <c r="A950" s="28" t="str">
        <f>IF(記入用!A950="","",記入用!A950)</f>
        <v/>
      </c>
      <c r="B950" s="28" t="str">
        <f>IF(記入用!B950="","",記入用!B950)</f>
        <v/>
      </c>
      <c r="C950" s="28" t="str">
        <f>IF(記入用!C950="","",記入用!C950)</f>
        <v/>
      </c>
      <c r="D950" s="28" t="str">
        <f>IF(記入用!D950="","",記入用!D950)</f>
        <v/>
      </c>
      <c r="E950" s="28" t="str">
        <f>IF(記入用!E950="","",記入用!E950)</f>
        <v/>
      </c>
      <c r="F950" s="28" t="str">
        <f>IF(記入用!F950="","",記入用!F950)</f>
        <v/>
      </c>
      <c r="G950" s="28" t="str">
        <f>IF(OR(記入用!G950=0,記入用!H950=0),"",ROUND((記入用!G950+記入用!H950)/2,0))</f>
        <v/>
      </c>
      <c r="H950" s="29" t="str">
        <f>IF(集計用!G950="","",IF(集計用!F950="男",LOOKUP(集計用!G950,得点換算データ!$A$3:$B$12),LOOKUP(集計用!G950,得点換算データ!$A$17:$B$26)))</f>
        <v/>
      </c>
      <c r="I950" s="28" t="str">
        <f>IF(記入用!I950="","",記入用!I950)</f>
        <v/>
      </c>
      <c r="J950" s="30" t="str">
        <f>IF(集計用!I950="","",IF(集計用!F950="男",LOOKUP(集計用!I950,得点換算データ!$C$3:$D$12),LOOKUP(集計用!I950,得点換算データ!$C$17:$D$26)))</f>
        <v/>
      </c>
      <c r="K950" s="28" t="str">
        <f>IF(記入用!J950="","",ROUNDDOWN(記入用!J950,0))</f>
        <v/>
      </c>
      <c r="L950" s="29" t="str">
        <f>IF(集計用!K950="","",IF(集計用!F950="男",LOOKUP(集計用!K950,得点換算データ!$E$3:$F$12),LOOKUP(集計用!K950,得点換算データ!$E$17:$F$26)))</f>
        <v/>
      </c>
      <c r="M950" s="28" t="str">
        <f>IF(記入用!K950="","",記入用!K950)</f>
        <v/>
      </c>
      <c r="N950" s="30" t="str">
        <f>IF(集計用!M950="","",IF(集計用!F950="男",LOOKUP(集計用!M950,得点換算データ!$G$3:$H$12),LOOKUP(集計用!M950,得点換算データ!$G$17:$H$26)))</f>
        <v/>
      </c>
      <c r="O950" s="28" t="str">
        <f>IF(記入用!L950="","",記入用!L950)</f>
        <v/>
      </c>
      <c r="P950" s="30" t="str">
        <f>IF(集計用!O950="","",IF(集計用!F950="男",LOOKUP(集計用!O950,得点換算データ!$I$3:$J$12),LOOKUP(集計用!O950,得点換算データ!$I$17:$J$26)))</f>
        <v/>
      </c>
      <c r="Q950" s="28" t="str">
        <f>IF(記入用!M950="","",記入用!M950)</f>
        <v/>
      </c>
      <c r="R950" s="30" t="str">
        <f>IF(集計用!Q950="","",IF(集計用!F950="男",LOOKUP(集計用!Q950,得点換算データ!$K$3:$L$12),LOOKUP(集計用!Q950,得点換算データ!$K$17:$L$26)))</f>
        <v/>
      </c>
      <c r="S950" s="28" t="str">
        <f>IF(記入用!N950="","",ROUNDUP(記入用!N950,1))</f>
        <v/>
      </c>
      <c r="T950" s="30" t="str">
        <f>IF(集計用!S950="","",IF(集計用!F950="男",LOOKUP(集計用!S950,得点換算データ!$M$3:$N$12),LOOKUP(集計用!S950,得点換算データ!$M$17:$N$26)))</f>
        <v/>
      </c>
      <c r="U950" s="28" t="str">
        <f>IF(記入用!O950="","",ROUNDDOWN(記入用!O950,0))</f>
        <v/>
      </c>
      <c r="V950" s="30" t="str">
        <f>IF(集計用!U950="","",IF(集計用!F950="男",LOOKUP(集計用!U950,得点換算データ!$O$3:$P$12),LOOKUP(集計用!U950,得点換算データ!$O$17:$P$26)))</f>
        <v/>
      </c>
      <c r="W950" s="28" t="str">
        <f>IF(記入用!P950="","",ROUNDDOWN(記入用!P950,0))</f>
        <v/>
      </c>
      <c r="X950" s="30" t="str">
        <f>IF(集計用!W950="","",IF(集計用!F950="男",LOOKUP(集計用!W950,得点換算データ!$Q$3:$R$12),LOOKUP(集計用!W950,得点換算データ!$Q$17:$R$26)))</f>
        <v/>
      </c>
      <c r="Y950" s="28" t="str">
        <f>IF(SUM(集計用!H950+J950+L950+N950+P950+R950+T950+V950+X950)=0,"",(H950+J950+L950+N950+T950+V950+X950+MAX(P950,R950)))</f>
        <v/>
      </c>
      <c r="Z950" s="28" t="str">
        <f>IF(Y950="","",IF(C950=1,LOOKUP(Y950,得点換算データ!$B$29:$B$33,得点換算データ!$A$29:$A$33),IF(C950=2,LOOKUP(Y950,得点換算データ!$C$29:$C$33,得点換算データ!$A$29:$A$33),LOOKUP(Y950,得点換算データ!$D$29:$D$33,得点換算データ!$A$29:$A$33))))</f>
        <v/>
      </c>
      <c r="AA950" s="27">
        <f t="shared" si="140"/>
        <v>0</v>
      </c>
      <c r="AB950" s="27"/>
      <c r="AC950" s="27">
        <f t="shared" si="141"/>
        <v>0</v>
      </c>
      <c r="AD950" s="27">
        <f t="shared" si="142"/>
        <v>0</v>
      </c>
      <c r="AE950" s="27">
        <f t="shared" si="143"/>
        <v>0</v>
      </c>
      <c r="AF950" s="27">
        <f t="shared" si="144"/>
        <v>0</v>
      </c>
      <c r="AG950" s="27">
        <f t="shared" si="145"/>
        <v>0</v>
      </c>
      <c r="AH950" s="27">
        <f t="shared" si="146"/>
        <v>0</v>
      </c>
      <c r="AI950" s="27">
        <f t="shared" si="147"/>
        <v>0</v>
      </c>
      <c r="AJ950" s="27">
        <f t="shared" si="148"/>
        <v>0</v>
      </c>
      <c r="AK950" s="27">
        <f t="shared" si="149"/>
        <v>0</v>
      </c>
    </row>
    <row r="951" spans="1:37">
      <c r="A951" s="28" t="str">
        <f>IF(記入用!A951="","",記入用!A951)</f>
        <v/>
      </c>
      <c r="B951" s="28" t="str">
        <f>IF(記入用!B951="","",記入用!B951)</f>
        <v/>
      </c>
      <c r="C951" s="28" t="str">
        <f>IF(記入用!C951="","",記入用!C951)</f>
        <v/>
      </c>
      <c r="D951" s="28" t="str">
        <f>IF(記入用!D951="","",記入用!D951)</f>
        <v/>
      </c>
      <c r="E951" s="28" t="str">
        <f>IF(記入用!E951="","",記入用!E951)</f>
        <v/>
      </c>
      <c r="F951" s="28" t="str">
        <f>IF(記入用!F951="","",記入用!F951)</f>
        <v/>
      </c>
      <c r="G951" s="28" t="str">
        <f>IF(OR(記入用!G951=0,記入用!H951=0),"",ROUND((記入用!G951+記入用!H951)/2,0))</f>
        <v/>
      </c>
      <c r="H951" s="29" t="str">
        <f>IF(集計用!G951="","",IF(集計用!F951="男",LOOKUP(集計用!G951,得点換算データ!$A$3:$B$12),LOOKUP(集計用!G951,得点換算データ!$A$17:$B$26)))</f>
        <v/>
      </c>
      <c r="I951" s="28" t="str">
        <f>IF(記入用!I951="","",記入用!I951)</f>
        <v/>
      </c>
      <c r="J951" s="30" t="str">
        <f>IF(集計用!I951="","",IF(集計用!F951="男",LOOKUP(集計用!I951,得点換算データ!$C$3:$D$12),LOOKUP(集計用!I951,得点換算データ!$C$17:$D$26)))</f>
        <v/>
      </c>
      <c r="K951" s="28" t="str">
        <f>IF(記入用!J951="","",ROUNDDOWN(記入用!J951,0))</f>
        <v/>
      </c>
      <c r="L951" s="29" t="str">
        <f>IF(集計用!K951="","",IF(集計用!F951="男",LOOKUP(集計用!K951,得点換算データ!$E$3:$F$12),LOOKUP(集計用!K951,得点換算データ!$E$17:$F$26)))</f>
        <v/>
      </c>
      <c r="M951" s="28" t="str">
        <f>IF(記入用!K951="","",記入用!K951)</f>
        <v/>
      </c>
      <c r="N951" s="30" t="str">
        <f>IF(集計用!M951="","",IF(集計用!F951="男",LOOKUP(集計用!M951,得点換算データ!$G$3:$H$12),LOOKUP(集計用!M951,得点換算データ!$G$17:$H$26)))</f>
        <v/>
      </c>
      <c r="O951" s="28" t="str">
        <f>IF(記入用!L951="","",記入用!L951)</f>
        <v/>
      </c>
      <c r="P951" s="30" t="str">
        <f>IF(集計用!O951="","",IF(集計用!F951="男",LOOKUP(集計用!O951,得点換算データ!$I$3:$J$12),LOOKUP(集計用!O951,得点換算データ!$I$17:$J$26)))</f>
        <v/>
      </c>
      <c r="Q951" s="28" t="str">
        <f>IF(記入用!M951="","",記入用!M951)</f>
        <v/>
      </c>
      <c r="R951" s="30" t="str">
        <f>IF(集計用!Q951="","",IF(集計用!F951="男",LOOKUP(集計用!Q951,得点換算データ!$K$3:$L$12),LOOKUP(集計用!Q951,得点換算データ!$K$17:$L$26)))</f>
        <v/>
      </c>
      <c r="S951" s="28" t="str">
        <f>IF(記入用!N951="","",ROUNDUP(記入用!N951,1))</f>
        <v/>
      </c>
      <c r="T951" s="30" t="str">
        <f>IF(集計用!S951="","",IF(集計用!F951="男",LOOKUP(集計用!S951,得点換算データ!$M$3:$N$12),LOOKUP(集計用!S951,得点換算データ!$M$17:$N$26)))</f>
        <v/>
      </c>
      <c r="U951" s="28" t="str">
        <f>IF(記入用!O951="","",ROUNDDOWN(記入用!O951,0))</f>
        <v/>
      </c>
      <c r="V951" s="30" t="str">
        <f>IF(集計用!U951="","",IF(集計用!F951="男",LOOKUP(集計用!U951,得点換算データ!$O$3:$P$12),LOOKUP(集計用!U951,得点換算データ!$O$17:$P$26)))</f>
        <v/>
      </c>
      <c r="W951" s="28" t="str">
        <f>IF(記入用!P951="","",ROUNDDOWN(記入用!P951,0))</f>
        <v/>
      </c>
      <c r="X951" s="30" t="str">
        <f>IF(集計用!W951="","",IF(集計用!F951="男",LOOKUP(集計用!W951,得点換算データ!$Q$3:$R$12),LOOKUP(集計用!W951,得点換算データ!$Q$17:$R$26)))</f>
        <v/>
      </c>
      <c r="Y951" s="28" t="str">
        <f>IF(SUM(集計用!H951+J951+L951+N951+P951+R951+T951+V951+X951)=0,"",(H951+J951+L951+N951+T951+V951+X951+MAX(P951,R951)))</f>
        <v/>
      </c>
      <c r="Z951" s="28" t="str">
        <f>IF(Y951="","",IF(C951=1,LOOKUP(Y951,得点換算データ!$B$29:$B$33,得点換算データ!$A$29:$A$33),IF(C951=2,LOOKUP(Y951,得点換算データ!$C$29:$C$33,得点換算データ!$A$29:$A$33),LOOKUP(Y951,得点換算データ!$D$29:$D$33,得点換算データ!$A$29:$A$33))))</f>
        <v/>
      </c>
      <c r="AA951" s="27">
        <f t="shared" si="140"/>
        <v>0</v>
      </c>
      <c r="AB951" s="27"/>
      <c r="AC951" s="27">
        <f t="shared" si="141"/>
        <v>0</v>
      </c>
      <c r="AD951" s="27">
        <f t="shared" si="142"/>
        <v>0</v>
      </c>
      <c r="AE951" s="27">
        <f t="shared" si="143"/>
        <v>0</v>
      </c>
      <c r="AF951" s="27">
        <f t="shared" si="144"/>
        <v>0</v>
      </c>
      <c r="AG951" s="27">
        <f t="shared" si="145"/>
        <v>0</v>
      </c>
      <c r="AH951" s="27">
        <f t="shared" si="146"/>
        <v>0</v>
      </c>
      <c r="AI951" s="27">
        <f t="shared" si="147"/>
        <v>0</v>
      </c>
      <c r="AJ951" s="27">
        <f t="shared" si="148"/>
        <v>0</v>
      </c>
      <c r="AK951" s="27">
        <f t="shared" si="149"/>
        <v>0</v>
      </c>
    </row>
    <row r="952" spans="1:37">
      <c r="A952" s="28" t="str">
        <f>IF(記入用!A952="","",記入用!A952)</f>
        <v/>
      </c>
      <c r="B952" s="28" t="str">
        <f>IF(記入用!B952="","",記入用!B952)</f>
        <v/>
      </c>
      <c r="C952" s="28" t="str">
        <f>IF(記入用!C952="","",記入用!C952)</f>
        <v/>
      </c>
      <c r="D952" s="28" t="str">
        <f>IF(記入用!D952="","",記入用!D952)</f>
        <v/>
      </c>
      <c r="E952" s="28" t="str">
        <f>IF(記入用!E952="","",記入用!E952)</f>
        <v/>
      </c>
      <c r="F952" s="28" t="str">
        <f>IF(記入用!F952="","",記入用!F952)</f>
        <v/>
      </c>
      <c r="G952" s="28" t="str">
        <f>IF(OR(記入用!G952=0,記入用!H952=0),"",ROUND((記入用!G952+記入用!H952)/2,0))</f>
        <v/>
      </c>
      <c r="H952" s="29" t="str">
        <f>IF(集計用!G952="","",IF(集計用!F952="男",LOOKUP(集計用!G952,得点換算データ!$A$3:$B$12),LOOKUP(集計用!G952,得点換算データ!$A$17:$B$26)))</f>
        <v/>
      </c>
      <c r="I952" s="28" t="str">
        <f>IF(記入用!I952="","",記入用!I952)</f>
        <v/>
      </c>
      <c r="J952" s="30" t="str">
        <f>IF(集計用!I952="","",IF(集計用!F952="男",LOOKUP(集計用!I952,得点換算データ!$C$3:$D$12),LOOKUP(集計用!I952,得点換算データ!$C$17:$D$26)))</f>
        <v/>
      </c>
      <c r="K952" s="28" t="str">
        <f>IF(記入用!J952="","",ROUNDDOWN(記入用!J952,0))</f>
        <v/>
      </c>
      <c r="L952" s="29" t="str">
        <f>IF(集計用!K952="","",IF(集計用!F952="男",LOOKUP(集計用!K952,得点換算データ!$E$3:$F$12),LOOKUP(集計用!K952,得点換算データ!$E$17:$F$26)))</f>
        <v/>
      </c>
      <c r="M952" s="28" t="str">
        <f>IF(記入用!K952="","",記入用!K952)</f>
        <v/>
      </c>
      <c r="N952" s="30" t="str">
        <f>IF(集計用!M952="","",IF(集計用!F952="男",LOOKUP(集計用!M952,得点換算データ!$G$3:$H$12),LOOKUP(集計用!M952,得点換算データ!$G$17:$H$26)))</f>
        <v/>
      </c>
      <c r="O952" s="28" t="str">
        <f>IF(記入用!L952="","",記入用!L952)</f>
        <v/>
      </c>
      <c r="P952" s="30" t="str">
        <f>IF(集計用!O952="","",IF(集計用!F952="男",LOOKUP(集計用!O952,得点換算データ!$I$3:$J$12),LOOKUP(集計用!O952,得点換算データ!$I$17:$J$26)))</f>
        <v/>
      </c>
      <c r="Q952" s="28" t="str">
        <f>IF(記入用!M952="","",記入用!M952)</f>
        <v/>
      </c>
      <c r="R952" s="30" t="str">
        <f>IF(集計用!Q952="","",IF(集計用!F952="男",LOOKUP(集計用!Q952,得点換算データ!$K$3:$L$12),LOOKUP(集計用!Q952,得点換算データ!$K$17:$L$26)))</f>
        <v/>
      </c>
      <c r="S952" s="28" t="str">
        <f>IF(記入用!N952="","",ROUNDUP(記入用!N952,1))</f>
        <v/>
      </c>
      <c r="T952" s="30" t="str">
        <f>IF(集計用!S952="","",IF(集計用!F952="男",LOOKUP(集計用!S952,得点換算データ!$M$3:$N$12),LOOKUP(集計用!S952,得点換算データ!$M$17:$N$26)))</f>
        <v/>
      </c>
      <c r="U952" s="28" t="str">
        <f>IF(記入用!O952="","",ROUNDDOWN(記入用!O952,0))</f>
        <v/>
      </c>
      <c r="V952" s="30" t="str">
        <f>IF(集計用!U952="","",IF(集計用!F952="男",LOOKUP(集計用!U952,得点換算データ!$O$3:$P$12),LOOKUP(集計用!U952,得点換算データ!$O$17:$P$26)))</f>
        <v/>
      </c>
      <c r="W952" s="28" t="str">
        <f>IF(記入用!P952="","",ROUNDDOWN(記入用!P952,0))</f>
        <v/>
      </c>
      <c r="X952" s="30" t="str">
        <f>IF(集計用!W952="","",IF(集計用!F952="男",LOOKUP(集計用!W952,得点換算データ!$Q$3:$R$12),LOOKUP(集計用!W952,得点換算データ!$Q$17:$R$26)))</f>
        <v/>
      </c>
      <c r="Y952" s="28" t="str">
        <f>IF(SUM(集計用!H952+J952+L952+N952+P952+R952+T952+V952+X952)=0,"",(H952+J952+L952+N952+T952+V952+X952+MAX(P952,R952)))</f>
        <v/>
      </c>
      <c r="Z952" s="28" t="str">
        <f>IF(Y952="","",IF(C952=1,LOOKUP(Y952,得点換算データ!$B$29:$B$33,得点換算データ!$A$29:$A$33),IF(C952=2,LOOKUP(Y952,得点換算データ!$C$29:$C$33,得点換算データ!$A$29:$A$33),LOOKUP(Y952,得点換算データ!$D$29:$D$33,得点換算データ!$A$29:$A$33))))</f>
        <v/>
      </c>
      <c r="AA952" s="27">
        <f t="shared" si="140"/>
        <v>0</v>
      </c>
      <c r="AB952" s="27"/>
      <c r="AC952" s="27">
        <f t="shared" si="141"/>
        <v>0</v>
      </c>
      <c r="AD952" s="27">
        <f t="shared" si="142"/>
        <v>0</v>
      </c>
      <c r="AE952" s="27">
        <f t="shared" si="143"/>
        <v>0</v>
      </c>
      <c r="AF952" s="27">
        <f t="shared" si="144"/>
        <v>0</v>
      </c>
      <c r="AG952" s="27">
        <f t="shared" si="145"/>
        <v>0</v>
      </c>
      <c r="AH952" s="27">
        <f t="shared" si="146"/>
        <v>0</v>
      </c>
      <c r="AI952" s="27">
        <f t="shared" si="147"/>
        <v>0</v>
      </c>
      <c r="AJ952" s="27">
        <f t="shared" si="148"/>
        <v>0</v>
      </c>
      <c r="AK952" s="27">
        <f t="shared" si="149"/>
        <v>0</v>
      </c>
    </row>
    <row r="953" spans="1:37">
      <c r="A953" s="28" t="str">
        <f>IF(記入用!A953="","",記入用!A953)</f>
        <v/>
      </c>
      <c r="B953" s="28" t="str">
        <f>IF(記入用!B953="","",記入用!B953)</f>
        <v/>
      </c>
      <c r="C953" s="28" t="str">
        <f>IF(記入用!C953="","",記入用!C953)</f>
        <v/>
      </c>
      <c r="D953" s="28" t="str">
        <f>IF(記入用!D953="","",記入用!D953)</f>
        <v/>
      </c>
      <c r="E953" s="28" t="str">
        <f>IF(記入用!E953="","",記入用!E953)</f>
        <v/>
      </c>
      <c r="F953" s="28" t="str">
        <f>IF(記入用!F953="","",記入用!F953)</f>
        <v/>
      </c>
      <c r="G953" s="28" t="str">
        <f>IF(OR(記入用!G953=0,記入用!H953=0),"",ROUND((記入用!G953+記入用!H953)/2,0))</f>
        <v/>
      </c>
      <c r="H953" s="29" t="str">
        <f>IF(集計用!G953="","",IF(集計用!F953="男",LOOKUP(集計用!G953,得点換算データ!$A$3:$B$12),LOOKUP(集計用!G953,得点換算データ!$A$17:$B$26)))</f>
        <v/>
      </c>
      <c r="I953" s="28" t="str">
        <f>IF(記入用!I953="","",記入用!I953)</f>
        <v/>
      </c>
      <c r="J953" s="30" t="str">
        <f>IF(集計用!I953="","",IF(集計用!F953="男",LOOKUP(集計用!I953,得点換算データ!$C$3:$D$12),LOOKUP(集計用!I953,得点換算データ!$C$17:$D$26)))</f>
        <v/>
      </c>
      <c r="K953" s="28" t="str">
        <f>IF(記入用!J953="","",ROUNDDOWN(記入用!J953,0))</f>
        <v/>
      </c>
      <c r="L953" s="29" t="str">
        <f>IF(集計用!K953="","",IF(集計用!F953="男",LOOKUP(集計用!K953,得点換算データ!$E$3:$F$12),LOOKUP(集計用!K953,得点換算データ!$E$17:$F$26)))</f>
        <v/>
      </c>
      <c r="M953" s="28" t="str">
        <f>IF(記入用!K953="","",記入用!K953)</f>
        <v/>
      </c>
      <c r="N953" s="30" t="str">
        <f>IF(集計用!M953="","",IF(集計用!F953="男",LOOKUP(集計用!M953,得点換算データ!$G$3:$H$12),LOOKUP(集計用!M953,得点換算データ!$G$17:$H$26)))</f>
        <v/>
      </c>
      <c r="O953" s="28" t="str">
        <f>IF(記入用!L953="","",記入用!L953)</f>
        <v/>
      </c>
      <c r="P953" s="30" t="str">
        <f>IF(集計用!O953="","",IF(集計用!F953="男",LOOKUP(集計用!O953,得点換算データ!$I$3:$J$12),LOOKUP(集計用!O953,得点換算データ!$I$17:$J$26)))</f>
        <v/>
      </c>
      <c r="Q953" s="28" t="str">
        <f>IF(記入用!M953="","",記入用!M953)</f>
        <v/>
      </c>
      <c r="R953" s="30" t="str">
        <f>IF(集計用!Q953="","",IF(集計用!F953="男",LOOKUP(集計用!Q953,得点換算データ!$K$3:$L$12),LOOKUP(集計用!Q953,得点換算データ!$K$17:$L$26)))</f>
        <v/>
      </c>
      <c r="S953" s="28" t="str">
        <f>IF(記入用!N953="","",ROUNDUP(記入用!N953,1))</f>
        <v/>
      </c>
      <c r="T953" s="30" t="str">
        <f>IF(集計用!S953="","",IF(集計用!F953="男",LOOKUP(集計用!S953,得点換算データ!$M$3:$N$12),LOOKUP(集計用!S953,得点換算データ!$M$17:$N$26)))</f>
        <v/>
      </c>
      <c r="U953" s="28" t="str">
        <f>IF(記入用!O953="","",ROUNDDOWN(記入用!O953,0))</f>
        <v/>
      </c>
      <c r="V953" s="30" t="str">
        <f>IF(集計用!U953="","",IF(集計用!F953="男",LOOKUP(集計用!U953,得点換算データ!$O$3:$P$12),LOOKUP(集計用!U953,得点換算データ!$O$17:$P$26)))</f>
        <v/>
      </c>
      <c r="W953" s="28" t="str">
        <f>IF(記入用!P953="","",ROUNDDOWN(記入用!P953,0))</f>
        <v/>
      </c>
      <c r="X953" s="30" t="str">
        <f>IF(集計用!W953="","",IF(集計用!F953="男",LOOKUP(集計用!W953,得点換算データ!$Q$3:$R$12),LOOKUP(集計用!W953,得点換算データ!$Q$17:$R$26)))</f>
        <v/>
      </c>
      <c r="Y953" s="28" t="str">
        <f>IF(SUM(集計用!H953+J953+L953+N953+P953+R953+T953+V953+X953)=0,"",(H953+J953+L953+N953+T953+V953+X953+MAX(P953,R953)))</f>
        <v/>
      </c>
      <c r="Z953" s="28" t="str">
        <f>IF(Y953="","",IF(C953=1,LOOKUP(Y953,得点換算データ!$B$29:$B$33,得点換算データ!$A$29:$A$33),IF(C953=2,LOOKUP(Y953,得点換算データ!$C$29:$C$33,得点換算データ!$A$29:$A$33),LOOKUP(Y953,得点換算データ!$D$29:$D$33,得点換算データ!$A$29:$A$33))))</f>
        <v/>
      </c>
      <c r="AA953" s="27">
        <f t="shared" si="140"/>
        <v>0</v>
      </c>
      <c r="AB953" s="27"/>
      <c r="AC953" s="27">
        <f t="shared" si="141"/>
        <v>0</v>
      </c>
      <c r="AD953" s="27">
        <f t="shared" si="142"/>
        <v>0</v>
      </c>
      <c r="AE953" s="27">
        <f t="shared" si="143"/>
        <v>0</v>
      </c>
      <c r="AF953" s="27">
        <f t="shared" si="144"/>
        <v>0</v>
      </c>
      <c r="AG953" s="27">
        <f t="shared" si="145"/>
        <v>0</v>
      </c>
      <c r="AH953" s="27">
        <f t="shared" si="146"/>
        <v>0</v>
      </c>
      <c r="AI953" s="27">
        <f t="shared" si="147"/>
        <v>0</v>
      </c>
      <c r="AJ953" s="27">
        <f t="shared" si="148"/>
        <v>0</v>
      </c>
      <c r="AK953" s="27">
        <f t="shared" si="149"/>
        <v>0</v>
      </c>
    </row>
    <row r="954" spans="1:37">
      <c r="A954" s="28" t="str">
        <f>IF(記入用!A954="","",記入用!A954)</f>
        <v/>
      </c>
      <c r="B954" s="28" t="str">
        <f>IF(記入用!B954="","",記入用!B954)</f>
        <v/>
      </c>
      <c r="C954" s="28" t="str">
        <f>IF(記入用!C954="","",記入用!C954)</f>
        <v/>
      </c>
      <c r="D954" s="28" t="str">
        <f>IF(記入用!D954="","",記入用!D954)</f>
        <v/>
      </c>
      <c r="E954" s="28" t="str">
        <f>IF(記入用!E954="","",記入用!E954)</f>
        <v/>
      </c>
      <c r="F954" s="28" t="str">
        <f>IF(記入用!F954="","",記入用!F954)</f>
        <v/>
      </c>
      <c r="G954" s="28" t="str">
        <f>IF(OR(記入用!G954=0,記入用!H954=0),"",ROUND((記入用!G954+記入用!H954)/2,0))</f>
        <v/>
      </c>
      <c r="H954" s="29" t="str">
        <f>IF(集計用!G954="","",IF(集計用!F954="男",LOOKUP(集計用!G954,得点換算データ!$A$3:$B$12),LOOKUP(集計用!G954,得点換算データ!$A$17:$B$26)))</f>
        <v/>
      </c>
      <c r="I954" s="28" t="str">
        <f>IF(記入用!I954="","",記入用!I954)</f>
        <v/>
      </c>
      <c r="J954" s="30" t="str">
        <f>IF(集計用!I954="","",IF(集計用!F954="男",LOOKUP(集計用!I954,得点換算データ!$C$3:$D$12),LOOKUP(集計用!I954,得点換算データ!$C$17:$D$26)))</f>
        <v/>
      </c>
      <c r="K954" s="28" t="str">
        <f>IF(記入用!J954="","",ROUNDDOWN(記入用!J954,0))</f>
        <v/>
      </c>
      <c r="L954" s="29" t="str">
        <f>IF(集計用!K954="","",IF(集計用!F954="男",LOOKUP(集計用!K954,得点換算データ!$E$3:$F$12),LOOKUP(集計用!K954,得点換算データ!$E$17:$F$26)))</f>
        <v/>
      </c>
      <c r="M954" s="28" t="str">
        <f>IF(記入用!K954="","",記入用!K954)</f>
        <v/>
      </c>
      <c r="N954" s="30" t="str">
        <f>IF(集計用!M954="","",IF(集計用!F954="男",LOOKUP(集計用!M954,得点換算データ!$G$3:$H$12),LOOKUP(集計用!M954,得点換算データ!$G$17:$H$26)))</f>
        <v/>
      </c>
      <c r="O954" s="28" t="str">
        <f>IF(記入用!L954="","",記入用!L954)</f>
        <v/>
      </c>
      <c r="P954" s="30" t="str">
        <f>IF(集計用!O954="","",IF(集計用!F954="男",LOOKUP(集計用!O954,得点換算データ!$I$3:$J$12),LOOKUP(集計用!O954,得点換算データ!$I$17:$J$26)))</f>
        <v/>
      </c>
      <c r="Q954" s="28" t="str">
        <f>IF(記入用!M954="","",記入用!M954)</f>
        <v/>
      </c>
      <c r="R954" s="30" t="str">
        <f>IF(集計用!Q954="","",IF(集計用!F954="男",LOOKUP(集計用!Q954,得点換算データ!$K$3:$L$12),LOOKUP(集計用!Q954,得点換算データ!$K$17:$L$26)))</f>
        <v/>
      </c>
      <c r="S954" s="28" t="str">
        <f>IF(記入用!N954="","",ROUNDUP(記入用!N954,1))</f>
        <v/>
      </c>
      <c r="T954" s="30" t="str">
        <f>IF(集計用!S954="","",IF(集計用!F954="男",LOOKUP(集計用!S954,得点換算データ!$M$3:$N$12),LOOKUP(集計用!S954,得点換算データ!$M$17:$N$26)))</f>
        <v/>
      </c>
      <c r="U954" s="28" t="str">
        <f>IF(記入用!O954="","",ROUNDDOWN(記入用!O954,0))</f>
        <v/>
      </c>
      <c r="V954" s="30" t="str">
        <f>IF(集計用!U954="","",IF(集計用!F954="男",LOOKUP(集計用!U954,得点換算データ!$O$3:$P$12),LOOKUP(集計用!U954,得点換算データ!$O$17:$P$26)))</f>
        <v/>
      </c>
      <c r="W954" s="28" t="str">
        <f>IF(記入用!P954="","",ROUNDDOWN(記入用!P954,0))</f>
        <v/>
      </c>
      <c r="X954" s="30" t="str">
        <f>IF(集計用!W954="","",IF(集計用!F954="男",LOOKUP(集計用!W954,得点換算データ!$Q$3:$R$12),LOOKUP(集計用!W954,得点換算データ!$Q$17:$R$26)))</f>
        <v/>
      </c>
      <c r="Y954" s="28" t="str">
        <f>IF(SUM(集計用!H954+J954+L954+N954+P954+R954+T954+V954+X954)=0,"",(H954+J954+L954+N954+T954+V954+X954+MAX(P954,R954)))</f>
        <v/>
      </c>
      <c r="Z954" s="28" t="str">
        <f>IF(Y954="","",IF(C954=1,LOOKUP(Y954,得点換算データ!$B$29:$B$33,得点換算データ!$A$29:$A$33),IF(C954=2,LOOKUP(Y954,得点換算データ!$C$29:$C$33,得点換算データ!$A$29:$A$33),LOOKUP(Y954,得点換算データ!$D$29:$D$33,得点換算データ!$A$29:$A$33))))</f>
        <v/>
      </c>
      <c r="AA954" s="27">
        <f t="shared" si="140"/>
        <v>0</v>
      </c>
      <c r="AB954" s="27"/>
      <c r="AC954" s="27">
        <f t="shared" si="141"/>
        <v>0</v>
      </c>
      <c r="AD954" s="27">
        <f t="shared" si="142"/>
        <v>0</v>
      </c>
      <c r="AE954" s="27">
        <f t="shared" si="143"/>
        <v>0</v>
      </c>
      <c r="AF954" s="27">
        <f t="shared" si="144"/>
        <v>0</v>
      </c>
      <c r="AG954" s="27">
        <f t="shared" si="145"/>
        <v>0</v>
      </c>
      <c r="AH954" s="27">
        <f t="shared" si="146"/>
        <v>0</v>
      </c>
      <c r="AI954" s="27">
        <f t="shared" si="147"/>
        <v>0</v>
      </c>
      <c r="AJ954" s="27">
        <f t="shared" si="148"/>
        <v>0</v>
      </c>
      <c r="AK954" s="27">
        <f t="shared" si="149"/>
        <v>0</v>
      </c>
    </row>
    <row r="955" spans="1:37">
      <c r="A955" s="28" t="str">
        <f>IF(記入用!A955="","",記入用!A955)</f>
        <v/>
      </c>
      <c r="B955" s="28" t="str">
        <f>IF(記入用!B955="","",記入用!B955)</f>
        <v/>
      </c>
      <c r="C955" s="28" t="str">
        <f>IF(記入用!C955="","",記入用!C955)</f>
        <v/>
      </c>
      <c r="D955" s="28" t="str">
        <f>IF(記入用!D955="","",記入用!D955)</f>
        <v/>
      </c>
      <c r="E955" s="28" t="str">
        <f>IF(記入用!E955="","",記入用!E955)</f>
        <v/>
      </c>
      <c r="F955" s="28" t="str">
        <f>IF(記入用!F955="","",記入用!F955)</f>
        <v/>
      </c>
      <c r="G955" s="28" t="str">
        <f>IF(OR(記入用!G955=0,記入用!H955=0),"",ROUND((記入用!G955+記入用!H955)/2,0))</f>
        <v/>
      </c>
      <c r="H955" s="29" t="str">
        <f>IF(集計用!G955="","",IF(集計用!F955="男",LOOKUP(集計用!G955,得点換算データ!$A$3:$B$12),LOOKUP(集計用!G955,得点換算データ!$A$17:$B$26)))</f>
        <v/>
      </c>
      <c r="I955" s="28" t="str">
        <f>IF(記入用!I955="","",記入用!I955)</f>
        <v/>
      </c>
      <c r="J955" s="30" t="str">
        <f>IF(集計用!I955="","",IF(集計用!F955="男",LOOKUP(集計用!I955,得点換算データ!$C$3:$D$12),LOOKUP(集計用!I955,得点換算データ!$C$17:$D$26)))</f>
        <v/>
      </c>
      <c r="K955" s="28" t="str">
        <f>IF(記入用!J955="","",ROUNDDOWN(記入用!J955,0))</f>
        <v/>
      </c>
      <c r="L955" s="29" t="str">
        <f>IF(集計用!K955="","",IF(集計用!F955="男",LOOKUP(集計用!K955,得点換算データ!$E$3:$F$12),LOOKUP(集計用!K955,得点換算データ!$E$17:$F$26)))</f>
        <v/>
      </c>
      <c r="M955" s="28" t="str">
        <f>IF(記入用!K955="","",記入用!K955)</f>
        <v/>
      </c>
      <c r="N955" s="30" t="str">
        <f>IF(集計用!M955="","",IF(集計用!F955="男",LOOKUP(集計用!M955,得点換算データ!$G$3:$H$12),LOOKUP(集計用!M955,得点換算データ!$G$17:$H$26)))</f>
        <v/>
      </c>
      <c r="O955" s="28" t="str">
        <f>IF(記入用!L955="","",記入用!L955)</f>
        <v/>
      </c>
      <c r="P955" s="30" t="str">
        <f>IF(集計用!O955="","",IF(集計用!F955="男",LOOKUP(集計用!O955,得点換算データ!$I$3:$J$12),LOOKUP(集計用!O955,得点換算データ!$I$17:$J$26)))</f>
        <v/>
      </c>
      <c r="Q955" s="28" t="str">
        <f>IF(記入用!M955="","",記入用!M955)</f>
        <v/>
      </c>
      <c r="R955" s="30" t="str">
        <f>IF(集計用!Q955="","",IF(集計用!F955="男",LOOKUP(集計用!Q955,得点換算データ!$K$3:$L$12),LOOKUP(集計用!Q955,得点換算データ!$K$17:$L$26)))</f>
        <v/>
      </c>
      <c r="S955" s="28" t="str">
        <f>IF(記入用!N955="","",ROUNDUP(記入用!N955,1))</f>
        <v/>
      </c>
      <c r="T955" s="30" t="str">
        <f>IF(集計用!S955="","",IF(集計用!F955="男",LOOKUP(集計用!S955,得点換算データ!$M$3:$N$12),LOOKUP(集計用!S955,得点換算データ!$M$17:$N$26)))</f>
        <v/>
      </c>
      <c r="U955" s="28" t="str">
        <f>IF(記入用!O955="","",ROUNDDOWN(記入用!O955,0))</f>
        <v/>
      </c>
      <c r="V955" s="30" t="str">
        <f>IF(集計用!U955="","",IF(集計用!F955="男",LOOKUP(集計用!U955,得点換算データ!$O$3:$P$12),LOOKUP(集計用!U955,得点換算データ!$O$17:$P$26)))</f>
        <v/>
      </c>
      <c r="W955" s="28" t="str">
        <f>IF(記入用!P955="","",ROUNDDOWN(記入用!P955,0))</f>
        <v/>
      </c>
      <c r="X955" s="30" t="str">
        <f>IF(集計用!W955="","",IF(集計用!F955="男",LOOKUP(集計用!W955,得点換算データ!$Q$3:$R$12),LOOKUP(集計用!W955,得点換算データ!$Q$17:$R$26)))</f>
        <v/>
      </c>
      <c r="Y955" s="28" t="str">
        <f>IF(SUM(集計用!H955+J955+L955+N955+P955+R955+T955+V955+X955)=0,"",(H955+J955+L955+N955+T955+V955+X955+MAX(P955,R955)))</f>
        <v/>
      </c>
      <c r="Z955" s="28" t="str">
        <f>IF(Y955="","",IF(C955=1,LOOKUP(Y955,得点換算データ!$B$29:$B$33,得点換算データ!$A$29:$A$33),IF(C955=2,LOOKUP(Y955,得点換算データ!$C$29:$C$33,得点換算データ!$A$29:$A$33),LOOKUP(Y955,得点換算データ!$D$29:$D$33,得点換算データ!$A$29:$A$33))))</f>
        <v/>
      </c>
      <c r="AA955" s="27">
        <f t="shared" si="140"/>
        <v>0</v>
      </c>
      <c r="AB955" s="27"/>
      <c r="AC955" s="27">
        <f t="shared" si="141"/>
        <v>0</v>
      </c>
      <c r="AD955" s="27">
        <f t="shared" si="142"/>
        <v>0</v>
      </c>
      <c r="AE955" s="27">
        <f t="shared" si="143"/>
        <v>0</v>
      </c>
      <c r="AF955" s="27">
        <f t="shared" si="144"/>
        <v>0</v>
      </c>
      <c r="AG955" s="27">
        <f t="shared" si="145"/>
        <v>0</v>
      </c>
      <c r="AH955" s="27">
        <f t="shared" si="146"/>
        <v>0</v>
      </c>
      <c r="AI955" s="27">
        <f t="shared" si="147"/>
        <v>0</v>
      </c>
      <c r="AJ955" s="27">
        <f t="shared" si="148"/>
        <v>0</v>
      </c>
      <c r="AK955" s="27">
        <f t="shared" si="149"/>
        <v>0</v>
      </c>
    </row>
    <row r="956" spans="1:37">
      <c r="A956" s="28" t="str">
        <f>IF(記入用!A956="","",記入用!A956)</f>
        <v/>
      </c>
      <c r="B956" s="28" t="str">
        <f>IF(記入用!B956="","",記入用!B956)</f>
        <v/>
      </c>
      <c r="C956" s="28" t="str">
        <f>IF(記入用!C956="","",記入用!C956)</f>
        <v/>
      </c>
      <c r="D956" s="28" t="str">
        <f>IF(記入用!D956="","",記入用!D956)</f>
        <v/>
      </c>
      <c r="E956" s="28" t="str">
        <f>IF(記入用!E956="","",記入用!E956)</f>
        <v/>
      </c>
      <c r="F956" s="28" t="str">
        <f>IF(記入用!F956="","",記入用!F956)</f>
        <v/>
      </c>
      <c r="G956" s="28" t="str">
        <f>IF(OR(記入用!G956=0,記入用!H956=0),"",ROUND((記入用!G956+記入用!H956)/2,0))</f>
        <v/>
      </c>
      <c r="H956" s="29" t="str">
        <f>IF(集計用!G956="","",IF(集計用!F956="男",LOOKUP(集計用!G956,得点換算データ!$A$3:$B$12),LOOKUP(集計用!G956,得点換算データ!$A$17:$B$26)))</f>
        <v/>
      </c>
      <c r="I956" s="28" t="str">
        <f>IF(記入用!I956="","",記入用!I956)</f>
        <v/>
      </c>
      <c r="J956" s="30" t="str">
        <f>IF(集計用!I956="","",IF(集計用!F956="男",LOOKUP(集計用!I956,得点換算データ!$C$3:$D$12),LOOKUP(集計用!I956,得点換算データ!$C$17:$D$26)))</f>
        <v/>
      </c>
      <c r="K956" s="28" t="str">
        <f>IF(記入用!J956="","",ROUNDDOWN(記入用!J956,0))</f>
        <v/>
      </c>
      <c r="L956" s="29" t="str">
        <f>IF(集計用!K956="","",IF(集計用!F956="男",LOOKUP(集計用!K956,得点換算データ!$E$3:$F$12),LOOKUP(集計用!K956,得点換算データ!$E$17:$F$26)))</f>
        <v/>
      </c>
      <c r="M956" s="28" t="str">
        <f>IF(記入用!K956="","",記入用!K956)</f>
        <v/>
      </c>
      <c r="N956" s="30" t="str">
        <f>IF(集計用!M956="","",IF(集計用!F956="男",LOOKUP(集計用!M956,得点換算データ!$G$3:$H$12),LOOKUP(集計用!M956,得点換算データ!$G$17:$H$26)))</f>
        <v/>
      </c>
      <c r="O956" s="28" t="str">
        <f>IF(記入用!L956="","",記入用!L956)</f>
        <v/>
      </c>
      <c r="P956" s="30" t="str">
        <f>IF(集計用!O956="","",IF(集計用!F956="男",LOOKUP(集計用!O956,得点換算データ!$I$3:$J$12),LOOKUP(集計用!O956,得点換算データ!$I$17:$J$26)))</f>
        <v/>
      </c>
      <c r="Q956" s="28" t="str">
        <f>IF(記入用!M956="","",記入用!M956)</f>
        <v/>
      </c>
      <c r="R956" s="30" t="str">
        <f>IF(集計用!Q956="","",IF(集計用!F956="男",LOOKUP(集計用!Q956,得点換算データ!$K$3:$L$12),LOOKUP(集計用!Q956,得点換算データ!$K$17:$L$26)))</f>
        <v/>
      </c>
      <c r="S956" s="28" t="str">
        <f>IF(記入用!N956="","",ROUNDUP(記入用!N956,1))</f>
        <v/>
      </c>
      <c r="T956" s="30" t="str">
        <f>IF(集計用!S956="","",IF(集計用!F956="男",LOOKUP(集計用!S956,得点換算データ!$M$3:$N$12),LOOKUP(集計用!S956,得点換算データ!$M$17:$N$26)))</f>
        <v/>
      </c>
      <c r="U956" s="28" t="str">
        <f>IF(記入用!O956="","",ROUNDDOWN(記入用!O956,0))</f>
        <v/>
      </c>
      <c r="V956" s="30" t="str">
        <f>IF(集計用!U956="","",IF(集計用!F956="男",LOOKUP(集計用!U956,得点換算データ!$O$3:$P$12),LOOKUP(集計用!U956,得点換算データ!$O$17:$P$26)))</f>
        <v/>
      </c>
      <c r="W956" s="28" t="str">
        <f>IF(記入用!P956="","",ROUNDDOWN(記入用!P956,0))</f>
        <v/>
      </c>
      <c r="X956" s="30" t="str">
        <f>IF(集計用!W956="","",IF(集計用!F956="男",LOOKUP(集計用!W956,得点換算データ!$Q$3:$R$12),LOOKUP(集計用!W956,得点換算データ!$Q$17:$R$26)))</f>
        <v/>
      </c>
      <c r="Y956" s="28" t="str">
        <f>IF(SUM(集計用!H956+J956+L956+N956+P956+R956+T956+V956+X956)=0,"",(H956+J956+L956+N956+T956+V956+X956+MAX(P956,R956)))</f>
        <v/>
      </c>
      <c r="Z956" s="28" t="str">
        <f>IF(Y956="","",IF(C956=1,LOOKUP(Y956,得点換算データ!$B$29:$B$33,得点換算データ!$A$29:$A$33),IF(C956=2,LOOKUP(Y956,得点換算データ!$C$29:$C$33,得点換算データ!$A$29:$A$33),LOOKUP(Y956,得点換算データ!$D$29:$D$33,得点換算データ!$A$29:$A$33))))</f>
        <v/>
      </c>
      <c r="AA956" s="27">
        <f t="shared" si="140"/>
        <v>0</v>
      </c>
      <c r="AB956" s="27"/>
      <c r="AC956" s="27">
        <f t="shared" si="141"/>
        <v>0</v>
      </c>
      <c r="AD956" s="27">
        <f t="shared" si="142"/>
        <v>0</v>
      </c>
      <c r="AE956" s="27">
        <f t="shared" si="143"/>
        <v>0</v>
      </c>
      <c r="AF956" s="27">
        <f t="shared" si="144"/>
        <v>0</v>
      </c>
      <c r="AG956" s="27">
        <f t="shared" si="145"/>
        <v>0</v>
      </c>
      <c r="AH956" s="27">
        <f t="shared" si="146"/>
        <v>0</v>
      </c>
      <c r="AI956" s="27">
        <f t="shared" si="147"/>
        <v>0</v>
      </c>
      <c r="AJ956" s="27">
        <f t="shared" si="148"/>
        <v>0</v>
      </c>
      <c r="AK956" s="27">
        <f t="shared" si="149"/>
        <v>0</v>
      </c>
    </row>
    <row r="957" spans="1:37">
      <c r="A957" s="28" t="str">
        <f>IF(記入用!A957="","",記入用!A957)</f>
        <v/>
      </c>
      <c r="B957" s="28" t="str">
        <f>IF(記入用!B957="","",記入用!B957)</f>
        <v/>
      </c>
      <c r="C957" s="28" t="str">
        <f>IF(記入用!C957="","",記入用!C957)</f>
        <v/>
      </c>
      <c r="D957" s="28" t="str">
        <f>IF(記入用!D957="","",記入用!D957)</f>
        <v/>
      </c>
      <c r="E957" s="28" t="str">
        <f>IF(記入用!E957="","",記入用!E957)</f>
        <v/>
      </c>
      <c r="F957" s="28" t="str">
        <f>IF(記入用!F957="","",記入用!F957)</f>
        <v/>
      </c>
      <c r="G957" s="28" t="str">
        <f>IF(OR(記入用!G957=0,記入用!H957=0),"",ROUND((記入用!G957+記入用!H957)/2,0))</f>
        <v/>
      </c>
      <c r="H957" s="29" t="str">
        <f>IF(集計用!G957="","",IF(集計用!F957="男",LOOKUP(集計用!G957,得点換算データ!$A$3:$B$12),LOOKUP(集計用!G957,得点換算データ!$A$17:$B$26)))</f>
        <v/>
      </c>
      <c r="I957" s="28" t="str">
        <f>IF(記入用!I957="","",記入用!I957)</f>
        <v/>
      </c>
      <c r="J957" s="30" t="str">
        <f>IF(集計用!I957="","",IF(集計用!F957="男",LOOKUP(集計用!I957,得点換算データ!$C$3:$D$12),LOOKUP(集計用!I957,得点換算データ!$C$17:$D$26)))</f>
        <v/>
      </c>
      <c r="K957" s="28" t="str">
        <f>IF(記入用!J957="","",ROUNDDOWN(記入用!J957,0))</f>
        <v/>
      </c>
      <c r="L957" s="29" t="str">
        <f>IF(集計用!K957="","",IF(集計用!F957="男",LOOKUP(集計用!K957,得点換算データ!$E$3:$F$12),LOOKUP(集計用!K957,得点換算データ!$E$17:$F$26)))</f>
        <v/>
      </c>
      <c r="M957" s="28" t="str">
        <f>IF(記入用!K957="","",記入用!K957)</f>
        <v/>
      </c>
      <c r="N957" s="30" t="str">
        <f>IF(集計用!M957="","",IF(集計用!F957="男",LOOKUP(集計用!M957,得点換算データ!$G$3:$H$12),LOOKUP(集計用!M957,得点換算データ!$G$17:$H$26)))</f>
        <v/>
      </c>
      <c r="O957" s="28" t="str">
        <f>IF(記入用!L957="","",記入用!L957)</f>
        <v/>
      </c>
      <c r="P957" s="30" t="str">
        <f>IF(集計用!O957="","",IF(集計用!F957="男",LOOKUP(集計用!O957,得点換算データ!$I$3:$J$12),LOOKUP(集計用!O957,得点換算データ!$I$17:$J$26)))</f>
        <v/>
      </c>
      <c r="Q957" s="28" t="str">
        <f>IF(記入用!M957="","",記入用!M957)</f>
        <v/>
      </c>
      <c r="R957" s="30" t="str">
        <f>IF(集計用!Q957="","",IF(集計用!F957="男",LOOKUP(集計用!Q957,得点換算データ!$K$3:$L$12),LOOKUP(集計用!Q957,得点換算データ!$K$17:$L$26)))</f>
        <v/>
      </c>
      <c r="S957" s="28" t="str">
        <f>IF(記入用!N957="","",ROUNDUP(記入用!N957,1))</f>
        <v/>
      </c>
      <c r="T957" s="30" t="str">
        <f>IF(集計用!S957="","",IF(集計用!F957="男",LOOKUP(集計用!S957,得点換算データ!$M$3:$N$12),LOOKUP(集計用!S957,得点換算データ!$M$17:$N$26)))</f>
        <v/>
      </c>
      <c r="U957" s="28" t="str">
        <f>IF(記入用!O957="","",ROUNDDOWN(記入用!O957,0))</f>
        <v/>
      </c>
      <c r="V957" s="30" t="str">
        <f>IF(集計用!U957="","",IF(集計用!F957="男",LOOKUP(集計用!U957,得点換算データ!$O$3:$P$12),LOOKUP(集計用!U957,得点換算データ!$O$17:$P$26)))</f>
        <v/>
      </c>
      <c r="W957" s="28" t="str">
        <f>IF(記入用!P957="","",ROUNDDOWN(記入用!P957,0))</f>
        <v/>
      </c>
      <c r="X957" s="30" t="str">
        <f>IF(集計用!W957="","",IF(集計用!F957="男",LOOKUP(集計用!W957,得点換算データ!$Q$3:$R$12),LOOKUP(集計用!W957,得点換算データ!$Q$17:$R$26)))</f>
        <v/>
      </c>
      <c r="Y957" s="28" t="str">
        <f>IF(SUM(集計用!H957+J957+L957+N957+P957+R957+T957+V957+X957)=0,"",(H957+J957+L957+N957+T957+V957+X957+MAX(P957,R957)))</f>
        <v/>
      </c>
      <c r="Z957" s="28" t="str">
        <f>IF(Y957="","",IF(C957=1,LOOKUP(Y957,得点換算データ!$B$29:$B$33,得点換算データ!$A$29:$A$33),IF(C957=2,LOOKUP(Y957,得点換算データ!$C$29:$C$33,得点換算データ!$A$29:$A$33),LOOKUP(Y957,得点換算データ!$D$29:$D$33,得点換算データ!$A$29:$A$33))))</f>
        <v/>
      </c>
      <c r="AA957" s="27">
        <f t="shared" si="140"/>
        <v>0</v>
      </c>
      <c r="AB957" s="27"/>
      <c r="AC957" s="27">
        <f t="shared" si="141"/>
        <v>0</v>
      </c>
      <c r="AD957" s="27">
        <f t="shared" si="142"/>
        <v>0</v>
      </c>
      <c r="AE957" s="27">
        <f t="shared" si="143"/>
        <v>0</v>
      </c>
      <c r="AF957" s="27">
        <f t="shared" si="144"/>
        <v>0</v>
      </c>
      <c r="AG957" s="27">
        <f t="shared" si="145"/>
        <v>0</v>
      </c>
      <c r="AH957" s="27">
        <f t="shared" si="146"/>
        <v>0</v>
      </c>
      <c r="AI957" s="27">
        <f t="shared" si="147"/>
        <v>0</v>
      </c>
      <c r="AJ957" s="27">
        <f t="shared" si="148"/>
        <v>0</v>
      </c>
      <c r="AK957" s="27">
        <f t="shared" si="149"/>
        <v>0</v>
      </c>
    </row>
    <row r="958" spans="1:37">
      <c r="A958" s="28" t="str">
        <f>IF(記入用!A958="","",記入用!A958)</f>
        <v/>
      </c>
      <c r="B958" s="28" t="str">
        <f>IF(記入用!B958="","",記入用!B958)</f>
        <v/>
      </c>
      <c r="C958" s="28" t="str">
        <f>IF(記入用!C958="","",記入用!C958)</f>
        <v/>
      </c>
      <c r="D958" s="28" t="str">
        <f>IF(記入用!D958="","",記入用!D958)</f>
        <v/>
      </c>
      <c r="E958" s="28" t="str">
        <f>IF(記入用!E958="","",記入用!E958)</f>
        <v/>
      </c>
      <c r="F958" s="28" t="str">
        <f>IF(記入用!F958="","",記入用!F958)</f>
        <v/>
      </c>
      <c r="G958" s="28" t="str">
        <f>IF(OR(記入用!G958=0,記入用!H958=0),"",ROUND((記入用!G958+記入用!H958)/2,0))</f>
        <v/>
      </c>
      <c r="H958" s="29" t="str">
        <f>IF(集計用!G958="","",IF(集計用!F958="男",LOOKUP(集計用!G958,得点換算データ!$A$3:$B$12),LOOKUP(集計用!G958,得点換算データ!$A$17:$B$26)))</f>
        <v/>
      </c>
      <c r="I958" s="28" t="str">
        <f>IF(記入用!I958="","",記入用!I958)</f>
        <v/>
      </c>
      <c r="J958" s="30" t="str">
        <f>IF(集計用!I958="","",IF(集計用!F958="男",LOOKUP(集計用!I958,得点換算データ!$C$3:$D$12),LOOKUP(集計用!I958,得点換算データ!$C$17:$D$26)))</f>
        <v/>
      </c>
      <c r="K958" s="28" t="str">
        <f>IF(記入用!J958="","",ROUNDDOWN(記入用!J958,0))</f>
        <v/>
      </c>
      <c r="L958" s="29" t="str">
        <f>IF(集計用!K958="","",IF(集計用!F958="男",LOOKUP(集計用!K958,得点換算データ!$E$3:$F$12),LOOKUP(集計用!K958,得点換算データ!$E$17:$F$26)))</f>
        <v/>
      </c>
      <c r="M958" s="28" t="str">
        <f>IF(記入用!K958="","",記入用!K958)</f>
        <v/>
      </c>
      <c r="N958" s="30" t="str">
        <f>IF(集計用!M958="","",IF(集計用!F958="男",LOOKUP(集計用!M958,得点換算データ!$G$3:$H$12),LOOKUP(集計用!M958,得点換算データ!$G$17:$H$26)))</f>
        <v/>
      </c>
      <c r="O958" s="28" t="str">
        <f>IF(記入用!L958="","",記入用!L958)</f>
        <v/>
      </c>
      <c r="P958" s="30" t="str">
        <f>IF(集計用!O958="","",IF(集計用!F958="男",LOOKUP(集計用!O958,得点換算データ!$I$3:$J$12),LOOKUP(集計用!O958,得点換算データ!$I$17:$J$26)))</f>
        <v/>
      </c>
      <c r="Q958" s="28" t="str">
        <f>IF(記入用!M958="","",記入用!M958)</f>
        <v/>
      </c>
      <c r="R958" s="30" t="str">
        <f>IF(集計用!Q958="","",IF(集計用!F958="男",LOOKUP(集計用!Q958,得点換算データ!$K$3:$L$12),LOOKUP(集計用!Q958,得点換算データ!$K$17:$L$26)))</f>
        <v/>
      </c>
      <c r="S958" s="28" t="str">
        <f>IF(記入用!N958="","",ROUNDUP(記入用!N958,1))</f>
        <v/>
      </c>
      <c r="T958" s="30" t="str">
        <f>IF(集計用!S958="","",IF(集計用!F958="男",LOOKUP(集計用!S958,得点換算データ!$M$3:$N$12),LOOKUP(集計用!S958,得点換算データ!$M$17:$N$26)))</f>
        <v/>
      </c>
      <c r="U958" s="28" t="str">
        <f>IF(記入用!O958="","",ROUNDDOWN(記入用!O958,0))</f>
        <v/>
      </c>
      <c r="V958" s="30" t="str">
        <f>IF(集計用!U958="","",IF(集計用!F958="男",LOOKUP(集計用!U958,得点換算データ!$O$3:$P$12),LOOKUP(集計用!U958,得点換算データ!$O$17:$P$26)))</f>
        <v/>
      </c>
      <c r="W958" s="28" t="str">
        <f>IF(記入用!P958="","",ROUNDDOWN(記入用!P958,0))</f>
        <v/>
      </c>
      <c r="X958" s="30" t="str">
        <f>IF(集計用!W958="","",IF(集計用!F958="男",LOOKUP(集計用!W958,得点換算データ!$Q$3:$R$12),LOOKUP(集計用!W958,得点換算データ!$Q$17:$R$26)))</f>
        <v/>
      </c>
      <c r="Y958" s="28" t="str">
        <f>IF(SUM(集計用!H958+J958+L958+N958+P958+R958+T958+V958+X958)=0,"",(H958+J958+L958+N958+T958+V958+X958+MAX(P958,R958)))</f>
        <v/>
      </c>
      <c r="Z958" s="28" t="str">
        <f>IF(Y958="","",IF(C958=1,LOOKUP(Y958,得点換算データ!$B$29:$B$33,得点換算データ!$A$29:$A$33),IF(C958=2,LOOKUP(Y958,得点換算データ!$C$29:$C$33,得点換算データ!$A$29:$A$33),LOOKUP(Y958,得点換算データ!$D$29:$D$33,得点換算データ!$A$29:$A$33))))</f>
        <v/>
      </c>
      <c r="AA958" s="27">
        <f t="shared" si="140"/>
        <v>0</v>
      </c>
      <c r="AB958" s="27"/>
      <c r="AC958" s="27">
        <f t="shared" si="141"/>
        <v>0</v>
      </c>
      <c r="AD958" s="27">
        <f t="shared" si="142"/>
        <v>0</v>
      </c>
      <c r="AE958" s="27">
        <f t="shared" si="143"/>
        <v>0</v>
      </c>
      <c r="AF958" s="27">
        <f t="shared" si="144"/>
        <v>0</v>
      </c>
      <c r="AG958" s="27">
        <f t="shared" si="145"/>
        <v>0</v>
      </c>
      <c r="AH958" s="27">
        <f t="shared" si="146"/>
        <v>0</v>
      </c>
      <c r="AI958" s="27">
        <f t="shared" si="147"/>
        <v>0</v>
      </c>
      <c r="AJ958" s="27">
        <f t="shared" si="148"/>
        <v>0</v>
      </c>
      <c r="AK958" s="27">
        <f t="shared" si="149"/>
        <v>0</v>
      </c>
    </row>
    <row r="959" spans="1:37">
      <c r="A959" s="28" t="str">
        <f>IF(記入用!A959="","",記入用!A959)</f>
        <v/>
      </c>
      <c r="B959" s="28" t="str">
        <f>IF(記入用!B959="","",記入用!B959)</f>
        <v/>
      </c>
      <c r="C959" s="28" t="str">
        <f>IF(記入用!C959="","",記入用!C959)</f>
        <v/>
      </c>
      <c r="D959" s="28" t="str">
        <f>IF(記入用!D959="","",記入用!D959)</f>
        <v/>
      </c>
      <c r="E959" s="28" t="str">
        <f>IF(記入用!E959="","",記入用!E959)</f>
        <v/>
      </c>
      <c r="F959" s="28" t="str">
        <f>IF(記入用!F959="","",記入用!F959)</f>
        <v/>
      </c>
      <c r="G959" s="28" t="str">
        <f>IF(OR(記入用!G959=0,記入用!H959=0),"",ROUND((記入用!G959+記入用!H959)/2,0))</f>
        <v/>
      </c>
      <c r="H959" s="29" t="str">
        <f>IF(集計用!G959="","",IF(集計用!F959="男",LOOKUP(集計用!G959,得点換算データ!$A$3:$B$12),LOOKUP(集計用!G959,得点換算データ!$A$17:$B$26)))</f>
        <v/>
      </c>
      <c r="I959" s="28" t="str">
        <f>IF(記入用!I959="","",記入用!I959)</f>
        <v/>
      </c>
      <c r="J959" s="30" t="str">
        <f>IF(集計用!I959="","",IF(集計用!F959="男",LOOKUP(集計用!I959,得点換算データ!$C$3:$D$12),LOOKUP(集計用!I959,得点換算データ!$C$17:$D$26)))</f>
        <v/>
      </c>
      <c r="K959" s="28" t="str">
        <f>IF(記入用!J959="","",ROUNDDOWN(記入用!J959,0))</f>
        <v/>
      </c>
      <c r="L959" s="29" t="str">
        <f>IF(集計用!K959="","",IF(集計用!F959="男",LOOKUP(集計用!K959,得点換算データ!$E$3:$F$12),LOOKUP(集計用!K959,得点換算データ!$E$17:$F$26)))</f>
        <v/>
      </c>
      <c r="M959" s="28" t="str">
        <f>IF(記入用!K959="","",記入用!K959)</f>
        <v/>
      </c>
      <c r="N959" s="30" t="str">
        <f>IF(集計用!M959="","",IF(集計用!F959="男",LOOKUP(集計用!M959,得点換算データ!$G$3:$H$12),LOOKUP(集計用!M959,得点換算データ!$G$17:$H$26)))</f>
        <v/>
      </c>
      <c r="O959" s="28" t="str">
        <f>IF(記入用!L959="","",記入用!L959)</f>
        <v/>
      </c>
      <c r="P959" s="30" t="str">
        <f>IF(集計用!O959="","",IF(集計用!F959="男",LOOKUP(集計用!O959,得点換算データ!$I$3:$J$12),LOOKUP(集計用!O959,得点換算データ!$I$17:$J$26)))</f>
        <v/>
      </c>
      <c r="Q959" s="28" t="str">
        <f>IF(記入用!M959="","",記入用!M959)</f>
        <v/>
      </c>
      <c r="R959" s="30" t="str">
        <f>IF(集計用!Q959="","",IF(集計用!F959="男",LOOKUP(集計用!Q959,得点換算データ!$K$3:$L$12),LOOKUP(集計用!Q959,得点換算データ!$K$17:$L$26)))</f>
        <v/>
      </c>
      <c r="S959" s="28" t="str">
        <f>IF(記入用!N959="","",ROUNDUP(記入用!N959,1))</f>
        <v/>
      </c>
      <c r="T959" s="30" t="str">
        <f>IF(集計用!S959="","",IF(集計用!F959="男",LOOKUP(集計用!S959,得点換算データ!$M$3:$N$12),LOOKUP(集計用!S959,得点換算データ!$M$17:$N$26)))</f>
        <v/>
      </c>
      <c r="U959" s="28" t="str">
        <f>IF(記入用!O959="","",ROUNDDOWN(記入用!O959,0))</f>
        <v/>
      </c>
      <c r="V959" s="30" t="str">
        <f>IF(集計用!U959="","",IF(集計用!F959="男",LOOKUP(集計用!U959,得点換算データ!$O$3:$P$12),LOOKUP(集計用!U959,得点換算データ!$O$17:$P$26)))</f>
        <v/>
      </c>
      <c r="W959" s="28" t="str">
        <f>IF(記入用!P959="","",ROUNDDOWN(記入用!P959,0))</f>
        <v/>
      </c>
      <c r="X959" s="30" t="str">
        <f>IF(集計用!W959="","",IF(集計用!F959="男",LOOKUP(集計用!W959,得点換算データ!$Q$3:$R$12),LOOKUP(集計用!W959,得点換算データ!$Q$17:$R$26)))</f>
        <v/>
      </c>
      <c r="Y959" s="28" t="str">
        <f>IF(SUM(集計用!H959+J959+L959+N959+P959+R959+T959+V959+X959)=0,"",(H959+J959+L959+N959+T959+V959+X959+MAX(P959,R959)))</f>
        <v/>
      </c>
      <c r="Z959" s="28" t="str">
        <f>IF(Y959="","",IF(C959=1,LOOKUP(Y959,得点換算データ!$B$29:$B$33,得点換算データ!$A$29:$A$33),IF(C959=2,LOOKUP(Y959,得点換算データ!$C$29:$C$33,得点換算データ!$A$29:$A$33),LOOKUP(Y959,得点換算データ!$D$29:$D$33,得点換算データ!$A$29:$A$33))))</f>
        <v/>
      </c>
      <c r="AA959" s="27">
        <f t="shared" si="140"/>
        <v>0</v>
      </c>
      <c r="AB959" s="27"/>
      <c r="AC959" s="27">
        <f t="shared" si="141"/>
        <v>0</v>
      </c>
      <c r="AD959" s="27">
        <f t="shared" si="142"/>
        <v>0</v>
      </c>
      <c r="AE959" s="27">
        <f t="shared" si="143"/>
        <v>0</v>
      </c>
      <c r="AF959" s="27">
        <f t="shared" si="144"/>
        <v>0</v>
      </c>
      <c r="AG959" s="27">
        <f t="shared" si="145"/>
        <v>0</v>
      </c>
      <c r="AH959" s="27">
        <f t="shared" si="146"/>
        <v>0</v>
      </c>
      <c r="AI959" s="27">
        <f t="shared" si="147"/>
        <v>0</v>
      </c>
      <c r="AJ959" s="27">
        <f t="shared" si="148"/>
        <v>0</v>
      </c>
      <c r="AK959" s="27">
        <f t="shared" si="149"/>
        <v>0</v>
      </c>
    </row>
    <row r="960" spans="1:37">
      <c r="A960" s="28" t="str">
        <f>IF(記入用!A960="","",記入用!A960)</f>
        <v/>
      </c>
      <c r="B960" s="28" t="str">
        <f>IF(記入用!B960="","",記入用!B960)</f>
        <v/>
      </c>
      <c r="C960" s="28" t="str">
        <f>IF(記入用!C960="","",記入用!C960)</f>
        <v/>
      </c>
      <c r="D960" s="28" t="str">
        <f>IF(記入用!D960="","",記入用!D960)</f>
        <v/>
      </c>
      <c r="E960" s="28" t="str">
        <f>IF(記入用!E960="","",記入用!E960)</f>
        <v/>
      </c>
      <c r="F960" s="28" t="str">
        <f>IF(記入用!F960="","",記入用!F960)</f>
        <v/>
      </c>
      <c r="G960" s="28" t="str">
        <f>IF(OR(記入用!G960=0,記入用!H960=0),"",ROUND((記入用!G960+記入用!H960)/2,0))</f>
        <v/>
      </c>
      <c r="H960" s="29" t="str">
        <f>IF(集計用!G960="","",IF(集計用!F960="男",LOOKUP(集計用!G960,得点換算データ!$A$3:$B$12),LOOKUP(集計用!G960,得点換算データ!$A$17:$B$26)))</f>
        <v/>
      </c>
      <c r="I960" s="28" t="str">
        <f>IF(記入用!I960="","",記入用!I960)</f>
        <v/>
      </c>
      <c r="J960" s="30" t="str">
        <f>IF(集計用!I960="","",IF(集計用!F960="男",LOOKUP(集計用!I960,得点換算データ!$C$3:$D$12),LOOKUP(集計用!I960,得点換算データ!$C$17:$D$26)))</f>
        <v/>
      </c>
      <c r="K960" s="28" t="str">
        <f>IF(記入用!J960="","",ROUNDDOWN(記入用!J960,0))</f>
        <v/>
      </c>
      <c r="L960" s="29" t="str">
        <f>IF(集計用!K960="","",IF(集計用!F960="男",LOOKUP(集計用!K960,得点換算データ!$E$3:$F$12),LOOKUP(集計用!K960,得点換算データ!$E$17:$F$26)))</f>
        <v/>
      </c>
      <c r="M960" s="28" t="str">
        <f>IF(記入用!K960="","",記入用!K960)</f>
        <v/>
      </c>
      <c r="N960" s="30" t="str">
        <f>IF(集計用!M960="","",IF(集計用!F960="男",LOOKUP(集計用!M960,得点換算データ!$G$3:$H$12),LOOKUP(集計用!M960,得点換算データ!$G$17:$H$26)))</f>
        <v/>
      </c>
      <c r="O960" s="28" t="str">
        <f>IF(記入用!L960="","",記入用!L960)</f>
        <v/>
      </c>
      <c r="P960" s="30" t="str">
        <f>IF(集計用!O960="","",IF(集計用!F960="男",LOOKUP(集計用!O960,得点換算データ!$I$3:$J$12),LOOKUP(集計用!O960,得点換算データ!$I$17:$J$26)))</f>
        <v/>
      </c>
      <c r="Q960" s="28" t="str">
        <f>IF(記入用!M960="","",記入用!M960)</f>
        <v/>
      </c>
      <c r="R960" s="30" t="str">
        <f>IF(集計用!Q960="","",IF(集計用!F960="男",LOOKUP(集計用!Q960,得点換算データ!$K$3:$L$12),LOOKUP(集計用!Q960,得点換算データ!$K$17:$L$26)))</f>
        <v/>
      </c>
      <c r="S960" s="28" t="str">
        <f>IF(記入用!N960="","",ROUNDUP(記入用!N960,1))</f>
        <v/>
      </c>
      <c r="T960" s="30" t="str">
        <f>IF(集計用!S960="","",IF(集計用!F960="男",LOOKUP(集計用!S960,得点換算データ!$M$3:$N$12),LOOKUP(集計用!S960,得点換算データ!$M$17:$N$26)))</f>
        <v/>
      </c>
      <c r="U960" s="28" t="str">
        <f>IF(記入用!O960="","",ROUNDDOWN(記入用!O960,0))</f>
        <v/>
      </c>
      <c r="V960" s="30" t="str">
        <f>IF(集計用!U960="","",IF(集計用!F960="男",LOOKUP(集計用!U960,得点換算データ!$O$3:$P$12),LOOKUP(集計用!U960,得点換算データ!$O$17:$P$26)))</f>
        <v/>
      </c>
      <c r="W960" s="28" t="str">
        <f>IF(記入用!P960="","",ROUNDDOWN(記入用!P960,0))</f>
        <v/>
      </c>
      <c r="X960" s="30" t="str">
        <f>IF(集計用!W960="","",IF(集計用!F960="男",LOOKUP(集計用!W960,得点換算データ!$Q$3:$R$12),LOOKUP(集計用!W960,得点換算データ!$Q$17:$R$26)))</f>
        <v/>
      </c>
      <c r="Y960" s="28" t="str">
        <f>IF(SUM(集計用!H960+J960+L960+N960+P960+R960+T960+V960+X960)=0,"",(H960+J960+L960+N960+T960+V960+X960+MAX(P960,R960)))</f>
        <v/>
      </c>
      <c r="Z960" s="28" t="str">
        <f>IF(Y960="","",IF(C960=1,LOOKUP(Y960,得点換算データ!$B$29:$B$33,得点換算データ!$A$29:$A$33),IF(C960=2,LOOKUP(Y960,得点換算データ!$C$29:$C$33,得点換算データ!$A$29:$A$33),LOOKUP(Y960,得点換算データ!$D$29:$D$33,得点換算データ!$A$29:$A$33))))</f>
        <v/>
      </c>
      <c r="AA960" s="27">
        <f t="shared" si="140"/>
        <v>0</v>
      </c>
      <c r="AB960" s="27"/>
      <c r="AC960" s="27">
        <f t="shared" si="141"/>
        <v>0</v>
      </c>
      <c r="AD960" s="27">
        <f t="shared" si="142"/>
        <v>0</v>
      </c>
      <c r="AE960" s="27">
        <f t="shared" si="143"/>
        <v>0</v>
      </c>
      <c r="AF960" s="27">
        <f t="shared" si="144"/>
        <v>0</v>
      </c>
      <c r="AG960" s="27">
        <f t="shared" si="145"/>
        <v>0</v>
      </c>
      <c r="AH960" s="27">
        <f t="shared" si="146"/>
        <v>0</v>
      </c>
      <c r="AI960" s="27">
        <f t="shared" si="147"/>
        <v>0</v>
      </c>
      <c r="AJ960" s="27">
        <f t="shared" si="148"/>
        <v>0</v>
      </c>
      <c r="AK960" s="27">
        <f t="shared" si="149"/>
        <v>0</v>
      </c>
    </row>
    <row r="961" spans="1:37">
      <c r="A961" s="28" t="str">
        <f>IF(記入用!A961="","",記入用!A961)</f>
        <v/>
      </c>
      <c r="B961" s="28" t="str">
        <f>IF(記入用!B961="","",記入用!B961)</f>
        <v/>
      </c>
      <c r="C961" s="28" t="str">
        <f>IF(記入用!C961="","",記入用!C961)</f>
        <v/>
      </c>
      <c r="D961" s="28" t="str">
        <f>IF(記入用!D961="","",記入用!D961)</f>
        <v/>
      </c>
      <c r="E961" s="28" t="str">
        <f>IF(記入用!E961="","",記入用!E961)</f>
        <v/>
      </c>
      <c r="F961" s="28" t="str">
        <f>IF(記入用!F961="","",記入用!F961)</f>
        <v/>
      </c>
      <c r="G961" s="28" t="str">
        <f>IF(OR(記入用!G961=0,記入用!H961=0),"",ROUND((記入用!G961+記入用!H961)/2,0))</f>
        <v/>
      </c>
      <c r="H961" s="29" t="str">
        <f>IF(集計用!G961="","",IF(集計用!F961="男",LOOKUP(集計用!G961,得点換算データ!$A$3:$B$12),LOOKUP(集計用!G961,得点換算データ!$A$17:$B$26)))</f>
        <v/>
      </c>
      <c r="I961" s="28" t="str">
        <f>IF(記入用!I961="","",記入用!I961)</f>
        <v/>
      </c>
      <c r="J961" s="30" t="str">
        <f>IF(集計用!I961="","",IF(集計用!F961="男",LOOKUP(集計用!I961,得点換算データ!$C$3:$D$12),LOOKUP(集計用!I961,得点換算データ!$C$17:$D$26)))</f>
        <v/>
      </c>
      <c r="K961" s="28" t="str">
        <f>IF(記入用!J961="","",ROUNDDOWN(記入用!J961,0))</f>
        <v/>
      </c>
      <c r="L961" s="29" t="str">
        <f>IF(集計用!K961="","",IF(集計用!F961="男",LOOKUP(集計用!K961,得点換算データ!$E$3:$F$12),LOOKUP(集計用!K961,得点換算データ!$E$17:$F$26)))</f>
        <v/>
      </c>
      <c r="M961" s="28" t="str">
        <f>IF(記入用!K961="","",記入用!K961)</f>
        <v/>
      </c>
      <c r="N961" s="30" t="str">
        <f>IF(集計用!M961="","",IF(集計用!F961="男",LOOKUP(集計用!M961,得点換算データ!$G$3:$H$12),LOOKUP(集計用!M961,得点換算データ!$G$17:$H$26)))</f>
        <v/>
      </c>
      <c r="O961" s="28" t="str">
        <f>IF(記入用!L961="","",記入用!L961)</f>
        <v/>
      </c>
      <c r="P961" s="30" t="str">
        <f>IF(集計用!O961="","",IF(集計用!F961="男",LOOKUP(集計用!O961,得点換算データ!$I$3:$J$12),LOOKUP(集計用!O961,得点換算データ!$I$17:$J$26)))</f>
        <v/>
      </c>
      <c r="Q961" s="28" t="str">
        <f>IF(記入用!M961="","",記入用!M961)</f>
        <v/>
      </c>
      <c r="R961" s="30" t="str">
        <f>IF(集計用!Q961="","",IF(集計用!F961="男",LOOKUP(集計用!Q961,得点換算データ!$K$3:$L$12),LOOKUP(集計用!Q961,得点換算データ!$K$17:$L$26)))</f>
        <v/>
      </c>
      <c r="S961" s="28" t="str">
        <f>IF(記入用!N961="","",ROUNDUP(記入用!N961,1))</f>
        <v/>
      </c>
      <c r="T961" s="30" t="str">
        <f>IF(集計用!S961="","",IF(集計用!F961="男",LOOKUP(集計用!S961,得点換算データ!$M$3:$N$12),LOOKUP(集計用!S961,得点換算データ!$M$17:$N$26)))</f>
        <v/>
      </c>
      <c r="U961" s="28" t="str">
        <f>IF(記入用!O961="","",ROUNDDOWN(記入用!O961,0))</f>
        <v/>
      </c>
      <c r="V961" s="30" t="str">
        <f>IF(集計用!U961="","",IF(集計用!F961="男",LOOKUP(集計用!U961,得点換算データ!$O$3:$P$12),LOOKUP(集計用!U961,得点換算データ!$O$17:$P$26)))</f>
        <v/>
      </c>
      <c r="W961" s="28" t="str">
        <f>IF(記入用!P961="","",ROUNDDOWN(記入用!P961,0))</f>
        <v/>
      </c>
      <c r="X961" s="30" t="str">
        <f>IF(集計用!W961="","",IF(集計用!F961="男",LOOKUP(集計用!W961,得点換算データ!$Q$3:$R$12),LOOKUP(集計用!W961,得点換算データ!$Q$17:$R$26)))</f>
        <v/>
      </c>
      <c r="Y961" s="28" t="str">
        <f>IF(SUM(集計用!H961+J961+L961+N961+P961+R961+T961+V961+X961)=0,"",(H961+J961+L961+N961+T961+V961+X961+MAX(P961,R961)))</f>
        <v/>
      </c>
      <c r="Z961" s="28" t="str">
        <f>IF(Y961="","",IF(C961=1,LOOKUP(Y961,得点換算データ!$B$29:$B$33,得点換算データ!$A$29:$A$33),IF(C961=2,LOOKUP(Y961,得点換算データ!$C$29:$C$33,得点換算データ!$A$29:$A$33),LOOKUP(Y961,得点換算データ!$D$29:$D$33,得点換算データ!$A$29:$A$33))))</f>
        <v/>
      </c>
      <c r="AA961" s="27">
        <f t="shared" si="140"/>
        <v>0</v>
      </c>
      <c r="AB961" s="27"/>
      <c r="AC961" s="27">
        <f t="shared" si="141"/>
        <v>0</v>
      </c>
      <c r="AD961" s="27">
        <f t="shared" si="142"/>
        <v>0</v>
      </c>
      <c r="AE961" s="27">
        <f t="shared" si="143"/>
        <v>0</v>
      </c>
      <c r="AF961" s="27">
        <f t="shared" si="144"/>
        <v>0</v>
      </c>
      <c r="AG961" s="27">
        <f t="shared" si="145"/>
        <v>0</v>
      </c>
      <c r="AH961" s="27">
        <f t="shared" si="146"/>
        <v>0</v>
      </c>
      <c r="AI961" s="27">
        <f t="shared" si="147"/>
        <v>0</v>
      </c>
      <c r="AJ961" s="27">
        <f t="shared" si="148"/>
        <v>0</v>
      </c>
      <c r="AK961" s="27">
        <f t="shared" si="149"/>
        <v>0</v>
      </c>
    </row>
    <row r="962" spans="1:37">
      <c r="A962" s="28" t="str">
        <f>IF(記入用!A962="","",記入用!A962)</f>
        <v/>
      </c>
      <c r="B962" s="28" t="str">
        <f>IF(記入用!B962="","",記入用!B962)</f>
        <v/>
      </c>
      <c r="C962" s="28" t="str">
        <f>IF(記入用!C962="","",記入用!C962)</f>
        <v/>
      </c>
      <c r="D962" s="28" t="str">
        <f>IF(記入用!D962="","",記入用!D962)</f>
        <v/>
      </c>
      <c r="E962" s="28" t="str">
        <f>IF(記入用!E962="","",記入用!E962)</f>
        <v/>
      </c>
      <c r="F962" s="28" t="str">
        <f>IF(記入用!F962="","",記入用!F962)</f>
        <v/>
      </c>
      <c r="G962" s="28" t="str">
        <f>IF(OR(記入用!G962=0,記入用!H962=0),"",ROUND((記入用!G962+記入用!H962)/2,0))</f>
        <v/>
      </c>
      <c r="H962" s="29" t="str">
        <f>IF(集計用!G962="","",IF(集計用!F962="男",LOOKUP(集計用!G962,得点換算データ!$A$3:$B$12),LOOKUP(集計用!G962,得点換算データ!$A$17:$B$26)))</f>
        <v/>
      </c>
      <c r="I962" s="28" t="str">
        <f>IF(記入用!I962="","",記入用!I962)</f>
        <v/>
      </c>
      <c r="J962" s="30" t="str">
        <f>IF(集計用!I962="","",IF(集計用!F962="男",LOOKUP(集計用!I962,得点換算データ!$C$3:$D$12),LOOKUP(集計用!I962,得点換算データ!$C$17:$D$26)))</f>
        <v/>
      </c>
      <c r="K962" s="28" t="str">
        <f>IF(記入用!J962="","",ROUNDDOWN(記入用!J962,0))</f>
        <v/>
      </c>
      <c r="L962" s="29" t="str">
        <f>IF(集計用!K962="","",IF(集計用!F962="男",LOOKUP(集計用!K962,得点換算データ!$E$3:$F$12),LOOKUP(集計用!K962,得点換算データ!$E$17:$F$26)))</f>
        <v/>
      </c>
      <c r="M962" s="28" t="str">
        <f>IF(記入用!K962="","",記入用!K962)</f>
        <v/>
      </c>
      <c r="N962" s="30" t="str">
        <f>IF(集計用!M962="","",IF(集計用!F962="男",LOOKUP(集計用!M962,得点換算データ!$G$3:$H$12),LOOKUP(集計用!M962,得点換算データ!$G$17:$H$26)))</f>
        <v/>
      </c>
      <c r="O962" s="28" t="str">
        <f>IF(記入用!L962="","",記入用!L962)</f>
        <v/>
      </c>
      <c r="P962" s="30" t="str">
        <f>IF(集計用!O962="","",IF(集計用!F962="男",LOOKUP(集計用!O962,得点換算データ!$I$3:$J$12),LOOKUP(集計用!O962,得点換算データ!$I$17:$J$26)))</f>
        <v/>
      </c>
      <c r="Q962" s="28" t="str">
        <f>IF(記入用!M962="","",記入用!M962)</f>
        <v/>
      </c>
      <c r="R962" s="30" t="str">
        <f>IF(集計用!Q962="","",IF(集計用!F962="男",LOOKUP(集計用!Q962,得点換算データ!$K$3:$L$12),LOOKUP(集計用!Q962,得点換算データ!$K$17:$L$26)))</f>
        <v/>
      </c>
      <c r="S962" s="28" t="str">
        <f>IF(記入用!N962="","",ROUNDUP(記入用!N962,1))</f>
        <v/>
      </c>
      <c r="T962" s="30" t="str">
        <f>IF(集計用!S962="","",IF(集計用!F962="男",LOOKUP(集計用!S962,得点換算データ!$M$3:$N$12),LOOKUP(集計用!S962,得点換算データ!$M$17:$N$26)))</f>
        <v/>
      </c>
      <c r="U962" s="28" t="str">
        <f>IF(記入用!O962="","",ROUNDDOWN(記入用!O962,0))</f>
        <v/>
      </c>
      <c r="V962" s="30" t="str">
        <f>IF(集計用!U962="","",IF(集計用!F962="男",LOOKUP(集計用!U962,得点換算データ!$O$3:$P$12),LOOKUP(集計用!U962,得点換算データ!$O$17:$P$26)))</f>
        <v/>
      </c>
      <c r="W962" s="28" t="str">
        <f>IF(記入用!P962="","",ROUNDDOWN(記入用!P962,0))</f>
        <v/>
      </c>
      <c r="X962" s="30" t="str">
        <f>IF(集計用!W962="","",IF(集計用!F962="男",LOOKUP(集計用!W962,得点換算データ!$Q$3:$R$12),LOOKUP(集計用!W962,得点換算データ!$Q$17:$R$26)))</f>
        <v/>
      </c>
      <c r="Y962" s="28" t="str">
        <f>IF(SUM(集計用!H962+J962+L962+N962+P962+R962+T962+V962+X962)=0,"",(H962+J962+L962+N962+T962+V962+X962+MAX(P962,R962)))</f>
        <v/>
      </c>
      <c r="Z962" s="28" t="str">
        <f>IF(Y962="","",IF(C962=1,LOOKUP(Y962,得点換算データ!$B$29:$B$33,得点換算データ!$A$29:$A$33),IF(C962=2,LOOKUP(Y962,得点換算データ!$C$29:$C$33,得点換算データ!$A$29:$A$33),LOOKUP(Y962,得点換算データ!$D$29:$D$33,得点換算データ!$A$29:$A$33))))</f>
        <v/>
      </c>
      <c r="AA962" s="27">
        <f t="shared" si="140"/>
        <v>0</v>
      </c>
      <c r="AB962" s="27"/>
      <c r="AC962" s="27">
        <f t="shared" si="141"/>
        <v>0</v>
      </c>
      <c r="AD962" s="27">
        <f t="shared" si="142"/>
        <v>0</v>
      </c>
      <c r="AE962" s="27">
        <f t="shared" si="143"/>
        <v>0</v>
      </c>
      <c r="AF962" s="27">
        <f t="shared" si="144"/>
        <v>0</v>
      </c>
      <c r="AG962" s="27">
        <f t="shared" si="145"/>
        <v>0</v>
      </c>
      <c r="AH962" s="27">
        <f t="shared" si="146"/>
        <v>0</v>
      </c>
      <c r="AI962" s="27">
        <f t="shared" si="147"/>
        <v>0</v>
      </c>
      <c r="AJ962" s="27">
        <f t="shared" si="148"/>
        <v>0</v>
      </c>
      <c r="AK962" s="27">
        <f t="shared" si="149"/>
        <v>0</v>
      </c>
    </row>
    <row r="963" spans="1:37">
      <c r="A963" s="28" t="str">
        <f>IF(記入用!A963="","",記入用!A963)</f>
        <v/>
      </c>
      <c r="B963" s="28" t="str">
        <f>IF(記入用!B963="","",記入用!B963)</f>
        <v/>
      </c>
      <c r="C963" s="28" t="str">
        <f>IF(記入用!C963="","",記入用!C963)</f>
        <v/>
      </c>
      <c r="D963" s="28" t="str">
        <f>IF(記入用!D963="","",記入用!D963)</f>
        <v/>
      </c>
      <c r="E963" s="28" t="str">
        <f>IF(記入用!E963="","",記入用!E963)</f>
        <v/>
      </c>
      <c r="F963" s="28" t="str">
        <f>IF(記入用!F963="","",記入用!F963)</f>
        <v/>
      </c>
      <c r="G963" s="28" t="str">
        <f>IF(OR(記入用!G963=0,記入用!H963=0),"",ROUND((記入用!G963+記入用!H963)/2,0))</f>
        <v/>
      </c>
      <c r="H963" s="29" t="str">
        <f>IF(集計用!G963="","",IF(集計用!F963="男",LOOKUP(集計用!G963,得点換算データ!$A$3:$B$12),LOOKUP(集計用!G963,得点換算データ!$A$17:$B$26)))</f>
        <v/>
      </c>
      <c r="I963" s="28" t="str">
        <f>IF(記入用!I963="","",記入用!I963)</f>
        <v/>
      </c>
      <c r="J963" s="30" t="str">
        <f>IF(集計用!I963="","",IF(集計用!F963="男",LOOKUP(集計用!I963,得点換算データ!$C$3:$D$12),LOOKUP(集計用!I963,得点換算データ!$C$17:$D$26)))</f>
        <v/>
      </c>
      <c r="K963" s="28" t="str">
        <f>IF(記入用!J963="","",ROUNDDOWN(記入用!J963,0))</f>
        <v/>
      </c>
      <c r="L963" s="29" t="str">
        <f>IF(集計用!K963="","",IF(集計用!F963="男",LOOKUP(集計用!K963,得点換算データ!$E$3:$F$12),LOOKUP(集計用!K963,得点換算データ!$E$17:$F$26)))</f>
        <v/>
      </c>
      <c r="M963" s="28" t="str">
        <f>IF(記入用!K963="","",記入用!K963)</f>
        <v/>
      </c>
      <c r="N963" s="30" t="str">
        <f>IF(集計用!M963="","",IF(集計用!F963="男",LOOKUP(集計用!M963,得点換算データ!$G$3:$H$12),LOOKUP(集計用!M963,得点換算データ!$G$17:$H$26)))</f>
        <v/>
      </c>
      <c r="O963" s="28" t="str">
        <f>IF(記入用!L963="","",記入用!L963)</f>
        <v/>
      </c>
      <c r="P963" s="30" t="str">
        <f>IF(集計用!O963="","",IF(集計用!F963="男",LOOKUP(集計用!O963,得点換算データ!$I$3:$J$12),LOOKUP(集計用!O963,得点換算データ!$I$17:$J$26)))</f>
        <v/>
      </c>
      <c r="Q963" s="28" t="str">
        <f>IF(記入用!M963="","",記入用!M963)</f>
        <v/>
      </c>
      <c r="R963" s="30" t="str">
        <f>IF(集計用!Q963="","",IF(集計用!F963="男",LOOKUP(集計用!Q963,得点換算データ!$K$3:$L$12),LOOKUP(集計用!Q963,得点換算データ!$K$17:$L$26)))</f>
        <v/>
      </c>
      <c r="S963" s="28" t="str">
        <f>IF(記入用!N963="","",ROUNDUP(記入用!N963,1))</f>
        <v/>
      </c>
      <c r="T963" s="30" t="str">
        <f>IF(集計用!S963="","",IF(集計用!F963="男",LOOKUP(集計用!S963,得点換算データ!$M$3:$N$12),LOOKUP(集計用!S963,得点換算データ!$M$17:$N$26)))</f>
        <v/>
      </c>
      <c r="U963" s="28" t="str">
        <f>IF(記入用!O963="","",ROUNDDOWN(記入用!O963,0))</f>
        <v/>
      </c>
      <c r="V963" s="30" t="str">
        <f>IF(集計用!U963="","",IF(集計用!F963="男",LOOKUP(集計用!U963,得点換算データ!$O$3:$P$12),LOOKUP(集計用!U963,得点換算データ!$O$17:$P$26)))</f>
        <v/>
      </c>
      <c r="W963" s="28" t="str">
        <f>IF(記入用!P963="","",ROUNDDOWN(記入用!P963,0))</f>
        <v/>
      </c>
      <c r="X963" s="30" t="str">
        <f>IF(集計用!W963="","",IF(集計用!F963="男",LOOKUP(集計用!W963,得点換算データ!$Q$3:$R$12),LOOKUP(集計用!W963,得点換算データ!$Q$17:$R$26)))</f>
        <v/>
      </c>
      <c r="Y963" s="28" t="str">
        <f>IF(SUM(集計用!H963+J963+L963+N963+P963+R963+T963+V963+X963)=0,"",(H963+J963+L963+N963+T963+V963+X963+MAX(P963,R963)))</f>
        <v/>
      </c>
      <c r="Z963" s="28" t="str">
        <f>IF(Y963="","",IF(C963=1,LOOKUP(Y963,得点換算データ!$B$29:$B$33,得点換算データ!$A$29:$A$33),IF(C963=2,LOOKUP(Y963,得点換算データ!$C$29:$C$33,得点換算データ!$A$29:$A$33),LOOKUP(Y963,得点換算データ!$D$29:$D$33,得点換算データ!$A$29:$A$33))))</f>
        <v/>
      </c>
      <c r="AA963" s="27">
        <f t="shared" ref="AA963:AA1000" si="150">SUM(AC963:AK963)</f>
        <v>0</v>
      </c>
      <c r="AB963" s="27"/>
      <c r="AC963" s="27">
        <f t="shared" ref="AC963:AC1000" si="151">IF(G963&gt;=1,1,0)</f>
        <v>0</v>
      </c>
      <c r="AD963" s="27">
        <f t="shared" ref="AD963:AD1000" si="152">IF(I963&gt;=1,1,0)</f>
        <v>0</v>
      </c>
      <c r="AE963" s="27">
        <f t="shared" ref="AE963:AE1000" si="153">IF(K963&gt;=1,1,0)</f>
        <v>0</v>
      </c>
      <c r="AF963" s="27">
        <f t="shared" ref="AF963:AF1000" si="154">IF(M963&gt;=1,1,0)</f>
        <v>0</v>
      </c>
      <c r="AG963" s="27">
        <f t="shared" ref="AG963:AG1000" si="155">IF(O963&gt;=1,1,0)</f>
        <v>0</v>
      </c>
      <c r="AH963" s="27">
        <f t="shared" ref="AH963:AH1000" si="156">IF(Q963&gt;=1,1,0)</f>
        <v>0</v>
      </c>
      <c r="AI963" s="27">
        <f t="shared" ref="AI963:AI1000" si="157">IF(S963&gt;=1,1,0)</f>
        <v>0</v>
      </c>
      <c r="AJ963" s="27">
        <f t="shared" ref="AJ963:AJ1000" si="158">IF(U963&gt;=1,1,0)</f>
        <v>0</v>
      </c>
      <c r="AK963" s="27">
        <f t="shared" ref="AK963:AK1000" si="159">IF(W963&gt;=1,1,0)</f>
        <v>0</v>
      </c>
    </row>
    <row r="964" spans="1:37">
      <c r="A964" s="28" t="str">
        <f>IF(記入用!A964="","",記入用!A964)</f>
        <v/>
      </c>
      <c r="B964" s="28" t="str">
        <f>IF(記入用!B964="","",記入用!B964)</f>
        <v/>
      </c>
      <c r="C964" s="28" t="str">
        <f>IF(記入用!C964="","",記入用!C964)</f>
        <v/>
      </c>
      <c r="D964" s="28" t="str">
        <f>IF(記入用!D964="","",記入用!D964)</f>
        <v/>
      </c>
      <c r="E964" s="28" t="str">
        <f>IF(記入用!E964="","",記入用!E964)</f>
        <v/>
      </c>
      <c r="F964" s="28" t="str">
        <f>IF(記入用!F964="","",記入用!F964)</f>
        <v/>
      </c>
      <c r="G964" s="28" t="str">
        <f>IF(OR(記入用!G964=0,記入用!H964=0),"",ROUND((記入用!G964+記入用!H964)/2,0))</f>
        <v/>
      </c>
      <c r="H964" s="29" t="str">
        <f>IF(集計用!G964="","",IF(集計用!F964="男",LOOKUP(集計用!G964,得点換算データ!$A$3:$B$12),LOOKUP(集計用!G964,得点換算データ!$A$17:$B$26)))</f>
        <v/>
      </c>
      <c r="I964" s="28" t="str">
        <f>IF(記入用!I964="","",記入用!I964)</f>
        <v/>
      </c>
      <c r="J964" s="30" t="str">
        <f>IF(集計用!I964="","",IF(集計用!F964="男",LOOKUP(集計用!I964,得点換算データ!$C$3:$D$12),LOOKUP(集計用!I964,得点換算データ!$C$17:$D$26)))</f>
        <v/>
      </c>
      <c r="K964" s="28" t="str">
        <f>IF(記入用!J964="","",ROUNDDOWN(記入用!J964,0))</f>
        <v/>
      </c>
      <c r="L964" s="29" t="str">
        <f>IF(集計用!K964="","",IF(集計用!F964="男",LOOKUP(集計用!K964,得点換算データ!$E$3:$F$12),LOOKUP(集計用!K964,得点換算データ!$E$17:$F$26)))</f>
        <v/>
      </c>
      <c r="M964" s="28" t="str">
        <f>IF(記入用!K964="","",記入用!K964)</f>
        <v/>
      </c>
      <c r="N964" s="30" t="str">
        <f>IF(集計用!M964="","",IF(集計用!F964="男",LOOKUP(集計用!M964,得点換算データ!$G$3:$H$12),LOOKUP(集計用!M964,得点換算データ!$G$17:$H$26)))</f>
        <v/>
      </c>
      <c r="O964" s="28" t="str">
        <f>IF(記入用!L964="","",記入用!L964)</f>
        <v/>
      </c>
      <c r="P964" s="30" t="str">
        <f>IF(集計用!O964="","",IF(集計用!F964="男",LOOKUP(集計用!O964,得点換算データ!$I$3:$J$12),LOOKUP(集計用!O964,得点換算データ!$I$17:$J$26)))</f>
        <v/>
      </c>
      <c r="Q964" s="28" t="str">
        <f>IF(記入用!M964="","",記入用!M964)</f>
        <v/>
      </c>
      <c r="R964" s="30" t="str">
        <f>IF(集計用!Q964="","",IF(集計用!F964="男",LOOKUP(集計用!Q964,得点換算データ!$K$3:$L$12),LOOKUP(集計用!Q964,得点換算データ!$K$17:$L$26)))</f>
        <v/>
      </c>
      <c r="S964" s="28" t="str">
        <f>IF(記入用!N964="","",ROUNDUP(記入用!N964,1))</f>
        <v/>
      </c>
      <c r="T964" s="30" t="str">
        <f>IF(集計用!S964="","",IF(集計用!F964="男",LOOKUP(集計用!S964,得点換算データ!$M$3:$N$12),LOOKUP(集計用!S964,得点換算データ!$M$17:$N$26)))</f>
        <v/>
      </c>
      <c r="U964" s="28" t="str">
        <f>IF(記入用!O964="","",ROUNDDOWN(記入用!O964,0))</f>
        <v/>
      </c>
      <c r="V964" s="30" t="str">
        <f>IF(集計用!U964="","",IF(集計用!F964="男",LOOKUP(集計用!U964,得点換算データ!$O$3:$P$12),LOOKUP(集計用!U964,得点換算データ!$O$17:$P$26)))</f>
        <v/>
      </c>
      <c r="W964" s="28" t="str">
        <f>IF(記入用!P964="","",ROUNDDOWN(記入用!P964,0))</f>
        <v/>
      </c>
      <c r="X964" s="30" t="str">
        <f>IF(集計用!W964="","",IF(集計用!F964="男",LOOKUP(集計用!W964,得点換算データ!$Q$3:$R$12),LOOKUP(集計用!W964,得点換算データ!$Q$17:$R$26)))</f>
        <v/>
      </c>
      <c r="Y964" s="28" t="str">
        <f>IF(SUM(集計用!H964+J964+L964+N964+P964+R964+T964+V964+X964)=0,"",(H964+J964+L964+N964+T964+V964+X964+MAX(P964,R964)))</f>
        <v/>
      </c>
      <c r="Z964" s="28" t="str">
        <f>IF(Y964="","",IF(C964=1,LOOKUP(Y964,得点換算データ!$B$29:$B$33,得点換算データ!$A$29:$A$33),IF(C964=2,LOOKUP(Y964,得点換算データ!$C$29:$C$33,得点換算データ!$A$29:$A$33),LOOKUP(Y964,得点換算データ!$D$29:$D$33,得点換算データ!$A$29:$A$33))))</f>
        <v/>
      </c>
      <c r="AA964" s="27">
        <f t="shared" si="150"/>
        <v>0</v>
      </c>
      <c r="AB964" s="27"/>
      <c r="AC964" s="27">
        <f t="shared" si="151"/>
        <v>0</v>
      </c>
      <c r="AD964" s="27">
        <f t="shared" si="152"/>
        <v>0</v>
      </c>
      <c r="AE964" s="27">
        <f t="shared" si="153"/>
        <v>0</v>
      </c>
      <c r="AF964" s="27">
        <f t="shared" si="154"/>
        <v>0</v>
      </c>
      <c r="AG964" s="27">
        <f t="shared" si="155"/>
        <v>0</v>
      </c>
      <c r="AH964" s="27">
        <f t="shared" si="156"/>
        <v>0</v>
      </c>
      <c r="AI964" s="27">
        <f t="shared" si="157"/>
        <v>0</v>
      </c>
      <c r="AJ964" s="27">
        <f t="shared" si="158"/>
        <v>0</v>
      </c>
      <c r="AK964" s="27">
        <f t="shared" si="159"/>
        <v>0</v>
      </c>
    </row>
    <row r="965" spans="1:37">
      <c r="A965" s="28" t="str">
        <f>IF(記入用!A965="","",記入用!A965)</f>
        <v/>
      </c>
      <c r="B965" s="28" t="str">
        <f>IF(記入用!B965="","",記入用!B965)</f>
        <v/>
      </c>
      <c r="C965" s="28" t="str">
        <f>IF(記入用!C965="","",記入用!C965)</f>
        <v/>
      </c>
      <c r="D965" s="28" t="str">
        <f>IF(記入用!D965="","",記入用!D965)</f>
        <v/>
      </c>
      <c r="E965" s="28" t="str">
        <f>IF(記入用!E965="","",記入用!E965)</f>
        <v/>
      </c>
      <c r="F965" s="28" t="str">
        <f>IF(記入用!F965="","",記入用!F965)</f>
        <v/>
      </c>
      <c r="G965" s="28" t="str">
        <f>IF(OR(記入用!G965=0,記入用!H965=0),"",ROUND((記入用!G965+記入用!H965)/2,0))</f>
        <v/>
      </c>
      <c r="H965" s="29" t="str">
        <f>IF(集計用!G965="","",IF(集計用!F965="男",LOOKUP(集計用!G965,得点換算データ!$A$3:$B$12),LOOKUP(集計用!G965,得点換算データ!$A$17:$B$26)))</f>
        <v/>
      </c>
      <c r="I965" s="28" t="str">
        <f>IF(記入用!I965="","",記入用!I965)</f>
        <v/>
      </c>
      <c r="J965" s="30" t="str">
        <f>IF(集計用!I965="","",IF(集計用!F965="男",LOOKUP(集計用!I965,得点換算データ!$C$3:$D$12),LOOKUP(集計用!I965,得点換算データ!$C$17:$D$26)))</f>
        <v/>
      </c>
      <c r="K965" s="28" t="str">
        <f>IF(記入用!J965="","",ROUNDDOWN(記入用!J965,0))</f>
        <v/>
      </c>
      <c r="L965" s="29" t="str">
        <f>IF(集計用!K965="","",IF(集計用!F965="男",LOOKUP(集計用!K965,得点換算データ!$E$3:$F$12),LOOKUP(集計用!K965,得点換算データ!$E$17:$F$26)))</f>
        <v/>
      </c>
      <c r="M965" s="28" t="str">
        <f>IF(記入用!K965="","",記入用!K965)</f>
        <v/>
      </c>
      <c r="N965" s="30" t="str">
        <f>IF(集計用!M965="","",IF(集計用!F965="男",LOOKUP(集計用!M965,得点換算データ!$G$3:$H$12),LOOKUP(集計用!M965,得点換算データ!$G$17:$H$26)))</f>
        <v/>
      </c>
      <c r="O965" s="28" t="str">
        <f>IF(記入用!L965="","",記入用!L965)</f>
        <v/>
      </c>
      <c r="P965" s="30" t="str">
        <f>IF(集計用!O965="","",IF(集計用!F965="男",LOOKUP(集計用!O965,得点換算データ!$I$3:$J$12),LOOKUP(集計用!O965,得点換算データ!$I$17:$J$26)))</f>
        <v/>
      </c>
      <c r="Q965" s="28" t="str">
        <f>IF(記入用!M965="","",記入用!M965)</f>
        <v/>
      </c>
      <c r="R965" s="30" t="str">
        <f>IF(集計用!Q965="","",IF(集計用!F965="男",LOOKUP(集計用!Q965,得点換算データ!$K$3:$L$12),LOOKUP(集計用!Q965,得点換算データ!$K$17:$L$26)))</f>
        <v/>
      </c>
      <c r="S965" s="28" t="str">
        <f>IF(記入用!N965="","",ROUNDUP(記入用!N965,1))</f>
        <v/>
      </c>
      <c r="T965" s="30" t="str">
        <f>IF(集計用!S965="","",IF(集計用!F965="男",LOOKUP(集計用!S965,得点換算データ!$M$3:$N$12),LOOKUP(集計用!S965,得点換算データ!$M$17:$N$26)))</f>
        <v/>
      </c>
      <c r="U965" s="28" t="str">
        <f>IF(記入用!O965="","",ROUNDDOWN(記入用!O965,0))</f>
        <v/>
      </c>
      <c r="V965" s="30" t="str">
        <f>IF(集計用!U965="","",IF(集計用!F965="男",LOOKUP(集計用!U965,得点換算データ!$O$3:$P$12),LOOKUP(集計用!U965,得点換算データ!$O$17:$P$26)))</f>
        <v/>
      </c>
      <c r="W965" s="28" t="str">
        <f>IF(記入用!P965="","",ROUNDDOWN(記入用!P965,0))</f>
        <v/>
      </c>
      <c r="X965" s="30" t="str">
        <f>IF(集計用!W965="","",IF(集計用!F965="男",LOOKUP(集計用!W965,得点換算データ!$Q$3:$R$12),LOOKUP(集計用!W965,得点換算データ!$Q$17:$R$26)))</f>
        <v/>
      </c>
      <c r="Y965" s="28" t="str">
        <f>IF(SUM(集計用!H965+J965+L965+N965+P965+R965+T965+V965+X965)=0,"",(H965+J965+L965+N965+T965+V965+X965+MAX(P965,R965)))</f>
        <v/>
      </c>
      <c r="Z965" s="28" t="str">
        <f>IF(Y965="","",IF(C965=1,LOOKUP(Y965,得点換算データ!$B$29:$B$33,得点換算データ!$A$29:$A$33),IF(C965=2,LOOKUP(Y965,得点換算データ!$C$29:$C$33,得点換算データ!$A$29:$A$33),LOOKUP(Y965,得点換算データ!$D$29:$D$33,得点換算データ!$A$29:$A$33))))</f>
        <v/>
      </c>
      <c r="AA965" s="27">
        <f t="shared" si="150"/>
        <v>0</v>
      </c>
      <c r="AB965" s="27"/>
      <c r="AC965" s="27">
        <f t="shared" si="151"/>
        <v>0</v>
      </c>
      <c r="AD965" s="27">
        <f t="shared" si="152"/>
        <v>0</v>
      </c>
      <c r="AE965" s="27">
        <f t="shared" si="153"/>
        <v>0</v>
      </c>
      <c r="AF965" s="27">
        <f t="shared" si="154"/>
        <v>0</v>
      </c>
      <c r="AG965" s="27">
        <f t="shared" si="155"/>
        <v>0</v>
      </c>
      <c r="AH965" s="27">
        <f t="shared" si="156"/>
        <v>0</v>
      </c>
      <c r="AI965" s="27">
        <f t="shared" si="157"/>
        <v>0</v>
      </c>
      <c r="AJ965" s="27">
        <f t="shared" si="158"/>
        <v>0</v>
      </c>
      <c r="AK965" s="27">
        <f t="shared" si="159"/>
        <v>0</v>
      </c>
    </row>
    <row r="966" spans="1:37">
      <c r="A966" s="28" t="str">
        <f>IF(記入用!A966="","",記入用!A966)</f>
        <v/>
      </c>
      <c r="B966" s="28" t="str">
        <f>IF(記入用!B966="","",記入用!B966)</f>
        <v/>
      </c>
      <c r="C966" s="28" t="str">
        <f>IF(記入用!C966="","",記入用!C966)</f>
        <v/>
      </c>
      <c r="D966" s="28" t="str">
        <f>IF(記入用!D966="","",記入用!D966)</f>
        <v/>
      </c>
      <c r="E966" s="28" t="str">
        <f>IF(記入用!E966="","",記入用!E966)</f>
        <v/>
      </c>
      <c r="F966" s="28" t="str">
        <f>IF(記入用!F966="","",記入用!F966)</f>
        <v/>
      </c>
      <c r="G966" s="28" t="str">
        <f>IF(OR(記入用!G966=0,記入用!H966=0),"",ROUND((記入用!G966+記入用!H966)/2,0))</f>
        <v/>
      </c>
      <c r="H966" s="29" t="str">
        <f>IF(集計用!G966="","",IF(集計用!F966="男",LOOKUP(集計用!G966,得点換算データ!$A$3:$B$12),LOOKUP(集計用!G966,得点換算データ!$A$17:$B$26)))</f>
        <v/>
      </c>
      <c r="I966" s="28" t="str">
        <f>IF(記入用!I966="","",記入用!I966)</f>
        <v/>
      </c>
      <c r="J966" s="30" t="str">
        <f>IF(集計用!I966="","",IF(集計用!F966="男",LOOKUP(集計用!I966,得点換算データ!$C$3:$D$12),LOOKUP(集計用!I966,得点換算データ!$C$17:$D$26)))</f>
        <v/>
      </c>
      <c r="K966" s="28" t="str">
        <f>IF(記入用!J966="","",ROUNDDOWN(記入用!J966,0))</f>
        <v/>
      </c>
      <c r="L966" s="29" t="str">
        <f>IF(集計用!K966="","",IF(集計用!F966="男",LOOKUP(集計用!K966,得点換算データ!$E$3:$F$12),LOOKUP(集計用!K966,得点換算データ!$E$17:$F$26)))</f>
        <v/>
      </c>
      <c r="M966" s="28" t="str">
        <f>IF(記入用!K966="","",記入用!K966)</f>
        <v/>
      </c>
      <c r="N966" s="30" t="str">
        <f>IF(集計用!M966="","",IF(集計用!F966="男",LOOKUP(集計用!M966,得点換算データ!$G$3:$H$12),LOOKUP(集計用!M966,得点換算データ!$G$17:$H$26)))</f>
        <v/>
      </c>
      <c r="O966" s="28" t="str">
        <f>IF(記入用!L966="","",記入用!L966)</f>
        <v/>
      </c>
      <c r="P966" s="30" t="str">
        <f>IF(集計用!O966="","",IF(集計用!F966="男",LOOKUP(集計用!O966,得点換算データ!$I$3:$J$12),LOOKUP(集計用!O966,得点換算データ!$I$17:$J$26)))</f>
        <v/>
      </c>
      <c r="Q966" s="28" t="str">
        <f>IF(記入用!M966="","",記入用!M966)</f>
        <v/>
      </c>
      <c r="R966" s="30" t="str">
        <f>IF(集計用!Q966="","",IF(集計用!F966="男",LOOKUP(集計用!Q966,得点換算データ!$K$3:$L$12),LOOKUP(集計用!Q966,得点換算データ!$K$17:$L$26)))</f>
        <v/>
      </c>
      <c r="S966" s="28" t="str">
        <f>IF(記入用!N966="","",ROUNDUP(記入用!N966,1))</f>
        <v/>
      </c>
      <c r="T966" s="30" t="str">
        <f>IF(集計用!S966="","",IF(集計用!F966="男",LOOKUP(集計用!S966,得点換算データ!$M$3:$N$12),LOOKUP(集計用!S966,得点換算データ!$M$17:$N$26)))</f>
        <v/>
      </c>
      <c r="U966" s="28" t="str">
        <f>IF(記入用!O966="","",ROUNDDOWN(記入用!O966,0))</f>
        <v/>
      </c>
      <c r="V966" s="30" t="str">
        <f>IF(集計用!U966="","",IF(集計用!F966="男",LOOKUP(集計用!U966,得点換算データ!$O$3:$P$12),LOOKUP(集計用!U966,得点換算データ!$O$17:$P$26)))</f>
        <v/>
      </c>
      <c r="W966" s="28" t="str">
        <f>IF(記入用!P966="","",ROUNDDOWN(記入用!P966,0))</f>
        <v/>
      </c>
      <c r="X966" s="30" t="str">
        <f>IF(集計用!W966="","",IF(集計用!F966="男",LOOKUP(集計用!W966,得点換算データ!$Q$3:$R$12),LOOKUP(集計用!W966,得点換算データ!$Q$17:$R$26)))</f>
        <v/>
      </c>
      <c r="Y966" s="28" t="str">
        <f>IF(SUM(集計用!H966+J966+L966+N966+P966+R966+T966+V966+X966)=0,"",(H966+J966+L966+N966+T966+V966+X966+MAX(P966,R966)))</f>
        <v/>
      </c>
      <c r="Z966" s="28" t="str">
        <f>IF(Y966="","",IF(C966=1,LOOKUP(Y966,得点換算データ!$B$29:$B$33,得点換算データ!$A$29:$A$33),IF(C966=2,LOOKUP(Y966,得点換算データ!$C$29:$C$33,得点換算データ!$A$29:$A$33),LOOKUP(Y966,得点換算データ!$D$29:$D$33,得点換算データ!$A$29:$A$33))))</f>
        <v/>
      </c>
      <c r="AA966" s="27">
        <f t="shared" si="150"/>
        <v>0</v>
      </c>
      <c r="AB966" s="27"/>
      <c r="AC966" s="27">
        <f t="shared" si="151"/>
        <v>0</v>
      </c>
      <c r="AD966" s="27">
        <f t="shared" si="152"/>
        <v>0</v>
      </c>
      <c r="AE966" s="27">
        <f t="shared" si="153"/>
        <v>0</v>
      </c>
      <c r="AF966" s="27">
        <f t="shared" si="154"/>
        <v>0</v>
      </c>
      <c r="AG966" s="27">
        <f t="shared" si="155"/>
        <v>0</v>
      </c>
      <c r="AH966" s="27">
        <f t="shared" si="156"/>
        <v>0</v>
      </c>
      <c r="AI966" s="27">
        <f t="shared" si="157"/>
        <v>0</v>
      </c>
      <c r="AJ966" s="27">
        <f t="shared" si="158"/>
        <v>0</v>
      </c>
      <c r="AK966" s="27">
        <f t="shared" si="159"/>
        <v>0</v>
      </c>
    </row>
    <row r="967" spans="1:37">
      <c r="A967" s="28" t="str">
        <f>IF(記入用!A967="","",記入用!A967)</f>
        <v/>
      </c>
      <c r="B967" s="28" t="str">
        <f>IF(記入用!B967="","",記入用!B967)</f>
        <v/>
      </c>
      <c r="C967" s="28" t="str">
        <f>IF(記入用!C967="","",記入用!C967)</f>
        <v/>
      </c>
      <c r="D967" s="28" t="str">
        <f>IF(記入用!D967="","",記入用!D967)</f>
        <v/>
      </c>
      <c r="E967" s="28" t="str">
        <f>IF(記入用!E967="","",記入用!E967)</f>
        <v/>
      </c>
      <c r="F967" s="28" t="str">
        <f>IF(記入用!F967="","",記入用!F967)</f>
        <v/>
      </c>
      <c r="G967" s="28" t="str">
        <f>IF(OR(記入用!G967=0,記入用!H967=0),"",ROUND((記入用!G967+記入用!H967)/2,0))</f>
        <v/>
      </c>
      <c r="H967" s="29" t="str">
        <f>IF(集計用!G967="","",IF(集計用!F967="男",LOOKUP(集計用!G967,得点換算データ!$A$3:$B$12),LOOKUP(集計用!G967,得点換算データ!$A$17:$B$26)))</f>
        <v/>
      </c>
      <c r="I967" s="28" t="str">
        <f>IF(記入用!I967="","",記入用!I967)</f>
        <v/>
      </c>
      <c r="J967" s="30" t="str">
        <f>IF(集計用!I967="","",IF(集計用!F967="男",LOOKUP(集計用!I967,得点換算データ!$C$3:$D$12),LOOKUP(集計用!I967,得点換算データ!$C$17:$D$26)))</f>
        <v/>
      </c>
      <c r="K967" s="28" t="str">
        <f>IF(記入用!J967="","",ROUNDDOWN(記入用!J967,0))</f>
        <v/>
      </c>
      <c r="L967" s="29" t="str">
        <f>IF(集計用!K967="","",IF(集計用!F967="男",LOOKUP(集計用!K967,得点換算データ!$E$3:$F$12),LOOKUP(集計用!K967,得点換算データ!$E$17:$F$26)))</f>
        <v/>
      </c>
      <c r="M967" s="28" t="str">
        <f>IF(記入用!K967="","",記入用!K967)</f>
        <v/>
      </c>
      <c r="N967" s="30" t="str">
        <f>IF(集計用!M967="","",IF(集計用!F967="男",LOOKUP(集計用!M967,得点換算データ!$G$3:$H$12),LOOKUP(集計用!M967,得点換算データ!$G$17:$H$26)))</f>
        <v/>
      </c>
      <c r="O967" s="28" t="str">
        <f>IF(記入用!L967="","",記入用!L967)</f>
        <v/>
      </c>
      <c r="P967" s="30" t="str">
        <f>IF(集計用!O967="","",IF(集計用!F967="男",LOOKUP(集計用!O967,得点換算データ!$I$3:$J$12),LOOKUP(集計用!O967,得点換算データ!$I$17:$J$26)))</f>
        <v/>
      </c>
      <c r="Q967" s="28" t="str">
        <f>IF(記入用!M967="","",記入用!M967)</f>
        <v/>
      </c>
      <c r="R967" s="30" t="str">
        <f>IF(集計用!Q967="","",IF(集計用!F967="男",LOOKUP(集計用!Q967,得点換算データ!$K$3:$L$12),LOOKUP(集計用!Q967,得点換算データ!$K$17:$L$26)))</f>
        <v/>
      </c>
      <c r="S967" s="28" t="str">
        <f>IF(記入用!N967="","",ROUNDUP(記入用!N967,1))</f>
        <v/>
      </c>
      <c r="T967" s="30" t="str">
        <f>IF(集計用!S967="","",IF(集計用!F967="男",LOOKUP(集計用!S967,得点換算データ!$M$3:$N$12),LOOKUP(集計用!S967,得点換算データ!$M$17:$N$26)))</f>
        <v/>
      </c>
      <c r="U967" s="28" t="str">
        <f>IF(記入用!O967="","",ROUNDDOWN(記入用!O967,0))</f>
        <v/>
      </c>
      <c r="V967" s="30" t="str">
        <f>IF(集計用!U967="","",IF(集計用!F967="男",LOOKUP(集計用!U967,得点換算データ!$O$3:$P$12),LOOKUP(集計用!U967,得点換算データ!$O$17:$P$26)))</f>
        <v/>
      </c>
      <c r="W967" s="28" t="str">
        <f>IF(記入用!P967="","",ROUNDDOWN(記入用!P967,0))</f>
        <v/>
      </c>
      <c r="X967" s="30" t="str">
        <f>IF(集計用!W967="","",IF(集計用!F967="男",LOOKUP(集計用!W967,得点換算データ!$Q$3:$R$12),LOOKUP(集計用!W967,得点換算データ!$Q$17:$R$26)))</f>
        <v/>
      </c>
      <c r="Y967" s="28" t="str">
        <f>IF(SUM(集計用!H967+J967+L967+N967+P967+R967+T967+V967+X967)=0,"",(H967+J967+L967+N967+T967+V967+X967+MAX(P967,R967)))</f>
        <v/>
      </c>
      <c r="Z967" s="28" t="str">
        <f>IF(Y967="","",IF(C967=1,LOOKUP(Y967,得点換算データ!$B$29:$B$33,得点換算データ!$A$29:$A$33),IF(C967=2,LOOKUP(Y967,得点換算データ!$C$29:$C$33,得点換算データ!$A$29:$A$33),LOOKUP(Y967,得点換算データ!$D$29:$D$33,得点換算データ!$A$29:$A$33))))</f>
        <v/>
      </c>
      <c r="AA967" s="27">
        <f t="shared" si="150"/>
        <v>0</v>
      </c>
      <c r="AB967" s="27"/>
      <c r="AC967" s="27">
        <f t="shared" si="151"/>
        <v>0</v>
      </c>
      <c r="AD967" s="27">
        <f t="shared" si="152"/>
        <v>0</v>
      </c>
      <c r="AE967" s="27">
        <f t="shared" si="153"/>
        <v>0</v>
      </c>
      <c r="AF967" s="27">
        <f t="shared" si="154"/>
        <v>0</v>
      </c>
      <c r="AG967" s="27">
        <f t="shared" si="155"/>
        <v>0</v>
      </c>
      <c r="AH967" s="27">
        <f t="shared" si="156"/>
        <v>0</v>
      </c>
      <c r="AI967" s="27">
        <f t="shared" si="157"/>
        <v>0</v>
      </c>
      <c r="AJ967" s="27">
        <f t="shared" si="158"/>
        <v>0</v>
      </c>
      <c r="AK967" s="27">
        <f t="shared" si="159"/>
        <v>0</v>
      </c>
    </row>
    <row r="968" spans="1:37">
      <c r="A968" s="28" t="str">
        <f>IF(記入用!A968="","",記入用!A968)</f>
        <v/>
      </c>
      <c r="B968" s="28" t="str">
        <f>IF(記入用!B968="","",記入用!B968)</f>
        <v/>
      </c>
      <c r="C968" s="28" t="str">
        <f>IF(記入用!C968="","",記入用!C968)</f>
        <v/>
      </c>
      <c r="D968" s="28" t="str">
        <f>IF(記入用!D968="","",記入用!D968)</f>
        <v/>
      </c>
      <c r="E968" s="28" t="str">
        <f>IF(記入用!E968="","",記入用!E968)</f>
        <v/>
      </c>
      <c r="F968" s="28" t="str">
        <f>IF(記入用!F968="","",記入用!F968)</f>
        <v/>
      </c>
      <c r="G968" s="28" t="str">
        <f>IF(OR(記入用!G968=0,記入用!H968=0),"",ROUND((記入用!G968+記入用!H968)/2,0))</f>
        <v/>
      </c>
      <c r="H968" s="29" t="str">
        <f>IF(集計用!G968="","",IF(集計用!F968="男",LOOKUP(集計用!G968,得点換算データ!$A$3:$B$12),LOOKUP(集計用!G968,得点換算データ!$A$17:$B$26)))</f>
        <v/>
      </c>
      <c r="I968" s="28" t="str">
        <f>IF(記入用!I968="","",記入用!I968)</f>
        <v/>
      </c>
      <c r="J968" s="30" t="str">
        <f>IF(集計用!I968="","",IF(集計用!F968="男",LOOKUP(集計用!I968,得点換算データ!$C$3:$D$12),LOOKUP(集計用!I968,得点換算データ!$C$17:$D$26)))</f>
        <v/>
      </c>
      <c r="K968" s="28" t="str">
        <f>IF(記入用!J968="","",ROUNDDOWN(記入用!J968,0))</f>
        <v/>
      </c>
      <c r="L968" s="29" t="str">
        <f>IF(集計用!K968="","",IF(集計用!F968="男",LOOKUP(集計用!K968,得点換算データ!$E$3:$F$12),LOOKUP(集計用!K968,得点換算データ!$E$17:$F$26)))</f>
        <v/>
      </c>
      <c r="M968" s="28" t="str">
        <f>IF(記入用!K968="","",記入用!K968)</f>
        <v/>
      </c>
      <c r="N968" s="30" t="str">
        <f>IF(集計用!M968="","",IF(集計用!F968="男",LOOKUP(集計用!M968,得点換算データ!$G$3:$H$12),LOOKUP(集計用!M968,得点換算データ!$G$17:$H$26)))</f>
        <v/>
      </c>
      <c r="O968" s="28" t="str">
        <f>IF(記入用!L968="","",記入用!L968)</f>
        <v/>
      </c>
      <c r="P968" s="30" t="str">
        <f>IF(集計用!O968="","",IF(集計用!F968="男",LOOKUP(集計用!O968,得点換算データ!$I$3:$J$12),LOOKUP(集計用!O968,得点換算データ!$I$17:$J$26)))</f>
        <v/>
      </c>
      <c r="Q968" s="28" t="str">
        <f>IF(記入用!M968="","",記入用!M968)</f>
        <v/>
      </c>
      <c r="R968" s="30" t="str">
        <f>IF(集計用!Q968="","",IF(集計用!F968="男",LOOKUP(集計用!Q968,得点換算データ!$K$3:$L$12),LOOKUP(集計用!Q968,得点換算データ!$K$17:$L$26)))</f>
        <v/>
      </c>
      <c r="S968" s="28" t="str">
        <f>IF(記入用!N968="","",ROUNDUP(記入用!N968,1))</f>
        <v/>
      </c>
      <c r="T968" s="30" t="str">
        <f>IF(集計用!S968="","",IF(集計用!F968="男",LOOKUP(集計用!S968,得点換算データ!$M$3:$N$12),LOOKUP(集計用!S968,得点換算データ!$M$17:$N$26)))</f>
        <v/>
      </c>
      <c r="U968" s="28" t="str">
        <f>IF(記入用!O968="","",ROUNDDOWN(記入用!O968,0))</f>
        <v/>
      </c>
      <c r="V968" s="30" t="str">
        <f>IF(集計用!U968="","",IF(集計用!F968="男",LOOKUP(集計用!U968,得点換算データ!$O$3:$P$12),LOOKUP(集計用!U968,得点換算データ!$O$17:$P$26)))</f>
        <v/>
      </c>
      <c r="W968" s="28" t="str">
        <f>IF(記入用!P968="","",ROUNDDOWN(記入用!P968,0))</f>
        <v/>
      </c>
      <c r="X968" s="30" t="str">
        <f>IF(集計用!W968="","",IF(集計用!F968="男",LOOKUP(集計用!W968,得点換算データ!$Q$3:$R$12),LOOKUP(集計用!W968,得点換算データ!$Q$17:$R$26)))</f>
        <v/>
      </c>
      <c r="Y968" s="28" t="str">
        <f>IF(SUM(集計用!H968+J968+L968+N968+P968+R968+T968+V968+X968)=0,"",(H968+J968+L968+N968+T968+V968+X968+MAX(P968,R968)))</f>
        <v/>
      </c>
      <c r="Z968" s="28" t="str">
        <f>IF(Y968="","",IF(C968=1,LOOKUP(Y968,得点換算データ!$B$29:$B$33,得点換算データ!$A$29:$A$33),IF(C968=2,LOOKUP(Y968,得点換算データ!$C$29:$C$33,得点換算データ!$A$29:$A$33),LOOKUP(Y968,得点換算データ!$D$29:$D$33,得点換算データ!$A$29:$A$33))))</f>
        <v/>
      </c>
      <c r="AA968" s="27">
        <f t="shared" si="150"/>
        <v>0</v>
      </c>
      <c r="AB968" s="27"/>
      <c r="AC968" s="27">
        <f t="shared" si="151"/>
        <v>0</v>
      </c>
      <c r="AD968" s="27">
        <f t="shared" si="152"/>
        <v>0</v>
      </c>
      <c r="AE968" s="27">
        <f t="shared" si="153"/>
        <v>0</v>
      </c>
      <c r="AF968" s="27">
        <f t="shared" si="154"/>
        <v>0</v>
      </c>
      <c r="AG968" s="27">
        <f t="shared" si="155"/>
        <v>0</v>
      </c>
      <c r="AH968" s="27">
        <f t="shared" si="156"/>
        <v>0</v>
      </c>
      <c r="AI968" s="27">
        <f t="shared" si="157"/>
        <v>0</v>
      </c>
      <c r="AJ968" s="27">
        <f t="shared" si="158"/>
        <v>0</v>
      </c>
      <c r="AK968" s="27">
        <f t="shared" si="159"/>
        <v>0</v>
      </c>
    </row>
    <row r="969" spans="1:37">
      <c r="A969" s="28" t="str">
        <f>IF(記入用!A969="","",記入用!A969)</f>
        <v/>
      </c>
      <c r="B969" s="28" t="str">
        <f>IF(記入用!B969="","",記入用!B969)</f>
        <v/>
      </c>
      <c r="C969" s="28" t="str">
        <f>IF(記入用!C969="","",記入用!C969)</f>
        <v/>
      </c>
      <c r="D969" s="28" t="str">
        <f>IF(記入用!D969="","",記入用!D969)</f>
        <v/>
      </c>
      <c r="E969" s="28" t="str">
        <f>IF(記入用!E969="","",記入用!E969)</f>
        <v/>
      </c>
      <c r="F969" s="28" t="str">
        <f>IF(記入用!F969="","",記入用!F969)</f>
        <v/>
      </c>
      <c r="G969" s="28" t="str">
        <f>IF(OR(記入用!G969=0,記入用!H969=0),"",ROUND((記入用!G969+記入用!H969)/2,0))</f>
        <v/>
      </c>
      <c r="H969" s="29" t="str">
        <f>IF(集計用!G969="","",IF(集計用!F969="男",LOOKUP(集計用!G969,得点換算データ!$A$3:$B$12),LOOKUP(集計用!G969,得点換算データ!$A$17:$B$26)))</f>
        <v/>
      </c>
      <c r="I969" s="28" t="str">
        <f>IF(記入用!I969="","",記入用!I969)</f>
        <v/>
      </c>
      <c r="J969" s="30" t="str">
        <f>IF(集計用!I969="","",IF(集計用!F969="男",LOOKUP(集計用!I969,得点換算データ!$C$3:$D$12),LOOKUP(集計用!I969,得点換算データ!$C$17:$D$26)))</f>
        <v/>
      </c>
      <c r="K969" s="28" t="str">
        <f>IF(記入用!J969="","",ROUNDDOWN(記入用!J969,0))</f>
        <v/>
      </c>
      <c r="L969" s="29" t="str">
        <f>IF(集計用!K969="","",IF(集計用!F969="男",LOOKUP(集計用!K969,得点換算データ!$E$3:$F$12),LOOKUP(集計用!K969,得点換算データ!$E$17:$F$26)))</f>
        <v/>
      </c>
      <c r="M969" s="28" t="str">
        <f>IF(記入用!K969="","",記入用!K969)</f>
        <v/>
      </c>
      <c r="N969" s="30" t="str">
        <f>IF(集計用!M969="","",IF(集計用!F969="男",LOOKUP(集計用!M969,得点換算データ!$G$3:$H$12),LOOKUP(集計用!M969,得点換算データ!$G$17:$H$26)))</f>
        <v/>
      </c>
      <c r="O969" s="28" t="str">
        <f>IF(記入用!L969="","",記入用!L969)</f>
        <v/>
      </c>
      <c r="P969" s="30" t="str">
        <f>IF(集計用!O969="","",IF(集計用!F969="男",LOOKUP(集計用!O969,得点換算データ!$I$3:$J$12),LOOKUP(集計用!O969,得点換算データ!$I$17:$J$26)))</f>
        <v/>
      </c>
      <c r="Q969" s="28" t="str">
        <f>IF(記入用!M969="","",記入用!M969)</f>
        <v/>
      </c>
      <c r="R969" s="30" t="str">
        <f>IF(集計用!Q969="","",IF(集計用!F969="男",LOOKUP(集計用!Q969,得点換算データ!$K$3:$L$12),LOOKUP(集計用!Q969,得点換算データ!$K$17:$L$26)))</f>
        <v/>
      </c>
      <c r="S969" s="28" t="str">
        <f>IF(記入用!N969="","",ROUNDUP(記入用!N969,1))</f>
        <v/>
      </c>
      <c r="T969" s="30" t="str">
        <f>IF(集計用!S969="","",IF(集計用!F969="男",LOOKUP(集計用!S969,得点換算データ!$M$3:$N$12),LOOKUP(集計用!S969,得点換算データ!$M$17:$N$26)))</f>
        <v/>
      </c>
      <c r="U969" s="28" t="str">
        <f>IF(記入用!O969="","",ROUNDDOWN(記入用!O969,0))</f>
        <v/>
      </c>
      <c r="V969" s="30" t="str">
        <f>IF(集計用!U969="","",IF(集計用!F969="男",LOOKUP(集計用!U969,得点換算データ!$O$3:$P$12),LOOKUP(集計用!U969,得点換算データ!$O$17:$P$26)))</f>
        <v/>
      </c>
      <c r="W969" s="28" t="str">
        <f>IF(記入用!P969="","",ROUNDDOWN(記入用!P969,0))</f>
        <v/>
      </c>
      <c r="X969" s="30" t="str">
        <f>IF(集計用!W969="","",IF(集計用!F969="男",LOOKUP(集計用!W969,得点換算データ!$Q$3:$R$12),LOOKUP(集計用!W969,得点換算データ!$Q$17:$R$26)))</f>
        <v/>
      </c>
      <c r="Y969" s="28" t="str">
        <f>IF(SUM(集計用!H969+J969+L969+N969+P969+R969+T969+V969+X969)=0,"",(H969+J969+L969+N969+T969+V969+X969+MAX(P969,R969)))</f>
        <v/>
      </c>
      <c r="Z969" s="28" t="str">
        <f>IF(Y969="","",IF(C969=1,LOOKUP(Y969,得点換算データ!$B$29:$B$33,得点換算データ!$A$29:$A$33),IF(C969=2,LOOKUP(Y969,得点換算データ!$C$29:$C$33,得点換算データ!$A$29:$A$33),LOOKUP(Y969,得点換算データ!$D$29:$D$33,得点換算データ!$A$29:$A$33))))</f>
        <v/>
      </c>
      <c r="AA969" s="27">
        <f t="shared" si="150"/>
        <v>0</v>
      </c>
      <c r="AB969" s="27"/>
      <c r="AC969" s="27">
        <f t="shared" si="151"/>
        <v>0</v>
      </c>
      <c r="AD969" s="27">
        <f t="shared" si="152"/>
        <v>0</v>
      </c>
      <c r="AE969" s="27">
        <f t="shared" si="153"/>
        <v>0</v>
      </c>
      <c r="AF969" s="27">
        <f t="shared" si="154"/>
        <v>0</v>
      </c>
      <c r="AG969" s="27">
        <f t="shared" si="155"/>
        <v>0</v>
      </c>
      <c r="AH969" s="27">
        <f t="shared" si="156"/>
        <v>0</v>
      </c>
      <c r="AI969" s="27">
        <f t="shared" si="157"/>
        <v>0</v>
      </c>
      <c r="AJ969" s="27">
        <f t="shared" si="158"/>
        <v>0</v>
      </c>
      <c r="AK969" s="27">
        <f t="shared" si="159"/>
        <v>0</v>
      </c>
    </row>
    <row r="970" spans="1:37">
      <c r="A970" s="28" t="str">
        <f>IF(記入用!A970="","",記入用!A970)</f>
        <v/>
      </c>
      <c r="B970" s="28" t="str">
        <f>IF(記入用!B970="","",記入用!B970)</f>
        <v/>
      </c>
      <c r="C970" s="28" t="str">
        <f>IF(記入用!C970="","",記入用!C970)</f>
        <v/>
      </c>
      <c r="D970" s="28" t="str">
        <f>IF(記入用!D970="","",記入用!D970)</f>
        <v/>
      </c>
      <c r="E970" s="28" t="str">
        <f>IF(記入用!E970="","",記入用!E970)</f>
        <v/>
      </c>
      <c r="F970" s="28" t="str">
        <f>IF(記入用!F970="","",記入用!F970)</f>
        <v/>
      </c>
      <c r="G970" s="28" t="str">
        <f>IF(OR(記入用!G970=0,記入用!H970=0),"",ROUND((記入用!G970+記入用!H970)/2,0))</f>
        <v/>
      </c>
      <c r="H970" s="29" t="str">
        <f>IF(集計用!G970="","",IF(集計用!F970="男",LOOKUP(集計用!G970,得点換算データ!$A$3:$B$12),LOOKUP(集計用!G970,得点換算データ!$A$17:$B$26)))</f>
        <v/>
      </c>
      <c r="I970" s="28" t="str">
        <f>IF(記入用!I970="","",記入用!I970)</f>
        <v/>
      </c>
      <c r="J970" s="30" t="str">
        <f>IF(集計用!I970="","",IF(集計用!F970="男",LOOKUP(集計用!I970,得点換算データ!$C$3:$D$12),LOOKUP(集計用!I970,得点換算データ!$C$17:$D$26)))</f>
        <v/>
      </c>
      <c r="K970" s="28" t="str">
        <f>IF(記入用!J970="","",ROUNDDOWN(記入用!J970,0))</f>
        <v/>
      </c>
      <c r="L970" s="29" t="str">
        <f>IF(集計用!K970="","",IF(集計用!F970="男",LOOKUP(集計用!K970,得点換算データ!$E$3:$F$12),LOOKUP(集計用!K970,得点換算データ!$E$17:$F$26)))</f>
        <v/>
      </c>
      <c r="M970" s="28" t="str">
        <f>IF(記入用!K970="","",記入用!K970)</f>
        <v/>
      </c>
      <c r="N970" s="30" t="str">
        <f>IF(集計用!M970="","",IF(集計用!F970="男",LOOKUP(集計用!M970,得点換算データ!$G$3:$H$12),LOOKUP(集計用!M970,得点換算データ!$G$17:$H$26)))</f>
        <v/>
      </c>
      <c r="O970" s="28" t="str">
        <f>IF(記入用!L970="","",記入用!L970)</f>
        <v/>
      </c>
      <c r="P970" s="30" t="str">
        <f>IF(集計用!O970="","",IF(集計用!F970="男",LOOKUP(集計用!O970,得点換算データ!$I$3:$J$12),LOOKUP(集計用!O970,得点換算データ!$I$17:$J$26)))</f>
        <v/>
      </c>
      <c r="Q970" s="28" t="str">
        <f>IF(記入用!M970="","",記入用!M970)</f>
        <v/>
      </c>
      <c r="R970" s="30" t="str">
        <f>IF(集計用!Q970="","",IF(集計用!F970="男",LOOKUP(集計用!Q970,得点換算データ!$K$3:$L$12),LOOKUP(集計用!Q970,得点換算データ!$K$17:$L$26)))</f>
        <v/>
      </c>
      <c r="S970" s="28" t="str">
        <f>IF(記入用!N970="","",ROUNDUP(記入用!N970,1))</f>
        <v/>
      </c>
      <c r="T970" s="30" t="str">
        <f>IF(集計用!S970="","",IF(集計用!F970="男",LOOKUP(集計用!S970,得点換算データ!$M$3:$N$12),LOOKUP(集計用!S970,得点換算データ!$M$17:$N$26)))</f>
        <v/>
      </c>
      <c r="U970" s="28" t="str">
        <f>IF(記入用!O970="","",ROUNDDOWN(記入用!O970,0))</f>
        <v/>
      </c>
      <c r="V970" s="30" t="str">
        <f>IF(集計用!U970="","",IF(集計用!F970="男",LOOKUP(集計用!U970,得点換算データ!$O$3:$P$12),LOOKUP(集計用!U970,得点換算データ!$O$17:$P$26)))</f>
        <v/>
      </c>
      <c r="W970" s="28" t="str">
        <f>IF(記入用!P970="","",ROUNDDOWN(記入用!P970,0))</f>
        <v/>
      </c>
      <c r="X970" s="30" t="str">
        <f>IF(集計用!W970="","",IF(集計用!F970="男",LOOKUP(集計用!W970,得点換算データ!$Q$3:$R$12),LOOKUP(集計用!W970,得点換算データ!$Q$17:$R$26)))</f>
        <v/>
      </c>
      <c r="Y970" s="28" t="str">
        <f>IF(SUM(集計用!H970+J970+L970+N970+P970+R970+T970+V970+X970)=0,"",(H970+J970+L970+N970+T970+V970+X970+MAX(P970,R970)))</f>
        <v/>
      </c>
      <c r="Z970" s="28" t="str">
        <f>IF(Y970="","",IF(C970=1,LOOKUP(Y970,得点換算データ!$B$29:$B$33,得点換算データ!$A$29:$A$33),IF(C970=2,LOOKUP(Y970,得点換算データ!$C$29:$C$33,得点換算データ!$A$29:$A$33),LOOKUP(Y970,得点換算データ!$D$29:$D$33,得点換算データ!$A$29:$A$33))))</f>
        <v/>
      </c>
      <c r="AA970" s="27">
        <f t="shared" si="150"/>
        <v>0</v>
      </c>
      <c r="AB970" s="27"/>
      <c r="AC970" s="27">
        <f t="shared" si="151"/>
        <v>0</v>
      </c>
      <c r="AD970" s="27">
        <f t="shared" si="152"/>
        <v>0</v>
      </c>
      <c r="AE970" s="27">
        <f t="shared" si="153"/>
        <v>0</v>
      </c>
      <c r="AF970" s="27">
        <f t="shared" si="154"/>
        <v>0</v>
      </c>
      <c r="AG970" s="27">
        <f t="shared" si="155"/>
        <v>0</v>
      </c>
      <c r="AH970" s="27">
        <f t="shared" si="156"/>
        <v>0</v>
      </c>
      <c r="AI970" s="27">
        <f t="shared" si="157"/>
        <v>0</v>
      </c>
      <c r="AJ970" s="27">
        <f t="shared" si="158"/>
        <v>0</v>
      </c>
      <c r="AK970" s="27">
        <f t="shared" si="159"/>
        <v>0</v>
      </c>
    </row>
    <row r="971" spans="1:37">
      <c r="A971" s="28" t="str">
        <f>IF(記入用!A971="","",記入用!A971)</f>
        <v/>
      </c>
      <c r="B971" s="28" t="str">
        <f>IF(記入用!B971="","",記入用!B971)</f>
        <v/>
      </c>
      <c r="C971" s="28" t="str">
        <f>IF(記入用!C971="","",記入用!C971)</f>
        <v/>
      </c>
      <c r="D971" s="28" t="str">
        <f>IF(記入用!D971="","",記入用!D971)</f>
        <v/>
      </c>
      <c r="E971" s="28" t="str">
        <f>IF(記入用!E971="","",記入用!E971)</f>
        <v/>
      </c>
      <c r="F971" s="28" t="str">
        <f>IF(記入用!F971="","",記入用!F971)</f>
        <v/>
      </c>
      <c r="G971" s="28" t="str">
        <f>IF(OR(記入用!G971=0,記入用!H971=0),"",ROUND((記入用!G971+記入用!H971)/2,0))</f>
        <v/>
      </c>
      <c r="H971" s="29" t="str">
        <f>IF(集計用!G971="","",IF(集計用!F971="男",LOOKUP(集計用!G971,得点換算データ!$A$3:$B$12),LOOKUP(集計用!G971,得点換算データ!$A$17:$B$26)))</f>
        <v/>
      </c>
      <c r="I971" s="28" t="str">
        <f>IF(記入用!I971="","",記入用!I971)</f>
        <v/>
      </c>
      <c r="J971" s="30" t="str">
        <f>IF(集計用!I971="","",IF(集計用!F971="男",LOOKUP(集計用!I971,得点換算データ!$C$3:$D$12),LOOKUP(集計用!I971,得点換算データ!$C$17:$D$26)))</f>
        <v/>
      </c>
      <c r="K971" s="28" t="str">
        <f>IF(記入用!J971="","",ROUNDDOWN(記入用!J971,0))</f>
        <v/>
      </c>
      <c r="L971" s="29" t="str">
        <f>IF(集計用!K971="","",IF(集計用!F971="男",LOOKUP(集計用!K971,得点換算データ!$E$3:$F$12),LOOKUP(集計用!K971,得点換算データ!$E$17:$F$26)))</f>
        <v/>
      </c>
      <c r="M971" s="28" t="str">
        <f>IF(記入用!K971="","",記入用!K971)</f>
        <v/>
      </c>
      <c r="N971" s="30" t="str">
        <f>IF(集計用!M971="","",IF(集計用!F971="男",LOOKUP(集計用!M971,得点換算データ!$G$3:$H$12),LOOKUP(集計用!M971,得点換算データ!$G$17:$H$26)))</f>
        <v/>
      </c>
      <c r="O971" s="28" t="str">
        <f>IF(記入用!L971="","",記入用!L971)</f>
        <v/>
      </c>
      <c r="P971" s="30" t="str">
        <f>IF(集計用!O971="","",IF(集計用!F971="男",LOOKUP(集計用!O971,得点換算データ!$I$3:$J$12),LOOKUP(集計用!O971,得点換算データ!$I$17:$J$26)))</f>
        <v/>
      </c>
      <c r="Q971" s="28" t="str">
        <f>IF(記入用!M971="","",記入用!M971)</f>
        <v/>
      </c>
      <c r="R971" s="30" t="str">
        <f>IF(集計用!Q971="","",IF(集計用!F971="男",LOOKUP(集計用!Q971,得点換算データ!$K$3:$L$12),LOOKUP(集計用!Q971,得点換算データ!$K$17:$L$26)))</f>
        <v/>
      </c>
      <c r="S971" s="28" t="str">
        <f>IF(記入用!N971="","",ROUNDUP(記入用!N971,1))</f>
        <v/>
      </c>
      <c r="T971" s="30" t="str">
        <f>IF(集計用!S971="","",IF(集計用!F971="男",LOOKUP(集計用!S971,得点換算データ!$M$3:$N$12),LOOKUP(集計用!S971,得点換算データ!$M$17:$N$26)))</f>
        <v/>
      </c>
      <c r="U971" s="28" t="str">
        <f>IF(記入用!O971="","",ROUNDDOWN(記入用!O971,0))</f>
        <v/>
      </c>
      <c r="V971" s="30" t="str">
        <f>IF(集計用!U971="","",IF(集計用!F971="男",LOOKUP(集計用!U971,得点換算データ!$O$3:$P$12),LOOKUP(集計用!U971,得点換算データ!$O$17:$P$26)))</f>
        <v/>
      </c>
      <c r="W971" s="28" t="str">
        <f>IF(記入用!P971="","",ROUNDDOWN(記入用!P971,0))</f>
        <v/>
      </c>
      <c r="X971" s="30" t="str">
        <f>IF(集計用!W971="","",IF(集計用!F971="男",LOOKUP(集計用!W971,得点換算データ!$Q$3:$R$12),LOOKUP(集計用!W971,得点換算データ!$Q$17:$R$26)))</f>
        <v/>
      </c>
      <c r="Y971" s="28" t="str">
        <f>IF(SUM(集計用!H971+J971+L971+N971+P971+R971+T971+V971+X971)=0,"",(H971+J971+L971+N971+T971+V971+X971+MAX(P971,R971)))</f>
        <v/>
      </c>
      <c r="Z971" s="28" t="str">
        <f>IF(Y971="","",IF(C971=1,LOOKUP(Y971,得点換算データ!$B$29:$B$33,得点換算データ!$A$29:$A$33),IF(C971=2,LOOKUP(Y971,得点換算データ!$C$29:$C$33,得点換算データ!$A$29:$A$33),LOOKUP(Y971,得点換算データ!$D$29:$D$33,得点換算データ!$A$29:$A$33))))</f>
        <v/>
      </c>
      <c r="AA971" s="27">
        <f t="shared" si="150"/>
        <v>0</v>
      </c>
      <c r="AB971" s="27"/>
      <c r="AC971" s="27">
        <f t="shared" si="151"/>
        <v>0</v>
      </c>
      <c r="AD971" s="27">
        <f t="shared" si="152"/>
        <v>0</v>
      </c>
      <c r="AE971" s="27">
        <f t="shared" si="153"/>
        <v>0</v>
      </c>
      <c r="AF971" s="27">
        <f t="shared" si="154"/>
        <v>0</v>
      </c>
      <c r="AG971" s="27">
        <f t="shared" si="155"/>
        <v>0</v>
      </c>
      <c r="AH971" s="27">
        <f t="shared" si="156"/>
        <v>0</v>
      </c>
      <c r="AI971" s="27">
        <f t="shared" si="157"/>
        <v>0</v>
      </c>
      <c r="AJ971" s="27">
        <f t="shared" si="158"/>
        <v>0</v>
      </c>
      <c r="AK971" s="27">
        <f t="shared" si="159"/>
        <v>0</v>
      </c>
    </row>
    <row r="972" spans="1:37">
      <c r="A972" s="28" t="str">
        <f>IF(記入用!A972="","",記入用!A972)</f>
        <v/>
      </c>
      <c r="B972" s="28" t="str">
        <f>IF(記入用!B972="","",記入用!B972)</f>
        <v/>
      </c>
      <c r="C972" s="28" t="str">
        <f>IF(記入用!C972="","",記入用!C972)</f>
        <v/>
      </c>
      <c r="D972" s="28" t="str">
        <f>IF(記入用!D972="","",記入用!D972)</f>
        <v/>
      </c>
      <c r="E972" s="28" t="str">
        <f>IF(記入用!E972="","",記入用!E972)</f>
        <v/>
      </c>
      <c r="F972" s="28" t="str">
        <f>IF(記入用!F972="","",記入用!F972)</f>
        <v/>
      </c>
      <c r="G972" s="28" t="str">
        <f>IF(OR(記入用!G972=0,記入用!H972=0),"",ROUND((記入用!G972+記入用!H972)/2,0))</f>
        <v/>
      </c>
      <c r="H972" s="29" t="str">
        <f>IF(集計用!G972="","",IF(集計用!F972="男",LOOKUP(集計用!G972,得点換算データ!$A$3:$B$12),LOOKUP(集計用!G972,得点換算データ!$A$17:$B$26)))</f>
        <v/>
      </c>
      <c r="I972" s="28" t="str">
        <f>IF(記入用!I972="","",記入用!I972)</f>
        <v/>
      </c>
      <c r="J972" s="30" t="str">
        <f>IF(集計用!I972="","",IF(集計用!F972="男",LOOKUP(集計用!I972,得点換算データ!$C$3:$D$12),LOOKUP(集計用!I972,得点換算データ!$C$17:$D$26)))</f>
        <v/>
      </c>
      <c r="K972" s="28" t="str">
        <f>IF(記入用!J972="","",ROUNDDOWN(記入用!J972,0))</f>
        <v/>
      </c>
      <c r="L972" s="29" t="str">
        <f>IF(集計用!K972="","",IF(集計用!F972="男",LOOKUP(集計用!K972,得点換算データ!$E$3:$F$12),LOOKUP(集計用!K972,得点換算データ!$E$17:$F$26)))</f>
        <v/>
      </c>
      <c r="M972" s="28" t="str">
        <f>IF(記入用!K972="","",記入用!K972)</f>
        <v/>
      </c>
      <c r="N972" s="30" t="str">
        <f>IF(集計用!M972="","",IF(集計用!F972="男",LOOKUP(集計用!M972,得点換算データ!$G$3:$H$12),LOOKUP(集計用!M972,得点換算データ!$G$17:$H$26)))</f>
        <v/>
      </c>
      <c r="O972" s="28" t="str">
        <f>IF(記入用!L972="","",記入用!L972)</f>
        <v/>
      </c>
      <c r="P972" s="30" t="str">
        <f>IF(集計用!O972="","",IF(集計用!F972="男",LOOKUP(集計用!O972,得点換算データ!$I$3:$J$12),LOOKUP(集計用!O972,得点換算データ!$I$17:$J$26)))</f>
        <v/>
      </c>
      <c r="Q972" s="28" t="str">
        <f>IF(記入用!M972="","",記入用!M972)</f>
        <v/>
      </c>
      <c r="R972" s="30" t="str">
        <f>IF(集計用!Q972="","",IF(集計用!F972="男",LOOKUP(集計用!Q972,得点換算データ!$K$3:$L$12),LOOKUP(集計用!Q972,得点換算データ!$K$17:$L$26)))</f>
        <v/>
      </c>
      <c r="S972" s="28" t="str">
        <f>IF(記入用!N972="","",ROUNDUP(記入用!N972,1))</f>
        <v/>
      </c>
      <c r="T972" s="30" t="str">
        <f>IF(集計用!S972="","",IF(集計用!F972="男",LOOKUP(集計用!S972,得点換算データ!$M$3:$N$12),LOOKUP(集計用!S972,得点換算データ!$M$17:$N$26)))</f>
        <v/>
      </c>
      <c r="U972" s="28" t="str">
        <f>IF(記入用!O972="","",ROUNDDOWN(記入用!O972,0))</f>
        <v/>
      </c>
      <c r="V972" s="30" t="str">
        <f>IF(集計用!U972="","",IF(集計用!F972="男",LOOKUP(集計用!U972,得点換算データ!$O$3:$P$12),LOOKUP(集計用!U972,得点換算データ!$O$17:$P$26)))</f>
        <v/>
      </c>
      <c r="W972" s="28" t="str">
        <f>IF(記入用!P972="","",ROUNDDOWN(記入用!P972,0))</f>
        <v/>
      </c>
      <c r="X972" s="30" t="str">
        <f>IF(集計用!W972="","",IF(集計用!F972="男",LOOKUP(集計用!W972,得点換算データ!$Q$3:$R$12),LOOKUP(集計用!W972,得点換算データ!$Q$17:$R$26)))</f>
        <v/>
      </c>
      <c r="Y972" s="28" t="str">
        <f>IF(SUM(集計用!H972+J972+L972+N972+P972+R972+T972+V972+X972)=0,"",(H972+J972+L972+N972+T972+V972+X972+MAX(P972,R972)))</f>
        <v/>
      </c>
      <c r="Z972" s="28" t="str">
        <f>IF(Y972="","",IF(C972=1,LOOKUP(Y972,得点換算データ!$B$29:$B$33,得点換算データ!$A$29:$A$33),IF(C972=2,LOOKUP(Y972,得点換算データ!$C$29:$C$33,得点換算データ!$A$29:$A$33),LOOKUP(Y972,得点換算データ!$D$29:$D$33,得点換算データ!$A$29:$A$33))))</f>
        <v/>
      </c>
      <c r="AA972" s="27">
        <f t="shared" si="150"/>
        <v>0</v>
      </c>
      <c r="AB972" s="27"/>
      <c r="AC972" s="27">
        <f t="shared" si="151"/>
        <v>0</v>
      </c>
      <c r="AD972" s="27">
        <f t="shared" si="152"/>
        <v>0</v>
      </c>
      <c r="AE972" s="27">
        <f t="shared" si="153"/>
        <v>0</v>
      </c>
      <c r="AF972" s="27">
        <f t="shared" si="154"/>
        <v>0</v>
      </c>
      <c r="AG972" s="27">
        <f t="shared" si="155"/>
        <v>0</v>
      </c>
      <c r="AH972" s="27">
        <f t="shared" si="156"/>
        <v>0</v>
      </c>
      <c r="AI972" s="27">
        <f t="shared" si="157"/>
        <v>0</v>
      </c>
      <c r="AJ972" s="27">
        <f t="shared" si="158"/>
        <v>0</v>
      </c>
      <c r="AK972" s="27">
        <f t="shared" si="159"/>
        <v>0</v>
      </c>
    </row>
    <row r="973" spans="1:37">
      <c r="A973" s="28" t="str">
        <f>IF(記入用!A973="","",記入用!A973)</f>
        <v/>
      </c>
      <c r="B973" s="28" t="str">
        <f>IF(記入用!B973="","",記入用!B973)</f>
        <v/>
      </c>
      <c r="C973" s="28" t="str">
        <f>IF(記入用!C973="","",記入用!C973)</f>
        <v/>
      </c>
      <c r="D973" s="28" t="str">
        <f>IF(記入用!D973="","",記入用!D973)</f>
        <v/>
      </c>
      <c r="E973" s="28" t="str">
        <f>IF(記入用!E973="","",記入用!E973)</f>
        <v/>
      </c>
      <c r="F973" s="28" t="str">
        <f>IF(記入用!F973="","",記入用!F973)</f>
        <v/>
      </c>
      <c r="G973" s="28" t="str">
        <f>IF(OR(記入用!G973=0,記入用!H973=0),"",ROUND((記入用!G973+記入用!H973)/2,0))</f>
        <v/>
      </c>
      <c r="H973" s="29" t="str">
        <f>IF(集計用!G973="","",IF(集計用!F973="男",LOOKUP(集計用!G973,得点換算データ!$A$3:$B$12),LOOKUP(集計用!G973,得点換算データ!$A$17:$B$26)))</f>
        <v/>
      </c>
      <c r="I973" s="28" t="str">
        <f>IF(記入用!I973="","",記入用!I973)</f>
        <v/>
      </c>
      <c r="J973" s="30" t="str">
        <f>IF(集計用!I973="","",IF(集計用!F973="男",LOOKUP(集計用!I973,得点換算データ!$C$3:$D$12),LOOKUP(集計用!I973,得点換算データ!$C$17:$D$26)))</f>
        <v/>
      </c>
      <c r="K973" s="28" t="str">
        <f>IF(記入用!J973="","",ROUNDDOWN(記入用!J973,0))</f>
        <v/>
      </c>
      <c r="L973" s="29" t="str">
        <f>IF(集計用!K973="","",IF(集計用!F973="男",LOOKUP(集計用!K973,得点換算データ!$E$3:$F$12),LOOKUP(集計用!K973,得点換算データ!$E$17:$F$26)))</f>
        <v/>
      </c>
      <c r="M973" s="28" t="str">
        <f>IF(記入用!K973="","",記入用!K973)</f>
        <v/>
      </c>
      <c r="N973" s="30" t="str">
        <f>IF(集計用!M973="","",IF(集計用!F973="男",LOOKUP(集計用!M973,得点換算データ!$G$3:$H$12),LOOKUP(集計用!M973,得点換算データ!$G$17:$H$26)))</f>
        <v/>
      </c>
      <c r="O973" s="28" t="str">
        <f>IF(記入用!L973="","",記入用!L973)</f>
        <v/>
      </c>
      <c r="P973" s="30" t="str">
        <f>IF(集計用!O973="","",IF(集計用!F973="男",LOOKUP(集計用!O973,得点換算データ!$I$3:$J$12),LOOKUP(集計用!O973,得点換算データ!$I$17:$J$26)))</f>
        <v/>
      </c>
      <c r="Q973" s="28" t="str">
        <f>IF(記入用!M973="","",記入用!M973)</f>
        <v/>
      </c>
      <c r="R973" s="30" t="str">
        <f>IF(集計用!Q973="","",IF(集計用!F973="男",LOOKUP(集計用!Q973,得点換算データ!$K$3:$L$12),LOOKUP(集計用!Q973,得点換算データ!$K$17:$L$26)))</f>
        <v/>
      </c>
      <c r="S973" s="28" t="str">
        <f>IF(記入用!N973="","",ROUNDUP(記入用!N973,1))</f>
        <v/>
      </c>
      <c r="T973" s="30" t="str">
        <f>IF(集計用!S973="","",IF(集計用!F973="男",LOOKUP(集計用!S973,得点換算データ!$M$3:$N$12),LOOKUP(集計用!S973,得点換算データ!$M$17:$N$26)))</f>
        <v/>
      </c>
      <c r="U973" s="28" t="str">
        <f>IF(記入用!O973="","",ROUNDDOWN(記入用!O973,0))</f>
        <v/>
      </c>
      <c r="V973" s="30" t="str">
        <f>IF(集計用!U973="","",IF(集計用!F973="男",LOOKUP(集計用!U973,得点換算データ!$O$3:$P$12),LOOKUP(集計用!U973,得点換算データ!$O$17:$P$26)))</f>
        <v/>
      </c>
      <c r="W973" s="28" t="str">
        <f>IF(記入用!P973="","",ROUNDDOWN(記入用!P973,0))</f>
        <v/>
      </c>
      <c r="X973" s="30" t="str">
        <f>IF(集計用!W973="","",IF(集計用!F973="男",LOOKUP(集計用!W973,得点換算データ!$Q$3:$R$12),LOOKUP(集計用!W973,得点換算データ!$Q$17:$R$26)))</f>
        <v/>
      </c>
      <c r="Y973" s="28" t="str">
        <f>IF(SUM(集計用!H973+J973+L973+N973+P973+R973+T973+V973+X973)=0,"",(H973+J973+L973+N973+T973+V973+X973+MAX(P973,R973)))</f>
        <v/>
      </c>
      <c r="Z973" s="28" t="str">
        <f>IF(Y973="","",IF(C973=1,LOOKUP(Y973,得点換算データ!$B$29:$B$33,得点換算データ!$A$29:$A$33),IF(C973=2,LOOKUP(Y973,得点換算データ!$C$29:$C$33,得点換算データ!$A$29:$A$33),LOOKUP(Y973,得点換算データ!$D$29:$D$33,得点換算データ!$A$29:$A$33))))</f>
        <v/>
      </c>
      <c r="AA973" s="27">
        <f t="shared" si="150"/>
        <v>0</v>
      </c>
      <c r="AB973" s="27"/>
      <c r="AC973" s="27">
        <f t="shared" si="151"/>
        <v>0</v>
      </c>
      <c r="AD973" s="27">
        <f t="shared" si="152"/>
        <v>0</v>
      </c>
      <c r="AE973" s="27">
        <f t="shared" si="153"/>
        <v>0</v>
      </c>
      <c r="AF973" s="27">
        <f t="shared" si="154"/>
        <v>0</v>
      </c>
      <c r="AG973" s="27">
        <f t="shared" si="155"/>
        <v>0</v>
      </c>
      <c r="AH973" s="27">
        <f t="shared" si="156"/>
        <v>0</v>
      </c>
      <c r="AI973" s="27">
        <f t="shared" si="157"/>
        <v>0</v>
      </c>
      <c r="AJ973" s="27">
        <f t="shared" si="158"/>
        <v>0</v>
      </c>
      <c r="AK973" s="27">
        <f t="shared" si="159"/>
        <v>0</v>
      </c>
    </row>
    <row r="974" spans="1:37">
      <c r="A974" s="28" t="str">
        <f>IF(記入用!A974="","",記入用!A974)</f>
        <v/>
      </c>
      <c r="B974" s="28" t="str">
        <f>IF(記入用!B974="","",記入用!B974)</f>
        <v/>
      </c>
      <c r="C974" s="28" t="str">
        <f>IF(記入用!C974="","",記入用!C974)</f>
        <v/>
      </c>
      <c r="D974" s="28" t="str">
        <f>IF(記入用!D974="","",記入用!D974)</f>
        <v/>
      </c>
      <c r="E974" s="28" t="str">
        <f>IF(記入用!E974="","",記入用!E974)</f>
        <v/>
      </c>
      <c r="F974" s="28" t="str">
        <f>IF(記入用!F974="","",記入用!F974)</f>
        <v/>
      </c>
      <c r="G974" s="28" t="str">
        <f>IF(OR(記入用!G974=0,記入用!H974=0),"",ROUND((記入用!G974+記入用!H974)/2,0))</f>
        <v/>
      </c>
      <c r="H974" s="29" t="str">
        <f>IF(集計用!G974="","",IF(集計用!F974="男",LOOKUP(集計用!G974,得点換算データ!$A$3:$B$12),LOOKUP(集計用!G974,得点換算データ!$A$17:$B$26)))</f>
        <v/>
      </c>
      <c r="I974" s="28" t="str">
        <f>IF(記入用!I974="","",記入用!I974)</f>
        <v/>
      </c>
      <c r="J974" s="30" t="str">
        <f>IF(集計用!I974="","",IF(集計用!F974="男",LOOKUP(集計用!I974,得点換算データ!$C$3:$D$12),LOOKUP(集計用!I974,得点換算データ!$C$17:$D$26)))</f>
        <v/>
      </c>
      <c r="K974" s="28" t="str">
        <f>IF(記入用!J974="","",ROUNDDOWN(記入用!J974,0))</f>
        <v/>
      </c>
      <c r="L974" s="29" t="str">
        <f>IF(集計用!K974="","",IF(集計用!F974="男",LOOKUP(集計用!K974,得点換算データ!$E$3:$F$12),LOOKUP(集計用!K974,得点換算データ!$E$17:$F$26)))</f>
        <v/>
      </c>
      <c r="M974" s="28" t="str">
        <f>IF(記入用!K974="","",記入用!K974)</f>
        <v/>
      </c>
      <c r="N974" s="30" t="str">
        <f>IF(集計用!M974="","",IF(集計用!F974="男",LOOKUP(集計用!M974,得点換算データ!$G$3:$H$12),LOOKUP(集計用!M974,得点換算データ!$G$17:$H$26)))</f>
        <v/>
      </c>
      <c r="O974" s="28" t="str">
        <f>IF(記入用!L974="","",記入用!L974)</f>
        <v/>
      </c>
      <c r="P974" s="30" t="str">
        <f>IF(集計用!O974="","",IF(集計用!F974="男",LOOKUP(集計用!O974,得点換算データ!$I$3:$J$12),LOOKUP(集計用!O974,得点換算データ!$I$17:$J$26)))</f>
        <v/>
      </c>
      <c r="Q974" s="28" t="str">
        <f>IF(記入用!M974="","",記入用!M974)</f>
        <v/>
      </c>
      <c r="R974" s="30" t="str">
        <f>IF(集計用!Q974="","",IF(集計用!F974="男",LOOKUP(集計用!Q974,得点換算データ!$K$3:$L$12),LOOKUP(集計用!Q974,得点換算データ!$K$17:$L$26)))</f>
        <v/>
      </c>
      <c r="S974" s="28" t="str">
        <f>IF(記入用!N974="","",ROUNDUP(記入用!N974,1))</f>
        <v/>
      </c>
      <c r="T974" s="30" t="str">
        <f>IF(集計用!S974="","",IF(集計用!F974="男",LOOKUP(集計用!S974,得点換算データ!$M$3:$N$12),LOOKUP(集計用!S974,得点換算データ!$M$17:$N$26)))</f>
        <v/>
      </c>
      <c r="U974" s="28" t="str">
        <f>IF(記入用!O974="","",ROUNDDOWN(記入用!O974,0))</f>
        <v/>
      </c>
      <c r="V974" s="30" t="str">
        <f>IF(集計用!U974="","",IF(集計用!F974="男",LOOKUP(集計用!U974,得点換算データ!$O$3:$P$12),LOOKUP(集計用!U974,得点換算データ!$O$17:$P$26)))</f>
        <v/>
      </c>
      <c r="W974" s="28" t="str">
        <f>IF(記入用!P974="","",ROUNDDOWN(記入用!P974,0))</f>
        <v/>
      </c>
      <c r="X974" s="30" t="str">
        <f>IF(集計用!W974="","",IF(集計用!F974="男",LOOKUP(集計用!W974,得点換算データ!$Q$3:$R$12),LOOKUP(集計用!W974,得点換算データ!$Q$17:$R$26)))</f>
        <v/>
      </c>
      <c r="Y974" s="28" t="str">
        <f>IF(SUM(集計用!H974+J974+L974+N974+P974+R974+T974+V974+X974)=0,"",(H974+J974+L974+N974+T974+V974+X974+MAX(P974,R974)))</f>
        <v/>
      </c>
      <c r="Z974" s="28" t="str">
        <f>IF(Y974="","",IF(C974=1,LOOKUP(Y974,得点換算データ!$B$29:$B$33,得点換算データ!$A$29:$A$33),IF(C974=2,LOOKUP(Y974,得点換算データ!$C$29:$C$33,得点換算データ!$A$29:$A$33),LOOKUP(Y974,得点換算データ!$D$29:$D$33,得点換算データ!$A$29:$A$33))))</f>
        <v/>
      </c>
      <c r="AA974" s="27">
        <f t="shared" si="150"/>
        <v>0</v>
      </c>
      <c r="AB974" s="27"/>
      <c r="AC974" s="27">
        <f t="shared" si="151"/>
        <v>0</v>
      </c>
      <c r="AD974" s="27">
        <f t="shared" si="152"/>
        <v>0</v>
      </c>
      <c r="AE974" s="27">
        <f t="shared" si="153"/>
        <v>0</v>
      </c>
      <c r="AF974" s="27">
        <f t="shared" si="154"/>
        <v>0</v>
      </c>
      <c r="AG974" s="27">
        <f t="shared" si="155"/>
        <v>0</v>
      </c>
      <c r="AH974" s="27">
        <f t="shared" si="156"/>
        <v>0</v>
      </c>
      <c r="AI974" s="27">
        <f t="shared" si="157"/>
        <v>0</v>
      </c>
      <c r="AJ974" s="27">
        <f t="shared" si="158"/>
        <v>0</v>
      </c>
      <c r="AK974" s="27">
        <f t="shared" si="159"/>
        <v>0</v>
      </c>
    </row>
    <row r="975" spans="1:37">
      <c r="A975" s="28" t="str">
        <f>IF(記入用!A975="","",記入用!A975)</f>
        <v/>
      </c>
      <c r="B975" s="28" t="str">
        <f>IF(記入用!B975="","",記入用!B975)</f>
        <v/>
      </c>
      <c r="C975" s="28" t="str">
        <f>IF(記入用!C975="","",記入用!C975)</f>
        <v/>
      </c>
      <c r="D975" s="28" t="str">
        <f>IF(記入用!D975="","",記入用!D975)</f>
        <v/>
      </c>
      <c r="E975" s="28" t="str">
        <f>IF(記入用!E975="","",記入用!E975)</f>
        <v/>
      </c>
      <c r="F975" s="28" t="str">
        <f>IF(記入用!F975="","",記入用!F975)</f>
        <v/>
      </c>
      <c r="G975" s="28" t="str">
        <f>IF(OR(記入用!G975=0,記入用!H975=0),"",ROUND((記入用!G975+記入用!H975)/2,0))</f>
        <v/>
      </c>
      <c r="H975" s="29" t="str">
        <f>IF(集計用!G975="","",IF(集計用!F975="男",LOOKUP(集計用!G975,得点換算データ!$A$3:$B$12),LOOKUP(集計用!G975,得点換算データ!$A$17:$B$26)))</f>
        <v/>
      </c>
      <c r="I975" s="28" t="str">
        <f>IF(記入用!I975="","",記入用!I975)</f>
        <v/>
      </c>
      <c r="J975" s="30" t="str">
        <f>IF(集計用!I975="","",IF(集計用!F975="男",LOOKUP(集計用!I975,得点換算データ!$C$3:$D$12),LOOKUP(集計用!I975,得点換算データ!$C$17:$D$26)))</f>
        <v/>
      </c>
      <c r="K975" s="28" t="str">
        <f>IF(記入用!J975="","",ROUNDDOWN(記入用!J975,0))</f>
        <v/>
      </c>
      <c r="L975" s="29" t="str">
        <f>IF(集計用!K975="","",IF(集計用!F975="男",LOOKUP(集計用!K975,得点換算データ!$E$3:$F$12),LOOKUP(集計用!K975,得点換算データ!$E$17:$F$26)))</f>
        <v/>
      </c>
      <c r="M975" s="28" t="str">
        <f>IF(記入用!K975="","",記入用!K975)</f>
        <v/>
      </c>
      <c r="N975" s="30" t="str">
        <f>IF(集計用!M975="","",IF(集計用!F975="男",LOOKUP(集計用!M975,得点換算データ!$G$3:$H$12),LOOKUP(集計用!M975,得点換算データ!$G$17:$H$26)))</f>
        <v/>
      </c>
      <c r="O975" s="28" t="str">
        <f>IF(記入用!L975="","",記入用!L975)</f>
        <v/>
      </c>
      <c r="P975" s="30" t="str">
        <f>IF(集計用!O975="","",IF(集計用!F975="男",LOOKUP(集計用!O975,得点換算データ!$I$3:$J$12),LOOKUP(集計用!O975,得点換算データ!$I$17:$J$26)))</f>
        <v/>
      </c>
      <c r="Q975" s="28" t="str">
        <f>IF(記入用!M975="","",記入用!M975)</f>
        <v/>
      </c>
      <c r="R975" s="30" t="str">
        <f>IF(集計用!Q975="","",IF(集計用!F975="男",LOOKUP(集計用!Q975,得点換算データ!$K$3:$L$12),LOOKUP(集計用!Q975,得点換算データ!$K$17:$L$26)))</f>
        <v/>
      </c>
      <c r="S975" s="28" t="str">
        <f>IF(記入用!N975="","",ROUNDUP(記入用!N975,1))</f>
        <v/>
      </c>
      <c r="T975" s="30" t="str">
        <f>IF(集計用!S975="","",IF(集計用!F975="男",LOOKUP(集計用!S975,得点換算データ!$M$3:$N$12),LOOKUP(集計用!S975,得点換算データ!$M$17:$N$26)))</f>
        <v/>
      </c>
      <c r="U975" s="28" t="str">
        <f>IF(記入用!O975="","",ROUNDDOWN(記入用!O975,0))</f>
        <v/>
      </c>
      <c r="V975" s="30" t="str">
        <f>IF(集計用!U975="","",IF(集計用!F975="男",LOOKUP(集計用!U975,得点換算データ!$O$3:$P$12),LOOKUP(集計用!U975,得点換算データ!$O$17:$P$26)))</f>
        <v/>
      </c>
      <c r="W975" s="28" t="str">
        <f>IF(記入用!P975="","",ROUNDDOWN(記入用!P975,0))</f>
        <v/>
      </c>
      <c r="X975" s="30" t="str">
        <f>IF(集計用!W975="","",IF(集計用!F975="男",LOOKUP(集計用!W975,得点換算データ!$Q$3:$R$12),LOOKUP(集計用!W975,得点換算データ!$Q$17:$R$26)))</f>
        <v/>
      </c>
      <c r="Y975" s="28" t="str">
        <f>IF(SUM(集計用!H975+J975+L975+N975+P975+R975+T975+V975+X975)=0,"",(H975+J975+L975+N975+T975+V975+X975+MAX(P975,R975)))</f>
        <v/>
      </c>
      <c r="Z975" s="28" t="str">
        <f>IF(Y975="","",IF(C975=1,LOOKUP(Y975,得点換算データ!$B$29:$B$33,得点換算データ!$A$29:$A$33),IF(C975=2,LOOKUP(Y975,得点換算データ!$C$29:$C$33,得点換算データ!$A$29:$A$33),LOOKUP(Y975,得点換算データ!$D$29:$D$33,得点換算データ!$A$29:$A$33))))</f>
        <v/>
      </c>
      <c r="AA975" s="27">
        <f t="shared" si="150"/>
        <v>0</v>
      </c>
      <c r="AB975" s="27"/>
      <c r="AC975" s="27">
        <f t="shared" si="151"/>
        <v>0</v>
      </c>
      <c r="AD975" s="27">
        <f t="shared" si="152"/>
        <v>0</v>
      </c>
      <c r="AE975" s="27">
        <f t="shared" si="153"/>
        <v>0</v>
      </c>
      <c r="AF975" s="27">
        <f t="shared" si="154"/>
        <v>0</v>
      </c>
      <c r="AG975" s="27">
        <f t="shared" si="155"/>
        <v>0</v>
      </c>
      <c r="AH975" s="27">
        <f t="shared" si="156"/>
        <v>0</v>
      </c>
      <c r="AI975" s="27">
        <f t="shared" si="157"/>
        <v>0</v>
      </c>
      <c r="AJ975" s="27">
        <f t="shared" si="158"/>
        <v>0</v>
      </c>
      <c r="AK975" s="27">
        <f t="shared" si="159"/>
        <v>0</v>
      </c>
    </row>
    <row r="976" spans="1:37">
      <c r="A976" s="28" t="str">
        <f>IF(記入用!A976="","",記入用!A976)</f>
        <v/>
      </c>
      <c r="B976" s="28" t="str">
        <f>IF(記入用!B976="","",記入用!B976)</f>
        <v/>
      </c>
      <c r="C976" s="28" t="str">
        <f>IF(記入用!C976="","",記入用!C976)</f>
        <v/>
      </c>
      <c r="D976" s="28" t="str">
        <f>IF(記入用!D976="","",記入用!D976)</f>
        <v/>
      </c>
      <c r="E976" s="28" t="str">
        <f>IF(記入用!E976="","",記入用!E976)</f>
        <v/>
      </c>
      <c r="F976" s="28" t="str">
        <f>IF(記入用!F976="","",記入用!F976)</f>
        <v/>
      </c>
      <c r="G976" s="28" t="str">
        <f>IF(OR(記入用!G976=0,記入用!H976=0),"",ROUND((記入用!G976+記入用!H976)/2,0))</f>
        <v/>
      </c>
      <c r="H976" s="29" t="str">
        <f>IF(集計用!G976="","",IF(集計用!F976="男",LOOKUP(集計用!G976,得点換算データ!$A$3:$B$12),LOOKUP(集計用!G976,得点換算データ!$A$17:$B$26)))</f>
        <v/>
      </c>
      <c r="I976" s="28" t="str">
        <f>IF(記入用!I976="","",記入用!I976)</f>
        <v/>
      </c>
      <c r="J976" s="30" t="str">
        <f>IF(集計用!I976="","",IF(集計用!F976="男",LOOKUP(集計用!I976,得点換算データ!$C$3:$D$12),LOOKUP(集計用!I976,得点換算データ!$C$17:$D$26)))</f>
        <v/>
      </c>
      <c r="K976" s="28" t="str">
        <f>IF(記入用!J976="","",ROUNDDOWN(記入用!J976,0))</f>
        <v/>
      </c>
      <c r="L976" s="29" t="str">
        <f>IF(集計用!K976="","",IF(集計用!F976="男",LOOKUP(集計用!K976,得点換算データ!$E$3:$F$12),LOOKUP(集計用!K976,得点換算データ!$E$17:$F$26)))</f>
        <v/>
      </c>
      <c r="M976" s="28" t="str">
        <f>IF(記入用!K976="","",記入用!K976)</f>
        <v/>
      </c>
      <c r="N976" s="30" t="str">
        <f>IF(集計用!M976="","",IF(集計用!F976="男",LOOKUP(集計用!M976,得点換算データ!$G$3:$H$12),LOOKUP(集計用!M976,得点換算データ!$G$17:$H$26)))</f>
        <v/>
      </c>
      <c r="O976" s="28" t="str">
        <f>IF(記入用!L976="","",記入用!L976)</f>
        <v/>
      </c>
      <c r="P976" s="30" t="str">
        <f>IF(集計用!O976="","",IF(集計用!F976="男",LOOKUP(集計用!O976,得点換算データ!$I$3:$J$12),LOOKUP(集計用!O976,得点換算データ!$I$17:$J$26)))</f>
        <v/>
      </c>
      <c r="Q976" s="28" t="str">
        <f>IF(記入用!M976="","",記入用!M976)</f>
        <v/>
      </c>
      <c r="R976" s="30" t="str">
        <f>IF(集計用!Q976="","",IF(集計用!F976="男",LOOKUP(集計用!Q976,得点換算データ!$K$3:$L$12),LOOKUP(集計用!Q976,得点換算データ!$K$17:$L$26)))</f>
        <v/>
      </c>
      <c r="S976" s="28" t="str">
        <f>IF(記入用!N976="","",ROUNDUP(記入用!N976,1))</f>
        <v/>
      </c>
      <c r="T976" s="30" t="str">
        <f>IF(集計用!S976="","",IF(集計用!F976="男",LOOKUP(集計用!S976,得点換算データ!$M$3:$N$12),LOOKUP(集計用!S976,得点換算データ!$M$17:$N$26)))</f>
        <v/>
      </c>
      <c r="U976" s="28" t="str">
        <f>IF(記入用!O976="","",ROUNDDOWN(記入用!O976,0))</f>
        <v/>
      </c>
      <c r="V976" s="30" t="str">
        <f>IF(集計用!U976="","",IF(集計用!F976="男",LOOKUP(集計用!U976,得点換算データ!$O$3:$P$12),LOOKUP(集計用!U976,得点換算データ!$O$17:$P$26)))</f>
        <v/>
      </c>
      <c r="W976" s="28" t="str">
        <f>IF(記入用!P976="","",ROUNDDOWN(記入用!P976,0))</f>
        <v/>
      </c>
      <c r="X976" s="30" t="str">
        <f>IF(集計用!W976="","",IF(集計用!F976="男",LOOKUP(集計用!W976,得点換算データ!$Q$3:$R$12),LOOKUP(集計用!W976,得点換算データ!$Q$17:$R$26)))</f>
        <v/>
      </c>
      <c r="Y976" s="28" t="str">
        <f>IF(SUM(集計用!H976+J976+L976+N976+P976+R976+T976+V976+X976)=0,"",(H976+J976+L976+N976+T976+V976+X976+MAX(P976,R976)))</f>
        <v/>
      </c>
      <c r="Z976" s="28" t="str">
        <f>IF(Y976="","",IF(C976=1,LOOKUP(Y976,得点換算データ!$B$29:$B$33,得点換算データ!$A$29:$A$33),IF(C976=2,LOOKUP(Y976,得点換算データ!$C$29:$C$33,得点換算データ!$A$29:$A$33),LOOKUP(Y976,得点換算データ!$D$29:$D$33,得点換算データ!$A$29:$A$33))))</f>
        <v/>
      </c>
      <c r="AA976" s="27">
        <f t="shared" si="150"/>
        <v>0</v>
      </c>
      <c r="AB976" s="27"/>
      <c r="AC976" s="27">
        <f t="shared" si="151"/>
        <v>0</v>
      </c>
      <c r="AD976" s="27">
        <f t="shared" si="152"/>
        <v>0</v>
      </c>
      <c r="AE976" s="27">
        <f t="shared" si="153"/>
        <v>0</v>
      </c>
      <c r="AF976" s="27">
        <f t="shared" si="154"/>
        <v>0</v>
      </c>
      <c r="AG976" s="27">
        <f t="shared" si="155"/>
        <v>0</v>
      </c>
      <c r="AH976" s="27">
        <f t="shared" si="156"/>
        <v>0</v>
      </c>
      <c r="AI976" s="27">
        <f t="shared" si="157"/>
        <v>0</v>
      </c>
      <c r="AJ976" s="27">
        <f t="shared" si="158"/>
        <v>0</v>
      </c>
      <c r="AK976" s="27">
        <f t="shared" si="159"/>
        <v>0</v>
      </c>
    </row>
    <row r="977" spans="1:37">
      <c r="A977" s="28" t="str">
        <f>IF(記入用!A977="","",記入用!A977)</f>
        <v/>
      </c>
      <c r="B977" s="28" t="str">
        <f>IF(記入用!B977="","",記入用!B977)</f>
        <v/>
      </c>
      <c r="C977" s="28" t="str">
        <f>IF(記入用!C977="","",記入用!C977)</f>
        <v/>
      </c>
      <c r="D977" s="28" t="str">
        <f>IF(記入用!D977="","",記入用!D977)</f>
        <v/>
      </c>
      <c r="E977" s="28" t="str">
        <f>IF(記入用!E977="","",記入用!E977)</f>
        <v/>
      </c>
      <c r="F977" s="28" t="str">
        <f>IF(記入用!F977="","",記入用!F977)</f>
        <v/>
      </c>
      <c r="G977" s="28" t="str">
        <f>IF(OR(記入用!G977=0,記入用!H977=0),"",ROUND((記入用!G977+記入用!H977)/2,0))</f>
        <v/>
      </c>
      <c r="H977" s="29" t="str">
        <f>IF(集計用!G977="","",IF(集計用!F977="男",LOOKUP(集計用!G977,得点換算データ!$A$3:$B$12),LOOKUP(集計用!G977,得点換算データ!$A$17:$B$26)))</f>
        <v/>
      </c>
      <c r="I977" s="28" t="str">
        <f>IF(記入用!I977="","",記入用!I977)</f>
        <v/>
      </c>
      <c r="J977" s="30" t="str">
        <f>IF(集計用!I977="","",IF(集計用!F977="男",LOOKUP(集計用!I977,得点換算データ!$C$3:$D$12),LOOKUP(集計用!I977,得点換算データ!$C$17:$D$26)))</f>
        <v/>
      </c>
      <c r="K977" s="28" t="str">
        <f>IF(記入用!J977="","",ROUNDDOWN(記入用!J977,0))</f>
        <v/>
      </c>
      <c r="L977" s="29" t="str">
        <f>IF(集計用!K977="","",IF(集計用!F977="男",LOOKUP(集計用!K977,得点換算データ!$E$3:$F$12),LOOKUP(集計用!K977,得点換算データ!$E$17:$F$26)))</f>
        <v/>
      </c>
      <c r="M977" s="28" t="str">
        <f>IF(記入用!K977="","",記入用!K977)</f>
        <v/>
      </c>
      <c r="N977" s="30" t="str">
        <f>IF(集計用!M977="","",IF(集計用!F977="男",LOOKUP(集計用!M977,得点換算データ!$G$3:$H$12),LOOKUP(集計用!M977,得点換算データ!$G$17:$H$26)))</f>
        <v/>
      </c>
      <c r="O977" s="28" t="str">
        <f>IF(記入用!L977="","",記入用!L977)</f>
        <v/>
      </c>
      <c r="P977" s="30" t="str">
        <f>IF(集計用!O977="","",IF(集計用!F977="男",LOOKUP(集計用!O977,得点換算データ!$I$3:$J$12),LOOKUP(集計用!O977,得点換算データ!$I$17:$J$26)))</f>
        <v/>
      </c>
      <c r="Q977" s="28" t="str">
        <f>IF(記入用!M977="","",記入用!M977)</f>
        <v/>
      </c>
      <c r="R977" s="30" t="str">
        <f>IF(集計用!Q977="","",IF(集計用!F977="男",LOOKUP(集計用!Q977,得点換算データ!$K$3:$L$12),LOOKUP(集計用!Q977,得点換算データ!$K$17:$L$26)))</f>
        <v/>
      </c>
      <c r="S977" s="28" t="str">
        <f>IF(記入用!N977="","",ROUNDUP(記入用!N977,1))</f>
        <v/>
      </c>
      <c r="T977" s="30" t="str">
        <f>IF(集計用!S977="","",IF(集計用!F977="男",LOOKUP(集計用!S977,得点換算データ!$M$3:$N$12),LOOKUP(集計用!S977,得点換算データ!$M$17:$N$26)))</f>
        <v/>
      </c>
      <c r="U977" s="28" t="str">
        <f>IF(記入用!O977="","",ROUNDDOWN(記入用!O977,0))</f>
        <v/>
      </c>
      <c r="V977" s="30" t="str">
        <f>IF(集計用!U977="","",IF(集計用!F977="男",LOOKUP(集計用!U977,得点換算データ!$O$3:$P$12),LOOKUP(集計用!U977,得点換算データ!$O$17:$P$26)))</f>
        <v/>
      </c>
      <c r="W977" s="28" t="str">
        <f>IF(記入用!P977="","",ROUNDDOWN(記入用!P977,0))</f>
        <v/>
      </c>
      <c r="X977" s="30" t="str">
        <f>IF(集計用!W977="","",IF(集計用!F977="男",LOOKUP(集計用!W977,得点換算データ!$Q$3:$R$12),LOOKUP(集計用!W977,得点換算データ!$Q$17:$R$26)))</f>
        <v/>
      </c>
      <c r="Y977" s="28" t="str">
        <f>IF(SUM(集計用!H977+J977+L977+N977+P977+R977+T977+V977+X977)=0,"",(H977+J977+L977+N977+T977+V977+X977+MAX(P977,R977)))</f>
        <v/>
      </c>
      <c r="Z977" s="28" t="str">
        <f>IF(Y977="","",IF(C977=1,LOOKUP(Y977,得点換算データ!$B$29:$B$33,得点換算データ!$A$29:$A$33),IF(C977=2,LOOKUP(Y977,得点換算データ!$C$29:$C$33,得点換算データ!$A$29:$A$33),LOOKUP(Y977,得点換算データ!$D$29:$D$33,得点換算データ!$A$29:$A$33))))</f>
        <v/>
      </c>
      <c r="AA977" s="27">
        <f t="shared" si="150"/>
        <v>0</v>
      </c>
      <c r="AB977" s="27"/>
      <c r="AC977" s="27">
        <f t="shared" si="151"/>
        <v>0</v>
      </c>
      <c r="AD977" s="27">
        <f t="shared" si="152"/>
        <v>0</v>
      </c>
      <c r="AE977" s="27">
        <f t="shared" si="153"/>
        <v>0</v>
      </c>
      <c r="AF977" s="27">
        <f t="shared" si="154"/>
        <v>0</v>
      </c>
      <c r="AG977" s="27">
        <f t="shared" si="155"/>
        <v>0</v>
      </c>
      <c r="AH977" s="27">
        <f t="shared" si="156"/>
        <v>0</v>
      </c>
      <c r="AI977" s="27">
        <f t="shared" si="157"/>
        <v>0</v>
      </c>
      <c r="AJ977" s="27">
        <f t="shared" si="158"/>
        <v>0</v>
      </c>
      <c r="AK977" s="27">
        <f t="shared" si="159"/>
        <v>0</v>
      </c>
    </row>
    <row r="978" spans="1:37">
      <c r="A978" s="28" t="str">
        <f>IF(記入用!A978="","",記入用!A978)</f>
        <v/>
      </c>
      <c r="B978" s="28" t="str">
        <f>IF(記入用!B978="","",記入用!B978)</f>
        <v/>
      </c>
      <c r="C978" s="28" t="str">
        <f>IF(記入用!C978="","",記入用!C978)</f>
        <v/>
      </c>
      <c r="D978" s="28" t="str">
        <f>IF(記入用!D978="","",記入用!D978)</f>
        <v/>
      </c>
      <c r="E978" s="28" t="str">
        <f>IF(記入用!E978="","",記入用!E978)</f>
        <v/>
      </c>
      <c r="F978" s="28" t="str">
        <f>IF(記入用!F978="","",記入用!F978)</f>
        <v/>
      </c>
      <c r="G978" s="28" t="str">
        <f>IF(OR(記入用!G978=0,記入用!H978=0),"",ROUND((記入用!G978+記入用!H978)/2,0))</f>
        <v/>
      </c>
      <c r="H978" s="29" t="str">
        <f>IF(集計用!G978="","",IF(集計用!F978="男",LOOKUP(集計用!G978,得点換算データ!$A$3:$B$12),LOOKUP(集計用!G978,得点換算データ!$A$17:$B$26)))</f>
        <v/>
      </c>
      <c r="I978" s="28" t="str">
        <f>IF(記入用!I978="","",記入用!I978)</f>
        <v/>
      </c>
      <c r="J978" s="30" t="str">
        <f>IF(集計用!I978="","",IF(集計用!F978="男",LOOKUP(集計用!I978,得点換算データ!$C$3:$D$12),LOOKUP(集計用!I978,得点換算データ!$C$17:$D$26)))</f>
        <v/>
      </c>
      <c r="K978" s="28" t="str">
        <f>IF(記入用!J978="","",ROUNDDOWN(記入用!J978,0))</f>
        <v/>
      </c>
      <c r="L978" s="29" t="str">
        <f>IF(集計用!K978="","",IF(集計用!F978="男",LOOKUP(集計用!K978,得点換算データ!$E$3:$F$12),LOOKUP(集計用!K978,得点換算データ!$E$17:$F$26)))</f>
        <v/>
      </c>
      <c r="M978" s="28" t="str">
        <f>IF(記入用!K978="","",記入用!K978)</f>
        <v/>
      </c>
      <c r="N978" s="30" t="str">
        <f>IF(集計用!M978="","",IF(集計用!F978="男",LOOKUP(集計用!M978,得点換算データ!$G$3:$H$12),LOOKUP(集計用!M978,得点換算データ!$G$17:$H$26)))</f>
        <v/>
      </c>
      <c r="O978" s="28" t="str">
        <f>IF(記入用!L978="","",記入用!L978)</f>
        <v/>
      </c>
      <c r="P978" s="30" t="str">
        <f>IF(集計用!O978="","",IF(集計用!F978="男",LOOKUP(集計用!O978,得点換算データ!$I$3:$J$12),LOOKUP(集計用!O978,得点換算データ!$I$17:$J$26)))</f>
        <v/>
      </c>
      <c r="Q978" s="28" t="str">
        <f>IF(記入用!M978="","",記入用!M978)</f>
        <v/>
      </c>
      <c r="R978" s="30" t="str">
        <f>IF(集計用!Q978="","",IF(集計用!F978="男",LOOKUP(集計用!Q978,得点換算データ!$K$3:$L$12),LOOKUP(集計用!Q978,得点換算データ!$K$17:$L$26)))</f>
        <v/>
      </c>
      <c r="S978" s="28" t="str">
        <f>IF(記入用!N978="","",ROUNDUP(記入用!N978,1))</f>
        <v/>
      </c>
      <c r="T978" s="30" t="str">
        <f>IF(集計用!S978="","",IF(集計用!F978="男",LOOKUP(集計用!S978,得点換算データ!$M$3:$N$12),LOOKUP(集計用!S978,得点換算データ!$M$17:$N$26)))</f>
        <v/>
      </c>
      <c r="U978" s="28" t="str">
        <f>IF(記入用!O978="","",ROUNDDOWN(記入用!O978,0))</f>
        <v/>
      </c>
      <c r="V978" s="30" t="str">
        <f>IF(集計用!U978="","",IF(集計用!F978="男",LOOKUP(集計用!U978,得点換算データ!$O$3:$P$12),LOOKUP(集計用!U978,得点換算データ!$O$17:$P$26)))</f>
        <v/>
      </c>
      <c r="W978" s="28" t="str">
        <f>IF(記入用!P978="","",ROUNDDOWN(記入用!P978,0))</f>
        <v/>
      </c>
      <c r="X978" s="30" t="str">
        <f>IF(集計用!W978="","",IF(集計用!F978="男",LOOKUP(集計用!W978,得点換算データ!$Q$3:$R$12),LOOKUP(集計用!W978,得点換算データ!$Q$17:$R$26)))</f>
        <v/>
      </c>
      <c r="Y978" s="28" t="str">
        <f>IF(SUM(集計用!H978+J978+L978+N978+P978+R978+T978+V978+X978)=0,"",(H978+J978+L978+N978+T978+V978+X978+MAX(P978,R978)))</f>
        <v/>
      </c>
      <c r="Z978" s="28" t="str">
        <f>IF(Y978="","",IF(C978=1,LOOKUP(Y978,得点換算データ!$B$29:$B$33,得点換算データ!$A$29:$A$33),IF(C978=2,LOOKUP(Y978,得点換算データ!$C$29:$C$33,得点換算データ!$A$29:$A$33),LOOKUP(Y978,得点換算データ!$D$29:$D$33,得点換算データ!$A$29:$A$33))))</f>
        <v/>
      </c>
      <c r="AA978" s="27">
        <f t="shared" si="150"/>
        <v>0</v>
      </c>
      <c r="AB978" s="27"/>
      <c r="AC978" s="27">
        <f t="shared" si="151"/>
        <v>0</v>
      </c>
      <c r="AD978" s="27">
        <f t="shared" si="152"/>
        <v>0</v>
      </c>
      <c r="AE978" s="27">
        <f t="shared" si="153"/>
        <v>0</v>
      </c>
      <c r="AF978" s="27">
        <f t="shared" si="154"/>
        <v>0</v>
      </c>
      <c r="AG978" s="27">
        <f t="shared" si="155"/>
        <v>0</v>
      </c>
      <c r="AH978" s="27">
        <f t="shared" si="156"/>
        <v>0</v>
      </c>
      <c r="AI978" s="27">
        <f t="shared" si="157"/>
        <v>0</v>
      </c>
      <c r="AJ978" s="27">
        <f t="shared" si="158"/>
        <v>0</v>
      </c>
      <c r="AK978" s="27">
        <f t="shared" si="159"/>
        <v>0</v>
      </c>
    </row>
    <row r="979" spans="1:37">
      <c r="A979" s="28" t="str">
        <f>IF(記入用!A979="","",記入用!A979)</f>
        <v/>
      </c>
      <c r="B979" s="28" t="str">
        <f>IF(記入用!B979="","",記入用!B979)</f>
        <v/>
      </c>
      <c r="C979" s="28" t="str">
        <f>IF(記入用!C979="","",記入用!C979)</f>
        <v/>
      </c>
      <c r="D979" s="28" t="str">
        <f>IF(記入用!D979="","",記入用!D979)</f>
        <v/>
      </c>
      <c r="E979" s="28" t="str">
        <f>IF(記入用!E979="","",記入用!E979)</f>
        <v/>
      </c>
      <c r="F979" s="28" t="str">
        <f>IF(記入用!F979="","",記入用!F979)</f>
        <v/>
      </c>
      <c r="G979" s="28" t="str">
        <f>IF(OR(記入用!G979=0,記入用!H979=0),"",ROUND((記入用!G979+記入用!H979)/2,0))</f>
        <v/>
      </c>
      <c r="H979" s="29" t="str">
        <f>IF(集計用!G979="","",IF(集計用!F979="男",LOOKUP(集計用!G979,得点換算データ!$A$3:$B$12),LOOKUP(集計用!G979,得点換算データ!$A$17:$B$26)))</f>
        <v/>
      </c>
      <c r="I979" s="28" t="str">
        <f>IF(記入用!I979="","",記入用!I979)</f>
        <v/>
      </c>
      <c r="J979" s="30" t="str">
        <f>IF(集計用!I979="","",IF(集計用!F979="男",LOOKUP(集計用!I979,得点換算データ!$C$3:$D$12),LOOKUP(集計用!I979,得点換算データ!$C$17:$D$26)))</f>
        <v/>
      </c>
      <c r="K979" s="28" t="str">
        <f>IF(記入用!J979="","",ROUNDDOWN(記入用!J979,0))</f>
        <v/>
      </c>
      <c r="L979" s="29" t="str">
        <f>IF(集計用!K979="","",IF(集計用!F979="男",LOOKUP(集計用!K979,得点換算データ!$E$3:$F$12),LOOKUP(集計用!K979,得点換算データ!$E$17:$F$26)))</f>
        <v/>
      </c>
      <c r="M979" s="28" t="str">
        <f>IF(記入用!K979="","",記入用!K979)</f>
        <v/>
      </c>
      <c r="N979" s="30" t="str">
        <f>IF(集計用!M979="","",IF(集計用!F979="男",LOOKUP(集計用!M979,得点換算データ!$G$3:$H$12),LOOKUP(集計用!M979,得点換算データ!$G$17:$H$26)))</f>
        <v/>
      </c>
      <c r="O979" s="28" t="str">
        <f>IF(記入用!L979="","",記入用!L979)</f>
        <v/>
      </c>
      <c r="P979" s="30" t="str">
        <f>IF(集計用!O979="","",IF(集計用!F979="男",LOOKUP(集計用!O979,得点換算データ!$I$3:$J$12),LOOKUP(集計用!O979,得点換算データ!$I$17:$J$26)))</f>
        <v/>
      </c>
      <c r="Q979" s="28" t="str">
        <f>IF(記入用!M979="","",記入用!M979)</f>
        <v/>
      </c>
      <c r="R979" s="30" t="str">
        <f>IF(集計用!Q979="","",IF(集計用!F979="男",LOOKUP(集計用!Q979,得点換算データ!$K$3:$L$12),LOOKUP(集計用!Q979,得点換算データ!$K$17:$L$26)))</f>
        <v/>
      </c>
      <c r="S979" s="28" t="str">
        <f>IF(記入用!N979="","",ROUNDUP(記入用!N979,1))</f>
        <v/>
      </c>
      <c r="T979" s="30" t="str">
        <f>IF(集計用!S979="","",IF(集計用!F979="男",LOOKUP(集計用!S979,得点換算データ!$M$3:$N$12),LOOKUP(集計用!S979,得点換算データ!$M$17:$N$26)))</f>
        <v/>
      </c>
      <c r="U979" s="28" t="str">
        <f>IF(記入用!O979="","",ROUNDDOWN(記入用!O979,0))</f>
        <v/>
      </c>
      <c r="V979" s="30" t="str">
        <f>IF(集計用!U979="","",IF(集計用!F979="男",LOOKUP(集計用!U979,得点換算データ!$O$3:$P$12),LOOKUP(集計用!U979,得点換算データ!$O$17:$P$26)))</f>
        <v/>
      </c>
      <c r="W979" s="28" t="str">
        <f>IF(記入用!P979="","",ROUNDDOWN(記入用!P979,0))</f>
        <v/>
      </c>
      <c r="X979" s="30" t="str">
        <f>IF(集計用!W979="","",IF(集計用!F979="男",LOOKUP(集計用!W979,得点換算データ!$Q$3:$R$12),LOOKUP(集計用!W979,得点換算データ!$Q$17:$R$26)))</f>
        <v/>
      </c>
      <c r="Y979" s="28" t="str">
        <f>IF(SUM(集計用!H979+J979+L979+N979+P979+R979+T979+V979+X979)=0,"",(H979+J979+L979+N979+T979+V979+X979+MAX(P979,R979)))</f>
        <v/>
      </c>
      <c r="Z979" s="28" t="str">
        <f>IF(Y979="","",IF(C979=1,LOOKUP(Y979,得点換算データ!$B$29:$B$33,得点換算データ!$A$29:$A$33),IF(C979=2,LOOKUP(Y979,得点換算データ!$C$29:$C$33,得点換算データ!$A$29:$A$33),LOOKUP(Y979,得点換算データ!$D$29:$D$33,得点換算データ!$A$29:$A$33))))</f>
        <v/>
      </c>
      <c r="AA979" s="27">
        <f t="shared" si="150"/>
        <v>0</v>
      </c>
      <c r="AB979" s="27"/>
      <c r="AC979" s="27">
        <f t="shared" si="151"/>
        <v>0</v>
      </c>
      <c r="AD979" s="27">
        <f t="shared" si="152"/>
        <v>0</v>
      </c>
      <c r="AE979" s="27">
        <f t="shared" si="153"/>
        <v>0</v>
      </c>
      <c r="AF979" s="27">
        <f t="shared" si="154"/>
        <v>0</v>
      </c>
      <c r="AG979" s="27">
        <f t="shared" si="155"/>
        <v>0</v>
      </c>
      <c r="AH979" s="27">
        <f t="shared" si="156"/>
        <v>0</v>
      </c>
      <c r="AI979" s="27">
        <f t="shared" si="157"/>
        <v>0</v>
      </c>
      <c r="AJ979" s="27">
        <f t="shared" si="158"/>
        <v>0</v>
      </c>
      <c r="AK979" s="27">
        <f t="shared" si="159"/>
        <v>0</v>
      </c>
    </row>
    <row r="980" spans="1:37">
      <c r="A980" s="28" t="str">
        <f>IF(記入用!A980="","",記入用!A980)</f>
        <v/>
      </c>
      <c r="B980" s="28" t="str">
        <f>IF(記入用!B980="","",記入用!B980)</f>
        <v/>
      </c>
      <c r="C980" s="28" t="str">
        <f>IF(記入用!C980="","",記入用!C980)</f>
        <v/>
      </c>
      <c r="D980" s="28" t="str">
        <f>IF(記入用!D980="","",記入用!D980)</f>
        <v/>
      </c>
      <c r="E980" s="28" t="str">
        <f>IF(記入用!E980="","",記入用!E980)</f>
        <v/>
      </c>
      <c r="F980" s="28" t="str">
        <f>IF(記入用!F980="","",記入用!F980)</f>
        <v/>
      </c>
      <c r="G980" s="28" t="str">
        <f>IF(OR(記入用!G980=0,記入用!H980=0),"",ROUND((記入用!G980+記入用!H980)/2,0))</f>
        <v/>
      </c>
      <c r="H980" s="29" t="str">
        <f>IF(集計用!G980="","",IF(集計用!F980="男",LOOKUP(集計用!G980,得点換算データ!$A$3:$B$12),LOOKUP(集計用!G980,得点換算データ!$A$17:$B$26)))</f>
        <v/>
      </c>
      <c r="I980" s="28" t="str">
        <f>IF(記入用!I980="","",記入用!I980)</f>
        <v/>
      </c>
      <c r="J980" s="30" t="str">
        <f>IF(集計用!I980="","",IF(集計用!F980="男",LOOKUP(集計用!I980,得点換算データ!$C$3:$D$12),LOOKUP(集計用!I980,得点換算データ!$C$17:$D$26)))</f>
        <v/>
      </c>
      <c r="K980" s="28" t="str">
        <f>IF(記入用!J980="","",ROUNDDOWN(記入用!J980,0))</f>
        <v/>
      </c>
      <c r="L980" s="29" t="str">
        <f>IF(集計用!K980="","",IF(集計用!F980="男",LOOKUP(集計用!K980,得点換算データ!$E$3:$F$12),LOOKUP(集計用!K980,得点換算データ!$E$17:$F$26)))</f>
        <v/>
      </c>
      <c r="M980" s="28" t="str">
        <f>IF(記入用!K980="","",記入用!K980)</f>
        <v/>
      </c>
      <c r="N980" s="30" t="str">
        <f>IF(集計用!M980="","",IF(集計用!F980="男",LOOKUP(集計用!M980,得点換算データ!$G$3:$H$12),LOOKUP(集計用!M980,得点換算データ!$G$17:$H$26)))</f>
        <v/>
      </c>
      <c r="O980" s="28" t="str">
        <f>IF(記入用!L980="","",記入用!L980)</f>
        <v/>
      </c>
      <c r="P980" s="30" t="str">
        <f>IF(集計用!O980="","",IF(集計用!F980="男",LOOKUP(集計用!O980,得点換算データ!$I$3:$J$12),LOOKUP(集計用!O980,得点換算データ!$I$17:$J$26)))</f>
        <v/>
      </c>
      <c r="Q980" s="28" t="str">
        <f>IF(記入用!M980="","",記入用!M980)</f>
        <v/>
      </c>
      <c r="R980" s="30" t="str">
        <f>IF(集計用!Q980="","",IF(集計用!F980="男",LOOKUP(集計用!Q980,得点換算データ!$K$3:$L$12),LOOKUP(集計用!Q980,得点換算データ!$K$17:$L$26)))</f>
        <v/>
      </c>
      <c r="S980" s="28" t="str">
        <f>IF(記入用!N980="","",ROUNDUP(記入用!N980,1))</f>
        <v/>
      </c>
      <c r="T980" s="30" t="str">
        <f>IF(集計用!S980="","",IF(集計用!F980="男",LOOKUP(集計用!S980,得点換算データ!$M$3:$N$12),LOOKUP(集計用!S980,得点換算データ!$M$17:$N$26)))</f>
        <v/>
      </c>
      <c r="U980" s="28" t="str">
        <f>IF(記入用!O980="","",ROUNDDOWN(記入用!O980,0))</f>
        <v/>
      </c>
      <c r="V980" s="30" t="str">
        <f>IF(集計用!U980="","",IF(集計用!F980="男",LOOKUP(集計用!U980,得点換算データ!$O$3:$P$12),LOOKUP(集計用!U980,得点換算データ!$O$17:$P$26)))</f>
        <v/>
      </c>
      <c r="W980" s="28" t="str">
        <f>IF(記入用!P980="","",ROUNDDOWN(記入用!P980,0))</f>
        <v/>
      </c>
      <c r="X980" s="30" t="str">
        <f>IF(集計用!W980="","",IF(集計用!F980="男",LOOKUP(集計用!W980,得点換算データ!$Q$3:$R$12),LOOKUP(集計用!W980,得点換算データ!$Q$17:$R$26)))</f>
        <v/>
      </c>
      <c r="Y980" s="28" t="str">
        <f>IF(SUM(集計用!H980+J980+L980+N980+P980+R980+T980+V980+X980)=0,"",(H980+J980+L980+N980+T980+V980+X980+MAX(P980,R980)))</f>
        <v/>
      </c>
      <c r="Z980" s="28" t="str">
        <f>IF(Y980="","",IF(C980=1,LOOKUP(Y980,得点換算データ!$B$29:$B$33,得点換算データ!$A$29:$A$33),IF(C980=2,LOOKUP(Y980,得点換算データ!$C$29:$C$33,得点換算データ!$A$29:$A$33),LOOKUP(Y980,得点換算データ!$D$29:$D$33,得点換算データ!$A$29:$A$33))))</f>
        <v/>
      </c>
      <c r="AA980" s="27">
        <f t="shared" si="150"/>
        <v>0</v>
      </c>
      <c r="AB980" s="27"/>
      <c r="AC980" s="27">
        <f t="shared" si="151"/>
        <v>0</v>
      </c>
      <c r="AD980" s="27">
        <f t="shared" si="152"/>
        <v>0</v>
      </c>
      <c r="AE980" s="27">
        <f t="shared" si="153"/>
        <v>0</v>
      </c>
      <c r="AF980" s="27">
        <f t="shared" si="154"/>
        <v>0</v>
      </c>
      <c r="AG980" s="27">
        <f t="shared" si="155"/>
        <v>0</v>
      </c>
      <c r="AH980" s="27">
        <f t="shared" si="156"/>
        <v>0</v>
      </c>
      <c r="AI980" s="27">
        <f t="shared" si="157"/>
        <v>0</v>
      </c>
      <c r="AJ980" s="27">
        <f t="shared" si="158"/>
        <v>0</v>
      </c>
      <c r="AK980" s="27">
        <f t="shared" si="159"/>
        <v>0</v>
      </c>
    </row>
    <row r="981" spans="1:37">
      <c r="A981" s="28" t="str">
        <f>IF(記入用!A981="","",記入用!A981)</f>
        <v/>
      </c>
      <c r="B981" s="28" t="str">
        <f>IF(記入用!B981="","",記入用!B981)</f>
        <v/>
      </c>
      <c r="C981" s="28" t="str">
        <f>IF(記入用!C981="","",記入用!C981)</f>
        <v/>
      </c>
      <c r="D981" s="28" t="str">
        <f>IF(記入用!D981="","",記入用!D981)</f>
        <v/>
      </c>
      <c r="E981" s="28" t="str">
        <f>IF(記入用!E981="","",記入用!E981)</f>
        <v/>
      </c>
      <c r="F981" s="28" t="str">
        <f>IF(記入用!F981="","",記入用!F981)</f>
        <v/>
      </c>
      <c r="G981" s="28" t="str">
        <f>IF(OR(記入用!G981=0,記入用!H981=0),"",ROUND((記入用!G981+記入用!H981)/2,0))</f>
        <v/>
      </c>
      <c r="H981" s="29" t="str">
        <f>IF(集計用!G981="","",IF(集計用!F981="男",LOOKUP(集計用!G981,得点換算データ!$A$3:$B$12),LOOKUP(集計用!G981,得点換算データ!$A$17:$B$26)))</f>
        <v/>
      </c>
      <c r="I981" s="28" t="str">
        <f>IF(記入用!I981="","",記入用!I981)</f>
        <v/>
      </c>
      <c r="J981" s="30" t="str">
        <f>IF(集計用!I981="","",IF(集計用!F981="男",LOOKUP(集計用!I981,得点換算データ!$C$3:$D$12),LOOKUP(集計用!I981,得点換算データ!$C$17:$D$26)))</f>
        <v/>
      </c>
      <c r="K981" s="28" t="str">
        <f>IF(記入用!J981="","",ROUNDDOWN(記入用!J981,0))</f>
        <v/>
      </c>
      <c r="L981" s="29" t="str">
        <f>IF(集計用!K981="","",IF(集計用!F981="男",LOOKUP(集計用!K981,得点換算データ!$E$3:$F$12),LOOKUP(集計用!K981,得点換算データ!$E$17:$F$26)))</f>
        <v/>
      </c>
      <c r="M981" s="28" t="str">
        <f>IF(記入用!K981="","",記入用!K981)</f>
        <v/>
      </c>
      <c r="N981" s="30" t="str">
        <f>IF(集計用!M981="","",IF(集計用!F981="男",LOOKUP(集計用!M981,得点換算データ!$G$3:$H$12),LOOKUP(集計用!M981,得点換算データ!$G$17:$H$26)))</f>
        <v/>
      </c>
      <c r="O981" s="28" t="str">
        <f>IF(記入用!L981="","",記入用!L981)</f>
        <v/>
      </c>
      <c r="P981" s="30" t="str">
        <f>IF(集計用!O981="","",IF(集計用!F981="男",LOOKUP(集計用!O981,得点換算データ!$I$3:$J$12),LOOKUP(集計用!O981,得点換算データ!$I$17:$J$26)))</f>
        <v/>
      </c>
      <c r="Q981" s="28" t="str">
        <f>IF(記入用!M981="","",記入用!M981)</f>
        <v/>
      </c>
      <c r="R981" s="30" t="str">
        <f>IF(集計用!Q981="","",IF(集計用!F981="男",LOOKUP(集計用!Q981,得点換算データ!$K$3:$L$12),LOOKUP(集計用!Q981,得点換算データ!$K$17:$L$26)))</f>
        <v/>
      </c>
      <c r="S981" s="28" t="str">
        <f>IF(記入用!N981="","",ROUNDUP(記入用!N981,1))</f>
        <v/>
      </c>
      <c r="T981" s="30" t="str">
        <f>IF(集計用!S981="","",IF(集計用!F981="男",LOOKUP(集計用!S981,得点換算データ!$M$3:$N$12),LOOKUP(集計用!S981,得点換算データ!$M$17:$N$26)))</f>
        <v/>
      </c>
      <c r="U981" s="28" t="str">
        <f>IF(記入用!O981="","",ROUNDDOWN(記入用!O981,0))</f>
        <v/>
      </c>
      <c r="V981" s="30" t="str">
        <f>IF(集計用!U981="","",IF(集計用!F981="男",LOOKUP(集計用!U981,得点換算データ!$O$3:$P$12),LOOKUP(集計用!U981,得点換算データ!$O$17:$P$26)))</f>
        <v/>
      </c>
      <c r="W981" s="28" t="str">
        <f>IF(記入用!P981="","",ROUNDDOWN(記入用!P981,0))</f>
        <v/>
      </c>
      <c r="X981" s="30" t="str">
        <f>IF(集計用!W981="","",IF(集計用!F981="男",LOOKUP(集計用!W981,得点換算データ!$Q$3:$R$12),LOOKUP(集計用!W981,得点換算データ!$Q$17:$R$26)))</f>
        <v/>
      </c>
      <c r="Y981" s="28" t="str">
        <f>IF(SUM(集計用!H981+J981+L981+N981+P981+R981+T981+V981+X981)=0,"",(H981+J981+L981+N981+T981+V981+X981+MAX(P981,R981)))</f>
        <v/>
      </c>
      <c r="Z981" s="28" t="str">
        <f>IF(Y981="","",IF(C981=1,LOOKUP(Y981,得点換算データ!$B$29:$B$33,得点換算データ!$A$29:$A$33),IF(C981=2,LOOKUP(Y981,得点換算データ!$C$29:$C$33,得点換算データ!$A$29:$A$33),LOOKUP(Y981,得点換算データ!$D$29:$D$33,得点換算データ!$A$29:$A$33))))</f>
        <v/>
      </c>
      <c r="AA981" s="27">
        <f t="shared" si="150"/>
        <v>0</v>
      </c>
      <c r="AB981" s="27"/>
      <c r="AC981" s="27">
        <f t="shared" si="151"/>
        <v>0</v>
      </c>
      <c r="AD981" s="27">
        <f t="shared" si="152"/>
        <v>0</v>
      </c>
      <c r="AE981" s="27">
        <f t="shared" si="153"/>
        <v>0</v>
      </c>
      <c r="AF981" s="27">
        <f t="shared" si="154"/>
        <v>0</v>
      </c>
      <c r="AG981" s="27">
        <f t="shared" si="155"/>
        <v>0</v>
      </c>
      <c r="AH981" s="27">
        <f t="shared" si="156"/>
        <v>0</v>
      </c>
      <c r="AI981" s="27">
        <f t="shared" si="157"/>
        <v>0</v>
      </c>
      <c r="AJ981" s="27">
        <f t="shared" si="158"/>
        <v>0</v>
      </c>
      <c r="AK981" s="27">
        <f t="shared" si="159"/>
        <v>0</v>
      </c>
    </row>
    <row r="982" spans="1:37">
      <c r="A982" s="28" t="str">
        <f>IF(記入用!A982="","",記入用!A982)</f>
        <v/>
      </c>
      <c r="B982" s="28" t="str">
        <f>IF(記入用!B982="","",記入用!B982)</f>
        <v/>
      </c>
      <c r="C982" s="28" t="str">
        <f>IF(記入用!C982="","",記入用!C982)</f>
        <v/>
      </c>
      <c r="D982" s="28" t="str">
        <f>IF(記入用!D982="","",記入用!D982)</f>
        <v/>
      </c>
      <c r="E982" s="28" t="str">
        <f>IF(記入用!E982="","",記入用!E982)</f>
        <v/>
      </c>
      <c r="F982" s="28" t="str">
        <f>IF(記入用!F982="","",記入用!F982)</f>
        <v/>
      </c>
      <c r="G982" s="28" t="str">
        <f>IF(OR(記入用!G982=0,記入用!H982=0),"",ROUND((記入用!G982+記入用!H982)/2,0))</f>
        <v/>
      </c>
      <c r="H982" s="29" t="str">
        <f>IF(集計用!G982="","",IF(集計用!F982="男",LOOKUP(集計用!G982,得点換算データ!$A$3:$B$12),LOOKUP(集計用!G982,得点換算データ!$A$17:$B$26)))</f>
        <v/>
      </c>
      <c r="I982" s="28" t="str">
        <f>IF(記入用!I982="","",記入用!I982)</f>
        <v/>
      </c>
      <c r="J982" s="30" t="str">
        <f>IF(集計用!I982="","",IF(集計用!F982="男",LOOKUP(集計用!I982,得点換算データ!$C$3:$D$12),LOOKUP(集計用!I982,得点換算データ!$C$17:$D$26)))</f>
        <v/>
      </c>
      <c r="K982" s="28" t="str">
        <f>IF(記入用!J982="","",ROUNDDOWN(記入用!J982,0))</f>
        <v/>
      </c>
      <c r="L982" s="29" t="str">
        <f>IF(集計用!K982="","",IF(集計用!F982="男",LOOKUP(集計用!K982,得点換算データ!$E$3:$F$12),LOOKUP(集計用!K982,得点換算データ!$E$17:$F$26)))</f>
        <v/>
      </c>
      <c r="M982" s="28" t="str">
        <f>IF(記入用!K982="","",記入用!K982)</f>
        <v/>
      </c>
      <c r="N982" s="30" t="str">
        <f>IF(集計用!M982="","",IF(集計用!F982="男",LOOKUP(集計用!M982,得点換算データ!$G$3:$H$12),LOOKUP(集計用!M982,得点換算データ!$G$17:$H$26)))</f>
        <v/>
      </c>
      <c r="O982" s="28" t="str">
        <f>IF(記入用!L982="","",記入用!L982)</f>
        <v/>
      </c>
      <c r="P982" s="30" t="str">
        <f>IF(集計用!O982="","",IF(集計用!F982="男",LOOKUP(集計用!O982,得点換算データ!$I$3:$J$12),LOOKUP(集計用!O982,得点換算データ!$I$17:$J$26)))</f>
        <v/>
      </c>
      <c r="Q982" s="28" t="str">
        <f>IF(記入用!M982="","",記入用!M982)</f>
        <v/>
      </c>
      <c r="R982" s="30" t="str">
        <f>IF(集計用!Q982="","",IF(集計用!F982="男",LOOKUP(集計用!Q982,得点換算データ!$K$3:$L$12),LOOKUP(集計用!Q982,得点換算データ!$K$17:$L$26)))</f>
        <v/>
      </c>
      <c r="S982" s="28" t="str">
        <f>IF(記入用!N982="","",ROUNDUP(記入用!N982,1))</f>
        <v/>
      </c>
      <c r="T982" s="30" t="str">
        <f>IF(集計用!S982="","",IF(集計用!F982="男",LOOKUP(集計用!S982,得点換算データ!$M$3:$N$12),LOOKUP(集計用!S982,得点換算データ!$M$17:$N$26)))</f>
        <v/>
      </c>
      <c r="U982" s="28" t="str">
        <f>IF(記入用!O982="","",ROUNDDOWN(記入用!O982,0))</f>
        <v/>
      </c>
      <c r="V982" s="30" t="str">
        <f>IF(集計用!U982="","",IF(集計用!F982="男",LOOKUP(集計用!U982,得点換算データ!$O$3:$P$12),LOOKUP(集計用!U982,得点換算データ!$O$17:$P$26)))</f>
        <v/>
      </c>
      <c r="W982" s="28" t="str">
        <f>IF(記入用!P982="","",ROUNDDOWN(記入用!P982,0))</f>
        <v/>
      </c>
      <c r="X982" s="30" t="str">
        <f>IF(集計用!W982="","",IF(集計用!F982="男",LOOKUP(集計用!W982,得点換算データ!$Q$3:$R$12),LOOKUP(集計用!W982,得点換算データ!$Q$17:$R$26)))</f>
        <v/>
      </c>
      <c r="Y982" s="28" t="str">
        <f>IF(SUM(集計用!H982+J982+L982+N982+P982+R982+T982+V982+X982)=0,"",(H982+J982+L982+N982+T982+V982+X982+MAX(P982,R982)))</f>
        <v/>
      </c>
      <c r="Z982" s="28" t="str">
        <f>IF(Y982="","",IF(C982=1,LOOKUP(Y982,得点換算データ!$B$29:$B$33,得点換算データ!$A$29:$A$33),IF(C982=2,LOOKUP(Y982,得点換算データ!$C$29:$C$33,得点換算データ!$A$29:$A$33),LOOKUP(Y982,得点換算データ!$D$29:$D$33,得点換算データ!$A$29:$A$33))))</f>
        <v/>
      </c>
      <c r="AA982" s="27">
        <f t="shared" si="150"/>
        <v>0</v>
      </c>
      <c r="AB982" s="27"/>
      <c r="AC982" s="27">
        <f t="shared" si="151"/>
        <v>0</v>
      </c>
      <c r="AD982" s="27">
        <f t="shared" si="152"/>
        <v>0</v>
      </c>
      <c r="AE982" s="27">
        <f t="shared" si="153"/>
        <v>0</v>
      </c>
      <c r="AF982" s="27">
        <f t="shared" si="154"/>
        <v>0</v>
      </c>
      <c r="AG982" s="27">
        <f t="shared" si="155"/>
        <v>0</v>
      </c>
      <c r="AH982" s="27">
        <f t="shared" si="156"/>
        <v>0</v>
      </c>
      <c r="AI982" s="27">
        <f t="shared" si="157"/>
        <v>0</v>
      </c>
      <c r="AJ982" s="27">
        <f t="shared" si="158"/>
        <v>0</v>
      </c>
      <c r="AK982" s="27">
        <f t="shared" si="159"/>
        <v>0</v>
      </c>
    </row>
    <row r="983" spans="1:37">
      <c r="A983" s="28" t="str">
        <f>IF(記入用!A983="","",記入用!A983)</f>
        <v/>
      </c>
      <c r="B983" s="28" t="str">
        <f>IF(記入用!B983="","",記入用!B983)</f>
        <v/>
      </c>
      <c r="C983" s="28" t="str">
        <f>IF(記入用!C983="","",記入用!C983)</f>
        <v/>
      </c>
      <c r="D983" s="28" t="str">
        <f>IF(記入用!D983="","",記入用!D983)</f>
        <v/>
      </c>
      <c r="E983" s="28" t="str">
        <f>IF(記入用!E983="","",記入用!E983)</f>
        <v/>
      </c>
      <c r="F983" s="28" t="str">
        <f>IF(記入用!F983="","",記入用!F983)</f>
        <v/>
      </c>
      <c r="G983" s="28" t="str">
        <f>IF(OR(記入用!G983=0,記入用!H983=0),"",ROUND((記入用!G983+記入用!H983)/2,0))</f>
        <v/>
      </c>
      <c r="H983" s="29" t="str">
        <f>IF(集計用!G983="","",IF(集計用!F983="男",LOOKUP(集計用!G983,得点換算データ!$A$3:$B$12),LOOKUP(集計用!G983,得点換算データ!$A$17:$B$26)))</f>
        <v/>
      </c>
      <c r="I983" s="28" t="str">
        <f>IF(記入用!I983="","",記入用!I983)</f>
        <v/>
      </c>
      <c r="J983" s="30" t="str">
        <f>IF(集計用!I983="","",IF(集計用!F983="男",LOOKUP(集計用!I983,得点換算データ!$C$3:$D$12),LOOKUP(集計用!I983,得点換算データ!$C$17:$D$26)))</f>
        <v/>
      </c>
      <c r="K983" s="28" t="str">
        <f>IF(記入用!J983="","",ROUNDDOWN(記入用!J983,0))</f>
        <v/>
      </c>
      <c r="L983" s="29" t="str">
        <f>IF(集計用!K983="","",IF(集計用!F983="男",LOOKUP(集計用!K983,得点換算データ!$E$3:$F$12),LOOKUP(集計用!K983,得点換算データ!$E$17:$F$26)))</f>
        <v/>
      </c>
      <c r="M983" s="28" t="str">
        <f>IF(記入用!K983="","",記入用!K983)</f>
        <v/>
      </c>
      <c r="N983" s="30" t="str">
        <f>IF(集計用!M983="","",IF(集計用!F983="男",LOOKUP(集計用!M983,得点換算データ!$G$3:$H$12),LOOKUP(集計用!M983,得点換算データ!$G$17:$H$26)))</f>
        <v/>
      </c>
      <c r="O983" s="28" t="str">
        <f>IF(記入用!L983="","",記入用!L983)</f>
        <v/>
      </c>
      <c r="P983" s="30" t="str">
        <f>IF(集計用!O983="","",IF(集計用!F983="男",LOOKUP(集計用!O983,得点換算データ!$I$3:$J$12),LOOKUP(集計用!O983,得点換算データ!$I$17:$J$26)))</f>
        <v/>
      </c>
      <c r="Q983" s="28" t="str">
        <f>IF(記入用!M983="","",記入用!M983)</f>
        <v/>
      </c>
      <c r="R983" s="30" t="str">
        <f>IF(集計用!Q983="","",IF(集計用!F983="男",LOOKUP(集計用!Q983,得点換算データ!$K$3:$L$12),LOOKUP(集計用!Q983,得点換算データ!$K$17:$L$26)))</f>
        <v/>
      </c>
      <c r="S983" s="28" t="str">
        <f>IF(記入用!N983="","",ROUNDUP(記入用!N983,1))</f>
        <v/>
      </c>
      <c r="T983" s="30" t="str">
        <f>IF(集計用!S983="","",IF(集計用!F983="男",LOOKUP(集計用!S983,得点換算データ!$M$3:$N$12),LOOKUP(集計用!S983,得点換算データ!$M$17:$N$26)))</f>
        <v/>
      </c>
      <c r="U983" s="28" t="str">
        <f>IF(記入用!O983="","",ROUNDDOWN(記入用!O983,0))</f>
        <v/>
      </c>
      <c r="V983" s="30" t="str">
        <f>IF(集計用!U983="","",IF(集計用!F983="男",LOOKUP(集計用!U983,得点換算データ!$O$3:$P$12),LOOKUP(集計用!U983,得点換算データ!$O$17:$P$26)))</f>
        <v/>
      </c>
      <c r="W983" s="28" t="str">
        <f>IF(記入用!P983="","",ROUNDDOWN(記入用!P983,0))</f>
        <v/>
      </c>
      <c r="X983" s="30" t="str">
        <f>IF(集計用!W983="","",IF(集計用!F983="男",LOOKUP(集計用!W983,得点換算データ!$Q$3:$R$12),LOOKUP(集計用!W983,得点換算データ!$Q$17:$R$26)))</f>
        <v/>
      </c>
      <c r="Y983" s="28" t="str">
        <f>IF(SUM(集計用!H983+J983+L983+N983+P983+R983+T983+V983+X983)=0,"",(H983+J983+L983+N983+T983+V983+X983+MAX(P983,R983)))</f>
        <v/>
      </c>
      <c r="Z983" s="28" t="str">
        <f>IF(Y983="","",IF(C983=1,LOOKUP(Y983,得点換算データ!$B$29:$B$33,得点換算データ!$A$29:$A$33),IF(C983=2,LOOKUP(Y983,得点換算データ!$C$29:$C$33,得点換算データ!$A$29:$A$33),LOOKUP(Y983,得点換算データ!$D$29:$D$33,得点換算データ!$A$29:$A$33))))</f>
        <v/>
      </c>
      <c r="AA983" s="27">
        <f t="shared" si="150"/>
        <v>0</v>
      </c>
      <c r="AB983" s="27"/>
      <c r="AC983" s="27">
        <f t="shared" si="151"/>
        <v>0</v>
      </c>
      <c r="AD983" s="27">
        <f t="shared" si="152"/>
        <v>0</v>
      </c>
      <c r="AE983" s="27">
        <f t="shared" si="153"/>
        <v>0</v>
      </c>
      <c r="AF983" s="27">
        <f t="shared" si="154"/>
        <v>0</v>
      </c>
      <c r="AG983" s="27">
        <f t="shared" si="155"/>
        <v>0</v>
      </c>
      <c r="AH983" s="27">
        <f t="shared" si="156"/>
        <v>0</v>
      </c>
      <c r="AI983" s="27">
        <f t="shared" si="157"/>
        <v>0</v>
      </c>
      <c r="AJ983" s="27">
        <f t="shared" si="158"/>
        <v>0</v>
      </c>
      <c r="AK983" s="27">
        <f t="shared" si="159"/>
        <v>0</v>
      </c>
    </row>
    <row r="984" spans="1:37">
      <c r="A984" s="28" t="str">
        <f>IF(記入用!A984="","",記入用!A984)</f>
        <v/>
      </c>
      <c r="B984" s="28" t="str">
        <f>IF(記入用!B984="","",記入用!B984)</f>
        <v/>
      </c>
      <c r="C984" s="28" t="str">
        <f>IF(記入用!C984="","",記入用!C984)</f>
        <v/>
      </c>
      <c r="D984" s="28" t="str">
        <f>IF(記入用!D984="","",記入用!D984)</f>
        <v/>
      </c>
      <c r="E984" s="28" t="str">
        <f>IF(記入用!E984="","",記入用!E984)</f>
        <v/>
      </c>
      <c r="F984" s="28" t="str">
        <f>IF(記入用!F984="","",記入用!F984)</f>
        <v/>
      </c>
      <c r="G984" s="28" t="str">
        <f>IF(OR(記入用!G984=0,記入用!H984=0),"",ROUND((記入用!G984+記入用!H984)/2,0))</f>
        <v/>
      </c>
      <c r="H984" s="29" t="str">
        <f>IF(集計用!G984="","",IF(集計用!F984="男",LOOKUP(集計用!G984,得点換算データ!$A$3:$B$12),LOOKUP(集計用!G984,得点換算データ!$A$17:$B$26)))</f>
        <v/>
      </c>
      <c r="I984" s="28" t="str">
        <f>IF(記入用!I984="","",記入用!I984)</f>
        <v/>
      </c>
      <c r="J984" s="30" t="str">
        <f>IF(集計用!I984="","",IF(集計用!F984="男",LOOKUP(集計用!I984,得点換算データ!$C$3:$D$12),LOOKUP(集計用!I984,得点換算データ!$C$17:$D$26)))</f>
        <v/>
      </c>
      <c r="K984" s="28" t="str">
        <f>IF(記入用!J984="","",ROUNDDOWN(記入用!J984,0))</f>
        <v/>
      </c>
      <c r="L984" s="29" t="str">
        <f>IF(集計用!K984="","",IF(集計用!F984="男",LOOKUP(集計用!K984,得点換算データ!$E$3:$F$12),LOOKUP(集計用!K984,得点換算データ!$E$17:$F$26)))</f>
        <v/>
      </c>
      <c r="M984" s="28" t="str">
        <f>IF(記入用!K984="","",記入用!K984)</f>
        <v/>
      </c>
      <c r="N984" s="30" t="str">
        <f>IF(集計用!M984="","",IF(集計用!F984="男",LOOKUP(集計用!M984,得点換算データ!$G$3:$H$12),LOOKUP(集計用!M984,得点換算データ!$G$17:$H$26)))</f>
        <v/>
      </c>
      <c r="O984" s="28" t="str">
        <f>IF(記入用!L984="","",記入用!L984)</f>
        <v/>
      </c>
      <c r="P984" s="30" t="str">
        <f>IF(集計用!O984="","",IF(集計用!F984="男",LOOKUP(集計用!O984,得点換算データ!$I$3:$J$12),LOOKUP(集計用!O984,得点換算データ!$I$17:$J$26)))</f>
        <v/>
      </c>
      <c r="Q984" s="28" t="str">
        <f>IF(記入用!M984="","",記入用!M984)</f>
        <v/>
      </c>
      <c r="R984" s="30" t="str">
        <f>IF(集計用!Q984="","",IF(集計用!F984="男",LOOKUP(集計用!Q984,得点換算データ!$K$3:$L$12),LOOKUP(集計用!Q984,得点換算データ!$K$17:$L$26)))</f>
        <v/>
      </c>
      <c r="S984" s="28" t="str">
        <f>IF(記入用!N984="","",ROUNDUP(記入用!N984,1))</f>
        <v/>
      </c>
      <c r="T984" s="30" t="str">
        <f>IF(集計用!S984="","",IF(集計用!F984="男",LOOKUP(集計用!S984,得点換算データ!$M$3:$N$12),LOOKUP(集計用!S984,得点換算データ!$M$17:$N$26)))</f>
        <v/>
      </c>
      <c r="U984" s="28" t="str">
        <f>IF(記入用!O984="","",ROUNDDOWN(記入用!O984,0))</f>
        <v/>
      </c>
      <c r="V984" s="30" t="str">
        <f>IF(集計用!U984="","",IF(集計用!F984="男",LOOKUP(集計用!U984,得点換算データ!$O$3:$P$12),LOOKUP(集計用!U984,得点換算データ!$O$17:$P$26)))</f>
        <v/>
      </c>
      <c r="W984" s="28" t="str">
        <f>IF(記入用!P984="","",ROUNDDOWN(記入用!P984,0))</f>
        <v/>
      </c>
      <c r="X984" s="30" t="str">
        <f>IF(集計用!W984="","",IF(集計用!F984="男",LOOKUP(集計用!W984,得点換算データ!$Q$3:$R$12),LOOKUP(集計用!W984,得点換算データ!$Q$17:$R$26)))</f>
        <v/>
      </c>
      <c r="Y984" s="28" t="str">
        <f>IF(SUM(集計用!H984+J984+L984+N984+P984+R984+T984+V984+X984)=0,"",(H984+J984+L984+N984+T984+V984+X984+MAX(P984,R984)))</f>
        <v/>
      </c>
      <c r="Z984" s="28" t="str">
        <f>IF(Y984="","",IF(C984=1,LOOKUP(Y984,得点換算データ!$B$29:$B$33,得点換算データ!$A$29:$A$33),IF(C984=2,LOOKUP(Y984,得点換算データ!$C$29:$C$33,得点換算データ!$A$29:$A$33),LOOKUP(Y984,得点換算データ!$D$29:$D$33,得点換算データ!$A$29:$A$33))))</f>
        <v/>
      </c>
      <c r="AA984" s="27">
        <f t="shared" si="150"/>
        <v>0</v>
      </c>
      <c r="AB984" s="27"/>
      <c r="AC984" s="27">
        <f t="shared" si="151"/>
        <v>0</v>
      </c>
      <c r="AD984" s="27">
        <f t="shared" si="152"/>
        <v>0</v>
      </c>
      <c r="AE984" s="27">
        <f t="shared" si="153"/>
        <v>0</v>
      </c>
      <c r="AF984" s="27">
        <f t="shared" si="154"/>
        <v>0</v>
      </c>
      <c r="AG984" s="27">
        <f t="shared" si="155"/>
        <v>0</v>
      </c>
      <c r="AH984" s="27">
        <f t="shared" si="156"/>
        <v>0</v>
      </c>
      <c r="AI984" s="27">
        <f t="shared" si="157"/>
        <v>0</v>
      </c>
      <c r="AJ984" s="27">
        <f t="shared" si="158"/>
        <v>0</v>
      </c>
      <c r="AK984" s="27">
        <f t="shared" si="159"/>
        <v>0</v>
      </c>
    </row>
    <row r="985" spans="1:37">
      <c r="A985" s="28" t="str">
        <f>IF(記入用!A985="","",記入用!A985)</f>
        <v/>
      </c>
      <c r="B985" s="28" t="str">
        <f>IF(記入用!B985="","",記入用!B985)</f>
        <v/>
      </c>
      <c r="C985" s="28" t="str">
        <f>IF(記入用!C985="","",記入用!C985)</f>
        <v/>
      </c>
      <c r="D985" s="28" t="str">
        <f>IF(記入用!D985="","",記入用!D985)</f>
        <v/>
      </c>
      <c r="E985" s="28" t="str">
        <f>IF(記入用!E985="","",記入用!E985)</f>
        <v/>
      </c>
      <c r="F985" s="28" t="str">
        <f>IF(記入用!F985="","",記入用!F985)</f>
        <v/>
      </c>
      <c r="G985" s="28" t="str">
        <f>IF(OR(記入用!G985=0,記入用!H985=0),"",ROUND((記入用!G985+記入用!H985)/2,0))</f>
        <v/>
      </c>
      <c r="H985" s="29" t="str">
        <f>IF(集計用!G985="","",IF(集計用!F985="男",LOOKUP(集計用!G985,得点換算データ!$A$3:$B$12),LOOKUP(集計用!G985,得点換算データ!$A$17:$B$26)))</f>
        <v/>
      </c>
      <c r="I985" s="28" t="str">
        <f>IF(記入用!I985="","",記入用!I985)</f>
        <v/>
      </c>
      <c r="J985" s="30" t="str">
        <f>IF(集計用!I985="","",IF(集計用!F985="男",LOOKUP(集計用!I985,得点換算データ!$C$3:$D$12),LOOKUP(集計用!I985,得点換算データ!$C$17:$D$26)))</f>
        <v/>
      </c>
      <c r="K985" s="28" t="str">
        <f>IF(記入用!J985="","",ROUNDDOWN(記入用!J985,0))</f>
        <v/>
      </c>
      <c r="L985" s="29" t="str">
        <f>IF(集計用!K985="","",IF(集計用!F985="男",LOOKUP(集計用!K985,得点換算データ!$E$3:$F$12),LOOKUP(集計用!K985,得点換算データ!$E$17:$F$26)))</f>
        <v/>
      </c>
      <c r="M985" s="28" t="str">
        <f>IF(記入用!K985="","",記入用!K985)</f>
        <v/>
      </c>
      <c r="N985" s="30" t="str">
        <f>IF(集計用!M985="","",IF(集計用!F985="男",LOOKUP(集計用!M985,得点換算データ!$G$3:$H$12),LOOKUP(集計用!M985,得点換算データ!$G$17:$H$26)))</f>
        <v/>
      </c>
      <c r="O985" s="28" t="str">
        <f>IF(記入用!L985="","",記入用!L985)</f>
        <v/>
      </c>
      <c r="P985" s="30" t="str">
        <f>IF(集計用!O985="","",IF(集計用!F985="男",LOOKUP(集計用!O985,得点換算データ!$I$3:$J$12),LOOKUP(集計用!O985,得点換算データ!$I$17:$J$26)))</f>
        <v/>
      </c>
      <c r="Q985" s="28" t="str">
        <f>IF(記入用!M985="","",記入用!M985)</f>
        <v/>
      </c>
      <c r="R985" s="30" t="str">
        <f>IF(集計用!Q985="","",IF(集計用!F985="男",LOOKUP(集計用!Q985,得点換算データ!$K$3:$L$12),LOOKUP(集計用!Q985,得点換算データ!$K$17:$L$26)))</f>
        <v/>
      </c>
      <c r="S985" s="28" t="str">
        <f>IF(記入用!N985="","",ROUNDUP(記入用!N985,1))</f>
        <v/>
      </c>
      <c r="T985" s="30" t="str">
        <f>IF(集計用!S985="","",IF(集計用!F985="男",LOOKUP(集計用!S985,得点換算データ!$M$3:$N$12),LOOKUP(集計用!S985,得点換算データ!$M$17:$N$26)))</f>
        <v/>
      </c>
      <c r="U985" s="28" t="str">
        <f>IF(記入用!O985="","",ROUNDDOWN(記入用!O985,0))</f>
        <v/>
      </c>
      <c r="V985" s="30" t="str">
        <f>IF(集計用!U985="","",IF(集計用!F985="男",LOOKUP(集計用!U985,得点換算データ!$O$3:$P$12),LOOKUP(集計用!U985,得点換算データ!$O$17:$P$26)))</f>
        <v/>
      </c>
      <c r="W985" s="28" t="str">
        <f>IF(記入用!P985="","",ROUNDDOWN(記入用!P985,0))</f>
        <v/>
      </c>
      <c r="X985" s="30" t="str">
        <f>IF(集計用!W985="","",IF(集計用!F985="男",LOOKUP(集計用!W985,得点換算データ!$Q$3:$R$12),LOOKUP(集計用!W985,得点換算データ!$Q$17:$R$26)))</f>
        <v/>
      </c>
      <c r="Y985" s="28" t="str">
        <f>IF(SUM(集計用!H985+J985+L985+N985+P985+R985+T985+V985+X985)=0,"",(H985+J985+L985+N985+T985+V985+X985+MAX(P985,R985)))</f>
        <v/>
      </c>
      <c r="Z985" s="28" t="str">
        <f>IF(Y985="","",IF(C985=1,LOOKUP(Y985,得点換算データ!$B$29:$B$33,得点換算データ!$A$29:$A$33),IF(C985=2,LOOKUP(Y985,得点換算データ!$C$29:$C$33,得点換算データ!$A$29:$A$33),LOOKUP(Y985,得点換算データ!$D$29:$D$33,得点換算データ!$A$29:$A$33))))</f>
        <v/>
      </c>
      <c r="AA985" s="27">
        <f t="shared" si="150"/>
        <v>0</v>
      </c>
      <c r="AB985" s="27"/>
      <c r="AC985" s="27">
        <f t="shared" si="151"/>
        <v>0</v>
      </c>
      <c r="AD985" s="27">
        <f t="shared" si="152"/>
        <v>0</v>
      </c>
      <c r="AE985" s="27">
        <f t="shared" si="153"/>
        <v>0</v>
      </c>
      <c r="AF985" s="27">
        <f t="shared" si="154"/>
        <v>0</v>
      </c>
      <c r="AG985" s="27">
        <f t="shared" si="155"/>
        <v>0</v>
      </c>
      <c r="AH985" s="27">
        <f t="shared" si="156"/>
        <v>0</v>
      </c>
      <c r="AI985" s="27">
        <f t="shared" si="157"/>
        <v>0</v>
      </c>
      <c r="AJ985" s="27">
        <f t="shared" si="158"/>
        <v>0</v>
      </c>
      <c r="AK985" s="27">
        <f t="shared" si="159"/>
        <v>0</v>
      </c>
    </row>
    <row r="986" spans="1:37">
      <c r="A986" s="28" t="str">
        <f>IF(記入用!A986="","",記入用!A986)</f>
        <v/>
      </c>
      <c r="B986" s="28" t="str">
        <f>IF(記入用!B986="","",記入用!B986)</f>
        <v/>
      </c>
      <c r="C986" s="28" t="str">
        <f>IF(記入用!C986="","",記入用!C986)</f>
        <v/>
      </c>
      <c r="D986" s="28" t="str">
        <f>IF(記入用!D986="","",記入用!D986)</f>
        <v/>
      </c>
      <c r="E986" s="28" t="str">
        <f>IF(記入用!E986="","",記入用!E986)</f>
        <v/>
      </c>
      <c r="F986" s="28" t="str">
        <f>IF(記入用!F986="","",記入用!F986)</f>
        <v/>
      </c>
      <c r="G986" s="28" t="str">
        <f>IF(OR(記入用!G986=0,記入用!H986=0),"",ROUND((記入用!G986+記入用!H986)/2,0))</f>
        <v/>
      </c>
      <c r="H986" s="29" t="str">
        <f>IF(集計用!G986="","",IF(集計用!F986="男",LOOKUP(集計用!G986,得点換算データ!$A$3:$B$12),LOOKUP(集計用!G986,得点換算データ!$A$17:$B$26)))</f>
        <v/>
      </c>
      <c r="I986" s="28" t="str">
        <f>IF(記入用!I986="","",記入用!I986)</f>
        <v/>
      </c>
      <c r="J986" s="30" t="str">
        <f>IF(集計用!I986="","",IF(集計用!F986="男",LOOKUP(集計用!I986,得点換算データ!$C$3:$D$12),LOOKUP(集計用!I986,得点換算データ!$C$17:$D$26)))</f>
        <v/>
      </c>
      <c r="K986" s="28" t="str">
        <f>IF(記入用!J986="","",ROUNDDOWN(記入用!J986,0))</f>
        <v/>
      </c>
      <c r="L986" s="29" t="str">
        <f>IF(集計用!K986="","",IF(集計用!F986="男",LOOKUP(集計用!K986,得点換算データ!$E$3:$F$12),LOOKUP(集計用!K986,得点換算データ!$E$17:$F$26)))</f>
        <v/>
      </c>
      <c r="M986" s="28" t="str">
        <f>IF(記入用!K986="","",記入用!K986)</f>
        <v/>
      </c>
      <c r="N986" s="30" t="str">
        <f>IF(集計用!M986="","",IF(集計用!F986="男",LOOKUP(集計用!M986,得点換算データ!$G$3:$H$12),LOOKUP(集計用!M986,得点換算データ!$G$17:$H$26)))</f>
        <v/>
      </c>
      <c r="O986" s="28" t="str">
        <f>IF(記入用!L986="","",記入用!L986)</f>
        <v/>
      </c>
      <c r="P986" s="30" t="str">
        <f>IF(集計用!O986="","",IF(集計用!F986="男",LOOKUP(集計用!O986,得点換算データ!$I$3:$J$12),LOOKUP(集計用!O986,得点換算データ!$I$17:$J$26)))</f>
        <v/>
      </c>
      <c r="Q986" s="28" t="str">
        <f>IF(記入用!M986="","",記入用!M986)</f>
        <v/>
      </c>
      <c r="R986" s="30" t="str">
        <f>IF(集計用!Q986="","",IF(集計用!F986="男",LOOKUP(集計用!Q986,得点換算データ!$K$3:$L$12),LOOKUP(集計用!Q986,得点換算データ!$K$17:$L$26)))</f>
        <v/>
      </c>
      <c r="S986" s="28" t="str">
        <f>IF(記入用!N986="","",ROUNDUP(記入用!N986,1))</f>
        <v/>
      </c>
      <c r="T986" s="30" t="str">
        <f>IF(集計用!S986="","",IF(集計用!F986="男",LOOKUP(集計用!S986,得点換算データ!$M$3:$N$12),LOOKUP(集計用!S986,得点換算データ!$M$17:$N$26)))</f>
        <v/>
      </c>
      <c r="U986" s="28" t="str">
        <f>IF(記入用!O986="","",ROUNDDOWN(記入用!O986,0))</f>
        <v/>
      </c>
      <c r="V986" s="30" t="str">
        <f>IF(集計用!U986="","",IF(集計用!F986="男",LOOKUP(集計用!U986,得点換算データ!$O$3:$P$12),LOOKUP(集計用!U986,得点換算データ!$O$17:$P$26)))</f>
        <v/>
      </c>
      <c r="W986" s="28" t="str">
        <f>IF(記入用!P986="","",ROUNDDOWN(記入用!P986,0))</f>
        <v/>
      </c>
      <c r="X986" s="30" t="str">
        <f>IF(集計用!W986="","",IF(集計用!F986="男",LOOKUP(集計用!W986,得点換算データ!$Q$3:$R$12),LOOKUP(集計用!W986,得点換算データ!$Q$17:$R$26)))</f>
        <v/>
      </c>
      <c r="Y986" s="28" t="str">
        <f>IF(SUM(集計用!H986+J986+L986+N986+P986+R986+T986+V986+X986)=0,"",(H986+J986+L986+N986+T986+V986+X986+MAX(P986,R986)))</f>
        <v/>
      </c>
      <c r="Z986" s="28" t="str">
        <f>IF(Y986="","",IF(C986=1,LOOKUP(Y986,得点換算データ!$B$29:$B$33,得点換算データ!$A$29:$A$33),IF(C986=2,LOOKUP(Y986,得点換算データ!$C$29:$C$33,得点換算データ!$A$29:$A$33),LOOKUP(Y986,得点換算データ!$D$29:$D$33,得点換算データ!$A$29:$A$33))))</f>
        <v/>
      </c>
      <c r="AA986" s="27">
        <f t="shared" si="150"/>
        <v>0</v>
      </c>
      <c r="AB986" s="27"/>
      <c r="AC986" s="27">
        <f t="shared" si="151"/>
        <v>0</v>
      </c>
      <c r="AD986" s="27">
        <f t="shared" si="152"/>
        <v>0</v>
      </c>
      <c r="AE986" s="27">
        <f t="shared" si="153"/>
        <v>0</v>
      </c>
      <c r="AF986" s="27">
        <f t="shared" si="154"/>
        <v>0</v>
      </c>
      <c r="AG986" s="27">
        <f t="shared" si="155"/>
        <v>0</v>
      </c>
      <c r="AH986" s="27">
        <f t="shared" si="156"/>
        <v>0</v>
      </c>
      <c r="AI986" s="27">
        <f t="shared" si="157"/>
        <v>0</v>
      </c>
      <c r="AJ986" s="27">
        <f t="shared" si="158"/>
        <v>0</v>
      </c>
      <c r="AK986" s="27">
        <f t="shared" si="159"/>
        <v>0</v>
      </c>
    </row>
    <row r="987" spans="1:37">
      <c r="A987" s="28" t="str">
        <f>IF(記入用!A987="","",記入用!A987)</f>
        <v/>
      </c>
      <c r="B987" s="28" t="str">
        <f>IF(記入用!B987="","",記入用!B987)</f>
        <v/>
      </c>
      <c r="C987" s="28" t="str">
        <f>IF(記入用!C987="","",記入用!C987)</f>
        <v/>
      </c>
      <c r="D987" s="28" t="str">
        <f>IF(記入用!D987="","",記入用!D987)</f>
        <v/>
      </c>
      <c r="E987" s="28" t="str">
        <f>IF(記入用!E987="","",記入用!E987)</f>
        <v/>
      </c>
      <c r="F987" s="28" t="str">
        <f>IF(記入用!F987="","",記入用!F987)</f>
        <v/>
      </c>
      <c r="G987" s="28" t="str">
        <f>IF(OR(記入用!G987=0,記入用!H987=0),"",ROUND((記入用!G987+記入用!H987)/2,0))</f>
        <v/>
      </c>
      <c r="H987" s="29" t="str">
        <f>IF(集計用!G987="","",IF(集計用!F987="男",LOOKUP(集計用!G987,得点換算データ!$A$3:$B$12),LOOKUP(集計用!G987,得点換算データ!$A$17:$B$26)))</f>
        <v/>
      </c>
      <c r="I987" s="28" t="str">
        <f>IF(記入用!I987="","",記入用!I987)</f>
        <v/>
      </c>
      <c r="J987" s="30" t="str">
        <f>IF(集計用!I987="","",IF(集計用!F987="男",LOOKUP(集計用!I987,得点換算データ!$C$3:$D$12),LOOKUP(集計用!I987,得点換算データ!$C$17:$D$26)))</f>
        <v/>
      </c>
      <c r="K987" s="28" t="str">
        <f>IF(記入用!J987="","",ROUNDDOWN(記入用!J987,0))</f>
        <v/>
      </c>
      <c r="L987" s="29" t="str">
        <f>IF(集計用!K987="","",IF(集計用!F987="男",LOOKUP(集計用!K987,得点換算データ!$E$3:$F$12),LOOKUP(集計用!K987,得点換算データ!$E$17:$F$26)))</f>
        <v/>
      </c>
      <c r="M987" s="28" t="str">
        <f>IF(記入用!K987="","",記入用!K987)</f>
        <v/>
      </c>
      <c r="N987" s="30" t="str">
        <f>IF(集計用!M987="","",IF(集計用!F987="男",LOOKUP(集計用!M987,得点換算データ!$G$3:$H$12),LOOKUP(集計用!M987,得点換算データ!$G$17:$H$26)))</f>
        <v/>
      </c>
      <c r="O987" s="28" t="str">
        <f>IF(記入用!L987="","",記入用!L987)</f>
        <v/>
      </c>
      <c r="P987" s="30" t="str">
        <f>IF(集計用!O987="","",IF(集計用!F987="男",LOOKUP(集計用!O987,得点換算データ!$I$3:$J$12),LOOKUP(集計用!O987,得点換算データ!$I$17:$J$26)))</f>
        <v/>
      </c>
      <c r="Q987" s="28" t="str">
        <f>IF(記入用!M987="","",記入用!M987)</f>
        <v/>
      </c>
      <c r="R987" s="30" t="str">
        <f>IF(集計用!Q987="","",IF(集計用!F987="男",LOOKUP(集計用!Q987,得点換算データ!$K$3:$L$12),LOOKUP(集計用!Q987,得点換算データ!$K$17:$L$26)))</f>
        <v/>
      </c>
      <c r="S987" s="28" t="str">
        <f>IF(記入用!N987="","",ROUNDUP(記入用!N987,1))</f>
        <v/>
      </c>
      <c r="T987" s="30" t="str">
        <f>IF(集計用!S987="","",IF(集計用!F987="男",LOOKUP(集計用!S987,得点換算データ!$M$3:$N$12),LOOKUP(集計用!S987,得点換算データ!$M$17:$N$26)))</f>
        <v/>
      </c>
      <c r="U987" s="28" t="str">
        <f>IF(記入用!O987="","",ROUNDDOWN(記入用!O987,0))</f>
        <v/>
      </c>
      <c r="V987" s="30" t="str">
        <f>IF(集計用!U987="","",IF(集計用!F987="男",LOOKUP(集計用!U987,得点換算データ!$O$3:$P$12),LOOKUP(集計用!U987,得点換算データ!$O$17:$P$26)))</f>
        <v/>
      </c>
      <c r="W987" s="28" t="str">
        <f>IF(記入用!P987="","",ROUNDDOWN(記入用!P987,0))</f>
        <v/>
      </c>
      <c r="X987" s="30" t="str">
        <f>IF(集計用!W987="","",IF(集計用!F987="男",LOOKUP(集計用!W987,得点換算データ!$Q$3:$R$12),LOOKUP(集計用!W987,得点換算データ!$Q$17:$R$26)))</f>
        <v/>
      </c>
      <c r="Y987" s="28" t="str">
        <f>IF(SUM(集計用!H987+J987+L987+N987+P987+R987+T987+V987+X987)=0,"",(H987+J987+L987+N987+T987+V987+X987+MAX(P987,R987)))</f>
        <v/>
      </c>
      <c r="Z987" s="28" t="str">
        <f>IF(Y987="","",IF(C987=1,LOOKUP(Y987,得点換算データ!$B$29:$B$33,得点換算データ!$A$29:$A$33),IF(C987=2,LOOKUP(Y987,得点換算データ!$C$29:$C$33,得点換算データ!$A$29:$A$33),LOOKUP(Y987,得点換算データ!$D$29:$D$33,得点換算データ!$A$29:$A$33))))</f>
        <v/>
      </c>
      <c r="AA987" s="27">
        <f t="shared" si="150"/>
        <v>0</v>
      </c>
      <c r="AB987" s="27"/>
      <c r="AC987" s="27">
        <f t="shared" si="151"/>
        <v>0</v>
      </c>
      <c r="AD987" s="27">
        <f t="shared" si="152"/>
        <v>0</v>
      </c>
      <c r="AE987" s="27">
        <f t="shared" si="153"/>
        <v>0</v>
      </c>
      <c r="AF987" s="27">
        <f t="shared" si="154"/>
        <v>0</v>
      </c>
      <c r="AG987" s="27">
        <f t="shared" si="155"/>
        <v>0</v>
      </c>
      <c r="AH987" s="27">
        <f t="shared" si="156"/>
        <v>0</v>
      </c>
      <c r="AI987" s="27">
        <f t="shared" si="157"/>
        <v>0</v>
      </c>
      <c r="AJ987" s="27">
        <f t="shared" si="158"/>
        <v>0</v>
      </c>
      <c r="AK987" s="27">
        <f t="shared" si="159"/>
        <v>0</v>
      </c>
    </row>
    <row r="988" spans="1:37">
      <c r="A988" s="28" t="str">
        <f>IF(記入用!A988="","",記入用!A988)</f>
        <v/>
      </c>
      <c r="B988" s="28" t="str">
        <f>IF(記入用!B988="","",記入用!B988)</f>
        <v/>
      </c>
      <c r="C988" s="28" t="str">
        <f>IF(記入用!C988="","",記入用!C988)</f>
        <v/>
      </c>
      <c r="D988" s="28" t="str">
        <f>IF(記入用!D988="","",記入用!D988)</f>
        <v/>
      </c>
      <c r="E988" s="28" t="str">
        <f>IF(記入用!E988="","",記入用!E988)</f>
        <v/>
      </c>
      <c r="F988" s="28" t="str">
        <f>IF(記入用!F988="","",記入用!F988)</f>
        <v/>
      </c>
      <c r="G988" s="28" t="str">
        <f>IF(OR(記入用!G988=0,記入用!H988=0),"",ROUND((記入用!G988+記入用!H988)/2,0))</f>
        <v/>
      </c>
      <c r="H988" s="29" t="str">
        <f>IF(集計用!G988="","",IF(集計用!F988="男",LOOKUP(集計用!G988,得点換算データ!$A$3:$B$12),LOOKUP(集計用!G988,得点換算データ!$A$17:$B$26)))</f>
        <v/>
      </c>
      <c r="I988" s="28" t="str">
        <f>IF(記入用!I988="","",記入用!I988)</f>
        <v/>
      </c>
      <c r="J988" s="30" t="str">
        <f>IF(集計用!I988="","",IF(集計用!F988="男",LOOKUP(集計用!I988,得点換算データ!$C$3:$D$12),LOOKUP(集計用!I988,得点換算データ!$C$17:$D$26)))</f>
        <v/>
      </c>
      <c r="K988" s="28" t="str">
        <f>IF(記入用!J988="","",ROUNDDOWN(記入用!J988,0))</f>
        <v/>
      </c>
      <c r="L988" s="29" t="str">
        <f>IF(集計用!K988="","",IF(集計用!F988="男",LOOKUP(集計用!K988,得点換算データ!$E$3:$F$12),LOOKUP(集計用!K988,得点換算データ!$E$17:$F$26)))</f>
        <v/>
      </c>
      <c r="M988" s="28" t="str">
        <f>IF(記入用!K988="","",記入用!K988)</f>
        <v/>
      </c>
      <c r="N988" s="30" t="str">
        <f>IF(集計用!M988="","",IF(集計用!F988="男",LOOKUP(集計用!M988,得点換算データ!$G$3:$H$12),LOOKUP(集計用!M988,得点換算データ!$G$17:$H$26)))</f>
        <v/>
      </c>
      <c r="O988" s="28" t="str">
        <f>IF(記入用!L988="","",記入用!L988)</f>
        <v/>
      </c>
      <c r="P988" s="30" t="str">
        <f>IF(集計用!O988="","",IF(集計用!F988="男",LOOKUP(集計用!O988,得点換算データ!$I$3:$J$12),LOOKUP(集計用!O988,得点換算データ!$I$17:$J$26)))</f>
        <v/>
      </c>
      <c r="Q988" s="28" t="str">
        <f>IF(記入用!M988="","",記入用!M988)</f>
        <v/>
      </c>
      <c r="R988" s="30" t="str">
        <f>IF(集計用!Q988="","",IF(集計用!F988="男",LOOKUP(集計用!Q988,得点換算データ!$K$3:$L$12),LOOKUP(集計用!Q988,得点換算データ!$K$17:$L$26)))</f>
        <v/>
      </c>
      <c r="S988" s="28" t="str">
        <f>IF(記入用!N988="","",ROUNDUP(記入用!N988,1))</f>
        <v/>
      </c>
      <c r="T988" s="30" t="str">
        <f>IF(集計用!S988="","",IF(集計用!F988="男",LOOKUP(集計用!S988,得点換算データ!$M$3:$N$12),LOOKUP(集計用!S988,得点換算データ!$M$17:$N$26)))</f>
        <v/>
      </c>
      <c r="U988" s="28" t="str">
        <f>IF(記入用!O988="","",ROUNDDOWN(記入用!O988,0))</f>
        <v/>
      </c>
      <c r="V988" s="30" t="str">
        <f>IF(集計用!U988="","",IF(集計用!F988="男",LOOKUP(集計用!U988,得点換算データ!$O$3:$P$12),LOOKUP(集計用!U988,得点換算データ!$O$17:$P$26)))</f>
        <v/>
      </c>
      <c r="W988" s="28" t="str">
        <f>IF(記入用!P988="","",ROUNDDOWN(記入用!P988,0))</f>
        <v/>
      </c>
      <c r="X988" s="30" t="str">
        <f>IF(集計用!W988="","",IF(集計用!F988="男",LOOKUP(集計用!W988,得点換算データ!$Q$3:$R$12),LOOKUP(集計用!W988,得点換算データ!$Q$17:$R$26)))</f>
        <v/>
      </c>
      <c r="Y988" s="28" t="str">
        <f>IF(SUM(集計用!H988+J988+L988+N988+P988+R988+T988+V988+X988)=0,"",(H988+J988+L988+N988+T988+V988+X988+MAX(P988,R988)))</f>
        <v/>
      </c>
      <c r="Z988" s="28" t="str">
        <f>IF(Y988="","",IF(C988=1,LOOKUP(Y988,得点換算データ!$B$29:$B$33,得点換算データ!$A$29:$A$33),IF(C988=2,LOOKUP(Y988,得点換算データ!$C$29:$C$33,得点換算データ!$A$29:$A$33),LOOKUP(Y988,得点換算データ!$D$29:$D$33,得点換算データ!$A$29:$A$33))))</f>
        <v/>
      </c>
      <c r="AA988" s="27">
        <f t="shared" si="150"/>
        <v>0</v>
      </c>
      <c r="AB988" s="27"/>
      <c r="AC988" s="27">
        <f t="shared" si="151"/>
        <v>0</v>
      </c>
      <c r="AD988" s="27">
        <f t="shared" si="152"/>
        <v>0</v>
      </c>
      <c r="AE988" s="27">
        <f t="shared" si="153"/>
        <v>0</v>
      </c>
      <c r="AF988" s="27">
        <f t="shared" si="154"/>
        <v>0</v>
      </c>
      <c r="AG988" s="27">
        <f t="shared" si="155"/>
        <v>0</v>
      </c>
      <c r="AH988" s="27">
        <f t="shared" si="156"/>
        <v>0</v>
      </c>
      <c r="AI988" s="27">
        <f t="shared" si="157"/>
        <v>0</v>
      </c>
      <c r="AJ988" s="27">
        <f t="shared" si="158"/>
        <v>0</v>
      </c>
      <c r="AK988" s="27">
        <f t="shared" si="159"/>
        <v>0</v>
      </c>
    </row>
    <row r="989" spans="1:37">
      <c r="A989" s="28" t="str">
        <f>IF(記入用!A989="","",記入用!A989)</f>
        <v/>
      </c>
      <c r="B989" s="28" t="str">
        <f>IF(記入用!B989="","",記入用!B989)</f>
        <v/>
      </c>
      <c r="C989" s="28" t="str">
        <f>IF(記入用!C989="","",記入用!C989)</f>
        <v/>
      </c>
      <c r="D989" s="28" t="str">
        <f>IF(記入用!D989="","",記入用!D989)</f>
        <v/>
      </c>
      <c r="E989" s="28" t="str">
        <f>IF(記入用!E989="","",記入用!E989)</f>
        <v/>
      </c>
      <c r="F989" s="28" t="str">
        <f>IF(記入用!F989="","",記入用!F989)</f>
        <v/>
      </c>
      <c r="G989" s="28" t="str">
        <f>IF(OR(記入用!G989=0,記入用!H989=0),"",ROUND((記入用!G989+記入用!H989)/2,0))</f>
        <v/>
      </c>
      <c r="H989" s="29" t="str">
        <f>IF(集計用!G989="","",IF(集計用!F989="男",LOOKUP(集計用!G989,得点換算データ!$A$3:$B$12),LOOKUP(集計用!G989,得点換算データ!$A$17:$B$26)))</f>
        <v/>
      </c>
      <c r="I989" s="28" t="str">
        <f>IF(記入用!I989="","",記入用!I989)</f>
        <v/>
      </c>
      <c r="J989" s="30" t="str">
        <f>IF(集計用!I989="","",IF(集計用!F989="男",LOOKUP(集計用!I989,得点換算データ!$C$3:$D$12),LOOKUP(集計用!I989,得点換算データ!$C$17:$D$26)))</f>
        <v/>
      </c>
      <c r="K989" s="28" t="str">
        <f>IF(記入用!J989="","",ROUNDDOWN(記入用!J989,0))</f>
        <v/>
      </c>
      <c r="L989" s="29" t="str">
        <f>IF(集計用!K989="","",IF(集計用!F989="男",LOOKUP(集計用!K989,得点換算データ!$E$3:$F$12),LOOKUP(集計用!K989,得点換算データ!$E$17:$F$26)))</f>
        <v/>
      </c>
      <c r="M989" s="28" t="str">
        <f>IF(記入用!K989="","",記入用!K989)</f>
        <v/>
      </c>
      <c r="N989" s="30" t="str">
        <f>IF(集計用!M989="","",IF(集計用!F989="男",LOOKUP(集計用!M989,得点換算データ!$G$3:$H$12),LOOKUP(集計用!M989,得点換算データ!$G$17:$H$26)))</f>
        <v/>
      </c>
      <c r="O989" s="28" t="str">
        <f>IF(記入用!L989="","",記入用!L989)</f>
        <v/>
      </c>
      <c r="P989" s="30" t="str">
        <f>IF(集計用!O989="","",IF(集計用!F989="男",LOOKUP(集計用!O989,得点換算データ!$I$3:$J$12),LOOKUP(集計用!O989,得点換算データ!$I$17:$J$26)))</f>
        <v/>
      </c>
      <c r="Q989" s="28" t="str">
        <f>IF(記入用!M989="","",記入用!M989)</f>
        <v/>
      </c>
      <c r="R989" s="30" t="str">
        <f>IF(集計用!Q989="","",IF(集計用!F989="男",LOOKUP(集計用!Q989,得点換算データ!$K$3:$L$12),LOOKUP(集計用!Q989,得点換算データ!$K$17:$L$26)))</f>
        <v/>
      </c>
      <c r="S989" s="28" t="str">
        <f>IF(記入用!N989="","",ROUNDUP(記入用!N989,1))</f>
        <v/>
      </c>
      <c r="T989" s="30" t="str">
        <f>IF(集計用!S989="","",IF(集計用!F989="男",LOOKUP(集計用!S989,得点換算データ!$M$3:$N$12),LOOKUP(集計用!S989,得点換算データ!$M$17:$N$26)))</f>
        <v/>
      </c>
      <c r="U989" s="28" t="str">
        <f>IF(記入用!O989="","",ROUNDDOWN(記入用!O989,0))</f>
        <v/>
      </c>
      <c r="V989" s="30" t="str">
        <f>IF(集計用!U989="","",IF(集計用!F989="男",LOOKUP(集計用!U989,得点換算データ!$O$3:$P$12),LOOKUP(集計用!U989,得点換算データ!$O$17:$P$26)))</f>
        <v/>
      </c>
      <c r="W989" s="28" t="str">
        <f>IF(記入用!P989="","",ROUNDDOWN(記入用!P989,0))</f>
        <v/>
      </c>
      <c r="X989" s="30" t="str">
        <f>IF(集計用!W989="","",IF(集計用!F989="男",LOOKUP(集計用!W989,得点換算データ!$Q$3:$R$12),LOOKUP(集計用!W989,得点換算データ!$Q$17:$R$26)))</f>
        <v/>
      </c>
      <c r="Y989" s="28" t="str">
        <f>IF(SUM(集計用!H989+J989+L989+N989+P989+R989+T989+V989+X989)=0,"",(H989+J989+L989+N989+T989+V989+X989+MAX(P989,R989)))</f>
        <v/>
      </c>
      <c r="Z989" s="28" t="str">
        <f>IF(Y989="","",IF(C989=1,LOOKUP(Y989,得点換算データ!$B$29:$B$33,得点換算データ!$A$29:$A$33),IF(C989=2,LOOKUP(Y989,得点換算データ!$C$29:$C$33,得点換算データ!$A$29:$A$33),LOOKUP(Y989,得点換算データ!$D$29:$D$33,得点換算データ!$A$29:$A$33))))</f>
        <v/>
      </c>
      <c r="AA989" s="27">
        <f t="shared" si="150"/>
        <v>0</v>
      </c>
      <c r="AB989" s="27"/>
      <c r="AC989" s="27">
        <f t="shared" si="151"/>
        <v>0</v>
      </c>
      <c r="AD989" s="27">
        <f t="shared" si="152"/>
        <v>0</v>
      </c>
      <c r="AE989" s="27">
        <f t="shared" si="153"/>
        <v>0</v>
      </c>
      <c r="AF989" s="27">
        <f t="shared" si="154"/>
        <v>0</v>
      </c>
      <c r="AG989" s="27">
        <f t="shared" si="155"/>
        <v>0</v>
      </c>
      <c r="AH989" s="27">
        <f t="shared" si="156"/>
        <v>0</v>
      </c>
      <c r="AI989" s="27">
        <f t="shared" si="157"/>
        <v>0</v>
      </c>
      <c r="AJ989" s="27">
        <f t="shared" si="158"/>
        <v>0</v>
      </c>
      <c r="AK989" s="27">
        <f t="shared" si="159"/>
        <v>0</v>
      </c>
    </row>
    <row r="990" spans="1:37">
      <c r="A990" s="28" t="str">
        <f>IF(記入用!A990="","",記入用!A990)</f>
        <v/>
      </c>
      <c r="B990" s="28" t="str">
        <f>IF(記入用!B990="","",記入用!B990)</f>
        <v/>
      </c>
      <c r="C990" s="28" t="str">
        <f>IF(記入用!C990="","",記入用!C990)</f>
        <v/>
      </c>
      <c r="D990" s="28" t="str">
        <f>IF(記入用!D990="","",記入用!D990)</f>
        <v/>
      </c>
      <c r="E990" s="28" t="str">
        <f>IF(記入用!E990="","",記入用!E990)</f>
        <v/>
      </c>
      <c r="F990" s="28" t="str">
        <f>IF(記入用!F990="","",記入用!F990)</f>
        <v/>
      </c>
      <c r="G990" s="28" t="str">
        <f>IF(OR(記入用!G990=0,記入用!H990=0),"",ROUND((記入用!G990+記入用!H990)/2,0))</f>
        <v/>
      </c>
      <c r="H990" s="29" t="str">
        <f>IF(集計用!G990="","",IF(集計用!F990="男",LOOKUP(集計用!G990,得点換算データ!$A$3:$B$12),LOOKUP(集計用!G990,得点換算データ!$A$17:$B$26)))</f>
        <v/>
      </c>
      <c r="I990" s="28" t="str">
        <f>IF(記入用!I990="","",記入用!I990)</f>
        <v/>
      </c>
      <c r="J990" s="30" t="str">
        <f>IF(集計用!I990="","",IF(集計用!F990="男",LOOKUP(集計用!I990,得点換算データ!$C$3:$D$12),LOOKUP(集計用!I990,得点換算データ!$C$17:$D$26)))</f>
        <v/>
      </c>
      <c r="K990" s="28" t="str">
        <f>IF(記入用!J990="","",ROUNDDOWN(記入用!J990,0))</f>
        <v/>
      </c>
      <c r="L990" s="29" t="str">
        <f>IF(集計用!K990="","",IF(集計用!F990="男",LOOKUP(集計用!K990,得点換算データ!$E$3:$F$12),LOOKUP(集計用!K990,得点換算データ!$E$17:$F$26)))</f>
        <v/>
      </c>
      <c r="M990" s="28" t="str">
        <f>IF(記入用!K990="","",記入用!K990)</f>
        <v/>
      </c>
      <c r="N990" s="30" t="str">
        <f>IF(集計用!M990="","",IF(集計用!F990="男",LOOKUP(集計用!M990,得点換算データ!$G$3:$H$12),LOOKUP(集計用!M990,得点換算データ!$G$17:$H$26)))</f>
        <v/>
      </c>
      <c r="O990" s="28" t="str">
        <f>IF(記入用!L990="","",記入用!L990)</f>
        <v/>
      </c>
      <c r="P990" s="30" t="str">
        <f>IF(集計用!O990="","",IF(集計用!F990="男",LOOKUP(集計用!O990,得点換算データ!$I$3:$J$12),LOOKUP(集計用!O990,得点換算データ!$I$17:$J$26)))</f>
        <v/>
      </c>
      <c r="Q990" s="28" t="str">
        <f>IF(記入用!M990="","",記入用!M990)</f>
        <v/>
      </c>
      <c r="R990" s="30" t="str">
        <f>IF(集計用!Q990="","",IF(集計用!F990="男",LOOKUP(集計用!Q990,得点換算データ!$K$3:$L$12),LOOKUP(集計用!Q990,得点換算データ!$K$17:$L$26)))</f>
        <v/>
      </c>
      <c r="S990" s="28" t="str">
        <f>IF(記入用!N990="","",ROUNDUP(記入用!N990,1))</f>
        <v/>
      </c>
      <c r="T990" s="30" t="str">
        <f>IF(集計用!S990="","",IF(集計用!F990="男",LOOKUP(集計用!S990,得点換算データ!$M$3:$N$12),LOOKUP(集計用!S990,得点換算データ!$M$17:$N$26)))</f>
        <v/>
      </c>
      <c r="U990" s="28" t="str">
        <f>IF(記入用!O990="","",ROUNDDOWN(記入用!O990,0))</f>
        <v/>
      </c>
      <c r="V990" s="30" t="str">
        <f>IF(集計用!U990="","",IF(集計用!F990="男",LOOKUP(集計用!U990,得点換算データ!$O$3:$P$12),LOOKUP(集計用!U990,得点換算データ!$O$17:$P$26)))</f>
        <v/>
      </c>
      <c r="W990" s="28" t="str">
        <f>IF(記入用!P990="","",ROUNDDOWN(記入用!P990,0))</f>
        <v/>
      </c>
      <c r="X990" s="30" t="str">
        <f>IF(集計用!W990="","",IF(集計用!F990="男",LOOKUP(集計用!W990,得点換算データ!$Q$3:$R$12),LOOKUP(集計用!W990,得点換算データ!$Q$17:$R$26)))</f>
        <v/>
      </c>
      <c r="Y990" s="28" t="str">
        <f>IF(SUM(集計用!H990+J990+L990+N990+P990+R990+T990+V990+X990)=0,"",(H990+J990+L990+N990+T990+V990+X990+MAX(P990,R990)))</f>
        <v/>
      </c>
      <c r="Z990" s="28" t="str">
        <f>IF(Y990="","",IF(C990=1,LOOKUP(Y990,得点換算データ!$B$29:$B$33,得点換算データ!$A$29:$A$33),IF(C990=2,LOOKUP(Y990,得点換算データ!$C$29:$C$33,得点換算データ!$A$29:$A$33),LOOKUP(Y990,得点換算データ!$D$29:$D$33,得点換算データ!$A$29:$A$33))))</f>
        <v/>
      </c>
      <c r="AA990" s="27">
        <f t="shared" si="150"/>
        <v>0</v>
      </c>
      <c r="AB990" s="27"/>
      <c r="AC990" s="27">
        <f t="shared" si="151"/>
        <v>0</v>
      </c>
      <c r="AD990" s="27">
        <f t="shared" si="152"/>
        <v>0</v>
      </c>
      <c r="AE990" s="27">
        <f t="shared" si="153"/>
        <v>0</v>
      </c>
      <c r="AF990" s="27">
        <f t="shared" si="154"/>
        <v>0</v>
      </c>
      <c r="AG990" s="27">
        <f t="shared" si="155"/>
        <v>0</v>
      </c>
      <c r="AH990" s="27">
        <f t="shared" si="156"/>
        <v>0</v>
      </c>
      <c r="AI990" s="27">
        <f t="shared" si="157"/>
        <v>0</v>
      </c>
      <c r="AJ990" s="27">
        <f t="shared" si="158"/>
        <v>0</v>
      </c>
      <c r="AK990" s="27">
        <f t="shared" si="159"/>
        <v>0</v>
      </c>
    </row>
    <row r="991" spans="1:37">
      <c r="A991" s="28" t="str">
        <f>IF(記入用!A991="","",記入用!A991)</f>
        <v/>
      </c>
      <c r="B991" s="28" t="str">
        <f>IF(記入用!B991="","",記入用!B991)</f>
        <v/>
      </c>
      <c r="C991" s="28" t="str">
        <f>IF(記入用!C991="","",記入用!C991)</f>
        <v/>
      </c>
      <c r="D991" s="28" t="str">
        <f>IF(記入用!D991="","",記入用!D991)</f>
        <v/>
      </c>
      <c r="E991" s="28" t="str">
        <f>IF(記入用!E991="","",記入用!E991)</f>
        <v/>
      </c>
      <c r="F991" s="28" t="str">
        <f>IF(記入用!F991="","",記入用!F991)</f>
        <v/>
      </c>
      <c r="G991" s="28" t="str">
        <f>IF(OR(記入用!G991=0,記入用!H991=0),"",ROUND((記入用!G991+記入用!H991)/2,0))</f>
        <v/>
      </c>
      <c r="H991" s="29" t="str">
        <f>IF(集計用!G991="","",IF(集計用!F991="男",LOOKUP(集計用!G991,得点換算データ!$A$3:$B$12),LOOKUP(集計用!G991,得点換算データ!$A$17:$B$26)))</f>
        <v/>
      </c>
      <c r="I991" s="28" t="str">
        <f>IF(記入用!I991="","",記入用!I991)</f>
        <v/>
      </c>
      <c r="J991" s="30" t="str">
        <f>IF(集計用!I991="","",IF(集計用!F991="男",LOOKUP(集計用!I991,得点換算データ!$C$3:$D$12),LOOKUP(集計用!I991,得点換算データ!$C$17:$D$26)))</f>
        <v/>
      </c>
      <c r="K991" s="28" t="str">
        <f>IF(記入用!J991="","",ROUNDDOWN(記入用!J991,0))</f>
        <v/>
      </c>
      <c r="L991" s="29" t="str">
        <f>IF(集計用!K991="","",IF(集計用!F991="男",LOOKUP(集計用!K991,得点換算データ!$E$3:$F$12),LOOKUP(集計用!K991,得点換算データ!$E$17:$F$26)))</f>
        <v/>
      </c>
      <c r="M991" s="28" t="str">
        <f>IF(記入用!K991="","",記入用!K991)</f>
        <v/>
      </c>
      <c r="N991" s="30" t="str">
        <f>IF(集計用!M991="","",IF(集計用!F991="男",LOOKUP(集計用!M991,得点換算データ!$G$3:$H$12),LOOKUP(集計用!M991,得点換算データ!$G$17:$H$26)))</f>
        <v/>
      </c>
      <c r="O991" s="28" t="str">
        <f>IF(記入用!L991="","",記入用!L991)</f>
        <v/>
      </c>
      <c r="P991" s="30" t="str">
        <f>IF(集計用!O991="","",IF(集計用!F991="男",LOOKUP(集計用!O991,得点換算データ!$I$3:$J$12),LOOKUP(集計用!O991,得点換算データ!$I$17:$J$26)))</f>
        <v/>
      </c>
      <c r="Q991" s="28" t="str">
        <f>IF(記入用!M991="","",記入用!M991)</f>
        <v/>
      </c>
      <c r="R991" s="30" t="str">
        <f>IF(集計用!Q991="","",IF(集計用!F991="男",LOOKUP(集計用!Q991,得点換算データ!$K$3:$L$12),LOOKUP(集計用!Q991,得点換算データ!$K$17:$L$26)))</f>
        <v/>
      </c>
      <c r="S991" s="28" t="str">
        <f>IF(記入用!N991="","",ROUNDUP(記入用!N991,1))</f>
        <v/>
      </c>
      <c r="T991" s="30" t="str">
        <f>IF(集計用!S991="","",IF(集計用!F991="男",LOOKUP(集計用!S991,得点換算データ!$M$3:$N$12),LOOKUP(集計用!S991,得点換算データ!$M$17:$N$26)))</f>
        <v/>
      </c>
      <c r="U991" s="28" t="str">
        <f>IF(記入用!O991="","",ROUNDDOWN(記入用!O991,0))</f>
        <v/>
      </c>
      <c r="V991" s="30" t="str">
        <f>IF(集計用!U991="","",IF(集計用!F991="男",LOOKUP(集計用!U991,得点換算データ!$O$3:$P$12),LOOKUP(集計用!U991,得点換算データ!$O$17:$P$26)))</f>
        <v/>
      </c>
      <c r="W991" s="28" t="str">
        <f>IF(記入用!P991="","",ROUNDDOWN(記入用!P991,0))</f>
        <v/>
      </c>
      <c r="X991" s="30" t="str">
        <f>IF(集計用!W991="","",IF(集計用!F991="男",LOOKUP(集計用!W991,得点換算データ!$Q$3:$R$12),LOOKUP(集計用!W991,得点換算データ!$Q$17:$R$26)))</f>
        <v/>
      </c>
      <c r="Y991" s="28" t="str">
        <f>IF(SUM(集計用!H991+J991+L991+N991+P991+R991+T991+V991+X991)=0,"",(H991+J991+L991+N991+T991+V991+X991+MAX(P991,R991)))</f>
        <v/>
      </c>
      <c r="Z991" s="28" t="str">
        <f>IF(Y991="","",IF(C991=1,LOOKUP(Y991,得点換算データ!$B$29:$B$33,得点換算データ!$A$29:$A$33),IF(C991=2,LOOKUP(Y991,得点換算データ!$C$29:$C$33,得点換算データ!$A$29:$A$33),LOOKUP(Y991,得点換算データ!$D$29:$D$33,得点換算データ!$A$29:$A$33))))</f>
        <v/>
      </c>
      <c r="AA991" s="27">
        <f t="shared" si="150"/>
        <v>0</v>
      </c>
      <c r="AB991" s="27"/>
      <c r="AC991" s="27">
        <f t="shared" si="151"/>
        <v>0</v>
      </c>
      <c r="AD991" s="27">
        <f t="shared" si="152"/>
        <v>0</v>
      </c>
      <c r="AE991" s="27">
        <f t="shared" si="153"/>
        <v>0</v>
      </c>
      <c r="AF991" s="27">
        <f t="shared" si="154"/>
        <v>0</v>
      </c>
      <c r="AG991" s="27">
        <f t="shared" si="155"/>
        <v>0</v>
      </c>
      <c r="AH991" s="27">
        <f t="shared" si="156"/>
        <v>0</v>
      </c>
      <c r="AI991" s="27">
        <f t="shared" si="157"/>
        <v>0</v>
      </c>
      <c r="AJ991" s="27">
        <f t="shared" si="158"/>
        <v>0</v>
      </c>
      <c r="AK991" s="27">
        <f t="shared" si="159"/>
        <v>0</v>
      </c>
    </row>
    <row r="992" spans="1:37">
      <c r="A992" s="28" t="str">
        <f>IF(記入用!A992="","",記入用!A992)</f>
        <v/>
      </c>
      <c r="B992" s="28" t="str">
        <f>IF(記入用!B992="","",記入用!B992)</f>
        <v/>
      </c>
      <c r="C992" s="28" t="str">
        <f>IF(記入用!C992="","",記入用!C992)</f>
        <v/>
      </c>
      <c r="D992" s="28" t="str">
        <f>IF(記入用!D992="","",記入用!D992)</f>
        <v/>
      </c>
      <c r="E992" s="28" t="str">
        <f>IF(記入用!E992="","",記入用!E992)</f>
        <v/>
      </c>
      <c r="F992" s="28" t="str">
        <f>IF(記入用!F992="","",記入用!F992)</f>
        <v/>
      </c>
      <c r="G992" s="28" t="str">
        <f>IF(OR(記入用!G992=0,記入用!H992=0),"",ROUND((記入用!G992+記入用!H992)/2,0))</f>
        <v/>
      </c>
      <c r="H992" s="29" t="str">
        <f>IF(集計用!G992="","",IF(集計用!F992="男",LOOKUP(集計用!G992,得点換算データ!$A$3:$B$12),LOOKUP(集計用!G992,得点換算データ!$A$17:$B$26)))</f>
        <v/>
      </c>
      <c r="I992" s="28" t="str">
        <f>IF(記入用!I992="","",記入用!I992)</f>
        <v/>
      </c>
      <c r="J992" s="30" t="str">
        <f>IF(集計用!I992="","",IF(集計用!F992="男",LOOKUP(集計用!I992,得点換算データ!$C$3:$D$12),LOOKUP(集計用!I992,得点換算データ!$C$17:$D$26)))</f>
        <v/>
      </c>
      <c r="K992" s="28" t="str">
        <f>IF(記入用!J992="","",ROUNDDOWN(記入用!J992,0))</f>
        <v/>
      </c>
      <c r="L992" s="29" t="str">
        <f>IF(集計用!K992="","",IF(集計用!F992="男",LOOKUP(集計用!K992,得点換算データ!$E$3:$F$12),LOOKUP(集計用!K992,得点換算データ!$E$17:$F$26)))</f>
        <v/>
      </c>
      <c r="M992" s="28" t="str">
        <f>IF(記入用!K992="","",記入用!K992)</f>
        <v/>
      </c>
      <c r="N992" s="30" t="str">
        <f>IF(集計用!M992="","",IF(集計用!F992="男",LOOKUP(集計用!M992,得点換算データ!$G$3:$H$12),LOOKUP(集計用!M992,得点換算データ!$G$17:$H$26)))</f>
        <v/>
      </c>
      <c r="O992" s="28" t="str">
        <f>IF(記入用!L992="","",記入用!L992)</f>
        <v/>
      </c>
      <c r="P992" s="30" t="str">
        <f>IF(集計用!O992="","",IF(集計用!F992="男",LOOKUP(集計用!O992,得点換算データ!$I$3:$J$12),LOOKUP(集計用!O992,得点換算データ!$I$17:$J$26)))</f>
        <v/>
      </c>
      <c r="Q992" s="28" t="str">
        <f>IF(記入用!M992="","",記入用!M992)</f>
        <v/>
      </c>
      <c r="R992" s="30" t="str">
        <f>IF(集計用!Q992="","",IF(集計用!F992="男",LOOKUP(集計用!Q992,得点換算データ!$K$3:$L$12),LOOKUP(集計用!Q992,得点換算データ!$K$17:$L$26)))</f>
        <v/>
      </c>
      <c r="S992" s="28" t="str">
        <f>IF(記入用!N992="","",ROUNDUP(記入用!N992,1))</f>
        <v/>
      </c>
      <c r="T992" s="30" t="str">
        <f>IF(集計用!S992="","",IF(集計用!F992="男",LOOKUP(集計用!S992,得点換算データ!$M$3:$N$12),LOOKUP(集計用!S992,得点換算データ!$M$17:$N$26)))</f>
        <v/>
      </c>
      <c r="U992" s="28" t="str">
        <f>IF(記入用!O992="","",ROUNDDOWN(記入用!O992,0))</f>
        <v/>
      </c>
      <c r="V992" s="30" t="str">
        <f>IF(集計用!U992="","",IF(集計用!F992="男",LOOKUP(集計用!U992,得点換算データ!$O$3:$P$12),LOOKUP(集計用!U992,得点換算データ!$O$17:$P$26)))</f>
        <v/>
      </c>
      <c r="W992" s="28" t="str">
        <f>IF(記入用!P992="","",ROUNDDOWN(記入用!P992,0))</f>
        <v/>
      </c>
      <c r="X992" s="30" t="str">
        <f>IF(集計用!W992="","",IF(集計用!F992="男",LOOKUP(集計用!W992,得点換算データ!$Q$3:$R$12),LOOKUP(集計用!W992,得点換算データ!$Q$17:$R$26)))</f>
        <v/>
      </c>
      <c r="Y992" s="28" t="str">
        <f>IF(SUM(集計用!H992+J992+L992+N992+P992+R992+T992+V992+X992)=0,"",(H992+J992+L992+N992+T992+V992+X992+MAX(P992,R992)))</f>
        <v/>
      </c>
      <c r="Z992" s="28" t="str">
        <f>IF(Y992="","",IF(C992=1,LOOKUP(Y992,得点換算データ!$B$29:$B$33,得点換算データ!$A$29:$A$33),IF(C992=2,LOOKUP(Y992,得点換算データ!$C$29:$C$33,得点換算データ!$A$29:$A$33),LOOKUP(Y992,得点換算データ!$D$29:$D$33,得点換算データ!$A$29:$A$33))))</f>
        <v/>
      </c>
      <c r="AA992" s="27">
        <f t="shared" si="150"/>
        <v>0</v>
      </c>
      <c r="AB992" s="27"/>
      <c r="AC992" s="27">
        <f t="shared" si="151"/>
        <v>0</v>
      </c>
      <c r="AD992" s="27">
        <f t="shared" si="152"/>
        <v>0</v>
      </c>
      <c r="AE992" s="27">
        <f t="shared" si="153"/>
        <v>0</v>
      </c>
      <c r="AF992" s="27">
        <f t="shared" si="154"/>
        <v>0</v>
      </c>
      <c r="AG992" s="27">
        <f t="shared" si="155"/>
        <v>0</v>
      </c>
      <c r="AH992" s="27">
        <f t="shared" si="156"/>
        <v>0</v>
      </c>
      <c r="AI992" s="27">
        <f t="shared" si="157"/>
        <v>0</v>
      </c>
      <c r="AJ992" s="27">
        <f t="shared" si="158"/>
        <v>0</v>
      </c>
      <c r="AK992" s="27">
        <f t="shared" si="159"/>
        <v>0</v>
      </c>
    </row>
    <row r="993" spans="1:37">
      <c r="A993" s="28" t="str">
        <f>IF(記入用!A993="","",記入用!A993)</f>
        <v/>
      </c>
      <c r="B993" s="28" t="str">
        <f>IF(記入用!B993="","",記入用!B993)</f>
        <v/>
      </c>
      <c r="C993" s="28" t="str">
        <f>IF(記入用!C993="","",記入用!C993)</f>
        <v/>
      </c>
      <c r="D993" s="28" t="str">
        <f>IF(記入用!D993="","",記入用!D993)</f>
        <v/>
      </c>
      <c r="E993" s="28" t="str">
        <f>IF(記入用!E993="","",記入用!E993)</f>
        <v/>
      </c>
      <c r="F993" s="28" t="str">
        <f>IF(記入用!F993="","",記入用!F993)</f>
        <v/>
      </c>
      <c r="G993" s="28" t="str">
        <f>IF(OR(記入用!G993=0,記入用!H993=0),"",ROUND((記入用!G993+記入用!H993)/2,0))</f>
        <v/>
      </c>
      <c r="H993" s="29" t="str">
        <f>IF(集計用!G993="","",IF(集計用!F993="男",LOOKUP(集計用!G993,得点換算データ!$A$3:$B$12),LOOKUP(集計用!G993,得点換算データ!$A$17:$B$26)))</f>
        <v/>
      </c>
      <c r="I993" s="28" t="str">
        <f>IF(記入用!I993="","",記入用!I993)</f>
        <v/>
      </c>
      <c r="J993" s="30" t="str">
        <f>IF(集計用!I993="","",IF(集計用!F993="男",LOOKUP(集計用!I993,得点換算データ!$C$3:$D$12),LOOKUP(集計用!I993,得点換算データ!$C$17:$D$26)))</f>
        <v/>
      </c>
      <c r="K993" s="28" t="str">
        <f>IF(記入用!J993="","",ROUNDDOWN(記入用!J993,0))</f>
        <v/>
      </c>
      <c r="L993" s="29" t="str">
        <f>IF(集計用!K993="","",IF(集計用!F993="男",LOOKUP(集計用!K993,得点換算データ!$E$3:$F$12),LOOKUP(集計用!K993,得点換算データ!$E$17:$F$26)))</f>
        <v/>
      </c>
      <c r="M993" s="28" t="str">
        <f>IF(記入用!K993="","",記入用!K993)</f>
        <v/>
      </c>
      <c r="N993" s="30" t="str">
        <f>IF(集計用!M993="","",IF(集計用!F993="男",LOOKUP(集計用!M993,得点換算データ!$G$3:$H$12),LOOKUP(集計用!M993,得点換算データ!$G$17:$H$26)))</f>
        <v/>
      </c>
      <c r="O993" s="28" t="str">
        <f>IF(記入用!L993="","",記入用!L993)</f>
        <v/>
      </c>
      <c r="P993" s="30" t="str">
        <f>IF(集計用!O993="","",IF(集計用!F993="男",LOOKUP(集計用!O993,得点換算データ!$I$3:$J$12),LOOKUP(集計用!O993,得点換算データ!$I$17:$J$26)))</f>
        <v/>
      </c>
      <c r="Q993" s="28" t="str">
        <f>IF(記入用!M993="","",記入用!M993)</f>
        <v/>
      </c>
      <c r="R993" s="30" t="str">
        <f>IF(集計用!Q993="","",IF(集計用!F993="男",LOOKUP(集計用!Q993,得点換算データ!$K$3:$L$12),LOOKUP(集計用!Q993,得点換算データ!$K$17:$L$26)))</f>
        <v/>
      </c>
      <c r="S993" s="28" t="str">
        <f>IF(記入用!N993="","",ROUNDUP(記入用!N993,1))</f>
        <v/>
      </c>
      <c r="T993" s="30" t="str">
        <f>IF(集計用!S993="","",IF(集計用!F993="男",LOOKUP(集計用!S993,得点換算データ!$M$3:$N$12),LOOKUP(集計用!S993,得点換算データ!$M$17:$N$26)))</f>
        <v/>
      </c>
      <c r="U993" s="28" t="str">
        <f>IF(記入用!O993="","",ROUNDDOWN(記入用!O993,0))</f>
        <v/>
      </c>
      <c r="V993" s="30" t="str">
        <f>IF(集計用!U993="","",IF(集計用!F993="男",LOOKUP(集計用!U993,得点換算データ!$O$3:$P$12),LOOKUP(集計用!U993,得点換算データ!$O$17:$P$26)))</f>
        <v/>
      </c>
      <c r="W993" s="28" t="str">
        <f>IF(記入用!P993="","",ROUNDDOWN(記入用!P993,0))</f>
        <v/>
      </c>
      <c r="X993" s="30" t="str">
        <f>IF(集計用!W993="","",IF(集計用!F993="男",LOOKUP(集計用!W993,得点換算データ!$Q$3:$R$12),LOOKUP(集計用!W993,得点換算データ!$Q$17:$R$26)))</f>
        <v/>
      </c>
      <c r="Y993" s="28" t="str">
        <f>IF(SUM(集計用!H993+J993+L993+N993+P993+R993+T993+V993+X993)=0,"",(H993+J993+L993+N993+T993+V993+X993+MAX(P993,R993)))</f>
        <v/>
      </c>
      <c r="Z993" s="28" t="str">
        <f>IF(Y993="","",IF(C993=1,LOOKUP(Y993,得点換算データ!$B$29:$B$33,得点換算データ!$A$29:$A$33),IF(C993=2,LOOKUP(Y993,得点換算データ!$C$29:$C$33,得点換算データ!$A$29:$A$33),LOOKUP(Y993,得点換算データ!$D$29:$D$33,得点換算データ!$A$29:$A$33))))</f>
        <v/>
      </c>
      <c r="AA993" s="27">
        <f t="shared" si="150"/>
        <v>0</v>
      </c>
      <c r="AB993" s="27"/>
      <c r="AC993" s="27">
        <f t="shared" si="151"/>
        <v>0</v>
      </c>
      <c r="AD993" s="27">
        <f t="shared" si="152"/>
        <v>0</v>
      </c>
      <c r="AE993" s="27">
        <f t="shared" si="153"/>
        <v>0</v>
      </c>
      <c r="AF993" s="27">
        <f t="shared" si="154"/>
        <v>0</v>
      </c>
      <c r="AG993" s="27">
        <f t="shared" si="155"/>
        <v>0</v>
      </c>
      <c r="AH993" s="27">
        <f t="shared" si="156"/>
        <v>0</v>
      </c>
      <c r="AI993" s="27">
        <f t="shared" si="157"/>
        <v>0</v>
      </c>
      <c r="AJ993" s="27">
        <f t="shared" si="158"/>
        <v>0</v>
      </c>
      <c r="AK993" s="27">
        <f t="shared" si="159"/>
        <v>0</v>
      </c>
    </row>
    <row r="994" spans="1:37">
      <c r="A994" s="28" t="str">
        <f>IF(記入用!A994="","",記入用!A994)</f>
        <v/>
      </c>
      <c r="B994" s="28" t="str">
        <f>IF(記入用!B994="","",記入用!B994)</f>
        <v/>
      </c>
      <c r="C994" s="28" t="str">
        <f>IF(記入用!C994="","",記入用!C994)</f>
        <v/>
      </c>
      <c r="D994" s="28" t="str">
        <f>IF(記入用!D994="","",記入用!D994)</f>
        <v/>
      </c>
      <c r="E994" s="28" t="str">
        <f>IF(記入用!E994="","",記入用!E994)</f>
        <v/>
      </c>
      <c r="F994" s="28" t="str">
        <f>IF(記入用!F994="","",記入用!F994)</f>
        <v/>
      </c>
      <c r="G994" s="28" t="str">
        <f>IF(OR(記入用!G994=0,記入用!H994=0),"",ROUND((記入用!G994+記入用!H994)/2,0))</f>
        <v/>
      </c>
      <c r="H994" s="29" t="str">
        <f>IF(集計用!G994="","",IF(集計用!F994="男",LOOKUP(集計用!G994,得点換算データ!$A$3:$B$12),LOOKUP(集計用!G994,得点換算データ!$A$17:$B$26)))</f>
        <v/>
      </c>
      <c r="I994" s="28" t="str">
        <f>IF(記入用!I994="","",記入用!I994)</f>
        <v/>
      </c>
      <c r="J994" s="30" t="str">
        <f>IF(集計用!I994="","",IF(集計用!F994="男",LOOKUP(集計用!I994,得点換算データ!$C$3:$D$12),LOOKUP(集計用!I994,得点換算データ!$C$17:$D$26)))</f>
        <v/>
      </c>
      <c r="K994" s="28" t="str">
        <f>IF(記入用!J994="","",ROUNDDOWN(記入用!J994,0))</f>
        <v/>
      </c>
      <c r="L994" s="29" t="str">
        <f>IF(集計用!K994="","",IF(集計用!F994="男",LOOKUP(集計用!K994,得点換算データ!$E$3:$F$12),LOOKUP(集計用!K994,得点換算データ!$E$17:$F$26)))</f>
        <v/>
      </c>
      <c r="M994" s="28" t="str">
        <f>IF(記入用!K994="","",記入用!K994)</f>
        <v/>
      </c>
      <c r="N994" s="30" t="str">
        <f>IF(集計用!M994="","",IF(集計用!F994="男",LOOKUP(集計用!M994,得点換算データ!$G$3:$H$12),LOOKUP(集計用!M994,得点換算データ!$G$17:$H$26)))</f>
        <v/>
      </c>
      <c r="O994" s="28" t="str">
        <f>IF(記入用!L994="","",記入用!L994)</f>
        <v/>
      </c>
      <c r="P994" s="30" t="str">
        <f>IF(集計用!O994="","",IF(集計用!F994="男",LOOKUP(集計用!O994,得点換算データ!$I$3:$J$12),LOOKUP(集計用!O994,得点換算データ!$I$17:$J$26)))</f>
        <v/>
      </c>
      <c r="Q994" s="28" t="str">
        <f>IF(記入用!M994="","",記入用!M994)</f>
        <v/>
      </c>
      <c r="R994" s="30" t="str">
        <f>IF(集計用!Q994="","",IF(集計用!F994="男",LOOKUP(集計用!Q994,得点換算データ!$K$3:$L$12),LOOKUP(集計用!Q994,得点換算データ!$K$17:$L$26)))</f>
        <v/>
      </c>
      <c r="S994" s="28" t="str">
        <f>IF(記入用!N994="","",ROUNDUP(記入用!N994,1))</f>
        <v/>
      </c>
      <c r="T994" s="30" t="str">
        <f>IF(集計用!S994="","",IF(集計用!F994="男",LOOKUP(集計用!S994,得点換算データ!$M$3:$N$12),LOOKUP(集計用!S994,得点換算データ!$M$17:$N$26)))</f>
        <v/>
      </c>
      <c r="U994" s="28" t="str">
        <f>IF(記入用!O994="","",ROUNDDOWN(記入用!O994,0))</f>
        <v/>
      </c>
      <c r="V994" s="30" t="str">
        <f>IF(集計用!U994="","",IF(集計用!F994="男",LOOKUP(集計用!U994,得点換算データ!$O$3:$P$12),LOOKUP(集計用!U994,得点換算データ!$O$17:$P$26)))</f>
        <v/>
      </c>
      <c r="W994" s="28" t="str">
        <f>IF(記入用!P994="","",ROUNDDOWN(記入用!P994,0))</f>
        <v/>
      </c>
      <c r="X994" s="30" t="str">
        <f>IF(集計用!W994="","",IF(集計用!F994="男",LOOKUP(集計用!W994,得点換算データ!$Q$3:$R$12),LOOKUP(集計用!W994,得点換算データ!$Q$17:$R$26)))</f>
        <v/>
      </c>
      <c r="Y994" s="28" t="str">
        <f>IF(SUM(集計用!H994+J994+L994+N994+P994+R994+T994+V994+X994)=0,"",(H994+J994+L994+N994+T994+V994+X994+MAX(P994,R994)))</f>
        <v/>
      </c>
      <c r="Z994" s="28" t="str">
        <f>IF(Y994="","",IF(C994=1,LOOKUP(Y994,得点換算データ!$B$29:$B$33,得点換算データ!$A$29:$A$33),IF(C994=2,LOOKUP(Y994,得点換算データ!$C$29:$C$33,得点換算データ!$A$29:$A$33),LOOKUP(Y994,得点換算データ!$D$29:$D$33,得点換算データ!$A$29:$A$33))))</f>
        <v/>
      </c>
      <c r="AA994" s="27">
        <f t="shared" si="150"/>
        <v>0</v>
      </c>
      <c r="AB994" s="27"/>
      <c r="AC994" s="27">
        <f t="shared" si="151"/>
        <v>0</v>
      </c>
      <c r="AD994" s="27">
        <f t="shared" si="152"/>
        <v>0</v>
      </c>
      <c r="AE994" s="27">
        <f t="shared" si="153"/>
        <v>0</v>
      </c>
      <c r="AF994" s="27">
        <f t="shared" si="154"/>
        <v>0</v>
      </c>
      <c r="AG994" s="27">
        <f t="shared" si="155"/>
        <v>0</v>
      </c>
      <c r="AH994" s="27">
        <f t="shared" si="156"/>
        <v>0</v>
      </c>
      <c r="AI994" s="27">
        <f t="shared" si="157"/>
        <v>0</v>
      </c>
      <c r="AJ994" s="27">
        <f t="shared" si="158"/>
        <v>0</v>
      </c>
      <c r="AK994" s="27">
        <f t="shared" si="159"/>
        <v>0</v>
      </c>
    </row>
    <row r="995" spans="1:37">
      <c r="A995" s="28" t="str">
        <f>IF(記入用!A995="","",記入用!A995)</f>
        <v/>
      </c>
      <c r="B995" s="28" t="str">
        <f>IF(記入用!B995="","",記入用!B995)</f>
        <v/>
      </c>
      <c r="C995" s="28" t="str">
        <f>IF(記入用!C995="","",記入用!C995)</f>
        <v/>
      </c>
      <c r="D995" s="28" t="str">
        <f>IF(記入用!D995="","",記入用!D995)</f>
        <v/>
      </c>
      <c r="E995" s="28" t="str">
        <f>IF(記入用!E995="","",記入用!E995)</f>
        <v/>
      </c>
      <c r="F995" s="28" t="str">
        <f>IF(記入用!F995="","",記入用!F995)</f>
        <v/>
      </c>
      <c r="G995" s="28" t="str">
        <f>IF(OR(記入用!G995=0,記入用!H995=0),"",ROUND((記入用!G995+記入用!H995)/2,0))</f>
        <v/>
      </c>
      <c r="H995" s="29" t="str">
        <f>IF(集計用!G995="","",IF(集計用!F995="男",LOOKUP(集計用!G995,得点換算データ!$A$3:$B$12),LOOKUP(集計用!G995,得点換算データ!$A$17:$B$26)))</f>
        <v/>
      </c>
      <c r="I995" s="28" t="str">
        <f>IF(記入用!I995="","",記入用!I995)</f>
        <v/>
      </c>
      <c r="J995" s="30" t="str">
        <f>IF(集計用!I995="","",IF(集計用!F995="男",LOOKUP(集計用!I995,得点換算データ!$C$3:$D$12),LOOKUP(集計用!I995,得点換算データ!$C$17:$D$26)))</f>
        <v/>
      </c>
      <c r="K995" s="28" t="str">
        <f>IF(記入用!J995="","",ROUNDDOWN(記入用!J995,0))</f>
        <v/>
      </c>
      <c r="L995" s="29" t="str">
        <f>IF(集計用!K995="","",IF(集計用!F995="男",LOOKUP(集計用!K995,得点換算データ!$E$3:$F$12),LOOKUP(集計用!K995,得点換算データ!$E$17:$F$26)))</f>
        <v/>
      </c>
      <c r="M995" s="28" t="str">
        <f>IF(記入用!K995="","",記入用!K995)</f>
        <v/>
      </c>
      <c r="N995" s="30" t="str">
        <f>IF(集計用!M995="","",IF(集計用!F995="男",LOOKUP(集計用!M995,得点換算データ!$G$3:$H$12),LOOKUP(集計用!M995,得点換算データ!$G$17:$H$26)))</f>
        <v/>
      </c>
      <c r="O995" s="28" t="str">
        <f>IF(記入用!L995="","",記入用!L995)</f>
        <v/>
      </c>
      <c r="P995" s="30" t="str">
        <f>IF(集計用!O995="","",IF(集計用!F995="男",LOOKUP(集計用!O995,得点換算データ!$I$3:$J$12),LOOKUP(集計用!O995,得点換算データ!$I$17:$J$26)))</f>
        <v/>
      </c>
      <c r="Q995" s="28" t="str">
        <f>IF(記入用!M995="","",記入用!M995)</f>
        <v/>
      </c>
      <c r="R995" s="30" t="str">
        <f>IF(集計用!Q995="","",IF(集計用!F995="男",LOOKUP(集計用!Q995,得点換算データ!$K$3:$L$12),LOOKUP(集計用!Q995,得点換算データ!$K$17:$L$26)))</f>
        <v/>
      </c>
      <c r="S995" s="28" t="str">
        <f>IF(記入用!N995="","",ROUNDUP(記入用!N995,1))</f>
        <v/>
      </c>
      <c r="T995" s="30" t="str">
        <f>IF(集計用!S995="","",IF(集計用!F995="男",LOOKUP(集計用!S995,得点換算データ!$M$3:$N$12),LOOKUP(集計用!S995,得点換算データ!$M$17:$N$26)))</f>
        <v/>
      </c>
      <c r="U995" s="28" t="str">
        <f>IF(記入用!O995="","",ROUNDDOWN(記入用!O995,0))</f>
        <v/>
      </c>
      <c r="V995" s="30" t="str">
        <f>IF(集計用!U995="","",IF(集計用!F995="男",LOOKUP(集計用!U995,得点換算データ!$O$3:$P$12),LOOKUP(集計用!U995,得点換算データ!$O$17:$P$26)))</f>
        <v/>
      </c>
      <c r="W995" s="28" t="str">
        <f>IF(記入用!P995="","",ROUNDDOWN(記入用!P995,0))</f>
        <v/>
      </c>
      <c r="X995" s="30" t="str">
        <f>IF(集計用!W995="","",IF(集計用!F995="男",LOOKUP(集計用!W995,得点換算データ!$Q$3:$R$12),LOOKUP(集計用!W995,得点換算データ!$Q$17:$R$26)))</f>
        <v/>
      </c>
      <c r="Y995" s="28" t="str">
        <f>IF(SUM(集計用!H995+J995+L995+N995+P995+R995+T995+V995+X995)=0,"",(H995+J995+L995+N995+T995+V995+X995+MAX(P995,R995)))</f>
        <v/>
      </c>
      <c r="Z995" s="28" t="str">
        <f>IF(Y995="","",IF(C995=1,LOOKUP(Y995,得点換算データ!$B$29:$B$33,得点換算データ!$A$29:$A$33),IF(C995=2,LOOKUP(Y995,得点換算データ!$C$29:$C$33,得点換算データ!$A$29:$A$33),LOOKUP(Y995,得点換算データ!$D$29:$D$33,得点換算データ!$A$29:$A$33))))</f>
        <v/>
      </c>
      <c r="AA995" s="27">
        <f t="shared" si="150"/>
        <v>0</v>
      </c>
      <c r="AB995" s="27"/>
      <c r="AC995" s="27">
        <f t="shared" si="151"/>
        <v>0</v>
      </c>
      <c r="AD995" s="27">
        <f t="shared" si="152"/>
        <v>0</v>
      </c>
      <c r="AE995" s="27">
        <f t="shared" si="153"/>
        <v>0</v>
      </c>
      <c r="AF995" s="27">
        <f t="shared" si="154"/>
        <v>0</v>
      </c>
      <c r="AG995" s="27">
        <f t="shared" si="155"/>
        <v>0</v>
      </c>
      <c r="AH995" s="27">
        <f t="shared" si="156"/>
        <v>0</v>
      </c>
      <c r="AI995" s="27">
        <f t="shared" si="157"/>
        <v>0</v>
      </c>
      <c r="AJ995" s="27">
        <f t="shared" si="158"/>
        <v>0</v>
      </c>
      <c r="AK995" s="27">
        <f t="shared" si="159"/>
        <v>0</v>
      </c>
    </row>
    <row r="996" spans="1:37">
      <c r="A996" s="28" t="str">
        <f>IF(記入用!A996="","",記入用!A996)</f>
        <v/>
      </c>
      <c r="B996" s="28" t="str">
        <f>IF(記入用!B996="","",記入用!B996)</f>
        <v/>
      </c>
      <c r="C996" s="28" t="str">
        <f>IF(記入用!C996="","",記入用!C996)</f>
        <v/>
      </c>
      <c r="D996" s="28" t="str">
        <f>IF(記入用!D996="","",記入用!D996)</f>
        <v/>
      </c>
      <c r="E996" s="28" t="str">
        <f>IF(記入用!E996="","",記入用!E996)</f>
        <v/>
      </c>
      <c r="F996" s="28" t="str">
        <f>IF(記入用!F996="","",記入用!F996)</f>
        <v/>
      </c>
      <c r="G996" s="28" t="str">
        <f>IF(OR(記入用!G996=0,記入用!H996=0),"",ROUND((記入用!G996+記入用!H996)/2,0))</f>
        <v/>
      </c>
      <c r="H996" s="29" t="str">
        <f>IF(集計用!G996="","",IF(集計用!F996="男",LOOKUP(集計用!G996,得点換算データ!$A$3:$B$12),LOOKUP(集計用!G996,得点換算データ!$A$17:$B$26)))</f>
        <v/>
      </c>
      <c r="I996" s="28" t="str">
        <f>IF(記入用!I996="","",記入用!I996)</f>
        <v/>
      </c>
      <c r="J996" s="30" t="str">
        <f>IF(集計用!I996="","",IF(集計用!F996="男",LOOKUP(集計用!I996,得点換算データ!$C$3:$D$12),LOOKUP(集計用!I996,得点換算データ!$C$17:$D$26)))</f>
        <v/>
      </c>
      <c r="K996" s="28" t="str">
        <f>IF(記入用!J996="","",ROUNDDOWN(記入用!J996,0))</f>
        <v/>
      </c>
      <c r="L996" s="29" t="str">
        <f>IF(集計用!K996="","",IF(集計用!F996="男",LOOKUP(集計用!K996,得点換算データ!$E$3:$F$12),LOOKUP(集計用!K996,得点換算データ!$E$17:$F$26)))</f>
        <v/>
      </c>
      <c r="M996" s="28" t="str">
        <f>IF(記入用!K996="","",記入用!K996)</f>
        <v/>
      </c>
      <c r="N996" s="30" t="str">
        <f>IF(集計用!M996="","",IF(集計用!F996="男",LOOKUP(集計用!M996,得点換算データ!$G$3:$H$12),LOOKUP(集計用!M996,得点換算データ!$G$17:$H$26)))</f>
        <v/>
      </c>
      <c r="O996" s="28" t="str">
        <f>IF(記入用!L996="","",記入用!L996)</f>
        <v/>
      </c>
      <c r="P996" s="30" t="str">
        <f>IF(集計用!O996="","",IF(集計用!F996="男",LOOKUP(集計用!O996,得点換算データ!$I$3:$J$12),LOOKUP(集計用!O996,得点換算データ!$I$17:$J$26)))</f>
        <v/>
      </c>
      <c r="Q996" s="28" t="str">
        <f>IF(記入用!M996="","",記入用!M996)</f>
        <v/>
      </c>
      <c r="R996" s="30" t="str">
        <f>IF(集計用!Q996="","",IF(集計用!F996="男",LOOKUP(集計用!Q996,得点換算データ!$K$3:$L$12),LOOKUP(集計用!Q996,得点換算データ!$K$17:$L$26)))</f>
        <v/>
      </c>
      <c r="S996" s="28" t="str">
        <f>IF(記入用!N996="","",ROUNDUP(記入用!N996,1))</f>
        <v/>
      </c>
      <c r="T996" s="30" t="str">
        <f>IF(集計用!S996="","",IF(集計用!F996="男",LOOKUP(集計用!S996,得点換算データ!$M$3:$N$12),LOOKUP(集計用!S996,得点換算データ!$M$17:$N$26)))</f>
        <v/>
      </c>
      <c r="U996" s="28" t="str">
        <f>IF(記入用!O996="","",ROUNDDOWN(記入用!O996,0))</f>
        <v/>
      </c>
      <c r="V996" s="30" t="str">
        <f>IF(集計用!U996="","",IF(集計用!F996="男",LOOKUP(集計用!U996,得点換算データ!$O$3:$P$12),LOOKUP(集計用!U996,得点換算データ!$O$17:$P$26)))</f>
        <v/>
      </c>
      <c r="W996" s="28" t="str">
        <f>IF(記入用!P996="","",ROUNDDOWN(記入用!P996,0))</f>
        <v/>
      </c>
      <c r="X996" s="30" t="str">
        <f>IF(集計用!W996="","",IF(集計用!F996="男",LOOKUP(集計用!W996,得点換算データ!$Q$3:$R$12),LOOKUP(集計用!W996,得点換算データ!$Q$17:$R$26)))</f>
        <v/>
      </c>
      <c r="Y996" s="28" t="str">
        <f>IF(SUM(集計用!H996+J996+L996+N996+P996+R996+T996+V996+X996)=0,"",(H996+J996+L996+N996+T996+V996+X996+MAX(P996,R996)))</f>
        <v/>
      </c>
      <c r="Z996" s="28" t="str">
        <f>IF(Y996="","",IF(C996=1,LOOKUP(Y996,得点換算データ!$B$29:$B$33,得点換算データ!$A$29:$A$33),IF(C996=2,LOOKUP(Y996,得点換算データ!$C$29:$C$33,得点換算データ!$A$29:$A$33),LOOKUP(Y996,得点換算データ!$D$29:$D$33,得点換算データ!$A$29:$A$33))))</f>
        <v/>
      </c>
      <c r="AA996" s="27">
        <f t="shared" si="150"/>
        <v>0</v>
      </c>
      <c r="AB996" s="27"/>
      <c r="AC996" s="27">
        <f t="shared" si="151"/>
        <v>0</v>
      </c>
      <c r="AD996" s="27">
        <f t="shared" si="152"/>
        <v>0</v>
      </c>
      <c r="AE996" s="27">
        <f t="shared" si="153"/>
        <v>0</v>
      </c>
      <c r="AF996" s="27">
        <f t="shared" si="154"/>
        <v>0</v>
      </c>
      <c r="AG996" s="27">
        <f t="shared" si="155"/>
        <v>0</v>
      </c>
      <c r="AH996" s="27">
        <f t="shared" si="156"/>
        <v>0</v>
      </c>
      <c r="AI996" s="27">
        <f t="shared" si="157"/>
        <v>0</v>
      </c>
      <c r="AJ996" s="27">
        <f t="shared" si="158"/>
        <v>0</v>
      </c>
      <c r="AK996" s="27">
        <f t="shared" si="159"/>
        <v>0</v>
      </c>
    </row>
    <row r="997" spans="1:37">
      <c r="A997" s="28" t="str">
        <f>IF(記入用!A997="","",記入用!A997)</f>
        <v/>
      </c>
      <c r="B997" s="28" t="str">
        <f>IF(記入用!B997="","",記入用!B997)</f>
        <v/>
      </c>
      <c r="C997" s="28" t="str">
        <f>IF(記入用!C997="","",記入用!C997)</f>
        <v/>
      </c>
      <c r="D997" s="28" t="str">
        <f>IF(記入用!D997="","",記入用!D997)</f>
        <v/>
      </c>
      <c r="E997" s="28" t="str">
        <f>IF(記入用!E997="","",記入用!E997)</f>
        <v/>
      </c>
      <c r="F997" s="28" t="str">
        <f>IF(記入用!F997="","",記入用!F997)</f>
        <v/>
      </c>
      <c r="G997" s="28" t="str">
        <f>IF(OR(記入用!G997=0,記入用!H997=0),"",ROUND((記入用!G997+記入用!H997)/2,0))</f>
        <v/>
      </c>
      <c r="H997" s="29" t="str">
        <f>IF(集計用!G997="","",IF(集計用!F997="男",LOOKUP(集計用!G997,得点換算データ!$A$3:$B$12),LOOKUP(集計用!G997,得点換算データ!$A$17:$B$26)))</f>
        <v/>
      </c>
      <c r="I997" s="28" t="str">
        <f>IF(記入用!I997="","",記入用!I997)</f>
        <v/>
      </c>
      <c r="J997" s="30" t="str">
        <f>IF(集計用!I997="","",IF(集計用!F997="男",LOOKUP(集計用!I997,得点換算データ!$C$3:$D$12),LOOKUP(集計用!I997,得点換算データ!$C$17:$D$26)))</f>
        <v/>
      </c>
      <c r="K997" s="28" t="str">
        <f>IF(記入用!J997="","",ROUNDDOWN(記入用!J997,0))</f>
        <v/>
      </c>
      <c r="L997" s="29" t="str">
        <f>IF(集計用!K997="","",IF(集計用!F997="男",LOOKUP(集計用!K997,得点換算データ!$E$3:$F$12),LOOKUP(集計用!K997,得点換算データ!$E$17:$F$26)))</f>
        <v/>
      </c>
      <c r="M997" s="28" t="str">
        <f>IF(記入用!K997="","",記入用!K997)</f>
        <v/>
      </c>
      <c r="N997" s="30" t="str">
        <f>IF(集計用!M997="","",IF(集計用!F997="男",LOOKUP(集計用!M997,得点換算データ!$G$3:$H$12),LOOKUP(集計用!M997,得点換算データ!$G$17:$H$26)))</f>
        <v/>
      </c>
      <c r="O997" s="28" t="str">
        <f>IF(記入用!L997="","",記入用!L997)</f>
        <v/>
      </c>
      <c r="P997" s="30" t="str">
        <f>IF(集計用!O997="","",IF(集計用!F997="男",LOOKUP(集計用!O997,得点換算データ!$I$3:$J$12),LOOKUP(集計用!O997,得点換算データ!$I$17:$J$26)))</f>
        <v/>
      </c>
      <c r="Q997" s="28" t="str">
        <f>IF(記入用!M997="","",記入用!M997)</f>
        <v/>
      </c>
      <c r="R997" s="30" t="str">
        <f>IF(集計用!Q997="","",IF(集計用!F997="男",LOOKUP(集計用!Q997,得点換算データ!$K$3:$L$12),LOOKUP(集計用!Q997,得点換算データ!$K$17:$L$26)))</f>
        <v/>
      </c>
      <c r="S997" s="28" t="str">
        <f>IF(記入用!N997="","",ROUNDUP(記入用!N997,1))</f>
        <v/>
      </c>
      <c r="T997" s="30" t="str">
        <f>IF(集計用!S997="","",IF(集計用!F997="男",LOOKUP(集計用!S997,得点換算データ!$M$3:$N$12),LOOKUP(集計用!S997,得点換算データ!$M$17:$N$26)))</f>
        <v/>
      </c>
      <c r="U997" s="28" t="str">
        <f>IF(記入用!O997="","",ROUNDDOWN(記入用!O997,0))</f>
        <v/>
      </c>
      <c r="V997" s="30" t="str">
        <f>IF(集計用!U997="","",IF(集計用!F997="男",LOOKUP(集計用!U997,得点換算データ!$O$3:$P$12),LOOKUP(集計用!U997,得点換算データ!$O$17:$P$26)))</f>
        <v/>
      </c>
      <c r="W997" s="28" t="str">
        <f>IF(記入用!P997="","",ROUNDDOWN(記入用!P997,0))</f>
        <v/>
      </c>
      <c r="X997" s="30" t="str">
        <f>IF(集計用!W997="","",IF(集計用!F997="男",LOOKUP(集計用!W997,得点換算データ!$Q$3:$R$12),LOOKUP(集計用!W997,得点換算データ!$Q$17:$R$26)))</f>
        <v/>
      </c>
      <c r="Y997" s="28" t="str">
        <f>IF(SUM(集計用!H997+J997+L997+N997+P997+R997+T997+V997+X997)=0,"",(H997+J997+L997+N997+T997+V997+X997+MAX(P997,R997)))</f>
        <v/>
      </c>
      <c r="Z997" s="28" t="str">
        <f>IF(Y997="","",IF(C997=1,LOOKUP(Y997,得点換算データ!$B$29:$B$33,得点換算データ!$A$29:$A$33),IF(C997=2,LOOKUP(Y997,得点換算データ!$C$29:$C$33,得点換算データ!$A$29:$A$33),LOOKUP(Y997,得点換算データ!$D$29:$D$33,得点換算データ!$A$29:$A$33))))</f>
        <v/>
      </c>
      <c r="AA997" s="27">
        <f t="shared" si="150"/>
        <v>0</v>
      </c>
      <c r="AB997" s="27"/>
      <c r="AC997" s="27">
        <f t="shared" si="151"/>
        <v>0</v>
      </c>
      <c r="AD997" s="27">
        <f t="shared" si="152"/>
        <v>0</v>
      </c>
      <c r="AE997" s="27">
        <f t="shared" si="153"/>
        <v>0</v>
      </c>
      <c r="AF997" s="27">
        <f t="shared" si="154"/>
        <v>0</v>
      </c>
      <c r="AG997" s="27">
        <f t="shared" si="155"/>
        <v>0</v>
      </c>
      <c r="AH997" s="27">
        <f t="shared" si="156"/>
        <v>0</v>
      </c>
      <c r="AI997" s="27">
        <f t="shared" si="157"/>
        <v>0</v>
      </c>
      <c r="AJ997" s="27">
        <f t="shared" si="158"/>
        <v>0</v>
      </c>
      <c r="AK997" s="27">
        <f t="shared" si="159"/>
        <v>0</v>
      </c>
    </row>
    <row r="998" spans="1:37">
      <c r="A998" s="28" t="str">
        <f>IF(記入用!A998="","",記入用!A998)</f>
        <v/>
      </c>
      <c r="B998" s="28" t="str">
        <f>IF(記入用!B998="","",記入用!B998)</f>
        <v/>
      </c>
      <c r="C998" s="28" t="str">
        <f>IF(記入用!C998="","",記入用!C998)</f>
        <v/>
      </c>
      <c r="D998" s="28" t="str">
        <f>IF(記入用!D998="","",記入用!D998)</f>
        <v/>
      </c>
      <c r="E998" s="28" t="str">
        <f>IF(記入用!E998="","",記入用!E998)</f>
        <v/>
      </c>
      <c r="F998" s="28" t="str">
        <f>IF(記入用!F998="","",記入用!F998)</f>
        <v/>
      </c>
      <c r="G998" s="28" t="str">
        <f>IF(OR(記入用!G998=0,記入用!H998=0),"",ROUND((記入用!G998+記入用!H998)/2,0))</f>
        <v/>
      </c>
      <c r="H998" s="29" t="str">
        <f>IF(集計用!G998="","",IF(集計用!F998="男",LOOKUP(集計用!G998,得点換算データ!$A$3:$B$12),LOOKUP(集計用!G998,得点換算データ!$A$17:$B$26)))</f>
        <v/>
      </c>
      <c r="I998" s="28" t="str">
        <f>IF(記入用!I998="","",記入用!I998)</f>
        <v/>
      </c>
      <c r="J998" s="30" t="str">
        <f>IF(集計用!I998="","",IF(集計用!F998="男",LOOKUP(集計用!I998,得点換算データ!$C$3:$D$12),LOOKUP(集計用!I998,得点換算データ!$C$17:$D$26)))</f>
        <v/>
      </c>
      <c r="K998" s="28" t="str">
        <f>IF(記入用!J998="","",ROUNDDOWN(記入用!J998,0))</f>
        <v/>
      </c>
      <c r="L998" s="29" t="str">
        <f>IF(集計用!K998="","",IF(集計用!F998="男",LOOKUP(集計用!K998,得点換算データ!$E$3:$F$12),LOOKUP(集計用!K998,得点換算データ!$E$17:$F$26)))</f>
        <v/>
      </c>
      <c r="M998" s="28" t="str">
        <f>IF(記入用!K998="","",記入用!K998)</f>
        <v/>
      </c>
      <c r="N998" s="30" t="str">
        <f>IF(集計用!M998="","",IF(集計用!F998="男",LOOKUP(集計用!M998,得点換算データ!$G$3:$H$12),LOOKUP(集計用!M998,得点換算データ!$G$17:$H$26)))</f>
        <v/>
      </c>
      <c r="O998" s="28" t="str">
        <f>IF(記入用!L998="","",記入用!L998)</f>
        <v/>
      </c>
      <c r="P998" s="30" t="str">
        <f>IF(集計用!O998="","",IF(集計用!F998="男",LOOKUP(集計用!O998,得点換算データ!$I$3:$J$12),LOOKUP(集計用!O998,得点換算データ!$I$17:$J$26)))</f>
        <v/>
      </c>
      <c r="Q998" s="28" t="str">
        <f>IF(記入用!M998="","",記入用!M998)</f>
        <v/>
      </c>
      <c r="R998" s="30" t="str">
        <f>IF(集計用!Q998="","",IF(集計用!F998="男",LOOKUP(集計用!Q998,得点換算データ!$K$3:$L$12),LOOKUP(集計用!Q998,得点換算データ!$K$17:$L$26)))</f>
        <v/>
      </c>
      <c r="S998" s="28" t="str">
        <f>IF(記入用!N998="","",ROUNDUP(記入用!N998,1))</f>
        <v/>
      </c>
      <c r="T998" s="30" t="str">
        <f>IF(集計用!S998="","",IF(集計用!F998="男",LOOKUP(集計用!S998,得点換算データ!$M$3:$N$12),LOOKUP(集計用!S998,得点換算データ!$M$17:$N$26)))</f>
        <v/>
      </c>
      <c r="U998" s="28" t="str">
        <f>IF(記入用!O998="","",ROUNDDOWN(記入用!O998,0))</f>
        <v/>
      </c>
      <c r="V998" s="30" t="str">
        <f>IF(集計用!U998="","",IF(集計用!F998="男",LOOKUP(集計用!U998,得点換算データ!$O$3:$P$12),LOOKUP(集計用!U998,得点換算データ!$O$17:$P$26)))</f>
        <v/>
      </c>
      <c r="W998" s="28" t="str">
        <f>IF(記入用!P998="","",ROUNDDOWN(記入用!P998,0))</f>
        <v/>
      </c>
      <c r="X998" s="30" t="str">
        <f>IF(集計用!W998="","",IF(集計用!F998="男",LOOKUP(集計用!W998,得点換算データ!$Q$3:$R$12),LOOKUP(集計用!W998,得点換算データ!$Q$17:$R$26)))</f>
        <v/>
      </c>
      <c r="Y998" s="28" t="str">
        <f>IF(SUM(集計用!H998+J998+L998+N998+P998+R998+T998+V998+X998)=0,"",(H998+J998+L998+N998+T998+V998+X998+MAX(P998,R998)))</f>
        <v/>
      </c>
      <c r="Z998" s="28" t="str">
        <f>IF(Y998="","",IF(C998=1,LOOKUP(Y998,得点換算データ!$B$29:$B$33,得点換算データ!$A$29:$A$33),IF(C998=2,LOOKUP(Y998,得点換算データ!$C$29:$C$33,得点換算データ!$A$29:$A$33),LOOKUP(Y998,得点換算データ!$D$29:$D$33,得点換算データ!$A$29:$A$33))))</f>
        <v/>
      </c>
      <c r="AA998" s="27">
        <f t="shared" si="150"/>
        <v>0</v>
      </c>
      <c r="AB998" s="27"/>
      <c r="AC998" s="27">
        <f t="shared" si="151"/>
        <v>0</v>
      </c>
      <c r="AD998" s="27">
        <f t="shared" si="152"/>
        <v>0</v>
      </c>
      <c r="AE998" s="27">
        <f t="shared" si="153"/>
        <v>0</v>
      </c>
      <c r="AF998" s="27">
        <f t="shared" si="154"/>
        <v>0</v>
      </c>
      <c r="AG998" s="27">
        <f t="shared" si="155"/>
        <v>0</v>
      </c>
      <c r="AH998" s="27">
        <f t="shared" si="156"/>
        <v>0</v>
      </c>
      <c r="AI998" s="27">
        <f t="shared" si="157"/>
        <v>0</v>
      </c>
      <c r="AJ998" s="27">
        <f t="shared" si="158"/>
        <v>0</v>
      </c>
      <c r="AK998" s="27">
        <f t="shared" si="159"/>
        <v>0</v>
      </c>
    </row>
    <row r="999" spans="1:37">
      <c r="A999" s="28" t="str">
        <f>IF(記入用!A999="","",記入用!A999)</f>
        <v/>
      </c>
      <c r="B999" s="28" t="str">
        <f>IF(記入用!B999="","",記入用!B999)</f>
        <v/>
      </c>
      <c r="C999" s="28" t="str">
        <f>IF(記入用!C999="","",記入用!C999)</f>
        <v/>
      </c>
      <c r="D999" s="28" t="str">
        <f>IF(記入用!D999="","",記入用!D999)</f>
        <v/>
      </c>
      <c r="E999" s="28" t="str">
        <f>IF(記入用!E999="","",記入用!E999)</f>
        <v/>
      </c>
      <c r="F999" s="28" t="str">
        <f>IF(記入用!F999="","",記入用!F999)</f>
        <v/>
      </c>
      <c r="G999" s="28" t="str">
        <f>IF(OR(記入用!G999=0,記入用!H999=0),"",ROUND((記入用!G999+記入用!H999)/2,0))</f>
        <v/>
      </c>
      <c r="H999" s="29" t="str">
        <f>IF(集計用!G999="","",IF(集計用!F999="男",LOOKUP(集計用!G999,得点換算データ!$A$3:$B$12),LOOKUP(集計用!G999,得点換算データ!$A$17:$B$26)))</f>
        <v/>
      </c>
      <c r="I999" s="28" t="str">
        <f>IF(記入用!I999="","",記入用!I999)</f>
        <v/>
      </c>
      <c r="J999" s="30" t="str">
        <f>IF(集計用!I999="","",IF(集計用!F999="男",LOOKUP(集計用!I999,得点換算データ!$C$3:$D$12),LOOKUP(集計用!I999,得点換算データ!$C$17:$D$26)))</f>
        <v/>
      </c>
      <c r="K999" s="28" t="str">
        <f>IF(記入用!J999="","",ROUNDDOWN(記入用!J999,0))</f>
        <v/>
      </c>
      <c r="L999" s="29" t="str">
        <f>IF(集計用!K999="","",IF(集計用!F999="男",LOOKUP(集計用!K999,得点換算データ!$E$3:$F$12),LOOKUP(集計用!K999,得点換算データ!$E$17:$F$26)))</f>
        <v/>
      </c>
      <c r="M999" s="28" t="str">
        <f>IF(記入用!K999="","",記入用!K999)</f>
        <v/>
      </c>
      <c r="N999" s="30" t="str">
        <f>IF(集計用!M999="","",IF(集計用!F999="男",LOOKUP(集計用!M999,得点換算データ!$G$3:$H$12),LOOKUP(集計用!M999,得点換算データ!$G$17:$H$26)))</f>
        <v/>
      </c>
      <c r="O999" s="28" t="str">
        <f>IF(記入用!L999="","",記入用!L999)</f>
        <v/>
      </c>
      <c r="P999" s="30" t="str">
        <f>IF(集計用!O999="","",IF(集計用!F999="男",LOOKUP(集計用!O999,得点換算データ!$I$3:$J$12),LOOKUP(集計用!O999,得点換算データ!$I$17:$J$26)))</f>
        <v/>
      </c>
      <c r="Q999" s="28" t="str">
        <f>IF(記入用!M999="","",記入用!M999)</f>
        <v/>
      </c>
      <c r="R999" s="30" t="str">
        <f>IF(集計用!Q999="","",IF(集計用!F999="男",LOOKUP(集計用!Q999,得点換算データ!$K$3:$L$12),LOOKUP(集計用!Q999,得点換算データ!$K$17:$L$26)))</f>
        <v/>
      </c>
      <c r="S999" s="28" t="str">
        <f>IF(記入用!N999="","",ROUNDUP(記入用!N999,1))</f>
        <v/>
      </c>
      <c r="T999" s="30" t="str">
        <f>IF(集計用!S999="","",IF(集計用!F999="男",LOOKUP(集計用!S999,得点換算データ!$M$3:$N$12),LOOKUP(集計用!S999,得点換算データ!$M$17:$N$26)))</f>
        <v/>
      </c>
      <c r="U999" s="28" t="str">
        <f>IF(記入用!O999="","",ROUNDDOWN(記入用!O999,0))</f>
        <v/>
      </c>
      <c r="V999" s="30" t="str">
        <f>IF(集計用!U999="","",IF(集計用!F999="男",LOOKUP(集計用!U999,得点換算データ!$O$3:$P$12),LOOKUP(集計用!U999,得点換算データ!$O$17:$P$26)))</f>
        <v/>
      </c>
      <c r="W999" s="28" t="str">
        <f>IF(記入用!P999="","",ROUNDDOWN(記入用!P999,0))</f>
        <v/>
      </c>
      <c r="X999" s="30" t="str">
        <f>IF(集計用!W999="","",IF(集計用!F999="男",LOOKUP(集計用!W999,得点換算データ!$Q$3:$R$12),LOOKUP(集計用!W999,得点換算データ!$Q$17:$R$26)))</f>
        <v/>
      </c>
      <c r="Y999" s="28" t="str">
        <f>IF(SUM(集計用!H999+J999+L999+N999+P999+R999+T999+V999+X999)=0,"",(H999+J999+L999+N999+T999+V999+X999+MAX(P999,R999)))</f>
        <v/>
      </c>
      <c r="Z999" s="28" t="str">
        <f>IF(Y999="","",IF(C999=1,LOOKUP(Y999,得点換算データ!$B$29:$B$33,得点換算データ!$A$29:$A$33),IF(C999=2,LOOKUP(Y999,得点換算データ!$C$29:$C$33,得点換算データ!$A$29:$A$33),LOOKUP(Y999,得点換算データ!$D$29:$D$33,得点換算データ!$A$29:$A$33))))</f>
        <v/>
      </c>
      <c r="AA999" s="27">
        <f t="shared" si="150"/>
        <v>0</v>
      </c>
      <c r="AB999" s="27"/>
      <c r="AC999" s="27">
        <f t="shared" si="151"/>
        <v>0</v>
      </c>
      <c r="AD999" s="27">
        <f t="shared" si="152"/>
        <v>0</v>
      </c>
      <c r="AE999" s="27">
        <f t="shared" si="153"/>
        <v>0</v>
      </c>
      <c r="AF999" s="27">
        <f t="shared" si="154"/>
        <v>0</v>
      </c>
      <c r="AG999" s="27">
        <f t="shared" si="155"/>
        <v>0</v>
      </c>
      <c r="AH999" s="27">
        <f t="shared" si="156"/>
        <v>0</v>
      </c>
      <c r="AI999" s="27">
        <f t="shared" si="157"/>
        <v>0</v>
      </c>
      <c r="AJ999" s="27">
        <f t="shared" si="158"/>
        <v>0</v>
      </c>
      <c r="AK999" s="27">
        <f t="shared" si="159"/>
        <v>0</v>
      </c>
    </row>
    <row r="1000" spans="1:37">
      <c r="A1000" s="28" t="str">
        <f>IF(記入用!A1000="","",記入用!A1000)</f>
        <v/>
      </c>
      <c r="B1000" s="28" t="str">
        <f>IF(記入用!B1000="","",記入用!B1000)</f>
        <v/>
      </c>
      <c r="C1000" s="28" t="str">
        <f>IF(記入用!C1000="","",記入用!C1000)</f>
        <v/>
      </c>
      <c r="D1000" s="28" t="str">
        <f>IF(記入用!D1000="","",記入用!D1000)</f>
        <v/>
      </c>
      <c r="E1000" s="28" t="str">
        <f>IF(記入用!E1000="","",記入用!E1000)</f>
        <v/>
      </c>
      <c r="F1000" s="28" t="str">
        <f>IF(記入用!F1000="","",記入用!F1000)</f>
        <v/>
      </c>
      <c r="G1000" s="28" t="str">
        <f>IF(OR(記入用!G1000=0,記入用!H1000=0),"",ROUND((記入用!G1000+記入用!H1000)/2,0))</f>
        <v/>
      </c>
      <c r="I1000" s="28" t="str">
        <f>IF(記入用!I1000="","",記入用!I1000)</f>
        <v/>
      </c>
      <c r="K1000" s="28" t="str">
        <f>IF(記入用!J1000="","",ROUNDDOWN(記入用!J1000,0))</f>
        <v/>
      </c>
      <c r="M1000" s="28" t="str">
        <f>IF(記入用!K1000="","",記入用!K1000)</f>
        <v/>
      </c>
      <c r="O1000" s="28" t="str">
        <f>IF(記入用!L1000="","",記入用!L1000)</f>
        <v/>
      </c>
      <c r="P1000" s="30" t="str">
        <f>IF(集計用!O1000="","",IF(集計用!F1000="男",LOOKUP(集計用!O1000,得点換算データ!$I$3:$J$12),LOOKUP(集計用!O1000,得点換算データ!$I$17:$J$26)))</f>
        <v/>
      </c>
      <c r="Q1000" s="28" t="str">
        <f>IF(記入用!M1000="","",記入用!M1000)</f>
        <v/>
      </c>
      <c r="R1000" s="30" t="str">
        <f>IF(集計用!Q1000="","",IF(集計用!F1000="男",LOOKUP(集計用!Q1000,得点換算データ!$K$3:$L$12),LOOKUP(集計用!Q1000,得点換算データ!$K$17:$L$26)))</f>
        <v/>
      </c>
      <c r="S1000" s="28" t="str">
        <f>IF(記入用!N1000="","",ROUNDUP(記入用!N1000,1))</f>
        <v/>
      </c>
      <c r="U1000" s="28" t="str">
        <f>IF(記入用!O1000="","",ROUNDDOWN(記入用!O1000,0))</f>
        <v/>
      </c>
      <c r="W1000" s="28" t="str">
        <f>IF(記入用!P1000="","",ROUNDDOWN(記入用!P1000,0))</f>
        <v/>
      </c>
      <c r="AA1000" s="27">
        <f t="shared" si="150"/>
        <v>0</v>
      </c>
      <c r="AB1000" s="27"/>
      <c r="AC1000" s="27">
        <f t="shared" si="151"/>
        <v>0</v>
      </c>
      <c r="AD1000" s="27">
        <f t="shared" si="152"/>
        <v>0</v>
      </c>
      <c r="AE1000" s="27">
        <f t="shared" si="153"/>
        <v>0</v>
      </c>
      <c r="AF1000" s="27">
        <f t="shared" si="154"/>
        <v>0</v>
      </c>
      <c r="AG1000" s="27">
        <f t="shared" si="155"/>
        <v>0</v>
      </c>
      <c r="AH1000" s="27">
        <f t="shared" si="156"/>
        <v>0</v>
      </c>
      <c r="AI1000" s="27">
        <f t="shared" si="157"/>
        <v>0</v>
      </c>
      <c r="AJ1000" s="27">
        <f t="shared" si="158"/>
        <v>0</v>
      </c>
      <c r="AK1000" s="27">
        <f t="shared" si="159"/>
        <v>0</v>
      </c>
    </row>
    <row r="1001" spans="1:37">
      <c r="A1001" s="28" t="str">
        <f>IF(記入用!A1001="","",記入用!A1001)</f>
        <v/>
      </c>
      <c r="B1001" s="28" t="str">
        <f>IF(記入用!B1001="","",記入用!B1001)</f>
        <v/>
      </c>
      <c r="C1001" s="28" t="str">
        <f>IF(記入用!C1001="","",記入用!C1001)</f>
        <v/>
      </c>
      <c r="D1001" s="28" t="str">
        <f>IF(記入用!D1001="","",記入用!D1001)</f>
        <v/>
      </c>
      <c r="E1001" s="28" t="str">
        <f>IF(記入用!E1001="","",記入用!E1001)</f>
        <v/>
      </c>
      <c r="F1001" s="28" t="str">
        <f>IF(記入用!F1001="","",記入用!F1001)</f>
        <v/>
      </c>
      <c r="G1001" s="28" t="str">
        <f>IF(OR(記入用!G1001=0,記入用!H1001=0),"",ROUND((記入用!G1001+記入用!H1001)/2,0))</f>
        <v/>
      </c>
      <c r="I1001" s="28" t="str">
        <f>IF(記入用!I1001="","",記入用!I1001)</f>
        <v/>
      </c>
      <c r="K1001" s="28" t="str">
        <f>IF(記入用!J1001="","",ROUNDDOWN(記入用!J1001,0))</f>
        <v/>
      </c>
      <c r="M1001" s="28" t="str">
        <f>IF(記入用!K1001="","",記入用!K1001)</f>
        <v/>
      </c>
      <c r="O1001" s="28" t="str">
        <f>IF(記入用!M1001="","",記入用!M1001)</f>
        <v/>
      </c>
      <c r="Q1001" s="28" t="str">
        <f>IF(記入用!L1001="","",記入用!L1001)</f>
        <v/>
      </c>
      <c r="S1001" s="28" t="str">
        <f>IF(記入用!N1001="","",ROUNDUP(記入用!N1001,1))</f>
        <v/>
      </c>
      <c r="U1001" s="28" t="str">
        <f>IF(記入用!O1001="","",ROUNDDOWN(記入用!O1001,0))</f>
        <v/>
      </c>
      <c r="W1001" s="28" t="str">
        <f>IF(記入用!P1001="","",ROUNDDOWN(記入用!P1001,0))</f>
        <v/>
      </c>
    </row>
    <row r="1002" spans="1:37">
      <c r="A1002" s="28" t="str">
        <f>IF(記入用!A1002="","",記入用!A1002)</f>
        <v/>
      </c>
      <c r="B1002" s="28" t="str">
        <f>IF(記入用!B1002="","",記入用!B1002)</f>
        <v/>
      </c>
      <c r="C1002" s="28" t="str">
        <f>IF(記入用!C1002="","",記入用!C1002)</f>
        <v/>
      </c>
      <c r="D1002" s="28" t="str">
        <f>IF(記入用!D1002="","",記入用!D1002)</f>
        <v/>
      </c>
      <c r="E1002" s="28" t="str">
        <f>IF(記入用!E1002="","",記入用!E1002)</f>
        <v/>
      </c>
      <c r="F1002" s="28" t="str">
        <f>IF(記入用!F1002="","",記入用!F1002)</f>
        <v/>
      </c>
      <c r="G1002" s="28" t="str">
        <f>IF(OR(記入用!G1002=0,記入用!H1002=0),"",ROUND((記入用!G1002+記入用!H1002)/2,0))</f>
        <v/>
      </c>
      <c r="I1002" s="28" t="str">
        <f>IF(記入用!I1002="","",記入用!I1002)</f>
        <v/>
      </c>
      <c r="K1002" s="28" t="str">
        <f>IF(記入用!J1002="","",ROUNDDOWN(記入用!J1002,0))</f>
        <v/>
      </c>
      <c r="M1002" s="28" t="str">
        <f>IF(記入用!K1002="","",記入用!K1002)</f>
        <v/>
      </c>
      <c r="O1002" s="28" t="str">
        <f>IF(記入用!M1002="","",記入用!M1002)</f>
        <v/>
      </c>
      <c r="Q1002" s="28" t="str">
        <f>IF(記入用!L1002="","",記入用!L1002)</f>
        <v/>
      </c>
      <c r="S1002" s="28" t="str">
        <f>IF(記入用!N1002="","",ROUNDUP(記入用!N1002,1))</f>
        <v/>
      </c>
      <c r="U1002" s="28" t="str">
        <f>IF(記入用!O1002="","",ROUNDDOWN(記入用!O1002,0))</f>
        <v/>
      </c>
      <c r="W1002" s="28" t="str">
        <f>IF(記入用!P1002="","",ROUNDDOWN(記入用!P1002,0))</f>
        <v/>
      </c>
    </row>
    <row r="1003" spans="1:37">
      <c r="A1003" s="28" t="str">
        <f>IF(記入用!A1003="","",記入用!A1003)</f>
        <v/>
      </c>
      <c r="B1003" s="28" t="str">
        <f>IF(記入用!B1003="","",記入用!B1003)</f>
        <v/>
      </c>
      <c r="C1003" s="28" t="str">
        <f>IF(記入用!C1003="","",記入用!C1003)</f>
        <v/>
      </c>
      <c r="D1003" s="28" t="str">
        <f>IF(記入用!D1003="","",記入用!D1003)</f>
        <v/>
      </c>
      <c r="E1003" s="28" t="str">
        <f>IF(記入用!E1003="","",記入用!E1003)</f>
        <v/>
      </c>
      <c r="F1003" s="28" t="str">
        <f>IF(記入用!F1003="","",記入用!F1003)</f>
        <v/>
      </c>
      <c r="G1003" s="28" t="str">
        <f>IF(OR(記入用!G1003=0,記入用!H1003=0),"",ROUND((記入用!G1003+記入用!H1003)/2,0))</f>
        <v/>
      </c>
      <c r="I1003" s="28" t="str">
        <f>IF(記入用!I1003="","",記入用!I1003)</f>
        <v/>
      </c>
      <c r="K1003" s="28" t="str">
        <f>IF(記入用!J1003="","",ROUNDDOWN(記入用!J1003,0))</f>
        <v/>
      </c>
      <c r="M1003" s="28" t="str">
        <f>IF(記入用!K1003="","",記入用!K1003)</f>
        <v/>
      </c>
      <c r="O1003" s="28" t="str">
        <f>IF(記入用!M1003="","",記入用!M1003)</f>
        <v/>
      </c>
      <c r="Q1003" s="28" t="str">
        <f>IF(記入用!L1003="","",記入用!L1003)</f>
        <v/>
      </c>
      <c r="S1003" s="28" t="str">
        <f>IF(記入用!N1003="","",ROUNDUP(記入用!N1003,1))</f>
        <v/>
      </c>
      <c r="U1003" s="28" t="str">
        <f>IF(記入用!O1003="","",ROUNDDOWN(記入用!O1003,0))</f>
        <v/>
      </c>
      <c r="W1003" s="28" t="str">
        <f>IF(記入用!P1003="","",ROUNDDOWN(記入用!P1003,0))</f>
        <v/>
      </c>
    </row>
    <row r="1004" spans="1:37">
      <c r="A1004" s="28" t="str">
        <f>IF(記入用!A1004="","",記入用!A1004)</f>
        <v/>
      </c>
      <c r="B1004" s="28" t="str">
        <f>IF(記入用!B1004="","",記入用!B1004)</f>
        <v/>
      </c>
      <c r="C1004" s="28" t="str">
        <f>IF(記入用!C1004="","",記入用!C1004)</f>
        <v/>
      </c>
      <c r="D1004" s="28" t="str">
        <f>IF(記入用!D1004="","",記入用!D1004)</f>
        <v/>
      </c>
      <c r="E1004" s="28" t="str">
        <f>IF(記入用!E1004="","",記入用!E1004)</f>
        <v/>
      </c>
      <c r="F1004" s="28" t="str">
        <f>IF(記入用!F1004="","",記入用!F1004)</f>
        <v/>
      </c>
      <c r="G1004" s="28" t="str">
        <f>IF(OR(記入用!G1004=0,記入用!H1004=0),"",ROUND((記入用!G1004+記入用!H1004)/2,0))</f>
        <v/>
      </c>
      <c r="I1004" s="28" t="str">
        <f>IF(記入用!I1004="","",記入用!I1004)</f>
        <v/>
      </c>
      <c r="K1004" s="28" t="str">
        <f>IF(記入用!J1004="","",ROUNDDOWN(記入用!J1004,0))</f>
        <v/>
      </c>
      <c r="M1004" s="28" t="str">
        <f>IF(記入用!K1004="","",記入用!K1004)</f>
        <v/>
      </c>
      <c r="O1004" s="28" t="str">
        <f>IF(記入用!M1004="","",記入用!M1004)</f>
        <v/>
      </c>
      <c r="Q1004" s="28" t="str">
        <f>IF(記入用!L1004="","",記入用!L1004)</f>
        <v/>
      </c>
      <c r="S1004" s="28" t="str">
        <f>IF(記入用!N1004="","",ROUNDUP(記入用!N1004,1))</f>
        <v/>
      </c>
      <c r="U1004" s="28" t="str">
        <f>IF(記入用!O1004="","",ROUNDDOWN(記入用!O1004,0))</f>
        <v/>
      </c>
      <c r="W1004" s="28" t="str">
        <f>IF(記入用!P1004="","",ROUNDDOWN(記入用!P1004,0))</f>
        <v/>
      </c>
    </row>
    <row r="1005" spans="1:37">
      <c r="A1005" s="28" t="str">
        <f>IF(記入用!A1005="","",記入用!A1005)</f>
        <v/>
      </c>
      <c r="B1005" s="28" t="str">
        <f>IF(記入用!B1005="","",記入用!B1005)</f>
        <v/>
      </c>
      <c r="C1005" s="28" t="str">
        <f>IF(記入用!C1005="","",記入用!C1005)</f>
        <v/>
      </c>
      <c r="D1005" s="28" t="str">
        <f>IF(記入用!D1005="","",記入用!D1005)</f>
        <v/>
      </c>
      <c r="E1005" s="28" t="str">
        <f>IF(記入用!E1005="","",記入用!E1005)</f>
        <v/>
      </c>
      <c r="F1005" s="28" t="str">
        <f>IF(記入用!F1005="","",記入用!F1005)</f>
        <v/>
      </c>
      <c r="G1005" s="28" t="str">
        <f>IF(OR(記入用!G1005=0,記入用!H1005=0),"",ROUND((記入用!G1005+記入用!H1005)/2,0))</f>
        <v/>
      </c>
      <c r="I1005" s="28" t="str">
        <f>IF(記入用!I1005="","",記入用!I1005)</f>
        <v/>
      </c>
      <c r="K1005" s="28" t="str">
        <f>IF(記入用!J1005="","",ROUNDDOWN(記入用!J1005,0))</f>
        <v/>
      </c>
      <c r="M1005" s="28" t="str">
        <f>IF(記入用!K1005="","",記入用!K1005)</f>
        <v/>
      </c>
      <c r="O1005" s="28" t="str">
        <f>IF(記入用!M1005="","",記入用!M1005)</f>
        <v/>
      </c>
      <c r="Q1005" s="28" t="str">
        <f>IF(記入用!L1005="","",記入用!L1005)</f>
        <v/>
      </c>
      <c r="S1005" s="28" t="str">
        <f>IF(記入用!N1005="","",ROUNDUP(記入用!N1005,1))</f>
        <v/>
      </c>
      <c r="U1005" s="28" t="str">
        <f>IF(記入用!O1005="","",ROUNDDOWN(記入用!O1005,0))</f>
        <v/>
      </c>
      <c r="W1005" s="28" t="str">
        <f>IF(記入用!P1005="","",ROUNDDOWN(記入用!P1005,0))</f>
        <v/>
      </c>
    </row>
    <row r="1006" spans="1:37">
      <c r="A1006" s="28" t="str">
        <f>IF(記入用!A1006="","",記入用!A1006)</f>
        <v/>
      </c>
      <c r="B1006" s="28" t="str">
        <f>IF(記入用!B1006="","",記入用!B1006)</f>
        <v/>
      </c>
      <c r="C1006" s="28" t="str">
        <f>IF(記入用!C1006="","",記入用!C1006)</f>
        <v/>
      </c>
      <c r="D1006" s="28" t="str">
        <f>IF(記入用!D1006="","",記入用!D1006)</f>
        <v/>
      </c>
      <c r="E1006" s="28" t="str">
        <f>IF(記入用!E1006="","",記入用!E1006)</f>
        <v/>
      </c>
      <c r="F1006" s="28" t="str">
        <f>IF(記入用!F1006="","",記入用!F1006)</f>
        <v/>
      </c>
      <c r="G1006" s="28" t="str">
        <f>IF(OR(記入用!G1006=0,記入用!H1006=0),"",ROUND((記入用!G1006+記入用!H1006)/2,0))</f>
        <v/>
      </c>
      <c r="I1006" s="28" t="str">
        <f>IF(記入用!I1006="","",記入用!I1006)</f>
        <v/>
      </c>
      <c r="K1006" s="28" t="str">
        <f>IF(記入用!J1006="","",ROUNDDOWN(記入用!J1006,0))</f>
        <v/>
      </c>
      <c r="M1006" s="28" t="str">
        <f>IF(記入用!K1006="","",記入用!K1006)</f>
        <v/>
      </c>
      <c r="O1006" s="28" t="str">
        <f>IF(記入用!M1006="","",記入用!M1006)</f>
        <v/>
      </c>
      <c r="Q1006" s="28" t="str">
        <f>IF(記入用!L1006="","",記入用!L1006)</f>
        <v/>
      </c>
      <c r="S1006" s="28" t="str">
        <f>IF(記入用!N1006="","",ROUNDUP(記入用!N1006,1))</f>
        <v/>
      </c>
      <c r="U1006" s="28" t="str">
        <f>IF(記入用!O1006="","",ROUNDDOWN(記入用!O1006,0))</f>
        <v/>
      </c>
      <c r="W1006" s="28" t="str">
        <f>IF(記入用!P1006="","",ROUNDDOWN(記入用!P1006,0))</f>
        <v/>
      </c>
    </row>
    <row r="1007" spans="1:37">
      <c r="A1007" s="28" t="str">
        <f>IF(記入用!A1007="","",記入用!A1007)</f>
        <v/>
      </c>
      <c r="B1007" s="28" t="str">
        <f>IF(記入用!B1007="","",記入用!B1007)</f>
        <v/>
      </c>
      <c r="C1007" s="28" t="str">
        <f>IF(記入用!C1007="","",記入用!C1007)</f>
        <v/>
      </c>
      <c r="D1007" s="28" t="str">
        <f>IF(記入用!D1007="","",記入用!D1007)</f>
        <v/>
      </c>
      <c r="E1007" s="28" t="str">
        <f>IF(記入用!E1007="","",記入用!E1007)</f>
        <v/>
      </c>
      <c r="F1007" s="28" t="str">
        <f>IF(記入用!F1007="","",記入用!F1007)</f>
        <v/>
      </c>
      <c r="G1007" s="28" t="str">
        <f>IF(OR(記入用!G1007=0,記入用!H1007=0),"",ROUND((記入用!G1007+記入用!H1007)/2,0))</f>
        <v/>
      </c>
      <c r="I1007" s="28" t="str">
        <f>IF(記入用!I1007="","",記入用!I1007)</f>
        <v/>
      </c>
      <c r="K1007" s="28" t="str">
        <f>IF(記入用!J1007="","",ROUNDDOWN(記入用!J1007,0))</f>
        <v/>
      </c>
      <c r="M1007" s="28" t="str">
        <f>IF(記入用!K1007="","",記入用!K1007)</f>
        <v/>
      </c>
      <c r="O1007" s="28" t="str">
        <f>IF(記入用!M1007="","",記入用!M1007)</f>
        <v/>
      </c>
      <c r="Q1007" s="28" t="str">
        <f>IF(記入用!L1007="","",記入用!L1007)</f>
        <v/>
      </c>
      <c r="S1007" s="28" t="str">
        <f>IF(記入用!N1007="","",ROUNDUP(記入用!N1007,1))</f>
        <v/>
      </c>
      <c r="U1007" s="28" t="str">
        <f>IF(記入用!O1007="","",ROUNDDOWN(記入用!O1007,0))</f>
        <v/>
      </c>
      <c r="W1007" s="28" t="str">
        <f>IF(記入用!P1007="","",ROUNDDOWN(記入用!P1007,0))</f>
        <v/>
      </c>
    </row>
    <row r="1008" spans="1:37">
      <c r="A1008" s="28" t="str">
        <f>IF(記入用!A1008="","",記入用!A1008)</f>
        <v/>
      </c>
      <c r="B1008" s="28" t="str">
        <f>IF(記入用!B1008="","",記入用!B1008)</f>
        <v/>
      </c>
      <c r="C1008" s="28" t="str">
        <f>IF(記入用!C1008="","",記入用!C1008)</f>
        <v/>
      </c>
      <c r="D1008" s="28" t="str">
        <f>IF(記入用!D1008="","",記入用!D1008)</f>
        <v/>
      </c>
      <c r="E1008" s="28" t="str">
        <f>IF(記入用!E1008="","",記入用!E1008)</f>
        <v/>
      </c>
      <c r="F1008" s="28" t="str">
        <f>IF(記入用!F1008="","",記入用!F1008)</f>
        <v/>
      </c>
      <c r="G1008" s="28" t="str">
        <f>IF(OR(記入用!G1008=0,記入用!H1008=0),"",ROUND((記入用!G1008+記入用!H1008)/2,0))</f>
        <v/>
      </c>
      <c r="I1008" s="28" t="str">
        <f>IF(記入用!I1008="","",記入用!I1008)</f>
        <v/>
      </c>
      <c r="K1008" s="28" t="str">
        <f>IF(記入用!J1008="","",ROUNDDOWN(記入用!J1008,0))</f>
        <v/>
      </c>
      <c r="M1008" s="28" t="str">
        <f>IF(記入用!K1008="","",記入用!K1008)</f>
        <v/>
      </c>
      <c r="O1008" s="28" t="str">
        <f>IF(記入用!M1008="","",記入用!M1008)</f>
        <v/>
      </c>
      <c r="Q1008" s="28" t="str">
        <f>IF(記入用!L1008="","",記入用!L1008)</f>
        <v/>
      </c>
      <c r="S1008" s="28" t="str">
        <f>IF(記入用!N1008="","",ROUNDUP(記入用!N1008,1))</f>
        <v/>
      </c>
      <c r="U1008" s="28" t="str">
        <f>IF(記入用!O1008="","",ROUNDDOWN(記入用!O1008,0))</f>
        <v/>
      </c>
      <c r="W1008" s="28" t="str">
        <f>IF(記入用!P1008="","",ROUNDDOWN(記入用!P1008,0))</f>
        <v/>
      </c>
    </row>
    <row r="1009" spans="1:23">
      <c r="A1009" s="28" t="str">
        <f>IF(記入用!A1009="","",記入用!A1009)</f>
        <v/>
      </c>
      <c r="B1009" s="28" t="str">
        <f>IF(記入用!B1009="","",記入用!B1009)</f>
        <v/>
      </c>
      <c r="C1009" s="28" t="str">
        <f>IF(記入用!C1009="","",記入用!C1009)</f>
        <v/>
      </c>
      <c r="D1009" s="28" t="str">
        <f>IF(記入用!D1009="","",記入用!D1009)</f>
        <v/>
      </c>
      <c r="E1009" s="28" t="str">
        <f>IF(記入用!E1009="","",記入用!E1009)</f>
        <v/>
      </c>
      <c r="F1009" s="28" t="str">
        <f>IF(記入用!F1009="","",記入用!F1009)</f>
        <v/>
      </c>
      <c r="G1009" s="28" t="str">
        <f>IF(OR(記入用!G1009=0,記入用!H1009=0),"",ROUND((記入用!G1009+記入用!H1009)/2,0))</f>
        <v/>
      </c>
      <c r="I1009" s="28" t="str">
        <f>IF(記入用!I1009="","",記入用!I1009)</f>
        <v/>
      </c>
      <c r="K1009" s="28" t="str">
        <f>IF(記入用!J1009="","",ROUNDDOWN(記入用!J1009,0))</f>
        <v/>
      </c>
      <c r="M1009" s="28" t="str">
        <f>IF(記入用!K1009="","",記入用!K1009)</f>
        <v/>
      </c>
      <c r="O1009" s="28" t="str">
        <f>IF(記入用!M1009="","",記入用!M1009)</f>
        <v/>
      </c>
      <c r="Q1009" s="28" t="str">
        <f>IF(記入用!L1009="","",記入用!L1009)</f>
        <v/>
      </c>
      <c r="S1009" s="28" t="str">
        <f>IF(記入用!N1009="","",ROUNDUP(記入用!N1009,1))</f>
        <v/>
      </c>
      <c r="U1009" s="28" t="str">
        <f>IF(記入用!O1009="","",ROUNDDOWN(記入用!O1009,0))</f>
        <v/>
      </c>
      <c r="W1009" s="28" t="str">
        <f>IF(記入用!P1009="","",ROUNDDOWN(記入用!P1009,0))</f>
        <v/>
      </c>
    </row>
    <row r="1010" spans="1:23">
      <c r="A1010" s="28" t="str">
        <f>IF(記入用!A1010="","",記入用!A1010)</f>
        <v/>
      </c>
      <c r="B1010" s="28" t="str">
        <f>IF(記入用!B1010="","",記入用!B1010)</f>
        <v/>
      </c>
      <c r="C1010" s="28" t="str">
        <f>IF(記入用!C1010="","",記入用!C1010)</f>
        <v/>
      </c>
      <c r="D1010" s="28" t="str">
        <f>IF(記入用!D1010="","",記入用!D1010)</f>
        <v/>
      </c>
      <c r="E1010" s="28" t="str">
        <f>IF(記入用!E1010="","",記入用!E1010)</f>
        <v/>
      </c>
      <c r="F1010" s="28" t="str">
        <f>IF(記入用!F1010="","",記入用!F1010)</f>
        <v/>
      </c>
      <c r="G1010" s="28" t="str">
        <f>IF(OR(記入用!G1010=0,記入用!H1010=0),"",ROUND((記入用!G1010+記入用!H1010)/2,0))</f>
        <v/>
      </c>
      <c r="I1010" s="28" t="str">
        <f>IF(記入用!I1010="","",記入用!I1010)</f>
        <v/>
      </c>
      <c r="K1010" s="28" t="str">
        <f>IF(記入用!J1010="","",ROUNDDOWN(記入用!J1010,0))</f>
        <v/>
      </c>
      <c r="M1010" s="28" t="str">
        <f>IF(記入用!K1010="","",記入用!K1010)</f>
        <v/>
      </c>
      <c r="O1010" s="28" t="str">
        <f>IF(記入用!M1010="","",記入用!M1010)</f>
        <v/>
      </c>
      <c r="Q1010" s="28" t="str">
        <f>IF(記入用!L1010="","",記入用!L1010)</f>
        <v/>
      </c>
      <c r="S1010" s="28" t="str">
        <f>IF(記入用!N1010="","",ROUNDUP(記入用!N1010,1))</f>
        <v/>
      </c>
      <c r="U1010" s="28" t="str">
        <f>IF(記入用!O1010="","",ROUNDDOWN(記入用!O1010,0))</f>
        <v/>
      </c>
      <c r="W1010" s="28" t="str">
        <f>IF(記入用!P1010="","",ROUNDDOWN(記入用!P1010,0))</f>
        <v/>
      </c>
    </row>
    <row r="1011" spans="1:23">
      <c r="A1011" s="28" t="str">
        <f>IF(記入用!A1011="","",記入用!A1011)</f>
        <v/>
      </c>
      <c r="B1011" s="28" t="str">
        <f>IF(記入用!B1011="","",記入用!B1011)</f>
        <v/>
      </c>
      <c r="C1011" s="28" t="str">
        <f>IF(記入用!C1011="","",記入用!C1011)</f>
        <v/>
      </c>
      <c r="D1011" s="28" t="str">
        <f>IF(記入用!D1011="","",記入用!D1011)</f>
        <v/>
      </c>
      <c r="E1011" s="28" t="str">
        <f>IF(記入用!E1011="","",記入用!E1011)</f>
        <v/>
      </c>
      <c r="F1011" s="28" t="str">
        <f>IF(記入用!F1011="","",記入用!F1011)</f>
        <v/>
      </c>
      <c r="G1011" s="28" t="str">
        <f>IF(OR(記入用!G1011=0,記入用!H1011=0),"",ROUND((記入用!G1011+記入用!H1011)/2,0))</f>
        <v/>
      </c>
      <c r="I1011" s="28" t="str">
        <f>IF(記入用!I1011="","",記入用!I1011)</f>
        <v/>
      </c>
      <c r="K1011" s="28" t="str">
        <f>IF(記入用!J1011="","",ROUNDDOWN(記入用!J1011,0))</f>
        <v/>
      </c>
      <c r="M1011" s="28" t="str">
        <f>IF(記入用!K1011="","",記入用!K1011)</f>
        <v/>
      </c>
      <c r="O1011" s="28" t="str">
        <f>IF(記入用!M1011="","",記入用!M1011)</f>
        <v/>
      </c>
      <c r="Q1011" s="28" t="str">
        <f>IF(記入用!L1011="","",記入用!L1011)</f>
        <v/>
      </c>
      <c r="S1011" s="28" t="str">
        <f>IF(記入用!N1011="","",ROUNDUP(記入用!N1011,1))</f>
        <v/>
      </c>
      <c r="U1011" s="28" t="str">
        <f>IF(記入用!O1011="","",ROUNDDOWN(記入用!O1011,0))</f>
        <v/>
      </c>
      <c r="W1011" s="28" t="str">
        <f>IF(記入用!P1011="","",ROUNDDOWN(記入用!P1011,0))</f>
        <v/>
      </c>
    </row>
    <row r="1012" spans="1:23">
      <c r="A1012" s="28" t="str">
        <f>IF(記入用!A1012="","",記入用!A1012)</f>
        <v/>
      </c>
      <c r="B1012" s="28" t="str">
        <f>IF(記入用!B1012="","",記入用!B1012)</f>
        <v/>
      </c>
      <c r="C1012" s="28" t="str">
        <f>IF(記入用!C1012="","",記入用!C1012)</f>
        <v/>
      </c>
      <c r="D1012" s="28" t="str">
        <f>IF(記入用!D1012="","",記入用!D1012)</f>
        <v/>
      </c>
      <c r="E1012" s="28" t="str">
        <f>IF(記入用!E1012="","",記入用!E1012)</f>
        <v/>
      </c>
      <c r="F1012" s="28" t="str">
        <f>IF(記入用!F1012="","",記入用!F1012)</f>
        <v/>
      </c>
      <c r="G1012" s="28" t="str">
        <f>IF(OR(記入用!G1012=0,記入用!H1012=0),"",ROUND((記入用!G1012+記入用!H1012)/2,0))</f>
        <v/>
      </c>
      <c r="I1012" s="28" t="str">
        <f>IF(記入用!I1012="","",記入用!I1012)</f>
        <v/>
      </c>
      <c r="K1012" s="28" t="str">
        <f>IF(記入用!J1012="","",ROUNDDOWN(記入用!J1012,0))</f>
        <v/>
      </c>
      <c r="M1012" s="28" t="str">
        <f>IF(記入用!K1012="","",記入用!K1012)</f>
        <v/>
      </c>
      <c r="O1012" s="28" t="str">
        <f>IF(記入用!M1012="","",記入用!M1012)</f>
        <v/>
      </c>
      <c r="Q1012" s="28" t="str">
        <f>IF(記入用!L1012="","",記入用!L1012)</f>
        <v/>
      </c>
      <c r="S1012" s="28" t="str">
        <f>IF(記入用!N1012="","",ROUNDUP(記入用!N1012,1))</f>
        <v/>
      </c>
      <c r="U1012" s="28" t="str">
        <f>IF(記入用!O1012="","",ROUNDDOWN(記入用!O1012,0))</f>
        <v/>
      </c>
      <c r="W1012" s="28" t="str">
        <f>IF(記入用!P1012="","",ROUNDDOWN(記入用!P1012,0))</f>
        <v/>
      </c>
    </row>
    <row r="1013" spans="1:23">
      <c r="A1013" s="28" t="str">
        <f>IF(記入用!A1013="","",記入用!A1013)</f>
        <v/>
      </c>
      <c r="B1013" s="28" t="str">
        <f>IF(記入用!B1013="","",記入用!B1013)</f>
        <v/>
      </c>
      <c r="C1013" s="28" t="str">
        <f>IF(記入用!C1013="","",記入用!C1013)</f>
        <v/>
      </c>
      <c r="D1013" s="28" t="str">
        <f>IF(記入用!D1013="","",記入用!D1013)</f>
        <v/>
      </c>
      <c r="E1013" s="28" t="str">
        <f>IF(記入用!E1013="","",記入用!E1013)</f>
        <v/>
      </c>
      <c r="F1013" s="28" t="str">
        <f>IF(記入用!F1013="","",記入用!F1013)</f>
        <v/>
      </c>
      <c r="G1013" s="28" t="str">
        <f>IF(OR(記入用!G1013=0,記入用!H1013=0),"",ROUND((記入用!G1013+記入用!H1013)/2,0))</f>
        <v/>
      </c>
      <c r="I1013" s="28" t="str">
        <f>IF(記入用!I1013="","",記入用!I1013)</f>
        <v/>
      </c>
      <c r="K1013" s="28" t="str">
        <f>IF(記入用!J1013="","",ROUNDDOWN(記入用!J1013,0))</f>
        <v/>
      </c>
      <c r="M1013" s="28" t="str">
        <f>IF(記入用!K1013="","",記入用!K1013)</f>
        <v/>
      </c>
      <c r="O1013" s="28" t="str">
        <f>IF(記入用!M1013="","",記入用!M1013)</f>
        <v/>
      </c>
      <c r="Q1013" s="28" t="str">
        <f>IF(記入用!L1013="","",記入用!L1013)</f>
        <v/>
      </c>
      <c r="S1013" s="28" t="str">
        <f>IF(記入用!N1013="","",ROUNDUP(記入用!N1013,1))</f>
        <v/>
      </c>
      <c r="U1013" s="28" t="str">
        <f>IF(記入用!O1013="","",ROUNDDOWN(記入用!O1013,0))</f>
        <v/>
      </c>
      <c r="W1013" s="28" t="str">
        <f>IF(記入用!P1013="","",ROUNDDOWN(記入用!P1013,0))</f>
        <v/>
      </c>
    </row>
    <row r="1014" spans="1:23">
      <c r="A1014" s="28" t="str">
        <f>IF(記入用!A1014="","",記入用!A1014)</f>
        <v/>
      </c>
      <c r="B1014" s="28" t="str">
        <f>IF(記入用!B1014="","",記入用!B1014)</f>
        <v/>
      </c>
      <c r="C1014" s="28" t="str">
        <f>IF(記入用!C1014="","",記入用!C1014)</f>
        <v/>
      </c>
      <c r="D1014" s="28" t="str">
        <f>IF(記入用!D1014="","",記入用!D1014)</f>
        <v/>
      </c>
      <c r="E1014" s="28" t="str">
        <f>IF(記入用!E1014="","",記入用!E1014)</f>
        <v/>
      </c>
      <c r="F1014" s="28" t="str">
        <f>IF(記入用!F1014="","",記入用!F1014)</f>
        <v/>
      </c>
      <c r="G1014" s="28" t="str">
        <f>IF(OR(記入用!G1014=0,記入用!H1014=0),"",ROUND((記入用!G1014+記入用!H1014)/2,0))</f>
        <v/>
      </c>
      <c r="I1014" s="28" t="str">
        <f>IF(記入用!I1014="","",記入用!I1014)</f>
        <v/>
      </c>
      <c r="K1014" s="28" t="str">
        <f>IF(記入用!J1014="","",ROUNDDOWN(記入用!J1014,0))</f>
        <v/>
      </c>
      <c r="M1014" s="28" t="str">
        <f>IF(記入用!K1014="","",記入用!K1014)</f>
        <v/>
      </c>
      <c r="O1014" s="28" t="str">
        <f>IF(記入用!M1014="","",記入用!M1014)</f>
        <v/>
      </c>
      <c r="Q1014" s="28" t="str">
        <f>IF(記入用!L1014="","",記入用!L1014)</f>
        <v/>
      </c>
      <c r="S1014" s="28" t="str">
        <f>IF(記入用!N1014="","",ROUNDUP(記入用!N1014,1))</f>
        <v/>
      </c>
      <c r="U1014" s="28" t="str">
        <f>IF(記入用!O1014="","",ROUNDDOWN(記入用!O1014,0))</f>
        <v/>
      </c>
      <c r="W1014" s="28" t="str">
        <f>IF(記入用!P1014="","",ROUNDDOWN(記入用!P1014,0))</f>
        <v/>
      </c>
    </row>
    <row r="1015" spans="1:23">
      <c r="A1015" s="28" t="str">
        <f>IF(記入用!A1015="","",記入用!A1015)</f>
        <v/>
      </c>
      <c r="B1015" s="28" t="str">
        <f>IF(記入用!B1015="","",記入用!B1015)</f>
        <v/>
      </c>
      <c r="C1015" s="28" t="str">
        <f>IF(記入用!C1015="","",記入用!C1015)</f>
        <v/>
      </c>
      <c r="D1015" s="28" t="str">
        <f>IF(記入用!D1015="","",記入用!D1015)</f>
        <v/>
      </c>
      <c r="E1015" s="28" t="str">
        <f>IF(記入用!E1015="","",記入用!E1015)</f>
        <v/>
      </c>
      <c r="F1015" s="28" t="str">
        <f>IF(記入用!F1015="","",記入用!F1015)</f>
        <v/>
      </c>
      <c r="G1015" s="28" t="str">
        <f>IF(OR(記入用!G1015=0,記入用!H1015=0),"",ROUND((記入用!G1015+記入用!H1015)/2,0))</f>
        <v/>
      </c>
      <c r="I1015" s="28" t="str">
        <f>IF(記入用!I1015="","",記入用!I1015)</f>
        <v/>
      </c>
      <c r="K1015" s="28" t="str">
        <f>IF(記入用!J1015="","",ROUNDDOWN(記入用!J1015,0))</f>
        <v/>
      </c>
      <c r="M1015" s="28" t="str">
        <f>IF(記入用!K1015="","",記入用!K1015)</f>
        <v/>
      </c>
      <c r="O1015" s="28" t="str">
        <f>IF(記入用!M1015="","",記入用!M1015)</f>
        <v/>
      </c>
      <c r="Q1015" s="28" t="str">
        <f>IF(記入用!L1015="","",記入用!L1015)</f>
        <v/>
      </c>
      <c r="S1015" s="28" t="str">
        <f>IF(記入用!N1015="","",ROUNDUP(記入用!N1015,1))</f>
        <v/>
      </c>
      <c r="U1015" s="28" t="str">
        <f>IF(記入用!O1015="","",ROUNDDOWN(記入用!O1015,0))</f>
        <v/>
      </c>
      <c r="W1015" s="28" t="str">
        <f>IF(記入用!P1015="","",ROUNDDOWN(記入用!P1015,0))</f>
        <v/>
      </c>
    </row>
    <row r="1016" spans="1:23">
      <c r="A1016" s="28" t="str">
        <f>IF(記入用!A1016="","",記入用!A1016)</f>
        <v/>
      </c>
      <c r="B1016" s="28" t="str">
        <f>IF(記入用!B1016="","",記入用!B1016)</f>
        <v/>
      </c>
      <c r="C1016" s="28" t="str">
        <f>IF(記入用!C1016="","",記入用!C1016)</f>
        <v/>
      </c>
      <c r="D1016" s="28" t="str">
        <f>IF(記入用!D1016="","",記入用!D1016)</f>
        <v/>
      </c>
      <c r="E1016" s="28" t="str">
        <f>IF(記入用!E1016="","",記入用!E1016)</f>
        <v/>
      </c>
      <c r="F1016" s="28" t="str">
        <f>IF(記入用!F1016="","",記入用!F1016)</f>
        <v/>
      </c>
      <c r="G1016" s="28" t="str">
        <f>IF(OR(記入用!G1016=0,記入用!H1016=0),"",ROUND((記入用!G1016+記入用!H1016)/2,0))</f>
        <v/>
      </c>
      <c r="I1016" s="28" t="str">
        <f>IF(記入用!I1016="","",記入用!I1016)</f>
        <v/>
      </c>
      <c r="K1016" s="28" t="str">
        <f>IF(記入用!J1016="","",ROUNDDOWN(記入用!J1016,0))</f>
        <v/>
      </c>
      <c r="M1016" s="28" t="str">
        <f>IF(記入用!K1016="","",記入用!K1016)</f>
        <v/>
      </c>
      <c r="O1016" s="28" t="str">
        <f>IF(記入用!M1016="","",記入用!M1016)</f>
        <v/>
      </c>
      <c r="Q1016" s="28" t="str">
        <f>IF(記入用!L1016="","",記入用!L1016)</f>
        <v/>
      </c>
      <c r="S1016" s="28" t="str">
        <f>IF(記入用!N1016="","",ROUNDUP(記入用!N1016,1))</f>
        <v/>
      </c>
      <c r="U1016" s="28" t="str">
        <f>IF(記入用!O1016="","",ROUNDDOWN(記入用!O1016,0))</f>
        <v/>
      </c>
      <c r="W1016" s="28" t="str">
        <f>IF(記入用!P1016="","",ROUNDDOWN(記入用!P1016,0))</f>
        <v/>
      </c>
    </row>
    <row r="1017" spans="1:23">
      <c r="A1017" s="28" t="str">
        <f>IF(記入用!A1017="","",記入用!A1017)</f>
        <v/>
      </c>
      <c r="B1017" s="28" t="str">
        <f>IF(記入用!B1017="","",記入用!B1017)</f>
        <v/>
      </c>
      <c r="C1017" s="28" t="str">
        <f>IF(記入用!C1017="","",記入用!C1017)</f>
        <v/>
      </c>
      <c r="D1017" s="28" t="str">
        <f>IF(記入用!D1017="","",記入用!D1017)</f>
        <v/>
      </c>
      <c r="E1017" s="28" t="str">
        <f>IF(記入用!E1017="","",記入用!E1017)</f>
        <v/>
      </c>
      <c r="F1017" s="28" t="str">
        <f>IF(記入用!F1017="","",記入用!F1017)</f>
        <v/>
      </c>
      <c r="G1017" s="28" t="str">
        <f>IF(OR(記入用!G1017=0,記入用!H1017=0),"",ROUND((記入用!G1017+記入用!H1017)/2,0))</f>
        <v/>
      </c>
      <c r="I1017" s="28" t="str">
        <f>IF(記入用!I1017="","",記入用!I1017)</f>
        <v/>
      </c>
      <c r="K1017" s="28" t="str">
        <f>IF(記入用!J1017="","",ROUNDDOWN(記入用!J1017,0))</f>
        <v/>
      </c>
      <c r="M1017" s="28" t="str">
        <f>IF(記入用!K1017="","",記入用!K1017)</f>
        <v/>
      </c>
      <c r="O1017" s="28" t="str">
        <f>IF(記入用!M1017="","",記入用!M1017)</f>
        <v/>
      </c>
      <c r="Q1017" s="28" t="str">
        <f>IF(記入用!L1017="","",記入用!L1017)</f>
        <v/>
      </c>
      <c r="S1017" s="28" t="str">
        <f>IF(記入用!N1017="","",ROUNDUP(記入用!N1017,1))</f>
        <v/>
      </c>
      <c r="U1017" s="28" t="str">
        <f>IF(記入用!O1017="","",ROUNDDOWN(記入用!O1017,0))</f>
        <v/>
      </c>
      <c r="W1017" s="28" t="str">
        <f>IF(記入用!P1017="","",ROUNDDOWN(記入用!P1017,0))</f>
        <v/>
      </c>
    </row>
    <row r="1018" spans="1:23">
      <c r="A1018" s="28" t="str">
        <f>IF(記入用!A1018="","",記入用!A1018)</f>
        <v/>
      </c>
      <c r="B1018" s="28" t="str">
        <f>IF(記入用!B1018="","",記入用!B1018)</f>
        <v/>
      </c>
      <c r="C1018" s="28" t="str">
        <f>IF(記入用!C1018="","",記入用!C1018)</f>
        <v/>
      </c>
      <c r="D1018" s="28" t="str">
        <f>IF(記入用!D1018="","",記入用!D1018)</f>
        <v/>
      </c>
      <c r="E1018" s="28" t="str">
        <f>IF(記入用!E1018="","",記入用!E1018)</f>
        <v/>
      </c>
      <c r="F1018" s="28" t="str">
        <f>IF(記入用!F1018="","",記入用!F1018)</f>
        <v/>
      </c>
      <c r="G1018" s="28" t="str">
        <f>IF(OR(記入用!G1018=0,記入用!H1018=0),"",ROUND((記入用!G1018+記入用!H1018)/2,0))</f>
        <v/>
      </c>
      <c r="I1018" s="28" t="str">
        <f>IF(記入用!I1018="","",記入用!I1018)</f>
        <v/>
      </c>
      <c r="K1018" s="28" t="str">
        <f>IF(記入用!J1018="","",ROUNDDOWN(記入用!J1018,0))</f>
        <v/>
      </c>
      <c r="M1018" s="28" t="str">
        <f>IF(記入用!K1018="","",記入用!K1018)</f>
        <v/>
      </c>
      <c r="O1018" s="28" t="str">
        <f>IF(記入用!M1018="","",記入用!M1018)</f>
        <v/>
      </c>
      <c r="Q1018" s="28" t="str">
        <f>IF(記入用!L1018="","",記入用!L1018)</f>
        <v/>
      </c>
      <c r="S1018" s="28" t="str">
        <f>IF(記入用!N1018="","",ROUNDUP(記入用!N1018,1))</f>
        <v/>
      </c>
      <c r="U1018" s="28" t="str">
        <f>IF(記入用!O1018="","",ROUNDDOWN(記入用!O1018,0))</f>
        <v/>
      </c>
      <c r="W1018" s="28" t="str">
        <f>IF(記入用!P1018="","",ROUNDDOWN(記入用!P1018,0))</f>
        <v/>
      </c>
    </row>
    <row r="1019" spans="1:23">
      <c r="A1019" s="28" t="str">
        <f>IF(記入用!A1019="","",記入用!A1019)</f>
        <v/>
      </c>
      <c r="B1019" s="28" t="str">
        <f>IF(記入用!B1019="","",記入用!B1019)</f>
        <v/>
      </c>
      <c r="C1019" s="28" t="str">
        <f>IF(記入用!C1019="","",記入用!C1019)</f>
        <v/>
      </c>
      <c r="D1019" s="28" t="str">
        <f>IF(記入用!D1019="","",記入用!D1019)</f>
        <v/>
      </c>
      <c r="E1019" s="28" t="str">
        <f>IF(記入用!E1019="","",記入用!E1019)</f>
        <v/>
      </c>
      <c r="F1019" s="28" t="str">
        <f>IF(記入用!F1019="","",記入用!F1019)</f>
        <v/>
      </c>
      <c r="G1019" s="28" t="str">
        <f>IF(OR(記入用!G1019=0,記入用!H1019=0),"",ROUND((記入用!G1019+記入用!H1019)/2,0))</f>
        <v/>
      </c>
      <c r="I1019" s="28" t="str">
        <f>IF(記入用!I1019="","",記入用!I1019)</f>
        <v/>
      </c>
      <c r="K1019" s="28" t="str">
        <f>IF(記入用!J1019="","",ROUNDDOWN(記入用!J1019,0))</f>
        <v/>
      </c>
      <c r="M1019" s="28" t="str">
        <f>IF(記入用!K1019="","",記入用!K1019)</f>
        <v/>
      </c>
      <c r="O1019" s="28" t="str">
        <f>IF(記入用!M1019="","",記入用!M1019)</f>
        <v/>
      </c>
      <c r="Q1019" s="28" t="str">
        <f>IF(記入用!L1019="","",記入用!L1019)</f>
        <v/>
      </c>
      <c r="S1019" s="28" t="str">
        <f>IF(記入用!N1019="","",ROUNDUP(記入用!N1019,1))</f>
        <v/>
      </c>
      <c r="U1019" s="28" t="str">
        <f>IF(記入用!O1019="","",ROUNDDOWN(記入用!O1019,0))</f>
        <v/>
      </c>
      <c r="W1019" s="28" t="str">
        <f>IF(記入用!P1019="","",ROUNDDOWN(記入用!P1019,0))</f>
        <v/>
      </c>
    </row>
    <row r="1020" spans="1:23">
      <c r="A1020" s="28" t="str">
        <f>IF(記入用!A1020="","",記入用!A1020)</f>
        <v/>
      </c>
      <c r="B1020" s="28" t="str">
        <f>IF(記入用!B1020="","",記入用!B1020)</f>
        <v/>
      </c>
      <c r="C1020" s="28" t="str">
        <f>IF(記入用!C1020="","",記入用!C1020)</f>
        <v/>
      </c>
      <c r="D1020" s="28" t="str">
        <f>IF(記入用!D1020="","",記入用!D1020)</f>
        <v/>
      </c>
      <c r="E1020" s="28" t="str">
        <f>IF(記入用!E1020="","",記入用!E1020)</f>
        <v/>
      </c>
      <c r="F1020" s="28" t="str">
        <f>IF(記入用!F1020="","",記入用!F1020)</f>
        <v/>
      </c>
      <c r="G1020" s="28" t="str">
        <f>IF(OR(記入用!G1020=0,記入用!H1020=0),"",ROUND((記入用!G1020+記入用!H1020)/2,0))</f>
        <v/>
      </c>
      <c r="I1020" s="28" t="str">
        <f>IF(記入用!I1020="","",記入用!I1020)</f>
        <v/>
      </c>
      <c r="K1020" s="28" t="str">
        <f>IF(記入用!J1020="","",ROUNDDOWN(記入用!J1020,0))</f>
        <v/>
      </c>
      <c r="M1020" s="28" t="str">
        <f>IF(記入用!K1020="","",記入用!K1020)</f>
        <v/>
      </c>
      <c r="O1020" s="28" t="str">
        <f>IF(記入用!M1020="","",記入用!M1020)</f>
        <v/>
      </c>
      <c r="Q1020" s="28" t="str">
        <f>IF(記入用!L1020="","",記入用!L1020)</f>
        <v/>
      </c>
      <c r="S1020" s="28" t="str">
        <f>IF(記入用!N1020="","",ROUNDUP(記入用!N1020,1))</f>
        <v/>
      </c>
      <c r="U1020" s="28" t="str">
        <f>IF(記入用!O1020="","",ROUNDDOWN(記入用!O1020,0))</f>
        <v/>
      </c>
      <c r="W1020" s="28" t="str">
        <f>IF(記入用!P1020="","",ROUNDDOWN(記入用!P1020,0))</f>
        <v/>
      </c>
    </row>
    <row r="1021" spans="1:23">
      <c r="A1021" s="28" t="str">
        <f>IF(記入用!A1021="","",記入用!A1021)</f>
        <v/>
      </c>
      <c r="B1021" s="28" t="str">
        <f>IF(記入用!B1021="","",記入用!B1021)</f>
        <v/>
      </c>
      <c r="C1021" s="28" t="str">
        <f>IF(記入用!C1021="","",記入用!C1021)</f>
        <v/>
      </c>
      <c r="D1021" s="28" t="str">
        <f>IF(記入用!D1021="","",記入用!D1021)</f>
        <v/>
      </c>
      <c r="E1021" s="28" t="str">
        <f>IF(記入用!E1021="","",記入用!E1021)</f>
        <v/>
      </c>
      <c r="F1021" s="28" t="str">
        <f>IF(記入用!F1021="","",記入用!F1021)</f>
        <v/>
      </c>
      <c r="G1021" s="28" t="str">
        <f>IF(OR(記入用!G1021=0,記入用!H1021=0),"",ROUND((記入用!G1021+記入用!H1021)/2,0))</f>
        <v/>
      </c>
      <c r="I1021" s="28" t="str">
        <f>IF(記入用!I1021="","",記入用!I1021)</f>
        <v/>
      </c>
      <c r="K1021" s="28" t="str">
        <f>IF(記入用!J1021="","",ROUNDDOWN(記入用!J1021,0))</f>
        <v/>
      </c>
      <c r="M1021" s="28" t="str">
        <f>IF(記入用!K1021="","",記入用!K1021)</f>
        <v/>
      </c>
      <c r="O1021" s="28" t="str">
        <f>IF(記入用!M1021="","",記入用!M1021)</f>
        <v/>
      </c>
      <c r="Q1021" s="28" t="str">
        <f>IF(記入用!L1021="","",記入用!L1021)</f>
        <v/>
      </c>
      <c r="S1021" s="28" t="str">
        <f>IF(記入用!N1021="","",ROUNDUP(記入用!N1021,1))</f>
        <v/>
      </c>
      <c r="U1021" s="28" t="str">
        <f>IF(記入用!O1021="","",ROUNDDOWN(記入用!O1021,0))</f>
        <v/>
      </c>
      <c r="W1021" s="28" t="str">
        <f>IF(記入用!P1021="","",ROUNDDOWN(記入用!P1021,0))</f>
        <v/>
      </c>
    </row>
    <row r="1022" spans="1:23">
      <c r="A1022" s="28" t="str">
        <f>IF(記入用!A1022="","",記入用!A1022)</f>
        <v/>
      </c>
      <c r="B1022" s="28" t="str">
        <f>IF(記入用!B1022="","",記入用!B1022)</f>
        <v/>
      </c>
      <c r="C1022" s="28" t="str">
        <f>IF(記入用!C1022="","",記入用!C1022)</f>
        <v/>
      </c>
      <c r="D1022" s="28" t="str">
        <f>IF(記入用!D1022="","",記入用!D1022)</f>
        <v/>
      </c>
      <c r="E1022" s="28" t="str">
        <f>IF(記入用!E1022="","",記入用!E1022)</f>
        <v/>
      </c>
      <c r="F1022" s="28" t="str">
        <f>IF(記入用!F1022="","",記入用!F1022)</f>
        <v/>
      </c>
      <c r="G1022" s="28" t="str">
        <f>IF(OR(記入用!G1022=0,記入用!H1022=0),"",ROUND((記入用!G1022+記入用!H1022)/2,0))</f>
        <v/>
      </c>
      <c r="I1022" s="28" t="str">
        <f>IF(記入用!I1022="","",記入用!I1022)</f>
        <v/>
      </c>
      <c r="K1022" s="28" t="str">
        <f>IF(記入用!J1022="","",ROUNDDOWN(記入用!J1022,0))</f>
        <v/>
      </c>
      <c r="M1022" s="28" t="str">
        <f>IF(記入用!K1022="","",記入用!K1022)</f>
        <v/>
      </c>
      <c r="O1022" s="28" t="str">
        <f>IF(記入用!M1022="","",記入用!M1022)</f>
        <v/>
      </c>
      <c r="Q1022" s="28" t="str">
        <f>IF(記入用!L1022="","",記入用!L1022)</f>
        <v/>
      </c>
      <c r="S1022" s="28" t="str">
        <f>IF(記入用!N1022="","",ROUNDUP(記入用!N1022,1))</f>
        <v/>
      </c>
      <c r="U1022" s="28" t="str">
        <f>IF(記入用!O1022="","",ROUNDDOWN(記入用!O1022,0))</f>
        <v/>
      </c>
      <c r="W1022" s="28" t="str">
        <f>IF(記入用!P1022="","",ROUNDDOWN(記入用!P1022,0))</f>
        <v/>
      </c>
    </row>
    <row r="1023" spans="1:23">
      <c r="A1023" s="28" t="str">
        <f>IF(記入用!A1023="","",記入用!A1023)</f>
        <v/>
      </c>
      <c r="B1023" s="28" t="str">
        <f>IF(記入用!B1023="","",記入用!B1023)</f>
        <v/>
      </c>
      <c r="C1023" s="28" t="str">
        <f>IF(記入用!C1023="","",記入用!C1023)</f>
        <v/>
      </c>
      <c r="D1023" s="28" t="str">
        <f>IF(記入用!D1023="","",記入用!D1023)</f>
        <v/>
      </c>
      <c r="E1023" s="28" t="str">
        <f>IF(記入用!E1023="","",記入用!E1023)</f>
        <v/>
      </c>
      <c r="F1023" s="28" t="str">
        <f>IF(記入用!F1023="","",記入用!F1023)</f>
        <v/>
      </c>
      <c r="G1023" s="28" t="str">
        <f>IF(OR(記入用!G1023=0,記入用!H1023=0),"",ROUND((記入用!G1023+記入用!H1023)/2,0))</f>
        <v/>
      </c>
      <c r="I1023" s="28" t="str">
        <f>IF(記入用!I1023="","",記入用!I1023)</f>
        <v/>
      </c>
      <c r="K1023" s="28" t="str">
        <f>IF(記入用!J1023="","",ROUNDDOWN(記入用!J1023,0))</f>
        <v/>
      </c>
      <c r="M1023" s="28" t="str">
        <f>IF(記入用!K1023="","",記入用!K1023)</f>
        <v/>
      </c>
      <c r="O1023" s="28" t="str">
        <f>IF(記入用!M1023="","",記入用!M1023)</f>
        <v/>
      </c>
      <c r="Q1023" s="28" t="str">
        <f>IF(記入用!L1023="","",記入用!L1023)</f>
        <v/>
      </c>
      <c r="S1023" s="28" t="str">
        <f>IF(記入用!N1023="","",ROUNDUP(記入用!N1023,1))</f>
        <v/>
      </c>
      <c r="U1023" s="28" t="str">
        <f>IF(記入用!O1023="","",ROUNDDOWN(記入用!O1023,0))</f>
        <v/>
      </c>
      <c r="W1023" s="28" t="str">
        <f>IF(記入用!P1023="","",ROUNDDOWN(記入用!P1023,0))</f>
        <v/>
      </c>
    </row>
    <row r="1024" spans="1:23">
      <c r="A1024" s="28" t="str">
        <f>IF(記入用!A1024="","",記入用!A1024)</f>
        <v/>
      </c>
      <c r="B1024" s="28" t="str">
        <f>IF(記入用!B1024="","",記入用!B1024)</f>
        <v/>
      </c>
      <c r="C1024" s="28" t="str">
        <f>IF(記入用!C1024="","",記入用!C1024)</f>
        <v/>
      </c>
      <c r="D1024" s="28" t="str">
        <f>IF(記入用!D1024="","",記入用!D1024)</f>
        <v/>
      </c>
      <c r="E1024" s="28" t="str">
        <f>IF(記入用!E1024="","",記入用!E1024)</f>
        <v/>
      </c>
      <c r="F1024" s="28" t="str">
        <f>IF(記入用!F1024="","",記入用!F1024)</f>
        <v/>
      </c>
      <c r="G1024" s="28" t="str">
        <f>IF(OR(記入用!G1024=0,記入用!H1024=0),"",ROUND((記入用!G1024+記入用!H1024)/2,0))</f>
        <v/>
      </c>
      <c r="I1024" s="28" t="str">
        <f>IF(記入用!I1024="","",記入用!I1024)</f>
        <v/>
      </c>
      <c r="K1024" s="28" t="str">
        <f>IF(記入用!J1024="","",ROUNDDOWN(記入用!J1024,0))</f>
        <v/>
      </c>
      <c r="M1024" s="28" t="str">
        <f>IF(記入用!K1024="","",記入用!K1024)</f>
        <v/>
      </c>
      <c r="O1024" s="28" t="str">
        <f>IF(記入用!M1024="","",記入用!M1024)</f>
        <v/>
      </c>
      <c r="Q1024" s="28" t="str">
        <f>IF(記入用!L1024="","",記入用!L1024)</f>
        <v/>
      </c>
      <c r="S1024" s="28" t="str">
        <f>IF(記入用!N1024="","",ROUNDUP(記入用!N1024,1))</f>
        <v/>
      </c>
      <c r="U1024" s="28" t="str">
        <f>IF(記入用!O1024="","",ROUNDDOWN(記入用!O1024,0))</f>
        <v/>
      </c>
      <c r="W1024" s="28" t="str">
        <f>IF(記入用!P1024="","",ROUNDDOWN(記入用!P1024,0))</f>
        <v/>
      </c>
    </row>
    <row r="1025" spans="1:23">
      <c r="A1025" s="28" t="str">
        <f>IF(記入用!A1025="","",記入用!A1025)</f>
        <v/>
      </c>
      <c r="B1025" s="28" t="str">
        <f>IF(記入用!B1025="","",記入用!B1025)</f>
        <v/>
      </c>
      <c r="C1025" s="28" t="str">
        <f>IF(記入用!C1025="","",記入用!C1025)</f>
        <v/>
      </c>
      <c r="D1025" s="28" t="str">
        <f>IF(記入用!D1025="","",記入用!D1025)</f>
        <v/>
      </c>
      <c r="E1025" s="28" t="str">
        <f>IF(記入用!E1025="","",記入用!E1025)</f>
        <v/>
      </c>
      <c r="F1025" s="28" t="str">
        <f>IF(記入用!F1025="","",記入用!F1025)</f>
        <v/>
      </c>
      <c r="G1025" s="28" t="str">
        <f>IF(OR(記入用!G1025=0,記入用!H1025=0),"",ROUND((記入用!G1025+記入用!H1025)/2,0))</f>
        <v/>
      </c>
      <c r="I1025" s="28" t="str">
        <f>IF(記入用!I1025="","",記入用!I1025)</f>
        <v/>
      </c>
      <c r="K1025" s="28" t="str">
        <f>IF(記入用!J1025="","",ROUNDDOWN(記入用!J1025,0))</f>
        <v/>
      </c>
      <c r="M1025" s="28" t="str">
        <f>IF(記入用!K1025="","",記入用!K1025)</f>
        <v/>
      </c>
      <c r="O1025" s="28" t="str">
        <f>IF(記入用!M1025="","",記入用!M1025)</f>
        <v/>
      </c>
      <c r="Q1025" s="28" t="str">
        <f>IF(記入用!L1025="","",記入用!L1025)</f>
        <v/>
      </c>
      <c r="S1025" s="28" t="str">
        <f>IF(記入用!N1025="","",ROUNDUP(記入用!N1025,1))</f>
        <v/>
      </c>
      <c r="U1025" s="28" t="str">
        <f>IF(記入用!O1025="","",ROUNDDOWN(記入用!O1025,0))</f>
        <v/>
      </c>
      <c r="W1025" s="28" t="str">
        <f>IF(記入用!P1025="","",ROUNDDOWN(記入用!P1025,0))</f>
        <v/>
      </c>
    </row>
    <row r="1026" spans="1:23">
      <c r="A1026" s="28" t="str">
        <f>IF(記入用!A1026="","",記入用!A1026)</f>
        <v/>
      </c>
      <c r="B1026" s="28" t="str">
        <f>IF(記入用!B1026="","",記入用!B1026)</f>
        <v/>
      </c>
      <c r="C1026" s="28" t="str">
        <f>IF(記入用!C1026="","",記入用!C1026)</f>
        <v/>
      </c>
      <c r="D1026" s="28" t="str">
        <f>IF(記入用!D1026="","",記入用!D1026)</f>
        <v/>
      </c>
      <c r="E1026" s="28" t="str">
        <f>IF(記入用!E1026="","",記入用!E1026)</f>
        <v/>
      </c>
      <c r="F1026" s="28" t="str">
        <f>IF(記入用!F1026="","",記入用!F1026)</f>
        <v/>
      </c>
      <c r="G1026" s="28" t="str">
        <f>IF(OR(記入用!G1026=0,記入用!H1026=0),"",ROUND((記入用!G1026+記入用!H1026)/2,0))</f>
        <v/>
      </c>
      <c r="I1026" s="28" t="str">
        <f>IF(記入用!I1026="","",記入用!I1026)</f>
        <v/>
      </c>
      <c r="K1026" s="28" t="str">
        <f>IF(記入用!J1026="","",ROUNDDOWN(記入用!J1026,0))</f>
        <v/>
      </c>
      <c r="M1026" s="28" t="str">
        <f>IF(記入用!K1026="","",記入用!K1026)</f>
        <v/>
      </c>
      <c r="O1026" s="28" t="str">
        <f>IF(記入用!M1026="","",記入用!M1026)</f>
        <v/>
      </c>
      <c r="Q1026" s="28" t="str">
        <f>IF(記入用!L1026="","",記入用!L1026)</f>
        <v/>
      </c>
      <c r="S1026" s="28" t="str">
        <f>IF(記入用!N1026="","",ROUNDUP(記入用!N1026,1))</f>
        <v/>
      </c>
      <c r="U1026" s="28" t="str">
        <f>IF(記入用!O1026="","",ROUNDDOWN(記入用!O1026,0))</f>
        <v/>
      </c>
      <c r="W1026" s="28" t="str">
        <f>IF(記入用!P1026="","",ROUNDDOWN(記入用!P1026,0))</f>
        <v/>
      </c>
    </row>
    <row r="1027" spans="1:23">
      <c r="A1027" s="28" t="str">
        <f>IF(記入用!A1027="","",記入用!A1027)</f>
        <v/>
      </c>
      <c r="B1027" s="28" t="str">
        <f>IF(記入用!B1027="","",記入用!B1027)</f>
        <v/>
      </c>
      <c r="C1027" s="28" t="str">
        <f>IF(記入用!C1027="","",記入用!C1027)</f>
        <v/>
      </c>
      <c r="D1027" s="28" t="str">
        <f>IF(記入用!D1027="","",記入用!D1027)</f>
        <v/>
      </c>
      <c r="E1027" s="28" t="str">
        <f>IF(記入用!E1027="","",記入用!E1027)</f>
        <v/>
      </c>
      <c r="F1027" s="28" t="str">
        <f>IF(記入用!F1027="","",記入用!F1027)</f>
        <v/>
      </c>
      <c r="G1027" s="28" t="str">
        <f>IF(OR(記入用!G1027=0,記入用!H1027=0),"",ROUND((記入用!G1027+記入用!H1027)/2,0))</f>
        <v/>
      </c>
      <c r="I1027" s="28" t="str">
        <f>IF(記入用!I1027="","",記入用!I1027)</f>
        <v/>
      </c>
      <c r="K1027" s="28" t="str">
        <f>IF(記入用!J1027="","",ROUNDDOWN(記入用!J1027,0))</f>
        <v/>
      </c>
      <c r="M1027" s="28" t="str">
        <f>IF(記入用!K1027="","",記入用!K1027)</f>
        <v/>
      </c>
      <c r="O1027" s="28" t="str">
        <f>IF(記入用!M1027="","",記入用!M1027)</f>
        <v/>
      </c>
      <c r="Q1027" s="28" t="str">
        <f>IF(記入用!L1027="","",記入用!L1027)</f>
        <v/>
      </c>
      <c r="S1027" s="28" t="str">
        <f>IF(記入用!N1027="","",ROUNDUP(記入用!N1027,1))</f>
        <v/>
      </c>
      <c r="U1027" s="28" t="str">
        <f>IF(記入用!O1027="","",ROUNDDOWN(記入用!O1027,0))</f>
        <v/>
      </c>
      <c r="W1027" s="28" t="str">
        <f>IF(記入用!P1027="","",ROUNDDOWN(記入用!P1027,0))</f>
        <v/>
      </c>
    </row>
    <row r="1028" spans="1:23">
      <c r="A1028" s="28" t="str">
        <f>IF(記入用!A1028="","",記入用!A1028)</f>
        <v/>
      </c>
      <c r="B1028" s="28" t="str">
        <f>IF(記入用!B1028="","",記入用!B1028)</f>
        <v/>
      </c>
      <c r="C1028" s="28" t="str">
        <f>IF(記入用!C1028="","",記入用!C1028)</f>
        <v/>
      </c>
      <c r="D1028" s="28" t="str">
        <f>IF(記入用!D1028="","",記入用!D1028)</f>
        <v/>
      </c>
      <c r="E1028" s="28" t="str">
        <f>IF(記入用!E1028="","",記入用!E1028)</f>
        <v/>
      </c>
      <c r="F1028" s="28" t="str">
        <f>IF(記入用!F1028="","",記入用!F1028)</f>
        <v/>
      </c>
      <c r="G1028" s="28" t="str">
        <f>IF(OR(記入用!G1028=0,記入用!H1028=0),"",ROUND((記入用!G1028+記入用!H1028)/2,0))</f>
        <v/>
      </c>
      <c r="I1028" s="28" t="str">
        <f>IF(記入用!I1028="","",記入用!I1028)</f>
        <v/>
      </c>
      <c r="K1028" s="28" t="str">
        <f>IF(記入用!J1028="","",ROUNDDOWN(記入用!J1028,0))</f>
        <v/>
      </c>
      <c r="M1028" s="28" t="str">
        <f>IF(記入用!K1028="","",記入用!K1028)</f>
        <v/>
      </c>
      <c r="O1028" s="28" t="str">
        <f>IF(記入用!M1028="","",記入用!M1028)</f>
        <v/>
      </c>
      <c r="Q1028" s="28" t="str">
        <f>IF(記入用!L1028="","",記入用!L1028)</f>
        <v/>
      </c>
      <c r="S1028" s="28" t="str">
        <f>IF(記入用!N1028="","",ROUNDUP(記入用!N1028,1))</f>
        <v/>
      </c>
      <c r="U1028" s="28" t="str">
        <f>IF(記入用!O1028="","",ROUNDDOWN(記入用!O1028,0))</f>
        <v/>
      </c>
      <c r="W1028" s="28" t="str">
        <f>IF(記入用!P1028="","",ROUNDDOWN(記入用!P1028,0))</f>
        <v/>
      </c>
    </row>
    <row r="1029" spans="1:23">
      <c r="A1029" s="28" t="str">
        <f>IF(記入用!A1029="","",記入用!A1029)</f>
        <v/>
      </c>
      <c r="B1029" s="28" t="str">
        <f>IF(記入用!B1029="","",記入用!B1029)</f>
        <v/>
      </c>
      <c r="C1029" s="28" t="str">
        <f>IF(記入用!C1029="","",記入用!C1029)</f>
        <v/>
      </c>
      <c r="D1029" s="28" t="str">
        <f>IF(記入用!D1029="","",記入用!D1029)</f>
        <v/>
      </c>
      <c r="E1029" s="28" t="str">
        <f>IF(記入用!E1029="","",記入用!E1029)</f>
        <v/>
      </c>
      <c r="F1029" s="28" t="str">
        <f>IF(記入用!F1029="","",記入用!F1029)</f>
        <v/>
      </c>
      <c r="G1029" s="28" t="str">
        <f>IF(OR(記入用!G1029=0,記入用!H1029=0),"",ROUND((記入用!G1029+記入用!H1029)/2,0))</f>
        <v/>
      </c>
      <c r="I1029" s="28" t="str">
        <f>IF(記入用!I1029="","",記入用!I1029)</f>
        <v/>
      </c>
      <c r="K1029" s="28" t="str">
        <f>IF(記入用!J1029="","",ROUNDDOWN(記入用!J1029,0))</f>
        <v/>
      </c>
      <c r="M1029" s="28" t="str">
        <f>IF(記入用!K1029="","",記入用!K1029)</f>
        <v/>
      </c>
      <c r="O1029" s="28" t="str">
        <f>IF(記入用!M1029="","",記入用!M1029)</f>
        <v/>
      </c>
      <c r="Q1029" s="28" t="str">
        <f>IF(記入用!L1029="","",記入用!L1029)</f>
        <v/>
      </c>
      <c r="S1029" s="28" t="str">
        <f>IF(記入用!N1029="","",ROUNDUP(記入用!N1029,1))</f>
        <v/>
      </c>
      <c r="U1029" s="28" t="str">
        <f>IF(記入用!O1029="","",ROUNDDOWN(記入用!O1029,0))</f>
        <v/>
      </c>
      <c r="W1029" s="28" t="str">
        <f>IF(記入用!P1029="","",ROUNDDOWN(記入用!P1029,0))</f>
        <v/>
      </c>
    </row>
    <row r="1030" spans="1:23">
      <c r="A1030" s="28" t="str">
        <f>IF(記入用!A1030="","",記入用!A1030)</f>
        <v/>
      </c>
      <c r="B1030" s="28" t="str">
        <f>IF(記入用!B1030="","",記入用!B1030)</f>
        <v/>
      </c>
      <c r="C1030" s="28" t="str">
        <f>IF(記入用!C1030="","",記入用!C1030)</f>
        <v/>
      </c>
      <c r="D1030" s="28" t="str">
        <f>IF(記入用!D1030="","",記入用!D1030)</f>
        <v/>
      </c>
      <c r="E1030" s="28" t="str">
        <f>IF(記入用!E1030="","",記入用!E1030)</f>
        <v/>
      </c>
      <c r="F1030" s="28" t="str">
        <f>IF(記入用!F1030="","",記入用!F1030)</f>
        <v/>
      </c>
      <c r="G1030" s="28" t="str">
        <f>IF(OR(記入用!G1030=0,記入用!H1030=0),"",ROUND((記入用!G1030+記入用!H1030)/2,0))</f>
        <v/>
      </c>
      <c r="I1030" s="28" t="str">
        <f>IF(記入用!I1030="","",記入用!I1030)</f>
        <v/>
      </c>
      <c r="K1030" s="28" t="str">
        <f>IF(記入用!J1030="","",ROUNDDOWN(記入用!J1030,0))</f>
        <v/>
      </c>
      <c r="M1030" s="28" t="str">
        <f>IF(記入用!K1030="","",記入用!K1030)</f>
        <v/>
      </c>
      <c r="O1030" s="28" t="str">
        <f>IF(記入用!M1030="","",記入用!M1030)</f>
        <v/>
      </c>
      <c r="Q1030" s="28" t="str">
        <f>IF(記入用!L1030="","",記入用!L1030)</f>
        <v/>
      </c>
      <c r="S1030" s="28" t="str">
        <f>IF(記入用!N1030="","",ROUNDUP(記入用!N1030,1))</f>
        <v/>
      </c>
      <c r="U1030" s="28" t="str">
        <f>IF(記入用!O1030="","",ROUNDDOWN(記入用!O1030,0))</f>
        <v/>
      </c>
      <c r="W1030" s="28" t="str">
        <f>IF(記入用!P1030="","",ROUNDDOWN(記入用!P1030,0))</f>
        <v/>
      </c>
    </row>
    <row r="1031" spans="1:23">
      <c r="A1031" s="28" t="str">
        <f>IF(記入用!A1031="","",記入用!A1031)</f>
        <v/>
      </c>
      <c r="B1031" s="28" t="str">
        <f>IF(記入用!B1031="","",記入用!B1031)</f>
        <v/>
      </c>
      <c r="C1031" s="28" t="str">
        <f>IF(記入用!C1031="","",記入用!C1031)</f>
        <v/>
      </c>
      <c r="D1031" s="28" t="str">
        <f>IF(記入用!D1031="","",記入用!D1031)</f>
        <v/>
      </c>
      <c r="E1031" s="28" t="str">
        <f>IF(記入用!E1031="","",記入用!E1031)</f>
        <v/>
      </c>
      <c r="F1031" s="28" t="str">
        <f>IF(記入用!F1031="","",記入用!F1031)</f>
        <v/>
      </c>
      <c r="G1031" s="28" t="str">
        <f>IF(OR(記入用!G1031=0,記入用!H1031=0),"",ROUND((記入用!G1031+記入用!H1031)/2,0))</f>
        <v/>
      </c>
      <c r="I1031" s="28" t="str">
        <f>IF(記入用!I1031="","",記入用!I1031)</f>
        <v/>
      </c>
      <c r="K1031" s="28" t="str">
        <f>IF(記入用!J1031="","",ROUNDDOWN(記入用!J1031,0))</f>
        <v/>
      </c>
      <c r="M1031" s="28" t="str">
        <f>IF(記入用!K1031="","",記入用!K1031)</f>
        <v/>
      </c>
      <c r="O1031" s="28" t="str">
        <f>IF(記入用!M1031="","",記入用!M1031)</f>
        <v/>
      </c>
      <c r="Q1031" s="28" t="str">
        <f>IF(記入用!L1031="","",記入用!L1031)</f>
        <v/>
      </c>
      <c r="S1031" s="28" t="str">
        <f>IF(記入用!N1031="","",ROUNDUP(記入用!N1031,1))</f>
        <v/>
      </c>
      <c r="U1031" s="28" t="str">
        <f>IF(記入用!O1031="","",ROUNDDOWN(記入用!O1031,0))</f>
        <v/>
      </c>
      <c r="W1031" s="28" t="str">
        <f>IF(記入用!P1031="","",ROUNDDOWN(記入用!P1031,0))</f>
        <v/>
      </c>
    </row>
    <row r="1032" spans="1:23">
      <c r="A1032" s="28" t="str">
        <f>IF(記入用!A1032="","",記入用!A1032)</f>
        <v/>
      </c>
      <c r="B1032" s="28" t="str">
        <f>IF(記入用!B1032="","",記入用!B1032)</f>
        <v/>
      </c>
      <c r="C1032" s="28" t="str">
        <f>IF(記入用!C1032="","",記入用!C1032)</f>
        <v/>
      </c>
      <c r="D1032" s="28" t="str">
        <f>IF(記入用!D1032="","",記入用!D1032)</f>
        <v/>
      </c>
      <c r="E1032" s="28" t="str">
        <f>IF(記入用!E1032="","",記入用!E1032)</f>
        <v/>
      </c>
      <c r="F1032" s="28" t="str">
        <f>IF(記入用!F1032="","",記入用!F1032)</f>
        <v/>
      </c>
      <c r="G1032" s="28" t="str">
        <f>IF(OR(記入用!G1032=0,記入用!H1032=0),"",ROUND((記入用!G1032+記入用!H1032)/2,0))</f>
        <v/>
      </c>
      <c r="I1032" s="28" t="str">
        <f>IF(記入用!I1032="","",記入用!I1032)</f>
        <v/>
      </c>
      <c r="K1032" s="28" t="str">
        <f>IF(記入用!J1032="","",ROUNDDOWN(記入用!J1032,0))</f>
        <v/>
      </c>
      <c r="M1032" s="28" t="str">
        <f>IF(記入用!K1032="","",記入用!K1032)</f>
        <v/>
      </c>
      <c r="O1032" s="28" t="str">
        <f>IF(記入用!M1032="","",記入用!M1032)</f>
        <v/>
      </c>
      <c r="Q1032" s="28" t="str">
        <f>IF(記入用!L1032="","",記入用!L1032)</f>
        <v/>
      </c>
      <c r="S1032" s="28" t="str">
        <f>IF(記入用!N1032="","",ROUNDUP(記入用!N1032,1))</f>
        <v/>
      </c>
      <c r="U1032" s="28" t="str">
        <f>IF(記入用!O1032="","",ROUNDDOWN(記入用!O1032,0))</f>
        <v/>
      </c>
      <c r="W1032" s="28" t="str">
        <f>IF(記入用!P1032="","",ROUNDDOWN(記入用!P1032,0))</f>
        <v/>
      </c>
    </row>
    <row r="1033" spans="1:23">
      <c r="A1033" s="28" t="str">
        <f>IF(記入用!A1033="","",記入用!A1033)</f>
        <v/>
      </c>
      <c r="B1033" s="28" t="str">
        <f>IF(記入用!B1033="","",記入用!B1033)</f>
        <v/>
      </c>
      <c r="C1033" s="28" t="str">
        <f>IF(記入用!C1033="","",記入用!C1033)</f>
        <v/>
      </c>
      <c r="D1033" s="28" t="str">
        <f>IF(記入用!D1033="","",記入用!D1033)</f>
        <v/>
      </c>
      <c r="E1033" s="28" t="str">
        <f>IF(記入用!E1033="","",記入用!E1033)</f>
        <v/>
      </c>
      <c r="F1033" s="28" t="str">
        <f>IF(記入用!F1033="","",記入用!F1033)</f>
        <v/>
      </c>
      <c r="G1033" s="28" t="str">
        <f>IF(OR(記入用!G1033=0,記入用!H1033=0),"",ROUND((記入用!G1033+記入用!H1033)/2,0))</f>
        <v/>
      </c>
      <c r="I1033" s="28" t="str">
        <f>IF(記入用!I1033="","",記入用!I1033)</f>
        <v/>
      </c>
      <c r="K1033" s="28" t="str">
        <f>IF(記入用!J1033="","",ROUNDDOWN(記入用!J1033,0))</f>
        <v/>
      </c>
      <c r="M1033" s="28" t="str">
        <f>IF(記入用!K1033="","",記入用!K1033)</f>
        <v/>
      </c>
      <c r="O1033" s="28" t="str">
        <f>IF(記入用!M1033="","",記入用!M1033)</f>
        <v/>
      </c>
      <c r="Q1033" s="28" t="str">
        <f>IF(記入用!L1033="","",記入用!L1033)</f>
        <v/>
      </c>
      <c r="S1033" s="28" t="str">
        <f>IF(記入用!N1033="","",ROUNDUP(記入用!N1033,1))</f>
        <v/>
      </c>
      <c r="U1033" s="28" t="str">
        <f>IF(記入用!O1033="","",ROUNDDOWN(記入用!O1033,0))</f>
        <v/>
      </c>
      <c r="W1033" s="28" t="str">
        <f>IF(記入用!P1033="","",ROUNDDOWN(記入用!P1033,0))</f>
        <v/>
      </c>
    </row>
    <row r="1034" spans="1:23">
      <c r="A1034" s="28" t="str">
        <f>IF(記入用!A1034="","",記入用!A1034)</f>
        <v/>
      </c>
      <c r="B1034" s="28" t="str">
        <f>IF(記入用!B1034="","",記入用!B1034)</f>
        <v/>
      </c>
      <c r="C1034" s="28" t="str">
        <f>IF(記入用!C1034="","",記入用!C1034)</f>
        <v/>
      </c>
      <c r="D1034" s="28" t="str">
        <f>IF(記入用!D1034="","",記入用!D1034)</f>
        <v/>
      </c>
      <c r="E1034" s="28" t="str">
        <f>IF(記入用!E1034="","",記入用!E1034)</f>
        <v/>
      </c>
      <c r="F1034" s="28" t="str">
        <f>IF(記入用!F1034="","",記入用!F1034)</f>
        <v/>
      </c>
      <c r="G1034" s="28" t="str">
        <f>IF(OR(記入用!G1034=0,記入用!H1034=0),"",ROUND((記入用!G1034+記入用!H1034)/2,0))</f>
        <v/>
      </c>
      <c r="I1034" s="28" t="str">
        <f>IF(記入用!I1034="","",記入用!I1034)</f>
        <v/>
      </c>
      <c r="K1034" s="28" t="str">
        <f>IF(記入用!J1034="","",ROUNDDOWN(記入用!J1034,0))</f>
        <v/>
      </c>
      <c r="M1034" s="28" t="str">
        <f>IF(記入用!K1034="","",記入用!K1034)</f>
        <v/>
      </c>
      <c r="O1034" s="28" t="str">
        <f>IF(記入用!M1034="","",記入用!M1034)</f>
        <v/>
      </c>
      <c r="Q1034" s="28" t="str">
        <f>IF(記入用!L1034="","",記入用!L1034)</f>
        <v/>
      </c>
      <c r="S1034" s="28" t="str">
        <f>IF(記入用!N1034="","",ROUNDUP(記入用!N1034,1))</f>
        <v/>
      </c>
      <c r="U1034" s="28" t="str">
        <f>IF(記入用!O1034="","",ROUNDDOWN(記入用!O1034,0))</f>
        <v/>
      </c>
      <c r="W1034" s="28" t="str">
        <f>IF(記入用!P1034="","",ROUNDDOWN(記入用!P1034,0))</f>
        <v/>
      </c>
    </row>
    <row r="1035" spans="1:23">
      <c r="A1035" s="28" t="str">
        <f>IF(記入用!A1035="","",記入用!A1035)</f>
        <v/>
      </c>
      <c r="B1035" s="28" t="str">
        <f>IF(記入用!B1035="","",記入用!B1035)</f>
        <v/>
      </c>
      <c r="C1035" s="28" t="str">
        <f>IF(記入用!C1035="","",記入用!C1035)</f>
        <v/>
      </c>
      <c r="D1035" s="28" t="str">
        <f>IF(記入用!D1035="","",記入用!D1035)</f>
        <v/>
      </c>
      <c r="E1035" s="28" t="str">
        <f>IF(記入用!E1035="","",記入用!E1035)</f>
        <v/>
      </c>
      <c r="F1035" s="28" t="str">
        <f>IF(記入用!F1035="","",記入用!F1035)</f>
        <v/>
      </c>
      <c r="G1035" s="28" t="str">
        <f>IF(OR(記入用!G1035=0,記入用!H1035=0),"",ROUND((記入用!G1035+記入用!H1035)/2,0))</f>
        <v/>
      </c>
      <c r="I1035" s="28" t="str">
        <f>IF(記入用!I1035="","",記入用!I1035)</f>
        <v/>
      </c>
      <c r="K1035" s="28" t="str">
        <f>IF(記入用!J1035="","",ROUNDDOWN(記入用!J1035,0))</f>
        <v/>
      </c>
      <c r="M1035" s="28" t="str">
        <f>IF(記入用!K1035="","",記入用!K1035)</f>
        <v/>
      </c>
      <c r="O1035" s="28" t="str">
        <f>IF(記入用!M1035="","",記入用!M1035)</f>
        <v/>
      </c>
      <c r="Q1035" s="28" t="str">
        <f>IF(記入用!L1035="","",記入用!L1035)</f>
        <v/>
      </c>
      <c r="S1035" s="28" t="str">
        <f>IF(記入用!N1035="","",ROUNDUP(記入用!N1035,1))</f>
        <v/>
      </c>
      <c r="U1035" s="28" t="str">
        <f>IF(記入用!O1035="","",ROUNDDOWN(記入用!O1035,0))</f>
        <v/>
      </c>
      <c r="W1035" s="28" t="str">
        <f>IF(記入用!P1035="","",ROUNDDOWN(記入用!P1035,0))</f>
        <v/>
      </c>
    </row>
    <row r="1036" spans="1:23">
      <c r="A1036" s="28" t="str">
        <f>IF(記入用!A1036="","",記入用!A1036)</f>
        <v/>
      </c>
      <c r="B1036" s="28" t="str">
        <f>IF(記入用!B1036="","",記入用!B1036)</f>
        <v/>
      </c>
      <c r="C1036" s="28" t="str">
        <f>IF(記入用!C1036="","",記入用!C1036)</f>
        <v/>
      </c>
      <c r="D1036" s="28" t="str">
        <f>IF(記入用!D1036="","",記入用!D1036)</f>
        <v/>
      </c>
      <c r="E1036" s="28" t="str">
        <f>IF(記入用!E1036="","",記入用!E1036)</f>
        <v/>
      </c>
      <c r="F1036" s="28" t="str">
        <f>IF(記入用!F1036="","",記入用!F1036)</f>
        <v/>
      </c>
      <c r="G1036" s="28" t="str">
        <f>IF(OR(記入用!G1036=0,記入用!H1036=0),"",ROUND((記入用!G1036+記入用!H1036)/2,0))</f>
        <v/>
      </c>
      <c r="I1036" s="28" t="str">
        <f>IF(記入用!I1036="","",記入用!I1036)</f>
        <v/>
      </c>
      <c r="K1036" s="28" t="str">
        <f>IF(記入用!J1036="","",ROUNDDOWN(記入用!J1036,0))</f>
        <v/>
      </c>
      <c r="M1036" s="28" t="str">
        <f>IF(記入用!K1036="","",記入用!K1036)</f>
        <v/>
      </c>
      <c r="O1036" s="28" t="str">
        <f>IF(記入用!M1036="","",記入用!M1036)</f>
        <v/>
      </c>
      <c r="Q1036" s="28" t="str">
        <f>IF(記入用!L1036="","",記入用!L1036)</f>
        <v/>
      </c>
      <c r="S1036" s="28" t="str">
        <f>IF(記入用!N1036="","",ROUNDUP(記入用!N1036,1))</f>
        <v/>
      </c>
      <c r="U1036" s="28" t="str">
        <f>IF(記入用!O1036="","",ROUNDDOWN(記入用!O1036,0))</f>
        <v/>
      </c>
      <c r="W1036" s="28" t="str">
        <f>IF(記入用!P1036="","",ROUNDDOWN(記入用!P1036,0))</f>
        <v/>
      </c>
    </row>
    <row r="1037" spans="1:23">
      <c r="A1037" s="28" t="str">
        <f>IF(記入用!A1037="","",記入用!A1037)</f>
        <v/>
      </c>
      <c r="B1037" s="28" t="str">
        <f>IF(記入用!B1037="","",記入用!B1037)</f>
        <v/>
      </c>
      <c r="C1037" s="28" t="str">
        <f>IF(記入用!C1037="","",記入用!C1037)</f>
        <v/>
      </c>
      <c r="D1037" s="28" t="str">
        <f>IF(記入用!D1037="","",記入用!D1037)</f>
        <v/>
      </c>
      <c r="E1037" s="28" t="str">
        <f>IF(記入用!E1037="","",記入用!E1037)</f>
        <v/>
      </c>
      <c r="F1037" s="28" t="str">
        <f>IF(記入用!F1037="","",記入用!F1037)</f>
        <v/>
      </c>
      <c r="G1037" s="28" t="str">
        <f>IF(OR(記入用!G1037=0,記入用!H1037=0),"",ROUND((記入用!G1037+記入用!H1037)/2,0))</f>
        <v/>
      </c>
      <c r="I1037" s="28" t="str">
        <f>IF(記入用!I1037="","",記入用!I1037)</f>
        <v/>
      </c>
      <c r="K1037" s="28" t="str">
        <f>IF(記入用!J1037="","",ROUNDDOWN(記入用!J1037,0))</f>
        <v/>
      </c>
      <c r="M1037" s="28" t="str">
        <f>IF(記入用!K1037="","",記入用!K1037)</f>
        <v/>
      </c>
      <c r="O1037" s="28" t="str">
        <f>IF(記入用!M1037="","",記入用!M1037)</f>
        <v/>
      </c>
      <c r="Q1037" s="28" t="str">
        <f>IF(記入用!L1037="","",記入用!L1037)</f>
        <v/>
      </c>
      <c r="S1037" s="28" t="str">
        <f>IF(記入用!N1037="","",ROUNDUP(記入用!N1037,1))</f>
        <v/>
      </c>
      <c r="U1037" s="28" t="str">
        <f>IF(記入用!O1037="","",ROUNDDOWN(記入用!O1037,0))</f>
        <v/>
      </c>
      <c r="W1037" s="28" t="str">
        <f>IF(記入用!P1037="","",ROUNDDOWN(記入用!P1037,0))</f>
        <v/>
      </c>
    </row>
    <row r="1038" spans="1:23">
      <c r="A1038" s="28" t="str">
        <f>IF(記入用!A1038="","",記入用!A1038)</f>
        <v/>
      </c>
      <c r="B1038" s="28" t="str">
        <f>IF(記入用!B1038="","",記入用!B1038)</f>
        <v/>
      </c>
      <c r="C1038" s="28" t="str">
        <f>IF(記入用!C1038="","",記入用!C1038)</f>
        <v/>
      </c>
      <c r="D1038" s="28" t="str">
        <f>IF(記入用!D1038="","",記入用!D1038)</f>
        <v/>
      </c>
      <c r="E1038" s="28" t="str">
        <f>IF(記入用!E1038="","",記入用!E1038)</f>
        <v/>
      </c>
      <c r="F1038" s="28" t="str">
        <f>IF(記入用!F1038="","",記入用!F1038)</f>
        <v/>
      </c>
      <c r="G1038" s="28" t="str">
        <f>IF(OR(記入用!G1038=0,記入用!H1038=0),"",ROUND((記入用!G1038+記入用!H1038)/2,0))</f>
        <v/>
      </c>
      <c r="I1038" s="28" t="str">
        <f>IF(記入用!I1038="","",記入用!I1038)</f>
        <v/>
      </c>
      <c r="K1038" s="28" t="str">
        <f>IF(記入用!J1038="","",ROUNDDOWN(記入用!J1038,0))</f>
        <v/>
      </c>
      <c r="M1038" s="28" t="str">
        <f>IF(記入用!K1038="","",記入用!K1038)</f>
        <v/>
      </c>
      <c r="O1038" s="28" t="str">
        <f>IF(記入用!M1038="","",記入用!M1038)</f>
        <v/>
      </c>
      <c r="Q1038" s="28" t="str">
        <f>IF(記入用!L1038="","",記入用!L1038)</f>
        <v/>
      </c>
      <c r="S1038" s="28" t="str">
        <f>IF(記入用!N1038="","",ROUNDUP(記入用!N1038,1))</f>
        <v/>
      </c>
      <c r="U1038" s="28" t="str">
        <f>IF(記入用!O1038="","",ROUNDDOWN(記入用!O1038,0))</f>
        <v/>
      </c>
      <c r="W1038" s="28" t="str">
        <f>IF(記入用!P1038="","",ROUNDDOWN(記入用!P1038,0))</f>
        <v/>
      </c>
    </row>
    <row r="1039" spans="1:23">
      <c r="A1039" s="28" t="str">
        <f>IF(記入用!A1039="","",記入用!A1039)</f>
        <v/>
      </c>
      <c r="B1039" s="28" t="str">
        <f>IF(記入用!B1039="","",記入用!B1039)</f>
        <v/>
      </c>
      <c r="C1039" s="28" t="str">
        <f>IF(記入用!C1039="","",記入用!C1039)</f>
        <v/>
      </c>
      <c r="D1039" s="28" t="str">
        <f>IF(記入用!D1039="","",記入用!D1039)</f>
        <v/>
      </c>
      <c r="E1039" s="28" t="str">
        <f>IF(記入用!E1039="","",記入用!E1039)</f>
        <v/>
      </c>
      <c r="F1039" s="28" t="str">
        <f>IF(記入用!F1039="","",記入用!F1039)</f>
        <v/>
      </c>
      <c r="G1039" s="28" t="str">
        <f>IF(OR(記入用!G1039=0,記入用!H1039=0),"",ROUND((記入用!G1039+記入用!H1039)/2,0))</f>
        <v/>
      </c>
      <c r="I1039" s="28" t="str">
        <f>IF(記入用!I1039="","",記入用!I1039)</f>
        <v/>
      </c>
      <c r="K1039" s="28" t="str">
        <f>IF(記入用!J1039="","",ROUNDDOWN(記入用!J1039,0))</f>
        <v/>
      </c>
      <c r="M1039" s="28" t="str">
        <f>IF(記入用!K1039="","",記入用!K1039)</f>
        <v/>
      </c>
      <c r="O1039" s="28" t="str">
        <f>IF(記入用!M1039="","",記入用!M1039)</f>
        <v/>
      </c>
      <c r="Q1039" s="28" t="str">
        <f>IF(記入用!L1039="","",記入用!L1039)</f>
        <v/>
      </c>
      <c r="S1039" s="28" t="str">
        <f>IF(記入用!N1039="","",ROUNDUP(記入用!N1039,1))</f>
        <v/>
      </c>
      <c r="U1039" s="28" t="str">
        <f>IF(記入用!O1039="","",ROUNDDOWN(記入用!O1039,0))</f>
        <v/>
      </c>
      <c r="W1039" s="28" t="str">
        <f>IF(記入用!P1039="","",ROUNDDOWN(記入用!P1039,0))</f>
        <v/>
      </c>
    </row>
    <row r="1040" spans="1:23">
      <c r="A1040" s="28" t="str">
        <f>IF(記入用!A1040="","",記入用!A1040)</f>
        <v/>
      </c>
      <c r="B1040" s="28" t="str">
        <f>IF(記入用!B1040="","",記入用!B1040)</f>
        <v/>
      </c>
      <c r="C1040" s="28" t="str">
        <f>IF(記入用!C1040="","",記入用!C1040)</f>
        <v/>
      </c>
      <c r="D1040" s="28" t="str">
        <f>IF(記入用!D1040="","",記入用!D1040)</f>
        <v/>
      </c>
      <c r="E1040" s="28" t="str">
        <f>IF(記入用!E1040="","",記入用!E1040)</f>
        <v/>
      </c>
      <c r="F1040" s="28" t="str">
        <f>IF(記入用!F1040="","",記入用!F1040)</f>
        <v/>
      </c>
      <c r="G1040" s="28" t="str">
        <f>IF(OR(記入用!G1040=0,記入用!H1040=0),"",ROUND((記入用!G1040+記入用!H1040)/2,0))</f>
        <v/>
      </c>
      <c r="I1040" s="28" t="str">
        <f>IF(記入用!I1040="","",記入用!I1040)</f>
        <v/>
      </c>
      <c r="K1040" s="28" t="str">
        <f>IF(記入用!J1040="","",ROUNDDOWN(記入用!J1040,0))</f>
        <v/>
      </c>
      <c r="M1040" s="28" t="str">
        <f>IF(記入用!K1040="","",記入用!K1040)</f>
        <v/>
      </c>
      <c r="O1040" s="28" t="str">
        <f>IF(記入用!M1040="","",記入用!M1040)</f>
        <v/>
      </c>
      <c r="Q1040" s="28" t="str">
        <f>IF(記入用!L1040="","",記入用!L1040)</f>
        <v/>
      </c>
      <c r="S1040" s="28" t="str">
        <f>IF(記入用!N1040="","",ROUNDUP(記入用!N1040,1))</f>
        <v/>
      </c>
      <c r="U1040" s="28" t="str">
        <f>IF(記入用!O1040="","",ROUNDDOWN(記入用!O1040,0))</f>
        <v/>
      </c>
      <c r="W1040" s="28" t="str">
        <f>IF(記入用!P1040="","",ROUNDDOWN(記入用!P1040,0))</f>
        <v/>
      </c>
    </row>
    <row r="1041" spans="1:23">
      <c r="A1041" s="28" t="str">
        <f>IF(記入用!A1041="","",記入用!A1041)</f>
        <v/>
      </c>
      <c r="B1041" s="28" t="str">
        <f>IF(記入用!B1041="","",記入用!B1041)</f>
        <v/>
      </c>
      <c r="C1041" s="28" t="str">
        <f>IF(記入用!C1041="","",記入用!C1041)</f>
        <v/>
      </c>
      <c r="D1041" s="28" t="str">
        <f>IF(記入用!D1041="","",記入用!D1041)</f>
        <v/>
      </c>
      <c r="E1041" s="28" t="str">
        <f>IF(記入用!E1041="","",記入用!E1041)</f>
        <v/>
      </c>
      <c r="F1041" s="28" t="str">
        <f>IF(記入用!F1041="","",記入用!F1041)</f>
        <v/>
      </c>
      <c r="G1041" s="28" t="str">
        <f>IF(OR(記入用!G1041=0,記入用!H1041=0),"",ROUND((記入用!G1041+記入用!H1041)/2,0))</f>
        <v/>
      </c>
      <c r="I1041" s="28" t="str">
        <f>IF(記入用!I1041="","",記入用!I1041)</f>
        <v/>
      </c>
      <c r="K1041" s="28" t="str">
        <f>IF(記入用!J1041="","",ROUNDDOWN(記入用!J1041,0))</f>
        <v/>
      </c>
      <c r="M1041" s="28" t="str">
        <f>IF(記入用!K1041="","",記入用!K1041)</f>
        <v/>
      </c>
      <c r="O1041" s="28" t="str">
        <f>IF(記入用!M1041="","",記入用!M1041)</f>
        <v/>
      </c>
      <c r="Q1041" s="28" t="str">
        <f>IF(記入用!L1041="","",記入用!L1041)</f>
        <v/>
      </c>
      <c r="S1041" s="28" t="str">
        <f>IF(記入用!N1041="","",ROUNDUP(記入用!N1041,1))</f>
        <v/>
      </c>
      <c r="U1041" s="28" t="str">
        <f>IF(記入用!O1041="","",ROUNDDOWN(記入用!O1041,0))</f>
        <v/>
      </c>
      <c r="W1041" s="28" t="str">
        <f>IF(記入用!P1041="","",ROUNDDOWN(記入用!P1041,0))</f>
        <v/>
      </c>
    </row>
    <row r="1042" spans="1:23">
      <c r="A1042" s="28" t="str">
        <f>IF(記入用!A1042="","",記入用!A1042)</f>
        <v/>
      </c>
      <c r="B1042" s="28" t="str">
        <f>IF(記入用!B1042="","",記入用!B1042)</f>
        <v/>
      </c>
      <c r="C1042" s="28" t="str">
        <f>IF(記入用!C1042="","",記入用!C1042)</f>
        <v/>
      </c>
      <c r="D1042" s="28" t="str">
        <f>IF(記入用!D1042="","",記入用!D1042)</f>
        <v/>
      </c>
      <c r="E1042" s="28" t="str">
        <f>IF(記入用!E1042="","",記入用!E1042)</f>
        <v/>
      </c>
      <c r="F1042" s="28" t="str">
        <f>IF(記入用!F1042="","",記入用!F1042)</f>
        <v/>
      </c>
      <c r="G1042" s="28" t="str">
        <f>IF(OR(記入用!G1042=0,記入用!H1042=0),"",ROUND((記入用!G1042+記入用!H1042)/2,0))</f>
        <v/>
      </c>
      <c r="I1042" s="28" t="str">
        <f>IF(記入用!I1042="","",記入用!I1042)</f>
        <v/>
      </c>
      <c r="K1042" s="28" t="str">
        <f>IF(記入用!J1042="","",ROUNDDOWN(記入用!J1042,0))</f>
        <v/>
      </c>
      <c r="M1042" s="28" t="str">
        <f>IF(記入用!K1042="","",記入用!K1042)</f>
        <v/>
      </c>
      <c r="O1042" s="28" t="str">
        <f>IF(記入用!M1042="","",記入用!M1042)</f>
        <v/>
      </c>
      <c r="Q1042" s="28" t="str">
        <f>IF(記入用!L1042="","",記入用!L1042)</f>
        <v/>
      </c>
      <c r="S1042" s="28" t="str">
        <f>IF(記入用!N1042="","",ROUNDUP(記入用!N1042,1))</f>
        <v/>
      </c>
      <c r="U1042" s="28" t="str">
        <f>IF(記入用!O1042="","",ROUNDDOWN(記入用!O1042,0))</f>
        <v/>
      </c>
      <c r="W1042" s="28" t="str">
        <f>IF(記入用!P1042="","",ROUNDDOWN(記入用!P1042,0))</f>
        <v/>
      </c>
    </row>
    <row r="1043" spans="1:23">
      <c r="A1043" s="28" t="str">
        <f>IF(記入用!A1043="","",記入用!A1043)</f>
        <v/>
      </c>
      <c r="B1043" s="28" t="str">
        <f>IF(記入用!B1043="","",記入用!B1043)</f>
        <v/>
      </c>
      <c r="C1043" s="28" t="str">
        <f>IF(記入用!C1043="","",記入用!C1043)</f>
        <v/>
      </c>
      <c r="D1043" s="28" t="str">
        <f>IF(記入用!D1043="","",記入用!D1043)</f>
        <v/>
      </c>
      <c r="E1043" s="28" t="str">
        <f>IF(記入用!E1043="","",記入用!E1043)</f>
        <v/>
      </c>
      <c r="F1043" s="28" t="str">
        <f>IF(記入用!F1043="","",記入用!F1043)</f>
        <v/>
      </c>
      <c r="G1043" s="28" t="str">
        <f>IF(OR(記入用!G1043=0,記入用!H1043=0),"",ROUND((記入用!G1043+記入用!H1043)/2,0))</f>
        <v/>
      </c>
      <c r="I1043" s="28" t="str">
        <f>IF(記入用!I1043="","",記入用!I1043)</f>
        <v/>
      </c>
      <c r="K1043" s="28" t="str">
        <f>IF(記入用!J1043="","",ROUNDDOWN(記入用!J1043,0))</f>
        <v/>
      </c>
      <c r="M1043" s="28" t="str">
        <f>IF(記入用!K1043="","",記入用!K1043)</f>
        <v/>
      </c>
      <c r="O1043" s="28" t="str">
        <f>IF(記入用!M1043="","",記入用!M1043)</f>
        <v/>
      </c>
      <c r="Q1043" s="28" t="str">
        <f>IF(記入用!L1043="","",記入用!L1043)</f>
        <v/>
      </c>
      <c r="S1043" s="28" t="str">
        <f>IF(記入用!N1043="","",ROUNDUP(記入用!N1043,1))</f>
        <v/>
      </c>
      <c r="U1043" s="28" t="str">
        <f>IF(記入用!O1043="","",ROUNDDOWN(記入用!O1043,0))</f>
        <v/>
      </c>
      <c r="W1043" s="28" t="str">
        <f>IF(記入用!P1043="","",ROUNDDOWN(記入用!P1043,0))</f>
        <v/>
      </c>
    </row>
    <row r="1044" spans="1:23">
      <c r="A1044" s="28" t="str">
        <f>IF(記入用!A1044="","",記入用!A1044)</f>
        <v/>
      </c>
      <c r="B1044" s="28" t="str">
        <f>IF(記入用!B1044="","",記入用!B1044)</f>
        <v/>
      </c>
      <c r="C1044" s="28" t="str">
        <f>IF(記入用!C1044="","",記入用!C1044)</f>
        <v/>
      </c>
      <c r="D1044" s="28" t="str">
        <f>IF(記入用!D1044="","",記入用!D1044)</f>
        <v/>
      </c>
      <c r="E1044" s="28" t="str">
        <f>IF(記入用!E1044="","",記入用!E1044)</f>
        <v/>
      </c>
      <c r="F1044" s="28" t="str">
        <f>IF(記入用!F1044="","",記入用!F1044)</f>
        <v/>
      </c>
      <c r="G1044" s="28" t="str">
        <f>IF(OR(記入用!G1044=0,記入用!H1044=0),"",ROUND((記入用!G1044+記入用!H1044)/2,0))</f>
        <v/>
      </c>
      <c r="I1044" s="28" t="str">
        <f>IF(記入用!I1044="","",記入用!I1044)</f>
        <v/>
      </c>
      <c r="K1044" s="28" t="str">
        <f>IF(記入用!J1044="","",ROUNDDOWN(記入用!J1044,0))</f>
        <v/>
      </c>
      <c r="M1044" s="28" t="str">
        <f>IF(記入用!K1044="","",記入用!K1044)</f>
        <v/>
      </c>
      <c r="O1044" s="28" t="str">
        <f>IF(記入用!M1044="","",記入用!M1044)</f>
        <v/>
      </c>
      <c r="Q1044" s="28" t="str">
        <f>IF(記入用!L1044="","",記入用!L1044)</f>
        <v/>
      </c>
      <c r="S1044" s="28" t="str">
        <f>IF(記入用!N1044="","",ROUNDUP(記入用!N1044,1))</f>
        <v/>
      </c>
      <c r="U1044" s="28" t="str">
        <f>IF(記入用!O1044="","",ROUNDDOWN(記入用!O1044,0))</f>
        <v/>
      </c>
      <c r="W1044" s="28" t="str">
        <f>IF(記入用!P1044="","",ROUNDDOWN(記入用!P1044,0))</f>
        <v/>
      </c>
    </row>
    <row r="1045" spans="1:23">
      <c r="A1045" s="28" t="str">
        <f>IF(記入用!A1045="","",記入用!A1045)</f>
        <v/>
      </c>
      <c r="B1045" s="28" t="str">
        <f>IF(記入用!B1045="","",記入用!B1045)</f>
        <v/>
      </c>
      <c r="C1045" s="28" t="str">
        <f>IF(記入用!C1045="","",記入用!C1045)</f>
        <v/>
      </c>
      <c r="D1045" s="28" t="str">
        <f>IF(記入用!D1045="","",記入用!D1045)</f>
        <v/>
      </c>
      <c r="E1045" s="28" t="str">
        <f>IF(記入用!E1045="","",記入用!E1045)</f>
        <v/>
      </c>
      <c r="F1045" s="28" t="str">
        <f>IF(記入用!F1045="","",記入用!F1045)</f>
        <v/>
      </c>
      <c r="G1045" s="28" t="str">
        <f>IF(OR(記入用!G1045=0,記入用!H1045=0),"",ROUND((記入用!G1045+記入用!H1045)/2,0))</f>
        <v/>
      </c>
      <c r="I1045" s="28" t="str">
        <f>IF(記入用!I1045="","",記入用!I1045)</f>
        <v/>
      </c>
      <c r="K1045" s="28" t="str">
        <f>IF(記入用!J1045="","",ROUNDDOWN(記入用!J1045,0))</f>
        <v/>
      </c>
      <c r="M1045" s="28" t="str">
        <f>IF(記入用!K1045="","",記入用!K1045)</f>
        <v/>
      </c>
      <c r="O1045" s="28" t="str">
        <f>IF(記入用!M1045="","",記入用!M1045)</f>
        <v/>
      </c>
      <c r="Q1045" s="28" t="str">
        <f>IF(記入用!L1045="","",記入用!L1045)</f>
        <v/>
      </c>
      <c r="S1045" s="28" t="str">
        <f>IF(記入用!N1045="","",ROUNDUP(記入用!N1045,1))</f>
        <v/>
      </c>
      <c r="U1045" s="28" t="str">
        <f>IF(記入用!O1045="","",ROUNDDOWN(記入用!O1045,0))</f>
        <v/>
      </c>
      <c r="W1045" s="28" t="str">
        <f>IF(記入用!P1045="","",ROUNDDOWN(記入用!P1045,0))</f>
        <v/>
      </c>
    </row>
    <row r="1046" spans="1:23">
      <c r="A1046" s="28" t="str">
        <f>IF(記入用!A1046="","",記入用!A1046)</f>
        <v/>
      </c>
      <c r="B1046" s="28" t="str">
        <f>IF(記入用!B1046="","",記入用!B1046)</f>
        <v/>
      </c>
      <c r="C1046" s="28" t="str">
        <f>IF(記入用!C1046="","",記入用!C1046)</f>
        <v/>
      </c>
      <c r="D1046" s="28" t="str">
        <f>IF(記入用!D1046="","",記入用!D1046)</f>
        <v/>
      </c>
      <c r="E1046" s="28" t="str">
        <f>IF(記入用!E1046="","",記入用!E1046)</f>
        <v/>
      </c>
      <c r="F1046" s="28" t="str">
        <f>IF(記入用!F1046="","",記入用!F1046)</f>
        <v/>
      </c>
      <c r="G1046" s="28" t="str">
        <f>IF(OR(記入用!G1046=0,記入用!H1046=0),"",ROUND((記入用!G1046+記入用!H1046)/2,0))</f>
        <v/>
      </c>
      <c r="I1046" s="28" t="str">
        <f>IF(記入用!I1046="","",記入用!I1046)</f>
        <v/>
      </c>
      <c r="K1046" s="28" t="str">
        <f>IF(記入用!J1046="","",ROUNDDOWN(記入用!J1046,0))</f>
        <v/>
      </c>
      <c r="M1046" s="28" t="str">
        <f>IF(記入用!K1046="","",記入用!K1046)</f>
        <v/>
      </c>
      <c r="O1046" s="28" t="str">
        <f>IF(記入用!M1046="","",記入用!M1046)</f>
        <v/>
      </c>
      <c r="Q1046" s="28" t="str">
        <f>IF(記入用!L1046="","",記入用!L1046)</f>
        <v/>
      </c>
      <c r="S1046" s="28" t="str">
        <f>IF(記入用!N1046="","",ROUNDUP(記入用!N1046,1))</f>
        <v/>
      </c>
      <c r="U1046" s="28" t="str">
        <f>IF(記入用!O1046="","",ROUNDDOWN(記入用!O1046,0))</f>
        <v/>
      </c>
      <c r="W1046" s="28" t="str">
        <f>IF(記入用!P1046="","",ROUNDDOWN(記入用!P1046,0))</f>
        <v/>
      </c>
    </row>
    <row r="1047" spans="1:23">
      <c r="A1047" s="28" t="str">
        <f>IF(記入用!A1047="","",記入用!A1047)</f>
        <v/>
      </c>
      <c r="B1047" s="28" t="str">
        <f>IF(記入用!B1047="","",記入用!B1047)</f>
        <v/>
      </c>
      <c r="C1047" s="28" t="str">
        <f>IF(記入用!C1047="","",記入用!C1047)</f>
        <v/>
      </c>
      <c r="D1047" s="28" t="str">
        <f>IF(記入用!D1047="","",記入用!D1047)</f>
        <v/>
      </c>
      <c r="E1047" s="28" t="str">
        <f>IF(記入用!E1047="","",記入用!E1047)</f>
        <v/>
      </c>
      <c r="F1047" s="28" t="str">
        <f>IF(記入用!F1047="","",記入用!F1047)</f>
        <v/>
      </c>
      <c r="G1047" s="28" t="str">
        <f>IF(OR(記入用!G1047=0,記入用!H1047=0),"",ROUND((記入用!G1047+記入用!H1047)/2,0))</f>
        <v/>
      </c>
      <c r="I1047" s="28" t="str">
        <f>IF(記入用!I1047="","",記入用!I1047)</f>
        <v/>
      </c>
      <c r="K1047" s="28" t="str">
        <f>IF(記入用!J1047="","",ROUNDDOWN(記入用!J1047,0))</f>
        <v/>
      </c>
      <c r="M1047" s="28" t="str">
        <f>IF(記入用!K1047="","",記入用!K1047)</f>
        <v/>
      </c>
      <c r="O1047" s="28" t="str">
        <f>IF(記入用!M1047="","",記入用!M1047)</f>
        <v/>
      </c>
      <c r="Q1047" s="28" t="str">
        <f>IF(記入用!L1047="","",記入用!L1047)</f>
        <v/>
      </c>
      <c r="S1047" s="28" t="str">
        <f>IF(記入用!N1047="","",ROUNDUP(記入用!N1047,1))</f>
        <v/>
      </c>
      <c r="U1047" s="28" t="str">
        <f>IF(記入用!O1047="","",ROUNDDOWN(記入用!O1047,0))</f>
        <v/>
      </c>
      <c r="W1047" s="28" t="str">
        <f>IF(記入用!P1047="","",ROUNDDOWN(記入用!P1047,0))</f>
        <v/>
      </c>
    </row>
    <row r="1048" spans="1:23">
      <c r="A1048" s="28" t="str">
        <f>IF(記入用!A1048="","",記入用!A1048)</f>
        <v/>
      </c>
      <c r="B1048" s="28" t="str">
        <f>IF(記入用!B1048="","",記入用!B1048)</f>
        <v/>
      </c>
      <c r="C1048" s="28" t="str">
        <f>IF(記入用!C1048="","",記入用!C1048)</f>
        <v/>
      </c>
      <c r="D1048" s="28" t="str">
        <f>IF(記入用!D1048="","",記入用!D1048)</f>
        <v/>
      </c>
      <c r="E1048" s="28" t="str">
        <f>IF(記入用!E1048="","",記入用!E1048)</f>
        <v/>
      </c>
      <c r="F1048" s="28" t="str">
        <f>IF(記入用!F1048="","",記入用!F1048)</f>
        <v/>
      </c>
      <c r="G1048" s="28" t="str">
        <f>IF(OR(記入用!G1048=0,記入用!H1048=0),"",ROUND((記入用!G1048+記入用!H1048)/2,0))</f>
        <v/>
      </c>
      <c r="I1048" s="28" t="str">
        <f>IF(記入用!I1048="","",記入用!I1048)</f>
        <v/>
      </c>
      <c r="K1048" s="28" t="str">
        <f>IF(記入用!J1048="","",ROUNDDOWN(記入用!J1048,0))</f>
        <v/>
      </c>
      <c r="M1048" s="28" t="str">
        <f>IF(記入用!K1048="","",記入用!K1048)</f>
        <v/>
      </c>
      <c r="O1048" s="28" t="str">
        <f>IF(記入用!M1048="","",記入用!M1048)</f>
        <v/>
      </c>
      <c r="Q1048" s="28" t="str">
        <f>IF(記入用!L1048="","",記入用!L1048)</f>
        <v/>
      </c>
      <c r="S1048" s="28" t="str">
        <f>IF(記入用!N1048="","",ROUNDUP(記入用!N1048,1))</f>
        <v/>
      </c>
      <c r="U1048" s="28" t="str">
        <f>IF(記入用!O1048="","",ROUNDDOWN(記入用!O1048,0))</f>
        <v/>
      </c>
      <c r="W1048" s="28" t="str">
        <f>IF(記入用!P1048="","",ROUNDDOWN(記入用!P1048,0))</f>
        <v/>
      </c>
    </row>
    <row r="1049" spans="1:23">
      <c r="A1049" s="28" t="str">
        <f>IF(記入用!A1049="","",記入用!A1049)</f>
        <v/>
      </c>
      <c r="B1049" s="28" t="str">
        <f>IF(記入用!B1049="","",記入用!B1049)</f>
        <v/>
      </c>
      <c r="C1049" s="28" t="str">
        <f>IF(記入用!C1049="","",記入用!C1049)</f>
        <v/>
      </c>
      <c r="D1049" s="28" t="str">
        <f>IF(記入用!D1049="","",記入用!D1049)</f>
        <v/>
      </c>
      <c r="E1049" s="28" t="str">
        <f>IF(記入用!E1049="","",記入用!E1049)</f>
        <v/>
      </c>
      <c r="F1049" s="28" t="str">
        <f>IF(記入用!F1049="","",記入用!F1049)</f>
        <v/>
      </c>
      <c r="G1049" s="28" t="str">
        <f>IF(OR(記入用!G1049=0,記入用!H1049=0),"",ROUND((記入用!G1049+記入用!H1049)/2,0))</f>
        <v/>
      </c>
      <c r="I1049" s="28" t="str">
        <f>IF(記入用!I1049="","",記入用!I1049)</f>
        <v/>
      </c>
      <c r="K1049" s="28" t="str">
        <f>IF(記入用!J1049="","",ROUNDDOWN(記入用!J1049,0))</f>
        <v/>
      </c>
      <c r="M1049" s="28" t="str">
        <f>IF(記入用!K1049="","",記入用!K1049)</f>
        <v/>
      </c>
      <c r="O1049" s="28" t="str">
        <f>IF(記入用!M1049="","",記入用!M1049)</f>
        <v/>
      </c>
      <c r="Q1049" s="28" t="str">
        <f>IF(記入用!L1049="","",記入用!L1049)</f>
        <v/>
      </c>
      <c r="S1049" s="28" t="str">
        <f>IF(記入用!N1049="","",ROUNDUP(記入用!N1049,1))</f>
        <v/>
      </c>
      <c r="U1049" s="28" t="str">
        <f>IF(記入用!O1049="","",ROUNDDOWN(記入用!O1049,0))</f>
        <v/>
      </c>
      <c r="W1049" s="28" t="str">
        <f>IF(記入用!P1049="","",ROUNDDOWN(記入用!P1049,0))</f>
        <v/>
      </c>
    </row>
    <row r="1050" spans="1:23">
      <c r="A1050" s="28" t="str">
        <f>IF(記入用!A1050="","",記入用!A1050)</f>
        <v/>
      </c>
      <c r="B1050" s="28" t="str">
        <f>IF(記入用!B1050="","",記入用!B1050)</f>
        <v/>
      </c>
      <c r="C1050" s="28" t="str">
        <f>IF(記入用!C1050="","",記入用!C1050)</f>
        <v/>
      </c>
      <c r="D1050" s="28" t="str">
        <f>IF(記入用!D1050="","",記入用!D1050)</f>
        <v/>
      </c>
      <c r="E1050" s="28" t="str">
        <f>IF(記入用!E1050="","",記入用!E1050)</f>
        <v/>
      </c>
      <c r="F1050" s="28" t="str">
        <f>IF(記入用!F1050="","",記入用!F1050)</f>
        <v/>
      </c>
      <c r="G1050" s="28" t="str">
        <f>IF(OR(記入用!G1050=0,記入用!H1050=0),"",ROUND((記入用!G1050+記入用!H1050)/2,0))</f>
        <v/>
      </c>
      <c r="I1050" s="28" t="str">
        <f>IF(記入用!I1050="","",記入用!I1050)</f>
        <v/>
      </c>
      <c r="K1050" s="28" t="str">
        <f>IF(記入用!J1050="","",ROUNDDOWN(記入用!J1050,0))</f>
        <v/>
      </c>
      <c r="M1050" s="28" t="str">
        <f>IF(記入用!K1050="","",記入用!K1050)</f>
        <v/>
      </c>
      <c r="O1050" s="28" t="str">
        <f>IF(記入用!M1050="","",記入用!M1050)</f>
        <v/>
      </c>
      <c r="Q1050" s="28" t="str">
        <f>IF(記入用!L1050="","",記入用!L1050)</f>
        <v/>
      </c>
      <c r="S1050" s="28" t="str">
        <f>IF(記入用!N1050="","",ROUNDUP(記入用!N1050,1))</f>
        <v/>
      </c>
      <c r="U1050" s="28" t="str">
        <f>IF(記入用!O1050="","",ROUNDDOWN(記入用!O1050,0))</f>
        <v/>
      </c>
      <c r="W1050" s="28" t="str">
        <f>IF(記入用!P1050="","",ROUNDDOWN(記入用!P1050,0))</f>
        <v/>
      </c>
    </row>
    <row r="1051" spans="1:23">
      <c r="A1051" s="28" t="str">
        <f>IF(記入用!A1051="","",記入用!A1051)</f>
        <v/>
      </c>
      <c r="B1051" s="28" t="str">
        <f>IF(記入用!B1051="","",記入用!B1051)</f>
        <v/>
      </c>
      <c r="C1051" s="28" t="str">
        <f>IF(記入用!C1051="","",記入用!C1051)</f>
        <v/>
      </c>
      <c r="D1051" s="28" t="str">
        <f>IF(記入用!D1051="","",記入用!D1051)</f>
        <v/>
      </c>
      <c r="E1051" s="28" t="str">
        <f>IF(記入用!E1051="","",記入用!E1051)</f>
        <v/>
      </c>
      <c r="F1051" s="28" t="str">
        <f>IF(記入用!F1051="","",記入用!F1051)</f>
        <v/>
      </c>
      <c r="G1051" s="28" t="str">
        <f>IF(OR(記入用!G1051=0,記入用!H1051=0),"",ROUND((記入用!G1051+記入用!H1051)/2,0))</f>
        <v/>
      </c>
      <c r="I1051" s="28" t="str">
        <f>IF(記入用!I1051="","",記入用!I1051)</f>
        <v/>
      </c>
      <c r="K1051" s="28" t="str">
        <f>IF(記入用!J1051="","",ROUNDDOWN(記入用!J1051,0))</f>
        <v/>
      </c>
      <c r="M1051" s="28" t="str">
        <f>IF(記入用!K1051="","",記入用!K1051)</f>
        <v/>
      </c>
      <c r="O1051" s="28" t="str">
        <f>IF(記入用!M1051="","",記入用!M1051)</f>
        <v/>
      </c>
      <c r="Q1051" s="28" t="str">
        <f>IF(記入用!L1051="","",記入用!L1051)</f>
        <v/>
      </c>
      <c r="S1051" s="28" t="str">
        <f>IF(記入用!N1051="","",ROUNDUP(記入用!N1051,1))</f>
        <v/>
      </c>
      <c r="U1051" s="28" t="str">
        <f>IF(記入用!O1051="","",ROUNDDOWN(記入用!O1051,0))</f>
        <v/>
      </c>
      <c r="W1051" s="28" t="str">
        <f>IF(記入用!P1051="","",ROUNDDOWN(記入用!P1051,0))</f>
        <v/>
      </c>
    </row>
    <row r="1052" spans="1:23">
      <c r="A1052" s="28" t="str">
        <f>IF(記入用!A1052="","",記入用!A1052)</f>
        <v/>
      </c>
      <c r="B1052" s="28" t="str">
        <f>IF(記入用!B1052="","",記入用!B1052)</f>
        <v/>
      </c>
      <c r="C1052" s="28" t="str">
        <f>IF(記入用!C1052="","",記入用!C1052)</f>
        <v/>
      </c>
      <c r="D1052" s="28" t="str">
        <f>IF(記入用!D1052="","",記入用!D1052)</f>
        <v/>
      </c>
      <c r="E1052" s="28" t="str">
        <f>IF(記入用!E1052="","",記入用!E1052)</f>
        <v/>
      </c>
      <c r="F1052" s="28" t="str">
        <f>IF(記入用!F1052="","",記入用!F1052)</f>
        <v/>
      </c>
      <c r="G1052" s="28" t="str">
        <f>IF(OR(記入用!G1052=0,記入用!H1052=0),"",ROUND((記入用!G1052+記入用!H1052)/2,0))</f>
        <v/>
      </c>
      <c r="I1052" s="28" t="str">
        <f>IF(記入用!I1052="","",記入用!I1052)</f>
        <v/>
      </c>
      <c r="K1052" s="28" t="str">
        <f>IF(記入用!J1052="","",ROUNDDOWN(記入用!J1052,0))</f>
        <v/>
      </c>
      <c r="M1052" s="28" t="str">
        <f>IF(記入用!K1052="","",記入用!K1052)</f>
        <v/>
      </c>
      <c r="O1052" s="28" t="str">
        <f>IF(記入用!M1052="","",記入用!M1052)</f>
        <v/>
      </c>
      <c r="Q1052" s="28" t="str">
        <f>IF(記入用!L1052="","",記入用!L1052)</f>
        <v/>
      </c>
      <c r="S1052" s="28" t="str">
        <f>IF(記入用!N1052="","",ROUNDUP(記入用!N1052,1))</f>
        <v/>
      </c>
      <c r="U1052" s="28" t="str">
        <f>IF(記入用!O1052="","",ROUNDDOWN(記入用!O1052,0))</f>
        <v/>
      </c>
      <c r="W1052" s="28" t="str">
        <f>IF(記入用!P1052="","",ROUNDDOWN(記入用!P1052,0))</f>
        <v/>
      </c>
    </row>
    <row r="1053" spans="1:23">
      <c r="A1053" s="28" t="str">
        <f>IF(記入用!A1053="","",記入用!A1053)</f>
        <v/>
      </c>
      <c r="B1053" s="28" t="str">
        <f>IF(記入用!B1053="","",記入用!B1053)</f>
        <v/>
      </c>
      <c r="C1053" s="28" t="str">
        <f>IF(記入用!C1053="","",記入用!C1053)</f>
        <v/>
      </c>
      <c r="D1053" s="28" t="str">
        <f>IF(記入用!D1053="","",記入用!D1053)</f>
        <v/>
      </c>
      <c r="E1053" s="28" t="str">
        <f>IF(記入用!E1053="","",記入用!E1053)</f>
        <v/>
      </c>
      <c r="F1053" s="28" t="str">
        <f>IF(記入用!F1053="","",記入用!F1053)</f>
        <v/>
      </c>
      <c r="G1053" s="28" t="str">
        <f>IF(OR(記入用!G1053=0,記入用!H1053=0),"",ROUND((記入用!G1053+記入用!H1053)/2,0))</f>
        <v/>
      </c>
      <c r="I1053" s="28" t="str">
        <f>IF(記入用!I1053="","",記入用!I1053)</f>
        <v/>
      </c>
      <c r="K1053" s="28" t="str">
        <f>IF(記入用!J1053="","",ROUNDDOWN(記入用!J1053,0))</f>
        <v/>
      </c>
      <c r="M1053" s="28" t="str">
        <f>IF(記入用!K1053="","",記入用!K1053)</f>
        <v/>
      </c>
      <c r="O1053" s="28" t="str">
        <f>IF(記入用!M1053="","",記入用!M1053)</f>
        <v/>
      </c>
      <c r="Q1053" s="28" t="str">
        <f>IF(記入用!L1053="","",記入用!L1053)</f>
        <v/>
      </c>
      <c r="S1053" s="28" t="str">
        <f>IF(記入用!N1053="","",ROUNDUP(記入用!N1053,1))</f>
        <v/>
      </c>
      <c r="U1053" s="28" t="str">
        <f>IF(記入用!O1053="","",ROUNDDOWN(記入用!O1053,0))</f>
        <v/>
      </c>
      <c r="W1053" s="28" t="str">
        <f>IF(記入用!P1053="","",ROUNDDOWN(記入用!P1053,0))</f>
        <v/>
      </c>
    </row>
    <row r="1054" spans="1:23">
      <c r="A1054" s="28" t="str">
        <f>IF(記入用!A1054="","",記入用!A1054)</f>
        <v/>
      </c>
      <c r="B1054" s="28" t="str">
        <f>IF(記入用!B1054="","",記入用!B1054)</f>
        <v/>
      </c>
      <c r="C1054" s="28" t="str">
        <f>IF(記入用!C1054="","",記入用!C1054)</f>
        <v/>
      </c>
      <c r="D1054" s="28" t="str">
        <f>IF(記入用!D1054="","",記入用!D1054)</f>
        <v/>
      </c>
      <c r="E1054" s="28" t="str">
        <f>IF(記入用!E1054="","",記入用!E1054)</f>
        <v/>
      </c>
      <c r="F1054" s="28" t="str">
        <f>IF(記入用!F1054="","",記入用!F1054)</f>
        <v/>
      </c>
      <c r="G1054" s="28" t="str">
        <f>IF(OR(記入用!G1054=0,記入用!H1054=0),"",ROUND((記入用!G1054+記入用!H1054)/2,0))</f>
        <v/>
      </c>
      <c r="I1054" s="28" t="str">
        <f>IF(記入用!I1054="","",記入用!I1054)</f>
        <v/>
      </c>
      <c r="K1054" s="28" t="str">
        <f>IF(記入用!J1054="","",ROUNDDOWN(記入用!J1054,0))</f>
        <v/>
      </c>
      <c r="M1054" s="28" t="str">
        <f>IF(記入用!K1054="","",記入用!K1054)</f>
        <v/>
      </c>
      <c r="O1054" s="28" t="str">
        <f>IF(記入用!M1054="","",記入用!M1054)</f>
        <v/>
      </c>
      <c r="Q1054" s="28" t="str">
        <f>IF(記入用!L1054="","",記入用!L1054)</f>
        <v/>
      </c>
      <c r="S1054" s="28" t="str">
        <f>IF(記入用!N1054="","",ROUNDUP(記入用!N1054,1))</f>
        <v/>
      </c>
      <c r="U1054" s="28" t="str">
        <f>IF(記入用!O1054="","",ROUNDDOWN(記入用!O1054,0))</f>
        <v/>
      </c>
      <c r="W1054" s="28" t="str">
        <f>IF(記入用!P1054="","",ROUNDDOWN(記入用!P1054,0))</f>
        <v/>
      </c>
    </row>
    <row r="1055" spans="1:23">
      <c r="A1055" s="28" t="str">
        <f>IF(記入用!A1055="","",記入用!A1055)</f>
        <v/>
      </c>
      <c r="B1055" s="28" t="str">
        <f>IF(記入用!B1055="","",記入用!B1055)</f>
        <v/>
      </c>
      <c r="C1055" s="28" t="str">
        <f>IF(記入用!C1055="","",記入用!C1055)</f>
        <v/>
      </c>
      <c r="D1055" s="28" t="str">
        <f>IF(記入用!D1055="","",記入用!D1055)</f>
        <v/>
      </c>
      <c r="E1055" s="28" t="str">
        <f>IF(記入用!E1055="","",記入用!E1055)</f>
        <v/>
      </c>
      <c r="F1055" s="28" t="str">
        <f>IF(記入用!F1055="","",記入用!F1055)</f>
        <v/>
      </c>
      <c r="G1055" s="28" t="str">
        <f>IF(OR(記入用!G1055=0,記入用!H1055=0),"",ROUND((記入用!G1055+記入用!H1055)/2,0))</f>
        <v/>
      </c>
      <c r="I1055" s="28" t="str">
        <f>IF(記入用!I1055="","",記入用!I1055)</f>
        <v/>
      </c>
      <c r="K1055" s="28" t="str">
        <f>IF(記入用!J1055="","",ROUNDDOWN(記入用!J1055,0))</f>
        <v/>
      </c>
      <c r="M1055" s="28" t="str">
        <f>IF(記入用!K1055="","",記入用!K1055)</f>
        <v/>
      </c>
      <c r="O1055" s="28" t="str">
        <f>IF(記入用!M1055="","",記入用!M1055)</f>
        <v/>
      </c>
      <c r="Q1055" s="28" t="str">
        <f>IF(記入用!L1055="","",記入用!L1055)</f>
        <v/>
      </c>
      <c r="S1055" s="28" t="str">
        <f>IF(記入用!N1055="","",ROUNDUP(記入用!N1055,1))</f>
        <v/>
      </c>
      <c r="U1055" s="28" t="str">
        <f>IF(記入用!O1055="","",ROUNDDOWN(記入用!O1055,0))</f>
        <v/>
      </c>
      <c r="W1055" s="28" t="str">
        <f>IF(記入用!P1055="","",ROUNDDOWN(記入用!P1055,0))</f>
        <v/>
      </c>
    </row>
    <row r="1056" spans="1:23">
      <c r="A1056" s="28" t="str">
        <f>IF(記入用!A1056="","",記入用!A1056)</f>
        <v/>
      </c>
      <c r="B1056" s="28" t="str">
        <f>IF(記入用!B1056="","",記入用!B1056)</f>
        <v/>
      </c>
      <c r="C1056" s="28" t="str">
        <f>IF(記入用!C1056="","",記入用!C1056)</f>
        <v/>
      </c>
      <c r="D1056" s="28" t="str">
        <f>IF(記入用!D1056="","",記入用!D1056)</f>
        <v/>
      </c>
      <c r="E1056" s="28" t="str">
        <f>IF(記入用!E1056="","",記入用!E1056)</f>
        <v/>
      </c>
      <c r="F1056" s="28" t="str">
        <f>IF(記入用!F1056="","",記入用!F1056)</f>
        <v/>
      </c>
      <c r="G1056" s="28" t="str">
        <f>IF(OR(記入用!G1056=0,記入用!H1056=0),"",ROUND((記入用!G1056+記入用!H1056)/2,0))</f>
        <v/>
      </c>
      <c r="I1056" s="28" t="str">
        <f>IF(記入用!I1056="","",記入用!I1056)</f>
        <v/>
      </c>
      <c r="K1056" s="28" t="str">
        <f>IF(記入用!J1056="","",ROUNDDOWN(記入用!J1056,0))</f>
        <v/>
      </c>
      <c r="M1056" s="28" t="str">
        <f>IF(記入用!K1056="","",記入用!K1056)</f>
        <v/>
      </c>
      <c r="O1056" s="28" t="str">
        <f>IF(記入用!M1056="","",記入用!M1056)</f>
        <v/>
      </c>
      <c r="Q1056" s="28" t="str">
        <f>IF(記入用!L1056="","",記入用!L1056)</f>
        <v/>
      </c>
      <c r="S1056" s="28" t="str">
        <f>IF(記入用!N1056="","",ROUNDUP(記入用!N1056,1))</f>
        <v/>
      </c>
      <c r="U1056" s="28" t="str">
        <f>IF(記入用!O1056="","",ROUNDDOWN(記入用!O1056,0))</f>
        <v/>
      </c>
      <c r="W1056" s="28" t="str">
        <f>IF(記入用!P1056="","",ROUNDDOWN(記入用!P1056,0))</f>
        <v/>
      </c>
    </row>
    <row r="1057" spans="1:23">
      <c r="A1057" s="28" t="str">
        <f>IF(記入用!A1057="","",記入用!A1057)</f>
        <v/>
      </c>
      <c r="B1057" s="28" t="str">
        <f>IF(記入用!B1057="","",記入用!B1057)</f>
        <v/>
      </c>
      <c r="C1057" s="28" t="str">
        <f>IF(記入用!C1057="","",記入用!C1057)</f>
        <v/>
      </c>
      <c r="D1057" s="28" t="str">
        <f>IF(記入用!D1057="","",記入用!D1057)</f>
        <v/>
      </c>
      <c r="E1057" s="28" t="str">
        <f>IF(記入用!E1057="","",記入用!E1057)</f>
        <v/>
      </c>
      <c r="F1057" s="28" t="str">
        <f>IF(記入用!F1057="","",記入用!F1057)</f>
        <v/>
      </c>
      <c r="G1057" s="28" t="str">
        <f>IF(OR(記入用!G1057=0,記入用!H1057=0),"",ROUND((記入用!G1057+記入用!H1057)/2,0))</f>
        <v/>
      </c>
      <c r="I1057" s="28" t="str">
        <f>IF(記入用!I1057="","",記入用!I1057)</f>
        <v/>
      </c>
      <c r="K1057" s="28" t="str">
        <f>IF(記入用!J1057="","",ROUNDDOWN(記入用!J1057,0))</f>
        <v/>
      </c>
      <c r="M1057" s="28" t="str">
        <f>IF(記入用!K1057="","",記入用!K1057)</f>
        <v/>
      </c>
      <c r="O1057" s="28" t="str">
        <f>IF(記入用!M1057="","",記入用!M1057)</f>
        <v/>
      </c>
      <c r="Q1057" s="28" t="str">
        <f>IF(記入用!L1057="","",記入用!L1057)</f>
        <v/>
      </c>
      <c r="S1057" s="28" t="str">
        <f>IF(記入用!N1057="","",ROUNDUP(記入用!N1057,1))</f>
        <v/>
      </c>
      <c r="U1057" s="28" t="str">
        <f>IF(記入用!O1057="","",ROUNDDOWN(記入用!O1057,0))</f>
        <v/>
      </c>
      <c r="W1057" s="28" t="str">
        <f>IF(記入用!P1057="","",ROUNDDOWN(記入用!P1057,0))</f>
        <v/>
      </c>
    </row>
    <row r="1058" spans="1:23">
      <c r="A1058" s="28" t="str">
        <f>IF(記入用!A1058="","",記入用!A1058)</f>
        <v/>
      </c>
      <c r="B1058" s="28" t="str">
        <f>IF(記入用!B1058="","",記入用!B1058)</f>
        <v/>
      </c>
      <c r="C1058" s="28" t="str">
        <f>IF(記入用!C1058="","",記入用!C1058)</f>
        <v/>
      </c>
      <c r="D1058" s="28" t="str">
        <f>IF(記入用!D1058="","",記入用!D1058)</f>
        <v/>
      </c>
      <c r="E1058" s="28" t="str">
        <f>IF(記入用!E1058="","",記入用!E1058)</f>
        <v/>
      </c>
      <c r="F1058" s="28" t="str">
        <f>IF(記入用!F1058="","",記入用!F1058)</f>
        <v/>
      </c>
      <c r="G1058" s="28" t="str">
        <f>IF(OR(記入用!G1058=0,記入用!H1058=0),"",ROUND((記入用!G1058+記入用!H1058)/2,0))</f>
        <v/>
      </c>
      <c r="I1058" s="28" t="str">
        <f>IF(記入用!I1058="","",記入用!I1058)</f>
        <v/>
      </c>
      <c r="K1058" s="28" t="str">
        <f>IF(記入用!J1058="","",ROUNDDOWN(記入用!J1058,0))</f>
        <v/>
      </c>
      <c r="M1058" s="28" t="str">
        <f>IF(記入用!K1058="","",記入用!K1058)</f>
        <v/>
      </c>
      <c r="O1058" s="28" t="str">
        <f>IF(記入用!M1058="","",記入用!M1058)</f>
        <v/>
      </c>
      <c r="Q1058" s="28" t="str">
        <f>IF(記入用!L1058="","",記入用!L1058)</f>
        <v/>
      </c>
      <c r="S1058" s="28" t="str">
        <f>IF(記入用!N1058="","",ROUNDUP(記入用!N1058,1))</f>
        <v/>
      </c>
      <c r="U1058" s="28" t="str">
        <f>IF(記入用!O1058="","",ROUNDDOWN(記入用!O1058,0))</f>
        <v/>
      </c>
      <c r="W1058" s="28" t="str">
        <f>IF(記入用!P1058="","",ROUNDDOWN(記入用!P1058,0))</f>
        <v/>
      </c>
    </row>
    <row r="1059" spans="1:23">
      <c r="A1059" s="28" t="str">
        <f>IF(記入用!A1059="","",記入用!A1059)</f>
        <v/>
      </c>
      <c r="B1059" s="28" t="str">
        <f>IF(記入用!B1059="","",記入用!B1059)</f>
        <v/>
      </c>
      <c r="C1059" s="28" t="str">
        <f>IF(記入用!C1059="","",記入用!C1059)</f>
        <v/>
      </c>
      <c r="D1059" s="28" t="str">
        <f>IF(記入用!D1059="","",記入用!D1059)</f>
        <v/>
      </c>
      <c r="E1059" s="28" t="str">
        <f>IF(記入用!E1059="","",記入用!E1059)</f>
        <v/>
      </c>
      <c r="F1059" s="28" t="str">
        <f>IF(記入用!F1059="","",記入用!F1059)</f>
        <v/>
      </c>
      <c r="G1059" s="28" t="str">
        <f>IF(OR(記入用!G1059=0,記入用!H1059=0),"",ROUND((記入用!G1059+記入用!H1059)/2,0))</f>
        <v/>
      </c>
      <c r="I1059" s="28" t="str">
        <f>IF(記入用!I1059="","",記入用!I1059)</f>
        <v/>
      </c>
      <c r="K1059" s="28" t="str">
        <f>IF(記入用!J1059="","",ROUNDDOWN(記入用!J1059,0))</f>
        <v/>
      </c>
      <c r="M1059" s="28" t="str">
        <f>IF(記入用!K1059="","",記入用!K1059)</f>
        <v/>
      </c>
      <c r="O1059" s="28" t="str">
        <f>IF(記入用!M1059="","",記入用!M1059)</f>
        <v/>
      </c>
      <c r="Q1059" s="28" t="str">
        <f>IF(記入用!L1059="","",記入用!L1059)</f>
        <v/>
      </c>
      <c r="S1059" s="28" t="str">
        <f>IF(記入用!N1059="","",ROUNDUP(記入用!N1059,1))</f>
        <v/>
      </c>
      <c r="U1059" s="28" t="str">
        <f>IF(記入用!O1059="","",ROUNDDOWN(記入用!O1059,0))</f>
        <v/>
      </c>
      <c r="W1059" s="28" t="str">
        <f>IF(記入用!P1059="","",ROUNDDOWN(記入用!P1059,0))</f>
        <v/>
      </c>
    </row>
    <row r="1060" spans="1:23">
      <c r="A1060" s="28" t="str">
        <f>IF(記入用!A1060="","",記入用!A1060)</f>
        <v/>
      </c>
      <c r="B1060" s="28" t="str">
        <f>IF(記入用!B1060="","",記入用!B1060)</f>
        <v/>
      </c>
      <c r="C1060" s="28" t="str">
        <f>IF(記入用!C1060="","",記入用!C1060)</f>
        <v/>
      </c>
      <c r="D1060" s="28" t="str">
        <f>IF(記入用!D1060="","",記入用!D1060)</f>
        <v/>
      </c>
      <c r="E1060" s="28" t="str">
        <f>IF(記入用!E1060="","",記入用!E1060)</f>
        <v/>
      </c>
      <c r="F1060" s="28" t="str">
        <f>IF(記入用!F1060="","",記入用!F1060)</f>
        <v/>
      </c>
      <c r="G1060" s="28" t="str">
        <f>IF(OR(記入用!G1060=0,記入用!H1060=0),"",ROUND((記入用!G1060+記入用!H1060)/2,0))</f>
        <v/>
      </c>
      <c r="I1060" s="28" t="str">
        <f>IF(記入用!I1060="","",記入用!I1060)</f>
        <v/>
      </c>
      <c r="K1060" s="28" t="str">
        <f>IF(記入用!J1060="","",ROUNDDOWN(記入用!J1060,0))</f>
        <v/>
      </c>
      <c r="M1060" s="28" t="str">
        <f>IF(記入用!K1060="","",記入用!K1060)</f>
        <v/>
      </c>
      <c r="O1060" s="28" t="str">
        <f>IF(記入用!M1060="","",記入用!M1060)</f>
        <v/>
      </c>
      <c r="Q1060" s="28" t="str">
        <f>IF(記入用!L1060="","",記入用!L1060)</f>
        <v/>
      </c>
      <c r="S1060" s="28" t="str">
        <f>IF(記入用!N1060="","",ROUNDUP(記入用!N1060,1))</f>
        <v/>
      </c>
      <c r="U1060" s="28" t="str">
        <f>IF(記入用!O1060="","",ROUNDDOWN(記入用!O1060,0))</f>
        <v/>
      </c>
      <c r="W1060" s="28" t="str">
        <f>IF(記入用!P1060="","",ROUNDDOWN(記入用!P1060,0))</f>
        <v/>
      </c>
    </row>
    <row r="1061" spans="1:23">
      <c r="A1061" s="28" t="str">
        <f>IF(記入用!A1061="","",記入用!A1061)</f>
        <v/>
      </c>
      <c r="B1061" s="28" t="str">
        <f>IF(記入用!B1061="","",記入用!B1061)</f>
        <v/>
      </c>
      <c r="C1061" s="28" t="str">
        <f>IF(記入用!C1061="","",記入用!C1061)</f>
        <v/>
      </c>
      <c r="D1061" s="28" t="str">
        <f>IF(記入用!D1061="","",記入用!D1061)</f>
        <v/>
      </c>
      <c r="E1061" s="28" t="str">
        <f>IF(記入用!E1061="","",記入用!E1061)</f>
        <v/>
      </c>
      <c r="F1061" s="28" t="str">
        <f>IF(記入用!F1061="","",記入用!F1061)</f>
        <v/>
      </c>
      <c r="G1061" s="28" t="str">
        <f>IF(OR(記入用!G1061=0,記入用!H1061=0),"",ROUND((記入用!G1061+記入用!H1061)/2,0))</f>
        <v/>
      </c>
      <c r="I1061" s="28" t="str">
        <f>IF(記入用!I1061="","",記入用!I1061)</f>
        <v/>
      </c>
      <c r="K1061" s="28" t="str">
        <f>IF(記入用!J1061="","",ROUNDDOWN(記入用!J1061,0))</f>
        <v/>
      </c>
      <c r="M1061" s="28" t="str">
        <f>IF(記入用!K1061="","",記入用!K1061)</f>
        <v/>
      </c>
      <c r="O1061" s="28" t="str">
        <f>IF(記入用!M1061="","",記入用!M1061)</f>
        <v/>
      </c>
      <c r="Q1061" s="28" t="str">
        <f>IF(記入用!L1061="","",記入用!L1061)</f>
        <v/>
      </c>
      <c r="S1061" s="28" t="str">
        <f>IF(記入用!N1061="","",ROUNDUP(記入用!N1061,1))</f>
        <v/>
      </c>
      <c r="U1061" s="28" t="str">
        <f>IF(記入用!O1061="","",ROUNDDOWN(記入用!O1061,0))</f>
        <v/>
      </c>
      <c r="W1061" s="28" t="str">
        <f>IF(記入用!P1061="","",ROUNDDOWN(記入用!P1061,0))</f>
        <v/>
      </c>
    </row>
    <row r="1062" spans="1:23">
      <c r="A1062" s="28" t="str">
        <f>IF(記入用!A1062="","",記入用!A1062)</f>
        <v/>
      </c>
      <c r="B1062" s="28" t="str">
        <f>IF(記入用!B1062="","",記入用!B1062)</f>
        <v/>
      </c>
      <c r="C1062" s="28" t="str">
        <f>IF(記入用!C1062="","",記入用!C1062)</f>
        <v/>
      </c>
      <c r="D1062" s="28" t="str">
        <f>IF(記入用!D1062="","",記入用!D1062)</f>
        <v/>
      </c>
      <c r="E1062" s="28" t="str">
        <f>IF(記入用!E1062="","",記入用!E1062)</f>
        <v/>
      </c>
      <c r="F1062" s="28" t="str">
        <f>IF(記入用!F1062="","",記入用!F1062)</f>
        <v/>
      </c>
      <c r="G1062" s="28" t="str">
        <f>IF(OR(記入用!G1062=0,記入用!H1062=0),"",ROUND((記入用!G1062+記入用!H1062)/2,0))</f>
        <v/>
      </c>
      <c r="I1062" s="28" t="str">
        <f>IF(記入用!I1062="","",記入用!I1062)</f>
        <v/>
      </c>
      <c r="K1062" s="28" t="str">
        <f>IF(記入用!J1062="","",ROUNDDOWN(記入用!J1062,0))</f>
        <v/>
      </c>
      <c r="M1062" s="28" t="str">
        <f>IF(記入用!K1062="","",記入用!K1062)</f>
        <v/>
      </c>
      <c r="O1062" s="28" t="str">
        <f>IF(記入用!M1062="","",記入用!M1062)</f>
        <v/>
      </c>
      <c r="Q1062" s="28" t="str">
        <f>IF(記入用!L1062="","",記入用!L1062)</f>
        <v/>
      </c>
      <c r="S1062" s="28" t="str">
        <f>IF(記入用!N1062="","",ROUNDUP(記入用!N1062,1))</f>
        <v/>
      </c>
      <c r="U1062" s="28" t="str">
        <f>IF(記入用!O1062="","",ROUNDDOWN(記入用!O1062,0))</f>
        <v/>
      </c>
      <c r="W1062" s="28" t="str">
        <f>IF(記入用!P1062="","",ROUNDDOWN(記入用!P1062,0))</f>
        <v/>
      </c>
    </row>
    <row r="1063" spans="1:23">
      <c r="A1063" s="28" t="str">
        <f>IF(記入用!A1063="","",記入用!A1063)</f>
        <v/>
      </c>
      <c r="B1063" s="28" t="str">
        <f>IF(記入用!B1063="","",記入用!B1063)</f>
        <v/>
      </c>
      <c r="C1063" s="28" t="str">
        <f>IF(記入用!C1063="","",記入用!C1063)</f>
        <v/>
      </c>
      <c r="D1063" s="28" t="str">
        <f>IF(記入用!D1063="","",記入用!D1063)</f>
        <v/>
      </c>
      <c r="E1063" s="28" t="str">
        <f>IF(記入用!E1063="","",記入用!E1063)</f>
        <v/>
      </c>
      <c r="F1063" s="28" t="str">
        <f>IF(記入用!F1063="","",記入用!F1063)</f>
        <v/>
      </c>
      <c r="G1063" s="28" t="str">
        <f>IF(OR(記入用!G1063=0,記入用!H1063=0),"",ROUND((記入用!G1063+記入用!H1063)/2,0))</f>
        <v/>
      </c>
      <c r="I1063" s="28" t="str">
        <f>IF(記入用!I1063="","",記入用!I1063)</f>
        <v/>
      </c>
      <c r="K1063" s="28" t="str">
        <f>IF(記入用!J1063="","",ROUNDDOWN(記入用!J1063,0))</f>
        <v/>
      </c>
      <c r="M1063" s="28" t="str">
        <f>IF(記入用!K1063="","",記入用!K1063)</f>
        <v/>
      </c>
      <c r="O1063" s="28" t="str">
        <f>IF(記入用!M1063="","",記入用!M1063)</f>
        <v/>
      </c>
      <c r="Q1063" s="28" t="str">
        <f>IF(記入用!L1063="","",記入用!L1063)</f>
        <v/>
      </c>
      <c r="S1063" s="28" t="str">
        <f>IF(記入用!N1063="","",ROUNDUP(記入用!N1063,1))</f>
        <v/>
      </c>
      <c r="U1063" s="28" t="str">
        <f>IF(記入用!O1063="","",ROUNDDOWN(記入用!O1063,0))</f>
        <v/>
      </c>
      <c r="W1063" s="28" t="str">
        <f>IF(記入用!P1063="","",ROUNDDOWN(記入用!P1063,0))</f>
        <v/>
      </c>
    </row>
    <row r="1064" spans="1:23">
      <c r="A1064" s="28" t="str">
        <f>IF(記入用!A1064="","",記入用!A1064)</f>
        <v/>
      </c>
      <c r="B1064" s="28" t="str">
        <f>IF(記入用!B1064="","",記入用!B1064)</f>
        <v/>
      </c>
      <c r="C1064" s="28" t="str">
        <f>IF(記入用!C1064="","",記入用!C1064)</f>
        <v/>
      </c>
      <c r="D1064" s="28" t="str">
        <f>IF(記入用!D1064="","",記入用!D1064)</f>
        <v/>
      </c>
      <c r="E1064" s="28" t="str">
        <f>IF(記入用!E1064="","",記入用!E1064)</f>
        <v/>
      </c>
      <c r="F1064" s="28" t="str">
        <f>IF(記入用!F1064="","",記入用!F1064)</f>
        <v/>
      </c>
      <c r="G1064" s="28" t="str">
        <f>IF(OR(記入用!G1064=0,記入用!H1064=0),"",ROUND((記入用!G1064+記入用!H1064)/2,0))</f>
        <v/>
      </c>
      <c r="I1064" s="28" t="str">
        <f>IF(記入用!I1064="","",記入用!I1064)</f>
        <v/>
      </c>
      <c r="K1064" s="28" t="str">
        <f>IF(記入用!J1064="","",ROUNDDOWN(記入用!J1064,0))</f>
        <v/>
      </c>
      <c r="M1064" s="28" t="str">
        <f>IF(記入用!K1064="","",記入用!K1064)</f>
        <v/>
      </c>
      <c r="O1064" s="28" t="str">
        <f>IF(記入用!M1064="","",記入用!M1064)</f>
        <v/>
      </c>
      <c r="Q1064" s="28" t="str">
        <f>IF(記入用!L1064="","",記入用!L1064)</f>
        <v/>
      </c>
      <c r="S1064" s="28" t="str">
        <f>IF(記入用!N1064="","",ROUNDUP(記入用!N1064,1))</f>
        <v/>
      </c>
      <c r="U1064" s="28" t="str">
        <f>IF(記入用!O1064="","",ROUNDDOWN(記入用!O1064,0))</f>
        <v/>
      </c>
      <c r="W1064" s="28" t="str">
        <f>IF(記入用!P1064="","",ROUNDDOWN(記入用!P1064,0))</f>
        <v/>
      </c>
    </row>
    <row r="1065" spans="1:23">
      <c r="A1065" s="28" t="str">
        <f>IF(記入用!A1065="","",記入用!A1065)</f>
        <v/>
      </c>
      <c r="B1065" s="28" t="str">
        <f>IF(記入用!B1065="","",記入用!B1065)</f>
        <v/>
      </c>
      <c r="C1065" s="28" t="str">
        <f>IF(記入用!C1065="","",記入用!C1065)</f>
        <v/>
      </c>
      <c r="D1065" s="28" t="str">
        <f>IF(記入用!D1065="","",記入用!D1065)</f>
        <v/>
      </c>
      <c r="E1065" s="28" t="str">
        <f>IF(記入用!E1065="","",記入用!E1065)</f>
        <v/>
      </c>
      <c r="F1065" s="28" t="str">
        <f>IF(記入用!F1065="","",記入用!F1065)</f>
        <v/>
      </c>
      <c r="G1065" s="28" t="str">
        <f>IF(OR(記入用!G1065=0,記入用!H1065=0),"",ROUND((記入用!G1065+記入用!H1065)/2,0))</f>
        <v/>
      </c>
      <c r="I1065" s="28" t="str">
        <f>IF(記入用!I1065="","",記入用!I1065)</f>
        <v/>
      </c>
      <c r="K1065" s="28" t="str">
        <f>IF(記入用!J1065="","",ROUNDDOWN(記入用!J1065,0))</f>
        <v/>
      </c>
      <c r="M1065" s="28" t="str">
        <f>IF(記入用!K1065="","",記入用!K1065)</f>
        <v/>
      </c>
      <c r="O1065" s="28" t="str">
        <f>IF(記入用!M1065="","",記入用!M1065)</f>
        <v/>
      </c>
      <c r="Q1065" s="28" t="str">
        <f>IF(記入用!L1065="","",記入用!L1065)</f>
        <v/>
      </c>
      <c r="S1065" s="28" t="str">
        <f>IF(記入用!N1065="","",ROUNDUP(記入用!N1065,1))</f>
        <v/>
      </c>
      <c r="U1065" s="28" t="str">
        <f>IF(記入用!O1065="","",ROUNDDOWN(記入用!O1065,0))</f>
        <v/>
      </c>
      <c r="W1065" s="28" t="str">
        <f>IF(記入用!P1065="","",ROUNDDOWN(記入用!P1065,0))</f>
        <v/>
      </c>
    </row>
    <row r="1066" spans="1:23">
      <c r="A1066" s="28" t="str">
        <f>IF(記入用!A1066="","",記入用!A1066)</f>
        <v/>
      </c>
      <c r="B1066" s="28" t="str">
        <f>IF(記入用!B1066="","",記入用!B1066)</f>
        <v/>
      </c>
      <c r="C1066" s="28" t="str">
        <f>IF(記入用!C1066="","",記入用!C1066)</f>
        <v/>
      </c>
      <c r="D1066" s="28" t="str">
        <f>IF(記入用!D1066="","",記入用!D1066)</f>
        <v/>
      </c>
      <c r="E1066" s="28" t="str">
        <f>IF(記入用!E1066="","",記入用!E1066)</f>
        <v/>
      </c>
      <c r="F1066" s="28" t="str">
        <f>IF(記入用!F1066="","",記入用!F1066)</f>
        <v/>
      </c>
      <c r="G1066" s="28" t="str">
        <f>IF(OR(記入用!G1066=0,記入用!H1066=0),"",ROUND((記入用!G1066+記入用!H1066)/2,0))</f>
        <v/>
      </c>
      <c r="I1066" s="28" t="str">
        <f>IF(記入用!I1066="","",記入用!I1066)</f>
        <v/>
      </c>
      <c r="K1066" s="28" t="str">
        <f>IF(記入用!J1066="","",ROUNDDOWN(記入用!J1066,0))</f>
        <v/>
      </c>
      <c r="M1066" s="28" t="str">
        <f>IF(記入用!K1066="","",記入用!K1066)</f>
        <v/>
      </c>
      <c r="O1066" s="28" t="str">
        <f>IF(記入用!M1066="","",記入用!M1066)</f>
        <v/>
      </c>
      <c r="Q1066" s="28" t="str">
        <f>IF(記入用!L1066="","",記入用!L1066)</f>
        <v/>
      </c>
      <c r="S1066" s="28" t="str">
        <f>IF(記入用!N1066="","",ROUNDUP(記入用!N1066,1))</f>
        <v/>
      </c>
      <c r="U1066" s="28" t="str">
        <f>IF(記入用!O1066="","",ROUNDDOWN(記入用!O1066,0))</f>
        <v/>
      </c>
      <c r="W1066" s="28" t="str">
        <f>IF(記入用!P1066="","",ROUNDDOWN(記入用!P1066,0))</f>
        <v/>
      </c>
    </row>
    <row r="1067" spans="1:23">
      <c r="A1067" s="28" t="str">
        <f>IF(記入用!A1067="","",記入用!A1067)</f>
        <v/>
      </c>
      <c r="B1067" s="28" t="str">
        <f>IF(記入用!B1067="","",記入用!B1067)</f>
        <v/>
      </c>
      <c r="C1067" s="28" t="str">
        <f>IF(記入用!C1067="","",記入用!C1067)</f>
        <v/>
      </c>
      <c r="D1067" s="28" t="str">
        <f>IF(記入用!D1067="","",記入用!D1067)</f>
        <v/>
      </c>
      <c r="E1067" s="28" t="str">
        <f>IF(記入用!E1067="","",記入用!E1067)</f>
        <v/>
      </c>
      <c r="F1067" s="28" t="str">
        <f>IF(記入用!F1067="","",記入用!F1067)</f>
        <v/>
      </c>
      <c r="G1067" s="28" t="str">
        <f>IF(OR(記入用!G1067=0,記入用!H1067=0),"",ROUND((記入用!G1067+記入用!H1067)/2,0))</f>
        <v/>
      </c>
      <c r="I1067" s="28" t="str">
        <f>IF(記入用!I1067="","",記入用!I1067)</f>
        <v/>
      </c>
      <c r="K1067" s="28" t="str">
        <f>IF(記入用!J1067="","",ROUNDDOWN(記入用!J1067,0))</f>
        <v/>
      </c>
      <c r="M1067" s="28" t="str">
        <f>IF(記入用!K1067="","",記入用!K1067)</f>
        <v/>
      </c>
      <c r="O1067" s="28" t="str">
        <f>IF(記入用!M1067="","",記入用!M1067)</f>
        <v/>
      </c>
      <c r="Q1067" s="28" t="str">
        <f>IF(記入用!L1067="","",記入用!L1067)</f>
        <v/>
      </c>
      <c r="S1067" s="28" t="str">
        <f>IF(記入用!N1067="","",ROUNDUP(記入用!N1067,1))</f>
        <v/>
      </c>
      <c r="U1067" s="28" t="str">
        <f>IF(記入用!O1067="","",ROUNDDOWN(記入用!O1067,0))</f>
        <v/>
      </c>
      <c r="W1067" s="28" t="str">
        <f>IF(記入用!P1067="","",ROUNDDOWN(記入用!P1067,0))</f>
        <v/>
      </c>
    </row>
    <row r="1068" spans="1:23">
      <c r="A1068" s="28" t="str">
        <f>IF(記入用!A1068="","",記入用!A1068)</f>
        <v/>
      </c>
      <c r="B1068" s="28" t="str">
        <f>IF(記入用!B1068="","",記入用!B1068)</f>
        <v/>
      </c>
      <c r="C1068" s="28" t="str">
        <f>IF(記入用!C1068="","",記入用!C1068)</f>
        <v/>
      </c>
      <c r="D1068" s="28" t="str">
        <f>IF(記入用!D1068="","",記入用!D1068)</f>
        <v/>
      </c>
      <c r="E1068" s="28" t="str">
        <f>IF(記入用!E1068="","",記入用!E1068)</f>
        <v/>
      </c>
      <c r="F1068" s="28" t="str">
        <f>IF(記入用!F1068="","",記入用!F1068)</f>
        <v/>
      </c>
      <c r="G1068" s="28" t="str">
        <f>IF(OR(記入用!G1068=0,記入用!H1068=0),"",ROUND((記入用!G1068+記入用!H1068)/2,0))</f>
        <v/>
      </c>
      <c r="I1068" s="28" t="str">
        <f>IF(記入用!I1068="","",記入用!I1068)</f>
        <v/>
      </c>
      <c r="K1068" s="28" t="str">
        <f>IF(記入用!J1068="","",ROUNDDOWN(記入用!J1068,0))</f>
        <v/>
      </c>
      <c r="M1068" s="28" t="str">
        <f>IF(記入用!K1068="","",記入用!K1068)</f>
        <v/>
      </c>
      <c r="O1068" s="28" t="str">
        <f>IF(記入用!M1068="","",記入用!M1068)</f>
        <v/>
      </c>
      <c r="Q1068" s="28" t="str">
        <f>IF(記入用!L1068="","",記入用!L1068)</f>
        <v/>
      </c>
      <c r="S1068" s="28" t="str">
        <f>IF(記入用!N1068="","",ROUNDUP(記入用!N1068,1))</f>
        <v/>
      </c>
      <c r="U1068" s="28" t="str">
        <f>IF(記入用!O1068="","",ROUNDDOWN(記入用!O1068,0))</f>
        <v/>
      </c>
      <c r="W1068" s="28" t="str">
        <f>IF(記入用!P1068="","",ROUNDDOWN(記入用!P1068,0))</f>
        <v/>
      </c>
    </row>
    <row r="1069" spans="1:23">
      <c r="A1069" s="28" t="str">
        <f>IF(記入用!A1069="","",記入用!A1069)</f>
        <v/>
      </c>
      <c r="B1069" s="28" t="str">
        <f>IF(記入用!B1069="","",記入用!B1069)</f>
        <v/>
      </c>
      <c r="C1069" s="28" t="str">
        <f>IF(記入用!C1069="","",記入用!C1069)</f>
        <v/>
      </c>
      <c r="D1069" s="28" t="str">
        <f>IF(記入用!D1069="","",記入用!D1069)</f>
        <v/>
      </c>
      <c r="E1069" s="28" t="str">
        <f>IF(記入用!E1069="","",記入用!E1069)</f>
        <v/>
      </c>
      <c r="F1069" s="28" t="str">
        <f>IF(記入用!F1069="","",記入用!F1069)</f>
        <v/>
      </c>
      <c r="G1069" s="28" t="str">
        <f>IF(OR(記入用!G1069=0,記入用!H1069=0),"",ROUND((記入用!G1069+記入用!H1069)/2,0))</f>
        <v/>
      </c>
      <c r="I1069" s="28" t="str">
        <f>IF(記入用!I1069="","",記入用!I1069)</f>
        <v/>
      </c>
      <c r="K1069" s="28" t="str">
        <f>IF(記入用!J1069="","",ROUNDDOWN(記入用!J1069,0))</f>
        <v/>
      </c>
      <c r="M1069" s="28" t="str">
        <f>IF(記入用!K1069="","",記入用!K1069)</f>
        <v/>
      </c>
      <c r="O1069" s="28" t="str">
        <f>IF(記入用!M1069="","",記入用!M1069)</f>
        <v/>
      </c>
      <c r="Q1069" s="28" t="str">
        <f>IF(記入用!L1069="","",記入用!L1069)</f>
        <v/>
      </c>
      <c r="S1069" s="28" t="str">
        <f>IF(記入用!N1069="","",ROUNDUP(記入用!N1069,1))</f>
        <v/>
      </c>
      <c r="U1069" s="28" t="str">
        <f>IF(記入用!O1069="","",ROUNDDOWN(記入用!O1069,0))</f>
        <v/>
      </c>
      <c r="W1069" s="28" t="str">
        <f>IF(記入用!P1069="","",ROUNDDOWN(記入用!P1069,0))</f>
        <v/>
      </c>
    </row>
    <row r="1070" spans="1:23">
      <c r="A1070" s="28" t="str">
        <f>IF(記入用!A1070="","",記入用!A1070)</f>
        <v/>
      </c>
      <c r="B1070" s="28" t="str">
        <f>IF(記入用!B1070="","",記入用!B1070)</f>
        <v/>
      </c>
      <c r="C1070" s="28" t="str">
        <f>IF(記入用!C1070="","",記入用!C1070)</f>
        <v/>
      </c>
      <c r="D1070" s="28" t="str">
        <f>IF(記入用!D1070="","",記入用!D1070)</f>
        <v/>
      </c>
      <c r="E1070" s="28" t="str">
        <f>IF(記入用!E1070="","",記入用!E1070)</f>
        <v/>
      </c>
      <c r="F1070" s="28" t="str">
        <f>IF(記入用!F1070="","",記入用!F1070)</f>
        <v/>
      </c>
      <c r="G1070" s="28" t="str">
        <f>IF(OR(記入用!G1070=0,記入用!H1070=0),"",ROUND((記入用!G1070+記入用!H1070)/2,0))</f>
        <v/>
      </c>
      <c r="I1070" s="28" t="str">
        <f>IF(記入用!I1070="","",記入用!I1070)</f>
        <v/>
      </c>
      <c r="K1070" s="28" t="str">
        <f>IF(記入用!J1070="","",ROUNDDOWN(記入用!J1070,0))</f>
        <v/>
      </c>
      <c r="M1070" s="28" t="str">
        <f>IF(記入用!K1070="","",記入用!K1070)</f>
        <v/>
      </c>
      <c r="O1070" s="28" t="str">
        <f>IF(記入用!M1070="","",記入用!M1070)</f>
        <v/>
      </c>
      <c r="Q1070" s="28" t="str">
        <f>IF(記入用!L1070="","",記入用!L1070)</f>
        <v/>
      </c>
      <c r="S1070" s="28" t="str">
        <f>IF(記入用!N1070="","",ROUNDUP(記入用!N1070,1))</f>
        <v/>
      </c>
      <c r="U1070" s="28" t="str">
        <f>IF(記入用!O1070="","",ROUNDDOWN(記入用!O1070,0))</f>
        <v/>
      </c>
      <c r="W1070" s="28" t="str">
        <f>IF(記入用!P1070="","",ROUNDDOWN(記入用!P1070,0))</f>
        <v/>
      </c>
    </row>
    <row r="1071" spans="1:23">
      <c r="A1071" s="28" t="str">
        <f>IF(記入用!A1071="","",記入用!A1071)</f>
        <v/>
      </c>
      <c r="B1071" s="28" t="str">
        <f>IF(記入用!B1071="","",記入用!B1071)</f>
        <v/>
      </c>
      <c r="C1071" s="28" t="str">
        <f>IF(記入用!C1071="","",記入用!C1071)</f>
        <v/>
      </c>
      <c r="D1071" s="28" t="str">
        <f>IF(記入用!D1071="","",記入用!D1071)</f>
        <v/>
      </c>
      <c r="E1071" s="28" t="str">
        <f>IF(記入用!E1071="","",記入用!E1071)</f>
        <v/>
      </c>
      <c r="F1071" s="28" t="str">
        <f>IF(記入用!F1071="","",記入用!F1071)</f>
        <v/>
      </c>
      <c r="G1071" s="28" t="str">
        <f>IF(OR(記入用!G1071=0,記入用!H1071=0),"",ROUND((記入用!G1071+記入用!H1071)/2,0))</f>
        <v/>
      </c>
      <c r="I1071" s="28" t="str">
        <f>IF(記入用!I1071="","",記入用!I1071)</f>
        <v/>
      </c>
      <c r="K1071" s="28" t="str">
        <f>IF(記入用!J1071="","",ROUNDDOWN(記入用!J1071,0))</f>
        <v/>
      </c>
      <c r="M1071" s="28" t="str">
        <f>IF(記入用!K1071="","",記入用!K1071)</f>
        <v/>
      </c>
      <c r="O1071" s="28" t="str">
        <f>IF(記入用!M1071="","",記入用!M1071)</f>
        <v/>
      </c>
      <c r="Q1071" s="28" t="str">
        <f>IF(記入用!L1071="","",記入用!L1071)</f>
        <v/>
      </c>
      <c r="S1071" s="28" t="str">
        <f>IF(記入用!N1071="","",ROUNDUP(記入用!N1071,1))</f>
        <v/>
      </c>
      <c r="U1071" s="28" t="str">
        <f>IF(記入用!O1071="","",ROUNDDOWN(記入用!O1071,0))</f>
        <v/>
      </c>
      <c r="W1071" s="28" t="str">
        <f>IF(記入用!P1071="","",ROUNDDOWN(記入用!P1071,0))</f>
        <v/>
      </c>
    </row>
    <row r="1072" spans="1:23">
      <c r="A1072" s="28" t="str">
        <f>IF(記入用!A1072="","",記入用!A1072)</f>
        <v/>
      </c>
      <c r="B1072" s="28" t="str">
        <f>IF(記入用!B1072="","",記入用!B1072)</f>
        <v/>
      </c>
      <c r="C1072" s="28" t="str">
        <f>IF(記入用!C1072="","",記入用!C1072)</f>
        <v/>
      </c>
      <c r="D1072" s="28" t="str">
        <f>IF(記入用!D1072="","",記入用!D1072)</f>
        <v/>
      </c>
      <c r="E1072" s="28" t="str">
        <f>IF(記入用!E1072="","",記入用!E1072)</f>
        <v/>
      </c>
      <c r="F1072" s="28" t="str">
        <f>IF(記入用!F1072="","",記入用!F1072)</f>
        <v/>
      </c>
      <c r="G1072" s="28" t="str">
        <f>IF(OR(記入用!G1072=0,記入用!H1072=0),"",ROUND((記入用!G1072+記入用!H1072)/2,0))</f>
        <v/>
      </c>
      <c r="I1072" s="28" t="str">
        <f>IF(記入用!I1072="","",記入用!I1072)</f>
        <v/>
      </c>
      <c r="K1072" s="28" t="str">
        <f>IF(記入用!J1072="","",ROUNDDOWN(記入用!J1072,0))</f>
        <v/>
      </c>
      <c r="M1072" s="28" t="str">
        <f>IF(記入用!K1072="","",記入用!K1072)</f>
        <v/>
      </c>
      <c r="O1072" s="28" t="str">
        <f>IF(記入用!M1072="","",記入用!M1072)</f>
        <v/>
      </c>
      <c r="Q1072" s="28" t="str">
        <f>IF(記入用!L1072="","",記入用!L1072)</f>
        <v/>
      </c>
      <c r="S1072" s="28" t="str">
        <f>IF(記入用!N1072="","",ROUNDUP(記入用!N1072,1))</f>
        <v/>
      </c>
      <c r="U1072" s="28" t="str">
        <f>IF(記入用!O1072="","",ROUNDDOWN(記入用!O1072,0))</f>
        <v/>
      </c>
      <c r="W1072" s="28" t="str">
        <f>IF(記入用!P1072="","",ROUNDDOWN(記入用!P1072,0))</f>
        <v/>
      </c>
    </row>
    <row r="1073" spans="1:23">
      <c r="A1073" s="28" t="str">
        <f>IF(記入用!A1073="","",記入用!A1073)</f>
        <v/>
      </c>
      <c r="B1073" s="28" t="str">
        <f>IF(記入用!B1073="","",記入用!B1073)</f>
        <v/>
      </c>
      <c r="C1073" s="28" t="str">
        <f>IF(記入用!C1073="","",記入用!C1073)</f>
        <v/>
      </c>
      <c r="D1073" s="28" t="str">
        <f>IF(記入用!D1073="","",記入用!D1073)</f>
        <v/>
      </c>
      <c r="E1073" s="28" t="str">
        <f>IF(記入用!E1073="","",記入用!E1073)</f>
        <v/>
      </c>
      <c r="F1073" s="28" t="str">
        <f>IF(記入用!F1073="","",記入用!F1073)</f>
        <v/>
      </c>
      <c r="G1073" s="28" t="str">
        <f>IF(OR(記入用!G1073=0,記入用!H1073=0),"",ROUND((記入用!G1073+記入用!H1073)/2,0))</f>
        <v/>
      </c>
      <c r="I1073" s="28" t="str">
        <f>IF(記入用!I1073="","",記入用!I1073)</f>
        <v/>
      </c>
      <c r="K1073" s="28" t="str">
        <f>IF(記入用!J1073="","",ROUNDDOWN(記入用!J1073,0))</f>
        <v/>
      </c>
      <c r="M1073" s="28" t="str">
        <f>IF(記入用!K1073="","",記入用!K1073)</f>
        <v/>
      </c>
      <c r="O1073" s="28" t="str">
        <f>IF(記入用!M1073="","",記入用!M1073)</f>
        <v/>
      </c>
      <c r="Q1073" s="28" t="str">
        <f>IF(記入用!L1073="","",記入用!L1073)</f>
        <v/>
      </c>
      <c r="S1073" s="28" t="str">
        <f>IF(記入用!N1073="","",ROUNDUP(記入用!N1073,1))</f>
        <v/>
      </c>
      <c r="U1073" s="28" t="str">
        <f>IF(記入用!O1073="","",ROUNDDOWN(記入用!O1073,0))</f>
        <v/>
      </c>
      <c r="W1073" s="28" t="str">
        <f>IF(記入用!P1073="","",ROUNDDOWN(記入用!P1073,0))</f>
        <v/>
      </c>
    </row>
    <row r="1074" spans="1:23">
      <c r="A1074" s="28" t="str">
        <f>IF(記入用!A1074="","",記入用!A1074)</f>
        <v/>
      </c>
      <c r="B1074" s="28" t="str">
        <f>IF(記入用!B1074="","",記入用!B1074)</f>
        <v/>
      </c>
      <c r="C1074" s="28" t="str">
        <f>IF(記入用!C1074="","",記入用!C1074)</f>
        <v/>
      </c>
      <c r="D1074" s="28" t="str">
        <f>IF(記入用!D1074="","",記入用!D1074)</f>
        <v/>
      </c>
      <c r="E1074" s="28" t="str">
        <f>IF(記入用!E1074="","",記入用!E1074)</f>
        <v/>
      </c>
      <c r="F1074" s="28" t="str">
        <f>IF(記入用!F1074="","",記入用!F1074)</f>
        <v/>
      </c>
      <c r="G1074" s="28" t="str">
        <f>IF(OR(記入用!G1074=0,記入用!H1074=0),"",ROUND((記入用!G1074+記入用!H1074)/2,0))</f>
        <v/>
      </c>
      <c r="I1074" s="28" t="str">
        <f>IF(記入用!I1074="","",記入用!I1074)</f>
        <v/>
      </c>
      <c r="K1074" s="28" t="str">
        <f>IF(記入用!J1074="","",ROUNDDOWN(記入用!J1074,0))</f>
        <v/>
      </c>
      <c r="M1074" s="28" t="str">
        <f>IF(記入用!K1074="","",記入用!K1074)</f>
        <v/>
      </c>
      <c r="O1074" s="28" t="str">
        <f>IF(記入用!M1074="","",記入用!M1074)</f>
        <v/>
      </c>
      <c r="Q1074" s="28" t="str">
        <f>IF(記入用!L1074="","",記入用!L1074)</f>
        <v/>
      </c>
      <c r="S1074" s="28" t="str">
        <f>IF(記入用!N1074="","",ROUNDUP(記入用!N1074,1))</f>
        <v/>
      </c>
      <c r="U1074" s="28" t="str">
        <f>IF(記入用!O1074="","",ROUNDDOWN(記入用!O1074,0))</f>
        <v/>
      </c>
      <c r="W1074" s="28" t="str">
        <f>IF(記入用!P1074="","",ROUNDDOWN(記入用!P1074,0))</f>
        <v/>
      </c>
    </row>
    <row r="1075" spans="1:23">
      <c r="A1075" s="28" t="str">
        <f>IF(記入用!A1075="","",記入用!A1075)</f>
        <v/>
      </c>
      <c r="B1075" s="28" t="str">
        <f>IF(記入用!B1075="","",記入用!B1075)</f>
        <v/>
      </c>
      <c r="C1075" s="28" t="str">
        <f>IF(記入用!C1075="","",記入用!C1075)</f>
        <v/>
      </c>
      <c r="D1075" s="28" t="str">
        <f>IF(記入用!D1075="","",記入用!D1075)</f>
        <v/>
      </c>
      <c r="E1075" s="28" t="str">
        <f>IF(記入用!E1075="","",記入用!E1075)</f>
        <v/>
      </c>
      <c r="F1075" s="28" t="str">
        <f>IF(記入用!F1075="","",記入用!F1075)</f>
        <v/>
      </c>
      <c r="G1075" s="28" t="str">
        <f>IF(OR(記入用!G1075=0,記入用!H1075=0),"",ROUND((記入用!G1075+記入用!H1075)/2,0))</f>
        <v/>
      </c>
      <c r="I1075" s="28" t="str">
        <f>IF(記入用!I1075="","",記入用!I1075)</f>
        <v/>
      </c>
      <c r="K1075" s="28" t="str">
        <f>IF(記入用!J1075="","",ROUNDDOWN(記入用!J1075,0))</f>
        <v/>
      </c>
      <c r="M1075" s="28" t="str">
        <f>IF(記入用!K1075="","",記入用!K1075)</f>
        <v/>
      </c>
      <c r="O1075" s="28" t="str">
        <f>IF(記入用!M1075="","",記入用!M1075)</f>
        <v/>
      </c>
      <c r="Q1075" s="28" t="str">
        <f>IF(記入用!L1075="","",記入用!L1075)</f>
        <v/>
      </c>
      <c r="S1075" s="28" t="str">
        <f>IF(記入用!N1075="","",ROUNDUP(記入用!N1075,1))</f>
        <v/>
      </c>
      <c r="U1075" s="28" t="str">
        <f>IF(記入用!O1075="","",ROUNDDOWN(記入用!O1075,0))</f>
        <v/>
      </c>
      <c r="W1075" s="28" t="str">
        <f>IF(記入用!P1075="","",ROUNDDOWN(記入用!P1075,0))</f>
        <v/>
      </c>
    </row>
    <row r="1076" spans="1:23">
      <c r="A1076" s="28" t="str">
        <f>IF(記入用!A1076="","",記入用!A1076)</f>
        <v/>
      </c>
      <c r="B1076" s="28" t="str">
        <f>IF(記入用!B1076="","",記入用!B1076)</f>
        <v/>
      </c>
      <c r="C1076" s="28" t="str">
        <f>IF(記入用!C1076="","",記入用!C1076)</f>
        <v/>
      </c>
      <c r="D1076" s="28" t="str">
        <f>IF(記入用!D1076="","",記入用!D1076)</f>
        <v/>
      </c>
      <c r="E1076" s="28" t="str">
        <f>IF(記入用!E1076="","",記入用!E1076)</f>
        <v/>
      </c>
      <c r="F1076" s="28" t="str">
        <f>IF(記入用!F1076="","",記入用!F1076)</f>
        <v/>
      </c>
      <c r="G1076" s="28" t="str">
        <f>IF(OR(記入用!G1076=0,記入用!H1076=0),"",ROUND((記入用!G1076+記入用!H1076)/2,0))</f>
        <v/>
      </c>
      <c r="I1076" s="28" t="str">
        <f>IF(記入用!I1076="","",記入用!I1076)</f>
        <v/>
      </c>
      <c r="K1076" s="28" t="str">
        <f>IF(記入用!J1076="","",ROUNDDOWN(記入用!J1076,0))</f>
        <v/>
      </c>
      <c r="M1076" s="28" t="str">
        <f>IF(記入用!K1076="","",記入用!K1076)</f>
        <v/>
      </c>
      <c r="O1076" s="28" t="str">
        <f>IF(記入用!M1076="","",記入用!M1076)</f>
        <v/>
      </c>
      <c r="Q1076" s="28" t="str">
        <f>IF(記入用!L1076="","",記入用!L1076)</f>
        <v/>
      </c>
      <c r="S1076" s="28" t="str">
        <f>IF(記入用!N1076="","",ROUNDUP(記入用!N1076,1))</f>
        <v/>
      </c>
      <c r="U1076" s="28" t="str">
        <f>IF(記入用!O1076="","",ROUNDDOWN(記入用!O1076,0))</f>
        <v/>
      </c>
      <c r="W1076" s="28" t="str">
        <f>IF(記入用!P1076="","",ROUNDDOWN(記入用!P1076,0))</f>
        <v/>
      </c>
    </row>
    <row r="1077" spans="1:23">
      <c r="A1077" s="28" t="str">
        <f>IF(記入用!A1077="","",記入用!A1077)</f>
        <v/>
      </c>
      <c r="B1077" s="28" t="str">
        <f>IF(記入用!B1077="","",記入用!B1077)</f>
        <v/>
      </c>
      <c r="C1077" s="28" t="str">
        <f>IF(記入用!C1077="","",記入用!C1077)</f>
        <v/>
      </c>
      <c r="D1077" s="28" t="str">
        <f>IF(記入用!D1077="","",記入用!D1077)</f>
        <v/>
      </c>
      <c r="E1077" s="28" t="str">
        <f>IF(記入用!E1077="","",記入用!E1077)</f>
        <v/>
      </c>
      <c r="F1077" s="28" t="str">
        <f>IF(記入用!F1077="","",記入用!F1077)</f>
        <v/>
      </c>
      <c r="G1077" s="28" t="str">
        <f>IF(OR(記入用!G1077=0,記入用!H1077=0),"",ROUND((記入用!G1077+記入用!H1077)/2,0))</f>
        <v/>
      </c>
      <c r="I1077" s="28" t="str">
        <f>IF(記入用!I1077="","",記入用!I1077)</f>
        <v/>
      </c>
      <c r="K1077" s="28" t="str">
        <f>IF(記入用!J1077="","",ROUNDDOWN(記入用!J1077,0))</f>
        <v/>
      </c>
      <c r="M1077" s="28" t="str">
        <f>IF(記入用!K1077="","",記入用!K1077)</f>
        <v/>
      </c>
      <c r="O1077" s="28" t="str">
        <f>IF(記入用!M1077="","",記入用!M1077)</f>
        <v/>
      </c>
      <c r="Q1077" s="28" t="str">
        <f>IF(記入用!L1077="","",記入用!L1077)</f>
        <v/>
      </c>
      <c r="S1077" s="28" t="str">
        <f>IF(記入用!N1077="","",ROUNDUP(記入用!N1077,1))</f>
        <v/>
      </c>
      <c r="U1077" s="28" t="str">
        <f>IF(記入用!O1077="","",ROUNDDOWN(記入用!O1077,0))</f>
        <v/>
      </c>
      <c r="W1077" s="28" t="str">
        <f>IF(記入用!P1077="","",ROUNDDOWN(記入用!P1077,0))</f>
        <v/>
      </c>
    </row>
    <row r="1078" spans="1:23">
      <c r="A1078" s="28" t="str">
        <f>IF(記入用!A1078="","",記入用!A1078)</f>
        <v/>
      </c>
      <c r="B1078" s="28" t="str">
        <f>IF(記入用!B1078="","",記入用!B1078)</f>
        <v/>
      </c>
      <c r="C1078" s="28" t="str">
        <f>IF(記入用!C1078="","",記入用!C1078)</f>
        <v/>
      </c>
      <c r="D1078" s="28" t="str">
        <f>IF(記入用!D1078="","",記入用!D1078)</f>
        <v/>
      </c>
      <c r="E1078" s="28" t="str">
        <f>IF(記入用!E1078="","",記入用!E1078)</f>
        <v/>
      </c>
      <c r="F1078" s="28" t="str">
        <f>IF(記入用!F1078="","",記入用!F1078)</f>
        <v/>
      </c>
      <c r="G1078" s="28" t="str">
        <f>IF(OR(記入用!G1078=0,記入用!H1078=0),"",ROUND((記入用!G1078+記入用!H1078)/2,0))</f>
        <v/>
      </c>
      <c r="I1078" s="28" t="str">
        <f>IF(記入用!I1078="","",記入用!I1078)</f>
        <v/>
      </c>
      <c r="K1078" s="28" t="str">
        <f>IF(記入用!J1078="","",ROUNDDOWN(記入用!J1078,0))</f>
        <v/>
      </c>
      <c r="M1078" s="28" t="str">
        <f>IF(記入用!K1078="","",記入用!K1078)</f>
        <v/>
      </c>
      <c r="O1078" s="28" t="str">
        <f>IF(記入用!M1078="","",記入用!M1078)</f>
        <v/>
      </c>
      <c r="Q1078" s="28" t="str">
        <f>IF(記入用!L1078="","",記入用!L1078)</f>
        <v/>
      </c>
      <c r="S1078" s="28" t="str">
        <f>IF(記入用!N1078="","",ROUNDUP(記入用!N1078,1))</f>
        <v/>
      </c>
      <c r="U1078" s="28" t="str">
        <f>IF(記入用!O1078="","",ROUNDDOWN(記入用!O1078,0))</f>
        <v/>
      </c>
      <c r="W1078" s="28" t="str">
        <f>IF(記入用!P1078="","",ROUNDDOWN(記入用!P1078,0))</f>
        <v/>
      </c>
    </row>
    <row r="1079" spans="1:23">
      <c r="A1079" s="28" t="str">
        <f>IF(記入用!A1079="","",記入用!A1079)</f>
        <v/>
      </c>
      <c r="B1079" s="28" t="str">
        <f>IF(記入用!B1079="","",記入用!B1079)</f>
        <v/>
      </c>
      <c r="C1079" s="28" t="str">
        <f>IF(記入用!C1079="","",記入用!C1079)</f>
        <v/>
      </c>
      <c r="D1079" s="28" t="str">
        <f>IF(記入用!D1079="","",記入用!D1079)</f>
        <v/>
      </c>
      <c r="E1079" s="28" t="str">
        <f>IF(記入用!E1079="","",記入用!E1079)</f>
        <v/>
      </c>
      <c r="F1079" s="28" t="str">
        <f>IF(記入用!F1079="","",記入用!F1079)</f>
        <v/>
      </c>
      <c r="G1079" s="28" t="str">
        <f>IF(OR(記入用!G1079=0,記入用!H1079=0),"",ROUND((記入用!G1079+記入用!H1079)/2,0))</f>
        <v/>
      </c>
      <c r="I1079" s="28" t="str">
        <f>IF(記入用!I1079="","",記入用!I1079)</f>
        <v/>
      </c>
      <c r="K1079" s="28" t="str">
        <f>IF(記入用!J1079="","",ROUNDDOWN(記入用!J1079,0))</f>
        <v/>
      </c>
      <c r="M1079" s="28" t="str">
        <f>IF(記入用!K1079="","",記入用!K1079)</f>
        <v/>
      </c>
      <c r="O1079" s="28" t="str">
        <f>IF(記入用!M1079="","",記入用!M1079)</f>
        <v/>
      </c>
      <c r="Q1079" s="28" t="str">
        <f>IF(記入用!L1079="","",記入用!L1079)</f>
        <v/>
      </c>
      <c r="S1079" s="28" t="str">
        <f>IF(記入用!N1079="","",ROUNDUP(記入用!N1079,1))</f>
        <v/>
      </c>
      <c r="U1079" s="28" t="str">
        <f>IF(記入用!O1079="","",ROUNDDOWN(記入用!O1079,0))</f>
        <v/>
      </c>
      <c r="W1079" s="28" t="str">
        <f>IF(記入用!P1079="","",ROUNDDOWN(記入用!P1079,0))</f>
        <v/>
      </c>
    </row>
    <row r="1080" spans="1:23">
      <c r="A1080" s="28" t="str">
        <f>IF(記入用!A1080="","",記入用!A1080)</f>
        <v/>
      </c>
      <c r="B1080" s="28" t="str">
        <f>IF(記入用!B1080="","",記入用!B1080)</f>
        <v/>
      </c>
      <c r="C1080" s="28" t="str">
        <f>IF(記入用!C1080="","",記入用!C1080)</f>
        <v/>
      </c>
      <c r="D1080" s="28" t="str">
        <f>IF(記入用!D1080="","",記入用!D1080)</f>
        <v/>
      </c>
      <c r="E1080" s="28" t="str">
        <f>IF(記入用!E1080="","",記入用!E1080)</f>
        <v/>
      </c>
      <c r="F1080" s="28" t="str">
        <f>IF(記入用!F1080="","",記入用!F1080)</f>
        <v/>
      </c>
      <c r="G1080" s="28" t="str">
        <f>IF(OR(記入用!G1080=0,記入用!H1080=0),"",ROUND((記入用!G1080+記入用!H1080)/2,0))</f>
        <v/>
      </c>
      <c r="I1080" s="28" t="str">
        <f>IF(記入用!I1080="","",記入用!I1080)</f>
        <v/>
      </c>
      <c r="K1080" s="28" t="str">
        <f>IF(記入用!J1080="","",ROUNDDOWN(記入用!J1080,0))</f>
        <v/>
      </c>
      <c r="M1080" s="28" t="str">
        <f>IF(記入用!K1080="","",記入用!K1080)</f>
        <v/>
      </c>
      <c r="O1080" s="28" t="str">
        <f>IF(記入用!M1080="","",記入用!M1080)</f>
        <v/>
      </c>
      <c r="Q1080" s="28" t="str">
        <f>IF(記入用!L1080="","",記入用!L1080)</f>
        <v/>
      </c>
      <c r="S1080" s="28" t="str">
        <f>IF(記入用!N1080="","",ROUNDUP(記入用!N1080,1))</f>
        <v/>
      </c>
      <c r="U1080" s="28" t="str">
        <f>IF(記入用!O1080="","",ROUNDDOWN(記入用!O1080,0))</f>
        <v/>
      </c>
      <c r="W1080" s="28" t="str">
        <f>IF(記入用!P1080="","",ROUNDDOWN(記入用!P1080,0))</f>
        <v/>
      </c>
    </row>
    <row r="1081" spans="1:23">
      <c r="A1081" s="28" t="str">
        <f>IF(記入用!A1081="","",記入用!A1081)</f>
        <v/>
      </c>
      <c r="B1081" s="28" t="str">
        <f>IF(記入用!B1081="","",記入用!B1081)</f>
        <v/>
      </c>
      <c r="C1081" s="28" t="str">
        <f>IF(記入用!C1081="","",記入用!C1081)</f>
        <v/>
      </c>
      <c r="D1081" s="28" t="str">
        <f>IF(記入用!D1081="","",記入用!D1081)</f>
        <v/>
      </c>
      <c r="E1081" s="28" t="str">
        <f>IF(記入用!E1081="","",記入用!E1081)</f>
        <v/>
      </c>
      <c r="F1081" s="28" t="str">
        <f>IF(記入用!F1081="","",記入用!F1081)</f>
        <v/>
      </c>
      <c r="G1081" s="28" t="str">
        <f>IF(OR(記入用!G1081=0,記入用!H1081=0),"",ROUND((記入用!G1081+記入用!H1081)/2,0))</f>
        <v/>
      </c>
      <c r="I1081" s="28" t="str">
        <f>IF(記入用!I1081="","",記入用!I1081)</f>
        <v/>
      </c>
      <c r="K1081" s="28" t="str">
        <f>IF(記入用!J1081="","",ROUNDDOWN(記入用!J1081,0))</f>
        <v/>
      </c>
      <c r="M1081" s="28" t="str">
        <f>IF(記入用!K1081="","",記入用!K1081)</f>
        <v/>
      </c>
      <c r="O1081" s="28" t="str">
        <f>IF(記入用!M1081="","",記入用!M1081)</f>
        <v/>
      </c>
      <c r="Q1081" s="28" t="str">
        <f>IF(記入用!L1081="","",記入用!L1081)</f>
        <v/>
      </c>
      <c r="S1081" s="28" t="str">
        <f>IF(記入用!N1081="","",ROUNDUP(記入用!N1081,1))</f>
        <v/>
      </c>
      <c r="U1081" s="28" t="str">
        <f>IF(記入用!O1081="","",ROUNDDOWN(記入用!O1081,0))</f>
        <v/>
      </c>
      <c r="W1081" s="28" t="str">
        <f>IF(記入用!P1081="","",ROUNDDOWN(記入用!P1081,0))</f>
        <v/>
      </c>
    </row>
    <row r="1082" spans="1:23">
      <c r="A1082" s="28" t="str">
        <f>IF(記入用!A1082="","",記入用!A1082)</f>
        <v/>
      </c>
      <c r="B1082" s="28" t="str">
        <f>IF(記入用!B1082="","",記入用!B1082)</f>
        <v/>
      </c>
      <c r="C1082" s="28" t="str">
        <f>IF(記入用!C1082="","",記入用!C1082)</f>
        <v/>
      </c>
      <c r="D1082" s="28" t="str">
        <f>IF(記入用!D1082="","",記入用!D1082)</f>
        <v/>
      </c>
      <c r="E1082" s="28" t="str">
        <f>IF(記入用!E1082="","",記入用!E1082)</f>
        <v/>
      </c>
      <c r="F1082" s="28" t="str">
        <f>IF(記入用!F1082="","",記入用!F1082)</f>
        <v/>
      </c>
      <c r="G1082" s="28" t="str">
        <f>IF(OR(記入用!G1082=0,記入用!H1082=0),"",ROUND((記入用!G1082+記入用!H1082)/2,0))</f>
        <v/>
      </c>
      <c r="I1082" s="28" t="str">
        <f>IF(記入用!I1082="","",記入用!I1082)</f>
        <v/>
      </c>
      <c r="K1082" s="28" t="str">
        <f>IF(記入用!J1082="","",ROUNDDOWN(記入用!J1082,0))</f>
        <v/>
      </c>
      <c r="M1082" s="28" t="str">
        <f>IF(記入用!K1082="","",記入用!K1082)</f>
        <v/>
      </c>
      <c r="O1082" s="28" t="str">
        <f>IF(記入用!M1082="","",記入用!M1082)</f>
        <v/>
      </c>
      <c r="Q1082" s="28" t="str">
        <f>IF(記入用!L1082="","",記入用!L1082)</f>
        <v/>
      </c>
      <c r="S1082" s="28" t="str">
        <f>IF(記入用!N1082="","",ROUNDUP(記入用!N1082,1))</f>
        <v/>
      </c>
      <c r="U1082" s="28" t="str">
        <f>IF(記入用!O1082="","",ROUNDDOWN(記入用!O1082,0))</f>
        <v/>
      </c>
      <c r="W1082" s="28" t="str">
        <f>IF(記入用!P1082="","",ROUNDDOWN(記入用!P1082,0))</f>
        <v/>
      </c>
    </row>
    <row r="1083" spans="1:23">
      <c r="A1083" s="28" t="str">
        <f>IF(記入用!A1083="","",記入用!A1083)</f>
        <v/>
      </c>
      <c r="B1083" s="28" t="str">
        <f>IF(記入用!B1083="","",記入用!B1083)</f>
        <v/>
      </c>
      <c r="C1083" s="28" t="str">
        <f>IF(記入用!C1083="","",記入用!C1083)</f>
        <v/>
      </c>
      <c r="D1083" s="28" t="str">
        <f>IF(記入用!D1083="","",記入用!D1083)</f>
        <v/>
      </c>
      <c r="E1083" s="28" t="str">
        <f>IF(記入用!E1083="","",記入用!E1083)</f>
        <v/>
      </c>
      <c r="F1083" s="28" t="str">
        <f>IF(記入用!F1083="","",記入用!F1083)</f>
        <v/>
      </c>
      <c r="G1083" s="28" t="str">
        <f>IF(OR(記入用!G1083=0,記入用!H1083=0),"",ROUND((記入用!G1083+記入用!H1083)/2,0))</f>
        <v/>
      </c>
      <c r="I1083" s="28" t="str">
        <f>IF(記入用!I1083="","",記入用!I1083)</f>
        <v/>
      </c>
      <c r="K1083" s="28" t="str">
        <f>IF(記入用!J1083="","",ROUNDDOWN(記入用!J1083,0))</f>
        <v/>
      </c>
      <c r="M1083" s="28" t="str">
        <f>IF(記入用!K1083="","",記入用!K1083)</f>
        <v/>
      </c>
      <c r="O1083" s="28" t="str">
        <f>IF(記入用!M1083="","",記入用!M1083)</f>
        <v/>
      </c>
      <c r="Q1083" s="28" t="str">
        <f>IF(記入用!L1083="","",記入用!L1083)</f>
        <v/>
      </c>
      <c r="S1083" s="28" t="str">
        <f>IF(記入用!N1083="","",ROUNDUP(記入用!N1083,1))</f>
        <v/>
      </c>
      <c r="U1083" s="28" t="str">
        <f>IF(記入用!O1083="","",ROUNDDOWN(記入用!O1083,0))</f>
        <v/>
      </c>
      <c r="W1083" s="28" t="str">
        <f>IF(記入用!P1083="","",ROUNDDOWN(記入用!P1083,0))</f>
        <v/>
      </c>
    </row>
    <row r="1084" spans="1:23">
      <c r="A1084" s="28" t="str">
        <f>IF(記入用!A1084="","",記入用!A1084)</f>
        <v/>
      </c>
      <c r="B1084" s="28" t="str">
        <f>IF(記入用!B1084="","",記入用!B1084)</f>
        <v/>
      </c>
      <c r="C1084" s="28" t="str">
        <f>IF(記入用!C1084="","",記入用!C1084)</f>
        <v/>
      </c>
      <c r="D1084" s="28" t="str">
        <f>IF(記入用!D1084="","",記入用!D1084)</f>
        <v/>
      </c>
      <c r="E1084" s="28" t="str">
        <f>IF(記入用!E1084="","",記入用!E1084)</f>
        <v/>
      </c>
      <c r="F1084" s="28" t="str">
        <f>IF(記入用!F1084="","",記入用!F1084)</f>
        <v/>
      </c>
      <c r="G1084" s="28" t="str">
        <f>IF(OR(記入用!G1084=0,記入用!H1084=0),"",ROUND((記入用!G1084+記入用!H1084)/2,0))</f>
        <v/>
      </c>
      <c r="I1084" s="28" t="str">
        <f>IF(記入用!I1084="","",記入用!I1084)</f>
        <v/>
      </c>
      <c r="K1084" s="28" t="str">
        <f>IF(記入用!J1084="","",ROUNDDOWN(記入用!J1084,0))</f>
        <v/>
      </c>
      <c r="M1084" s="28" t="str">
        <f>IF(記入用!K1084="","",記入用!K1084)</f>
        <v/>
      </c>
      <c r="O1084" s="28" t="str">
        <f>IF(記入用!M1084="","",記入用!M1084)</f>
        <v/>
      </c>
      <c r="Q1084" s="28" t="str">
        <f>IF(記入用!L1084="","",記入用!L1084)</f>
        <v/>
      </c>
      <c r="S1084" s="28" t="str">
        <f>IF(記入用!N1084="","",ROUNDUP(記入用!N1084,1))</f>
        <v/>
      </c>
      <c r="U1084" s="28" t="str">
        <f>IF(記入用!O1084="","",ROUNDDOWN(記入用!O1084,0))</f>
        <v/>
      </c>
      <c r="W1084" s="28" t="str">
        <f>IF(記入用!P1084="","",ROUNDDOWN(記入用!P1084,0))</f>
        <v/>
      </c>
    </row>
    <row r="1085" spans="1:23">
      <c r="A1085" s="28" t="str">
        <f>IF(記入用!A1085="","",記入用!A1085)</f>
        <v/>
      </c>
      <c r="B1085" s="28" t="str">
        <f>IF(記入用!B1085="","",記入用!B1085)</f>
        <v/>
      </c>
      <c r="C1085" s="28" t="str">
        <f>IF(記入用!C1085="","",記入用!C1085)</f>
        <v/>
      </c>
      <c r="D1085" s="28" t="str">
        <f>IF(記入用!D1085="","",記入用!D1085)</f>
        <v/>
      </c>
      <c r="E1085" s="28" t="str">
        <f>IF(記入用!E1085="","",記入用!E1085)</f>
        <v/>
      </c>
      <c r="F1085" s="28" t="str">
        <f>IF(記入用!F1085="","",記入用!F1085)</f>
        <v/>
      </c>
      <c r="G1085" s="28" t="str">
        <f>IF(OR(記入用!G1085=0,記入用!H1085=0),"",ROUND((記入用!G1085+記入用!H1085)/2,0))</f>
        <v/>
      </c>
      <c r="I1085" s="28" t="str">
        <f>IF(記入用!I1085="","",記入用!I1085)</f>
        <v/>
      </c>
      <c r="K1085" s="28" t="str">
        <f>IF(記入用!J1085="","",ROUNDDOWN(記入用!J1085,0))</f>
        <v/>
      </c>
      <c r="M1085" s="28" t="str">
        <f>IF(記入用!K1085="","",記入用!K1085)</f>
        <v/>
      </c>
      <c r="O1085" s="28" t="str">
        <f>IF(記入用!M1085="","",記入用!M1085)</f>
        <v/>
      </c>
      <c r="Q1085" s="28" t="str">
        <f>IF(記入用!L1085="","",記入用!L1085)</f>
        <v/>
      </c>
      <c r="S1085" s="28" t="str">
        <f>IF(記入用!N1085="","",ROUNDUP(記入用!N1085,1))</f>
        <v/>
      </c>
      <c r="U1085" s="28" t="str">
        <f>IF(記入用!O1085="","",ROUNDDOWN(記入用!O1085,0))</f>
        <v/>
      </c>
      <c r="W1085" s="28" t="str">
        <f>IF(記入用!P1085="","",ROUNDDOWN(記入用!P1085,0))</f>
        <v/>
      </c>
    </row>
    <row r="1086" spans="1:23">
      <c r="A1086" s="28" t="str">
        <f>IF(記入用!A1086="","",記入用!A1086)</f>
        <v/>
      </c>
      <c r="B1086" s="28" t="str">
        <f>IF(記入用!B1086="","",記入用!B1086)</f>
        <v/>
      </c>
      <c r="C1086" s="28" t="str">
        <f>IF(記入用!C1086="","",記入用!C1086)</f>
        <v/>
      </c>
      <c r="D1086" s="28" t="str">
        <f>IF(記入用!D1086="","",記入用!D1086)</f>
        <v/>
      </c>
      <c r="E1086" s="28" t="str">
        <f>IF(記入用!E1086="","",記入用!E1086)</f>
        <v/>
      </c>
      <c r="F1086" s="28" t="str">
        <f>IF(記入用!F1086="","",記入用!F1086)</f>
        <v/>
      </c>
      <c r="G1086" s="28" t="str">
        <f>IF(OR(記入用!G1086=0,記入用!H1086=0),"",ROUND((記入用!G1086+記入用!H1086)/2,0))</f>
        <v/>
      </c>
      <c r="I1086" s="28" t="str">
        <f>IF(記入用!I1086="","",記入用!I1086)</f>
        <v/>
      </c>
      <c r="K1086" s="28" t="str">
        <f>IF(記入用!J1086="","",ROUNDDOWN(記入用!J1086,0))</f>
        <v/>
      </c>
      <c r="M1086" s="28" t="str">
        <f>IF(記入用!K1086="","",記入用!K1086)</f>
        <v/>
      </c>
      <c r="O1086" s="28" t="str">
        <f>IF(記入用!M1086="","",記入用!M1086)</f>
        <v/>
      </c>
      <c r="Q1086" s="28" t="str">
        <f>IF(記入用!L1086="","",記入用!L1086)</f>
        <v/>
      </c>
      <c r="S1086" s="28" t="str">
        <f>IF(記入用!N1086="","",ROUNDUP(記入用!N1086,1))</f>
        <v/>
      </c>
      <c r="U1086" s="28" t="str">
        <f>IF(記入用!O1086="","",ROUNDDOWN(記入用!O1086,0))</f>
        <v/>
      </c>
      <c r="W1086" s="28" t="str">
        <f>IF(記入用!P1086="","",ROUNDDOWN(記入用!P1086,0))</f>
        <v/>
      </c>
    </row>
    <row r="1087" spans="1:23">
      <c r="A1087" s="28" t="str">
        <f>IF(記入用!A1087="","",記入用!A1087)</f>
        <v/>
      </c>
      <c r="B1087" s="28" t="str">
        <f>IF(記入用!B1087="","",記入用!B1087)</f>
        <v/>
      </c>
      <c r="C1087" s="28" t="str">
        <f>IF(記入用!C1087="","",記入用!C1087)</f>
        <v/>
      </c>
      <c r="D1087" s="28" t="str">
        <f>IF(記入用!D1087="","",記入用!D1087)</f>
        <v/>
      </c>
      <c r="E1087" s="28" t="str">
        <f>IF(記入用!E1087="","",記入用!E1087)</f>
        <v/>
      </c>
      <c r="F1087" s="28" t="str">
        <f>IF(記入用!F1087="","",記入用!F1087)</f>
        <v/>
      </c>
      <c r="G1087" s="28" t="str">
        <f>IF(OR(記入用!G1087=0,記入用!H1087=0),"",ROUND((記入用!G1087+記入用!H1087)/2,0))</f>
        <v/>
      </c>
      <c r="I1087" s="28" t="str">
        <f>IF(記入用!I1087="","",記入用!I1087)</f>
        <v/>
      </c>
      <c r="K1087" s="28" t="str">
        <f>IF(記入用!J1087="","",ROUNDDOWN(記入用!J1087,0))</f>
        <v/>
      </c>
      <c r="M1087" s="28" t="str">
        <f>IF(記入用!K1087="","",記入用!K1087)</f>
        <v/>
      </c>
      <c r="O1087" s="28" t="str">
        <f>IF(記入用!M1087="","",記入用!M1087)</f>
        <v/>
      </c>
      <c r="Q1087" s="28" t="str">
        <f>IF(記入用!L1087="","",記入用!L1087)</f>
        <v/>
      </c>
      <c r="S1087" s="28" t="str">
        <f>IF(記入用!N1087="","",ROUNDUP(記入用!N1087,1))</f>
        <v/>
      </c>
      <c r="U1087" s="28" t="str">
        <f>IF(記入用!O1087="","",ROUNDDOWN(記入用!O1087,0))</f>
        <v/>
      </c>
      <c r="W1087" s="28" t="str">
        <f>IF(記入用!P1087="","",ROUNDDOWN(記入用!P1087,0))</f>
        <v/>
      </c>
    </row>
    <row r="1088" spans="1:23">
      <c r="A1088" s="28" t="str">
        <f>IF(記入用!A1088="","",記入用!A1088)</f>
        <v/>
      </c>
      <c r="B1088" s="28" t="str">
        <f>IF(記入用!B1088="","",記入用!B1088)</f>
        <v/>
      </c>
      <c r="C1088" s="28" t="str">
        <f>IF(記入用!C1088="","",記入用!C1088)</f>
        <v/>
      </c>
      <c r="D1088" s="28" t="str">
        <f>IF(記入用!D1088="","",記入用!D1088)</f>
        <v/>
      </c>
      <c r="E1088" s="28" t="str">
        <f>IF(記入用!E1088="","",記入用!E1088)</f>
        <v/>
      </c>
      <c r="F1088" s="28" t="str">
        <f>IF(記入用!F1088="","",記入用!F1088)</f>
        <v/>
      </c>
      <c r="G1088" s="28" t="str">
        <f>IF(OR(記入用!G1088=0,記入用!H1088=0),"",ROUND((記入用!G1088+記入用!H1088)/2,0))</f>
        <v/>
      </c>
      <c r="I1088" s="28" t="str">
        <f>IF(記入用!I1088="","",記入用!I1088)</f>
        <v/>
      </c>
      <c r="K1088" s="28" t="str">
        <f>IF(記入用!J1088="","",ROUNDDOWN(記入用!J1088,0))</f>
        <v/>
      </c>
      <c r="M1088" s="28" t="str">
        <f>IF(記入用!K1088="","",記入用!K1088)</f>
        <v/>
      </c>
      <c r="O1088" s="28" t="str">
        <f>IF(記入用!M1088="","",記入用!M1088)</f>
        <v/>
      </c>
      <c r="Q1088" s="28" t="str">
        <f>IF(記入用!L1088="","",記入用!L1088)</f>
        <v/>
      </c>
      <c r="S1088" s="28" t="str">
        <f>IF(記入用!N1088="","",ROUNDUP(記入用!N1088,1))</f>
        <v/>
      </c>
      <c r="U1088" s="28" t="str">
        <f>IF(記入用!O1088="","",ROUNDDOWN(記入用!O1088,0))</f>
        <v/>
      </c>
      <c r="W1088" s="28" t="str">
        <f>IF(記入用!P1088="","",ROUNDDOWN(記入用!P1088,0))</f>
        <v/>
      </c>
    </row>
    <row r="1089" spans="1:23">
      <c r="A1089" s="28" t="str">
        <f>IF(記入用!A1089="","",記入用!A1089)</f>
        <v/>
      </c>
      <c r="B1089" s="28" t="str">
        <f>IF(記入用!B1089="","",記入用!B1089)</f>
        <v/>
      </c>
      <c r="C1089" s="28" t="str">
        <f>IF(記入用!C1089="","",記入用!C1089)</f>
        <v/>
      </c>
      <c r="D1089" s="28" t="str">
        <f>IF(記入用!D1089="","",記入用!D1089)</f>
        <v/>
      </c>
      <c r="E1089" s="28" t="str">
        <f>IF(記入用!E1089="","",記入用!E1089)</f>
        <v/>
      </c>
      <c r="F1089" s="28" t="str">
        <f>IF(記入用!F1089="","",記入用!F1089)</f>
        <v/>
      </c>
      <c r="G1089" s="28" t="str">
        <f>IF(OR(記入用!G1089=0,記入用!H1089=0),"",ROUND((記入用!G1089+記入用!H1089)/2,0))</f>
        <v/>
      </c>
      <c r="I1089" s="28" t="str">
        <f>IF(記入用!I1089="","",記入用!I1089)</f>
        <v/>
      </c>
      <c r="K1089" s="28" t="str">
        <f>IF(記入用!J1089="","",ROUNDDOWN(記入用!J1089,0))</f>
        <v/>
      </c>
      <c r="M1089" s="28" t="str">
        <f>IF(記入用!K1089="","",記入用!K1089)</f>
        <v/>
      </c>
      <c r="O1089" s="28" t="str">
        <f>IF(記入用!M1089="","",記入用!M1089)</f>
        <v/>
      </c>
      <c r="Q1089" s="28" t="str">
        <f>IF(記入用!L1089="","",記入用!L1089)</f>
        <v/>
      </c>
      <c r="S1089" s="28" t="str">
        <f>IF(記入用!N1089="","",ROUNDUP(記入用!N1089,1))</f>
        <v/>
      </c>
      <c r="U1089" s="28" t="str">
        <f>IF(記入用!O1089="","",ROUNDDOWN(記入用!O1089,0))</f>
        <v/>
      </c>
      <c r="W1089" s="28" t="str">
        <f>IF(記入用!P1089="","",ROUNDDOWN(記入用!P1089,0))</f>
        <v/>
      </c>
    </row>
    <row r="1090" spans="1:23">
      <c r="A1090" s="28" t="str">
        <f>IF(記入用!A1090="","",記入用!A1090)</f>
        <v/>
      </c>
      <c r="B1090" s="28" t="str">
        <f>IF(記入用!B1090="","",記入用!B1090)</f>
        <v/>
      </c>
      <c r="C1090" s="28" t="str">
        <f>IF(記入用!C1090="","",記入用!C1090)</f>
        <v/>
      </c>
      <c r="D1090" s="28" t="str">
        <f>IF(記入用!D1090="","",記入用!D1090)</f>
        <v/>
      </c>
      <c r="E1090" s="28" t="str">
        <f>IF(記入用!E1090="","",記入用!E1090)</f>
        <v/>
      </c>
      <c r="F1090" s="28" t="str">
        <f>IF(記入用!F1090="","",記入用!F1090)</f>
        <v/>
      </c>
      <c r="G1090" s="28" t="str">
        <f>IF(OR(記入用!G1090=0,記入用!H1090=0),"",ROUND((記入用!G1090+記入用!H1090)/2,0))</f>
        <v/>
      </c>
      <c r="I1090" s="28" t="str">
        <f>IF(記入用!I1090="","",記入用!I1090)</f>
        <v/>
      </c>
      <c r="K1090" s="28" t="str">
        <f>IF(記入用!J1090="","",ROUNDDOWN(記入用!J1090,0))</f>
        <v/>
      </c>
      <c r="M1090" s="28" t="str">
        <f>IF(記入用!K1090="","",記入用!K1090)</f>
        <v/>
      </c>
      <c r="O1090" s="28" t="str">
        <f>IF(記入用!M1090="","",記入用!M1090)</f>
        <v/>
      </c>
      <c r="Q1090" s="28" t="str">
        <f>IF(記入用!L1090="","",記入用!L1090)</f>
        <v/>
      </c>
      <c r="S1090" s="28" t="str">
        <f>IF(記入用!N1090="","",ROUNDUP(記入用!N1090,1))</f>
        <v/>
      </c>
      <c r="U1090" s="28" t="str">
        <f>IF(記入用!O1090="","",ROUNDDOWN(記入用!O1090,0))</f>
        <v/>
      </c>
      <c r="W1090" s="28" t="str">
        <f>IF(記入用!P1090="","",ROUNDDOWN(記入用!P1090,0))</f>
        <v/>
      </c>
    </row>
    <row r="1091" spans="1:23">
      <c r="A1091" s="28" t="str">
        <f>IF(記入用!A1091="","",記入用!A1091)</f>
        <v/>
      </c>
      <c r="B1091" s="28" t="str">
        <f>IF(記入用!B1091="","",記入用!B1091)</f>
        <v/>
      </c>
      <c r="C1091" s="28" t="str">
        <f>IF(記入用!C1091="","",記入用!C1091)</f>
        <v/>
      </c>
      <c r="D1091" s="28" t="str">
        <f>IF(記入用!D1091="","",記入用!D1091)</f>
        <v/>
      </c>
      <c r="E1091" s="28" t="str">
        <f>IF(記入用!E1091="","",記入用!E1091)</f>
        <v/>
      </c>
      <c r="F1091" s="28" t="str">
        <f>IF(記入用!F1091="","",記入用!F1091)</f>
        <v/>
      </c>
      <c r="G1091" s="28" t="str">
        <f>IF(OR(記入用!G1091=0,記入用!H1091=0),"",ROUND((記入用!G1091+記入用!H1091)/2,0))</f>
        <v/>
      </c>
      <c r="I1091" s="28" t="str">
        <f>IF(記入用!I1091="","",記入用!I1091)</f>
        <v/>
      </c>
      <c r="K1091" s="28" t="str">
        <f>IF(記入用!J1091="","",ROUNDDOWN(記入用!J1091,0))</f>
        <v/>
      </c>
      <c r="M1091" s="28" t="str">
        <f>IF(記入用!K1091="","",記入用!K1091)</f>
        <v/>
      </c>
      <c r="O1091" s="28" t="str">
        <f>IF(記入用!M1091="","",記入用!M1091)</f>
        <v/>
      </c>
      <c r="Q1091" s="28" t="str">
        <f>IF(記入用!L1091="","",記入用!L1091)</f>
        <v/>
      </c>
      <c r="S1091" s="28" t="str">
        <f>IF(記入用!N1091="","",ROUNDUP(記入用!N1091,1))</f>
        <v/>
      </c>
      <c r="U1091" s="28" t="str">
        <f>IF(記入用!O1091="","",ROUNDDOWN(記入用!O1091,0))</f>
        <v/>
      </c>
      <c r="W1091" s="28" t="str">
        <f>IF(記入用!P1091="","",ROUNDDOWN(記入用!P1091,0))</f>
        <v/>
      </c>
    </row>
    <row r="1092" spans="1:23">
      <c r="A1092" s="28" t="str">
        <f>IF(記入用!A1092="","",記入用!A1092)</f>
        <v/>
      </c>
      <c r="B1092" s="28" t="str">
        <f>IF(記入用!B1092="","",記入用!B1092)</f>
        <v/>
      </c>
      <c r="C1092" s="28" t="str">
        <f>IF(記入用!C1092="","",記入用!C1092)</f>
        <v/>
      </c>
      <c r="D1092" s="28" t="str">
        <f>IF(記入用!D1092="","",記入用!D1092)</f>
        <v/>
      </c>
      <c r="E1092" s="28" t="str">
        <f>IF(記入用!E1092="","",記入用!E1092)</f>
        <v/>
      </c>
      <c r="F1092" s="28" t="str">
        <f>IF(記入用!F1092="","",記入用!F1092)</f>
        <v/>
      </c>
      <c r="G1092" s="28" t="str">
        <f>IF(OR(記入用!G1092=0,記入用!H1092=0),"",ROUND((記入用!G1092+記入用!H1092)/2,0))</f>
        <v/>
      </c>
      <c r="I1092" s="28" t="str">
        <f>IF(記入用!I1092="","",記入用!I1092)</f>
        <v/>
      </c>
      <c r="K1092" s="28" t="str">
        <f>IF(記入用!J1092="","",ROUNDDOWN(記入用!J1092,0))</f>
        <v/>
      </c>
      <c r="M1092" s="28" t="str">
        <f>IF(記入用!K1092="","",記入用!K1092)</f>
        <v/>
      </c>
      <c r="O1092" s="28" t="str">
        <f>IF(記入用!M1092="","",記入用!M1092)</f>
        <v/>
      </c>
      <c r="Q1092" s="28" t="str">
        <f>IF(記入用!L1092="","",記入用!L1092)</f>
        <v/>
      </c>
      <c r="S1092" s="28" t="str">
        <f>IF(記入用!N1092="","",ROUNDUP(記入用!N1092,1))</f>
        <v/>
      </c>
      <c r="U1092" s="28" t="str">
        <f>IF(記入用!O1092="","",ROUNDDOWN(記入用!O1092,0))</f>
        <v/>
      </c>
      <c r="W1092" s="28" t="str">
        <f>IF(記入用!P1092="","",ROUNDDOWN(記入用!P1092,0))</f>
        <v/>
      </c>
    </row>
    <row r="1093" spans="1:23">
      <c r="A1093" s="28" t="str">
        <f>IF(記入用!A1093="","",記入用!A1093)</f>
        <v/>
      </c>
      <c r="B1093" s="28" t="str">
        <f>IF(記入用!B1093="","",記入用!B1093)</f>
        <v/>
      </c>
      <c r="C1093" s="28" t="str">
        <f>IF(記入用!C1093="","",記入用!C1093)</f>
        <v/>
      </c>
      <c r="D1093" s="28" t="str">
        <f>IF(記入用!D1093="","",記入用!D1093)</f>
        <v/>
      </c>
      <c r="E1093" s="28" t="str">
        <f>IF(記入用!E1093="","",記入用!E1093)</f>
        <v/>
      </c>
      <c r="F1093" s="28" t="str">
        <f>IF(記入用!F1093="","",記入用!F1093)</f>
        <v/>
      </c>
      <c r="G1093" s="28" t="str">
        <f>IF(OR(記入用!G1093=0,記入用!H1093=0),"",ROUND((記入用!G1093+記入用!H1093)/2,0))</f>
        <v/>
      </c>
      <c r="I1093" s="28" t="str">
        <f>IF(記入用!I1093="","",記入用!I1093)</f>
        <v/>
      </c>
      <c r="K1093" s="28" t="str">
        <f>IF(記入用!J1093="","",ROUNDDOWN(記入用!J1093,0))</f>
        <v/>
      </c>
      <c r="M1093" s="28" t="str">
        <f>IF(記入用!K1093="","",記入用!K1093)</f>
        <v/>
      </c>
      <c r="O1093" s="28" t="str">
        <f>IF(記入用!M1093="","",記入用!M1093)</f>
        <v/>
      </c>
      <c r="Q1093" s="28" t="str">
        <f>IF(記入用!L1093="","",記入用!L1093)</f>
        <v/>
      </c>
      <c r="S1093" s="28" t="str">
        <f>IF(記入用!N1093="","",ROUNDUP(記入用!N1093,1))</f>
        <v/>
      </c>
      <c r="U1093" s="28" t="str">
        <f>IF(記入用!O1093="","",ROUNDDOWN(記入用!O1093,0))</f>
        <v/>
      </c>
      <c r="W1093" s="28" t="str">
        <f>IF(記入用!P1093="","",ROUNDDOWN(記入用!P1093,0))</f>
        <v/>
      </c>
    </row>
    <row r="1094" spans="1:23">
      <c r="A1094" s="28" t="str">
        <f>IF(記入用!A1094="","",記入用!A1094)</f>
        <v/>
      </c>
      <c r="B1094" s="28" t="str">
        <f>IF(記入用!B1094="","",記入用!B1094)</f>
        <v/>
      </c>
      <c r="C1094" s="28" t="str">
        <f>IF(記入用!C1094="","",記入用!C1094)</f>
        <v/>
      </c>
      <c r="D1094" s="28" t="str">
        <f>IF(記入用!D1094="","",記入用!D1094)</f>
        <v/>
      </c>
      <c r="E1094" s="28" t="str">
        <f>IF(記入用!E1094="","",記入用!E1094)</f>
        <v/>
      </c>
      <c r="F1094" s="28" t="str">
        <f>IF(記入用!F1094="","",記入用!F1094)</f>
        <v/>
      </c>
      <c r="G1094" s="28" t="str">
        <f>IF(OR(記入用!G1094=0,記入用!H1094=0),"",ROUND((記入用!G1094+記入用!H1094)/2,0))</f>
        <v/>
      </c>
      <c r="I1094" s="28" t="str">
        <f>IF(記入用!I1094="","",記入用!I1094)</f>
        <v/>
      </c>
      <c r="K1094" s="28" t="str">
        <f>IF(記入用!J1094="","",ROUNDDOWN(記入用!J1094,0))</f>
        <v/>
      </c>
      <c r="M1094" s="28" t="str">
        <f>IF(記入用!K1094="","",記入用!K1094)</f>
        <v/>
      </c>
      <c r="O1094" s="28" t="str">
        <f>IF(記入用!M1094="","",記入用!M1094)</f>
        <v/>
      </c>
      <c r="Q1094" s="28" t="str">
        <f>IF(記入用!L1094="","",記入用!L1094)</f>
        <v/>
      </c>
      <c r="S1094" s="28" t="str">
        <f>IF(記入用!N1094="","",ROUNDUP(記入用!N1094,1))</f>
        <v/>
      </c>
      <c r="U1094" s="28" t="str">
        <f>IF(記入用!O1094="","",ROUNDDOWN(記入用!O1094,0))</f>
        <v/>
      </c>
      <c r="W1094" s="28" t="str">
        <f>IF(記入用!P1094="","",ROUNDDOWN(記入用!P1094,0))</f>
        <v/>
      </c>
    </row>
    <row r="1095" spans="1:23">
      <c r="A1095" s="28" t="str">
        <f>IF(記入用!A1095="","",記入用!A1095)</f>
        <v/>
      </c>
      <c r="B1095" s="28" t="str">
        <f>IF(記入用!B1095="","",記入用!B1095)</f>
        <v/>
      </c>
      <c r="C1095" s="28" t="str">
        <f>IF(記入用!C1095="","",記入用!C1095)</f>
        <v/>
      </c>
      <c r="D1095" s="28" t="str">
        <f>IF(記入用!D1095="","",記入用!D1095)</f>
        <v/>
      </c>
      <c r="E1095" s="28" t="str">
        <f>IF(記入用!E1095="","",記入用!E1095)</f>
        <v/>
      </c>
      <c r="F1095" s="28" t="str">
        <f>IF(記入用!F1095="","",記入用!F1095)</f>
        <v/>
      </c>
      <c r="G1095" s="28" t="str">
        <f>IF(OR(記入用!G1095=0,記入用!H1095=0),"",ROUND((記入用!G1095+記入用!H1095)/2,0))</f>
        <v/>
      </c>
      <c r="I1095" s="28" t="str">
        <f>IF(記入用!I1095="","",記入用!I1095)</f>
        <v/>
      </c>
      <c r="K1095" s="28" t="str">
        <f>IF(記入用!J1095="","",ROUNDDOWN(記入用!J1095,0))</f>
        <v/>
      </c>
      <c r="M1095" s="28" t="str">
        <f>IF(記入用!K1095="","",記入用!K1095)</f>
        <v/>
      </c>
      <c r="O1095" s="28" t="str">
        <f>IF(記入用!M1095="","",記入用!M1095)</f>
        <v/>
      </c>
      <c r="Q1095" s="28" t="str">
        <f>IF(記入用!L1095="","",記入用!L1095)</f>
        <v/>
      </c>
      <c r="S1095" s="28" t="str">
        <f>IF(記入用!N1095="","",ROUNDUP(記入用!N1095,1))</f>
        <v/>
      </c>
      <c r="U1095" s="28" t="str">
        <f>IF(記入用!O1095="","",ROUNDDOWN(記入用!O1095,0))</f>
        <v/>
      </c>
      <c r="W1095" s="28" t="str">
        <f>IF(記入用!P1095="","",ROUNDDOWN(記入用!P1095,0))</f>
        <v/>
      </c>
    </row>
    <row r="1096" spans="1:23">
      <c r="A1096" s="28" t="str">
        <f>IF(記入用!A1096="","",記入用!A1096)</f>
        <v/>
      </c>
      <c r="B1096" s="28" t="str">
        <f>IF(記入用!B1096="","",記入用!B1096)</f>
        <v/>
      </c>
      <c r="C1096" s="28" t="str">
        <f>IF(記入用!C1096="","",記入用!C1096)</f>
        <v/>
      </c>
      <c r="D1096" s="28" t="str">
        <f>IF(記入用!D1096="","",記入用!D1096)</f>
        <v/>
      </c>
      <c r="E1096" s="28" t="str">
        <f>IF(記入用!E1096="","",記入用!E1096)</f>
        <v/>
      </c>
      <c r="F1096" s="28" t="str">
        <f>IF(記入用!F1096="","",記入用!F1096)</f>
        <v/>
      </c>
      <c r="G1096" s="28" t="str">
        <f>IF(OR(記入用!G1096=0,記入用!H1096=0),"",ROUND((記入用!G1096+記入用!H1096)/2,0))</f>
        <v/>
      </c>
      <c r="I1096" s="28" t="str">
        <f>IF(記入用!I1096="","",記入用!I1096)</f>
        <v/>
      </c>
      <c r="K1096" s="28" t="str">
        <f>IF(記入用!J1096="","",ROUNDDOWN(記入用!J1096,0))</f>
        <v/>
      </c>
      <c r="M1096" s="28" t="str">
        <f>IF(記入用!K1096="","",記入用!K1096)</f>
        <v/>
      </c>
      <c r="O1096" s="28" t="str">
        <f>IF(記入用!M1096="","",記入用!M1096)</f>
        <v/>
      </c>
      <c r="Q1096" s="28" t="str">
        <f>IF(記入用!L1096="","",記入用!L1096)</f>
        <v/>
      </c>
      <c r="S1096" s="28" t="str">
        <f>IF(記入用!N1096="","",ROUNDUP(記入用!N1096,1))</f>
        <v/>
      </c>
      <c r="U1096" s="28" t="str">
        <f>IF(記入用!O1096="","",ROUNDDOWN(記入用!O1096,0))</f>
        <v/>
      </c>
      <c r="W1096" s="28" t="str">
        <f>IF(記入用!P1096="","",ROUNDDOWN(記入用!P1096,0))</f>
        <v/>
      </c>
    </row>
    <row r="1097" spans="1:23">
      <c r="A1097" s="28" t="str">
        <f>IF(記入用!A1097="","",記入用!A1097)</f>
        <v/>
      </c>
      <c r="B1097" s="28" t="str">
        <f>IF(記入用!B1097="","",記入用!B1097)</f>
        <v/>
      </c>
      <c r="C1097" s="28" t="str">
        <f>IF(記入用!C1097="","",記入用!C1097)</f>
        <v/>
      </c>
      <c r="D1097" s="28" t="str">
        <f>IF(記入用!D1097="","",記入用!D1097)</f>
        <v/>
      </c>
      <c r="E1097" s="28" t="str">
        <f>IF(記入用!E1097="","",記入用!E1097)</f>
        <v/>
      </c>
      <c r="F1097" s="28" t="str">
        <f>IF(記入用!F1097="","",記入用!F1097)</f>
        <v/>
      </c>
      <c r="G1097" s="28" t="str">
        <f>IF(OR(記入用!G1097=0,記入用!H1097=0),"",ROUND((記入用!G1097+記入用!H1097)/2,0))</f>
        <v/>
      </c>
      <c r="I1097" s="28" t="str">
        <f>IF(記入用!I1097="","",記入用!I1097)</f>
        <v/>
      </c>
      <c r="K1097" s="28" t="str">
        <f>IF(記入用!J1097="","",ROUNDDOWN(記入用!J1097,0))</f>
        <v/>
      </c>
      <c r="M1097" s="28" t="str">
        <f>IF(記入用!K1097="","",記入用!K1097)</f>
        <v/>
      </c>
      <c r="O1097" s="28" t="str">
        <f>IF(記入用!M1097="","",記入用!M1097)</f>
        <v/>
      </c>
      <c r="Q1097" s="28" t="str">
        <f>IF(記入用!L1097="","",記入用!L1097)</f>
        <v/>
      </c>
      <c r="S1097" s="28" t="str">
        <f>IF(記入用!N1097="","",ROUNDUP(記入用!N1097,1))</f>
        <v/>
      </c>
      <c r="U1097" s="28" t="str">
        <f>IF(記入用!O1097="","",ROUNDDOWN(記入用!O1097,0))</f>
        <v/>
      </c>
      <c r="W1097" s="28" t="str">
        <f>IF(記入用!P1097="","",ROUNDDOWN(記入用!P1097,0))</f>
        <v/>
      </c>
    </row>
    <row r="1098" spans="1:23">
      <c r="A1098" s="28" t="str">
        <f>IF(記入用!A1098="","",記入用!A1098)</f>
        <v/>
      </c>
      <c r="B1098" s="28" t="str">
        <f>IF(記入用!B1098="","",記入用!B1098)</f>
        <v/>
      </c>
      <c r="C1098" s="28" t="str">
        <f>IF(記入用!C1098="","",記入用!C1098)</f>
        <v/>
      </c>
      <c r="D1098" s="28" t="str">
        <f>IF(記入用!D1098="","",記入用!D1098)</f>
        <v/>
      </c>
      <c r="E1098" s="28" t="str">
        <f>IF(記入用!E1098="","",記入用!E1098)</f>
        <v/>
      </c>
      <c r="F1098" s="28" t="str">
        <f>IF(記入用!F1098="","",記入用!F1098)</f>
        <v/>
      </c>
      <c r="G1098" s="28" t="str">
        <f>IF(OR(記入用!G1098=0,記入用!H1098=0),"",ROUND((記入用!G1098+記入用!H1098)/2,0))</f>
        <v/>
      </c>
      <c r="I1098" s="28" t="str">
        <f>IF(記入用!I1098="","",記入用!I1098)</f>
        <v/>
      </c>
      <c r="K1098" s="28" t="str">
        <f>IF(記入用!J1098="","",ROUNDDOWN(記入用!J1098,0))</f>
        <v/>
      </c>
      <c r="M1098" s="28" t="str">
        <f>IF(記入用!K1098="","",記入用!K1098)</f>
        <v/>
      </c>
      <c r="O1098" s="28" t="str">
        <f>IF(記入用!M1098="","",記入用!M1098)</f>
        <v/>
      </c>
      <c r="Q1098" s="28" t="str">
        <f>IF(記入用!L1098="","",記入用!L1098)</f>
        <v/>
      </c>
      <c r="S1098" s="28" t="str">
        <f>IF(記入用!N1098="","",ROUNDUP(記入用!N1098,1))</f>
        <v/>
      </c>
      <c r="U1098" s="28" t="str">
        <f>IF(記入用!O1098="","",ROUNDDOWN(記入用!O1098,0))</f>
        <v/>
      </c>
      <c r="W1098" s="28" t="str">
        <f>IF(記入用!P1098="","",ROUNDDOWN(記入用!P1098,0))</f>
        <v/>
      </c>
    </row>
    <row r="1099" spans="1:23">
      <c r="A1099" s="28" t="str">
        <f>IF(記入用!A1099="","",記入用!A1099)</f>
        <v/>
      </c>
      <c r="B1099" s="28" t="str">
        <f>IF(記入用!B1099="","",記入用!B1099)</f>
        <v/>
      </c>
      <c r="C1099" s="28" t="str">
        <f>IF(記入用!C1099="","",記入用!C1099)</f>
        <v/>
      </c>
      <c r="D1099" s="28" t="str">
        <f>IF(記入用!D1099="","",記入用!D1099)</f>
        <v/>
      </c>
      <c r="E1099" s="28" t="str">
        <f>IF(記入用!E1099="","",記入用!E1099)</f>
        <v/>
      </c>
      <c r="F1099" s="28" t="str">
        <f>IF(記入用!F1099="","",記入用!F1099)</f>
        <v/>
      </c>
      <c r="G1099" s="28" t="str">
        <f>IF(OR(記入用!G1099=0,記入用!H1099=0),"",ROUND((記入用!G1099+記入用!H1099)/2,0))</f>
        <v/>
      </c>
      <c r="I1099" s="28" t="str">
        <f>IF(記入用!I1099="","",記入用!I1099)</f>
        <v/>
      </c>
      <c r="K1099" s="28" t="str">
        <f>IF(記入用!J1099="","",ROUNDDOWN(記入用!J1099,0))</f>
        <v/>
      </c>
      <c r="M1099" s="28" t="str">
        <f>IF(記入用!K1099="","",記入用!K1099)</f>
        <v/>
      </c>
      <c r="O1099" s="28" t="str">
        <f>IF(記入用!M1099="","",記入用!M1099)</f>
        <v/>
      </c>
      <c r="Q1099" s="28" t="str">
        <f>IF(記入用!L1099="","",記入用!L1099)</f>
        <v/>
      </c>
      <c r="S1099" s="28" t="str">
        <f>IF(記入用!N1099="","",ROUNDUP(記入用!N1099,1))</f>
        <v/>
      </c>
      <c r="U1099" s="28" t="str">
        <f>IF(記入用!O1099="","",ROUNDDOWN(記入用!O1099,0))</f>
        <v/>
      </c>
      <c r="W1099" s="28" t="str">
        <f>IF(記入用!P1099="","",ROUNDDOWN(記入用!P1099,0))</f>
        <v/>
      </c>
    </row>
    <row r="1100" spans="1:23">
      <c r="A1100" s="28" t="str">
        <f>IF(記入用!A1100="","",記入用!A1100)</f>
        <v/>
      </c>
      <c r="B1100" s="28" t="str">
        <f>IF(記入用!B1100="","",記入用!B1100)</f>
        <v/>
      </c>
      <c r="C1100" s="28" t="str">
        <f>IF(記入用!C1100="","",記入用!C1100)</f>
        <v/>
      </c>
      <c r="D1100" s="28" t="str">
        <f>IF(記入用!D1100="","",記入用!D1100)</f>
        <v/>
      </c>
      <c r="E1100" s="28" t="str">
        <f>IF(記入用!E1100="","",記入用!E1100)</f>
        <v/>
      </c>
      <c r="F1100" s="28" t="str">
        <f>IF(記入用!F1100="","",記入用!F1100)</f>
        <v/>
      </c>
      <c r="G1100" s="28" t="str">
        <f>IF(OR(記入用!G1100=0,記入用!H1100=0),"",ROUND((記入用!G1100+記入用!H1100)/2,0))</f>
        <v/>
      </c>
      <c r="I1100" s="28" t="str">
        <f>IF(記入用!I1100="","",記入用!I1100)</f>
        <v/>
      </c>
      <c r="K1100" s="28" t="str">
        <f>IF(記入用!J1100="","",ROUNDDOWN(記入用!J1100,0))</f>
        <v/>
      </c>
      <c r="M1100" s="28" t="str">
        <f>IF(記入用!K1100="","",記入用!K1100)</f>
        <v/>
      </c>
      <c r="O1100" s="28" t="str">
        <f>IF(記入用!M1100="","",記入用!M1100)</f>
        <v/>
      </c>
      <c r="Q1100" s="28" t="str">
        <f>IF(記入用!L1100="","",記入用!L1100)</f>
        <v/>
      </c>
      <c r="S1100" s="28" t="str">
        <f>IF(記入用!N1100="","",ROUNDUP(記入用!N1100,1))</f>
        <v/>
      </c>
      <c r="U1100" s="28" t="str">
        <f>IF(記入用!O1100="","",ROUNDDOWN(記入用!O1100,0))</f>
        <v/>
      </c>
      <c r="W1100" s="28" t="str">
        <f>IF(記入用!P1100="","",ROUNDDOWN(記入用!P1100,0))</f>
        <v/>
      </c>
    </row>
    <row r="1101" spans="1:23">
      <c r="A1101" s="28" t="str">
        <f>IF(記入用!A1101="","",記入用!A1101)</f>
        <v/>
      </c>
      <c r="B1101" s="28" t="str">
        <f>IF(記入用!B1101="","",記入用!B1101)</f>
        <v/>
      </c>
      <c r="C1101" s="28" t="str">
        <f>IF(記入用!C1101="","",記入用!C1101)</f>
        <v/>
      </c>
      <c r="D1101" s="28" t="str">
        <f>IF(記入用!D1101="","",記入用!D1101)</f>
        <v/>
      </c>
      <c r="E1101" s="28" t="str">
        <f>IF(記入用!E1101="","",記入用!E1101)</f>
        <v/>
      </c>
      <c r="F1101" s="28" t="str">
        <f>IF(記入用!F1101="","",記入用!F1101)</f>
        <v/>
      </c>
      <c r="G1101" s="28" t="str">
        <f>IF(OR(記入用!G1101=0,記入用!H1101=0),"",ROUND((記入用!G1101+記入用!H1101)/2,0))</f>
        <v/>
      </c>
      <c r="I1101" s="28" t="str">
        <f>IF(記入用!I1101="","",記入用!I1101)</f>
        <v/>
      </c>
      <c r="K1101" s="28" t="str">
        <f>IF(記入用!J1101="","",ROUNDDOWN(記入用!J1101,0))</f>
        <v/>
      </c>
      <c r="M1101" s="28" t="str">
        <f>IF(記入用!K1101="","",記入用!K1101)</f>
        <v/>
      </c>
      <c r="O1101" s="28" t="str">
        <f>IF(記入用!M1101="","",記入用!M1101)</f>
        <v/>
      </c>
      <c r="Q1101" s="28" t="str">
        <f>IF(記入用!L1101="","",記入用!L1101)</f>
        <v/>
      </c>
      <c r="S1101" s="28" t="str">
        <f>IF(記入用!N1101="","",ROUNDUP(記入用!N1101,1))</f>
        <v/>
      </c>
      <c r="U1101" s="28" t="str">
        <f>IF(記入用!O1101="","",ROUNDDOWN(記入用!O1101,0))</f>
        <v/>
      </c>
      <c r="W1101" s="28" t="str">
        <f>IF(記入用!P1101="","",ROUNDDOWN(記入用!P1101,0))</f>
        <v/>
      </c>
    </row>
    <row r="1102" spans="1:23">
      <c r="A1102" s="28" t="str">
        <f>IF(記入用!A1102="","",記入用!A1102)</f>
        <v/>
      </c>
      <c r="B1102" s="28" t="str">
        <f>IF(記入用!B1102="","",記入用!B1102)</f>
        <v/>
      </c>
      <c r="C1102" s="28" t="str">
        <f>IF(記入用!C1102="","",記入用!C1102)</f>
        <v/>
      </c>
      <c r="D1102" s="28" t="str">
        <f>IF(記入用!D1102="","",記入用!D1102)</f>
        <v/>
      </c>
      <c r="E1102" s="28" t="str">
        <f>IF(記入用!E1102="","",記入用!E1102)</f>
        <v/>
      </c>
      <c r="F1102" s="28" t="str">
        <f>IF(記入用!F1102="","",記入用!F1102)</f>
        <v/>
      </c>
      <c r="G1102" s="28" t="str">
        <f>IF(OR(記入用!G1102=0,記入用!H1102=0),"",ROUND((記入用!G1102+記入用!H1102)/2,0))</f>
        <v/>
      </c>
      <c r="I1102" s="28" t="str">
        <f>IF(記入用!I1102="","",記入用!I1102)</f>
        <v/>
      </c>
      <c r="K1102" s="28" t="str">
        <f>IF(記入用!J1102="","",ROUNDDOWN(記入用!J1102,0))</f>
        <v/>
      </c>
      <c r="M1102" s="28" t="str">
        <f>IF(記入用!K1102="","",記入用!K1102)</f>
        <v/>
      </c>
      <c r="O1102" s="28" t="str">
        <f>IF(記入用!M1102="","",記入用!M1102)</f>
        <v/>
      </c>
      <c r="Q1102" s="28" t="str">
        <f>IF(記入用!L1102="","",記入用!L1102)</f>
        <v/>
      </c>
      <c r="S1102" s="28" t="str">
        <f>IF(記入用!N1102="","",ROUNDUP(記入用!N1102,1))</f>
        <v/>
      </c>
      <c r="U1102" s="28" t="str">
        <f>IF(記入用!O1102="","",ROUNDDOWN(記入用!O1102,0))</f>
        <v/>
      </c>
      <c r="W1102" s="28" t="str">
        <f>IF(記入用!P1102="","",ROUNDDOWN(記入用!P1102,0))</f>
        <v/>
      </c>
    </row>
    <row r="1103" spans="1:23">
      <c r="A1103" s="28" t="str">
        <f>IF(記入用!A1103="","",記入用!A1103)</f>
        <v/>
      </c>
      <c r="B1103" s="28" t="str">
        <f>IF(記入用!B1103="","",記入用!B1103)</f>
        <v/>
      </c>
      <c r="C1103" s="28" t="str">
        <f>IF(記入用!C1103="","",記入用!C1103)</f>
        <v/>
      </c>
      <c r="D1103" s="28" t="str">
        <f>IF(記入用!D1103="","",記入用!D1103)</f>
        <v/>
      </c>
      <c r="E1103" s="28" t="str">
        <f>IF(記入用!E1103="","",記入用!E1103)</f>
        <v/>
      </c>
      <c r="F1103" s="28" t="str">
        <f>IF(記入用!F1103="","",記入用!F1103)</f>
        <v/>
      </c>
      <c r="G1103" s="28" t="str">
        <f>IF(OR(記入用!G1103=0,記入用!H1103=0),"",ROUND((記入用!G1103+記入用!H1103)/2,0))</f>
        <v/>
      </c>
      <c r="I1103" s="28" t="str">
        <f>IF(記入用!I1103="","",記入用!I1103)</f>
        <v/>
      </c>
      <c r="K1103" s="28" t="str">
        <f>IF(記入用!J1103="","",ROUNDDOWN(記入用!J1103,0))</f>
        <v/>
      </c>
      <c r="M1103" s="28" t="str">
        <f>IF(記入用!K1103="","",記入用!K1103)</f>
        <v/>
      </c>
      <c r="O1103" s="28" t="str">
        <f>IF(記入用!M1103="","",記入用!M1103)</f>
        <v/>
      </c>
      <c r="Q1103" s="28" t="str">
        <f>IF(記入用!L1103="","",記入用!L1103)</f>
        <v/>
      </c>
      <c r="S1103" s="28" t="str">
        <f>IF(記入用!N1103="","",ROUNDUP(記入用!N1103,1))</f>
        <v/>
      </c>
      <c r="U1103" s="28" t="str">
        <f>IF(記入用!O1103="","",ROUNDDOWN(記入用!O1103,0))</f>
        <v/>
      </c>
      <c r="W1103" s="28" t="str">
        <f>IF(記入用!P1103="","",ROUNDDOWN(記入用!P1103,0))</f>
        <v/>
      </c>
    </row>
    <row r="1104" spans="1:23">
      <c r="A1104" s="28" t="str">
        <f>IF(記入用!A1104="","",記入用!A1104)</f>
        <v/>
      </c>
      <c r="B1104" s="28" t="str">
        <f>IF(記入用!B1104="","",記入用!B1104)</f>
        <v/>
      </c>
      <c r="C1104" s="28" t="str">
        <f>IF(記入用!C1104="","",記入用!C1104)</f>
        <v/>
      </c>
      <c r="D1104" s="28" t="str">
        <f>IF(記入用!D1104="","",記入用!D1104)</f>
        <v/>
      </c>
      <c r="E1104" s="28" t="str">
        <f>IF(記入用!E1104="","",記入用!E1104)</f>
        <v/>
      </c>
      <c r="F1104" s="28" t="str">
        <f>IF(記入用!F1104="","",記入用!F1104)</f>
        <v/>
      </c>
      <c r="G1104" s="28" t="str">
        <f>IF(OR(記入用!G1104=0,記入用!H1104=0),"",ROUND((記入用!G1104+記入用!H1104)/2,0))</f>
        <v/>
      </c>
      <c r="I1104" s="28" t="str">
        <f>IF(記入用!I1104="","",記入用!I1104)</f>
        <v/>
      </c>
      <c r="K1104" s="28" t="str">
        <f>IF(記入用!J1104="","",ROUNDDOWN(記入用!J1104,0))</f>
        <v/>
      </c>
      <c r="M1104" s="28" t="str">
        <f>IF(記入用!K1104="","",記入用!K1104)</f>
        <v/>
      </c>
      <c r="O1104" s="28" t="str">
        <f>IF(記入用!M1104="","",記入用!M1104)</f>
        <v/>
      </c>
      <c r="Q1104" s="28" t="str">
        <f>IF(記入用!L1104="","",記入用!L1104)</f>
        <v/>
      </c>
      <c r="S1104" s="28" t="str">
        <f>IF(記入用!N1104="","",ROUNDUP(記入用!N1104,1))</f>
        <v/>
      </c>
      <c r="U1104" s="28" t="str">
        <f>IF(記入用!O1104="","",ROUNDDOWN(記入用!O1104,0))</f>
        <v/>
      </c>
      <c r="W1104" s="28" t="str">
        <f>IF(記入用!P1104="","",ROUNDDOWN(記入用!P1104,0))</f>
        <v/>
      </c>
    </row>
    <row r="1105" spans="1:23">
      <c r="A1105" s="28" t="str">
        <f>IF(記入用!A1105="","",記入用!A1105)</f>
        <v/>
      </c>
      <c r="B1105" s="28" t="str">
        <f>IF(記入用!B1105="","",記入用!B1105)</f>
        <v/>
      </c>
      <c r="C1105" s="28" t="str">
        <f>IF(記入用!C1105="","",記入用!C1105)</f>
        <v/>
      </c>
      <c r="D1105" s="28" t="str">
        <f>IF(記入用!D1105="","",記入用!D1105)</f>
        <v/>
      </c>
      <c r="E1105" s="28" t="str">
        <f>IF(記入用!E1105="","",記入用!E1105)</f>
        <v/>
      </c>
      <c r="F1105" s="28" t="str">
        <f>IF(記入用!F1105="","",記入用!F1105)</f>
        <v/>
      </c>
      <c r="G1105" s="28" t="str">
        <f>IF(OR(記入用!G1105=0,記入用!H1105=0),"",ROUND((記入用!G1105+記入用!H1105)/2,0))</f>
        <v/>
      </c>
      <c r="I1105" s="28" t="str">
        <f>IF(記入用!I1105="","",記入用!I1105)</f>
        <v/>
      </c>
      <c r="K1105" s="28" t="str">
        <f>IF(記入用!J1105="","",ROUNDDOWN(記入用!J1105,0))</f>
        <v/>
      </c>
      <c r="M1105" s="28" t="str">
        <f>IF(記入用!K1105="","",記入用!K1105)</f>
        <v/>
      </c>
      <c r="O1105" s="28" t="str">
        <f>IF(記入用!M1105="","",記入用!M1105)</f>
        <v/>
      </c>
      <c r="Q1105" s="28" t="str">
        <f>IF(記入用!L1105="","",記入用!L1105)</f>
        <v/>
      </c>
      <c r="S1105" s="28" t="str">
        <f>IF(記入用!N1105="","",ROUNDUP(記入用!N1105,1))</f>
        <v/>
      </c>
      <c r="U1105" s="28" t="str">
        <f>IF(記入用!O1105="","",ROUNDDOWN(記入用!O1105,0))</f>
        <v/>
      </c>
      <c r="W1105" s="28" t="str">
        <f>IF(記入用!P1105="","",ROUNDDOWN(記入用!P1105,0))</f>
        <v/>
      </c>
    </row>
    <row r="1106" spans="1:23">
      <c r="A1106" s="28" t="str">
        <f>IF(記入用!A1106="","",記入用!A1106)</f>
        <v/>
      </c>
      <c r="B1106" s="28" t="str">
        <f>IF(記入用!B1106="","",記入用!B1106)</f>
        <v/>
      </c>
      <c r="C1106" s="28" t="str">
        <f>IF(記入用!C1106="","",記入用!C1106)</f>
        <v/>
      </c>
      <c r="D1106" s="28" t="str">
        <f>IF(記入用!D1106="","",記入用!D1106)</f>
        <v/>
      </c>
      <c r="E1106" s="28" t="str">
        <f>IF(記入用!E1106="","",記入用!E1106)</f>
        <v/>
      </c>
      <c r="F1106" s="28" t="str">
        <f>IF(記入用!F1106="","",記入用!F1106)</f>
        <v/>
      </c>
      <c r="G1106" s="28" t="str">
        <f>IF(OR(記入用!G1106=0,記入用!H1106=0),"",ROUND((記入用!G1106+記入用!H1106)/2,0))</f>
        <v/>
      </c>
      <c r="I1106" s="28" t="str">
        <f>IF(記入用!I1106="","",記入用!I1106)</f>
        <v/>
      </c>
      <c r="K1106" s="28" t="str">
        <f>IF(記入用!J1106="","",ROUNDDOWN(記入用!J1106,0))</f>
        <v/>
      </c>
      <c r="M1106" s="28" t="str">
        <f>IF(記入用!K1106="","",記入用!K1106)</f>
        <v/>
      </c>
      <c r="O1106" s="28" t="str">
        <f>IF(記入用!M1106="","",記入用!M1106)</f>
        <v/>
      </c>
      <c r="Q1106" s="28" t="str">
        <f>IF(記入用!L1106="","",記入用!L1106)</f>
        <v/>
      </c>
      <c r="S1106" s="28" t="str">
        <f>IF(記入用!N1106="","",ROUNDUP(記入用!N1106,1))</f>
        <v/>
      </c>
      <c r="U1106" s="28" t="str">
        <f>IF(記入用!O1106="","",ROUNDDOWN(記入用!O1106,0))</f>
        <v/>
      </c>
      <c r="W1106" s="28" t="str">
        <f>IF(記入用!P1106="","",ROUNDDOWN(記入用!P1106,0))</f>
        <v/>
      </c>
    </row>
    <row r="1107" spans="1:23">
      <c r="A1107" s="28" t="str">
        <f>IF(記入用!A1107="","",記入用!A1107)</f>
        <v/>
      </c>
      <c r="B1107" s="28" t="str">
        <f>IF(記入用!B1107="","",記入用!B1107)</f>
        <v/>
      </c>
      <c r="C1107" s="28" t="str">
        <f>IF(記入用!C1107="","",記入用!C1107)</f>
        <v/>
      </c>
      <c r="D1107" s="28" t="str">
        <f>IF(記入用!D1107="","",記入用!D1107)</f>
        <v/>
      </c>
      <c r="E1107" s="28" t="str">
        <f>IF(記入用!E1107="","",記入用!E1107)</f>
        <v/>
      </c>
      <c r="F1107" s="28" t="str">
        <f>IF(記入用!F1107="","",記入用!F1107)</f>
        <v/>
      </c>
      <c r="G1107" s="28" t="str">
        <f>IF(OR(記入用!G1107=0,記入用!H1107=0),"",ROUND((記入用!G1107+記入用!H1107)/2,0))</f>
        <v/>
      </c>
      <c r="I1107" s="28" t="str">
        <f>IF(記入用!I1107="","",記入用!I1107)</f>
        <v/>
      </c>
      <c r="K1107" s="28" t="str">
        <f>IF(記入用!J1107="","",ROUNDDOWN(記入用!J1107,0))</f>
        <v/>
      </c>
      <c r="M1107" s="28" t="str">
        <f>IF(記入用!K1107="","",記入用!K1107)</f>
        <v/>
      </c>
      <c r="O1107" s="28" t="str">
        <f>IF(記入用!M1107="","",記入用!M1107)</f>
        <v/>
      </c>
      <c r="Q1107" s="28" t="str">
        <f>IF(記入用!L1107="","",記入用!L1107)</f>
        <v/>
      </c>
      <c r="S1107" s="28" t="str">
        <f>IF(記入用!N1107="","",ROUNDUP(記入用!N1107,1))</f>
        <v/>
      </c>
      <c r="U1107" s="28" t="str">
        <f>IF(記入用!O1107="","",ROUNDDOWN(記入用!O1107,0))</f>
        <v/>
      </c>
      <c r="W1107" s="28" t="str">
        <f>IF(記入用!P1107="","",ROUNDDOWN(記入用!P1107,0))</f>
        <v/>
      </c>
    </row>
    <row r="1108" spans="1:23">
      <c r="A1108" s="28" t="str">
        <f>IF(記入用!A1108="","",記入用!A1108)</f>
        <v/>
      </c>
      <c r="B1108" s="28" t="str">
        <f>IF(記入用!B1108="","",記入用!B1108)</f>
        <v/>
      </c>
      <c r="C1108" s="28" t="str">
        <f>IF(記入用!C1108="","",記入用!C1108)</f>
        <v/>
      </c>
      <c r="D1108" s="28" t="str">
        <f>IF(記入用!D1108="","",記入用!D1108)</f>
        <v/>
      </c>
      <c r="E1108" s="28" t="str">
        <f>IF(記入用!E1108="","",記入用!E1108)</f>
        <v/>
      </c>
      <c r="F1108" s="28" t="str">
        <f>IF(記入用!F1108="","",記入用!F1108)</f>
        <v/>
      </c>
      <c r="G1108" s="28" t="str">
        <f>IF(OR(記入用!G1108=0,記入用!H1108=0),"",ROUND((記入用!G1108+記入用!H1108)/2,0))</f>
        <v/>
      </c>
      <c r="I1108" s="28" t="str">
        <f>IF(記入用!I1108="","",記入用!I1108)</f>
        <v/>
      </c>
      <c r="K1108" s="28" t="str">
        <f>IF(記入用!J1108="","",ROUNDDOWN(記入用!J1108,0))</f>
        <v/>
      </c>
      <c r="M1108" s="28" t="str">
        <f>IF(記入用!K1108="","",記入用!K1108)</f>
        <v/>
      </c>
      <c r="O1108" s="28" t="str">
        <f>IF(記入用!M1108="","",記入用!M1108)</f>
        <v/>
      </c>
      <c r="Q1108" s="28" t="str">
        <f>IF(記入用!L1108="","",記入用!L1108)</f>
        <v/>
      </c>
      <c r="S1108" s="28" t="str">
        <f>IF(記入用!N1108="","",ROUNDUP(記入用!N1108,1))</f>
        <v/>
      </c>
      <c r="U1108" s="28" t="str">
        <f>IF(記入用!O1108="","",ROUNDDOWN(記入用!O1108,0))</f>
        <v/>
      </c>
      <c r="W1108" s="28" t="str">
        <f>IF(記入用!P1108="","",ROUNDDOWN(記入用!P1108,0))</f>
        <v/>
      </c>
    </row>
    <row r="1109" spans="1:23">
      <c r="A1109" s="28" t="str">
        <f>IF(記入用!A1109="","",記入用!A1109)</f>
        <v/>
      </c>
      <c r="B1109" s="28" t="str">
        <f>IF(記入用!B1109="","",記入用!B1109)</f>
        <v/>
      </c>
      <c r="C1109" s="28" t="str">
        <f>IF(記入用!C1109="","",記入用!C1109)</f>
        <v/>
      </c>
      <c r="D1109" s="28" t="str">
        <f>IF(記入用!D1109="","",記入用!D1109)</f>
        <v/>
      </c>
      <c r="E1109" s="28" t="str">
        <f>IF(記入用!E1109="","",記入用!E1109)</f>
        <v/>
      </c>
      <c r="F1109" s="28" t="str">
        <f>IF(記入用!F1109="","",記入用!F1109)</f>
        <v/>
      </c>
      <c r="G1109" s="28" t="str">
        <f>IF(OR(記入用!G1109=0,記入用!H1109=0),"",ROUND((記入用!G1109+記入用!H1109)/2,0))</f>
        <v/>
      </c>
      <c r="I1109" s="28" t="str">
        <f>IF(記入用!I1109="","",記入用!I1109)</f>
        <v/>
      </c>
      <c r="K1109" s="28" t="str">
        <f>IF(記入用!J1109="","",ROUNDDOWN(記入用!J1109,0))</f>
        <v/>
      </c>
      <c r="M1109" s="28" t="str">
        <f>IF(記入用!K1109="","",記入用!K1109)</f>
        <v/>
      </c>
      <c r="O1109" s="28" t="str">
        <f>IF(記入用!M1109="","",記入用!M1109)</f>
        <v/>
      </c>
      <c r="Q1109" s="28" t="str">
        <f>IF(記入用!L1109="","",記入用!L1109)</f>
        <v/>
      </c>
      <c r="S1109" s="28" t="str">
        <f>IF(記入用!N1109="","",ROUNDUP(記入用!N1109,1))</f>
        <v/>
      </c>
      <c r="U1109" s="28" t="str">
        <f>IF(記入用!O1109="","",ROUNDDOWN(記入用!O1109,0))</f>
        <v/>
      </c>
      <c r="W1109" s="28" t="str">
        <f>IF(記入用!P1109="","",ROUNDDOWN(記入用!P1109,0))</f>
        <v/>
      </c>
    </row>
    <row r="1110" spans="1:23">
      <c r="A1110" s="28" t="str">
        <f>IF(記入用!A1110="","",記入用!A1110)</f>
        <v/>
      </c>
      <c r="B1110" s="28" t="str">
        <f>IF(記入用!B1110="","",記入用!B1110)</f>
        <v/>
      </c>
      <c r="C1110" s="28" t="str">
        <f>IF(記入用!C1110="","",記入用!C1110)</f>
        <v/>
      </c>
      <c r="D1110" s="28" t="str">
        <f>IF(記入用!D1110="","",記入用!D1110)</f>
        <v/>
      </c>
      <c r="E1110" s="28" t="str">
        <f>IF(記入用!E1110="","",記入用!E1110)</f>
        <v/>
      </c>
      <c r="F1110" s="28" t="str">
        <f>IF(記入用!F1110="","",記入用!F1110)</f>
        <v/>
      </c>
      <c r="G1110" s="28" t="str">
        <f>IF(OR(記入用!G1110=0,記入用!H1110=0),"",ROUND((記入用!G1110+記入用!H1110)/2,0))</f>
        <v/>
      </c>
      <c r="I1110" s="28" t="str">
        <f>IF(記入用!I1110="","",記入用!I1110)</f>
        <v/>
      </c>
      <c r="K1110" s="28" t="str">
        <f>IF(記入用!J1110="","",ROUNDDOWN(記入用!J1110,0))</f>
        <v/>
      </c>
      <c r="M1110" s="28" t="str">
        <f>IF(記入用!K1110="","",記入用!K1110)</f>
        <v/>
      </c>
      <c r="O1110" s="28" t="str">
        <f>IF(記入用!M1110="","",記入用!M1110)</f>
        <v/>
      </c>
      <c r="Q1110" s="28" t="str">
        <f>IF(記入用!L1110="","",記入用!L1110)</f>
        <v/>
      </c>
      <c r="S1110" s="28" t="str">
        <f>IF(記入用!N1110="","",ROUNDUP(記入用!N1110,1))</f>
        <v/>
      </c>
      <c r="U1110" s="28" t="str">
        <f>IF(記入用!O1110="","",ROUNDDOWN(記入用!O1110,0))</f>
        <v/>
      </c>
      <c r="W1110" s="28" t="str">
        <f>IF(記入用!P1110="","",ROUNDDOWN(記入用!P1110,0))</f>
        <v/>
      </c>
    </row>
    <row r="1111" spans="1:23">
      <c r="A1111" s="28" t="str">
        <f>IF(記入用!A1111="","",記入用!A1111)</f>
        <v/>
      </c>
      <c r="B1111" s="28" t="str">
        <f>IF(記入用!B1111="","",記入用!B1111)</f>
        <v/>
      </c>
      <c r="C1111" s="28" t="str">
        <f>IF(記入用!C1111="","",記入用!C1111)</f>
        <v/>
      </c>
      <c r="D1111" s="28" t="str">
        <f>IF(記入用!D1111="","",記入用!D1111)</f>
        <v/>
      </c>
      <c r="E1111" s="28" t="str">
        <f>IF(記入用!E1111="","",記入用!E1111)</f>
        <v/>
      </c>
      <c r="F1111" s="28" t="str">
        <f>IF(記入用!F1111="","",記入用!F1111)</f>
        <v/>
      </c>
      <c r="G1111" s="28" t="str">
        <f>IF(OR(記入用!G1111=0,記入用!H1111=0),"",ROUND((記入用!G1111+記入用!H1111)/2,0))</f>
        <v/>
      </c>
      <c r="I1111" s="28" t="str">
        <f>IF(記入用!I1111="","",記入用!I1111)</f>
        <v/>
      </c>
      <c r="K1111" s="28" t="str">
        <f>IF(記入用!J1111="","",ROUNDDOWN(記入用!J1111,0))</f>
        <v/>
      </c>
      <c r="M1111" s="28" t="str">
        <f>IF(記入用!K1111="","",記入用!K1111)</f>
        <v/>
      </c>
      <c r="O1111" s="28" t="str">
        <f>IF(記入用!M1111="","",記入用!M1111)</f>
        <v/>
      </c>
      <c r="Q1111" s="28" t="str">
        <f>IF(記入用!L1111="","",記入用!L1111)</f>
        <v/>
      </c>
      <c r="S1111" s="28" t="str">
        <f>IF(記入用!N1111="","",ROUNDUP(記入用!N1111,1))</f>
        <v/>
      </c>
      <c r="U1111" s="28" t="str">
        <f>IF(記入用!O1111="","",ROUNDDOWN(記入用!O1111,0))</f>
        <v/>
      </c>
      <c r="W1111" s="28" t="str">
        <f>IF(記入用!P1111="","",ROUNDDOWN(記入用!P1111,0))</f>
        <v/>
      </c>
    </row>
    <row r="1112" spans="1:23">
      <c r="A1112" s="28" t="str">
        <f>IF(記入用!A1112="","",記入用!A1112)</f>
        <v/>
      </c>
      <c r="B1112" s="28" t="str">
        <f>IF(記入用!B1112="","",記入用!B1112)</f>
        <v/>
      </c>
      <c r="C1112" s="28" t="str">
        <f>IF(記入用!C1112="","",記入用!C1112)</f>
        <v/>
      </c>
      <c r="D1112" s="28" t="str">
        <f>IF(記入用!D1112="","",記入用!D1112)</f>
        <v/>
      </c>
      <c r="E1112" s="28" t="str">
        <f>IF(記入用!E1112="","",記入用!E1112)</f>
        <v/>
      </c>
      <c r="F1112" s="28" t="str">
        <f>IF(記入用!F1112="","",記入用!F1112)</f>
        <v/>
      </c>
      <c r="G1112" s="28" t="str">
        <f>IF(OR(記入用!G1112=0,記入用!H1112=0),"",ROUND((記入用!G1112+記入用!H1112)/2,0))</f>
        <v/>
      </c>
      <c r="I1112" s="28" t="str">
        <f>IF(記入用!I1112="","",記入用!I1112)</f>
        <v/>
      </c>
      <c r="K1112" s="28" t="str">
        <f>IF(記入用!J1112="","",ROUNDDOWN(記入用!J1112,0))</f>
        <v/>
      </c>
      <c r="M1112" s="28" t="str">
        <f>IF(記入用!K1112="","",記入用!K1112)</f>
        <v/>
      </c>
      <c r="O1112" s="28" t="str">
        <f>IF(記入用!M1112="","",記入用!M1112)</f>
        <v/>
      </c>
      <c r="Q1112" s="28" t="str">
        <f>IF(記入用!L1112="","",記入用!L1112)</f>
        <v/>
      </c>
      <c r="S1112" s="28" t="str">
        <f>IF(記入用!N1112="","",ROUNDUP(記入用!N1112,1))</f>
        <v/>
      </c>
      <c r="U1112" s="28" t="str">
        <f>IF(記入用!O1112="","",ROUNDDOWN(記入用!O1112,0))</f>
        <v/>
      </c>
      <c r="W1112" s="28" t="str">
        <f>IF(記入用!P1112="","",ROUNDDOWN(記入用!P1112,0))</f>
        <v/>
      </c>
    </row>
    <row r="1113" spans="1:23">
      <c r="A1113" s="28" t="str">
        <f>IF(記入用!A1113="","",記入用!A1113)</f>
        <v/>
      </c>
      <c r="B1113" s="28" t="str">
        <f>IF(記入用!B1113="","",記入用!B1113)</f>
        <v/>
      </c>
      <c r="C1113" s="28" t="str">
        <f>IF(記入用!C1113="","",記入用!C1113)</f>
        <v/>
      </c>
      <c r="D1113" s="28" t="str">
        <f>IF(記入用!D1113="","",記入用!D1113)</f>
        <v/>
      </c>
      <c r="E1113" s="28" t="str">
        <f>IF(記入用!E1113="","",記入用!E1113)</f>
        <v/>
      </c>
      <c r="F1113" s="28" t="str">
        <f>IF(記入用!F1113="","",記入用!F1113)</f>
        <v/>
      </c>
      <c r="G1113" s="28" t="str">
        <f>IF(OR(記入用!G1113=0,記入用!H1113=0),"",ROUND((記入用!G1113+記入用!H1113)/2,0))</f>
        <v/>
      </c>
      <c r="I1113" s="28" t="str">
        <f>IF(記入用!I1113="","",記入用!I1113)</f>
        <v/>
      </c>
      <c r="K1113" s="28" t="str">
        <f>IF(記入用!J1113="","",ROUNDDOWN(記入用!J1113,0))</f>
        <v/>
      </c>
      <c r="M1113" s="28" t="str">
        <f>IF(記入用!K1113="","",記入用!K1113)</f>
        <v/>
      </c>
      <c r="O1113" s="28" t="str">
        <f>IF(記入用!M1113="","",記入用!M1113)</f>
        <v/>
      </c>
      <c r="Q1113" s="28" t="str">
        <f>IF(記入用!L1113="","",記入用!L1113)</f>
        <v/>
      </c>
      <c r="S1113" s="28" t="str">
        <f>IF(記入用!N1113="","",ROUNDUP(記入用!N1113,1))</f>
        <v/>
      </c>
      <c r="U1113" s="28" t="str">
        <f>IF(記入用!O1113="","",ROUNDDOWN(記入用!O1113,0))</f>
        <v/>
      </c>
      <c r="W1113" s="28" t="str">
        <f>IF(記入用!P1113="","",ROUNDDOWN(記入用!P1113,0))</f>
        <v/>
      </c>
    </row>
    <row r="1114" spans="1:23">
      <c r="A1114" s="28" t="str">
        <f>IF(記入用!A1114="","",記入用!A1114)</f>
        <v/>
      </c>
      <c r="B1114" s="28" t="str">
        <f>IF(記入用!B1114="","",記入用!B1114)</f>
        <v/>
      </c>
      <c r="C1114" s="28" t="str">
        <f>IF(記入用!C1114="","",記入用!C1114)</f>
        <v/>
      </c>
      <c r="D1114" s="28" t="str">
        <f>IF(記入用!D1114="","",記入用!D1114)</f>
        <v/>
      </c>
      <c r="E1114" s="28" t="str">
        <f>IF(記入用!E1114="","",記入用!E1114)</f>
        <v/>
      </c>
      <c r="F1114" s="28" t="str">
        <f>IF(記入用!F1114="","",記入用!F1114)</f>
        <v/>
      </c>
      <c r="G1114" s="28" t="str">
        <f>IF(OR(記入用!G1114=0,記入用!H1114=0),"",ROUND((記入用!G1114+記入用!H1114)/2,0))</f>
        <v/>
      </c>
      <c r="I1114" s="28" t="str">
        <f>IF(記入用!I1114="","",記入用!I1114)</f>
        <v/>
      </c>
      <c r="K1114" s="28" t="str">
        <f>IF(記入用!J1114="","",ROUNDDOWN(記入用!J1114,0))</f>
        <v/>
      </c>
      <c r="M1114" s="28" t="str">
        <f>IF(記入用!K1114="","",記入用!K1114)</f>
        <v/>
      </c>
      <c r="O1114" s="28" t="str">
        <f>IF(記入用!M1114="","",記入用!M1114)</f>
        <v/>
      </c>
      <c r="Q1114" s="28" t="str">
        <f>IF(記入用!L1114="","",記入用!L1114)</f>
        <v/>
      </c>
      <c r="S1114" s="28" t="str">
        <f>IF(記入用!N1114="","",ROUNDUP(記入用!N1114,1))</f>
        <v/>
      </c>
      <c r="U1114" s="28" t="str">
        <f>IF(記入用!O1114="","",ROUNDDOWN(記入用!O1114,0))</f>
        <v/>
      </c>
      <c r="W1114" s="28" t="str">
        <f>IF(記入用!P1114="","",ROUNDDOWN(記入用!P1114,0))</f>
        <v/>
      </c>
    </row>
    <row r="1115" spans="1:23">
      <c r="A1115" s="28" t="str">
        <f>IF(記入用!A1115="","",記入用!A1115)</f>
        <v/>
      </c>
      <c r="B1115" s="28" t="str">
        <f>IF(記入用!B1115="","",記入用!B1115)</f>
        <v/>
      </c>
      <c r="C1115" s="28" t="str">
        <f>IF(記入用!C1115="","",記入用!C1115)</f>
        <v/>
      </c>
      <c r="D1115" s="28" t="str">
        <f>IF(記入用!D1115="","",記入用!D1115)</f>
        <v/>
      </c>
      <c r="E1115" s="28" t="str">
        <f>IF(記入用!E1115="","",記入用!E1115)</f>
        <v/>
      </c>
      <c r="F1115" s="28" t="str">
        <f>IF(記入用!F1115="","",記入用!F1115)</f>
        <v/>
      </c>
      <c r="G1115" s="28" t="str">
        <f>IF(OR(記入用!G1115=0,記入用!H1115=0),"",ROUND((記入用!G1115+記入用!H1115)/2,0))</f>
        <v/>
      </c>
      <c r="I1115" s="28" t="str">
        <f>IF(記入用!I1115="","",記入用!I1115)</f>
        <v/>
      </c>
      <c r="K1115" s="28" t="str">
        <f>IF(記入用!J1115="","",ROUNDDOWN(記入用!J1115,0))</f>
        <v/>
      </c>
      <c r="M1115" s="28" t="str">
        <f>IF(記入用!K1115="","",記入用!K1115)</f>
        <v/>
      </c>
      <c r="O1115" s="28" t="str">
        <f>IF(記入用!M1115="","",記入用!M1115)</f>
        <v/>
      </c>
      <c r="Q1115" s="28" t="str">
        <f>IF(記入用!L1115="","",記入用!L1115)</f>
        <v/>
      </c>
      <c r="S1115" s="28" t="str">
        <f>IF(記入用!N1115="","",ROUNDUP(記入用!N1115,1))</f>
        <v/>
      </c>
      <c r="U1115" s="28" t="str">
        <f>IF(記入用!O1115="","",ROUNDDOWN(記入用!O1115,0))</f>
        <v/>
      </c>
      <c r="W1115" s="28" t="str">
        <f>IF(記入用!P1115="","",ROUNDDOWN(記入用!P1115,0))</f>
        <v/>
      </c>
    </row>
    <row r="1116" spans="1:23">
      <c r="A1116" s="28" t="str">
        <f>IF(記入用!A1116="","",記入用!A1116)</f>
        <v/>
      </c>
      <c r="B1116" s="28" t="str">
        <f>IF(記入用!B1116="","",記入用!B1116)</f>
        <v/>
      </c>
      <c r="C1116" s="28" t="str">
        <f>IF(記入用!C1116="","",記入用!C1116)</f>
        <v/>
      </c>
      <c r="D1116" s="28" t="str">
        <f>IF(記入用!D1116="","",記入用!D1116)</f>
        <v/>
      </c>
      <c r="E1116" s="28" t="str">
        <f>IF(記入用!E1116="","",記入用!E1116)</f>
        <v/>
      </c>
      <c r="F1116" s="28" t="str">
        <f>IF(記入用!F1116="","",記入用!F1116)</f>
        <v/>
      </c>
      <c r="G1116" s="28" t="str">
        <f>IF(OR(記入用!G1116=0,記入用!H1116=0),"",ROUND((記入用!G1116+記入用!H1116)/2,0))</f>
        <v/>
      </c>
      <c r="I1116" s="28" t="str">
        <f>IF(記入用!I1116="","",記入用!I1116)</f>
        <v/>
      </c>
      <c r="K1116" s="28" t="str">
        <f>IF(記入用!J1116="","",ROUNDDOWN(記入用!J1116,0))</f>
        <v/>
      </c>
      <c r="M1116" s="28" t="str">
        <f>IF(記入用!K1116="","",記入用!K1116)</f>
        <v/>
      </c>
      <c r="O1116" s="28" t="str">
        <f>IF(記入用!M1116="","",記入用!M1116)</f>
        <v/>
      </c>
      <c r="Q1116" s="28" t="str">
        <f>IF(記入用!L1116="","",記入用!L1116)</f>
        <v/>
      </c>
      <c r="S1116" s="28" t="str">
        <f>IF(記入用!N1116="","",ROUNDUP(記入用!N1116,1))</f>
        <v/>
      </c>
      <c r="U1116" s="28" t="str">
        <f>IF(記入用!O1116="","",ROUNDDOWN(記入用!O1116,0))</f>
        <v/>
      </c>
      <c r="W1116" s="28" t="str">
        <f>IF(記入用!P1116="","",ROUNDDOWN(記入用!P1116,0))</f>
        <v/>
      </c>
    </row>
    <row r="1117" spans="1:23">
      <c r="A1117" s="28" t="str">
        <f>IF(記入用!A1117="","",記入用!A1117)</f>
        <v/>
      </c>
      <c r="B1117" s="28" t="str">
        <f>IF(記入用!B1117="","",記入用!B1117)</f>
        <v/>
      </c>
      <c r="C1117" s="28" t="str">
        <f>IF(記入用!C1117="","",記入用!C1117)</f>
        <v/>
      </c>
      <c r="D1117" s="28" t="str">
        <f>IF(記入用!D1117="","",記入用!D1117)</f>
        <v/>
      </c>
      <c r="E1117" s="28" t="str">
        <f>IF(記入用!E1117="","",記入用!E1117)</f>
        <v/>
      </c>
      <c r="F1117" s="28" t="str">
        <f>IF(記入用!F1117="","",記入用!F1117)</f>
        <v/>
      </c>
      <c r="G1117" s="28" t="str">
        <f>IF(OR(記入用!G1117=0,記入用!H1117=0),"",ROUND((記入用!G1117+記入用!H1117)/2,0))</f>
        <v/>
      </c>
      <c r="I1117" s="28" t="str">
        <f>IF(記入用!I1117="","",記入用!I1117)</f>
        <v/>
      </c>
      <c r="K1117" s="28" t="str">
        <f>IF(記入用!J1117="","",ROUNDDOWN(記入用!J1117,0))</f>
        <v/>
      </c>
      <c r="M1117" s="28" t="str">
        <f>IF(記入用!K1117="","",記入用!K1117)</f>
        <v/>
      </c>
      <c r="O1117" s="28" t="str">
        <f>IF(記入用!M1117="","",記入用!M1117)</f>
        <v/>
      </c>
      <c r="Q1117" s="28" t="str">
        <f>IF(記入用!L1117="","",記入用!L1117)</f>
        <v/>
      </c>
      <c r="S1117" s="28" t="str">
        <f>IF(記入用!N1117="","",ROUNDUP(記入用!N1117,1))</f>
        <v/>
      </c>
      <c r="U1117" s="28" t="str">
        <f>IF(記入用!O1117="","",ROUNDDOWN(記入用!O1117,0))</f>
        <v/>
      </c>
      <c r="W1117" s="28" t="str">
        <f>IF(記入用!P1117="","",ROUNDDOWN(記入用!P1117,0))</f>
        <v/>
      </c>
    </row>
    <row r="1118" spans="1:23">
      <c r="A1118" s="28" t="str">
        <f>IF(記入用!A1118="","",記入用!A1118)</f>
        <v/>
      </c>
      <c r="B1118" s="28" t="str">
        <f>IF(記入用!B1118="","",記入用!B1118)</f>
        <v/>
      </c>
      <c r="C1118" s="28" t="str">
        <f>IF(記入用!C1118="","",記入用!C1118)</f>
        <v/>
      </c>
      <c r="D1118" s="28" t="str">
        <f>IF(記入用!D1118="","",記入用!D1118)</f>
        <v/>
      </c>
      <c r="E1118" s="28" t="str">
        <f>IF(記入用!E1118="","",記入用!E1118)</f>
        <v/>
      </c>
      <c r="F1118" s="28" t="str">
        <f>IF(記入用!F1118="","",記入用!F1118)</f>
        <v/>
      </c>
      <c r="G1118" s="28" t="str">
        <f>IF(OR(記入用!G1118=0,記入用!H1118=0),"",ROUND((記入用!G1118+記入用!H1118)/2,0))</f>
        <v/>
      </c>
      <c r="I1118" s="28" t="str">
        <f>IF(記入用!I1118="","",記入用!I1118)</f>
        <v/>
      </c>
      <c r="K1118" s="28" t="str">
        <f>IF(記入用!J1118="","",ROUNDDOWN(記入用!J1118,0))</f>
        <v/>
      </c>
      <c r="M1118" s="28" t="str">
        <f>IF(記入用!K1118="","",記入用!K1118)</f>
        <v/>
      </c>
      <c r="O1118" s="28" t="str">
        <f>IF(記入用!M1118="","",記入用!M1118)</f>
        <v/>
      </c>
      <c r="Q1118" s="28" t="str">
        <f>IF(記入用!L1118="","",記入用!L1118)</f>
        <v/>
      </c>
      <c r="S1118" s="28" t="str">
        <f>IF(記入用!N1118="","",ROUNDUP(記入用!N1118,1))</f>
        <v/>
      </c>
      <c r="U1118" s="28" t="str">
        <f>IF(記入用!O1118="","",ROUNDDOWN(記入用!O1118,0))</f>
        <v/>
      </c>
      <c r="W1118" s="28" t="str">
        <f>IF(記入用!P1118="","",ROUNDDOWN(記入用!P1118,0))</f>
        <v/>
      </c>
    </row>
    <row r="1119" spans="1:23">
      <c r="A1119" s="28" t="str">
        <f>IF(記入用!A1119="","",記入用!A1119)</f>
        <v/>
      </c>
      <c r="B1119" s="28" t="str">
        <f>IF(記入用!B1119="","",記入用!B1119)</f>
        <v/>
      </c>
      <c r="C1119" s="28" t="str">
        <f>IF(記入用!C1119="","",記入用!C1119)</f>
        <v/>
      </c>
      <c r="D1119" s="28" t="str">
        <f>IF(記入用!D1119="","",記入用!D1119)</f>
        <v/>
      </c>
      <c r="E1119" s="28" t="str">
        <f>IF(記入用!E1119="","",記入用!E1119)</f>
        <v/>
      </c>
      <c r="F1119" s="28" t="str">
        <f>IF(記入用!F1119="","",記入用!F1119)</f>
        <v/>
      </c>
      <c r="G1119" s="28" t="str">
        <f>IF(OR(記入用!G1119=0,記入用!H1119=0),"",ROUND((記入用!G1119+記入用!H1119)/2,0))</f>
        <v/>
      </c>
      <c r="I1119" s="28" t="str">
        <f>IF(記入用!I1119="","",記入用!I1119)</f>
        <v/>
      </c>
      <c r="K1119" s="28" t="str">
        <f>IF(記入用!J1119="","",ROUNDDOWN(記入用!J1119,0))</f>
        <v/>
      </c>
      <c r="M1119" s="28" t="str">
        <f>IF(記入用!K1119="","",記入用!K1119)</f>
        <v/>
      </c>
      <c r="O1119" s="28" t="str">
        <f>IF(記入用!M1119="","",記入用!M1119)</f>
        <v/>
      </c>
      <c r="Q1119" s="28" t="str">
        <f>IF(記入用!L1119="","",記入用!L1119)</f>
        <v/>
      </c>
      <c r="S1119" s="28" t="str">
        <f>IF(記入用!N1119="","",ROUNDUP(記入用!N1119,1))</f>
        <v/>
      </c>
      <c r="U1119" s="28" t="str">
        <f>IF(記入用!O1119="","",ROUNDDOWN(記入用!O1119,0))</f>
        <v/>
      </c>
      <c r="W1119" s="28" t="str">
        <f>IF(記入用!P1119="","",ROUNDDOWN(記入用!P1119,0))</f>
        <v/>
      </c>
    </row>
    <row r="1120" spans="1:23">
      <c r="A1120" s="28" t="str">
        <f>IF(記入用!A1120="","",記入用!A1120)</f>
        <v/>
      </c>
      <c r="B1120" s="28" t="str">
        <f>IF(記入用!B1120="","",記入用!B1120)</f>
        <v/>
      </c>
      <c r="C1120" s="28" t="str">
        <f>IF(記入用!C1120="","",記入用!C1120)</f>
        <v/>
      </c>
      <c r="D1120" s="28" t="str">
        <f>IF(記入用!D1120="","",記入用!D1120)</f>
        <v/>
      </c>
      <c r="E1120" s="28" t="str">
        <f>IF(記入用!E1120="","",記入用!E1120)</f>
        <v/>
      </c>
      <c r="F1120" s="28" t="str">
        <f>IF(記入用!F1120="","",記入用!F1120)</f>
        <v/>
      </c>
      <c r="G1120" s="28" t="str">
        <f>IF(OR(記入用!G1120=0,記入用!H1120=0),"",ROUND((記入用!G1120+記入用!H1120)/2,0))</f>
        <v/>
      </c>
      <c r="I1120" s="28" t="str">
        <f>IF(記入用!I1120="","",記入用!I1120)</f>
        <v/>
      </c>
      <c r="K1120" s="28" t="str">
        <f>IF(記入用!J1120="","",ROUNDDOWN(記入用!J1120,0))</f>
        <v/>
      </c>
      <c r="M1120" s="28" t="str">
        <f>IF(記入用!K1120="","",記入用!K1120)</f>
        <v/>
      </c>
      <c r="O1120" s="28" t="str">
        <f>IF(記入用!M1120="","",記入用!M1120)</f>
        <v/>
      </c>
      <c r="Q1120" s="28" t="str">
        <f>IF(記入用!L1120="","",記入用!L1120)</f>
        <v/>
      </c>
      <c r="S1120" s="28" t="str">
        <f>IF(記入用!N1120="","",ROUNDUP(記入用!N1120,1))</f>
        <v/>
      </c>
      <c r="U1120" s="28" t="str">
        <f>IF(記入用!O1120="","",ROUNDDOWN(記入用!O1120,0))</f>
        <v/>
      </c>
      <c r="W1120" s="28" t="str">
        <f>IF(記入用!P1120="","",ROUNDDOWN(記入用!P1120,0))</f>
        <v/>
      </c>
    </row>
    <row r="1121" spans="1:23">
      <c r="A1121" s="28" t="str">
        <f>IF(記入用!A1121="","",記入用!A1121)</f>
        <v/>
      </c>
      <c r="B1121" s="28" t="str">
        <f>IF(記入用!B1121="","",記入用!B1121)</f>
        <v/>
      </c>
      <c r="C1121" s="28" t="str">
        <f>IF(記入用!C1121="","",記入用!C1121)</f>
        <v/>
      </c>
      <c r="D1121" s="28" t="str">
        <f>IF(記入用!D1121="","",記入用!D1121)</f>
        <v/>
      </c>
      <c r="E1121" s="28" t="str">
        <f>IF(記入用!E1121="","",記入用!E1121)</f>
        <v/>
      </c>
      <c r="F1121" s="28" t="str">
        <f>IF(記入用!F1121="","",記入用!F1121)</f>
        <v/>
      </c>
      <c r="G1121" s="28" t="str">
        <f>IF(OR(記入用!G1121=0,記入用!H1121=0),"",ROUND((記入用!G1121+記入用!H1121)/2,0))</f>
        <v/>
      </c>
      <c r="I1121" s="28" t="str">
        <f>IF(記入用!I1121="","",記入用!I1121)</f>
        <v/>
      </c>
      <c r="K1121" s="28" t="str">
        <f>IF(記入用!J1121="","",ROUNDDOWN(記入用!J1121,0))</f>
        <v/>
      </c>
      <c r="M1121" s="28" t="str">
        <f>IF(記入用!K1121="","",記入用!K1121)</f>
        <v/>
      </c>
      <c r="O1121" s="28" t="str">
        <f>IF(記入用!M1121="","",記入用!M1121)</f>
        <v/>
      </c>
      <c r="Q1121" s="28" t="str">
        <f>IF(記入用!L1121="","",記入用!L1121)</f>
        <v/>
      </c>
      <c r="S1121" s="28" t="str">
        <f>IF(記入用!N1121="","",ROUNDUP(記入用!N1121,1))</f>
        <v/>
      </c>
      <c r="U1121" s="28" t="str">
        <f>IF(記入用!O1121="","",ROUNDDOWN(記入用!O1121,0))</f>
        <v/>
      </c>
      <c r="W1121" s="28" t="str">
        <f>IF(記入用!P1121="","",ROUNDDOWN(記入用!P1121,0))</f>
        <v/>
      </c>
    </row>
    <row r="1122" spans="1:23">
      <c r="A1122" s="28" t="str">
        <f>IF(記入用!A1122="","",記入用!A1122)</f>
        <v/>
      </c>
      <c r="B1122" s="28" t="str">
        <f>IF(記入用!B1122="","",記入用!B1122)</f>
        <v/>
      </c>
      <c r="C1122" s="28" t="str">
        <f>IF(記入用!C1122="","",記入用!C1122)</f>
        <v/>
      </c>
      <c r="D1122" s="28" t="str">
        <f>IF(記入用!D1122="","",記入用!D1122)</f>
        <v/>
      </c>
      <c r="E1122" s="28" t="str">
        <f>IF(記入用!E1122="","",記入用!E1122)</f>
        <v/>
      </c>
      <c r="F1122" s="28" t="str">
        <f>IF(記入用!F1122="","",記入用!F1122)</f>
        <v/>
      </c>
      <c r="G1122" s="28" t="str">
        <f>IF(OR(記入用!G1122=0,記入用!H1122=0),"",ROUND((記入用!G1122+記入用!H1122)/2,0))</f>
        <v/>
      </c>
      <c r="I1122" s="28" t="str">
        <f>IF(記入用!I1122="","",記入用!I1122)</f>
        <v/>
      </c>
      <c r="K1122" s="28" t="str">
        <f>IF(記入用!J1122="","",ROUNDDOWN(記入用!J1122,0))</f>
        <v/>
      </c>
      <c r="M1122" s="28" t="str">
        <f>IF(記入用!K1122="","",記入用!K1122)</f>
        <v/>
      </c>
      <c r="O1122" s="28" t="str">
        <f>IF(記入用!M1122="","",記入用!M1122)</f>
        <v/>
      </c>
      <c r="Q1122" s="28" t="str">
        <f>IF(記入用!L1122="","",記入用!L1122)</f>
        <v/>
      </c>
      <c r="S1122" s="28" t="str">
        <f>IF(記入用!N1122="","",ROUNDUP(記入用!N1122,1))</f>
        <v/>
      </c>
      <c r="U1122" s="28" t="str">
        <f>IF(記入用!O1122="","",ROUNDDOWN(記入用!O1122,0))</f>
        <v/>
      </c>
      <c r="W1122" s="28" t="str">
        <f>IF(記入用!P1122="","",ROUNDDOWN(記入用!P1122,0))</f>
        <v/>
      </c>
    </row>
    <row r="1123" spans="1:23">
      <c r="A1123" s="28" t="str">
        <f>IF(記入用!A1123="","",記入用!A1123)</f>
        <v/>
      </c>
      <c r="B1123" s="28" t="str">
        <f>IF(記入用!B1123="","",記入用!B1123)</f>
        <v/>
      </c>
      <c r="C1123" s="28" t="str">
        <f>IF(記入用!C1123="","",記入用!C1123)</f>
        <v/>
      </c>
      <c r="D1123" s="28" t="str">
        <f>IF(記入用!D1123="","",記入用!D1123)</f>
        <v/>
      </c>
      <c r="E1123" s="28" t="str">
        <f>IF(記入用!E1123="","",記入用!E1123)</f>
        <v/>
      </c>
      <c r="F1123" s="28" t="str">
        <f>IF(記入用!F1123="","",記入用!F1123)</f>
        <v/>
      </c>
      <c r="G1123" s="28" t="str">
        <f>IF(OR(記入用!G1123=0,記入用!H1123=0),"",ROUND((記入用!G1123+記入用!H1123)/2,0))</f>
        <v/>
      </c>
      <c r="I1123" s="28" t="str">
        <f>IF(記入用!I1123="","",記入用!I1123)</f>
        <v/>
      </c>
      <c r="K1123" s="28" t="str">
        <f>IF(記入用!J1123="","",ROUNDDOWN(記入用!J1123,0))</f>
        <v/>
      </c>
      <c r="M1123" s="28" t="str">
        <f>IF(記入用!K1123="","",記入用!K1123)</f>
        <v/>
      </c>
      <c r="O1123" s="28" t="str">
        <f>IF(記入用!M1123="","",記入用!M1123)</f>
        <v/>
      </c>
      <c r="Q1123" s="28" t="str">
        <f>IF(記入用!L1123="","",記入用!L1123)</f>
        <v/>
      </c>
      <c r="S1123" s="28" t="str">
        <f>IF(記入用!N1123="","",ROUNDUP(記入用!N1123,1))</f>
        <v/>
      </c>
      <c r="U1123" s="28" t="str">
        <f>IF(記入用!O1123="","",ROUNDDOWN(記入用!O1123,0))</f>
        <v/>
      </c>
      <c r="W1123" s="28" t="str">
        <f>IF(記入用!P1123="","",ROUNDDOWN(記入用!P1123,0))</f>
        <v/>
      </c>
    </row>
    <row r="1124" spans="1:23">
      <c r="A1124" s="28" t="str">
        <f>IF(記入用!A1124="","",記入用!A1124)</f>
        <v/>
      </c>
      <c r="B1124" s="28" t="str">
        <f>IF(記入用!B1124="","",記入用!B1124)</f>
        <v/>
      </c>
      <c r="C1124" s="28" t="str">
        <f>IF(記入用!C1124="","",記入用!C1124)</f>
        <v/>
      </c>
      <c r="D1124" s="28" t="str">
        <f>IF(記入用!D1124="","",記入用!D1124)</f>
        <v/>
      </c>
      <c r="E1124" s="28" t="str">
        <f>IF(記入用!E1124="","",記入用!E1124)</f>
        <v/>
      </c>
      <c r="F1124" s="28" t="str">
        <f>IF(記入用!F1124="","",記入用!F1124)</f>
        <v/>
      </c>
      <c r="G1124" s="28" t="str">
        <f>IF(OR(記入用!G1124=0,記入用!H1124=0),"",ROUND((記入用!G1124+記入用!H1124)/2,0))</f>
        <v/>
      </c>
      <c r="I1124" s="28" t="str">
        <f>IF(記入用!I1124="","",記入用!I1124)</f>
        <v/>
      </c>
      <c r="K1124" s="28" t="str">
        <f>IF(記入用!J1124="","",ROUNDDOWN(記入用!J1124,0))</f>
        <v/>
      </c>
      <c r="M1124" s="28" t="str">
        <f>IF(記入用!K1124="","",記入用!K1124)</f>
        <v/>
      </c>
      <c r="O1124" s="28" t="str">
        <f>IF(記入用!M1124="","",記入用!M1124)</f>
        <v/>
      </c>
      <c r="Q1124" s="28" t="str">
        <f>IF(記入用!L1124="","",記入用!L1124)</f>
        <v/>
      </c>
      <c r="S1124" s="28" t="str">
        <f>IF(記入用!N1124="","",ROUNDUP(記入用!N1124,1))</f>
        <v/>
      </c>
      <c r="U1124" s="28" t="str">
        <f>IF(記入用!O1124="","",ROUNDDOWN(記入用!O1124,0))</f>
        <v/>
      </c>
      <c r="W1124" s="28" t="str">
        <f>IF(記入用!P1124="","",ROUNDDOWN(記入用!P1124,0))</f>
        <v/>
      </c>
    </row>
    <row r="1125" spans="1:23">
      <c r="A1125" s="28" t="str">
        <f>IF(記入用!A1125="","",記入用!A1125)</f>
        <v/>
      </c>
      <c r="B1125" s="28" t="str">
        <f>IF(記入用!B1125="","",記入用!B1125)</f>
        <v/>
      </c>
      <c r="C1125" s="28" t="str">
        <f>IF(記入用!C1125="","",記入用!C1125)</f>
        <v/>
      </c>
      <c r="D1125" s="28" t="str">
        <f>IF(記入用!D1125="","",記入用!D1125)</f>
        <v/>
      </c>
      <c r="E1125" s="28" t="str">
        <f>IF(記入用!E1125="","",記入用!E1125)</f>
        <v/>
      </c>
      <c r="F1125" s="28" t="str">
        <f>IF(記入用!F1125="","",記入用!F1125)</f>
        <v/>
      </c>
      <c r="G1125" s="28" t="str">
        <f>IF(OR(記入用!G1125=0,記入用!H1125=0),"",ROUND((記入用!G1125+記入用!H1125)/2,0))</f>
        <v/>
      </c>
      <c r="I1125" s="28" t="str">
        <f>IF(記入用!I1125="","",記入用!I1125)</f>
        <v/>
      </c>
      <c r="K1125" s="28" t="str">
        <f>IF(記入用!J1125="","",ROUNDDOWN(記入用!J1125,0))</f>
        <v/>
      </c>
      <c r="M1125" s="28" t="str">
        <f>IF(記入用!K1125="","",記入用!K1125)</f>
        <v/>
      </c>
      <c r="O1125" s="28" t="str">
        <f>IF(記入用!M1125="","",記入用!M1125)</f>
        <v/>
      </c>
      <c r="Q1125" s="28" t="str">
        <f>IF(記入用!L1125="","",記入用!L1125)</f>
        <v/>
      </c>
      <c r="S1125" s="28" t="str">
        <f>IF(記入用!N1125="","",ROUNDUP(記入用!N1125,1))</f>
        <v/>
      </c>
      <c r="U1125" s="28" t="str">
        <f>IF(記入用!O1125="","",ROUNDDOWN(記入用!O1125,0))</f>
        <v/>
      </c>
      <c r="W1125" s="28" t="str">
        <f>IF(記入用!P1125="","",ROUNDDOWN(記入用!P1125,0))</f>
        <v/>
      </c>
    </row>
    <row r="1126" spans="1:23">
      <c r="A1126" s="28" t="str">
        <f>IF(記入用!A1126="","",記入用!A1126)</f>
        <v/>
      </c>
      <c r="B1126" s="28" t="str">
        <f>IF(記入用!B1126="","",記入用!B1126)</f>
        <v/>
      </c>
      <c r="C1126" s="28" t="str">
        <f>IF(記入用!C1126="","",記入用!C1126)</f>
        <v/>
      </c>
      <c r="D1126" s="28" t="str">
        <f>IF(記入用!D1126="","",記入用!D1126)</f>
        <v/>
      </c>
      <c r="E1126" s="28" t="str">
        <f>IF(記入用!E1126="","",記入用!E1126)</f>
        <v/>
      </c>
      <c r="F1126" s="28" t="str">
        <f>IF(記入用!F1126="","",記入用!F1126)</f>
        <v/>
      </c>
      <c r="G1126" s="28" t="str">
        <f>IF(OR(記入用!G1126=0,記入用!H1126=0),"",ROUND((記入用!G1126+記入用!H1126)/2,0))</f>
        <v/>
      </c>
      <c r="I1126" s="28" t="str">
        <f>IF(記入用!I1126="","",記入用!I1126)</f>
        <v/>
      </c>
      <c r="K1126" s="28" t="str">
        <f>IF(記入用!J1126="","",ROUNDDOWN(記入用!J1126,0))</f>
        <v/>
      </c>
      <c r="M1126" s="28" t="str">
        <f>IF(記入用!K1126="","",記入用!K1126)</f>
        <v/>
      </c>
      <c r="O1126" s="28" t="str">
        <f>IF(記入用!M1126="","",記入用!M1126)</f>
        <v/>
      </c>
      <c r="Q1126" s="28" t="str">
        <f>IF(記入用!L1126="","",記入用!L1126)</f>
        <v/>
      </c>
      <c r="S1126" s="28" t="str">
        <f>IF(記入用!N1126="","",ROUNDUP(記入用!N1126,1))</f>
        <v/>
      </c>
      <c r="U1126" s="28" t="str">
        <f>IF(記入用!O1126="","",ROUNDDOWN(記入用!O1126,0))</f>
        <v/>
      </c>
      <c r="W1126" s="28" t="str">
        <f>IF(記入用!P1126="","",ROUNDDOWN(記入用!P1126,0))</f>
        <v/>
      </c>
    </row>
    <row r="1127" spans="1:23">
      <c r="A1127" s="28" t="str">
        <f>IF(記入用!A1127="","",記入用!A1127)</f>
        <v/>
      </c>
      <c r="B1127" s="28" t="str">
        <f>IF(記入用!B1127="","",記入用!B1127)</f>
        <v/>
      </c>
      <c r="C1127" s="28" t="str">
        <f>IF(記入用!C1127="","",記入用!C1127)</f>
        <v/>
      </c>
      <c r="D1127" s="28" t="str">
        <f>IF(記入用!D1127="","",記入用!D1127)</f>
        <v/>
      </c>
      <c r="E1127" s="28" t="str">
        <f>IF(記入用!E1127="","",記入用!E1127)</f>
        <v/>
      </c>
      <c r="F1127" s="28" t="str">
        <f>IF(記入用!F1127="","",記入用!F1127)</f>
        <v/>
      </c>
      <c r="G1127" s="28" t="str">
        <f>IF(OR(記入用!G1127=0,記入用!H1127=0),"",ROUND((記入用!G1127+記入用!H1127)/2,0))</f>
        <v/>
      </c>
      <c r="I1127" s="28" t="str">
        <f>IF(記入用!I1127="","",記入用!I1127)</f>
        <v/>
      </c>
      <c r="K1127" s="28" t="str">
        <f>IF(記入用!J1127="","",ROUNDDOWN(記入用!J1127,0))</f>
        <v/>
      </c>
      <c r="M1127" s="28" t="str">
        <f>IF(記入用!K1127="","",記入用!K1127)</f>
        <v/>
      </c>
      <c r="O1127" s="28" t="str">
        <f>IF(記入用!M1127="","",記入用!M1127)</f>
        <v/>
      </c>
      <c r="Q1127" s="28" t="str">
        <f>IF(記入用!L1127="","",記入用!L1127)</f>
        <v/>
      </c>
      <c r="S1127" s="28" t="str">
        <f>IF(記入用!N1127="","",ROUNDUP(記入用!N1127,1))</f>
        <v/>
      </c>
      <c r="U1127" s="28" t="str">
        <f>IF(記入用!O1127="","",ROUNDDOWN(記入用!O1127,0))</f>
        <v/>
      </c>
      <c r="W1127" s="28" t="str">
        <f>IF(記入用!P1127="","",ROUNDDOWN(記入用!P1127,0))</f>
        <v/>
      </c>
    </row>
    <row r="1128" spans="1:23">
      <c r="A1128" s="28" t="str">
        <f>IF(記入用!A1128="","",記入用!A1128)</f>
        <v/>
      </c>
      <c r="B1128" s="28" t="str">
        <f>IF(記入用!B1128="","",記入用!B1128)</f>
        <v/>
      </c>
      <c r="C1128" s="28" t="str">
        <f>IF(記入用!C1128="","",記入用!C1128)</f>
        <v/>
      </c>
      <c r="D1128" s="28" t="str">
        <f>IF(記入用!D1128="","",記入用!D1128)</f>
        <v/>
      </c>
      <c r="E1128" s="28" t="str">
        <f>IF(記入用!E1128="","",記入用!E1128)</f>
        <v/>
      </c>
      <c r="F1128" s="28" t="str">
        <f>IF(記入用!F1128="","",記入用!F1128)</f>
        <v/>
      </c>
      <c r="G1128" s="28" t="str">
        <f>IF(OR(記入用!G1128=0,記入用!H1128=0),"",ROUND((記入用!G1128+記入用!H1128)/2,0))</f>
        <v/>
      </c>
      <c r="I1128" s="28" t="str">
        <f>IF(記入用!I1128="","",記入用!I1128)</f>
        <v/>
      </c>
      <c r="K1128" s="28" t="str">
        <f>IF(記入用!J1128="","",ROUNDDOWN(記入用!J1128,0))</f>
        <v/>
      </c>
      <c r="M1128" s="28" t="str">
        <f>IF(記入用!K1128="","",記入用!K1128)</f>
        <v/>
      </c>
      <c r="O1128" s="28" t="str">
        <f>IF(記入用!M1128="","",記入用!M1128)</f>
        <v/>
      </c>
      <c r="Q1128" s="28" t="str">
        <f>IF(記入用!L1128="","",記入用!L1128)</f>
        <v/>
      </c>
      <c r="S1128" s="28" t="str">
        <f>IF(記入用!N1128="","",ROUNDUP(記入用!N1128,1))</f>
        <v/>
      </c>
      <c r="U1128" s="28" t="str">
        <f>IF(記入用!O1128="","",ROUNDDOWN(記入用!O1128,0))</f>
        <v/>
      </c>
      <c r="W1128" s="28" t="str">
        <f>IF(記入用!P1128="","",ROUNDDOWN(記入用!P1128,0))</f>
        <v/>
      </c>
    </row>
    <row r="1129" spans="1:23">
      <c r="A1129" s="28" t="str">
        <f>IF(記入用!A1129="","",記入用!A1129)</f>
        <v/>
      </c>
      <c r="B1129" s="28" t="str">
        <f>IF(記入用!B1129="","",記入用!B1129)</f>
        <v/>
      </c>
      <c r="C1129" s="28" t="str">
        <f>IF(記入用!C1129="","",記入用!C1129)</f>
        <v/>
      </c>
      <c r="D1129" s="28" t="str">
        <f>IF(記入用!D1129="","",記入用!D1129)</f>
        <v/>
      </c>
      <c r="E1129" s="28" t="str">
        <f>IF(記入用!E1129="","",記入用!E1129)</f>
        <v/>
      </c>
      <c r="F1129" s="28" t="str">
        <f>IF(記入用!F1129="","",記入用!F1129)</f>
        <v/>
      </c>
      <c r="G1129" s="28" t="str">
        <f>IF(OR(記入用!G1129=0,記入用!H1129=0),"",ROUND((記入用!G1129+記入用!H1129)/2,0))</f>
        <v/>
      </c>
      <c r="I1129" s="28" t="str">
        <f>IF(記入用!I1129="","",記入用!I1129)</f>
        <v/>
      </c>
      <c r="K1129" s="28" t="str">
        <f>IF(記入用!J1129="","",ROUNDDOWN(記入用!J1129,0))</f>
        <v/>
      </c>
      <c r="M1129" s="28" t="str">
        <f>IF(記入用!K1129="","",記入用!K1129)</f>
        <v/>
      </c>
      <c r="O1129" s="28" t="str">
        <f>IF(記入用!M1129="","",記入用!M1129)</f>
        <v/>
      </c>
      <c r="Q1129" s="28" t="str">
        <f>IF(記入用!L1129="","",記入用!L1129)</f>
        <v/>
      </c>
      <c r="S1129" s="28" t="str">
        <f>IF(記入用!N1129="","",ROUNDUP(記入用!N1129,1))</f>
        <v/>
      </c>
      <c r="U1129" s="28" t="str">
        <f>IF(記入用!O1129="","",ROUNDDOWN(記入用!O1129,0))</f>
        <v/>
      </c>
      <c r="W1129" s="28" t="str">
        <f>IF(記入用!P1129="","",ROUNDDOWN(記入用!P1129,0))</f>
        <v/>
      </c>
    </row>
    <row r="1130" spans="1:23">
      <c r="A1130" s="28" t="str">
        <f>IF(記入用!A1130="","",記入用!A1130)</f>
        <v/>
      </c>
      <c r="B1130" s="28" t="str">
        <f>IF(記入用!B1130="","",記入用!B1130)</f>
        <v/>
      </c>
      <c r="C1130" s="28" t="str">
        <f>IF(記入用!C1130="","",記入用!C1130)</f>
        <v/>
      </c>
      <c r="D1130" s="28" t="str">
        <f>IF(記入用!D1130="","",記入用!D1130)</f>
        <v/>
      </c>
      <c r="E1130" s="28" t="str">
        <f>IF(記入用!E1130="","",記入用!E1130)</f>
        <v/>
      </c>
      <c r="F1130" s="28" t="str">
        <f>IF(記入用!F1130="","",記入用!F1130)</f>
        <v/>
      </c>
      <c r="G1130" s="28" t="str">
        <f>IF(OR(記入用!G1130=0,記入用!H1130=0),"",ROUND((記入用!G1130+記入用!H1130)/2,0))</f>
        <v/>
      </c>
      <c r="I1130" s="28" t="str">
        <f>IF(記入用!I1130="","",記入用!I1130)</f>
        <v/>
      </c>
      <c r="K1130" s="28" t="str">
        <f>IF(記入用!J1130="","",ROUNDDOWN(記入用!J1130,0))</f>
        <v/>
      </c>
      <c r="M1130" s="28" t="str">
        <f>IF(記入用!K1130="","",記入用!K1130)</f>
        <v/>
      </c>
      <c r="O1130" s="28" t="str">
        <f>IF(記入用!M1130="","",記入用!M1130)</f>
        <v/>
      </c>
      <c r="Q1130" s="28" t="str">
        <f>IF(記入用!L1130="","",記入用!L1130)</f>
        <v/>
      </c>
      <c r="S1130" s="28" t="str">
        <f>IF(記入用!N1130="","",ROUNDUP(記入用!N1130,1))</f>
        <v/>
      </c>
      <c r="U1130" s="28" t="str">
        <f>IF(記入用!O1130="","",ROUNDDOWN(記入用!O1130,0))</f>
        <v/>
      </c>
      <c r="W1130" s="28" t="str">
        <f>IF(記入用!P1130="","",ROUNDDOWN(記入用!P1130,0))</f>
        <v/>
      </c>
    </row>
    <row r="1131" spans="1:23">
      <c r="A1131" s="28" t="str">
        <f>IF(記入用!A1131="","",記入用!A1131)</f>
        <v/>
      </c>
      <c r="B1131" s="28" t="str">
        <f>IF(記入用!B1131="","",記入用!B1131)</f>
        <v/>
      </c>
      <c r="C1131" s="28" t="str">
        <f>IF(記入用!C1131="","",記入用!C1131)</f>
        <v/>
      </c>
      <c r="D1131" s="28" t="str">
        <f>IF(記入用!D1131="","",記入用!D1131)</f>
        <v/>
      </c>
      <c r="E1131" s="28" t="str">
        <f>IF(記入用!E1131="","",記入用!E1131)</f>
        <v/>
      </c>
      <c r="F1131" s="28" t="str">
        <f>IF(記入用!F1131="","",記入用!F1131)</f>
        <v/>
      </c>
      <c r="G1131" s="28" t="str">
        <f>IF(OR(記入用!G1131=0,記入用!H1131=0),"",ROUND((記入用!G1131+記入用!H1131)/2,0))</f>
        <v/>
      </c>
      <c r="I1131" s="28" t="str">
        <f>IF(記入用!I1131="","",記入用!I1131)</f>
        <v/>
      </c>
      <c r="K1131" s="28" t="str">
        <f>IF(記入用!J1131="","",ROUNDDOWN(記入用!J1131,0))</f>
        <v/>
      </c>
      <c r="M1131" s="28" t="str">
        <f>IF(記入用!K1131="","",記入用!K1131)</f>
        <v/>
      </c>
      <c r="O1131" s="28" t="str">
        <f>IF(記入用!M1131="","",記入用!M1131)</f>
        <v/>
      </c>
      <c r="Q1131" s="28" t="str">
        <f>IF(記入用!L1131="","",記入用!L1131)</f>
        <v/>
      </c>
      <c r="S1131" s="28" t="str">
        <f>IF(記入用!N1131="","",ROUNDUP(記入用!N1131,1))</f>
        <v/>
      </c>
      <c r="U1131" s="28" t="str">
        <f>IF(記入用!O1131="","",ROUNDDOWN(記入用!O1131,0))</f>
        <v/>
      </c>
      <c r="W1131" s="28" t="str">
        <f>IF(記入用!P1131="","",ROUNDDOWN(記入用!P1131,0))</f>
        <v/>
      </c>
    </row>
    <row r="1132" spans="1:23">
      <c r="A1132" s="28" t="str">
        <f>IF(記入用!A1132="","",記入用!A1132)</f>
        <v/>
      </c>
      <c r="B1132" s="28" t="str">
        <f>IF(記入用!B1132="","",記入用!B1132)</f>
        <v/>
      </c>
      <c r="C1132" s="28" t="str">
        <f>IF(記入用!C1132="","",記入用!C1132)</f>
        <v/>
      </c>
      <c r="D1132" s="28" t="str">
        <f>IF(記入用!D1132="","",記入用!D1132)</f>
        <v/>
      </c>
      <c r="E1132" s="28" t="str">
        <f>IF(記入用!E1132="","",記入用!E1132)</f>
        <v/>
      </c>
      <c r="F1132" s="28" t="str">
        <f>IF(記入用!F1132="","",記入用!F1132)</f>
        <v/>
      </c>
      <c r="G1132" s="28" t="str">
        <f>IF(OR(記入用!G1132=0,記入用!H1132=0),"",ROUND((記入用!G1132+記入用!H1132)/2,0))</f>
        <v/>
      </c>
      <c r="I1132" s="28" t="str">
        <f>IF(記入用!I1132="","",記入用!I1132)</f>
        <v/>
      </c>
      <c r="K1132" s="28" t="str">
        <f>IF(記入用!J1132="","",ROUNDDOWN(記入用!J1132,0))</f>
        <v/>
      </c>
      <c r="M1132" s="28" t="str">
        <f>IF(記入用!K1132="","",記入用!K1132)</f>
        <v/>
      </c>
      <c r="O1132" s="28" t="str">
        <f>IF(記入用!M1132="","",記入用!M1132)</f>
        <v/>
      </c>
      <c r="Q1132" s="28" t="str">
        <f>IF(記入用!L1132="","",記入用!L1132)</f>
        <v/>
      </c>
      <c r="S1132" s="28" t="str">
        <f>IF(記入用!N1132="","",ROUNDUP(記入用!N1132,1))</f>
        <v/>
      </c>
      <c r="U1132" s="28" t="str">
        <f>IF(記入用!O1132="","",ROUNDDOWN(記入用!O1132,0))</f>
        <v/>
      </c>
      <c r="W1132" s="28" t="str">
        <f>IF(記入用!P1132="","",ROUNDDOWN(記入用!P1132,0))</f>
        <v/>
      </c>
    </row>
    <row r="1133" spans="1:23">
      <c r="A1133" s="28" t="str">
        <f>IF(記入用!A1133="","",記入用!A1133)</f>
        <v/>
      </c>
      <c r="B1133" s="28" t="str">
        <f>IF(記入用!B1133="","",記入用!B1133)</f>
        <v/>
      </c>
      <c r="C1133" s="28" t="str">
        <f>IF(記入用!C1133="","",記入用!C1133)</f>
        <v/>
      </c>
      <c r="D1133" s="28" t="str">
        <f>IF(記入用!D1133="","",記入用!D1133)</f>
        <v/>
      </c>
      <c r="E1133" s="28" t="str">
        <f>IF(記入用!E1133="","",記入用!E1133)</f>
        <v/>
      </c>
      <c r="F1133" s="28" t="str">
        <f>IF(記入用!F1133="","",記入用!F1133)</f>
        <v/>
      </c>
      <c r="G1133" s="28" t="str">
        <f>IF(OR(記入用!G1133=0,記入用!H1133=0),"",ROUND((記入用!G1133+記入用!H1133)/2,0))</f>
        <v/>
      </c>
      <c r="I1133" s="28" t="str">
        <f>IF(記入用!I1133="","",記入用!I1133)</f>
        <v/>
      </c>
      <c r="K1133" s="28" t="str">
        <f>IF(記入用!J1133="","",ROUNDDOWN(記入用!J1133,0))</f>
        <v/>
      </c>
      <c r="M1133" s="28" t="str">
        <f>IF(記入用!K1133="","",記入用!K1133)</f>
        <v/>
      </c>
      <c r="O1133" s="28" t="str">
        <f>IF(記入用!M1133="","",記入用!M1133)</f>
        <v/>
      </c>
      <c r="Q1133" s="28" t="str">
        <f>IF(記入用!L1133="","",記入用!L1133)</f>
        <v/>
      </c>
      <c r="S1133" s="28" t="str">
        <f>IF(記入用!N1133="","",ROUNDUP(記入用!N1133,1))</f>
        <v/>
      </c>
      <c r="U1133" s="28" t="str">
        <f>IF(記入用!O1133="","",ROUNDDOWN(記入用!O1133,0))</f>
        <v/>
      </c>
      <c r="W1133" s="28" t="str">
        <f>IF(記入用!P1133="","",ROUNDDOWN(記入用!P1133,0))</f>
        <v/>
      </c>
    </row>
    <row r="1134" spans="1:23">
      <c r="A1134" s="28" t="str">
        <f>IF(記入用!A1134="","",記入用!A1134)</f>
        <v/>
      </c>
      <c r="B1134" s="28" t="str">
        <f>IF(記入用!B1134="","",記入用!B1134)</f>
        <v/>
      </c>
      <c r="C1134" s="28" t="str">
        <f>IF(記入用!C1134="","",記入用!C1134)</f>
        <v/>
      </c>
      <c r="D1134" s="28" t="str">
        <f>IF(記入用!D1134="","",記入用!D1134)</f>
        <v/>
      </c>
      <c r="E1134" s="28" t="str">
        <f>IF(記入用!E1134="","",記入用!E1134)</f>
        <v/>
      </c>
      <c r="F1134" s="28" t="str">
        <f>IF(記入用!F1134="","",記入用!F1134)</f>
        <v/>
      </c>
      <c r="G1134" s="28" t="str">
        <f>IF(OR(記入用!G1134=0,記入用!H1134=0),"",ROUND((記入用!G1134+記入用!H1134)/2,0))</f>
        <v/>
      </c>
      <c r="I1134" s="28" t="str">
        <f>IF(記入用!I1134="","",記入用!I1134)</f>
        <v/>
      </c>
      <c r="K1134" s="28" t="str">
        <f>IF(記入用!J1134="","",ROUNDDOWN(記入用!J1134,0))</f>
        <v/>
      </c>
      <c r="M1134" s="28" t="str">
        <f>IF(記入用!K1134="","",記入用!K1134)</f>
        <v/>
      </c>
      <c r="O1134" s="28" t="str">
        <f>IF(記入用!M1134="","",記入用!M1134)</f>
        <v/>
      </c>
      <c r="Q1134" s="28" t="str">
        <f>IF(記入用!L1134="","",記入用!L1134)</f>
        <v/>
      </c>
      <c r="S1134" s="28" t="str">
        <f>IF(記入用!N1134="","",ROUNDUP(記入用!N1134,1))</f>
        <v/>
      </c>
      <c r="U1134" s="28" t="str">
        <f>IF(記入用!O1134="","",ROUNDDOWN(記入用!O1134,0))</f>
        <v/>
      </c>
      <c r="W1134" s="28" t="str">
        <f>IF(記入用!P1134="","",ROUNDDOWN(記入用!P1134,0))</f>
        <v/>
      </c>
    </row>
    <row r="1135" spans="1:23">
      <c r="A1135" s="28" t="str">
        <f>IF(記入用!A1135="","",記入用!A1135)</f>
        <v/>
      </c>
      <c r="B1135" s="28" t="str">
        <f>IF(記入用!B1135="","",記入用!B1135)</f>
        <v/>
      </c>
      <c r="C1135" s="28" t="str">
        <f>IF(記入用!C1135="","",記入用!C1135)</f>
        <v/>
      </c>
      <c r="D1135" s="28" t="str">
        <f>IF(記入用!D1135="","",記入用!D1135)</f>
        <v/>
      </c>
      <c r="E1135" s="28" t="str">
        <f>IF(記入用!E1135="","",記入用!E1135)</f>
        <v/>
      </c>
      <c r="F1135" s="28" t="str">
        <f>IF(記入用!F1135="","",記入用!F1135)</f>
        <v/>
      </c>
      <c r="G1135" s="28" t="str">
        <f>IF(OR(記入用!G1135=0,記入用!H1135=0),"",ROUND((記入用!G1135+記入用!H1135)/2,0))</f>
        <v/>
      </c>
      <c r="I1135" s="28" t="str">
        <f>IF(記入用!I1135="","",記入用!I1135)</f>
        <v/>
      </c>
      <c r="K1135" s="28" t="str">
        <f>IF(記入用!J1135="","",ROUNDDOWN(記入用!J1135,0))</f>
        <v/>
      </c>
      <c r="M1135" s="28" t="str">
        <f>IF(記入用!K1135="","",記入用!K1135)</f>
        <v/>
      </c>
      <c r="O1135" s="28" t="str">
        <f>IF(記入用!M1135="","",記入用!M1135)</f>
        <v/>
      </c>
      <c r="Q1135" s="28" t="str">
        <f>IF(記入用!L1135="","",記入用!L1135)</f>
        <v/>
      </c>
      <c r="S1135" s="28" t="str">
        <f>IF(記入用!N1135="","",ROUNDUP(記入用!N1135,1))</f>
        <v/>
      </c>
      <c r="U1135" s="28" t="str">
        <f>IF(記入用!O1135="","",ROUNDDOWN(記入用!O1135,0))</f>
        <v/>
      </c>
      <c r="W1135" s="28" t="str">
        <f>IF(記入用!P1135="","",ROUNDDOWN(記入用!P1135,0))</f>
        <v/>
      </c>
    </row>
    <row r="1136" spans="1:23">
      <c r="A1136" s="28" t="str">
        <f>IF(記入用!A1136="","",記入用!A1136)</f>
        <v/>
      </c>
      <c r="B1136" s="28" t="str">
        <f>IF(記入用!B1136="","",記入用!B1136)</f>
        <v/>
      </c>
      <c r="C1136" s="28" t="str">
        <f>IF(記入用!C1136="","",記入用!C1136)</f>
        <v/>
      </c>
      <c r="D1136" s="28" t="str">
        <f>IF(記入用!D1136="","",記入用!D1136)</f>
        <v/>
      </c>
      <c r="E1136" s="28" t="str">
        <f>IF(記入用!E1136="","",記入用!E1136)</f>
        <v/>
      </c>
      <c r="F1136" s="28" t="str">
        <f>IF(記入用!F1136="","",記入用!F1136)</f>
        <v/>
      </c>
      <c r="G1136" s="28" t="str">
        <f>IF(OR(記入用!G1136=0,記入用!H1136=0),"",ROUND((記入用!G1136+記入用!H1136)/2,0))</f>
        <v/>
      </c>
      <c r="I1136" s="28" t="str">
        <f>IF(記入用!I1136="","",記入用!I1136)</f>
        <v/>
      </c>
      <c r="K1136" s="28" t="str">
        <f>IF(記入用!J1136="","",ROUNDDOWN(記入用!J1136,0))</f>
        <v/>
      </c>
      <c r="M1136" s="28" t="str">
        <f>IF(記入用!K1136="","",記入用!K1136)</f>
        <v/>
      </c>
      <c r="O1136" s="28" t="str">
        <f>IF(記入用!M1136="","",記入用!M1136)</f>
        <v/>
      </c>
      <c r="Q1136" s="28" t="str">
        <f>IF(記入用!L1136="","",記入用!L1136)</f>
        <v/>
      </c>
      <c r="S1136" s="28" t="str">
        <f>IF(記入用!N1136="","",ROUNDUP(記入用!N1136,1))</f>
        <v/>
      </c>
      <c r="U1136" s="28" t="str">
        <f>IF(記入用!O1136="","",ROUNDDOWN(記入用!O1136,0))</f>
        <v/>
      </c>
      <c r="W1136" s="28" t="str">
        <f>IF(記入用!P1136="","",ROUNDDOWN(記入用!P1136,0))</f>
        <v/>
      </c>
    </row>
    <row r="1137" spans="1:23">
      <c r="A1137" s="28" t="str">
        <f>IF(記入用!A1137="","",記入用!A1137)</f>
        <v/>
      </c>
      <c r="B1137" s="28" t="str">
        <f>IF(記入用!B1137="","",記入用!B1137)</f>
        <v/>
      </c>
      <c r="C1137" s="28" t="str">
        <f>IF(記入用!C1137="","",記入用!C1137)</f>
        <v/>
      </c>
      <c r="D1137" s="28" t="str">
        <f>IF(記入用!D1137="","",記入用!D1137)</f>
        <v/>
      </c>
      <c r="E1137" s="28" t="str">
        <f>IF(記入用!E1137="","",記入用!E1137)</f>
        <v/>
      </c>
      <c r="F1137" s="28" t="str">
        <f>IF(記入用!F1137="","",記入用!F1137)</f>
        <v/>
      </c>
      <c r="G1137" s="28" t="str">
        <f>IF(OR(記入用!G1137=0,記入用!H1137=0),"",ROUND((記入用!G1137+記入用!H1137)/2,0))</f>
        <v/>
      </c>
      <c r="I1137" s="28" t="str">
        <f>IF(記入用!I1137="","",記入用!I1137)</f>
        <v/>
      </c>
      <c r="K1137" s="28" t="str">
        <f>IF(記入用!J1137="","",ROUNDDOWN(記入用!J1137,0))</f>
        <v/>
      </c>
      <c r="M1137" s="28" t="str">
        <f>IF(記入用!K1137="","",記入用!K1137)</f>
        <v/>
      </c>
      <c r="O1137" s="28" t="str">
        <f>IF(記入用!M1137="","",記入用!M1137)</f>
        <v/>
      </c>
      <c r="Q1137" s="28" t="str">
        <f>IF(記入用!L1137="","",記入用!L1137)</f>
        <v/>
      </c>
      <c r="S1137" s="28" t="str">
        <f>IF(記入用!N1137="","",ROUNDUP(記入用!N1137,1))</f>
        <v/>
      </c>
      <c r="U1137" s="28" t="str">
        <f>IF(記入用!O1137="","",ROUNDDOWN(記入用!O1137,0))</f>
        <v/>
      </c>
      <c r="W1137" s="28" t="str">
        <f>IF(記入用!P1137="","",ROUNDDOWN(記入用!P1137,0))</f>
        <v/>
      </c>
    </row>
    <row r="1138" spans="1:23">
      <c r="A1138" s="28" t="str">
        <f>IF(記入用!A1138="","",記入用!A1138)</f>
        <v/>
      </c>
      <c r="B1138" s="28" t="str">
        <f>IF(記入用!B1138="","",記入用!B1138)</f>
        <v/>
      </c>
      <c r="C1138" s="28" t="str">
        <f>IF(記入用!C1138="","",記入用!C1138)</f>
        <v/>
      </c>
      <c r="D1138" s="28" t="str">
        <f>IF(記入用!D1138="","",記入用!D1138)</f>
        <v/>
      </c>
      <c r="E1138" s="28" t="str">
        <f>IF(記入用!E1138="","",記入用!E1138)</f>
        <v/>
      </c>
      <c r="F1138" s="28" t="str">
        <f>IF(記入用!F1138="","",記入用!F1138)</f>
        <v/>
      </c>
      <c r="G1138" s="28" t="str">
        <f>IF(OR(記入用!G1138=0,記入用!H1138=0),"",ROUND((記入用!G1138+記入用!H1138)/2,0))</f>
        <v/>
      </c>
      <c r="I1138" s="28" t="str">
        <f>IF(記入用!I1138="","",記入用!I1138)</f>
        <v/>
      </c>
      <c r="K1138" s="28" t="str">
        <f>IF(記入用!J1138="","",ROUNDDOWN(記入用!J1138,0))</f>
        <v/>
      </c>
      <c r="M1138" s="28" t="str">
        <f>IF(記入用!K1138="","",記入用!K1138)</f>
        <v/>
      </c>
      <c r="O1138" s="28" t="str">
        <f>IF(記入用!M1138="","",記入用!M1138)</f>
        <v/>
      </c>
      <c r="Q1138" s="28" t="str">
        <f>IF(記入用!L1138="","",記入用!L1138)</f>
        <v/>
      </c>
      <c r="S1138" s="28" t="str">
        <f>IF(記入用!N1138="","",ROUNDUP(記入用!N1138,1))</f>
        <v/>
      </c>
      <c r="U1138" s="28" t="str">
        <f>IF(記入用!O1138="","",ROUNDDOWN(記入用!O1138,0))</f>
        <v/>
      </c>
      <c r="W1138" s="28" t="str">
        <f>IF(記入用!P1138="","",ROUNDDOWN(記入用!P1138,0))</f>
        <v/>
      </c>
    </row>
    <row r="1139" spans="1:23">
      <c r="A1139" s="28" t="str">
        <f>IF(記入用!A1139="","",記入用!A1139)</f>
        <v/>
      </c>
      <c r="B1139" s="28" t="str">
        <f>IF(記入用!B1139="","",記入用!B1139)</f>
        <v/>
      </c>
      <c r="C1139" s="28" t="str">
        <f>IF(記入用!C1139="","",記入用!C1139)</f>
        <v/>
      </c>
      <c r="D1139" s="28" t="str">
        <f>IF(記入用!D1139="","",記入用!D1139)</f>
        <v/>
      </c>
      <c r="E1139" s="28" t="str">
        <f>IF(記入用!E1139="","",記入用!E1139)</f>
        <v/>
      </c>
      <c r="F1139" s="28" t="str">
        <f>IF(記入用!F1139="","",記入用!F1139)</f>
        <v/>
      </c>
      <c r="G1139" s="28" t="str">
        <f>IF(OR(記入用!G1139=0,記入用!H1139=0),"",ROUND((記入用!G1139+記入用!H1139)/2,0))</f>
        <v/>
      </c>
      <c r="I1139" s="28" t="str">
        <f>IF(記入用!I1139="","",記入用!I1139)</f>
        <v/>
      </c>
      <c r="K1139" s="28" t="str">
        <f>IF(記入用!J1139="","",ROUNDDOWN(記入用!J1139,0))</f>
        <v/>
      </c>
      <c r="M1139" s="28" t="str">
        <f>IF(記入用!K1139="","",記入用!K1139)</f>
        <v/>
      </c>
      <c r="O1139" s="28" t="str">
        <f>IF(記入用!M1139="","",記入用!M1139)</f>
        <v/>
      </c>
      <c r="Q1139" s="28" t="str">
        <f>IF(記入用!L1139="","",記入用!L1139)</f>
        <v/>
      </c>
      <c r="S1139" s="28" t="str">
        <f>IF(記入用!N1139="","",ROUNDUP(記入用!N1139,1))</f>
        <v/>
      </c>
      <c r="U1139" s="28" t="str">
        <f>IF(記入用!O1139="","",ROUNDDOWN(記入用!O1139,0))</f>
        <v/>
      </c>
      <c r="W1139" s="28" t="str">
        <f>IF(記入用!P1139="","",ROUNDDOWN(記入用!P1139,0))</f>
        <v/>
      </c>
    </row>
    <row r="1140" spans="1:23">
      <c r="A1140" s="28" t="str">
        <f>IF(記入用!A1140="","",記入用!A1140)</f>
        <v/>
      </c>
      <c r="B1140" s="28" t="str">
        <f>IF(記入用!B1140="","",記入用!B1140)</f>
        <v/>
      </c>
      <c r="C1140" s="28" t="str">
        <f>IF(記入用!C1140="","",記入用!C1140)</f>
        <v/>
      </c>
      <c r="D1140" s="28" t="str">
        <f>IF(記入用!D1140="","",記入用!D1140)</f>
        <v/>
      </c>
      <c r="E1140" s="28" t="str">
        <f>IF(記入用!E1140="","",記入用!E1140)</f>
        <v/>
      </c>
      <c r="F1140" s="28" t="str">
        <f>IF(記入用!F1140="","",記入用!F1140)</f>
        <v/>
      </c>
      <c r="G1140" s="28" t="str">
        <f>IF(OR(記入用!G1140=0,記入用!H1140=0),"",ROUND((記入用!G1140+記入用!H1140)/2,0))</f>
        <v/>
      </c>
      <c r="I1140" s="28" t="str">
        <f>IF(記入用!I1140="","",記入用!I1140)</f>
        <v/>
      </c>
      <c r="K1140" s="28" t="str">
        <f>IF(記入用!J1140="","",ROUNDDOWN(記入用!J1140,0))</f>
        <v/>
      </c>
      <c r="M1140" s="28" t="str">
        <f>IF(記入用!K1140="","",記入用!K1140)</f>
        <v/>
      </c>
      <c r="O1140" s="28" t="str">
        <f>IF(記入用!M1140="","",記入用!M1140)</f>
        <v/>
      </c>
      <c r="Q1140" s="28" t="str">
        <f>IF(記入用!L1140="","",記入用!L1140)</f>
        <v/>
      </c>
      <c r="S1140" s="28" t="str">
        <f>IF(記入用!N1140="","",ROUNDUP(記入用!N1140,1))</f>
        <v/>
      </c>
      <c r="U1140" s="28" t="str">
        <f>IF(記入用!O1140="","",ROUNDDOWN(記入用!O1140,0))</f>
        <v/>
      </c>
      <c r="W1140" s="28" t="str">
        <f>IF(記入用!P1140="","",ROUNDDOWN(記入用!P1140,0))</f>
        <v/>
      </c>
    </row>
    <row r="1141" spans="1:23">
      <c r="A1141" s="28" t="str">
        <f>IF(記入用!A1141="","",記入用!A1141)</f>
        <v/>
      </c>
      <c r="B1141" s="28" t="str">
        <f>IF(記入用!B1141="","",記入用!B1141)</f>
        <v/>
      </c>
      <c r="C1141" s="28" t="str">
        <f>IF(記入用!C1141="","",記入用!C1141)</f>
        <v/>
      </c>
      <c r="D1141" s="28" t="str">
        <f>IF(記入用!D1141="","",記入用!D1141)</f>
        <v/>
      </c>
      <c r="E1141" s="28" t="str">
        <f>IF(記入用!E1141="","",記入用!E1141)</f>
        <v/>
      </c>
      <c r="F1141" s="28" t="str">
        <f>IF(記入用!F1141="","",記入用!F1141)</f>
        <v/>
      </c>
      <c r="G1141" s="28" t="str">
        <f>IF(OR(記入用!G1141=0,記入用!H1141=0),"",ROUND((記入用!G1141+記入用!H1141)/2,0))</f>
        <v/>
      </c>
      <c r="I1141" s="28" t="str">
        <f>IF(記入用!I1141="","",記入用!I1141)</f>
        <v/>
      </c>
      <c r="K1141" s="28" t="str">
        <f>IF(記入用!J1141="","",ROUNDDOWN(記入用!J1141,0))</f>
        <v/>
      </c>
      <c r="M1141" s="28" t="str">
        <f>IF(記入用!K1141="","",記入用!K1141)</f>
        <v/>
      </c>
      <c r="O1141" s="28" t="str">
        <f>IF(記入用!M1141="","",記入用!M1141)</f>
        <v/>
      </c>
      <c r="Q1141" s="28" t="str">
        <f>IF(記入用!L1141="","",記入用!L1141)</f>
        <v/>
      </c>
      <c r="S1141" s="28" t="str">
        <f>IF(記入用!N1141="","",ROUNDUP(記入用!N1141,1))</f>
        <v/>
      </c>
      <c r="U1141" s="28" t="str">
        <f>IF(記入用!O1141="","",ROUNDDOWN(記入用!O1141,0))</f>
        <v/>
      </c>
      <c r="W1141" s="28" t="str">
        <f>IF(記入用!P1141="","",ROUNDDOWN(記入用!P1141,0))</f>
        <v/>
      </c>
    </row>
    <row r="1142" spans="1:23">
      <c r="A1142" s="28" t="str">
        <f>IF(記入用!A1142="","",記入用!A1142)</f>
        <v/>
      </c>
      <c r="B1142" s="28" t="str">
        <f>IF(記入用!B1142="","",記入用!B1142)</f>
        <v/>
      </c>
      <c r="C1142" s="28" t="str">
        <f>IF(記入用!C1142="","",記入用!C1142)</f>
        <v/>
      </c>
      <c r="D1142" s="28" t="str">
        <f>IF(記入用!D1142="","",記入用!D1142)</f>
        <v/>
      </c>
      <c r="E1142" s="28" t="str">
        <f>IF(記入用!E1142="","",記入用!E1142)</f>
        <v/>
      </c>
      <c r="F1142" s="28" t="str">
        <f>IF(記入用!F1142="","",記入用!F1142)</f>
        <v/>
      </c>
      <c r="G1142" s="28" t="str">
        <f>IF(OR(記入用!G1142=0,記入用!H1142=0),"",ROUND((記入用!G1142+記入用!H1142)/2,0))</f>
        <v/>
      </c>
      <c r="I1142" s="28" t="str">
        <f>IF(記入用!I1142="","",記入用!I1142)</f>
        <v/>
      </c>
      <c r="K1142" s="28" t="str">
        <f>IF(記入用!J1142="","",ROUNDDOWN(記入用!J1142,0))</f>
        <v/>
      </c>
      <c r="M1142" s="28" t="str">
        <f>IF(記入用!K1142="","",記入用!K1142)</f>
        <v/>
      </c>
      <c r="O1142" s="28" t="str">
        <f>IF(記入用!M1142="","",記入用!M1142)</f>
        <v/>
      </c>
      <c r="Q1142" s="28" t="str">
        <f>IF(記入用!L1142="","",記入用!L1142)</f>
        <v/>
      </c>
      <c r="S1142" s="28" t="str">
        <f>IF(記入用!N1142="","",ROUNDUP(記入用!N1142,1))</f>
        <v/>
      </c>
      <c r="U1142" s="28" t="str">
        <f>IF(記入用!O1142="","",ROUNDDOWN(記入用!O1142,0))</f>
        <v/>
      </c>
      <c r="W1142" s="28" t="str">
        <f>IF(記入用!P1142="","",ROUNDDOWN(記入用!P1142,0))</f>
        <v/>
      </c>
    </row>
    <row r="1143" spans="1:23">
      <c r="A1143" s="28" t="str">
        <f>IF(記入用!A1143="","",記入用!A1143)</f>
        <v/>
      </c>
      <c r="B1143" s="28" t="str">
        <f>IF(記入用!B1143="","",記入用!B1143)</f>
        <v/>
      </c>
      <c r="C1143" s="28" t="str">
        <f>IF(記入用!C1143="","",記入用!C1143)</f>
        <v/>
      </c>
      <c r="D1143" s="28" t="str">
        <f>IF(記入用!D1143="","",記入用!D1143)</f>
        <v/>
      </c>
      <c r="E1143" s="28" t="str">
        <f>IF(記入用!E1143="","",記入用!E1143)</f>
        <v/>
      </c>
      <c r="F1143" s="28" t="str">
        <f>IF(記入用!F1143="","",記入用!F1143)</f>
        <v/>
      </c>
      <c r="G1143" s="28" t="str">
        <f>IF(OR(記入用!G1143=0,記入用!H1143=0),"",ROUND((記入用!G1143+記入用!H1143)/2,0))</f>
        <v/>
      </c>
      <c r="I1143" s="28" t="str">
        <f>IF(記入用!I1143="","",記入用!I1143)</f>
        <v/>
      </c>
      <c r="K1143" s="28" t="str">
        <f>IF(記入用!J1143="","",ROUNDDOWN(記入用!J1143,0))</f>
        <v/>
      </c>
      <c r="M1143" s="28" t="str">
        <f>IF(記入用!K1143="","",記入用!K1143)</f>
        <v/>
      </c>
      <c r="O1143" s="28" t="str">
        <f>IF(記入用!M1143="","",記入用!M1143)</f>
        <v/>
      </c>
      <c r="Q1143" s="28" t="str">
        <f>IF(記入用!L1143="","",記入用!L1143)</f>
        <v/>
      </c>
      <c r="S1143" s="28" t="str">
        <f>IF(記入用!N1143="","",ROUNDUP(記入用!N1143,1))</f>
        <v/>
      </c>
      <c r="U1143" s="28" t="str">
        <f>IF(記入用!O1143="","",ROUNDDOWN(記入用!O1143,0))</f>
        <v/>
      </c>
      <c r="W1143" s="28" t="str">
        <f>IF(記入用!P1143="","",ROUNDDOWN(記入用!P1143,0))</f>
        <v/>
      </c>
    </row>
    <row r="1144" spans="1:23">
      <c r="A1144" s="28" t="str">
        <f>IF(記入用!A1144="","",記入用!A1144)</f>
        <v/>
      </c>
      <c r="B1144" s="28" t="str">
        <f>IF(記入用!B1144="","",記入用!B1144)</f>
        <v/>
      </c>
      <c r="C1144" s="28" t="str">
        <f>IF(記入用!C1144="","",記入用!C1144)</f>
        <v/>
      </c>
      <c r="D1144" s="28" t="str">
        <f>IF(記入用!D1144="","",記入用!D1144)</f>
        <v/>
      </c>
      <c r="E1144" s="28" t="str">
        <f>IF(記入用!E1144="","",記入用!E1144)</f>
        <v/>
      </c>
      <c r="F1144" s="28" t="str">
        <f>IF(記入用!F1144="","",記入用!F1144)</f>
        <v/>
      </c>
      <c r="G1144" s="28" t="str">
        <f>IF(OR(記入用!G1144=0,記入用!H1144=0),"",ROUND((記入用!G1144+記入用!H1144)/2,0))</f>
        <v/>
      </c>
      <c r="I1144" s="28" t="str">
        <f>IF(記入用!I1144="","",記入用!I1144)</f>
        <v/>
      </c>
      <c r="K1144" s="28" t="str">
        <f>IF(記入用!J1144="","",ROUNDDOWN(記入用!J1144,0))</f>
        <v/>
      </c>
      <c r="M1144" s="28" t="str">
        <f>IF(記入用!K1144="","",記入用!K1144)</f>
        <v/>
      </c>
      <c r="O1144" s="28" t="str">
        <f>IF(記入用!M1144="","",記入用!M1144)</f>
        <v/>
      </c>
      <c r="Q1144" s="28" t="str">
        <f>IF(記入用!L1144="","",記入用!L1144)</f>
        <v/>
      </c>
      <c r="S1144" s="28" t="str">
        <f>IF(記入用!N1144="","",ROUNDUP(記入用!N1144,1))</f>
        <v/>
      </c>
      <c r="U1144" s="28" t="str">
        <f>IF(記入用!O1144="","",ROUNDDOWN(記入用!O1144,0))</f>
        <v/>
      </c>
      <c r="W1144" s="28" t="str">
        <f>IF(記入用!P1144="","",ROUNDDOWN(記入用!P1144,0))</f>
        <v/>
      </c>
    </row>
    <row r="1145" spans="1:23">
      <c r="A1145" s="28" t="str">
        <f>IF(記入用!A1145="","",記入用!A1145)</f>
        <v/>
      </c>
      <c r="B1145" s="28" t="str">
        <f>IF(記入用!B1145="","",記入用!B1145)</f>
        <v/>
      </c>
      <c r="C1145" s="28" t="str">
        <f>IF(記入用!C1145="","",記入用!C1145)</f>
        <v/>
      </c>
      <c r="D1145" s="28" t="str">
        <f>IF(記入用!D1145="","",記入用!D1145)</f>
        <v/>
      </c>
      <c r="E1145" s="28" t="str">
        <f>IF(記入用!E1145="","",記入用!E1145)</f>
        <v/>
      </c>
      <c r="F1145" s="28" t="str">
        <f>IF(記入用!F1145="","",記入用!F1145)</f>
        <v/>
      </c>
      <c r="G1145" s="28" t="str">
        <f>IF(OR(記入用!G1145=0,記入用!H1145=0),"",ROUND((記入用!G1145+記入用!H1145)/2,0))</f>
        <v/>
      </c>
      <c r="I1145" s="28" t="str">
        <f>IF(記入用!I1145="","",記入用!I1145)</f>
        <v/>
      </c>
      <c r="K1145" s="28" t="str">
        <f>IF(記入用!J1145="","",ROUNDDOWN(記入用!J1145,0))</f>
        <v/>
      </c>
      <c r="M1145" s="28" t="str">
        <f>IF(記入用!K1145="","",記入用!K1145)</f>
        <v/>
      </c>
      <c r="O1145" s="28" t="str">
        <f>IF(記入用!M1145="","",記入用!M1145)</f>
        <v/>
      </c>
      <c r="Q1145" s="28" t="str">
        <f>IF(記入用!L1145="","",記入用!L1145)</f>
        <v/>
      </c>
      <c r="S1145" s="28" t="str">
        <f>IF(記入用!N1145="","",ROUNDUP(記入用!N1145,1))</f>
        <v/>
      </c>
      <c r="U1145" s="28" t="str">
        <f>IF(記入用!O1145="","",ROUNDDOWN(記入用!O1145,0))</f>
        <v/>
      </c>
      <c r="W1145" s="28" t="str">
        <f>IF(記入用!P1145="","",ROUNDDOWN(記入用!P1145,0))</f>
        <v/>
      </c>
    </row>
    <row r="1146" spans="1:23">
      <c r="A1146" s="28" t="str">
        <f>IF(記入用!A1146="","",記入用!A1146)</f>
        <v/>
      </c>
      <c r="B1146" s="28" t="str">
        <f>IF(記入用!B1146="","",記入用!B1146)</f>
        <v/>
      </c>
      <c r="C1146" s="28" t="str">
        <f>IF(記入用!C1146="","",記入用!C1146)</f>
        <v/>
      </c>
      <c r="D1146" s="28" t="str">
        <f>IF(記入用!D1146="","",記入用!D1146)</f>
        <v/>
      </c>
      <c r="E1146" s="28" t="str">
        <f>IF(記入用!E1146="","",記入用!E1146)</f>
        <v/>
      </c>
      <c r="F1146" s="28" t="str">
        <f>IF(記入用!F1146="","",記入用!F1146)</f>
        <v/>
      </c>
      <c r="G1146" s="28" t="str">
        <f>IF(OR(記入用!G1146=0,記入用!H1146=0),"",ROUND((記入用!G1146+記入用!H1146)/2,0))</f>
        <v/>
      </c>
      <c r="I1146" s="28" t="str">
        <f>IF(記入用!I1146="","",記入用!I1146)</f>
        <v/>
      </c>
      <c r="K1146" s="28" t="str">
        <f>IF(記入用!J1146="","",ROUNDDOWN(記入用!J1146,0))</f>
        <v/>
      </c>
      <c r="M1146" s="28" t="str">
        <f>IF(記入用!K1146="","",記入用!K1146)</f>
        <v/>
      </c>
      <c r="O1146" s="28" t="str">
        <f>IF(記入用!M1146="","",記入用!M1146)</f>
        <v/>
      </c>
      <c r="Q1146" s="28" t="str">
        <f>IF(記入用!L1146="","",記入用!L1146)</f>
        <v/>
      </c>
      <c r="S1146" s="28" t="str">
        <f>IF(記入用!N1146="","",ROUNDUP(記入用!N1146,1))</f>
        <v/>
      </c>
      <c r="U1146" s="28" t="str">
        <f>IF(記入用!O1146="","",ROUNDDOWN(記入用!O1146,0))</f>
        <v/>
      </c>
      <c r="W1146" s="28" t="str">
        <f>IF(記入用!P1146="","",ROUNDDOWN(記入用!P1146,0))</f>
        <v/>
      </c>
    </row>
    <row r="1147" spans="1:23">
      <c r="A1147" s="28" t="str">
        <f>IF(記入用!A1147="","",記入用!A1147)</f>
        <v/>
      </c>
      <c r="B1147" s="28" t="str">
        <f>IF(記入用!B1147="","",記入用!B1147)</f>
        <v/>
      </c>
      <c r="C1147" s="28" t="str">
        <f>IF(記入用!C1147="","",記入用!C1147)</f>
        <v/>
      </c>
      <c r="D1147" s="28" t="str">
        <f>IF(記入用!D1147="","",記入用!D1147)</f>
        <v/>
      </c>
      <c r="E1147" s="28" t="str">
        <f>IF(記入用!E1147="","",記入用!E1147)</f>
        <v/>
      </c>
      <c r="F1147" s="28" t="str">
        <f>IF(記入用!F1147="","",記入用!F1147)</f>
        <v/>
      </c>
      <c r="G1147" s="28" t="str">
        <f>IF(OR(記入用!G1147=0,記入用!H1147=0),"",ROUND((記入用!G1147+記入用!H1147)/2,0))</f>
        <v/>
      </c>
      <c r="I1147" s="28" t="str">
        <f>IF(記入用!I1147="","",記入用!I1147)</f>
        <v/>
      </c>
      <c r="K1147" s="28" t="str">
        <f>IF(記入用!J1147="","",ROUNDDOWN(記入用!J1147,0))</f>
        <v/>
      </c>
      <c r="M1147" s="28" t="str">
        <f>IF(記入用!K1147="","",記入用!K1147)</f>
        <v/>
      </c>
      <c r="O1147" s="28" t="str">
        <f>IF(記入用!M1147="","",記入用!M1147)</f>
        <v/>
      </c>
      <c r="Q1147" s="28" t="str">
        <f>IF(記入用!L1147="","",記入用!L1147)</f>
        <v/>
      </c>
      <c r="S1147" s="28" t="str">
        <f>IF(記入用!N1147="","",ROUNDUP(記入用!N1147,1))</f>
        <v/>
      </c>
      <c r="U1147" s="28" t="str">
        <f>IF(記入用!O1147="","",ROUNDDOWN(記入用!O1147,0))</f>
        <v/>
      </c>
      <c r="W1147" s="28" t="str">
        <f>IF(記入用!P1147="","",ROUNDDOWN(記入用!P1147,0))</f>
        <v/>
      </c>
    </row>
    <row r="1148" spans="1:23">
      <c r="A1148" s="28" t="str">
        <f>IF(記入用!A1148="","",記入用!A1148)</f>
        <v/>
      </c>
      <c r="B1148" s="28" t="str">
        <f>IF(記入用!B1148="","",記入用!B1148)</f>
        <v/>
      </c>
      <c r="C1148" s="28" t="str">
        <f>IF(記入用!C1148="","",記入用!C1148)</f>
        <v/>
      </c>
      <c r="D1148" s="28" t="str">
        <f>IF(記入用!D1148="","",記入用!D1148)</f>
        <v/>
      </c>
      <c r="E1148" s="28" t="str">
        <f>IF(記入用!E1148="","",記入用!E1148)</f>
        <v/>
      </c>
      <c r="F1148" s="28" t="str">
        <f>IF(記入用!F1148="","",記入用!F1148)</f>
        <v/>
      </c>
      <c r="G1148" s="28" t="str">
        <f>IF(OR(記入用!G1148=0,記入用!H1148=0),"",ROUND((記入用!G1148+記入用!H1148)/2,0))</f>
        <v/>
      </c>
      <c r="I1148" s="28" t="str">
        <f>IF(記入用!I1148="","",記入用!I1148)</f>
        <v/>
      </c>
      <c r="K1148" s="28" t="str">
        <f>IF(記入用!J1148="","",ROUNDDOWN(記入用!J1148,0))</f>
        <v/>
      </c>
      <c r="M1148" s="28" t="str">
        <f>IF(記入用!K1148="","",記入用!K1148)</f>
        <v/>
      </c>
      <c r="O1148" s="28" t="str">
        <f>IF(記入用!M1148="","",記入用!M1148)</f>
        <v/>
      </c>
      <c r="Q1148" s="28" t="str">
        <f>IF(記入用!L1148="","",記入用!L1148)</f>
        <v/>
      </c>
      <c r="S1148" s="28" t="str">
        <f>IF(記入用!N1148="","",ROUNDUP(記入用!N1148,1))</f>
        <v/>
      </c>
      <c r="U1148" s="28" t="str">
        <f>IF(記入用!O1148="","",ROUNDDOWN(記入用!O1148,0))</f>
        <v/>
      </c>
      <c r="W1148" s="28" t="str">
        <f>IF(記入用!P1148="","",ROUNDDOWN(記入用!P1148,0))</f>
        <v/>
      </c>
    </row>
    <row r="1149" spans="1:23">
      <c r="A1149" s="28" t="str">
        <f>IF(記入用!A1149="","",記入用!A1149)</f>
        <v/>
      </c>
      <c r="B1149" s="28" t="str">
        <f>IF(記入用!B1149="","",記入用!B1149)</f>
        <v/>
      </c>
      <c r="C1149" s="28" t="str">
        <f>IF(記入用!C1149="","",記入用!C1149)</f>
        <v/>
      </c>
      <c r="D1149" s="28" t="str">
        <f>IF(記入用!D1149="","",記入用!D1149)</f>
        <v/>
      </c>
      <c r="E1149" s="28" t="str">
        <f>IF(記入用!E1149="","",記入用!E1149)</f>
        <v/>
      </c>
      <c r="F1149" s="28" t="str">
        <f>IF(記入用!F1149="","",記入用!F1149)</f>
        <v/>
      </c>
      <c r="G1149" s="28" t="str">
        <f>IF(OR(記入用!G1149=0,記入用!H1149=0),"",ROUND((記入用!G1149+記入用!H1149)/2,0))</f>
        <v/>
      </c>
      <c r="I1149" s="28" t="str">
        <f>IF(記入用!I1149="","",記入用!I1149)</f>
        <v/>
      </c>
      <c r="K1149" s="28" t="str">
        <f>IF(記入用!J1149="","",ROUNDDOWN(記入用!J1149,0))</f>
        <v/>
      </c>
      <c r="M1149" s="28" t="str">
        <f>IF(記入用!K1149="","",記入用!K1149)</f>
        <v/>
      </c>
      <c r="O1149" s="28" t="str">
        <f>IF(記入用!M1149="","",記入用!M1149)</f>
        <v/>
      </c>
      <c r="Q1149" s="28" t="str">
        <f>IF(記入用!L1149="","",記入用!L1149)</f>
        <v/>
      </c>
      <c r="S1149" s="28" t="str">
        <f>IF(記入用!N1149="","",ROUNDUP(記入用!N1149,1))</f>
        <v/>
      </c>
      <c r="U1149" s="28" t="str">
        <f>IF(記入用!O1149="","",ROUNDDOWN(記入用!O1149,0))</f>
        <v/>
      </c>
      <c r="W1149" s="28" t="str">
        <f>IF(記入用!P1149="","",ROUNDDOWN(記入用!P1149,0))</f>
        <v/>
      </c>
    </row>
    <row r="1150" spans="1:23">
      <c r="A1150" s="28" t="str">
        <f>IF(記入用!A1150="","",記入用!A1150)</f>
        <v/>
      </c>
      <c r="B1150" s="28" t="str">
        <f>IF(記入用!B1150="","",記入用!B1150)</f>
        <v/>
      </c>
      <c r="C1150" s="28" t="str">
        <f>IF(記入用!C1150="","",記入用!C1150)</f>
        <v/>
      </c>
      <c r="D1150" s="28" t="str">
        <f>IF(記入用!D1150="","",記入用!D1150)</f>
        <v/>
      </c>
      <c r="E1150" s="28" t="str">
        <f>IF(記入用!E1150="","",記入用!E1150)</f>
        <v/>
      </c>
      <c r="F1150" s="28" t="str">
        <f>IF(記入用!F1150="","",記入用!F1150)</f>
        <v/>
      </c>
      <c r="G1150" s="28" t="str">
        <f>IF(OR(記入用!G1150=0,記入用!H1150=0),"",ROUND((記入用!G1150+記入用!H1150)/2,0))</f>
        <v/>
      </c>
      <c r="I1150" s="28" t="str">
        <f>IF(記入用!I1150="","",記入用!I1150)</f>
        <v/>
      </c>
      <c r="K1150" s="28" t="str">
        <f>IF(記入用!J1150="","",ROUNDDOWN(記入用!J1150,0))</f>
        <v/>
      </c>
      <c r="M1150" s="28" t="str">
        <f>IF(記入用!K1150="","",記入用!K1150)</f>
        <v/>
      </c>
      <c r="O1150" s="28" t="str">
        <f>IF(記入用!M1150="","",記入用!M1150)</f>
        <v/>
      </c>
      <c r="Q1150" s="28" t="str">
        <f>IF(記入用!L1150="","",記入用!L1150)</f>
        <v/>
      </c>
      <c r="S1150" s="28" t="str">
        <f>IF(記入用!N1150="","",ROUNDUP(記入用!N1150,1))</f>
        <v/>
      </c>
      <c r="U1150" s="28" t="str">
        <f>IF(記入用!O1150="","",ROUNDDOWN(記入用!O1150,0))</f>
        <v/>
      </c>
      <c r="W1150" s="28" t="str">
        <f>IF(記入用!P1150="","",ROUNDDOWN(記入用!P1150,0))</f>
        <v/>
      </c>
    </row>
    <row r="1151" spans="1:23">
      <c r="A1151" s="28" t="str">
        <f>IF(記入用!A1151="","",記入用!A1151)</f>
        <v/>
      </c>
      <c r="B1151" s="28" t="str">
        <f>IF(記入用!B1151="","",記入用!B1151)</f>
        <v/>
      </c>
      <c r="C1151" s="28" t="str">
        <f>IF(記入用!C1151="","",記入用!C1151)</f>
        <v/>
      </c>
      <c r="D1151" s="28" t="str">
        <f>IF(記入用!D1151="","",記入用!D1151)</f>
        <v/>
      </c>
      <c r="E1151" s="28" t="str">
        <f>IF(記入用!E1151="","",記入用!E1151)</f>
        <v/>
      </c>
      <c r="F1151" s="28" t="str">
        <f>IF(記入用!F1151="","",記入用!F1151)</f>
        <v/>
      </c>
      <c r="G1151" s="28" t="str">
        <f>IF(OR(記入用!G1151=0,記入用!H1151=0),"",ROUND((記入用!G1151+記入用!H1151)/2,0))</f>
        <v/>
      </c>
      <c r="I1151" s="28" t="str">
        <f>IF(記入用!I1151="","",記入用!I1151)</f>
        <v/>
      </c>
      <c r="K1151" s="28" t="str">
        <f>IF(記入用!J1151="","",ROUNDDOWN(記入用!J1151,0))</f>
        <v/>
      </c>
      <c r="M1151" s="28" t="str">
        <f>IF(記入用!K1151="","",記入用!K1151)</f>
        <v/>
      </c>
      <c r="O1151" s="28" t="str">
        <f>IF(記入用!M1151="","",記入用!M1151)</f>
        <v/>
      </c>
      <c r="Q1151" s="28" t="str">
        <f>IF(記入用!L1151="","",記入用!L1151)</f>
        <v/>
      </c>
      <c r="S1151" s="28" t="str">
        <f>IF(記入用!N1151="","",ROUNDUP(記入用!N1151,1))</f>
        <v/>
      </c>
      <c r="U1151" s="28" t="str">
        <f>IF(記入用!O1151="","",ROUNDDOWN(記入用!O1151,0))</f>
        <v/>
      </c>
      <c r="W1151" s="28" t="str">
        <f>IF(記入用!P1151="","",ROUNDDOWN(記入用!P1151,0))</f>
        <v/>
      </c>
    </row>
    <row r="1152" spans="1:23">
      <c r="A1152" s="28" t="str">
        <f>IF(記入用!A1152="","",記入用!A1152)</f>
        <v/>
      </c>
      <c r="B1152" s="28" t="str">
        <f>IF(記入用!B1152="","",記入用!B1152)</f>
        <v/>
      </c>
      <c r="C1152" s="28" t="str">
        <f>IF(記入用!C1152="","",記入用!C1152)</f>
        <v/>
      </c>
      <c r="D1152" s="28" t="str">
        <f>IF(記入用!D1152="","",記入用!D1152)</f>
        <v/>
      </c>
      <c r="E1152" s="28" t="str">
        <f>IF(記入用!E1152="","",記入用!E1152)</f>
        <v/>
      </c>
      <c r="F1152" s="28" t="str">
        <f>IF(記入用!F1152="","",記入用!F1152)</f>
        <v/>
      </c>
      <c r="G1152" s="28" t="str">
        <f>IF(OR(記入用!G1152=0,記入用!H1152=0),"",ROUND((記入用!G1152+記入用!H1152)/2,0))</f>
        <v/>
      </c>
      <c r="I1152" s="28" t="str">
        <f>IF(記入用!I1152="","",記入用!I1152)</f>
        <v/>
      </c>
      <c r="K1152" s="28" t="str">
        <f>IF(記入用!J1152="","",ROUNDDOWN(記入用!J1152,0))</f>
        <v/>
      </c>
      <c r="M1152" s="28" t="str">
        <f>IF(記入用!K1152="","",記入用!K1152)</f>
        <v/>
      </c>
      <c r="O1152" s="28" t="str">
        <f>IF(記入用!M1152="","",記入用!M1152)</f>
        <v/>
      </c>
      <c r="Q1152" s="28" t="str">
        <f>IF(記入用!L1152="","",記入用!L1152)</f>
        <v/>
      </c>
      <c r="S1152" s="28" t="str">
        <f>IF(記入用!N1152="","",ROUNDUP(記入用!N1152,1))</f>
        <v/>
      </c>
      <c r="U1152" s="28" t="str">
        <f>IF(記入用!O1152="","",ROUNDDOWN(記入用!O1152,0))</f>
        <v/>
      </c>
      <c r="W1152" s="28" t="str">
        <f>IF(記入用!P1152="","",ROUNDDOWN(記入用!P1152,0))</f>
        <v/>
      </c>
    </row>
    <row r="1153" spans="1:23">
      <c r="A1153" s="28" t="str">
        <f>IF(記入用!A1153="","",記入用!A1153)</f>
        <v/>
      </c>
      <c r="B1153" s="28" t="str">
        <f>IF(記入用!B1153="","",記入用!B1153)</f>
        <v/>
      </c>
      <c r="C1153" s="28" t="str">
        <f>IF(記入用!C1153="","",記入用!C1153)</f>
        <v/>
      </c>
      <c r="D1153" s="28" t="str">
        <f>IF(記入用!D1153="","",記入用!D1153)</f>
        <v/>
      </c>
      <c r="E1153" s="28" t="str">
        <f>IF(記入用!E1153="","",記入用!E1153)</f>
        <v/>
      </c>
      <c r="F1153" s="28" t="str">
        <f>IF(記入用!F1153="","",記入用!F1153)</f>
        <v/>
      </c>
      <c r="G1153" s="28" t="str">
        <f>IF(OR(記入用!G1153=0,記入用!H1153=0),"",ROUND((記入用!G1153+記入用!H1153)/2,0))</f>
        <v/>
      </c>
      <c r="I1153" s="28" t="str">
        <f>IF(記入用!I1153="","",記入用!I1153)</f>
        <v/>
      </c>
      <c r="K1153" s="28" t="str">
        <f>IF(記入用!J1153="","",ROUNDDOWN(記入用!J1153,0))</f>
        <v/>
      </c>
      <c r="M1153" s="28" t="str">
        <f>IF(記入用!K1153="","",記入用!K1153)</f>
        <v/>
      </c>
      <c r="O1153" s="28" t="str">
        <f>IF(記入用!M1153="","",記入用!M1153)</f>
        <v/>
      </c>
      <c r="Q1153" s="28" t="str">
        <f>IF(記入用!L1153="","",記入用!L1153)</f>
        <v/>
      </c>
      <c r="S1153" s="28" t="str">
        <f>IF(記入用!N1153="","",ROUNDUP(記入用!N1153,1))</f>
        <v/>
      </c>
      <c r="U1153" s="28" t="str">
        <f>IF(記入用!O1153="","",ROUNDDOWN(記入用!O1153,0))</f>
        <v/>
      </c>
      <c r="W1153" s="28" t="str">
        <f>IF(記入用!P1153="","",ROUNDDOWN(記入用!P1153,0))</f>
        <v/>
      </c>
    </row>
    <row r="1154" spans="1:23">
      <c r="A1154" s="28" t="str">
        <f>IF(記入用!A1154="","",記入用!A1154)</f>
        <v/>
      </c>
      <c r="B1154" s="28" t="str">
        <f>IF(記入用!B1154="","",記入用!B1154)</f>
        <v/>
      </c>
      <c r="C1154" s="28" t="str">
        <f>IF(記入用!C1154="","",記入用!C1154)</f>
        <v/>
      </c>
      <c r="D1154" s="28" t="str">
        <f>IF(記入用!D1154="","",記入用!D1154)</f>
        <v/>
      </c>
      <c r="E1154" s="28" t="str">
        <f>IF(記入用!E1154="","",記入用!E1154)</f>
        <v/>
      </c>
      <c r="F1154" s="28" t="str">
        <f>IF(記入用!F1154="","",記入用!F1154)</f>
        <v/>
      </c>
      <c r="G1154" s="28" t="str">
        <f>IF(OR(記入用!G1154=0,記入用!H1154=0),"",ROUND((記入用!G1154+記入用!H1154)/2,0))</f>
        <v/>
      </c>
      <c r="I1154" s="28" t="str">
        <f>IF(記入用!I1154="","",記入用!I1154)</f>
        <v/>
      </c>
      <c r="K1154" s="28" t="str">
        <f>IF(記入用!J1154="","",ROUNDDOWN(記入用!J1154,0))</f>
        <v/>
      </c>
      <c r="M1154" s="28" t="str">
        <f>IF(記入用!K1154="","",記入用!K1154)</f>
        <v/>
      </c>
      <c r="O1154" s="28" t="str">
        <f>IF(記入用!M1154="","",記入用!M1154)</f>
        <v/>
      </c>
      <c r="Q1154" s="28" t="str">
        <f>IF(記入用!L1154="","",記入用!L1154)</f>
        <v/>
      </c>
      <c r="S1154" s="28" t="str">
        <f>IF(記入用!N1154="","",ROUNDUP(記入用!N1154,1))</f>
        <v/>
      </c>
      <c r="U1154" s="28" t="str">
        <f>IF(記入用!O1154="","",ROUNDDOWN(記入用!O1154,0))</f>
        <v/>
      </c>
      <c r="W1154" s="28" t="str">
        <f>IF(記入用!P1154="","",ROUNDDOWN(記入用!P1154,0))</f>
        <v/>
      </c>
    </row>
    <row r="1155" spans="1:23">
      <c r="A1155" s="28" t="str">
        <f>IF(記入用!A1155="","",記入用!A1155)</f>
        <v/>
      </c>
      <c r="B1155" s="28" t="str">
        <f>IF(記入用!B1155="","",記入用!B1155)</f>
        <v/>
      </c>
      <c r="C1155" s="28" t="str">
        <f>IF(記入用!C1155="","",記入用!C1155)</f>
        <v/>
      </c>
      <c r="D1155" s="28" t="str">
        <f>IF(記入用!D1155="","",記入用!D1155)</f>
        <v/>
      </c>
      <c r="E1155" s="28" t="str">
        <f>IF(記入用!E1155="","",記入用!E1155)</f>
        <v/>
      </c>
      <c r="F1155" s="28" t="str">
        <f>IF(記入用!F1155="","",記入用!F1155)</f>
        <v/>
      </c>
      <c r="G1155" s="28" t="str">
        <f>IF(OR(記入用!G1155=0,記入用!H1155=0),"",ROUND((記入用!G1155+記入用!H1155)/2,0))</f>
        <v/>
      </c>
      <c r="I1155" s="28" t="str">
        <f>IF(記入用!I1155="","",記入用!I1155)</f>
        <v/>
      </c>
      <c r="K1155" s="28" t="str">
        <f>IF(記入用!J1155="","",ROUNDDOWN(記入用!J1155,0))</f>
        <v/>
      </c>
      <c r="M1155" s="28" t="str">
        <f>IF(記入用!K1155="","",記入用!K1155)</f>
        <v/>
      </c>
      <c r="O1155" s="28" t="str">
        <f>IF(記入用!M1155="","",記入用!M1155)</f>
        <v/>
      </c>
      <c r="Q1155" s="28" t="str">
        <f>IF(記入用!L1155="","",記入用!L1155)</f>
        <v/>
      </c>
      <c r="S1155" s="28" t="str">
        <f>IF(記入用!N1155="","",ROUNDUP(記入用!N1155,1))</f>
        <v/>
      </c>
      <c r="U1155" s="28" t="str">
        <f>IF(記入用!O1155="","",ROUNDDOWN(記入用!O1155,0))</f>
        <v/>
      </c>
      <c r="W1155" s="28" t="str">
        <f>IF(記入用!P1155="","",ROUNDDOWN(記入用!P1155,0))</f>
        <v/>
      </c>
    </row>
    <row r="1156" spans="1:23">
      <c r="A1156" s="28" t="str">
        <f>IF(記入用!A1156="","",記入用!A1156)</f>
        <v/>
      </c>
      <c r="B1156" s="28" t="str">
        <f>IF(記入用!B1156="","",記入用!B1156)</f>
        <v/>
      </c>
      <c r="C1156" s="28" t="str">
        <f>IF(記入用!C1156="","",記入用!C1156)</f>
        <v/>
      </c>
      <c r="D1156" s="28" t="str">
        <f>IF(記入用!D1156="","",記入用!D1156)</f>
        <v/>
      </c>
      <c r="E1156" s="28" t="str">
        <f>IF(記入用!E1156="","",記入用!E1156)</f>
        <v/>
      </c>
      <c r="F1156" s="28" t="str">
        <f>IF(記入用!F1156="","",記入用!F1156)</f>
        <v/>
      </c>
      <c r="G1156" s="28" t="str">
        <f>IF(OR(記入用!G1156=0,記入用!H1156=0),"",ROUND((記入用!G1156+記入用!H1156)/2,0))</f>
        <v/>
      </c>
      <c r="I1156" s="28" t="str">
        <f>IF(記入用!I1156="","",記入用!I1156)</f>
        <v/>
      </c>
      <c r="K1156" s="28" t="str">
        <f>IF(記入用!J1156="","",ROUNDDOWN(記入用!J1156,0))</f>
        <v/>
      </c>
      <c r="M1156" s="28" t="str">
        <f>IF(記入用!K1156="","",記入用!K1156)</f>
        <v/>
      </c>
      <c r="O1156" s="28" t="str">
        <f>IF(記入用!M1156="","",記入用!M1156)</f>
        <v/>
      </c>
      <c r="Q1156" s="28" t="str">
        <f>IF(記入用!L1156="","",記入用!L1156)</f>
        <v/>
      </c>
      <c r="S1156" s="28" t="str">
        <f>IF(記入用!N1156="","",ROUNDUP(記入用!N1156,1))</f>
        <v/>
      </c>
      <c r="U1156" s="28" t="str">
        <f>IF(記入用!O1156="","",ROUNDDOWN(記入用!O1156,0))</f>
        <v/>
      </c>
      <c r="W1156" s="28" t="str">
        <f>IF(記入用!P1156="","",ROUNDDOWN(記入用!P1156,0))</f>
        <v/>
      </c>
    </row>
    <row r="1157" spans="1:23">
      <c r="A1157" s="28" t="str">
        <f>IF(記入用!A1157="","",記入用!A1157)</f>
        <v/>
      </c>
      <c r="B1157" s="28" t="str">
        <f>IF(記入用!B1157="","",記入用!B1157)</f>
        <v/>
      </c>
      <c r="C1157" s="28" t="str">
        <f>IF(記入用!C1157="","",記入用!C1157)</f>
        <v/>
      </c>
      <c r="D1157" s="28" t="str">
        <f>IF(記入用!D1157="","",記入用!D1157)</f>
        <v/>
      </c>
      <c r="E1157" s="28" t="str">
        <f>IF(記入用!E1157="","",記入用!E1157)</f>
        <v/>
      </c>
      <c r="F1157" s="28" t="str">
        <f>IF(記入用!F1157="","",記入用!F1157)</f>
        <v/>
      </c>
      <c r="G1157" s="28" t="str">
        <f>IF(OR(記入用!G1157=0,記入用!H1157=0),"",ROUND((記入用!G1157+記入用!H1157)/2,0))</f>
        <v/>
      </c>
      <c r="I1157" s="28" t="str">
        <f>IF(記入用!I1157="","",記入用!I1157)</f>
        <v/>
      </c>
      <c r="K1157" s="28" t="str">
        <f>IF(記入用!J1157="","",ROUNDDOWN(記入用!J1157,0))</f>
        <v/>
      </c>
      <c r="M1157" s="28" t="str">
        <f>IF(記入用!K1157="","",記入用!K1157)</f>
        <v/>
      </c>
      <c r="O1157" s="28" t="str">
        <f>IF(記入用!M1157="","",記入用!M1157)</f>
        <v/>
      </c>
      <c r="Q1157" s="28" t="str">
        <f>IF(記入用!L1157="","",記入用!L1157)</f>
        <v/>
      </c>
      <c r="S1157" s="28" t="str">
        <f>IF(記入用!N1157="","",ROUNDUP(記入用!N1157,1))</f>
        <v/>
      </c>
      <c r="U1157" s="28" t="str">
        <f>IF(記入用!O1157="","",ROUNDDOWN(記入用!O1157,0))</f>
        <v/>
      </c>
      <c r="W1157" s="28" t="str">
        <f>IF(記入用!P1157="","",ROUNDDOWN(記入用!P1157,0))</f>
        <v/>
      </c>
    </row>
    <row r="1158" spans="1:23">
      <c r="A1158" s="28" t="str">
        <f>IF(記入用!A1158="","",記入用!A1158)</f>
        <v/>
      </c>
      <c r="B1158" s="28" t="str">
        <f>IF(記入用!B1158="","",記入用!B1158)</f>
        <v/>
      </c>
      <c r="C1158" s="28" t="str">
        <f>IF(記入用!C1158="","",記入用!C1158)</f>
        <v/>
      </c>
      <c r="D1158" s="28" t="str">
        <f>IF(記入用!D1158="","",記入用!D1158)</f>
        <v/>
      </c>
      <c r="E1158" s="28" t="str">
        <f>IF(記入用!E1158="","",記入用!E1158)</f>
        <v/>
      </c>
      <c r="F1158" s="28" t="str">
        <f>IF(記入用!F1158="","",記入用!F1158)</f>
        <v/>
      </c>
      <c r="G1158" s="28" t="str">
        <f>IF(OR(記入用!G1158=0,記入用!H1158=0),"",ROUND((記入用!G1158+記入用!H1158)/2,0))</f>
        <v/>
      </c>
      <c r="I1158" s="28" t="str">
        <f>IF(記入用!I1158="","",記入用!I1158)</f>
        <v/>
      </c>
      <c r="K1158" s="28" t="str">
        <f>IF(記入用!J1158="","",ROUNDDOWN(記入用!J1158,0))</f>
        <v/>
      </c>
      <c r="M1158" s="28" t="str">
        <f>IF(記入用!K1158="","",記入用!K1158)</f>
        <v/>
      </c>
      <c r="O1158" s="28" t="str">
        <f>IF(記入用!M1158="","",記入用!M1158)</f>
        <v/>
      </c>
      <c r="Q1158" s="28" t="str">
        <f>IF(記入用!L1158="","",記入用!L1158)</f>
        <v/>
      </c>
      <c r="S1158" s="28" t="str">
        <f>IF(記入用!N1158="","",ROUNDUP(記入用!N1158,1))</f>
        <v/>
      </c>
      <c r="U1158" s="28" t="str">
        <f>IF(記入用!O1158="","",ROUNDDOWN(記入用!O1158,0))</f>
        <v/>
      </c>
      <c r="W1158" s="28" t="str">
        <f>IF(記入用!P1158="","",ROUNDDOWN(記入用!P1158,0))</f>
        <v/>
      </c>
    </row>
    <row r="1159" spans="1:23">
      <c r="A1159" s="28" t="str">
        <f>IF(記入用!A1159="","",記入用!A1159)</f>
        <v/>
      </c>
      <c r="B1159" s="28" t="str">
        <f>IF(記入用!B1159="","",記入用!B1159)</f>
        <v/>
      </c>
      <c r="C1159" s="28" t="str">
        <f>IF(記入用!C1159="","",記入用!C1159)</f>
        <v/>
      </c>
      <c r="D1159" s="28" t="str">
        <f>IF(記入用!D1159="","",記入用!D1159)</f>
        <v/>
      </c>
      <c r="E1159" s="28" t="str">
        <f>IF(記入用!E1159="","",記入用!E1159)</f>
        <v/>
      </c>
      <c r="F1159" s="28" t="str">
        <f>IF(記入用!F1159="","",記入用!F1159)</f>
        <v/>
      </c>
      <c r="G1159" s="28" t="str">
        <f>IF(OR(記入用!G1159=0,記入用!H1159=0),"",ROUND((記入用!G1159+記入用!H1159)/2,0))</f>
        <v/>
      </c>
      <c r="I1159" s="28" t="str">
        <f>IF(記入用!I1159="","",記入用!I1159)</f>
        <v/>
      </c>
      <c r="K1159" s="28" t="str">
        <f>IF(記入用!J1159="","",ROUNDDOWN(記入用!J1159,0))</f>
        <v/>
      </c>
      <c r="M1159" s="28" t="str">
        <f>IF(記入用!K1159="","",記入用!K1159)</f>
        <v/>
      </c>
      <c r="O1159" s="28" t="str">
        <f>IF(記入用!M1159="","",記入用!M1159)</f>
        <v/>
      </c>
      <c r="Q1159" s="28" t="str">
        <f>IF(記入用!L1159="","",記入用!L1159)</f>
        <v/>
      </c>
      <c r="S1159" s="28" t="str">
        <f>IF(記入用!N1159="","",ROUNDUP(記入用!N1159,1))</f>
        <v/>
      </c>
      <c r="U1159" s="28" t="str">
        <f>IF(記入用!O1159="","",ROUNDDOWN(記入用!O1159,0))</f>
        <v/>
      </c>
      <c r="W1159" s="28" t="str">
        <f>IF(記入用!P1159="","",ROUNDDOWN(記入用!P1159,0))</f>
        <v/>
      </c>
    </row>
    <row r="1160" spans="1:23">
      <c r="A1160" s="28" t="str">
        <f>IF(記入用!A1160="","",記入用!A1160)</f>
        <v/>
      </c>
      <c r="B1160" s="28" t="str">
        <f>IF(記入用!B1160="","",記入用!B1160)</f>
        <v/>
      </c>
      <c r="C1160" s="28" t="str">
        <f>IF(記入用!C1160="","",記入用!C1160)</f>
        <v/>
      </c>
      <c r="D1160" s="28" t="str">
        <f>IF(記入用!D1160="","",記入用!D1160)</f>
        <v/>
      </c>
      <c r="E1160" s="28" t="str">
        <f>IF(記入用!E1160="","",記入用!E1160)</f>
        <v/>
      </c>
      <c r="F1160" s="28" t="str">
        <f>IF(記入用!F1160="","",記入用!F1160)</f>
        <v/>
      </c>
      <c r="G1160" s="28" t="str">
        <f>IF(OR(記入用!G1160=0,記入用!H1160=0),"",ROUND((記入用!G1160+記入用!H1160)/2,0))</f>
        <v/>
      </c>
      <c r="I1160" s="28" t="str">
        <f>IF(記入用!I1160="","",記入用!I1160)</f>
        <v/>
      </c>
      <c r="K1160" s="28" t="str">
        <f>IF(記入用!J1160="","",ROUNDDOWN(記入用!J1160,0))</f>
        <v/>
      </c>
      <c r="M1160" s="28" t="str">
        <f>IF(記入用!K1160="","",記入用!K1160)</f>
        <v/>
      </c>
      <c r="O1160" s="28" t="str">
        <f>IF(記入用!M1160="","",記入用!M1160)</f>
        <v/>
      </c>
      <c r="Q1160" s="28" t="str">
        <f>IF(記入用!L1160="","",記入用!L1160)</f>
        <v/>
      </c>
      <c r="S1160" s="28" t="str">
        <f>IF(記入用!N1160="","",ROUNDUP(記入用!N1160,1))</f>
        <v/>
      </c>
      <c r="U1160" s="28" t="str">
        <f>IF(記入用!O1160="","",ROUNDDOWN(記入用!O1160,0))</f>
        <v/>
      </c>
      <c r="W1160" s="28" t="str">
        <f>IF(記入用!P1160="","",ROUNDDOWN(記入用!P1160,0))</f>
        <v/>
      </c>
    </row>
    <row r="1161" spans="1:23">
      <c r="A1161" s="28" t="str">
        <f>IF(記入用!A1161="","",記入用!A1161)</f>
        <v/>
      </c>
      <c r="B1161" s="28" t="str">
        <f>IF(記入用!B1161="","",記入用!B1161)</f>
        <v/>
      </c>
      <c r="C1161" s="28" t="str">
        <f>IF(記入用!C1161="","",記入用!C1161)</f>
        <v/>
      </c>
      <c r="D1161" s="28" t="str">
        <f>IF(記入用!D1161="","",記入用!D1161)</f>
        <v/>
      </c>
      <c r="E1161" s="28" t="str">
        <f>IF(記入用!E1161="","",記入用!E1161)</f>
        <v/>
      </c>
      <c r="F1161" s="28" t="str">
        <f>IF(記入用!F1161="","",記入用!F1161)</f>
        <v/>
      </c>
      <c r="G1161" s="28" t="str">
        <f>IF(OR(記入用!G1161=0,記入用!H1161=0),"",ROUND((記入用!G1161+記入用!H1161)/2,0))</f>
        <v/>
      </c>
      <c r="I1161" s="28" t="str">
        <f>IF(記入用!I1161="","",記入用!I1161)</f>
        <v/>
      </c>
      <c r="K1161" s="28" t="str">
        <f>IF(記入用!J1161="","",ROUNDDOWN(記入用!J1161,0))</f>
        <v/>
      </c>
      <c r="M1161" s="28" t="str">
        <f>IF(記入用!K1161="","",記入用!K1161)</f>
        <v/>
      </c>
      <c r="O1161" s="28" t="str">
        <f>IF(記入用!M1161="","",記入用!M1161)</f>
        <v/>
      </c>
      <c r="Q1161" s="28" t="str">
        <f>IF(記入用!L1161="","",記入用!L1161)</f>
        <v/>
      </c>
      <c r="S1161" s="28" t="str">
        <f>IF(記入用!N1161="","",ROUNDUP(記入用!N1161,1))</f>
        <v/>
      </c>
      <c r="U1161" s="28" t="str">
        <f>IF(記入用!O1161="","",ROUNDDOWN(記入用!O1161,0))</f>
        <v/>
      </c>
      <c r="W1161" s="28" t="str">
        <f>IF(記入用!P1161="","",ROUNDDOWN(記入用!P1161,0))</f>
        <v/>
      </c>
    </row>
    <row r="1162" spans="1:23">
      <c r="A1162" s="28" t="str">
        <f>IF(記入用!A1162="","",記入用!A1162)</f>
        <v/>
      </c>
      <c r="B1162" s="28" t="str">
        <f>IF(記入用!B1162="","",記入用!B1162)</f>
        <v/>
      </c>
      <c r="C1162" s="28" t="str">
        <f>IF(記入用!C1162="","",記入用!C1162)</f>
        <v/>
      </c>
      <c r="D1162" s="28" t="str">
        <f>IF(記入用!D1162="","",記入用!D1162)</f>
        <v/>
      </c>
      <c r="E1162" s="28" t="str">
        <f>IF(記入用!E1162="","",記入用!E1162)</f>
        <v/>
      </c>
      <c r="F1162" s="28" t="str">
        <f>IF(記入用!F1162="","",記入用!F1162)</f>
        <v/>
      </c>
      <c r="G1162" s="28" t="str">
        <f>IF(OR(記入用!G1162=0,記入用!H1162=0),"",ROUND((記入用!G1162+記入用!H1162)/2,0))</f>
        <v/>
      </c>
      <c r="I1162" s="28" t="str">
        <f>IF(記入用!I1162="","",記入用!I1162)</f>
        <v/>
      </c>
      <c r="K1162" s="28" t="str">
        <f>IF(記入用!J1162="","",ROUNDDOWN(記入用!J1162,0))</f>
        <v/>
      </c>
      <c r="M1162" s="28" t="str">
        <f>IF(記入用!K1162="","",記入用!K1162)</f>
        <v/>
      </c>
      <c r="O1162" s="28" t="str">
        <f>IF(記入用!M1162="","",記入用!M1162)</f>
        <v/>
      </c>
      <c r="Q1162" s="28" t="str">
        <f>IF(記入用!L1162="","",記入用!L1162)</f>
        <v/>
      </c>
      <c r="S1162" s="28" t="str">
        <f>IF(記入用!N1162="","",ROUNDUP(記入用!N1162,1))</f>
        <v/>
      </c>
      <c r="U1162" s="28" t="str">
        <f>IF(記入用!O1162="","",ROUNDDOWN(記入用!O1162,0))</f>
        <v/>
      </c>
      <c r="W1162" s="28" t="str">
        <f>IF(記入用!P1162="","",ROUNDDOWN(記入用!P1162,0))</f>
        <v/>
      </c>
    </row>
    <row r="1163" spans="1:23">
      <c r="A1163" s="28" t="str">
        <f>IF(記入用!A1163="","",記入用!A1163)</f>
        <v/>
      </c>
      <c r="B1163" s="28" t="str">
        <f>IF(記入用!B1163="","",記入用!B1163)</f>
        <v/>
      </c>
      <c r="C1163" s="28" t="str">
        <f>IF(記入用!C1163="","",記入用!C1163)</f>
        <v/>
      </c>
      <c r="D1163" s="28" t="str">
        <f>IF(記入用!D1163="","",記入用!D1163)</f>
        <v/>
      </c>
      <c r="E1163" s="28" t="str">
        <f>IF(記入用!E1163="","",記入用!E1163)</f>
        <v/>
      </c>
      <c r="F1163" s="28" t="str">
        <f>IF(記入用!F1163="","",記入用!F1163)</f>
        <v/>
      </c>
      <c r="G1163" s="28" t="str">
        <f>IF(OR(記入用!G1163=0,記入用!H1163=0),"",ROUND((記入用!G1163+記入用!H1163)/2,0))</f>
        <v/>
      </c>
      <c r="I1163" s="28" t="str">
        <f>IF(記入用!I1163="","",記入用!I1163)</f>
        <v/>
      </c>
      <c r="K1163" s="28" t="str">
        <f>IF(記入用!J1163="","",ROUNDDOWN(記入用!J1163,0))</f>
        <v/>
      </c>
      <c r="M1163" s="28" t="str">
        <f>IF(記入用!K1163="","",記入用!K1163)</f>
        <v/>
      </c>
      <c r="O1163" s="28" t="str">
        <f>IF(記入用!M1163="","",記入用!M1163)</f>
        <v/>
      </c>
      <c r="Q1163" s="28" t="str">
        <f>IF(記入用!L1163="","",記入用!L1163)</f>
        <v/>
      </c>
      <c r="S1163" s="28" t="str">
        <f>IF(記入用!N1163="","",ROUNDUP(記入用!N1163,1))</f>
        <v/>
      </c>
      <c r="U1163" s="28" t="str">
        <f>IF(記入用!O1163="","",ROUNDDOWN(記入用!O1163,0))</f>
        <v/>
      </c>
      <c r="W1163" s="28" t="str">
        <f>IF(記入用!P1163="","",ROUNDDOWN(記入用!P1163,0))</f>
        <v/>
      </c>
    </row>
    <row r="1164" spans="1:23">
      <c r="A1164" s="28" t="str">
        <f>IF(記入用!A1164="","",記入用!A1164)</f>
        <v/>
      </c>
      <c r="B1164" s="28" t="str">
        <f>IF(記入用!B1164="","",記入用!B1164)</f>
        <v/>
      </c>
      <c r="C1164" s="28" t="str">
        <f>IF(記入用!C1164="","",記入用!C1164)</f>
        <v/>
      </c>
      <c r="D1164" s="28" t="str">
        <f>IF(記入用!D1164="","",記入用!D1164)</f>
        <v/>
      </c>
      <c r="E1164" s="28" t="str">
        <f>IF(記入用!E1164="","",記入用!E1164)</f>
        <v/>
      </c>
      <c r="F1164" s="28" t="str">
        <f>IF(記入用!F1164="","",記入用!F1164)</f>
        <v/>
      </c>
      <c r="G1164" s="28" t="str">
        <f>IF(OR(記入用!G1164=0,記入用!H1164=0),"",ROUND((記入用!G1164+記入用!H1164)/2,0))</f>
        <v/>
      </c>
      <c r="I1164" s="28" t="str">
        <f>IF(記入用!I1164="","",記入用!I1164)</f>
        <v/>
      </c>
      <c r="K1164" s="28" t="str">
        <f>IF(記入用!J1164="","",ROUNDDOWN(記入用!J1164,0))</f>
        <v/>
      </c>
      <c r="M1164" s="28" t="str">
        <f>IF(記入用!K1164="","",記入用!K1164)</f>
        <v/>
      </c>
      <c r="O1164" s="28" t="str">
        <f>IF(記入用!M1164="","",記入用!M1164)</f>
        <v/>
      </c>
      <c r="Q1164" s="28" t="str">
        <f>IF(記入用!L1164="","",記入用!L1164)</f>
        <v/>
      </c>
      <c r="S1164" s="28" t="str">
        <f>IF(記入用!N1164="","",ROUNDUP(記入用!N1164,1))</f>
        <v/>
      </c>
      <c r="U1164" s="28" t="str">
        <f>IF(記入用!O1164="","",ROUNDDOWN(記入用!O1164,0))</f>
        <v/>
      </c>
      <c r="W1164" s="28" t="str">
        <f>IF(記入用!P1164="","",ROUNDDOWN(記入用!P1164,0))</f>
        <v/>
      </c>
    </row>
    <row r="1165" spans="1:23">
      <c r="A1165" s="28" t="str">
        <f>IF(記入用!A1165="","",記入用!A1165)</f>
        <v/>
      </c>
      <c r="B1165" s="28" t="str">
        <f>IF(記入用!B1165="","",記入用!B1165)</f>
        <v/>
      </c>
      <c r="C1165" s="28" t="str">
        <f>IF(記入用!C1165="","",記入用!C1165)</f>
        <v/>
      </c>
      <c r="D1165" s="28" t="str">
        <f>IF(記入用!D1165="","",記入用!D1165)</f>
        <v/>
      </c>
      <c r="E1165" s="28" t="str">
        <f>IF(記入用!E1165="","",記入用!E1165)</f>
        <v/>
      </c>
      <c r="F1165" s="28" t="str">
        <f>IF(記入用!F1165="","",記入用!F1165)</f>
        <v/>
      </c>
      <c r="G1165" s="28" t="str">
        <f>IF(OR(記入用!G1165=0,記入用!H1165=0),"",ROUND((記入用!G1165+記入用!H1165)/2,0))</f>
        <v/>
      </c>
      <c r="I1165" s="28" t="str">
        <f>IF(記入用!I1165="","",記入用!I1165)</f>
        <v/>
      </c>
      <c r="K1165" s="28" t="str">
        <f>IF(記入用!J1165="","",ROUNDDOWN(記入用!J1165,0))</f>
        <v/>
      </c>
      <c r="M1165" s="28" t="str">
        <f>IF(記入用!K1165="","",記入用!K1165)</f>
        <v/>
      </c>
      <c r="O1165" s="28" t="str">
        <f>IF(記入用!M1165="","",記入用!M1165)</f>
        <v/>
      </c>
      <c r="Q1165" s="28" t="str">
        <f>IF(記入用!L1165="","",記入用!L1165)</f>
        <v/>
      </c>
      <c r="S1165" s="28" t="str">
        <f>IF(記入用!N1165="","",ROUNDUP(記入用!N1165,1))</f>
        <v/>
      </c>
      <c r="U1165" s="28" t="str">
        <f>IF(記入用!O1165="","",ROUNDDOWN(記入用!O1165,0))</f>
        <v/>
      </c>
      <c r="W1165" s="28" t="str">
        <f>IF(記入用!P1165="","",ROUNDDOWN(記入用!P1165,0))</f>
        <v/>
      </c>
    </row>
    <row r="1166" spans="1:23">
      <c r="A1166" s="28" t="str">
        <f>IF(記入用!A1166="","",記入用!A1166)</f>
        <v/>
      </c>
      <c r="B1166" s="28" t="str">
        <f>IF(記入用!B1166="","",記入用!B1166)</f>
        <v/>
      </c>
      <c r="C1166" s="28" t="str">
        <f>IF(記入用!C1166="","",記入用!C1166)</f>
        <v/>
      </c>
      <c r="D1166" s="28" t="str">
        <f>IF(記入用!D1166="","",記入用!D1166)</f>
        <v/>
      </c>
      <c r="E1166" s="28" t="str">
        <f>IF(記入用!E1166="","",記入用!E1166)</f>
        <v/>
      </c>
      <c r="F1166" s="28" t="str">
        <f>IF(記入用!F1166="","",記入用!F1166)</f>
        <v/>
      </c>
      <c r="G1166" s="28" t="str">
        <f>IF(OR(記入用!G1166=0,記入用!H1166=0),"",ROUND((記入用!G1166+記入用!H1166)/2,0))</f>
        <v/>
      </c>
      <c r="I1166" s="28" t="str">
        <f>IF(記入用!I1166="","",記入用!I1166)</f>
        <v/>
      </c>
      <c r="K1166" s="28" t="str">
        <f>IF(記入用!J1166="","",ROUNDDOWN(記入用!J1166,0))</f>
        <v/>
      </c>
      <c r="M1166" s="28" t="str">
        <f>IF(記入用!K1166="","",記入用!K1166)</f>
        <v/>
      </c>
      <c r="O1166" s="28" t="str">
        <f>IF(記入用!M1166="","",記入用!M1166)</f>
        <v/>
      </c>
      <c r="Q1166" s="28" t="str">
        <f>IF(記入用!L1166="","",記入用!L1166)</f>
        <v/>
      </c>
      <c r="S1166" s="28" t="str">
        <f>IF(記入用!N1166="","",ROUNDUP(記入用!N1166,1))</f>
        <v/>
      </c>
      <c r="U1166" s="28" t="str">
        <f>IF(記入用!O1166="","",ROUNDDOWN(記入用!O1166,0))</f>
        <v/>
      </c>
      <c r="W1166" s="28" t="str">
        <f>IF(記入用!P1166="","",ROUNDDOWN(記入用!P1166,0))</f>
        <v/>
      </c>
    </row>
    <row r="1167" spans="1:23">
      <c r="A1167" s="28" t="str">
        <f>IF(記入用!A1167="","",記入用!A1167)</f>
        <v/>
      </c>
      <c r="B1167" s="28" t="str">
        <f>IF(記入用!B1167="","",記入用!B1167)</f>
        <v/>
      </c>
      <c r="C1167" s="28" t="str">
        <f>IF(記入用!C1167="","",記入用!C1167)</f>
        <v/>
      </c>
      <c r="D1167" s="28" t="str">
        <f>IF(記入用!D1167="","",記入用!D1167)</f>
        <v/>
      </c>
      <c r="E1167" s="28" t="str">
        <f>IF(記入用!E1167="","",記入用!E1167)</f>
        <v/>
      </c>
      <c r="F1167" s="28" t="str">
        <f>IF(記入用!F1167="","",記入用!F1167)</f>
        <v/>
      </c>
      <c r="G1167" s="28" t="str">
        <f>IF(OR(記入用!G1167=0,記入用!H1167=0),"",ROUND((記入用!G1167+記入用!H1167)/2,0))</f>
        <v/>
      </c>
      <c r="I1167" s="28" t="str">
        <f>IF(記入用!I1167="","",記入用!I1167)</f>
        <v/>
      </c>
      <c r="K1167" s="28" t="str">
        <f>IF(記入用!J1167="","",ROUNDDOWN(記入用!J1167,0))</f>
        <v/>
      </c>
      <c r="M1167" s="28" t="str">
        <f>IF(記入用!K1167="","",記入用!K1167)</f>
        <v/>
      </c>
      <c r="O1167" s="28" t="str">
        <f>IF(記入用!M1167="","",記入用!M1167)</f>
        <v/>
      </c>
      <c r="Q1167" s="28" t="str">
        <f>IF(記入用!L1167="","",記入用!L1167)</f>
        <v/>
      </c>
      <c r="S1167" s="28" t="str">
        <f>IF(記入用!N1167="","",ROUNDUP(記入用!N1167,1))</f>
        <v/>
      </c>
      <c r="U1167" s="28" t="str">
        <f>IF(記入用!O1167="","",ROUNDDOWN(記入用!O1167,0))</f>
        <v/>
      </c>
      <c r="W1167" s="28" t="str">
        <f>IF(記入用!P1167="","",ROUNDDOWN(記入用!P1167,0))</f>
        <v/>
      </c>
    </row>
    <row r="1168" spans="1:23">
      <c r="A1168" s="28" t="str">
        <f>IF(記入用!A1168="","",記入用!A1168)</f>
        <v/>
      </c>
      <c r="B1168" s="28" t="str">
        <f>IF(記入用!B1168="","",記入用!B1168)</f>
        <v/>
      </c>
      <c r="C1168" s="28" t="str">
        <f>IF(記入用!C1168="","",記入用!C1168)</f>
        <v/>
      </c>
      <c r="D1168" s="28" t="str">
        <f>IF(記入用!D1168="","",記入用!D1168)</f>
        <v/>
      </c>
      <c r="E1168" s="28" t="str">
        <f>IF(記入用!E1168="","",記入用!E1168)</f>
        <v/>
      </c>
      <c r="F1168" s="28" t="str">
        <f>IF(記入用!F1168="","",記入用!F1168)</f>
        <v/>
      </c>
      <c r="G1168" s="28" t="str">
        <f>IF(OR(記入用!G1168=0,記入用!H1168=0),"",ROUND((記入用!G1168+記入用!H1168)/2,0))</f>
        <v/>
      </c>
      <c r="I1168" s="28" t="str">
        <f>IF(記入用!I1168="","",記入用!I1168)</f>
        <v/>
      </c>
      <c r="K1168" s="28" t="str">
        <f>IF(記入用!J1168="","",ROUNDDOWN(記入用!J1168,0))</f>
        <v/>
      </c>
      <c r="M1168" s="28" t="str">
        <f>IF(記入用!K1168="","",記入用!K1168)</f>
        <v/>
      </c>
      <c r="O1168" s="28" t="str">
        <f>IF(記入用!M1168="","",記入用!M1168)</f>
        <v/>
      </c>
      <c r="Q1168" s="28" t="str">
        <f>IF(記入用!L1168="","",記入用!L1168)</f>
        <v/>
      </c>
      <c r="S1168" s="28" t="str">
        <f>IF(記入用!N1168="","",ROUNDUP(記入用!N1168,1))</f>
        <v/>
      </c>
      <c r="U1168" s="28" t="str">
        <f>IF(記入用!O1168="","",ROUNDDOWN(記入用!O1168,0))</f>
        <v/>
      </c>
      <c r="W1168" s="28" t="str">
        <f>IF(記入用!P1168="","",ROUNDDOWN(記入用!P1168,0))</f>
        <v/>
      </c>
    </row>
    <row r="1169" spans="1:23">
      <c r="A1169" s="28" t="str">
        <f>IF(記入用!A1169="","",記入用!A1169)</f>
        <v/>
      </c>
      <c r="B1169" s="28" t="str">
        <f>IF(記入用!B1169="","",記入用!B1169)</f>
        <v/>
      </c>
      <c r="C1169" s="28" t="str">
        <f>IF(記入用!C1169="","",記入用!C1169)</f>
        <v/>
      </c>
      <c r="D1169" s="28" t="str">
        <f>IF(記入用!D1169="","",記入用!D1169)</f>
        <v/>
      </c>
      <c r="E1169" s="28" t="str">
        <f>IF(記入用!E1169="","",記入用!E1169)</f>
        <v/>
      </c>
      <c r="F1169" s="28" t="str">
        <f>IF(記入用!F1169="","",記入用!F1169)</f>
        <v/>
      </c>
      <c r="G1169" s="28" t="str">
        <f>IF(OR(記入用!G1169=0,記入用!H1169=0),"",ROUND((記入用!G1169+記入用!H1169)/2,0))</f>
        <v/>
      </c>
      <c r="I1169" s="28" t="str">
        <f>IF(記入用!I1169="","",記入用!I1169)</f>
        <v/>
      </c>
      <c r="K1169" s="28" t="str">
        <f>IF(記入用!J1169="","",ROUNDDOWN(記入用!J1169,0))</f>
        <v/>
      </c>
      <c r="M1169" s="28" t="str">
        <f>IF(記入用!K1169="","",記入用!K1169)</f>
        <v/>
      </c>
      <c r="O1169" s="28" t="str">
        <f>IF(記入用!M1169="","",記入用!M1169)</f>
        <v/>
      </c>
      <c r="Q1169" s="28" t="str">
        <f>IF(記入用!L1169="","",記入用!L1169)</f>
        <v/>
      </c>
      <c r="S1169" s="28" t="str">
        <f>IF(記入用!N1169="","",ROUNDUP(記入用!N1169,1))</f>
        <v/>
      </c>
      <c r="U1169" s="28" t="str">
        <f>IF(記入用!O1169="","",ROUNDDOWN(記入用!O1169,0))</f>
        <v/>
      </c>
      <c r="W1169" s="28" t="str">
        <f>IF(記入用!P1169="","",ROUNDDOWN(記入用!P1169,0))</f>
        <v/>
      </c>
    </row>
    <row r="1170" spans="1:23">
      <c r="A1170" s="28" t="str">
        <f>IF(記入用!A1170="","",記入用!A1170)</f>
        <v/>
      </c>
      <c r="B1170" s="28" t="str">
        <f>IF(記入用!B1170="","",記入用!B1170)</f>
        <v/>
      </c>
      <c r="C1170" s="28" t="str">
        <f>IF(記入用!C1170="","",記入用!C1170)</f>
        <v/>
      </c>
      <c r="D1170" s="28" t="str">
        <f>IF(記入用!D1170="","",記入用!D1170)</f>
        <v/>
      </c>
      <c r="E1170" s="28" t="str">
        <f>IF(記入用!E1170="","",記入用!E1170)</f>
        <v/>
      </c>
      <c r="F1170" s="28" t="str">
        <f>IF(記入用!F1170="","",記入用!F1170)</f>
        <v/>
      </c>
      <c r="G1170" s="28" t="str">
        <f>IF(OR(記入用!G1170=0,記入用!H1170=0),"",ROUND((記入用!G1170+記入用!H1170)/2,0))</f>
        <v/>
      </c>
      <c r="I1170" s="28" t="str">
        <f>IF(記入用!I1170="","",記入用!I1170)</f>
        <v/>
      </c>
      <c r="K1170" s="28" t="str">
        <f>IF(記入用!J1170="","",ROUNDDOWN(記入用!J1170,0))</f>
        <v/>
      </c>
      <c r="M1170" s="28" t="str">
        <f>IF(記入用!K1170="","",記入用!K1170)</f>
        <v/>
      </c>
      <c r="O1170" s="28" t="str">
        <f>IF(記入用!M1170="","",記入用!M1170)</f>
        <v/>
      </c>
      <c r="Q1170" s="28" t="str">
        <f>IF(記入用!L1170="","",記入用!L1170)</f>
        <v/>
      </c>
      <c r="S1170" s="28" t="str">
        <f>IF(記入用!N1170="","",ROUNDUP(記入用!N1170,1))</f>
        <v/>
      </c>
      <c r="U1170" s="28" t="str">
        <f>IF(記入用!O1170="","",ROUNDDOWN(記入用!O1170,0))</f>
        <v/>
      </c>
      <c r="W1170" s="28" t="str">
        <f>IF(記入用!P1170="","",ROUNDDOWN(記入用!P1170,0))</f>
        <v/>
      </c>
    </row>
    <row r="1171" spans="1:23">
      <c r="A1171" s="28" t="str">
        <f>IF(記入用!A1171="","",記入用!A1171)</f>
        <v/>
      </c>
      <c r="B1171" s="28" t="str">
        <f>IF(記入用!B1171="","",記入用!B1171)</f>
        <v/>
      </c>
      <c r="C1171" s="28" t="str">
        <f>IF(記入用!C1171="","",記入用!C1171)</f>
        <v/>
      </c>
      <c r="D1171" s="28" t="str">
        <f>IF(記入用!D1171="","",記入用!D1171)</f>
        <v/>
      </c>
      <c r="E1171" s="28" t="str">
        <f>IF(記入用!E1171="","",記入用!E1171)</f>
        <v/>
      </c>
      <c r="F1171" s="28" t="str">
        <f>IF(記入用!F1171="","",記入用!F1171)</f>
        <v/>
      </c>
      <c r="G1171" s="28" t="str">
        <f>IF(OR(記入用!G1171=0,記入用!H1171=0),"",ROUND((記入用!G1171+記入用!H1171)/2,0))</f>
        <v/>
      </c>
      <c r="I1171" s="28" t="str">
        <f>IF(記入用!I1171="","",記入用!I1171)</f>
        <v/>
      </c>
      <c r="K1171" s="28" t="str">
        <f>IF(記入用!J1171="","",ROUNDDOWN(記入用!J1171,0))</f>
        <v/>
      </c>
      <c r="M1171" s="28" t="str">
        <f>IF(記入用!K1171="","",記入用!K1171)</f>
        <v/>
      </c>
      <c r="O1171" s="28" t="str">
        <f>IF(記入用!M1171="","",記入用!M1171)</f>
        <v/>
      </c>
      <c r="Q1171" s="28" t="str">
        <f>IF(記入用!L1171="","",記入用!L1171)</f>
        <v/>
      </c>
      <c r="S1171" s="28" t="str">
        <f>IF(記入用!N1171="","",ROUNDUP(記入用!N1171,1))</f>
        <v/>
      </c>
      <c r="U1171" s="28" t="str">
        <f>IF(記入用!O1171="","",ROUNDDOWN(記入用!O1171,0))</f>
        <v/>
      </c>
      <c r="W1171" s="28" t="str">
        <f>IF(記入用!P1171="","",ROUNDDOWN(記入用!P1171,0))</f>
        <v/>
      </c>
    </row>
    <row r="1172" spans="1:23">
      <c r="A1172" s="28" t="str">
        <f>IF(記入用!A1172="","",記入用!A1172)</f>
        <v/>
      </c>
      <c r="B1172" s="28" t="str">
        <f>IF(記入用!B1172="","",記入用!B1172)</f>
        <v/>
      </c>
      <c r="C1172" s="28" t="str">
        <f>IF(記入用!C1172="","",記入用!C1172)</f>
        <v/>
      </c>
      <c r="D1172" s="28" t="str">
        <f>IF(記入用!D1172="","",記入用!D1172)</f>
        <v/>
      </c>
      <c r="E1172" s="28" t="str">
        <f>IF(記入用!E1172="","",記入用!E1172)</f>
        <v/>
      </c>
      <c r="F1172" s="28" t="str">
        <f>IF(記入用!F1172="","",記入用!F1172)</f>
        <v/>
      </c>
      <c r="G1172" s="28" t="str">
        <f>IF(OR(記入用!G1172=0,記入用!H1172=0),"",ROUND((記入用!G1172+記入用!H1172)/2,0))</f>
        <v/>
      </c>
      <c r="I1172" s="28" t="str">
        <f>IF(記入用!I1172="","",記入用!I1172)</f>
        <v/>
      </c>
      <c r="K1172" s="28" t="str">
        <f>IF(記入用!J1172="","",ROUNDDOWN(記入用!J1172,0))</f>
        <v/>
      </c>
      <c r="M1172" s="28" t="str">
        <f>IF(記入用!K1172="","",記入用!K1172)</f>
        <v/>
      </c>
      <c r="O1172" s="28" t="str">
        <f>IF(記入用!M1172="","",記入用!M1172)</f>
        <v/>
      </c>
      <c r="Q1172" s="28" t="str">
        <f>IF(記入用!L1172="","",記入用!L1172)</f>
        <v/>
      </c>
      <c r="S1172" s="28" t="str">
        <f>IF(記入用!N1172="","",ROUNDUP(記入用!N1172,1))</f>
        <v/>
      </c>
      <c r="U1172" s="28" t="str">
        <f>IF(記入用!O1172="","",ROUNDDOWN(記入用!O1172,0))</f>
        <v/>
      </c>
      <c r="W1172" s="28" t="str">
        <f>IF(記入用!P1172="","",ROUNDDOWN(記入用!P1172,0))</f>
        <v/>
      </c>
    </row>
    <row r="1173" spans="1:23">
      <c r="A1173" s="28" t="str">
        <f>IF(記入用!A1173="","",記入用!A1173)</f>
        <v/>
      </c>
      <c r="B1173" s="28" t="str">
        <f>IF(記入用!B1173="","",記入用!B1173)</f>
        <v/>
      </c>
      <c r="C1173" s="28" t="str">
        <f>IF(記入用!C1173="","",記入用!C1173)</f>
        <v/>
      </c>
      <c r="D1173" s="28" t="str">
        <f>IF(記入用!D1173="","",記入用!D1173)</f>
        <v/>
      </c>
      <c r="E1173" s="28" t="str">
        <f>IF(記入用!E1173="","",記入用!E1173)</f>
        <v/>
      </c>
      <c r="F1173" s="28" t="str">
        <f>IF(記入用!F1173="","",記入用!F1173)</f>
        <v/>
      </c>
      <c r="G1173" s="28" t="str">
        <f>IF(OR(記入用!G1173=0,記入用!H1173=0),"",ROUND((記入用!G1173+記入用!H1173)/2,0))</f>
        <v/>
      </c>
      <c r="I1173" s="28" t="str">
        <f>IF(記入用!I1173="","",記入用!I1173)</f>
        <v/>
      </c>
      <c r="K1173" s="28" t="str">
        <f>IF(記入用!J1173="","",ROUNDDOWN(記入用!J1173,0))</f>
        <v/>
      </c>
      <c r="M1173" s="28" t="str">
        <f>IF(記入用!K1173="","",記入用!K1173)</f>
        <v/>
      </c>
      <c r="O1173" s="28" t="str">
        <f>IF(記入用!M1173="","",記入用!M1173)</f>
        <v/>
      </c>
      <c r="Q1173" s="28" t="str">
        <f>IF(記入用!L1173="","",記入用!L1173)</f>
        <v/>
      </c>
      <c r="S1173" s="28" t="str">
        <f>IF(記入用!N1173="","",ROUNDUP(記入用!N1173,1))</f>
        <v/>
      </c>
      <c r="U1173" s="28" t="str">
        <f>IF(記入用!O1173="","",ROUNDDOWN(記入用!O1173,0))</f>
        <v/>
      </c>
      <c r="W1173" s="28" t="str">
        <f>IF(記入用!P1173="","",ROUNDDOWN(記入用!P1173,0))</f>
        <v/>
      </c>
    </row>
    <row r="1174" spans="1:23">
      <c r="A1174" s="28" t="str">
        <f>IF(記入用!A1174="","",記入用!A1174)</f>
        <v/>
      </c>
      <c r="B1174" s="28" t="str">
        <f>IF(記入用!B1174="","",記入用!B1174)</f>
        <v/>
      </c>
      <c r="C1174" s="28" t="str">
        <f>IF(記入用!C1174="","",記入用!C1174)</f>
        <v/>
      </c>
      <c r="D1174" s="28" t="str">
        <f>IF(記入用!D1174="","",記入用!D1174)</f>
        <v/>
      </c>
      <c r="E1174" s="28" t="str">
        <f>IF(記入用!E1174="","",記入用!E1174)</f>
        <v/>
      </c>
      <c r="F1174" s="28" t="str">
        <f>IF(記入用!F1174="","",記入用!F1174)</f>
        <v/>
      </c>
      <c r="G1174" s="28" t="str">
        <f>IF(OR(記入用!G1174=0,記入用!H1174=0),"",ROUND((記入用!G1174+記入用!H1174)/2,0))</f>
        <v/>
      </c>
      <c r="I1174" s="28" t="str">
        <f>IF(記入用!I1174="","",記入用!I1174)</f>
        <v/>
      </c>
      <c r="K1174" s="28" t="str">
        <f>IF(記入用!J1174="","",ROUNDDOWN(記入用!J1174,0))</f>
        <v/>
      </c>
      <c r="M1174" s="28" t="str">
        <f>IF(記入用!K1174="","",記入用!K1174)</f>
        <v/>
      </c>
      <c r="O1174" s="28" t="str">
        <f>IF(記入用!M1174="","",記入用!M1174)</f>
        <v/>
      </c>
      <c r="Q1174" s="28" t="str">
        <f>IF(記入用!L1174="","",記入用!L1174)</f>
        <v/>
      </c>
      <c r="S1174" s="28" t="str">
        <f>IF(記入用!N1174="","",ROUNDUP(記入用!N1174,1))</f>
        <v/>
      </c>
      <c r="U1174" s="28" t="str">
        <f>IF(記入用!O1174="","",ROUNDDOWN(記入用!O1174,0))</f>
        <v/>
      </c>
      <c r="W1174" s="28" t="str">
        <f>IF(記入用!P1174="","",ROUNDDOWN(記入用!P1174,0))</f>
        <v/>
      </c>
    </row>
    <row r="1175" spans="1:23">
      <c r="A1175" s="28" t="str">
        <f>IF(記入用!A1175="","",記入用!A1175)</f>
        <v/>
      </c>
      <c r="B1175" s="28" t="str">
        <f>IF(記入用!B1175="","",記入用!B1175)</f>
        <v/>
      </c>
      <c r="C1175" s="28" t="str">
        <f>IF(記入用!C1175="","",記入用!C1175)</f>
        <v/>
      </c>
      <c r="D1175" s="28" t="str">
        <f>IF(記入用!D1175="","",記入用!D1175)</f>
        <v/>
      </c>
      <c r="E1175" s="28" t="str">
        <f>IF(記入用!E1175="","",記入用!E1175)</f>
        <v/>
      </c>
      <c r="F1175" s="28" t="str">
        <f>IF(記入用!F1175="","",記入用!F1175)</f>
        <v/>
      </c>
      <c r="G1175" s="28" t="str">
        <f>IF(OR(記入用!G1175=0,記入用!H1175=0),"",ROUND((記入用!G1175+記入用!H1175)/2,0))</f>
        <v/>
      </c>
      <c r="I1175" s="28" t="str">
        <f>IF(記入用!I1175="","",記入用!I1175)</f>
        <v/>
      </c>
      <c r="K1175" s="28" t="str">
        <f>IF(記入用!J1175="","",ROUNDDOWN(記入用!J1175,0))</f>
        <v/>
      </c>
      <c r="M1175" s="28" t="str">
        <f>IF(記入用!K1175="","",記入用!K1175)</f>
        <v/>
      </c>
      <c r="O1175" s="28" t="str">
        <f>IF(記入用!M1175="","",記入用!M1175)</f>
        <v/>
      </c>
      <c r="Q1175" s="28" t="str">
        <f>IF(記入用!L1175="","",記入用!L1175)</f>
        <v/>
      </c>
      <c r="S1175" s="28" t="str">
        <f>IF(記入用!N1175="","",ROUNDUP(記入用!N1175,1))</f>
        <v/>
      </c>
      <c r="U1175" s="28" t="str">
        <f>IF(記入用!O1175="","",ROUNDDOWN(記入用!O1175,0))</f>
        <v/>
      </c>
      <c r="W1175" s="28" t="str">
        <f>IF(記入用!P1175="","",ROUNDDOWN(記入用!P1175,0))</f>
        <v/>
      </c>
    </row>
    <row r="1176" spans="1:23">
      <c r="A1176" s="28" t="str">
        <f>IF(記入用!A1176="","",記入用!A1176)</f>
        <v/>
      </c>
      <c r="B1176" s="28" t="str">
        <f>IF(記入用!B1176="","",記入用!B1176)</f>
        <v/>
      </c>
      <c r="C1176" s="28" t="str">
        <f>IF(記入用!C1176="","",記入用!C1176)</f>
        <v/>
      </c>
      <c r="D1176" s="28" t="str">
        <f>IF(記入用!D1176="","",記入用!D1176)</f>
        <v/>
      </c>
      <c r="E1176" s="28" t="str">
        <f>IF(記入用!E1176="","",記入用!E1176)</f>
        <v/>
      </c>
      <c r="F1176" s="28" t="str">
        <f>IF(記入用!F1176="","",記入用!F1176)</f>
        <v/>
      </c>
      <c r="G1176" s="28" t="str">
        <f>IF(OR(記入用!G1176=0,記入用!H1176=0),"",ROUND((記入用!G1176+記入用!H1176)/2,0))</f>
        <v/>
      </c>
      <c r="I1176" s="28" t="str">
        <f>IF(記入用!I1176="","",記入用!I1176)</f>
        <v/>
      </c>
      <c r="K1176" s="28" t="str">
        <f>IF(記入用!J1176="","",ROUNDDOWN(記入用!J1176,0))</f>
        <v/>
      </c>
      <c r="M1176" s="28" t="str">
        <f>IF(記入用!K1176="","",記入用!K1176)</f>
        <v/>
      </c>
      <c r="O1176" s="28" t="str">
        <f>IF(記入用!M1176="","",記入用!M1176)</f>
        <v/>
      </c>
      <c r="Q1176" s="28" t="str">
        <f>IF(記入用!L1176="","",記入用!L1176)</f>
        <v/>
      </c>
      <c r="S1176" s="28" t="str">
        <f>IF(記入用!N1176="","",ROUNDUP(記入用!N1176,1))</f>
        <v/>
      </c>
      <c r="U1176" s="28" t="str">
        <f>IF(記入用!O1176="","",ROUNDDOWN(記入用!O1176,0))</f>
        <v/>
      </c>
      <c r="W1176" s="28" t="str">
        <f>IF(記入用!P1176="","",ROUNDDOWN(記入用!P1176,0))</f>
        <v/>
      </c>
    </row>
    <row r="1177" spans="1:23">
      <c r="A1177" s="28" t="str">
        <f>IF(記入用!A1177="","",記入用!A1177)</f>
        <v/>
      </c>
      <c r="B1177" s="28" t="str">
        <f>IF(記入用!B1177="","",記入用!B1177)</f>
        <v/>
      </c>
      <c r="C1177" s="28" t="str">
        <f>IF(記入用!C1177="","",記入用!C1177)</f>
        <v/>
      </c>
      <c r="D1177" s="28" t="str">
        <f>IF(記入用!D1177="","",記入用!D1177)</f>
        <v/>
      </c>
      <c r="E1177" s="28" t="str">
        <f>IF(記入用!E1177="","",記入用!E1177)</f>
        <v/>
      </c>
      <c r="F1177" s="28" t="str">
        <f>IF(記入用!F1177="","",記入用!F1177)</f>
        <v/>
      </c>
      <c r="G1177" s="28" t="str">
        <f>IF(OR(記入用!G1177=0,記入用!H1177=0),"",ROUND((記入用!G1177+記入用!H1177)/2,0))</f>
        <v/>
      </c>
      <c r="I1177" s="28" t="str">
        <f>IF(記入用!I1177="","",記入用!I1177)</f>
        <v/>
      </c>
      <c r="K1177" s="28" t="str">
        <f>IF(記入用!J1177="","",ROUNDDOWN(記入用!J1177,0))</f>
        <v/>
      </c>
      <c r="M1177" s="28" t="str">
        <f>IF(記入用!K1177="","",記入用!K1177)</f>
        <v/>
      </c>
      <c r="O1177" s="28" t="str">
        <f>IF(記入用!M1177="","",記入用!M1177)</f>
        <v/>
      </c>
      <c r="Q1177" s="28" t="str">
        <f>IF(記入用!L1177="","",記入用!L1177)</f>
        <v/>
      </c>
      <c r="S1177" s="28" t="str">
        <f>IF(記入用!N1177="","",ROUNDUP(記入用!N1177,1))</f>
        <v/>
      </c>
      <c r="U1177" s="28" t="str">
        <f>IF(記入用!O1177="","",ROUNDDOWN(記入用!O1177,0))</f>
        <v/>
      </c>
      <c r="W1177" s="28" t="str">
        <f>IF(記入用!P1177="","",ROUNDDOWN(記入用!P1177,0))</f>
        <v/>
      </c>
    </row>
    <row r="1178" spans="1:23">
      <c r="A1178" s="28" t="str">
        <f>IF(記入用!A1178="","",記入用!A1178)</f>
        <v/>
      </c>
      <c r="B1178" s="28" t="str">
        <f>IF(記入用!B1178="","",記入用!B1178)</f>
        <v/>
      </c>
      <c r="C1178" s="28" t="str">
        <f>IF(記入用!C1178="","",記入用!C1178)</f>
        <v/>
      </c>
      <c r="D1178" s="28" t="str">
        <f>IF(記入用!D1178="","",記入用!D1178)</f>
        <v/>
      </c>
      <c r="E1178" s="28" t="str">
        <f>IF(記入用!E1178="","",記入用!E1178)</f>
        <v/>
      </c>
      <c r="F1178" s="28" t="str">
        <f>IF(記入用!F1178="","",記入用!F1178)</f>
        <v/>
      </c>
      <c r="G1178" s="28" t="str">
        <f>IF(OR(記入用!G1178=0,記入用!H1178=0),"",ROUND((記入用!G1178+記入用!H1178)/2,0))</f>
        <v/>
      </c>
      <c r="I1178" s="28" t="str">
        <f>IF(記入用!I1178="","",記入用!I1178)</f>
        <v/>
      </c>
      <c r="K1178" s="28" t="str">
        <f>IF(記入用!J1178="","",ROUNDDOWN(記入用!J1178,0))</f>
        <v/>
      </c>
      <c r="M1178" s="28" t="str">
        <f>IF(記入用!K1178="","",記入用!K1178)</f>
        <v/>
      </c>
      <c r="O1178" s="28" t="str">
        <f>IF(記入用!M1178="","",記入用!M1178)</f>
        <v/>
      </c>
      <c r="Q1178" s="28" t="str">
        <f>IF(記入用!L1178="","",記入用!L1178)</f>
        <v/>
      </c>
      <c r="S1178" s="28" t="str">
        <f>IF(記入用!N1178="","",ROUNDUP(記入用!N1178,1))</f>
        <v/>
      </c>
      <c r="U1178" s="28" t="str">
        <f>IF(記入用!O1178="","",ROUNDDOWN(記入用!O1178,0))</f>
        <v/>
      </c>
      <c r="W1178" s="28" t="str">
        <f>IF(記入用!P1178="","",ROUNDDOWN(記入用!P1178,0))</f>
        <v/>
      </c>
    </row>
    <row r="1179" spans="1:23">
      <c r="A1179" s="28" t="str">
        <f>IF(記入用!A1179="","",記入用!A1179)</f>
        <v/>
      </c>
      <c r="B1179" s="28" t="str">
        <f>IF(記入用!B1179="","",記入用!B1179)</f>
        <v/>
      </c>
      <c r="C1179" s="28" t="str">
        <f>IF(記入用!C1179="","",記入用!C1179)</f>
        <v/>
      </c>
      <c r="D1179" s="28" t="str">
        <f>IF(記入用!D1179="","",記入用!D1179)</f>
        <v/>
      </c>
      <c r="E1179" s="28" t="str">
        <f>IF(記入用!E1179="","",記入用!E1179)</f>
        <v/>
      </c>
      <c r="F1179" s="28" t="str">
        <f>IF(記入用!F1179="","",記入用!F1179)</f>
        <v/>
      </c>
      <c r="G1179" s="28" t="str">
        <f>IF(OR(記入用!G1179=0,記入用!H1179=0),"",ROUND((記入用!G1179+記入用!H1179)/2,0))</f>
        <v/>
      </c>
      <c r="I1179" s="28" t="str">
        <f>IF(記入用!I1179="","",記入用!I1179)</f>
        <v/>
      </c>
      <c r="K1179" s="28" t="str">
        <f>IF(記入用!J1179="","",ROUNDDOWN(記入用!J1179,0))</f>
        <v/>
      </c>
      <c r="M1179" s="28" t="str">
        <f>IF(記入用!K1179="","",記入用!K1179)</f>
        <v/>
      </c>
      <c r="O1179" s="28" t="str">
        <f>IF(記入用!M1179="","",記入用!M1179)</f>
        <v/>
      </c>
      <c r="Q1179" s="28" t="str">
        <f>IF(記入用!L1179="","",記入用!L1179)</f>
        <v/>
      </c>
      <c r="S1179" s="28" t="str">
        <f>IF(記入用!N1179="","",ROUNDUP(記入用!N1179,1))</f>
        <v/>
      </c>
      <c r="U1179" s="28" t="str">
        <f>IF(記入用!O1179="","",ROUNDDOWN(記入用!O1179,0))</f>
        <v/>
      </c>
      <c r="W1179" s="28" t="str">
        <f>IF(記入用!P1179="","",ROUNDDOWN(記入用!P1179,0))</f>
        <v/>
      </c>
    </row>
    <row r="1180" spans="1:23">
      <c r="A1180" s="28" t="str">
        <f>IF(記入用!A1180="","",記入用!A1180)</f>
        <v/>
      </c>
      <c r="B1180" s="28" t="str">
        <f>IF(記入用!B1180="","",記入用!B1180)</f>
        <v/>
      </c>
      <c r="C1180" s="28" t="str">
        <f>IF(記入用!C1180="","",記入用!C1180)</f>
        <v/>
      </c>
      <c r="D1180" s="28" t="str">
        <f>IF(記入用!D1180="","",記入用!D1180)</f>
        <v/>
      </c>
      <c r="E1180" s="28" t="str">
        <f>IF(記入用!E1180="","",記入用!E1180)</f>
        <v/>
      </c>
      <c r="F1180" s="28" t="str">
        <f>IF(記入用!F1180="","",記入用!F1180)</f>
        <v/>
      </c>
      <c r="G1180" s="28" t="str">
        <f>IF(OR(記入用!G1180=0,記入用!H1180=0),"",ROUND((記入用!G1180+記入用!H1180)/2,0))</f>
        <v/>
      </c>
      <c r="I1180" s="28" t="str">
        <f>IF(記入用!I1180="","",記入用!I1180)</f>
        <v/>
      </c>
      <c r="K1180" s="28" t="str">
        <f>IF(記入用!J1180="","",ROUNDDOWN(記入用!J1180,0))</f>
        <v/>
      </c>
      <c r="M1180" s="28" t="str">
        <f>IF(記入用!K1180="","",記入用!K1180)</f>
        <v/>
      </c>
      <c r="O1180" s="28" t="str">
        <f>IF(記入用!M1180="","",記入用!M1180)</f>
        <v/>
      </c>
      <c r="Q1180" s="28" t="str">
        <f>IF(記入用!L1180="","",記入用!L1180)</f>
        <v/>
      </c>
      <c r="S1180" s="28" t="str">
        <f>IF(記入用!N1180="","",ROUNDUP(記入用!N1180,1))</f>
        <v/>
      </c>
      <c r="U1180" s="28" t="str">
        <f>IF(記入用!O1180="","",ROUNDDOWN(記入用!O1180,0))</f>
        <v/>
      </c>
      <c r="W1180" s="28" t="str">
        <f>IF(記入用!P1180="","",ROUNDDOWN(記入用!P1180,0))</f>
        <v/>
      </c>
    </row>
    <row r="1181" spans="1:23">
      <c r="A1181" s="28" t="str">
        <f>IF(記入用!A1181="","",記入用!A1181)</f>
        <v/>
      </c>
      <c r="B1181" s="28" t="str">
        <f>IF(記入用!B1181="","",記入用!B1181)</f>
        <v/>
      </c>
      <c r="C1181" s="28" t="str">
        <f>IF(記入用!C1181="","",記入用!C1181)</f>
        <v/>
      </c>
      <c r="D1181" s="28" t="str">
        <f>IF(記入用!D1181="","",記入用!D1181)</f>
        <v/>
      </c>
      <c r="E1181" s="28" t="str">
        <f>IF(記入用!E1181="","",記入用!E1181)</f>
        <v/>
      </c>
      <c r="F1181" s="28" t="str">
        <f>IF(記入用!F1181="","",記入用!F1181)</f>
        <v/>
      </c>
      <c r="G1181" s="28" t="str">
        <f>IF(OR(記入用!G1181=0,記入用!H1181=0),"",ROUND((記入用!G1181+記入用!H1181)/2,0))</f>
        <v/>
      </c>
      <c r="I1181" s="28" t="str">
        <f>IF(記入用!I1181="","",記入用!I1181)</f>
        <v/>
      </c>
      <c r="K1181" s="28" t="str">
        <f>IF(記入用!J1181="","",ROUNDDOWN(記入用!J1181,0))</f>
        <v/>
      </c>
      <c r="M1181" s="28" t="str">
        <f>IF(記入用!K1181="","",記入用!K1181)</f>
        <v/>
      </c>
      <c r="O1181" s="28" t="str">
        <f>IF(記入用!M1181="","",記入用!M1181)</f>
        <v/>
      </c>
      <c r="Q1181" s="28" t="str">
        <f>IF(記入用!L1181="","",記入用!L1181)</f>
        <v/>
      </c>
      <c r="S1181" s="28" t="str">
        <f>IF(記入用!N1181="","",ROUNDUP(記入用!N1181,1))</f>
        <v/>
      </c>
      <c r="U1181" s="28" t="str">
        <f>IF(記入用!O1181="","",ROUNDDOWN(記入用!O1181,0))</f>
        <v/>
      </c>
      <c r="W1181" s="28" t="str">
        <f>IF(記入用!P1181="","",ROUNDDOWN(記入用!P1181,0))</f>
        <v/>
      </c>
    </row>
    <row r="1182" spans="1:23">
      <c r="A1182" s="28" t="str">
        <f>IF(記入用!A1182="","",記入用!A1182)</f>
        <v/>
      </c>
      <c r="B1182" s="28" t="str">
        <f>IF(記入用!B1182="","",記入用!B1182)</f>
        <v/>
      </c>
      <c r="C1182" s="28" t="str">
        <f>IF(記入用!C1182="","",記入用!C1182)</f>
        <v/>
      </c>
      <c r="D1182" s="28" t="str">
        <f>IF(記入用!D1182="","",記入用!D1182)</f>
        <v/>
      </c>
      <c r="E1182" s="28" t="str">
        <f>IF(記入用!E1182="","",記入用!E1182)</f>
        <v/>
      </c>
      <c r="F1182" s="28" t="str">
        <f>IF(記入用!F1182="","",記入用!F1182)</f>
        <v/>
      </c>
      <c r="G1182" s="28" t="str">
        <f>IF(OR(記入用!G1182=0,記入用!H1182=0),"",ROUND((記入用!G1182+記入用!H1182)/2,0))</f>
        <v/>
      </c>
      <c r="I1182" s="28" t="str">
        <f>IF(記入用!I1182="","",記入用!I1182)</f>
        <v/>
      </c>
      <c r="K1182" s="28" t="str">
        <f>IF(記入用!J1182="","",ROUNDDOWN(記入用!J1182,0))</f>
        <v/>
      </c>
      <c r="M1182" s="28" t="str">
        <f>IF(記入用!K1182="","",記入用!K1182)</f>
        <v/>
      </c>
      <c r="O1182" s="28" t="str">
        <f>IF(記入用!M1182="","",記入用!M1182)</f>
        <v/>
      </c>
      <c r="Q1182" s="28" t="str">
        <f>IF(記入用!L1182="","",記入用!L1182)</f>
        <v/>
      </c>
      <c r="S1182" s="28" t="str">
        <f>IF(記入用!N1182="","",ROUNDUP(記入用!N1182,1))</f>
        <v/>
      </c>
      <c r="U1182" s="28" t="str">
        <f>IF(記入用!O1182="","",ROUNDDOWN(記入用!O1182,0))</f>
        <v/>
      </c>
      <c r="W1182" s="28" t="str">
        <f>IF(記入用!P1182="","",ROUNDDOWN(記入用!P1182,0))</f>
        <v/>
      </c>
    </row>
    <row r="1183" spans="1:23">
      <c r="A1183" s="28" t="str">
        <f>IF(記入用!A1183="","",記入用!A1183)</f>
        <v/>
      </c>
      <c r="B1183" s="28" t="str">
        <f>IF(記入用!B1183="","",記入用!B1183)</f>
        <v/>
      </c>
      <c r="C1183" s="28" t="str">
        <f>IF(記入用!C1183="","",記入用!C1183)</f>
        <v/>
      </c>
      <c r="D1183" s="28" t="str">
        <f>IF(記入用!D1183="","",記入用!D1183)</f>
        <v/>
      </c>
      <c r="E1183" s="28" t="str">
        <f>IF(記入用!E1183="","",記入用!E1183)</f>
        <v/>
      </c>
      <c r="F1183" s="28" t="str">
        <f>IF(記入用!F1183="","",記入用!F1183)</f>
        <v/>
      </c>
      <c r="G1183" s="28" t="str">
        <f>IF(OR(記入用!G1183=0,記入用!H1183=0),"",ROUND((記入用!G1183+記入用!H1183)/2,0))</f>
        <v/>
      </c>
      <c r="I1183" s="28" t="str">
        <f>IF(記入用!I1183="","",記入用!I1183)</f>
        <v/>
      </c>
      <c r="K1183" s="28" t="str">
        <f>IF(記入用!J1183="","",ROUNDDOWN(記入用!J1183,0))</f>
        <v/>
      </c>
      <c r="M1183" s="28" t="str">
        <f>IF(記入用!K1183="","",記入用!K1183)</f>
        <v/>
      </c>
      <c r="O1183" s="28" t="str">
        <f>IF(記入用!M1183="","",記入用!M1183)</f>
        <v/>
      </c>
      <c r="Q1183" s="28" t="str">
        <f>IF(記入用!L1183="","",記入用!L1183)</f>
        <v/>
      </c>
      <c r="S1183" s="28" t="str">
        <f>IF(記入用!N1183="","",ROUNDUP(記入用!N1183,1))</f>
        <v/>
      </c>
      <c r="U1183" s="28" t="str">
        <f>IF(記入用!O1183="","",ROUNDDOWN(記入用!O1183,0))</f>
        <v/>
      </c>
      <c r="W1183" s="28" t="str">
        <f>IF(記入用!P1183="","",ROUNDDOWN(記入用!P1183,0))</f>
        <v/>
      </c>
    </row>
    <row r="1184" spans="1:23">
      <c r="A1184" s="28" t="str">
        <f>IF(記入用!A1184="","",記入用!A1184)</f>
        <v/>
      </c>
      <c r="B1184" s="28" t="str">
        <f>IF(記入用!B1184="","",記入用!B1184)</f>
        <v/>
      </c>
      <c r="C1184" s="28" t="str">
        <f>IF(記入用!C1184="","",記入用!C1184)</f>
        <v/>
      </c>
      <c r="D1184" s="28" t="str">
        <f>IF(記入用!D1184="","",記入用!D1184)</f>
        <v/>
      </c>
      <c r="E1184" s="28" t="str">
        <f>IF(記入用!E1184="","",記入用!E1184)</f>
        <v/>
      </c>
      <c r="F1184" s="28" t="str">
        <f>IF(記入用!F1184="","",記入用!F1184)</f>
        <v/>
      </c>
      <c r="G1184" s="28" t="str">
        <f>IF(OR(記入用!G1184=0,記入用!H1184=0),"",ROUND((記入用!G1184+記入用!H1184)/2,0))</f>
        <v/>
      </c>
      <c r="I1184" s="28" t="str">
        <f>IF(記入用!I1184="","",記入用!I1184)</f>
        <v/>
      </c>
      <c r="K1184" s="28" t="str">
        <f>IF(記入用!J1184="","",ROUNDDOWN(記入用!J1184,0))</f>
        <v/>
      </c>
      <c r="M1184" s="28" t="str">
        <f>IF(記入用!K1184="","",記入用!K1184)</f>
        <v/>
      </c>
      <c r="O1184" s="28" t="str">
        <f>IF(記入用!M1184="","",記入用!M1184)</f>
        <v/>
      </c>
      <c r="Q1184" s="28" t="str">
        <f>IF(記入用!L1184="","",記入用!L1184)</f>
        <v/>
      </c>
      <c r="S1184" s="28" t="str">
        <f>IF(記入用!N1184="","",ROUNDUP(記入用!N1184,1))</f>
        <v/>
      </c>
      <c r="U1184" s="28" t="str">
        <f>IF(記入用!O1184="","",ROUNDDOWN(記入用!O1184,0))</f>
        <v/>
      </c>
      <c r="W1184" s="28" t="str">
        <f>IF(記入用!P1184="","",ROUNDDOWN(記入用!P1184,0))</f>
        <v/>
      </c>
    </row>
    <row r="1185" spans="1:23">
      <c r="A1185" s="28" t="str">
        <f>IF(記入用!A1185="","",記入用!A1185)</f>
        <v/>
      </c>
      <c r="B1185" s="28" t="str">
        <f>IF(記入用!B1185="","",記入用!B1185)</f>
        <v/>
      </c>
      <c r="C1185" s="28" t="str">
        <f>IF(記入用!C1185="","",記入用!C1185)</f>
        <v/>
      </c>
      <c r="D1185" s="28" t="str">
        <f>IF(記入用!D1185="","",記入用!D1185)</f>
        <v/>
      </c>
      <c r="E1185" s="28" t="str">
        <f>IF(記入用!E1185="","",記入用!E1185)</f>
        <v/>
      </c>
      <c r="F1185" s="28" t="str">
        <f>IF(記入用!F1185="","",記入用!F1185)</f>
        <v/>
      </c>
      <c r="G1185" s="28" t="str">
        <f>IF(OR(記入用!G1185=0,記入用!H1185=0),"",ROUND((記入用!G1185+記入用!H1185)/2,0))</f>
        <v/>
      </c>
      <c r="I1185" s="28" t="str">
        <f>IF(記入用!I1185="","",記入用!I1185)</f>
        <v/>
      </c>
      <c r="K1185" s="28" t="str">
        <f>IF(記入用!J1185="","",ROUNDDOWN(記入用!J1185,0))</f>
        <v/>
      </c>
      <c r="M1185" s="28" t="str">
        <f>IF(記入用!K1185="","",記入用!K1185)</f>
        <v/>
      </c>
      <c r="O1185" s="28" t="str">
        <f>IF(記入用!M1185="","",記入用!M1185)</f>
        <v/>
      </c>
      <c r="Q1185" s="28" t="str">
        <f>IF(記入用!L1185="","",記入用!L1185)</f>
        <v/>
      </c>
      <c r="S1185" s="28" t="str">
        <f>IF(記入用!N1185="","",ROUNDUP(記入用!N1185,1))</f>
        <v/>
      </c>
      <c r="U1185" s="28" t="str">
        <f>IF(記入用!O1185="","",ROUNDDOWN(記入用!O1185,0))</f>
        <v/>
      </c>
      <c r="W1185" s="28" t="str">
        <f>IF(記入用!P1185="","",ROUNDDOWN(記入用!P1185,0))</f>
        <v/>
      </c>
    </row>
    <row r="1186" spans="1:23">
      <c r="A1186" s="28" t="str">
        <f>IF(記入用!A1186="","",記入用!A1186)</f>
        <v/>
      </c>
      <c r="B1186" s="28" t="str">
        <f>IF(記入用!B1186="","",記入用!B1186)</f>
        <v/>
      </c>
      <c r="C1186" s="28" t="str">
        <f>IF(記入用!C1186="","",記入用!C1186)</f>
        <v/>
      </c>
      <c r="D1186" s="28" t="str">
        <f>IF(記入用!D1186="","",記入用!D1186)</f>
        <v/>
      </c>
      <c r="E1186" s="28" t="str">
        <f>IF(記入用!E1186="","",記入用!E1186)</f>
        <v/>
      </c>
      <c r="F1186" s="28" t="str">
        <f>IF(記入用!F1186="","",記入用!F1186)</f>
        <v/>
      </c>
      <c r="G1186" s="28" t="str">
        <f>IF(OR(記入用!G1186=0,記入用!H1186=0),"",ROUND((記入用!G1186+記入用!H1186)/2,0))</f>
        <v/>
      </c>
      <c r="I1186" s="28" t="str">
        <f>IF(記入用!I1186="","",記入用!I1186)</f>
        <v/>
      </c>
      <c r="K1186" s="28" t="str">
        <f>IF(記入用!J1186="","",ROUNDDOWN(記入用!J1186,0))</f>
        <v/>
      </c>
      <c r="M1186" s="28" t="str">
        <f>IF(記入用!K1186="","",記入用!K1186)</f>
        <v/>
      </c>
      <c r="O1186" s="28" t="str">
        <f>IF(記入用!M1186="","",記入用!M1186)</f>
        <v/>
      </c>
      <c r="Q1186" s="28" t="str">
        <f>IF(記入用!L1186="","",記入用!L1186)</f>
        <v/>
      </c>
      <c r="S1186" s="28" t="str">
        <f>IF(記入用!N1186="","",ROUNDUP(記入用!N1186,1))</f>
        <v/>
      </c>
      <c r="U1186" s="28" t="str">
        <f>IF(記入用!O1186="","",ROUNDDOWN(記入用!O1186,0))</f>
        <v/>
      </c>
      <c r="W1186" s="28" t="str">
        <f>IF(記入用!P1186="","",ROUNDDOWN(記入用!P1186,0))</f>
        <v/>
      </c>
    </row>
    <row r="1187" spans="1:23">
      <c r="A1187" s="28" t="str">
        <f>IF(記入用!A1187="","",記入用!A1187)</f>
        <v/>
      </c>
      <c r="B1187" s="28" t="str">
        <f>IF(記入用!B1187="","",記入用!B1187)</f>
        <v/>
      </c>
      <c r="C1187" s="28" t="str">
        <f>IF(記入用!C1187="","",記入用!C1187)</f>
        <v/>
      </c>
      <c r="D1187" s="28" t="str">
        <f>IF(記入用!D1187="","",記入用!D1187)</f>
        <v/>
      </c>
      <c r="E1187" s="28" t="str">
        <f>IF(記入用!E1187="","",記入用!E1187)</f>
        <v/>
      </c>
      <c r="F1187" s="28" t="str">
        <f>IF(記入用!F1187="","",記入用!F1187)</f>
        <v/>
      </c>
      <c r="G1187" s="28" t="str">
        <f>IF(OR(記入用!G1187=0,記入用!H1187=0),"",ROUND((記入用!G1187+記入用!H1187)/2,0))</f>
        <v/>
      </c>
      <c r="I1187" s="28" t="str">
        <f>IF(記入用!I1187="","",記入用!I1187)</f>
        <v/>
      </c>
      <c r="K1187" s="28" t="str">
        <f>IF(記入用!J1187="","",ROUNDDOWN(記入用!J1187,0))</f>
        <v/>
      </c>
      <c r="M1187" s="28" t="str">
        <f>IF(記入用!K1187="","",記入用!K1187)</f>
        <v/>
      </c>
      <c r="O1187" s="28" t="str">
        <f>IF(記入用!M1187="","",記入用!M1187)</f>
        <v/>
      </c>
      <c r="Q1187" s="28" t="str">
        <f>IF(記入用!L1187="","",記入用!L1187)</f>
        <v/>
      </c>
      <c r="S1187" s="28" t="str">
        <f>IF(記入用!N1187="","",ROUNDUP(記入用!N1187,1))</f>
        <v/>
      </c>
      <c r="U1187" s="28" t="str">
        <f>IF(記入用!O1187="","",ROUNDDOWN(記入用!O1187,0))</f>
        <v/>
      </c>
      <c r="W1187" s="28" t="str">
        <f>IF(記入用!P1187="","",ROUNDDOWN(記入用!P1187,0))</f>
        <v/>
      </c>
    </row>
    <row r="1188" spans="1:23">
      <c r="A1188" s="28" t="str">
        <f>IF(記入用!A1188="","",記入用!A1188)</f>
        <v/>
      </c>
      <c r="B1188" s="28" t="str">
        <f>IF(記入用!B1188="","",記入用!B1188)</f>
        <v/>
      </c>
      <c r="C1188" s="28" t="str">
        <f>IF(記入用!C1188="","",記入用!C1188)</f>
        <v/>
      </c>
      <c r="D1188" s="28" t="str">
        <f>IF(記入用!D1188="","",記入用!D1188)</f>
        <v/>
      </c>
      <c r="E1188" s="28" t="str">
        <f>IF(記入用!E1188="","",記入用!E1188)</f>
        <v/>
      </c>
      <c r="F1188" s="28" t="str">
        <f>IF(記入用!F1188="","",記入用!F1188)</f>
        <v/>
      </c>
      <c r="G1188" s="28" t="str">
        <f>IF(OR(記入用!G1188=0,記入用!H1188=0),"",ROUND((記入用!G1188+記入用!H1188)/2,0))</f>
        <v/>
      </c>
      <c r="I1188" s="28" t="str">
        <f>IF(記入用!I1188="","",記入用!I1188)</f>
        <v/>
      </c>
      <c r="K1188" s="28" t="str">
        <f>IF(記入用!J1188="","",ROUNDDOWN(記入用!J1188,0))</f>
        <v/>
      </c>
      <c r="M1188" s="28" t="str">
        <f>IF(記入用!K1188="","",記入用!K1188)</f>
        <v/>
      </c>
      <c r="O1188" s="28" t="str">
        <f>IF(記入用!M1188="","",記入用!M1188)</f>
        <v/>
      </c>
      <c r="Q1188" s="28" t="str">
        <f>IF(記入用!L1188="","",記入用!L1188)</f>
        <v/>
      </c>
      <c r="S1188" s="28" t="str">
        <f>IF(記入用!N1188="","",ROUNDUP(記入用!N1188,1))</f>
        <v/>
      </c>
      <c r="U1188" s="28" t="str">
        <f>IF(記入用!O1188="","",ROUNDDOWN(記入用!O1188,0))</f>
        <v/>
      </c>
      <c r="W1188" s="28" t="str">
        <f>IF(記入用!P1188="","",ROUNDDOWN(記入用!P1188,0))</f>
        <v/>
      </c>
    </row>
    <row r="1189" spans="1:23">
      <c r="A1189" s="28" t="str">
        <f>IF(記入用!A1189="","",記入用!A1189)</f>
        <v/>
      </c>
      <c r="B1189" s="28" t="str">
        <f>IF(記入用!B1189="","",記入用!B1189)</f>
        <v/>
      </c>
      <c r="C1189" s="28" t="str">
        <f>IF(記入用!C1189="","",記入用!C1189)</f>
        <v/>
      </c>
      <c r="D1189" s="28" t="str">
        <f>IF(記入用!D1189="","",記入用!D1189)</f>
        <v/>
      </c>
      <c r="E1189" s="28" t="str">
        <f>IF(記入用!E1189="","",記入用!E1189)</f>
        <v/>
      </c>
      <c r="F1189" s="28" t="str">
        <f>IF(記入用!F1189="","",記入用!F1189)</f>
        <v/>
      </c>
      <c r="G1189" s="28" t="str">
        <f>IF(OR(記入用!G1189=0,記入用!H1189=0),"",ROUND((記入用!G1189+記入用!H1189)/2,0))</f>
        <v/>
      </c>
      <c r="I1189" s="28" t="str">
        <f>IF(記入用!I1189="","",記入用!I1189)</f>
        <v/>
      </c>
      <c r="K1189" s="28" t="str">
        <f>IF(記入用!J1189="","",ROUNDDOWN(記入用!J1189,0))</f>
        <v/>
      </c>
      <c r="M1189" s="28" t="str">
        <f>IF(記入用!K1189="","",記入用!K1189)</f>
        <v/>
      </c>
      <c r="O1189" s="28" t="str">
        <f>IF(記入用!M1189="","",記入用!M1189)</f>
        <v/>
      </c>
      <c r="Q1189" s="28" t="str">
        <f>IF(記入用!L1189="","",記入用!L1189)</f>
        <v/>
      </c>
      <c r="S1189" s="28" t="str">
        <f>IF(記入用!N1189="","",ROUNDUP(記入用!N1189,1))</f>
        <v/>
      </c>
      <c r="U1189" s="28" t="str">
        <f>IF(記入用!O1189="","",ROUNDDOWN(記入用!O1189,0))</f>
        <v/>
      </c>
      <c r="W1189" s="28" t="str">
        <f>IF(記入用!P1189="","",ROUNDDOWN(記入用!P1189,0))</f>
        <v/>
      </c>
    </row>
    <row r="1190" spans="1:23">
      <c r="A1190" s="28" t="str">
        <f>IF(記入用!A1190="","",記入用!A1190)</f>
        <v/>
      </c>
      <c r="B1190" s="28" t="str">
        <f>IF(記入用!B1190="","",記入用!B1190)</f>
        <v/>
      </c>
      <c r="C1190" s="28" t="str">
        <f>IF(記入用!C1190="","",記入用!C1190)</f>
        <v/>
      </c>
      <c r="D1190" s="28" t="str">
        <f>IF(記入用!D1190="","",記入用!D1190)</f>
        <v/>
      </c>
      <c r="E1190" s="28" t="str">
        <f>IF(記入用!E1190="","",記入用!E1190)</f>
        <v/>
      </c>
      <c r="F1190" s="28" t="str">
        <f>IF(記入用!F1190="","",記入用!F1190)</f>
        <v/>
      </c>
      <c r="G1190" s="28" t="str">
        <f>IF(OR(記入用!G1190=0,記入用!H1190=0),"",ROUND((記入用!G1190+記入用!H1190)/2,0))</f>
        <v/>
      </c>
      <c r="I1190" s="28" t="str">
        <f>IF(記入用!I1190="","",記入用!I1190)</f>
        <v/>
      </c>
      <c r="K1190" s="28" t="str">
        <f>IF(記入用!J1190="","",ROUNDDOWN(記入用!J1190,0))</f>
        <v/>
      </c>
      <c r="M1190" s="28" t="str">
        <f>IF(記入用!K1190="","",記入用!K1190)</f>
        <v/>
      </c>
      <c r="O1190" s="28" t="str">
        <f>IF(記入用!M1190="","",記入用!M1190)</f>
        <v/>
      </c>
      <c r="Q1190" s="28" t="str">
        <f>IF(記入用!L1190="","",記入用!L1190)</f>
        <v/>
      </c>
      <c r="S1190" s="28" t="str">
        <f>IF(記入用!N1190="","",ROUNDUP(記入用!N1190,1))</f>
        <v/>
      </c>
      <c r="U1190" s="28" t="str">
        <f>IF(記入用!O1190="","",ROUNDDOWN(記入用!O1190,0))</f>
        <v/>
      </c>
      <c r="W1190" s="28" t="str">
        <f>IF(記入用!P1190="","",ROUNDDOWN(記入用!P1190,0))</f>
        <v/>
      </c>
    </row>
    <row r="1191" spans="1:23">
      <c r="A1191" s="28" t="str">
        <f>IF(記入用!A1191="","",記入用!A1191)</f>
        <v/>
      </c>
      <c r="B1191" s="28" t="str">
        <f>IF(記入用!B1191="","",記入用!B1191)</f>
        <v/>
      </c>
      <c r="C1191" s="28" t="str">
        <f>IF(記入用!C1191="","",記入用!C1191)</f>
        <v/>
      </c>
      <c r="D1191" s="28" t="str">
        <f>IF(記入用!D1191="","",記入用!D1191)</f>
        <v/>
      </c>
      <c r="E1191" s="28" t="str">
        <f>IF(記入用!E1191="","",記入用!E1191)</f>
        <v/>
      </c>
      <c r="F1191" s="28" t="str">
        <f>IF(記入用!F1191="","",記入用!F1191)</f>
        <v/>
      </c>
      <c r="G1191" s="28" t="str">
        <f>IF(OR(記入用!G1191=0,記入用!H1191=0),"",ROUND((記入用!G1191+記入用!H1191)/2,0))</f>
        <v/>
      </c>
      <c r="I1191" s="28" t="str">
        <f>IF(記入用!I1191="","",記入用!I1191)</f>
        <v/>
      </c>
      <c r="K1191" s="28" t="str">
        <f>IF(記入用!J1191="","",ROUNDDOWN(記入用!J1191,0))</f>
        <v/>
      </c>
      <c r="M1191" s="28" t="str">
        <f>IF(記入用!K1191="","",記入用!K1191)</f>
        <v/>
      </c>
      <c r="O1191" s="28" t="str">
        <f>IF(記入用!M1191="","",記入用!M1191)</f>
        <v/>
      </c>
      <c r="Q1191" s="28" t="str">
        <f>IF(記入用!L1191="","",記入用!L1191)</f>
        <v/>
      </c>
      <c r="S1191" s="28" t="str">
        <f>IF(記入用!N1191="","",ROUNDUP(記入用!N1191,1))</f>
        <v/>
      </c>
      <c r="U1191" s="28" t="str">
        <f>IF(記入用!O1191="","",ROUNDDOWN(記入用!O1191,0))</f>
        <v/>
      </c>
      <c r="W1191" s="28" t="str">
        <f>IF(記入用!P1191="","",ROUNDDOWN(記入用!P1191,0))</f>
        <v/>
      </c>
    </row>
    <row r="1192" spans="1:23">
      <c r="A1192" s="28" t="str">
        <f>IF(記入用!A1192="","",記入用!A1192)</f>
        <v/>
      </c>
      <c r="B1192" s="28" t="str">
        <f>IF(記入用!B1192="","",記入用!B1192)</f>
        <v/>
      </c>
      <c r="C1192" s="28" t="str">
        <f>IF(記入用!C1192="","",記入用!C1192)</f>
        <v/>
      </c>
      <c r="D1192" s="28" t="str">
        <f>IF(記入用!D1192="","",記入用!D1192)</f>
        <v/>
      </c>
      <c r="E1192" s="28" t="str">
        <f>IF(記入用!E1192="","",記入用!E1192)</f>
        <v/>
      </c>
      <c r="F1192" s="28" t="str">
        <f>IF(記入用!F1192="","",記入用!F1192)</f>
        <v/>
      </c>
      <c r="G1192" s="28" t="str">
        <f>IF(OR(記入用!G1192=0,記入用!H1192=0),"",ROUND((記入用!G1192+記入用!H1192)/2,0))</f>
        <v/>
      </c>
      <c r="I1192" s="28" t="str">
        <f>IF(記入用!I1192="","",記入用!I1192)</f>
        <v/>
      </c>
      <c r="K1192" s="28" t="str">
        <f>IF(記入用!J1192="","",ROUNDDOWN(記入用!J1192,0))</f>
        <v/>
      </c>
      <c r="M1192" s="28" t="str">
        <f>IF(記入用!K1192="","",記入用!K1192)</f>
        <v/>
      </c>
      <c r="O1192" s="28" t="str">
        <f>IF(記入用!M1192="","",記入用!M1192)</f>
        <v/>
      </c>
      <c r="Q1192" s="28" t="str">
        <f>IF(記入用!L1192="","",記入用!L1192)</f>
        <v/>
      </c>
      <c r="S1192" s="28" t="str">
        <f>IF(記入用!N1192="","",ROUNDUP(記入用!N1192,1))</f>
        <v/>
      </c>
      <c r="U1192" s="28" t="str">
        <f>IF(記入用!O1192="","",ROUNDDOWN(記入用!O1192,0))</f>
        <v/>
      </c>
      <c r="W1192" s="28" t="str">
        <f>IF(記入用!P1192="","",ROUNDDOWN(記入用!P1192,0))</f>
        <v/>
      </c>
    </row>
    <row r="1193" spans="1:23">
      <c r="A1193" s="28" t="str">
        <f>IF(記入用!A1193="","",記入用!A1193)</f>
        <v/>
      </c>
      <c r="B1193" s="28" t="str">
        <f>IF(記入用!B1193="","",記入用!B1193)</f>
        <v/>
      </c>
      <c r="C1193" s="28" t="str">
        <f>IF(記入用!C1193="","",記入用!C1193)</f>
        <v/>
      </c>
      <c r="D1193" s="28" t="str">
        <f>IF(記入用!D1193="","",記入用!D1193)</f>
        <v/>
      </c>
      <c r="E1193" s="28" t="str">
        <f>IF(記入用!E1193="","",記入用!E1193)</f>
        <v/>
      </c>
      <c r="F1193" s="28" t="str">
        <f>IF(記入用!F1193="","",記入用!F1193)</f>
        <v/>
      </c>
      <c r="G1193" s="28" t="str">
        <f>IF(OR(記入用!G1193=0,記入用!H1193=0),"",ROUND((記入用!G1193+記入用!H1193)/2,0))</f>
        <v/>
      </c>
      <c r="I1193" s="28" t="str">
        <f>IF(記入用!I1193="","",記入用!I1193)</f>
        <v/>
      </c>
      <c r="K1193" s="28" t="str">
        <f>IF(記入用!J1193="","",ROUNDDOWN(記入用!J1193,0))</f>
        <v/>
      </c>
      <c r="M1193" s="28" t="str">
        <f>IF(記入用!K1193="","",記入用!K1193)</f>
        <v/>
      </c>
      <c r="O1193" s="28" t="str">
        <f>IF(記入用!M1193="","",記入用!M1193)</f>
        <v/>
      </c>
      <c r="Q1193" s="28" t="str">
        <f>IF(記入用!L1193="","",記入用!L1193)</f>
        <v/>
      </c>
      <c r="S1193" s="28" t="str">
        <f>IF(記入用!N1193="","",ROUNDUP(記入用!N1193,1))</f>
        <v/>
      </c>
      <c r="U1193" s="28" t="str">
        <f>IF(記入用!O1193="","",ROUNDDOWN(記入用!O1193,0))</f>
        <v/>
      </c>
      <c r="W1193" s="28" t="str">
        <f>IF(記入用!P1193="","",ROUNDDOWN(記入用!P1193,0))</f>
        <v/>
      </c>
    </row>
    <row r="1194" spans="1:23">
      <c r="A1194" s="28" t="str">
        <f>IF(記入用!A1194="","",記入用!A1194)</f>
        <v/>
      </c>
      <c r="B1194" s="28" t="str">
        <f>IF(記入用!B1194="","",記入用!B1194)</f>
        <v/>
      </c>
      <c r="C1194" s="28" t="str">
        <f>IF(記入用!C1194="","",記入用!C1194)</f>
        <v/>
      </c>
      <c r="D1194" s="28" t="str">
        <f>IF(記入用!D1194="","",記入用!D1194)</f>
        <v/>
      </c>
      <c r="E1194" s="28" t="str">
        <f>IF(記入用!E1194="","",記入用!E1194)</f>
        <v/>
      </c>
      <c r="F1194" s="28" t="str">
        <f>IF(記入用!F1194="","",記入用!F1194)</f>
        <v/>
      </c>
      <c r="G1194" s="28" t="str">
        <f>IF(OR(記入用!G1194=0,記入用!H1194=0),"",ROUND((記入用!G1194+記入用!H1194)/2,0))</f>
        <v/>
      </c>
      <c r="I1194" s="28" t="str">
        <f>IF(記入用!I1194="","",記入用!I1194)</f>
        <v/>
      </c>
      <c r="K1194" s="28" t="str">
        <f>IF(記入用!J1194="","",ROUNDDOWN(記入用!J1194,0))</f>
        <v/>
      </c>
      <c r="M1194" s="28" t="str">
        <f>IF(記入用!K1194="","",記入用!K1194)</f>
        <v/>
      </c>
      <c r="O1194" s="28" t="str">
        <f>IF(記入用!M1194="","",記入用!M1194)</f>
        <v/>
      </c>
      <c r="Q1194" s="28" t="str">
        <f>IF(記入用!L1194="","",記入用!L1194)</f>
        <v/>
      </c>
      <c r="S1194" s="28" t="str">
        <f>IF(記入用!N1194="","",ROUNDUP(記入用!N1194,1))</f>
        <v/>
      </c>
      <c r="U1194" s="28" t="str">
        <f>IF(記入用!O1194="","",ROUNDDOWN(記入用!O1194,0))</f>
        <v/>
      </c>
      <c r="W1194" s="28" t="str">
        <f>IF(記入用!P1194="","",ROUNDDOWN(記入用!P1194,0))</f>
        <v/>
      </c>
    </row>
    <row r="1195" spans="1:23">
      <c r="A1195" s="28" t="str">
        <f>IF(記入用!A1195="","",記入用!A1195)</f>
        <v/>
      </c>
      <c r="B1195" s="28" t="str">
        <f>IF(記入用!B1195="","",記入用!B1195)</f>
        <v/>
      </c>
      <c r="C1195" s="28" t="str">
        <f>IF(記入用!C1195="","",記入用!C1195)</f>
        <v/>
      </c>
      <c r="D1195" s="28" t="str">
        <f>IF(記入用!D1195="","",記入用!D1195)</f>
        <v/>
      </c>
      <c r="E1195" s="28" t="str">
        <f>IF(記入用!E1195="","",記入用!E1195)</f>
        <v/>
      </c>
      <c r="F1195" s="28" t="str">
        <f>IF(記入用!F1195="","",記入用!F1195)</f>
        <v/>
      </c>
      <c r="G1195" s="28" t="str">
        <f>IF(OR(記入用!G1195=0,記入用!H1195=0),"",ROUND((記入用!G1195+記入用!H1195)/2,0))</f>
        <v/>
      </c>
      <c r="I1195" s="28" t="str">
        <f>IF(記入用!I1195="","",記入用!I1195)</f>
        <v/>
      </c>
      <c r="K1195" s="28" t="str">
        <f>IF(記入用!J1195="","",ROUNDDOWN(記入用!J1195,0))</f>
        <v/>
      </c>
      <c r="M1195" s="28" t="str">
        <f>IF(記入用!K1195="","",記入用!K1195)</f>
        <v/>
      </c>
      <c r="O1195" s="28" t="str">
        <f>IF(記入用!M1195="","",記入用!M1195)</f>
        <v/>
      </c>
      <c r="Q1195" s="28" t="str">
        <f>IF(記入用!L1195="","",記入用!L1195)</f>
        <v/>
      </c>
      <c r="S1195" s="28" t="str">
        <f>IF(記入用!N1195="","",ROUNDUP(記入用!N1195,1))</f>
        <v/>
      </c>
      <c r="U1195" s="28" t="str">
        <f>IF(記入用!O1195="","",ROUNDDOWN(記入用!O1195,0))</f>
        <v/>
      </c>
      <c r="W1195" s="28" t="str">
        <f>IF(記入用!P1195="","",ROUNDDOWN(記入用!P1195,0))</f>
        <v/>
      </c>
    </row>
    <row r="1196" spans="1:23">
      <c r="A1196" s="28" t="str">
        <f>IF(記入用!A1196="","",記入用!A1196)</f>
        <v/>
      </c>
      <c r="B1196" s="28" t="str">
        <f>IF(記入用!B1196="","",記入用!B1196)</f>
        <v/>
      </c>
      <c r="C1196" s="28" t="str">
        <f>IF(記入用!C1196="","",記入用!C1196)</f>
        <v/>
      </c>
      <c r="D1196" s="28" t="str">
        <f>IF(記入用!D1196="","",記入用!D1196)</f>
        <v/>
      </c>
      <c r="E1196" s="28" t="str">
        <f>IF(記入用!E1196="","",記入用!E1196)</f>
        <v/>
      </c>
      <c r="F1196" s="28" t="str">
        <f>IF(記入用!F1196="","",記入用!F1196)</f>
        <v/>
      </c>
      <c r="G1196" s="28" t="str">
        <f>IF(OR(記入用!G1196=0,記入用!H1196=0),"",ROUND((記入用!G1196+記入用!H1196)/2,0))</f>
        <v/>
      </c>
      <c r="I1196" s="28" t="str">
        <f>IF(記入用!I1196="","",記入用!I1196)</f>
        <v/>
      </c>
      <c r="K1196" s="28" t="str">
        <f>IF(記入用!J1196="","",ROUNDDOWN(記入用!J1196,0))</f>
        <v/>
      </c>
      <c r="M1196" s="28" t="str">
        <f>IF(記入用!K1196="","",記入用!K1196)</f>
        <v/>
      </c>
      <c r="O1196" s="28" t="str">
        <f>IF(記入用!M1196="","",記入用!M1196)</f>
        <v/>
      </c>
      <c r="Q1196" s="28" t="str">
        <f>IF(記入用!L1196="","",記入用!L1196)</f>
        <v/>
      </c>
      <c r="S1196" s="28" t="str">
        <f>IF(記入用!N1196="","",ROUNDUP(記入用!N1196,1))</f>
        <v/>
      </c>
      <c r="U1196" s="28" t="str">
        <f>IF(記入用!O1196="","",ROUNDDOWN(記入用!O1196,0))</f>
        <v/>
      </c>
      <c r="W1196" s="28" t="str">
        <f>IF(記入用!P1196="","",ROUNDDOWN(記入用!P1196,0))</f>
        <v/>
      </c>
    </row>
    <row r="1197" spans="1:23">
      <c r="A1197" s="28" t="str">
        <f>IF(記入用!A1197="","",記入用!A1197)</f>
        <v/>
      </c>
      <c r="B1197" s="28" t="str">
        <f>IF(記入用!B1197="","",記入用!B1197)</f>
        <v/>
      </c>
      <c r="C1197" s="28" t="str">
        <f>IF(記入用!C1197="","",記入用!C1197)</f>
        <v/>
      </c>
      <c r="D1197" s="28" t="str">
        <f>IF(記入用!D1197="","",記入用!D1197)</f>
        <v/>
      </c>
      <c r="E1197" s="28" t="str">
        <f>IF(記入用!E1197="","",記入用!E1197)</f>
        <v/>
      </c>
      <c r="F1197" s="28" t="str">
        <f>IF(記入用!F1197="","",記入用!F1197)</f>
        <v/>
      </c>
      <c r="G1197" s="28" t="str">
        <f>IF(OR(記入用!G1197=0,記入用!H1197=0),"",ROUND((記入用!G1197+記入用!H1197)/2,0))</f>
        <v/>
      </c>
      <c r="I1197" s="28" t="str">
        <f>IF(記入用!I1197="","",記入用!I1197)</f>
        <v/>
      </c>
      <c r="K1197" s="28" t="str">
        <f>IF(記入用!J1197="","",ROUNDDOWN(記入用!J1197,0))</f>
        <v/>
      </c>
      <c r="M1197" s="28" t="str">
        <f>IF(記入用!K1197="","",記入用!K1197)</f>
        <v/>
      </c>
      <c r="O1197" s="28" t="str">
        <f>IF(記入用!M1197="","",記入用!M1197)</f>
        <v/>
      </c>
      <c r="Q1197" s="28" t="str">
        <f>IF(記入用!L1197="","",記入用!L1197)</f>
        <v/>
      </c>
      <c r="S1197" s="28" t="str">
        <f>IF(記入用!N1197="","",ROUNDUP(記入用!N1197,1))</f>
        <v/>
      </c>
      <c r="U1197" s="28" t="str">
        <f>IF(記入用!O1197="","",ROUNDDOWN(記入用!O1197,0))</f>
        <v/>
      </c>
      <c r="W1197" s="28" t="str">
        <f>IF(記入用!P1197="","",ROUNDDOWN(記入用!P1197,0))</f>
        <v/>
      </c>
    </row>
    <row r="1198" spans="1:23">
      <c r="A1198" s="28" t="str">
        <f>IF(記入用!A1198="","",記入用!A1198)</f>
        <v/>
      </c>
      <c r="B1198" s="28" t="str">
        <f>IF(記入用!B1198="","",記入用!B1198)</f>
        <v/>
      </c>
      <c r="C1198" s="28" t="str">
        <f>IF(記入用!C1198="","",記入用!C1198)</f>
        <v/>
      </c>
      <c r="D1198" s="28" t="str">
        <f>IF(記入用!D1198="","",記入用!D1198)</f>
        <v/>
      </c>
      <c r="E1198" s="28" t="str">
        <f>IF(記入用!E1198="","",記入用!E1198)</f>
        <v/>
      </c>
      <c r="F1198" s="28" t="str">
        <f>IF(記入用!F1198="","",記入用!F1198)</f>
        <v/>
      </c>
      <c r="G1198" s="28" t="str">
        <f>IF(OR(記入用!G1198=0,記入用!H1198=0),"",ROUND((記入用!G1198+記入用!H1198)/2,0))</f>
        <v/>
      </c>
      <c r="I1198" s="28" t="str">
        <f>IF(記入用!I1198="","",記入用!I1198)</f>
        <v/>
      </c>
      <c r="K1198" s="28" t="str">
        <f>IF(記入用!J1198="","",ROUNDDOWN(記入用!J1198,0))</f>
        <v/>
      </c>
      <c r="M1198" s="28" t="str">
        <f>IF(記入用!K1198="","",記入用!K1198)</f>
        <v/>
      </c>
      <c r="O1198" s="28" t="str">
        <f>IF(記入用!M1198="","",記入用!M1198)</f>
        <v/>
      </c>
      <c r="Q1198" s="28" t="str">
        <f>IF(記入用!L1198="","",記入用!L1198)</f>
        <v/>
      </c>
      <c r="S1198" s="28" t="str">
        <f>IF(記入用!N1198="","",ROUNDUP(記入用!N1198,1))</f>
        <v/>
      </c>
      <c r="U1198" s="28" t="str">
        <f>IF(記入用!O1198="","",ROUNDDOWN(記入用!O1198,0))</f>
        <v/>
      </c>
      <c r="W1198" s="28" t="str">
        <f>IF(記入用!P1198="","",ROUNDDOWN(記入用!P1198,0))</f>
        <v/>
      </c>
    </row>
    <row r="1199" spans="1:23">
      <c r="A1199" s="28" t="str">
        <f>IF(記入用!A1199="","",記入用!A1199)</f>
        <v/>
      </c>
      <c r="B1199" s="28" t="str">
        <f>IF(記入用!B1199="","",記入用!B1199)</f>
        <v/>
      </c>
      <c r="C1199" s="28" t="str">
        <f>IF(記入用!C1199="","",記入用!C1199)</f>
        <v/>
      </c>
      <c r="D1199" s="28" t="str">
        <f>IF(記入用!D1199="","",記入用!D1199)</f>
        <v/>
      </c>
      <c r="E1199" s="28" t="str">
        <f>IF(記入用!E1199="","",記入用!E1199)</f>
        <v/>
      </c>
      <c r="F1199" s="28" t="str">
        <f>IF(記入用!F1199="","",記入用!F1199)</f>
        <v/>
      </c>
      <c r="G1199" s="28" t="str">
        <f>IF(OR(記入用!G1199=0,記入用!H1199=0),"",ROUND((記入用!G1199+記入用!H1199)/2,0))</f>
        <v/>
      </c>
      <c r="I1199" s="28" t="str">
        <f>IF(記入用!I1199="","",記入用!I1199)</f>
        <v/>
      </c>
      <c r="K1199" s="28" t="str">
        <f>IF(記入用!J1199="","",ROUNDDOWN(記入用!J1199,0))</f>
        <v/>
      </c>
      <c r="M1199" s="28" t="str">
        <f>IF(記入用!K1199="","",記入用!K1199)</f>
        <v/>
      </c>
      <c r="O1199" s="28" t="str">
        <f>IF(記入用!M1199="","",記入用!M1199)</f>
        <v/>
      </c>
      <c r="Q1199" s="28" t="str">
        <f>IF(記入用!L1199="","",記入用!L1199)</f>
        <v/>
      </c>
      <c r="S1199" s="28" t="str">
        <f>IF(記入用!N1199="","",ROUNDUP(記入用!N1199,1))</f>
        <v/>
      </c>
      <c r="U1199" s="28" t="str">
        <f>IF(記入用!O1199="","",ROUNDDOWN(記入用!O1199,0))</f>
        <v/>
      </c>
      <c r="W1199" s="28" t="str">
        <f>IF(記入用!P1199="","",ROUNDDOWN(記入用!P1199,0))</f>
        <v/>
      </c>
    </row>
    <row r="1200" spans="1:23">
      <c r="A1200" s="28" t="str">
        <f>IF(記入用!A1200="","",記入用!A1200)</f>
        <v/>
      </c>
      <c r="B1200" s="28" t="str">
        <f>IF(記入用!B1200="","",記入用!B1200)</f>
        <v/>
      </c>
      <c r="C1200" s="28" t="str">
        <f>IF(記入用!C1200="","",記入用!C1200)</f>
        <v/>
      </c>
      <c r="D1200" s="28" t="str">
        <f>IF(記入用!D1200="","",記入用!D1200)</f>
        <v/>
      </c>
      <c r="E1200" s="28" t="str">
        <f>IF(記入用!E1200="","",記入用!E1200)</f>
        <v/>
      </c>
      <c r="F1200" s="28" t="str">
        <f>IF(記入用!F1200="","",記入用!F1200)</f>
        <v/>
      </c>
      <c r="G1200" s="28" t="str">
        <f>IF(OR(記入用!G1200=0,記入用!H1200=0),"",ROUND((記入用!G1200+記入用!H1200)/2,0))</f>
        <v/>
      </c>
      <c r="I1200" s="28" t="str">
        <f>IF(記入用!I1200="","",記入用!I1200)</f>
        <v/>
      </c>
      <c r="K1200" s="28" t="str">
        <f>IF(記入用!J1200="","",ROUNDDOWN(記入用!J1200,0))</f>
        <v/>
      </c>
      <c r="M1200" s="28" t="str">
        <f>IF(記入用!K1200="","",記入用!K1200)</f>
        <v/>
      </c>
      <c r="O1200" s="28" t="str">
        <f>IF(記入用!M1200="","",記入用!M1200)</f>
        <v/>
      </c>
      <c r="Q1200" s="28" t="str">
        <f>IF(記入用!L1200="","",記入用!L1200)</f>
        <v/>
      </c>
      <c r="S1200" s="28" t="str">
        <f>IF(記入用!N1200="","",ROUNDUP(記入用!N1200,1))</f>
        <v/>
      </c>
      <c r="U1200" s="28" t="str">
        <f>IF(記入用!O1200="","",ROUNDDOWN(記入用!O1200,0))</f>
        <v/>
      </c>
      <c r="W1200" s="28" t="str">
        <f>IF(記入用!P1200="","",ROUNDDOWN(記入用!P1200,0))</f>
        <v/>
      </c>
    </row>
    <row r="1201" spans="1:23">
      <c r="A1201" s="28" t="str">
        <f>IF(記入用!A1201="","",記入用!A1201)</f>
        <v/>
      </c>
      <c r="B1201" s="28" t="str">
        <f>IF(記入用!B1201="","",記入用!B1201)</f>
        <v/>
      </c>
      <c r="C1201" s="28" t="str">
        <f>IF(記入用!C1201="","",記入用!C1201)</f>
        <v/>
      </c>
      <c r="D1201" s="28" t="str">
        <f>IF(記入用!D1201="","",記入用!D1201)</f>
        <v/>
      </c>
      <c r="E1201" s="28" t="str">
        <f>IF(記入用!E1201="","",記入用!E1201)</f>
        <v/>
      </c>
      <c r="F1201" s="28" t="str">
        <f>IF(記入用!F1201="","",記入用!F1201)</f>
        <v/>
      </c>
      <c r="G1201" s="28" t="str">
        <f>IF(OR(記入用!G1201=0,記入用!H1201=0),"",ROUND((記入用!G1201+記入用!H1201)/2,0))</f>
        <v/>
      </c>
      <c r="I1201" s="28" t="str">
        <f>IF(記入用!I1201="","",記入用!I1201)</f>
        <v/>
      </c>
      <c r="K1201" s="28" t="str">
        <f>IF(記入用!J1201="","",ROUNDDOWN(記入用!J1201,0))</f>
        <v/>
      </c>
      <c r="M1201" s="28" t="str">
        <f>IF(記入用!K1201="","",記入用!K1201)</f>
        <v/>
      </c>
      <c r="O1201" s="28" t="str">
        <f>IF(記入用!M1201="","",記入用!M1201)</f>
        <v/>
      </c>
      <c r="Q1201" s="28" t="str">
        <f>IF(記入用!L1201="","",記入用!L1201)</f>
        <v/>
      </c>
      <c r="S1201" s="28" t="str">
        <f>IF(記入用!N1201="","",ROUNDUP(記入用!N1201,1))</f>
        <v/>
      </c>
      <c r="U1201" s="28" t="str">
        <f>IF(記入用!O1201="","",ROUNDDOWN(記入用!O1201,0))</f>
        <v/>
      </c>
      <c r="W1201" s="28" t="str">
        <f>IF(記入用!P1201="","",ROUNDDOWN(記入用!P1201,0))</f>
        <v/>
      </c>
    </row>
    <row r="1202" spans="1:23">
      <c r="A1202" s="28" t="str">
        <f>IF(記入用!A1202="","",記入用!A1202)</f>
        <v/>
      </c>
      <c r="B1202" s="28" t="str">
        <f>IF(記入用!B1202="","",記入用!B1202)</f>
        <v/>
      </c>
      <c r="C1202" s="28" t="str">
        <f>IF(記入用!C1202="","",記入用!C1202)</f>
        <v/>
      </c>
      <c r="D1202" s="28" t="str">
        <f>IF(記入用!D1202="","",記入用!D1202)</f>
        <v/>
      </c>
      <c r="E1202" s="28" t="str">
        <f>IF(記入用!E1202="","",記入用!E1202)</f>
        <v/>
      </c>
      <c r="F1202" s="28" t="str">
        <f>IF(記入用!F1202="","",記入用!F1202)</f>
        <v/>
      </c>
      <c r="G1202" s="28" t="str">
        <f>IF(OR(記入用!G1202=0,記入用!H1202=0),"",ROUND((記入用!G1202+記入用!H1202)/2,0))</f>
        <v/>
      </c>
      <c r="I1202" s="28" t="str">
        <f>IF(記入用!I1202="","",記入用!I1202)</f>
        <v/>
      </c>
      <c r="K1202" s="28" t="str">
        <f>IF(記入用!J1202="","",ROUNDDOWN(記入用!J1202,0))</f>
        <v/>
      </c>
      <c r="M1202" s="28" t="str">
        <f>IF(記入用!K1202="","",記入用!K1202)</f>
        <v/>
      </c>
      <c r="O1202" s="28" t="str">
        <f>IF(記入用!M1202="","",記入用!M1202)</f>
        <v/>
      </c>
      <c r="Q1202" s="28" t="str">
        <f>IF(記入用!L1202="","",記入用!L1202)</f>
        <v/>
      </c>
      <c r="S1202" s="28" t="str">
        <f>IF(記入用!N1202="","",ROUNDUP(記入用!N1202,1))</f>
        <v/>
      </c>
      <c r="U1202" s="28" t="str">
        <f>IF(記入用!O1202="","",ROUNDDOWN(記入用!O1202,0))</f>
        <v/>
      </c>
      <c r="W1202" s="28" t="str">
        <f>IF(記入用!P1202="","",ROUNDDOWN(記入用!P1202,0))</f>
        <v/>
      </c>
    </row>
    <row r="1203" spans="1:23">
      <c r="A1203" s="28" t="str">
        <f>IF(記入用!A1203="","",記入用!A1203)</f>
        <v/>
      </c>
      <c r="B1203" s="28" t="str">
        <f>IF(記入用!B1203="","",記入用!B1203)</f>
        <v/>
      </c>
      <c r="C1203" s="28" t="str">
        <f>IF(記入用!C1203="","",記入用!C1203)</f>
        <v/>
      </c>
      <c r="D1203" s="28" t="str">
        <f>IF(記入用!D1203="","",記入用!D1203)</f>
        <v/>
      </c>
      <c r="E1203" s="28" t="str">
        <f>IF(記入用!E1203="","",記入用!E1203)</f>
        <v/>
      </c>
      <c r="F1203" s="28" t="str">
        <f>IF(記入用!F1203="","",記入用!F1203)</f>
        <v/>
      </c>
      <c r="G1203" s="28" t="str">
        <f>IF(OR(記入用!G1203=0,記入用!H1203=0),"",ROUND((記入用!G1203+記入用!H1203)/2,0))</f>
        <v/>
      </c>
      <c r="I1203" s="28" t="str">
        <f>IF(記入用!I1203="","",記入用!I1203)</f>
        <v/>
      </c>
      <c r="K1203" s="28" t="str">
        <f>IF(記入用!J1203="","",ROUNDDOWN(記入用!J1203,0))</f>
        <v/>
      </c>
      <c r="M1203" s="28" t="str">
        <f>IF(記入用!K1203="","",記入用!K1203)</f>
        <v/>
      </c>
      <c r="O1203" s="28" t="str">
        <f>IF(記入用!M1203="","",記入用!M1203)</f>
        <v/>
      </c>
      <c r="Q1203" s="28" t="str">
        <f>IF(記入用!L1203="","",記入用!L1203)</f>
        <v/>
      </c>
      <c r="S1203" s="28" t="str">
        <f>IF(記入用!N1203="","",ROUNDUP(記入用!N1203,1))</f>
        <v/>
      </c>
      <c r="U1203" s="28" t="str">
        <f>IF(記入用!O1203="","",ROUNDDOWN(記入用!O1203,0))</f>
        <v/>
      </c>
      <c r="W1203" s="28" t="str">
        <f>IF(記入用!P1203="","",ROUNDDOWN(記入用!P1203,0))</f>
        <v/>
      </c>
    </row>
    <row r="1204" spans="1:23">
      <c r="A1204" s="28" t="str">
        <f>IF(記入用!A1204="","",記入用!A1204)</f>
        <v/>
      </c>
      <c r="B1204" s="28" t="str">
        <f>IF(記入用!B1204="","",記入用!B1204)</f>
        <v/>
      </c>
      <c r="C1204" s="28" t="str">
        <f>IF(記入用!C1204="","",記入用!C1204)</f>
        <v/>
      </c>
      <c r="D1204" s="28" t="str">
        <f>IF(記入用!D1204="","",記入用!D1204)</f>
        <v/>
      </c>
      <c r="E1204" s="28" t="str">
        <f>IF(記入用!E1204="","",記入用!E1204)</f>
        <v/>
      </c>
      <c r="F1204" s="28" t="str">
        <f>IF(記入用!F1204="","",記入用!F1204)</f>
        <v/>
      </c>
      <c r="G1204" s="28" t="str">
        <f>IF(OR(記入用!G1204=0,記入用!H1204=0),"",ROUND((記入用!G1204+記入用!H1204)/2,0))</f>
        <v/>
      </c>
      <c r="I1204" s="28" t="str">
        <f>IF(記入用!I1204="","",記入用!I1204)</f>
        <v/>
      </c>
      <c r="K1204" s="28" t="str">
        <f>IF(記入用!J1204="","",ROUNDDOWN(記入用!J1204,0))</f>
        <v/>
      </c>
      <c r="M1204" s="28" t="str">
        <f>IF(記入用!K1204="","",記入用!K1204)</f>
        <v/>
      </c>
      <c r="O1204" s="28" t="str">
        <f>IF(記入用!M1204="","",記入用!M1204)</f>
        <v/>
      </c>
      <c r="Q1204" s="28" t="str">
        <f>IF(記入用!L1204="","",記入用!L1204)</f>
        <v/>
      </c>
      <c r="S1204" s="28" t="str">
        <f>IF(記入用!N1204="","",ROUNDUP(記入用!N1204,1))</f>
        <v/>
      </c>
      <c r="U1204" s="28" t="str">
        <f>IF(記入用!O1204="","",ROUNDDOWN(記入用!O1204,0))</f>
        <v/>
      </c>
      <c r="W1204" s="28" t="str">
        <f>IF(記入用!P1204="","",ROUNDDOWN(記入用!P1204,0))</f>
        <v/>
      </c>
    </row>
    <row r="1205" spans="1:23">
      <c r="A1205" s="28" t="str">
        <f>IF(記入用!A1205="","",記入用!A1205)</f>
        <v/>
      </c>
      <c r="B1205" s="28" t="str">
        <f>IF(記入用!B1205="","",記入用!B1205)</f>
        <v/>
      </c>
      <c r="C1205" s="28" t="str">
        <f>IF(記入用!C1205="","",記入用!C1205)</f>
        <v/>
      </c>
      <c r="D1205" s="28" t="str">
        <f>IF(記入用!D1205="","",記入用!D1205)</f>
        <v/>
      </c>
      <c r="E1205" s="28" t="str">
        <f>IF(記入用!E1205="","",記入用!E1205)</f>
        <v/>
      </c>
      <c r="F1205" s="28" t="str">
        <f>IF(記入用!F1205="","",記入用!F1205)</f>
        <v/>
      </c>
      <c r="G1205" s="28" t="str">
        <f>IF(OR(記入用!G1205=0,記入用!H1205=0),"",ROUND((記入用!G1205+記入用!H1205)/2,0))</f>
        <v/>
      </c>
      <c r="I1205" s="28" t="str">
        <f>IF(記入用!I1205="","",記入用!I1205)</f>
        <v/>
      </c>
      <c r="K1205" s="28" t="str">
        <f>IF(記入用!J1205="","",ROUNDDOWN(記入用!J1205,0))</f>
        <v/>
      </c>
      <c r="M1205" s="28" t="str">
        <f>IF(記入用!K1205="","",記入用!K1205)</f>
        <v/>
      </c>
      <c r="O1205" s="28" t="str">
        <f>IF(記入用!M1205="","",記入用!M1205)</f>
        <v/>
      </c>
      <c r="Q1205" s="28" t="str">
        <f>IF(記入用!L1205="","",記入用!L1205)</f>
        <v/>
      </c>
      <c r="S1205" s="28" t="str">
        <f>IF(記入用!N1205="","",ROUNDUP(記入用!N1205,1))</f>
        <v/>
      </c>
      <c r="U1205" s="28" t="str">
        <f>IF(記入用!O1205="","",ROUNDDOWN(記入用!O1205,0))</f>
        <v/>
      </c>
      <c r="W1205" s="28" t="str">
        <f>IF(記入用!P1205="","",ROUNDDOWN(記入用!P1205,0))</f>
        <v/>
      </c>
    </row>
    <row r="1206" spans="1:23">
      <c r="A1206" s="28" t="str">
        <f>IF(記入用!A1206="","",記入用!A1206)</f>
        <v/>
      </c>
      <c r="B1206" s="28" t="str">
        <f>IF(記入用!B1206="","",記入用!B1206)</f>
        <v/>
      </c>
      <c r="C1206" s="28" t="str">
        <f>IF(記入用!C1206="","",記入用!C1206)</f>
        <v/>
      </c>
      <c r="D1206" s="28" t="str">
        <f>IF(記入用!D1206="","",記入用!D1206)</f>
        <v/>
      </c>
      <c r="E1206" s="28" t="str">
        <f>IF(記入用!E1206="","",記入用!E1206)</f>
        <v/>
      </c>
      <c r="F1206" s="28" t="str">
        <f>IF(記入用!F1206="","",記入用!F1206)</f>
        <v/>
      </c>
      <c r="G1206" s="28" t="str">
        <f>IF(OR(記入用!G1206=0,記入用!H1206=0),"",ROUND((記入用!G1206+記入用!H1206)/2,0))</f>
        <v/>
      </c>
      <c r="I1206" s="28" t="str">
        <f>IF(記入用!I1206="","",記入用!I1206)</f>
        <v/>
      </c>
      <c r="K1206" s="28" t="str">
        <f>IF(記入用!J1206="","",ROUNDDOWN(記入用!J1206,0))</f>
        <v/>
      </c>
      <c r="M1206" s="28" t="str">
        <f>IF(記入用!K1206="","",記入用!K1206)</f>
        <v/>
      </c>
      <c r="O1206" s="28" t="str">
        <f>IF(記入用!M1206="","",記入用!M1206)</f>
        <v/>
      </c>
      <c r="Q1206" s="28" t="str">
        <f>IF(記入用!L1206="","",記入用!L1206)</f>
        <v/>
      </c>
      <c r="S1206" s="28" t="str">
        <f>IF(記入用!N1206="","",ROUNDUP(記入用!N1206,1))</f>
        <v/>
      </c>
      <c r="U1206" s="28" t="str">
        <f>IF(記入用!O1206="","",ROUNDDOWN(記入用!O1206,0))</f>
        <v/>
      </c>
      <c r="W1206" s="28" t="str">
        <f>IF(記入用!P1206="","",ROUNDDOWN(記入用!P1206,0))</f>
        <v/>
      </c>
    </row>
    <row r="1207" spans="1:23">
      <c r="A1207" s="28" t="str">
        <f>IF(記入用!A1207="","",記入用!A1207)</f>
        <v/>
      </c>
      <c r="B1207" s="28" t="str">
        <f>IF(記入用!B1207="","",記入用!B1207)</f>
        <v/>
      </c>
      <c r="C1207" s="28" t="str">
        <f>IF(記入用!C1207="","",記入用!C1207)</f>
        <v/>
      </c>
      <c r="D1207" s="28" t="str">
        <f>IF(記入用!D1207="","",記入用!D1207)</f>
        <v/>
      </c>
      <c r="E1207" s="28" t="str">
        <f>IF(記入用!E1207="","",記入用!E1207)</f>
        <v/>
      </c>
      <c r="F1207" s="28" t="str">
        <f>IF(記入用!F1207="","",記入用!F1207)</f>
        <v/>
      </c>
      <c r="G1207" s="28" t="str">
        <f>IF(OR(記入用!G1207=0,記入用!H1207=0),"",ROUND((記入用!G1207+記入用!H1207)/2,0))</f>
        <v/>
      </c>
      <c r="I1207" s="28" t="str">
        <f>IF(記入用!I1207="","",記入用!I1207)</f>
        <v/>
      </c>
      <c r="K1207" s="28" t="str">
        <f>IF(記入用!J1207="","",ROUNDDOWN(記入用!J1207,0))</f>
        <v/>
      </c>
      <c r="M1207" s="28" t="str">
        <f>IF(記入用!K1207="","",記入用!K1207)</f>
        <v/>
      </c>
      <c r="O1207" s="28" t="str">
        <f>IF(記入用!M1207="","",記入用!M1207)</f>
        <v/>
      </c>
      <c r="Q1207" s="28" t="str">
        <f>IF(記入用!L1207="","",記入用!L1207)</f>
        <v/>
      </c>
      <c r="S1207" s="28" t="str">
        <f>IF(記入用!N1207="","",ROUNDUP(記入用!N1207,1))</f>
        <v/>
      </c>
      <c r="U1207" s="28" t="str">
        <f>IF(記入用!O1207="","",ROUNDDOWN(記入用!O1207,0))</f>
        <v/>
      </c>
      <c r="W1207" s="28" t="str">
        <f>IF(記入用!P1207="","",ROUNDDOWN(記入用!P1207,0))</f>
        <v/>
      </c>
    </row>
    <row r="1208" spans="1:23">
      <c r="A1208" s="28" t="str">
        <f>IF(記入用!A1208="","",記入用!A1208)</f>
        <v/>
      </c>
      <c r="B1208" s="28" t="str">
        <f>IF(記入用!B1208="","",記入用!B1208)</f>
        <v/>
      </c>
      <c r="C1208" s="28" t="str">
        <f>IF(記入用!C1208="","",記入用!C1208)</f>
        <v/>
      </c>
      <c r="D1208" s="28" t="str">
        <f>IF(記入用!D1208="","",記入用!D1208)</f>
        <v/>
      </c>
      <c r="E1208" s="28" t="str">
        <f>IF(記入用!E1208="","",記入用!E1208)</f>
        <v/>
      </c>
      <c r="F1208" s="28" t="str">
        <f>IF(記入用!F1208="","",記入用!F1208)</f>
        <v/>
      </c>
      <c r="G1208" s="28" t="str">
        <f>IF(OR(記入用!G1208=0,記入用!H1208=0),"",ROUND((記入用!G1208+記入用!H1208)/2,0))</f>
        <v/>
      </c>
      <c r="I1208" s="28" t="str">
        <f>IF(記入用!I1208="","",記入用!I1208)</f>
        <v/>
      </c>
      <c r="K1208" s="28" t="str">
        <f>IF(記入用!J1208="","",ROUNDDOWN(記入用!J1208,0))</f>
        <v/>
      </c>
      <c r="M1208" s="28" t="str">
        <f>IF(記入用!K1208="","",記入用!K1208)</f>
        <v/>
      </c>
      <c r="O1208" s="28" t="str">
        <f>IF(記入用!M1208="","",記入用!M1208)</f>
        <v/>
      </c>
      <c r="Q1208" s="28" t="str">
        <f>IF(記入用!L1208="","",記入用!L1208)</f>
        <v/>
      </c>
      <c r="S1208" s="28" t="str">
        <f>IF(記入用!N1208="","",ROUNDUP(記入用!N1208,1))</f>
        <v/>
      </c>
      <c r="U1208" s="28" t="str">
        <f>IF(記入用!O1208="","",ROUNDDOWN(記入用!O1208,0))</f>
        <v/>
      </c>
      <c r="W1208" s="28" t="str">
        <f>IF(記入用!P1208="","",ROUNDDOWN(記入用!P1208,0))</f>
        <v/>
      </c>
    </row>
    <row r="1209" spans="1:23">
      <c r="A1209" s="28" t="str">
        <f>IF(記入用!A1209="","",記入用!A1209)</f>
        <v/>
      </c>
      <c r="B1209" s="28" t="str">
        <f>IF(記入用!B1209="","",記入用!B1209)</f>
        <v/>
      </c>
      <c r="C1209" s="28" t="str">
        <f>IF(記入用!C1209="","",記入用!C1209)</f>
        <v/>
      </c>
      <c r="D1209" s="28" t="str">
        <f>IF(記入用!D1209="","",記入用!D1209)</f>
        <v/>
      </c>
      <c r="E1209" s="28" t="str">
        <f>IF(記入用!E1209="","",記入用!E1209)</f>
        <v/>
      </c>
      <c r="F1209" s="28" t="str">
        <f>IF(記入用!F1209="","",記入用!F1209)</f>
        <v/>
      </c>
      <c r="G1209" s="28" t="str">
        <f>IF(OR(記入用!G1209=0,記入用!H1209=0),"",ROUND((記入用!G1209+記入用!H1209)/2,0))</f>
        <v/>
      </c>
      <c r="I1209" s="28" t="str">
        <f>IF(記入用!I1209="","",記入用!I1209)</f>
        <v/>
      </c>
      <c r="K1209" s="28" t="str">
        <f>IF(記入用!J1209="","",ROUNDDOWN(記入用!J1209,0))</f>
        <v/>
      </c>
      <c r="M1209" s="28" t="str">
        <f>IF(記入用!K1209="","",記入用!K1209)</f>
        <v/>
      </c>
      <c r="O1209" s="28" t="str">
        <f>IF(記入用!M1209="","",記入用!M1209)</f>
        <v/>
      </c>
      <c r="Q1209" s="28" t="str">
        <f>IF(記入用!L1209="","",記入用!L1209)</f>
        <v/>
      </c>
      <c r="S1209" s="28" t="str">
        <f>IF(記入用!N1209="","",ROUNDUP(記入用!N1209,1))</f>
        <v/>
      </c>
      <c r="U1209" s="28" t="str">
        <f>IF(記入用!O1209="","",ROUNDDOWN(記入用!O1209,0))</f>
        <v/>
      </c>
      <c r="W1209" s="28" t="str">
        <f>IF(記入用!P1209="","",ROUNDDOWN(記入用!P1209,0))</f>
        <v/>
      </c>
    </row>
    <row r="1210" spans="1:23">
      <c r="A1210" s="28" t="str">
        <f>IF(記入用!A1210="","",記入用!A1210)</f>
        <v/>
      </c>
      <c r="B1210" s="28" t="str">
        <f>IF(記入用!B1210="","",記入用!B1210)</f>
        <v/>
      </c>
      <c r="C1210" s="28" t="str">
        <f>IF(記入用!C1210="","",記入用!C1210)</f>
        <v/>
      </c>
      <c r="D1210" s="28" t="str">
        <f>IF(記入用!D1210="","",記入用!D1210)</f>
        <v/>
      </c>
      <c r="E1210" s="28" t="str">
        <f>IF(記入用!E1210="","",記入用!E1210)</f>
        <v/>
      </c>
      <c r="F1210" s="28" t="str">
        <f>IF(記入用!F1210="","",記入用!F1210)</f>
        <v/>
      </c>
      <c r="G1210" s="28" t="str">
        <f>IF(OR(記入用!G1210=0,記入用!H1210=0),"",ROUND((記入用!G1210+記入用!H1210)/2,0))</f>
        <v/>
      </c>
      <c r="I1210" s="28" t="str">
        <f>IF(記入用!I1210="","",記入用!I1210)</f>
        <v/>
      </c>
      <c r="K1210" s="28" t="str">
        <f>IF(記入用!J1210="","",ROUNDDOWN(記入用!J1210,0))</f>
        <v/>
      </c>
      <c r="M1210" s="28" t="str">
        <f>IF(記入用!K1210="","",記入用!K1210)</f>
        <v/>
      </c>
      <c r="O1210" s="28" t="str">
        <f>IF(記入用!M1210="","",記入用!M1210)</f>
        <v/>
      </c>
      <c r="Q1210" s="28" t="str">
        <f>IF(記入用!L1210="","",記入用!L1210)</f>
        <v/>
      </c>
      <c r="S1210" s="28" t="str">
        <f>IF(記入用!N1210="","",ROUNDUP(記入用!N1210,1))</f>
        <v/>
      </c>
      <c r="U1210" s="28" t="str">
        <f>IF(記入用!O1210="","",ROUNDDOWN(記入用!O1210,0))</f>
        <v/>
      </c>
      <c r="W1210" s="28" t="str">
        <f>IF(記入用!P1210="","",ROUNDDOWN(記入用!P1210,0))</f>
        <v/>
      </c>
    </row>
    <row r="1211" spans="1:23">
      <c r="A1211" s="28" t="str">
        <f>IF(記入用!A1211="","",記入用!A1211)</f>
        <v/>
      </c>
      <c r="B1211" s="28" t="str">
        <f>IF(記入用!B1211="","",記入用!B1211)</f>
        <v/>
      </c>
      <c r="C1211" s="28" t="str">
        <f>IF(記入用!C1211="","",記入用!C1211)</f>
        <v/>
      </c>
      <c r="D1211" s="28" t="str">
        <f>IF(記入用!D1211="","",記入用!D1211)</f>
        <v/>
      </c>
      <c r="E1211" s="28" t="str">
        <f>IF(記入用!E1211="","",記入用!E1211)</f>
        <v/>
      </c>
      <c r="F1211" s="28" t="str">
        <f>IF(記入用!F1211="","",記入用!F1211)</f>
        <v/>
      </c>
      <c r="G1211" s="28" t="str">
        <f>IF(OR(記入用!G1211=0,記入用!H1211=0),"",ROUND((記入用!G1211+記入用!H1211)/2,0))</f>
        <v/>
      </c>
      <c r="I1211" s="28" t="str">
        <f>IF(記入用!I1211="","",記入用!I1211)</f>
        <v/>
      </c>
      <c r="K1211" s="28" t="str">
        <f>IF(記入用!J1211="","",ROUNDDOWN(記入用!J1211,0))</f>
        <v/>
      </c>
      <c r="M1211" s="28" t="str">
        <f>IF(記入用!K1211="","",記入用!K1211)</f>
        <v/>
      </c>
      <c r="O1211" s="28" t="str">
        <f>IF(記入用!M1211="","",記入用!M1211)</f>
        <v/>
      </c>
      <c r="Q1211" s="28" t="str">
        <f>IF(記入用!L1211="","",記入用!L1211)</f>
        <v/>
      </c>
      <c r="S1211" s="28" t="str">
        <f>IF(記入用!N1211="","",ROUNDUP(記入用!N1211,1))</f>
        <v/>
      </c>
      <c r="U1211" s="28" t="str">
        <f>IF(記入用!O1211="","",ROUNDDOWN(記入用!O1211,0))</f>
        <v/>
      </c>
      <c r="W1211" s="28" t="str">
        <f>IF(記入用!P1211="","",ROUNDDOWN(記入用!P1211,0))</f>
        <v/>
      </c>
    </row>
    <row r="1212" spans="1:23">
      <c r="A1212" s="28" t="str">
        <f>IF(記入用!A1212="","",記入用!A1212)</f>
        <v/>
      </c>
      <c r="B1212" s="28" t="str">
        <f>IF(記入用!B1212="","",記入用!B1212)</f>
        <v/>
      </c>
      <c r="C1212" s="28" t="str">
        <f>IF(記入用!C1212="","",記入用!C1212)</f>
        <v/>
      </c>
      <c r="D1212" s="28" t="str">
        <f>IF(記入用!D1212="","",記入用!D1212)</f>
        <v/>
      </c>
      <c r="E1212" s="28" t="str">
        <f>IF(記入用!E1212="","",記入用!E1212)</f>
        <v/>
      </c>
      <c r="F1212" s="28" t="str">
        <f>IF(記入用!F1212="","",記入用!F1212)</f>
        <v/>
      </c>
      <c r="G1212" s="28" t="str">
        <f>IF(OR(記入用!G1212=0,記入用!H1212=0),"",ROUND((記入用!G1212+記入用!H1212)/2,0))</f>
        <v/>
      </c>
      <c r="I1212" s="28" t="str">
        <f>IF(記入用!I1212="","",記入用!I1212)</f>
        <v/>
      </c>
      <c r="K1212" s="28" t="str">
        <f>IF(記入用!J1212="","",ROUNDDOWN(記入用!J1212,0))</f>
        <v/>
      </c>
      <c r="M1212" s="28" t="str">
        <f>IF(記入用!K1212="","",記入用!K1212)</f>
        <v/>
      </c>
      <c r="O1212" s="28" t="str">
        <f>IF(記入用!M1212="","",記入用!M1212)</f>
        <v/>
      </c>
      <c r="Q1212" s="28" t="str">
        <f>IF(記入用!L1212="","",記入用!L1212)</f>
        <v/>
      </c>
      <c r="S1212" s="28" t="str">
        <f>IF(記入用!N1212="","",ROUNDUP(記入用!N1212,1))</f>
        <v/>
      </c>
      <c r="U1212" s="28" t="str">
        <f>IF(記入用!O1212="","",ROUNDDOWN(記入用!O1212,0))</f>
        <v/>
      </c>
      <c r="W1212" s="28" t="str">
        <f>IF(記入用!P1212="","",ROUNDDOWN(記入用!P1212,0))</f>
        <v/>
      </c>
    </row>
    <row r="1213" spans="1:23">
      <c r="A1213" s="28" t="str">
        <f>IF(記入用!A1213="","",記入用!A1213)</f>
        <v/>
      </c>
      <c r="B1213" s="28" t="str">
        <f>IF(記入用!B1213="","",記入用!B1213)</f>
        <v/>
      </c>
      <c r="C1213" s="28" t="str">
        <f>IF(記入用!C1213="","",記入用!C1213)</f>
        <v/>
      </c>
      <c r="D1213" s="28" t="str">
        <f>IF(記入用!D1213="","",記入用!D1213)</f>
        <v/>
      </c>
      <c r="E1213" s="28" t="str">
        <f>IF(記入用!E1213="","",記入用!E1213)</f>
        <v/>
      </c>
      <c r="F1213" s="28" t="str">
        <f>IF(記入用!F1213="","",記入用!F1213)</f>
        <v/>
      </c>
      <c r="G1213" s="28" t="str">
        <f>IF(OR(記入用!G1213=0,記入用!H1213=0),"",ROUND((記入用!G1213+記入用!H1213)/2,0))</f>
        <v/>
      </c>
      <c r="I1213" s="28" t="str">
        <f>IF(記入用!I1213="","",記入用!I1213)</f>
        <v/>
      </c>
      <c r="K1213" s="28" t="str">
        <f>IF(記入用!J1213="","",ROUNDDOWN(記入用!J1213,0))</f>
        <v/>
      </c>
      <c r="M1213" s="28" t="str">
        <f>IF(記入用!K1213="","",記入用!K1213)</f>
        <v/>
      </c>
      <c r="O1213" s="28" t="str">
        <f>IF(記入用!M1213="","",記入用!M1213)</f>
        <v/>
      </c>
      <c r="Q1213" s="28" t="str">
        <f>IF(記入用!L1213="","",記入用!L1213)</f>
        <v/>
      </c>
      <c r="S1213" s="28" t="str">
        <f>IF(記入用!N1213="","",ROUNDUP(記入用!N1213,1))</f>
        <v/>
      </c>
      <c r="U1213" s="28" t="str">
        <f>IF(記入用!O1213="","",ROUNDDOWN(記入用!O1213,0))</f>
        <v/>
      </c>
      <c r="W1213" s="28" t="str">
        <f>IF(記入用!P1213="","",ROUNDDOWN(記入用!P1213,0))</f>
        <v/>
      </c>
    </row>
    <row r="1214" spans="1:23">
      <c r="A1214" s="28" t="str">
        <f>IF(記入用!A1214="","",記入用!A1214)</f>
        <v/>
      </c>
      <c r="B1214" s="28" t="str">
        <f>IF(記入用!B1214="","",記入用!B1214)</f>
        <v/>
      </c>
      <c r="C1214" s="28" t="str">
        <f>IF(記入用!C1214="","",記入用!C1214)</f>
        <v/>
      </c>
      <c r="D1214" s="28" t="str">
        <f>IF(記入用!D1214="","",記入用!D1214)</f>
        <v/>
      </c>
      <c r="E1214" s="28" t="str">
        <f>IF(記入用!E1214="","",記入用!E1214)</f>
        <v/>
      </c>
      <c r="F1214" s="28" t="str">
        <f>IF(記入用!F1214="","",記入用!F1214)</f>
        <v/>
      </c>
      <c r="G1214" s="28" t="str">
        <f>IF(OR(記入用!G1214=0,記入用!H1214=0),"",ROUND((記入用!G1214+記入用!H1214)/2,0))</f>
        <v/>
      </c>
      <c r="I1214" s="28" t="str">
        <f>IF(記入用!I1214="","",記入用!I1214)</f>
        <v/>
      </c>
      <c r="K1214" s="28" t="str">
        <f>IF(記入用!J1214="","",ROUNDDOWN(記入用!J1214,0))</f>
        <v/>
      </c>
      <c r="M1214" s="28" t="str">
        <f>IF(記入用!K1214="","",記入用!K1214)</f>
        <v/>
      </c>
      <c r="O1214" s="28" t="str">
        <f>IF(記入用!M1214="","",記入用!M1214)</f>
        <v/>
      </c>
      <c r="Q1214" s="28" t="str">
        <f>IF(記入用!L1214="","",記入用!L1214)</f>
        <v/>
      </c>
      <c r="S1214" s="28" t="str">
        <f>IF(記入用!N1214="","",ROUNDUP(記入用!N1214,1))</f>
        <v/>
      </c>
      <c r="U1214" s="28" t="str">
        <f>IF(記入用!O1214="","",ROUNDDOWN(記入用!O1214,0))</f>
        <v/>
      </c>
      <c r="W1214" s="28" t="str">
        <f>IF(記入用!P1214="","",ROUNDDOWN(記入用!P1214,0))</f>
        <v/>
      </c>
    </row>
    <row r="1215" spans="1:23">
      <c r="A1215" s="28" t="str">
        <f>IF(記入用!A1215="","",記入用!A1215)</f>
        <v/>
      </c>
      <c r="B1215" s="28" t="str">
        <f>IF(記入用!B1215="","",記入用!B1215)</f>
        <v/>
      </c>
      <c r="C1215" s="28" t="str">
        <f>IF(記入用!C1215="","",記入用!C1215)</f>
        <v/>
      </c>
      <c r="D1215" s="28" t="str">
        <f>IF(記入用!D1215="","",記入用!D1215)</f>
        <v/>
      </c>
      <c r="E1215" s="28" t="str">
        <f>IF(記入用!E1215="","",記入用!E1215)</f>
        <v/>
      </c>
      <c r="F1215" s="28" t="str">
        <f>IF(記入用!F1215="","",記入用!F1215)</f>
        <v/>
      </c>
      <c r="G1215" s="28" t="str">
        <f>IF(OR(記入用!G1215=0,記入用!H1215=0),"",ROUND((記入用!G1215+記入用!H1215)/2,0))</f>
        <v/>
      </c>
      <c r="I1215" s="28" t="str">
        <f>IF(記入用!I1215="","",記入用!I1215)</f>
        <v/>
      </c>
      <c r="K1215" s="28" t="str">
        <f>IF(記入用!J1215="","",ROUNDDOWN(記入用!J1215,0))</f>
        <v/>
      </c>
      <c r="M1215" s="28" t="str">
        <f>IF(記入用!K1215="","",記入用!K1215)</f>
        <v/>
      </c>
      <c r="O1215" s="28" t="str">
        <f>IF(記入用!M1215="","",記入用!M1215)</f>
        <v/>
      </c>
      <c r="Q1215" s="28" t="str">
        <f>IF(記入用!L1215="","",記入用!L1215)</f>
        <v/>
      </c>
      <c r="S1215" s="28" t="str">
        <f>IF(記入用!N1215="","",ROUNDUP(記入用!N1215,1))</f>
        <v/>
      </c>
      <c r="U1215" s="28" t="str">
        <f>IF(記入用!O1215="","",ROUNDDOWN(記入用!O1215,0))</f>
        <v/>
      </c>
      <c r="W1215" s="28" t="str">
        <f>IF(記入用!P1215="","",ROUNDDOWN(記入用!P1215,0))</f>
        <v/>
      </c>
    </row>
    <row r="1216" spans="1:23">
      <c r="A1216" s="28" t="str">
        <f>IF(記入用!A1216="","",記入用!A1216)</f>
        <v/>
      </c>
      <c r="B1216" s="28" t="str">
        <f>IF(記入用!B1216="","",記入用!B1216)</f>
        <v/>
      </c>
      <c r="C1216" s="28" t="str">
        <f>IF(記入用!C1216="","",記入用!C1216)</f>
        <v/>
      </c>
      <c r="D1216" s="28" t="str">
        <f>IF(記入用!D1216="","",記入用!D1216)</f>
        <v/>
      </c>
      <c r="E1216" s="28" t="str">
        <f>IF(記入用!E1216="","",記入用!E1216)</f>
        <v/>
      </c>
      <c r="F1216" s="28" t="str">
        <f>IF(記入用!F1216="","",記入用!F1216)</f>
        <v/>
      </c>
      <c r="G1216" s="28" t="str">
        <f>IF(OR(記入用!G1216=0,記入用!H1216=0),"",ROUND((記入用!G1216+記入用!H1216)/2,0))</f>
        <v/>
      </c>
      <c r="I1216" s="28" t="str">
        <f>IF(記入用!I1216="","",記入用!I1216)</f>
        <v/>
      </c>
      <c r="K1216" s="28" t="str">
        <f>IF(記入用!J1216="","",ROUNDDOWN(記入用!J1216,0))</f>
        <v/>
      </c>
      <c r="M1216" s="28" t="str">
        <f>IF(記入用!K1216="","",記入用!K1216)</f>
        <v/>
      </c>
      <c r="O1216" s="28" t="str">
        <f>IF(記入用!M1216="","",記入用!M1216)</f>
        <v/>
      </c>
      <c r="Q1216" s="28" t="str">
        <f>IF(記入用!L1216="","",記入用!L1216)</f>
        <v/>
      </c>
      <c r="S1216" s="28" t="str">
        <f>IF(記入用!N1216="","",ROUNDUP(記入用!N1216,1))</f>
        <v/>
      </c>
      <c r="U1216" s="28" t="str">
        <f>IF(記入用!O1216="","",ROUNDDOWN(記入用!O1216,0))</f>
        <v/>
      </c>
      <c r="W1216" s="28" t="str">
        <f>IF(記入用!P1216="","",ROUNDDOWN(記入用!P1216,0))</f>
        <v/>
      </c>
    </row>
    <row r="1217" spans="1:23">
      <c r="A1217" s="28" t="str">
        <f>IF(記入用!A1217="","",記入用!A1217)</f>
        <v/>
      </c>
      <c r="B1217" s="28" t="str">
        <f>IF(記入用!B1217="","",記入用!B1217)</f>
        <v/>
      </c>
      <c r="C1217" s="28" t="str">
        <f>IF(記入用!C1217="","",記入用!C1217)</f>
        <v/>
      </c>
      <c r="D1217" s="28" t="str">
        <f>IF(記入用!D1217="","",記入用!D1217)</f>
        <v/>
      </c>
      <c r="E1217" s="28" t="str">
        <f>IF(記入用!E1217="","",記入用!E1217)</f>
        <v/>
      </c>
      <c r="F1217" s="28" t="str">
        <f>IF(記入用!F1217="","",記入用!F1217)</f>
        <v/>
      </c>
      <c r="G1217" s="28" t="str">
        <f>IF(OR(記入用!G1217=0,記入用!H1217=0),"",ROUND((記入用!G1217+記入用!H1217)/2,0))</f>
        <v/>
      </c>
      <c r="I1217" s="28" t="str">
        <f>IF(記入用!I1217="","",記入用!I1217)</f>
        <v/>
      </c>
      <c r="K1217" s="28" t="str">
        <f>IF(記入用!J1217="","",ROUNDDOWN(記入用!J1217,0))</f>
        <v/>
      </c>
      <c r="M1217" s="28" t="str">
        <f>IF(記入用!K1217="","",記入用!K1217)</f>
        <v/>
      </c>
      <c r="O1217" s="28" t="str">
        <f>IF(記入用!M1217="","",記入用!M1217)</f>
        <v/>
      </c>
      <c r="Q1217" s="28" t="str">
        <f>IF(記入用!L1217="","",記入用!L1217)</f>
        <v/>
      </c>
      <c r="S1217" s="28" t="str">
        <f>IF(記入用!N1217="","",ROUNDUP(記入用!N1217,1))</f>
        <v/>
      </c>
      <c r="U1217" s="28" t="str">
        <f>IF(記入用!O1217="","",ROUNDDOWN(記入用!O1217,0))</f>
        <v/>
      </c>
      <c r="W1217" s="28" t="str">
        <f>IF(記入用!P1217="","",ROUNDDOWN(記入用!P1217,0))</f>
        <v/>
      </c>
    </row>
    <row r="1218" spans="1:23">
      <c r="A1218" s="28" t="str">
        <f>IF(記入用!A1218="","",記入用!A1218)</f>
        <v/>
      </c>
      <c r="B1218" s="28" t="str">
        <f>IF(記入用!B1218="","",記入用!B1218)</f>
        <v/>
      </c>
      <c r="C1218" s="28" t="str">
        <f>IF(記入用!C1218="","",記入用!C1218)</f>
        <v/>
      </c>
      <c r="D1218" s="28" t="str">
        <f>IF(記入用!D1218="","",記入用!D1218)</f>
        <v/>
      </c>
      <c r="E1218" s="28" t="str">
        <f>IF(記入用!E1218="","",記入用!E1218)</f>
        <v/>
      </c>
      <c r="F1218" s="28" t="str">
        <f>IF(記入用!F1218="","",記入用!F1218)</f>
        <v/>
      </c>
      <c r="G1218" s="28" t="str">
        <f>IF(OR(記入用!G1218=0,記入用!H1218=0),"",ROUND((記入用!G1218+記入用!H1218)/2,0))</f>
        <v/>
      </c>
      <c r="I1218" s="28" t="str">
        <f>IF(記入用!I1218="","",記入用!I1218)</f>
        <v/>
      </c>
      <c r="K1218" s="28" t="str">
        <f>IF(記入用!J1218="","",ROUNDDOWN(記入用!J1218,0))</f>
        <v/>
      </c>
      <c r="M1218" s="28" t="str">
        <f>IF(記入用!K1218="","",記入用!K1218)</f>
        <v/>
      </c>
      <c r="O1218" s="28" t="str">
        <f>IF(記入用!M1218="","",記入用!M1218)</f>
        <v/>
      </c>
      <c r="Q1218" s="28" t="str">
        <f>IF(記入用!L1218="","",記入用!L1218)</f>
        <v/>
      </c>
      <c r="S1218" s="28" t="str">
        <f>IF(記入用!N1218="","",ROUNDUP(記入用!N1218,1))</f>
        <v/>
      </c>
      <c r="U1218" s="28" t="str">
        <f>IF(記入用!O1218="","",ROUNDDOWN(記入用!O1218,0))</f>
        <v/>
      </c>
      <c r="W1218" s="28" t="str">
        <f>IF(記入用!P1218="","",ROUNDDOWN(記入用!P1218,0))</f>
        <v/>
      </c>
    </row>
    <row r="1219" spans="1:23">
      <c r="A1219" s="28" t="str">
        <f>IF(記入用!A1219="","",記入用!A1219)</f>
        <v/>
      </c>
      <c r="B1219" s="28" t="str">
        <f>IF(記入用!B1219="","",記入用!B1219)</f>
        <v/>
      </c>
      <c r="C1219" s="28" t="str">
        <f>IF(記入用!C1219="","",記入用!C1219)</f>
        <v/>
      </c>
      <c r="D1219" s="28" t="str">
        <f>IF(記入用!D1219="","",記入用!D1219)</f>
        <v/>
      </c>
      <c r="E1219" s="28" t="str">
        <f>IF(記入用!E1219="","",記入用!E1219)</f>
        <v/>
      </c>
      <c r="F1219" s="28" t="str">
        <f>IF(記入用!F1219="","",記入用!F1219)</f>
        <v/>
      </c>
      <c r="G1219" s="28" t="str">
        <f>IF(OR(記入用!G1219=0,記入用!H1219=0),"",ROUND((記入用!G1219+記入用!H1219)/2,0))</f>
        <v/>
      </c>
      <c r="I1219" s="28" t="str">
        <f>IF(記入用!I1219="","",記入用!I1219)</f>
        <v/>
      </c>
      <c r="K1219" s="28" t="str">
        <f>IF(記入用!J1219="","",ROUNDDOWN(記入用!J1219,0))</f>
        <v/>
      </c>
      <c r="M1219" s="28" t="str">
        <f>IF(記入用!K1219="","",記入用!K1219)</f>
        <v/>
      </c>
      <c r="O1219" s="28" t="str">
        <f>IF(記入用!M1219="","",記入用!M1219)</f>
        <v/>
      </c>
      <c r="Q1219" s="28" t="str">
        <f>IF(記入用!L1219="","",記入用!L1219)</f>
        <v/>
      </c>
      <c r="S1219" s="28" t="str">
        <f>IF(記入用!N1219="","",ROUNDUP(記入用!N1219,1))</f>
        <v/>
      </c>
      <c r="U1219" s="28" t="str">
        <f>IF(記入用!O1219="","",ROUNDDOWN(記入用!O1219,0))</f>
        <v/>
      </c>
      <c r="W1219" s="28" t="str">
        <f>IF(記入用!P1219="","",ROUNDDOWN(記入用!P1219,0))</f>
        <v/>
      </c>
    </row>
    <row r="1220" spans="1:23">
      <c r="A1220" s="28" t="str">
        <f>IF(記入用!A1220="","",記入用!A1220)</f>
        <v/>
      </c>
      <c r="B1220" s="28" t="str">
        <f>IF(記入用!B1220="","",記入用!B1220)</f>
        <v/>
      </c>
      <c r="C1220" s="28" t="str">
        <f>IF(記入用!C1220="","",記入用!C1220)</f>
        <v/>
      </c>
      <c r="D1220" s="28" t="str">
        <f>IF(記入用!D1220="","",記入用!D1220)</f>
        <v/>
      </c>
      <c r="E1220" s="28" t="str">
        <f>IF(記入用!E1220="","",記入用!E1220)</f>
        <v/>
      </c>
      <c r="F1220" s="28" t="str">
        <f>IF(記入用!F1220="","",記入用!F1220)</f>
        <v/>
      </c>
      <c r="G1220" s="28" t="str">
        <f>IF(OR(記入用!G1220=0,記入用!H1220=0),"",ROUND((記入用!G1220+記入用!H1220)/2,0))</f>
        <v/>
      </c>
      <c r="I1220" s="28" t="str">
        <f>IF(記入用!I1220="","",記入用!I1220)</f>
        <v/>
      </c>
      <c r="K1220" s="28" t="str">
        <f>IF(記入用!J1220="","",ROUNDDOWN(記入用!J1220,0))</f>
        <v/>
      </c>
      <c r="M1220" s="28" t="str">
        <f>IF(記入用!K1220="","",記入用!K1220)</f>
        <v/>
      </c>
      <c r="O1220" s="28" t="str">
        <f>IF(記入用!M1220="","",記入用!M1220)</f>
        <v/>
      </c>
      <c r="Q1220" s="28" t="str">
        <f>IF(記入用!L1220="","",記入用!L1220)</f>
        <v/>
      </c>
      <c r="S1220" s="28" t="str">
        <f>IF(記入用!N1220="","",ROUNDUP(記入用!N1220,1))</f>
        <v/>
      </c>
      <c r="U1220" s="28" t="str">
        <f>IF(記入用!O1220="","",ROUNDDOWN(記入用!O1220,0))</f>
        <v/>
      </c>
      <c r="W1220" s="28" t="str">
        <f>IF(記入用!P1220="","",ROUNDDOWN(記入用!P1220,0))</f>
        <v/>
      </c>
    </row>
    <row r="1221" spans="1:23">
      <c r="A1221" s="28" t="str">
        <f>IF(記入用!A1221="","",記入用!A1221)</f>
        <v/>
      </c>
      <c r="B1221" s="28" t="str">
        <f>IF(記入用!B1221="","",記入用!B1221)</f>
        <v/>
      </c>
      <c r="C1221" s="28" t="str">
        <f>IF(記入用!C1221="","",記入用!C1221)</f>
        <v/>
      </c>
      <c r="D1221" s="28" t="str">
        <f>IF(記入用!D1221="","",記入用!D1221)</f>
        <v/>
      </c>
      <c r="E1221" s="28" t="str">
        <f>IF(記入用!E1221="","",記入用!E1221)</f>
        <v/>
      </c>
      <c r="F1221" s="28" t="str">
        <f>IF(記入用!F1221="","",記入用!F1221)</f>
        <v/>
      </c>
      <c r="G1221" s="28" t="str">
        <f>IF(OR(記入用!G1221=0,記入用!H1221=0),"",ROUND((記入用!G1221+記入用!H1221)/2,0))</f>
        <v/>
      </c>
      <c r="I1221" s="28" t="str">
        <f>IF(記入用!I1221="","",記入用!I1221)</f>
        <v/>
      </c>
      <c r="K1221" s="28" t="str">
        <f>IF(記入用!J1221="","",ROUNDDOWN(記入用!J1221,0))</f>
        <v/>
      </c>
      <c r="M1221" s="28" t="str">
        <f>IF(記入用!K1221="","",記入用!K1221)</f>
        <v/>
      </c>
      <c r="O1221" s="28" t="str">
        <f>IF(記入用!M1221="","",記入用!M1221)</f>
        <v/>
      </c>
      <c r="Q1221" s="28" t="str">
        <f>IF(記入用!L1221="","",記入用!L1221)</f>
        <v/>
      </c>
      <c r="S1221" s="28" t="str">
        <f>IF(記入用!N1221="","",ROUNDUP(記入用!N1221,1))</f>
        <v/>
      </c>
      <c r="U1221" s="28" t="str">
        <f>IF(記入用!O1221="","",ROUNDDOWN(記入用!O1221,0))</f>
        <v/>
      </c>
      <c r="W1221" s="28" t="str">
        <f>IF(記入用!P1221="","",ROUNDDOWN(記入用!P1221,0))</f>
        <v/>
      </c>
    </row>
    <row r="1222" spans="1:23">
      <c r="A1222" s="28" t="str">
        <f>IF(記入用!A1222="","",記入用!A1222)</f>
        <v/>
      </c>
      <c r="B1222" s="28" t="str">
        <f>IF(記入用!B1222="","",記入用!B1222)</f>
        <v/>
      </c>
      <c r="C1222" s="28" t="str">
        <f>IF(記入用!C1222="","",記入用!C1222)</f>
        <v/>
      </c>
      <c r="D1222" s="28" t="str">
        <f>IF(記入用!D1222="","",記入用!D1222)</f>
        <v/>
      </c>
      <c r="E1222" s="28" t="str">
        <f>IF(記入用!E1222="","",記入用!E1222)</f>
        <v/>
      </c>
      <c r="F1222" s="28" t="str">
        <f>IF(記入用!F1222="","",記入用!F1222)</f>
        <v/>
      </c>
      <c r="G1222" s="28" t="str">
        <f>IF(OR(記入用!G1222=0,記入用!H1222=0),"",ROUND((記入用!G1222+記入用!H1222)/2,0))</f>
        <v/>
      </c>
      <c r="I1222" s="28" t="str">
        <f>IF(記入用!I1222="","",記入用!I1222)</f>
        <v/>
      </c>
      <c r="K1222" s="28" t="str">
        <f>IF(記入用!J1222="","",ROUNDDOWN(記入用!J1222,0))</f>
        <v/>
      </c>
      <c r="M1222" s="28" t="str">
        <f>IF(記入用!K1222="","",記入用!K1222)</f>
        <v/>
      </c>
      <c r="O1222" s="28" t="str">
        <f>IF(記入用!M1222="","",記入用!M1222)</f>
        <v/>
      </c>
      <c r="Q1222" s="28" t="str">
        <f>IF(記入用!L1222="","",記入用!L1222)</f>
        <v/>
      </c>
      <c r="S1222" s="28" t="str">
        <f>IF(記入用!N1222="","",ROUNDUP(記入用!N1222,1))</f>
        <v/>
      </c>
      <c r="U1222" s="28" t="str">
        <f>IF(記入用!O1222="","",ROUNDDOWN(記入用!O1222,0))</f>
        <v/>
      </c>
      <c r="W1222" s="28" t="str">
        <f>IF(記入用!P1222="","",ROUNDDOWN(記入用!P1222,0))</f>
        <v/>
      </c>
    </row>
    <row r="1223" spans="1:23">
      <c r="A1223" s="28" t="str">
        <f>IF(記入用!A1223="","",記入用!A1223)</f>
        <v/>
      </c>
      <c r="B1223" s="28" t="str">
        <f>IF(記入用!B1223="","",記入用!B1223)</f>
        <v/>
      </c>
      <c r="C1223" s="28" t="str">
        <f>IF(記入用!C1223="","",記入用!C1223)</f>
        <v/>
      </c>
      <c r="D1223" s="28" t="str">
        <f>IF(記入用!D1223="","",記入用!D1223)</f>
        <v/>
      </c>
      <c r="E1223" s="28" t="str">
        <f>IF(記入用!E1223="","",記入用!E1223)</f>
        <v/>
      </c>
      <c r="F1223" s="28" t="str">
        <f>IF(記入用!F1223="","",記入用!F1223)</f>
        <v/>
      </c>
      <c r="G1223" s="28" t="str">
        <f>IF(OR(記入用!G1223=0,記入用!H1223=0),"",ROUND((記入用!G1223+記入用!H1223)/2,0))</f>
        <v/>
      </c>
      <c r="I1223" s="28" t="str">
        <f>IF(記入用!I1223="","",記入用!I1223)</f>
        <v/>
      </c>
      <c r="K1223" s="28" t="str">
        <f>IF(記入用!J1223="","",ROUNDDOWN(記入用!J1223,0))</f>
        <v/>
      </c>
      <c r="M1223" s="28" t="str">
        <f>IF(記入用!K1223="","",記入用!K1223)</f>
        <v/>
      </c>
      <c r="O1223" s="28" t="str">
        <f>IF(記入用!M1223="","",記入用!M1223)</f>
        <v/>
      </c>
      <c r="Q1223" s="28" t="str">
        <f>IF(記入用!L1223="","",記入用!L1223)</f>
        <v/>
      </c>
      <c r="S1223" s="28" t="str">
        <f>IF(記入用!N1223="","",ROUNDUP(記入用!N1223,1))</f>
        <v/>
      </c>
      <c r="U1223" s="28" t="str">
        <f>IF(記入用!O1223="","",ROUNDDOWN(記入用!O1223,0))</f>
        <v/>
      </c>
      <c r="W1223" s="28" t="str">
        <f>IF(記入用!P1223="","",ROUNDDOWN(記入用!P1223,0))</f>
        <v/>
      </c>
    </row>
    <row r="1224" spans="1:23">
      <c r="A1224" s="28" t="str">
        <f>IF(記入用!A1224="","",記入用!A1224)</f>
        <v/>
      </c>
      <c r="B1224" s="28" t="str">
        <f>IF(記入用!B1224="","",記入用!B1224)</f>
        <v/>
      </c>
      <c r="C1224" s="28" t="str">
        <f>IF(記入用!C1224="","",記入用!C1224)</f>
        <v/>
      </c>
      <c r="D1224" s="28" t="str">
        <f>IF(記入用!D1224="","",記入用!D1224)</f>
        <v/>
      </c>
      <c r="E1224" s="28" t="str">
        <f>IF(記入用!E1224="","",記入用!E1224)</f>
        <v/>
      </c>
      <c r="F1224" s="28" t="str">
        <f>IF(記入用!F1224="","",記入用!F1224)</f>
        <v/>
      </c>
      <c r="G1224" s="28" t="str">
        <f>IF(OR(記入用!G1224=0,記入用!H1224=0),"",ROUND((記入用!G1224+記入用!H1224)/2,0))</f>
        <v/>
      </c>
      <c r="I1224" s="28" t="str">
        <f>IF(記入用!I1224="","",記入用!I1224)</f>
        <v/>
      </c>
      <c r="K1224" s="28" t="str">
        <f>IF(記入用!J1224="","",ROUNDDOWN(記入用!J1224,0))</f>
        <v/>
      </c>
      <c r="M1224" s="28" t="str">
        <f>IF(記入用!K1224="","",記入用!K1224)</f>
        <v/>
      </c>
      <c r="O1224" s="28" t="str">
        <f>IF(記入用!M1224="","",記入用!M1224)</f>
        <v/>
      </c>
      <c r="Q1224" s="28" t="str">
        <f>IF(記入用!L1224="","",記入用!L1224)</f>
        <v/>
      </c>
      <c r="S1224" s="28" t="str">
        <f>IF(記入用!N1224="","",ROUNDUP(記入用!N1224,1))</f>
        <v/>
      </c>
      <c r="U1224" s="28" t="str">
        <f>IF(記入用!O1224="","",ROUNDDOWN(記入用!O1224,0))</f>
        <v/>
      </c>
      <c r="W1224" s="28" t="str">
        <f>IF(記入用!P1224="","",ROUNDDOWN(記入用!P1224,0))</f>
        <v/>
      </c>
    </row>
    <row r="1225" spans="1:23">
      <c r="A1225" s="28" t="str">
        <f>IF(記入用!A1225="","",記入用!A1225)</f>
        <v/>
      </c>
      <c r="B1225" s="28" t="str">
        <f>IF(記入用!B1225="","",記入用!B1225)</f>
        <v/>
      </c>
      <c r="C1225" s="28" t="str">
        <f>IF(記入用!C1225="","",記入用!C1225)</f>
        <v/>
      </c>
      <c r="D1225" s="28" t="str">
        <f>IF(記入用!D1225="","",記入用!D1225)</f>
        <v/>
      </c>
      <c r="E1225" s="28" t="str">
        <f>IF(記入用!E1225="","",記入用!E1225)</f>
        <v/>
      </c>
      <c r="F1225" s="28" t="str">
        <f>IF(記入用!F1225="","",記入用!F1225)</f>
        <v/>
      </c>
      <c r="G1225" s="28" t="str">
        <f>IF(OR(記入用!G1225=0,記入用!H1225=0),"",ROUND((記入用!G1225+記入用!H1225)/2,0))</f>
        <v/>
      </c>
      <c r="I1225" s="28" t="str">
        <f>IF(記入用!I1225="","",記入用!I1225)</f>
        <v/>
      </c>
      <c r="K1225" s="28" t="str">
        <f>IF(記入用!J1225="","",ROUNDDOWN(記入用!J1225,0))</f>
        <v/>
      </c>
      <c r="M1225" s="28" t="str">
        <f>IF(記入用!K1225="","",記入用!K1225)</f>
        <v/>
      </c>
      <c r="O1225" s="28" t="str">
        <f>IF(記入用!M1225="","",記入用!M1225)</f>
        <v/>
      </c>
      <c r="Q1225" s="28" t="str">
        <f>IF(記入用!L1225="","",記入用!L1225)</f>
        <v/>
      </c>
      <c r="S1225" s="28" t="str">
        <f>IF(記入用!N1225="","",ROUNDUP(記入用!N1225,1))</f>
        <v/>
      </c>
      <c r="U1225" s="28" t="str">
        <f>IF(記入用!O1225="","",ROUNDDOWN(記入用!O1225,0))</f>
        <v/>
      </c>
      <c r="W1225" s="28" t="str">
        <f>IF(記入用!P1225="","",ROUNDDOWN(記入用!P1225,0))</f>
        <v/>
      </c>
    </row>
    <row r="1226" spans="1:23">
      <c r="A1226" s="28" t="str">
        <f>IF(記入用!A1226="","",記入用!A1226)</f>
        <v/>
      </c>
      <c r="B1226" s="28" t="str">
        <f>IF(記入用!B1226="","",記入用!B1226)</f>
        <v/>
      </c>
      <c r="C1226" s="28" t="str">
        <f>IF(記入用!C1226="","",記入用!C1226)</f>
        <v/>
      </c>
      <c r="D1226" s="28" t="str">
        <f>IF(記入用!D1226="","",記入用!D1226)</f>
        <v/>
      </c>
      <c r="E1226" s="28" t="str">
        <f>IF(記入用!E1226="","",記入用!E1226)</f>
        <v/>
      </c>
      <c r="F1226" s="28" t="str">
        <f>IF(記入用!F1226="","",記入用!F1226)</f>
        <v/>
      </c>
      <c r="G1226" s="28" t="str">
        <f>IF(OR(記入用!G1226=0,記入用!H1226=0),"",ROUND((記入用!G1226+記入用!H1226)/2,0))</f>
        <v/>
      </c>
      <c r="I1226" s="28" t="str">
        <f>IF(記入用!I1226="","",記入用!I1226)</f>
        <v/>
      </c>
      <c r="K1226" s="28" t="str">
        <f>IF(記入用!J1226="","",ROUNDDOWN(記入用!J1226,0))</f>
        <v/>
      </c>
      <c r="M1226" s="28" t="str">
        <f>IF(記入用!K1226="","",記入用!K1226)</f>
        <v/>
      </c>
      <c r="O1226" s="28" t="str">
        <f>IF(記入用!M1226="","",記入用!M1226)</f>
        <v/>
      </c>
      <c r="Q1226" s="28" t="str">
        <f>IF(記入用!L1226="","",記入用!L1226)</f>
        <v/>
      </c>
      <c r="S1226" s="28" t="str">
        <f>IF(記入用!N1226="","",ROUNDUP(記入用!N1226,1))</f>
        <v/>
      </c>
      <c r="U1226" s="28" t="str">
        <f>IF(記入用!O1226="","",ROUNDDOWN(記入用!O1226,0))</f>
        <v/>
      </c>
      <c r="W1226" s="28" t="str">
        <f>IF(記入用!P1226="","",ROUNDDOWN(記入用!P1226,0))</f>
        <v/>
      </c>
    </row>
    <row r="1227" spans="1:23">
      <c r="A1227" s="28" t="str">
        <f>IF(記入用!A1227="","",記入用!A1227)</f>
        <v/>
      </c>
      <c r="B1227" s="28" t="str">
        <f>IF(記入用!B1227="","",記入用!B1227)</f>
        <v/>
      </c>
      <c r="C1227" s="28" t="str">
        <f>IF(記入用!C1227="","",記入用!C1227)</f>
        <v/>
      </c>
      <c r="D1227" s="28" t="str">
        <f>IF(記入用!D1227="","",記入用!D1227)</f>
        <v/>
      </c>
      <c r="E1227" s="28" t="str">
        <f>IF(記入用!E1227="","",記入用!E1227)</f>
        <v/>
      </c>
      <c r="F1227" s="28" t="str">
        <f>IF(記入用!F1227="","",記入用!F1227)</f>
        <v/>
      </c>
      <c r="G1227" s="28" t="str">
        <f>IF(OR(記入用!G1227=0,記入用!H1227=0),"",ROUND((記入用!G1227+記入用!H1227)/2,0))</f>
        <v/>
      </c>
      <c r="I1227" s="28" t="str">
        <f>IF(記入用!I1227="","",記入用!I1227)</f>
        <v/>
      </c>
      <c r="K1227" s="28" t="str">
        <f>IF(記入用!J1227="","",ROUNDDOWN(記入用!J1227,0))</f>
        <v/>
      </c>
      <c r="M1227" s="28" t="str">
        <f>IF(記入用!K1227="","",記入用!K1227)</f>
        <v/>
      </c>
      <c r="O1227" s="28" t="str">
        <f>IF(記入用!M1227="","",記入用!M1227)</f>
        <v/>
      </c>
      <c r="Q1227" s="28" t="str">
        <f>IF(記入用!L1227="","",記入用!L1227)</f>
        <v/>
      </c>
      <c r="S1227" s="28" t="str">
        <f>IF(記入用!N1227="","",ROUNDUP(記入用!N1227,1))</f>
        <v/>
      </c>
      <c r="U1227" s="28" t="str">
        <f>IF(記入用!O1227="","",ROUNDDOWN(記入用!O1227,0))</f>
        <v/>
      </c>
      <c r="W1227" s="28" t="str">
        <f>IF(記入用!P1227="","",ROUNDDOWN(記入用!P1227,0))</f>
        <v/>
      </c>
    </row>
    <row r="1228" spans="1:23">
      <c r="A1228" s="28" t="str">
        <f>IF(記入用!A1228="","",記入用!A1228)</f>
        <v/>
      </c>
      <c r="B1228" s="28" t="str">
        <f>IF(記入用!B1228="","",記入用!B1228)</f>
        <v/>
      </c>
      <c r="C1228" s="28" t="str">
        <f>IF(記入用!C1228="","",記入用!C1228)</f>
        <v/>
      </c>
      <c r="D1228" s="28" t="str">
        <f>IF(記入用!D1228="","",記入用!D1228)</f>
        <v/>
      </c>
      <c r="E1228" s="28" t="str">
        <f>IF(記入用!E1228="","",記入用!E1228)</f>
        <v/>
      </c>
      <c r="F1228" s="28" t="str">
        <f>IF(記入用!F1228="","",記入用!F1228)</f>
        <v/>
      </c>
      <c r="G1228" s="28" t="str">
        <f>IF(OR(記入用!G1228=0,記入用!H1228=0),"",ROUND((記入用!G1228+記入用!H1228)/2,0))</f>
        <v/>
      </c>
      <c r="I1228" s="28" t="str">
        <f>IF(記入用!I1228="","",記入用!I1228)</f>
        <v/>
      </c>
      <c r="K1228" s="28" t="str">
        <f>IF(記入用!J1228="","",ROUNDDOWN(記入用!J1228,0))</f>
        <v/>
      </c>
      <c r="M1228" s="28" t="str">
        <f>IF(記入用!K1228="","",記入用!K1228)</f>
        <v/>
      </c>
      <c r="O1228" s="28" t="str">
        <f>IF(記入用!M1228="","",記入用!M1228)</f>
        <v/>
      </c>
      <c r="Q1228" s="28" t="str">
        <f>IF(記入用!L1228="","",記入用!L1228)</f>
        <v/>
      </c>
      <c r="S1228" s="28" t="str">
        <f>IF(記入用!N1228="","",ROUNDUP(記入用!N1228,1))</f>
        <v/>
      </c>
      <c r="U1228" s="28" t="str">
        <f>IF(記入用!O1228="","",ROUNDDOWN(記入用!O1228,0))</f>
        <v/>
      </c>
      <c r="W1228" s="28" t="str">
        <f>IF(記入用!P1228="","",ROUNDDOWN(記入用!P1228,0))</f>
        <v/>
      </c>
    </row>
    <row r="1229" spans="1:23">
      <c r="A1229" s="28" t="str">
        <f>IF(記入用!A1229="","",記入用!A1229)</f>
        <v/>
      </c>
      <c r="B1229" s="28" t="str">
        <f>IF(記入用!B1229="","",記入用!B1229)</f>
        <v/>
      </c>
      <c r="C1229" s="28" t="str">
        <f>IF(記入用!C1229="","",記入用!C1229)</f>
        <v/>
      </c>
      <c r="D1229" s="28" t="str">
        <f>IF(記入用!D1229="","",記入用!D1229)</f>
        <v/>
      </c>
      <c r="E1229" s="28" t="str">
        <f>IF(記入用!E1229="","",記入用!E1229)</f>
        <v/>
      </c>
      <c r="F1229" s="28" t="str">
        <f>IF(記入用!F1229="","",記入用!F1229)</f>
        <v/>
      </c>
      <c r="G1229" s="28" t="str">
        <f>IF(OR(記入用!G1229=0,記入用!H1229=0),"",ROUND((記入用!G1229+記入用!H1229)/2,0))</f>
        <v/>
      </c>
      <c r="I1229" s="28" t="str">
        <f>IF(記入用!I1229="","",記入用!I1229)</f>
        <v/>
      </c>
      <c r="K1229" s="28" t="str">
        <f>IF(記入用!J1229="","",ROUNDDOWN(記入用!J1229,0))</f>
        <v/>
      </c>
      <c r="M1229" s="28" t="str">
        <f>IF(記入用!K1229="","",記入用!K1229)</f>
        <v/>
      </c>
      <c r="O1229" s="28" t="str">
        <f>IF(記入用!M1229="","",記入用!M1229)</f>
        <v/>
      </c>
      <c r="Q1229" s="28" t="str">
        <f>IF(記入用!L1229="","",記入用!L1229)</f>
        <v/>
      </c>
      <c r="S1229" s="28" t="str">
        <f>IF(記入用!N1229="","",ROUNDUP(記入用!N1229,1))</f>
        <v/>
      </c>
      <c r="U1229" s="28" t="str">
        <f>IF(記入用!O1229="","",ROUNDDOWN(記入用!O1229,0))</f>
        <v/>
      </c>
      <c r="W1229" s="28" t="str">
        <f>IF(記入用!P1229="","",ROUNDDOWN(記入用!P1229,0))</f>
        <v/>
      </c>
    </row>
    <row r="1230" spans="1:23">
      <c r="A1230" s="28" t="str">
        <f>IF(記入用!A1230="","",記入用!A1230)</f>
        <v/>
      </c>
      <c r="B1230" s="28" t="str">
        <f>IF(記入用!B1230="","",記入用!B1230)</f>
        <v/>
      </c>
      <c r="C1230" s="28" t="str">
        <f>IF(記入用!C1230="","",記入用!C1230)</f>
        <v/>
      </c>
      <c r="D1230" s="28" t="str">
        <f>IF(記入用!D1230="","",記入用!D1230)</f>
        <v/>
      </c>
      <c r="E1230" s="28" t="str">
        <f>IF(記入用!E1230="","",記入用!E1230)</f>
        <v/>
      </c>
      <c r="F1230" s="28" t="str">
        <f>IF(記入用!F1230="","",記入用!F1230)</f>
        <v/>
      </c>
      <c r="G1230" s="28" t="str">
        <f>IF(OR(記入用!G1230=0,記入用!H1230=0),"",ROUND((記入用!G1230+記入用!H1230)/2,0))</f>
        <v/>
      </c>
      <c r="I1230" s="28" t="str">
        <f>IF(記入用!I1230="","",記入用!I1230)</f>
        <v/>
      </c>
      <c r="K1230" s="28" t="str">
        <f>IF(記入用!J1230="","",ROUNDDOWN(記入用!J1230,0))</f>
        <v/>
      </c>
      <c r="M1230" s="28" t="str">
        <f>IF(記入用!K1230="","",記入用!K1230)</f>
        <v/>
      </c>
      <c r="O1230" s="28" t="str">
        <f>IF(記入用!M1230="","",記入用!M1230)</f>
        <v/>
      </c>
      <c r="Q1230" s="28" t="str">
        <f>IF(記入用!L1230="","",記入用!L1230)</f>
        <v/>
      </c>
      <c r="S1230" s="28" t="str">
        <f>IF(記入用!N1230="","",ROUNDUP(記入用!N1230,1))</f>
        <v/>
      </c>
      <c r="U1230" s="28" t="str">
        <f>IF(記入用!O1230="","",ROUNDDOWN(記入用!O1230,0))</f>
        <v/>
      </c>
      <c r="W1230" s="28" t="str">
        <f>IF(記入用!P1230="","",ROUNDDOWN(記入用!P1230,0))</f>
        <v/>
      </c>
    </row>
    <row r="1231" spans="1:23">
      <c r="A1231" s="28" t="str">
        <f>IF(記入用!A1231="","",記入用!A1231)</f>
        <v/>
      </c>
      <c r="B1231" s="28" t="str">
        <f>IF(記入用!B1231="","",記入用!B1231)</f>
        <v/>
      </c>
      <c r="C1231" s="28" t="str">
        <f>IF(記入用!C1231="","",記入用!C1231)</f>
        <v/>
      </c>
      <c r="D1231" s="28" t="str">
        <f>IF(記入用!D1231="","",記入用!D1231)</f>
        <v/>
      </c>
      <c r="E1231" s="28" t="str">
        <f>IF(記入用!E1231="","",記入用!E1231)</f>
        <v/>
      </c>
      <c r="F1231" s="28" t="str">
        <f>IF(記入用!F1231="","",記入用!F1231)</f>
        <v/>
      </c>
      <c r="G1231" s="28" t="str">
        <f>IF(OR(記入用!G1231=0,記入用!H1231=0),"",ROUND((記入用!G1231+記入用!H1231)/2,0))</f>
        <v/>
      </c>
      <c r="I1231" s="28" t="str">
        <f>IF(記入用!I1231="","",記入用!I1231)</f>
        <v/>
      </c>
      <c r="K1231" s="28" t="str">
        <f>IF(記入用!J1231="","",ROUNDDOWN(記入用!J1231,0))</f>
        <v/>
      </c>
      <c r="M1231" s="28" t="str">
        <f>IF(記入用!K1231="","",記入用!K1231)</f>
        <v/>
      </c>
      <c r="O1231" s="28" t="str">
        <f>IF(記入用!M1231="","",記入用!M1231)</f>
        <v/>
      </c>
      <c r="Q1231" s="28" t="str">
        <f>IF(記入用!L1231="","",記入用!L1231)</f>
        <v/>
      </c>
      <c r="S1231" s="28" t="str">
        <f>IF(記入用!N1231="","",ROUNDUP(記入用!N1231,1))</f>
        <v/>
      </c>
      <c r="U1231" s="28" t="str">
        <f>IF(記入用!O1231="","",ROUNDDOWN(記入用!O1231,0))</f>
        <v/>
      </c>
      <c r="W1231" s="28" t="str">
        <f>IF(記入用!P1231="","",ROUNDDOWN(記入用!P1231,0))</f>
        <v/>
      </c>
    </row>
    <row r="1232" spans="1:23">
      <c r="A1232" s="28" t="str">
        <f>IF(記入用!A1232="","",記入用!A1232)</f>
        <v/>
      </c>
      <c r="B1232" s="28" t="str">
        <f>IF(記入用!B1232="","",記入用!B1232)</f>
        <v/>
      </c>
      <c r="C1232" s="28" t="str">
        <f>IF(記入用!C1232="","",記入用!C1232)</f>
        <v/>
      </c>
      <c r="D1232" s="28" t="str">
        <f>IF(記入用!D1232="","",記入用!D1232)</f>
        <v/>
      </c>
      <c r="E1232" s="28" t="str">
        <f>IF(記入用!E1232="","",記入用!E1232)</f>
        <v/>
      </c>
      <c r="F1232" s="28" t="str">
        <f>IF(記入用!F1232="","",記入用!F1232)</f>
        <v/>
      </c>
      <c r="G1232" s="28" t="str">
        <f>IF(OR(記入用!G1232=0,記入用!H1232=0),"",ROUND((記入用!G1232+記入用!H1232)/2,0))</f>
        <v/>
      </c>
      <c r="I1232" s="28" t="str">
        <f>IF(記入用!I1232="","",記入用!I1232)</f>
        <v/>
      </c>
      <c r="K1232" s="28" t="str">
        <f>IF(記入用!J1232="","",ROUNDDOWN(記入用!J1232,0))</f>
        <v/>
      </c>
      <c r="M1232" s="28" t="str">
        <f>IF(記入用!K1232="","",記入用!K1232)</f>
        <v/>
      </c>
      <c r="O1232" s="28" t="str">
        <f>IF(記入用!M1232="","",記入用!M1232)</f>
        <v/>
      </c>
      <c r="Q1232" s="28" t="str">
        <f>IF(記入用!L1232="","",記入用!L1232)</f>
        <v/>
      </c>
      <c r="S1232" s="28" t="str">
        <f>IF(記入用!N1232="","",ROUNDUP(記入用!N1232,1))</f>
        <v/>
      </c>
      <c r="U1232" s="28" t="str">
        <f>IF(記入用!O1232="","",ROUNDDOWN(記入用!O1232,0))</f>
        <v/>
      </c>
      <c r="W1232" s="28" t="str">
        <f>IF(記入用!P1232="","",ROUNDDOWN(記入用!P1232,0))</f>
        <v/>
      </c>
    </row>
    <row r="1233" spans="1:23">
      <c r="A1233" s="28" t="str">
        <f>IF(記入用!A1233="","",記入用!A1233)</f>
        <v/>
      </c>
      <c r="B1233" s="28" t="str">
        <f>IF(記入用!B1233="","",記入用!B1233)</f>
        <v/>
      </c>
      <c r="C1233" s="28" t="str">
        <f>IF(記入用!C1233="","",記入用!C1233)</f>
        <v/>
      </c>
      <c r="D1233" s="28" t="str">
        <f>IF(記入用!D1233="","",記入用!D1233)</f>
        <v/>
      </c>
      <c r="E1233" s="28" t="str">
        <f>IF(記入用!E1233="","",記入用!E1233)</f>
        <v/>
      </c>
      <c r="F1233" s="28" t="str">
        <f>IF(記入用!F1233="","",記入用!F1233)</f>
        <v/>
      </c>
      <c r="G1233" s="28" t="str">
        <f>IF(OR(記入用!G1233=0,記入用!H1233=0),"",ROUND((記入用!G1233+記入用!H1233)/2,0))</f>
        <v/>
      </c>
      <c r="I1233" s="28" t="str">
        <f>IF(記入用!I1233="","",記入用!I1233)</f>
        <v/>
      </c>
      <c r="K1233" s="28" t="str">
        <f>IF(記入用!J1233="","",ROUNDDOWN(記入用!J1233,0))</f>
        <v/>
      </c>
      <c r="M1233" s="28" t="str">
        <f>IF(記入用!K1233="","",記入用!K1233)</f>
        <v/>
      </c>
      <c r="O1233" s="28" t="str">
        <f>IF(記入用!M1233="","",記入用!M1233)</f>
        <v/>
      </c>
      <c r="Q1233" s="28" t="str">
        <f>IF(記入用!L1233="","",記入用!L1233)</f>
        <v/>
      </c>
      <c r="S1233" s="28" t="str">
        <f>IF(記入用!N1233="","",ROUNDUP(記入用!N1233,1))</f>
        <v/>
      </c>
      <c r="U1233" s="28" t="str">
        <f>IF(記入用!O1233="","",ROUNDDOWN(記入用!O1233,0))</f>
        <v/>
      </c>
      <c r="W1233" s="28" t="str">
        <f>IF(記入用!P1233="","",ROUNDDOWN(記入用!P1233,0))</f>
        <v/>
      </c>
    </row>
    <row r="1234" spans="1:23">
      <c r="A1234" s="28" t="str">
        <f>IF(記入用!A1234="","",記入用!A1234)</f>
        <v/>
      </c>
      <c r="B1234" s="28" t="str">
        <f>IF(記入用!B1234="","",記入用!B1234)</f>
        <v/>
      </c>
      <c r="C1234" s="28" t="str">
        <f>IF(記入用!C1234="","",記入用!C1234)</f>
        <v/>
      </c>
      <c r="D1234" s="28" t="str">
        <f>IF(記入用!D1234="","",記入用!D1234)</f>
        <v/>
      </c>
      <c r="E1234" s="28" t="str">
        <f>IF(記入用!E1234="","",記入用!E1234)</f>
        <v/>
      </c>
      <c r="F1234" s="28" t="str">
        <f>IF(記入用!F1234="","",記入用!F1234)</f>
        <v/>
      </c>
      <c r="G1234" s="28" t="str">
        <f>IF(OR(記入用!G1234=0,記入用!H1234=0),"",ROUND((記入用!G1234+記入用!H1234)/2,0))</f>
        <v/>
      </c>
      <c r="I1234" s="28" t="str">
        <f>IF(記入用!I1234="","",記入用!I1234)</f>
        <v/>
      </c>
      <c r="K1234" s="28" t="str">
        <f>IF(記入用!J1234="","",ROUNDDOWN(記入用!J1234,0))</f>
        <v/>
      </c>
      <c r="M1234" s="28" t="str">
        <f>IF(記入用!K1234="","",記入用!K1234)</f>
        <v/>
      </c>
      <c r="O1234" s="28" t="str">
        <f>IF(記入用!M1234="","",記入用!M1234)</f>
        <v/>
      </c>
      <c r="Q1234" s="28" t="str">
        <f>IF(記入用!L1234="","",記入用!L1234)</f>
        <v/>
      </c>
      <c r="S1234" s="28" t="str">
        <f>IF(記入用!N1234="","",ROUNDUP(記入用!N1234,1))</f>
        <v/>
      </c>
      <c r="U1234" s="28" t="str">
        <f>IF(記入用!O1234="","",ROUNDDOWN(記入用!O1234,0))</f>
        <v/>
      </c>
      <c r="W1234" s="28" t="str">
        <f>IF(記入用!P1234="","",ROUNDDOWN(記入用!P1234,0))</f>
        <v/>
      </c>
    </row>
    <row r="1235" spans="1:23">
      <c r="A1235" s="28" t="str">
        <f>IF(記入用!A1235="","",記入用!A1235)</f>
        <v/>
      </c>
      <c r="B1235" s="28" t="str">
        <f>IF(記入用!B1235="","",記入用!B1235)</f>
        <v/>
      </c>
      <c r="C1235" s="28" t="str">
        <f>IF(記入用!C1235="","",記入用!C1235)</f>
        <v/>
      </c>
      <c r="D1235" s="28" t="str">
        <f>IF(記入用!D1235="","",記入用!D1235)</f>
        <v/>
      </c>
      <c r="E1235" s="28" t="str">
        <f>IF(記入用!E1235="","",記入用!E1235)</f>
        <v/>
      </c>
      <c r="F1235" s="28" t="str">
        <f>IF(記入用!F1235="","",記入用!F1235)</f>
        <v/>
      </c>
      <c r="G1235" s="28" t="str">
        <f>IF(OR(記入用!G1235=0,記入用!H1235=0),"",ROUND((記入用!G1235+記入用!H1235)/2,0))</f>
        <v/>
      </c>
      <c r="I1235" s="28" t="str">
        <f>IF(記入用!I1235="","",記入用!I1235)</f>
        <v/>
      </c>
      <c r="K1235" s="28" t="str">
        <f>IF(記入用!J1235="","",ROUNDDOWN(記入用!J1235,0))</f>
        <v/>
      </c>
      <c r="M1235" s="28" t="str">
        <f>IF(記入用!K1235="","",記入用!K1235)</f>
        <v/>
      </c>
      <c r="O1235" s="28" t="str">
        <f>IF(記入用!M1235="","",記入用!M1235)</f>
        <v/>
      </c>
      <c r="Q1235" s="28" t="str">
        <f>IF(記入用!L1235="","",記入用!L1235)</f>
        <v/>
      </c>
      <c r="S1235" s="28" t="str">
        <f>IF(記入用!N1235="","",ROUNDUP(記入用!N1235,1))</f>
        <v/>
      </c>
      <c r="U1235" s="28" t="str">
        <f>IF(記入用!O1235="","",ROUNDDOWN(記入用!O1235,0))</f>
        <v/>
      </c>
      <c r="W1235" s="28" t="str">
        <f>IF(記入用!P1235="","",ROUNDDOWN(記入用!P1235,0))</f>
        <v/>
      </c>
    </row>
    <row r="1236" spans="1:23">
      <c r="A1236" s="28" t="str">
        <f>IF(記入用!A1236="","",記入用!A1236)</f>
        <v/>
      </c>
      <c r="B1236" s="28" t="str">
        <f>IF(記入用!B1236="","",記入用!B1236)</f>
        <v/>
      </c>
      <c r="C1236" s="28" t="str">
        <f>IF(記入用!C1236="","",記入用!C1236)</f>
        <v/>
      </c>
      <c r="D1236" s="28" t="str">
        <f>IF(記入用!D1236="","",記入用!D1236)</f>
        <v/>
      </c>
      <c r="E1236" s="28" t="str">
        <f>IF(記入用!E1236="","",記入用!E1236)</f>
        <v/>
      </c>
      <c r="F1236" s="28" t="str">
        <f>IF(記入用!F1236="","",記入用!F1236)</f>
        <v/>
      </c>
      <c r="G1236" s="28" t="str">
        <f>IF(OR(記入用!G1236=0,記入用!H1236=0),"",ROUND((記入用!G1236+記入用!H1236)/2,0))</f>
        <v/>
      </c>
      <c r="I1236" s="28" t="str">
        <f>IF(記入用!I1236="","",記入用!I1236)</f>
        <v/>
      </c>
      <c r="K1236" s="28" t="str">
        <f>IF(記入用!J1236="","",ROUNDDOWN(記入用!J1236,0))</f>
        <v/>
      </c>
      <c r="M1236" s="28" t="str">
        <f>IF(記入用!K1236="","",記入用!K1236)</f>
        <v/>
      </c>
      <c r="O1236" s="28" t="str">
        <f>IF(記入用!M1236="","",記入用!M1236)</f>
        <v/>
      </c>
      <c r="Q1236" s="28" t="str">
        <f>IF(記入用!L1236="","",記入用!L1236)</f>
        <v/>
      </c>
      <c r="S1236" s="28" t="str">
        <f>IF(記入用!N1236="","",ROUNDUP(記入用!N1236,1))</f>
        <v/>
      </c>
      <c r="U1236" s="28" t="str">
        <f>IF(記入用!O1236="","",ROUNDDOWN(記入用!O1236,0))</f>
        <v/>
      </c>
      <c r="W1236" s="28" t="str">
        <f>IF(記入用!P1236="","",ROUNDDOWN(記入用!P1236,0))</f>
        <v/>
      </c>
    </row>
    <row r="1237" spans="1:23">
      <c r="A1237" s="28" t="str">
        <f>IF(記入用!A1237="","",記入用!A1237)</f>
        <v/>
      </c>
      <c r="B1237" s="28" t="str">
        <f>IF(記入用!B1237="","",記入用!B1237)</f>
        <v/>
      </c>
      <c r="C1237" s="28" t="str">
        <f>IF(記入用!C1237="","",記入用!C1237)</f>
        <v/>
      </c>
      <c r="D1237" s="28" t="str">
        <f>IF(記入用!D1237="","",記入用!D1237)</f>
        <v/>
      </c>
      <c r="E1237" s="28" t="str">
        <f>IF(記入用!E1237="","",記入用!E1237)</f>
        <v/>
      </c>
      <c r="F1237" s="28" t="str">
        <f>IF(記入用!F1237="","",記入用!F1237)</f>
        <v/>
      </c>
      <c r="G1237" s="28" t="str">
        <f>IF(OR(記入用!G1237=0,記入用!H1237=0),"",ROUND((記入用!G1237+記入用!H1237)/2,0))</f>
        <v/>
      </c>
      <c r="I1237" s="28" t="str">
        <f>IF(記入用!I1237="","",記入用!I1237)</f>
        <v/>
      </c>
      <c r="K1237" s="28" t="str">
        <f>IF(記入用!J1237="","",ROUNDDOWN(記入用!J1237,0))</f>
        <v/>
      </c>
      <c r="M1237" s="28" t="str">
        <f>IF(記入用!K1237="","",記入用!K1237)</f>
        <v/>
      </c>
      <c r="O1237" s="28" t="str">
        <f>IF(記入用!M1237="","",記入用!M1237)</f>
        <v/>
      </c>
      <c r="Q1237" s="28" t="str">
        <f>IF(記入用!L1237="","",記入用!L1237)</f>
        <v/>
      </c>
      <c r="S1237" s="28" t="str">
        <f>IF(記入用!N1237="","",ROUNDUP(記入用!N1237,1))</f>
        <v/>
      </c>
      <c r="U1237" s="28" t="str">
        <f>IF(記入用!O1237="","",ROUNDDOWN(記入用!O1237,0))</f>
        <v/>
      </c>
      <c r="W1237" s="28" t="str">
        <f>IF(記入用!P1237="","",ROUNDDOWN(記入用!P1237,0))</f>
        <v/>
      </c>
    </row>
    <row r="1238" spans="1:23">
      <c r="A1238" s="28" t="str">
        <f>IF(記入用!A1238="","",記入用!A1238)</f>
        <v/>
      </c>
      <c r="B1238" s="28" t="str">
        <f>IF(記入用!B1238="","",記入用!B1238)</f>
        <v/>
      </c>
      <c r="C1238" s="28" t="str">
        <f>IF(記入用!C1238="","",記入用!C1238)</f>
        <v/>
      </c>
      <c r="D1238" s="28" t="str">
        <f>IF(記入用!D1238="","",記入用!D1238)</f>
        <v/>
      </c>
      <c r="E1238" s="28" t="str">
        <f>IF(記入用!E1238="","",記入用!E1238)</f>
        <v/>
      </c>
      <c r="F1238" s="28" t="str">
        <f>IF(記入用!F1238="","",記入用!F1238)</f>
        <v/>
      </c>
      <c r="G1238" s="28" t="str">
        <f>IF(OR(記入用!G1238=0,記入用!H1238=0),"",ROUND((記入用!G1238+記入用!H1238)/2,0))</f>
        <v/>
      </c>
      <c r="I1238" s="28" t="str">
        <f>IF(記入用!I1238="","",記入用!I1238)</f>
        <v/>
      </c>
      <c r="K1238" s="28" t="str">
        <f>IF(記入用!J1238="","",ROUNDDOWN(記入用!J1238,0))</f>
        <v/>
      </c>
      <c r="M1238" s="28" t="str">
        <f>IF(記入用!K1238="","",記入用!K1238)</f>
        <v/>
      </c>
      <c r="O1238" s="28" t="str">
        <f>IF(記入用!M1238="","",記入用!M1238)</f>
        <v/>
      </c>
      <c r="Q1238" s="28" t="str">
        <f>IF(記入用!L1238="","",記入用!L1238)</f>
        <v/>
      </c>
      <c r="S1238" s="28" t="str">
        <f>IF(記入用!N1238="","",ROUNDUP(記入用!N1238,1))</f>
        <v/>
      </c>
      <c r="U1238" s="28" t="str">
        <f>IF(記入用!O1238="","",ROUNDDOWN(記入用!O1238,0))</f>
        <v/>
      </c>
      <c r="W1238" s="28" t="str">
        <f>IF(記入用!P1238="","",ROUNDDOWN(記入用!P1238,0))</f>
        <v/>
      </c>
    </row>
    <row r="1239" spans="1:23">
      <c r="A1239" s="28" t="str">
        <f>IF(記入用!A1239="","",記入用!A1239)</f>
        <v/>
      </c>
      <c r="B1239" s="28" t="str">
        <f>IF(記入用!B1239="","",記入用!B1239)</f>
        <v/>
      </c>
      <c r="C1239" s="28" t="str">
        <f>IF(記入用!C1239="","",記入用!C1239)</f>
        <v/>
      </c>
      <c r="D1239" s="28" t="str">
        <f>IF(記入用!D1239="","",記入用!D1239)</f>
        <v/>
      </c>
      <c r="E1239" s="28" t="str">
        <f>IF(記入用!E1239="","",記入用!E1239)</f>
        <v/>
      </c>
      <c r="F1239" s="28" t="str">
        <f>IF(記入用!F1239="","",記入用!F1239)</f>
        <v/>
      </c>
      <c r="G1239" s="28" t="str">
        <f>IF(OR(記入用!G1239=0,記入用!H1239=0),"",ROUND((記入用!G1239+記入用!H1239)/2,0))</f>
        <v/>
      </c>
      <c r="I1239" s="28" t="str">
        <f>IF(記入用!I1239="","",記入用!I1239)</f>
        <v/>
      </c>
      <c r="K1239" s="28" t="str">
        <f>IF(記入用!J1239="","",ROUNDDOWN(記入用!J1239,0))</f>
        <v/>
      </c>
      <c r="M1239" s="28" t="str">
        <f>IF(記入用!K1239="","",記入用!K1239)</f>
        <v/>
      </c>
      <c r="O1239" s="28" t="str">
        <f>IF(記入用!M1239="","",記入用!M1239)</f>
        <v/>
      </c>
      <c r="Q1239" s="28" t="str">
        <f>IF(記入用!L1239="","",記入用!L1239)</f>
        <v/>
      </c>
      <c r="S1239" s="28" t="str">
        <f>IF(記入用!N1239="","",ROUNDUP(記入用!N1239,1))</f>
        <v/>
      </c>
      <c r="U1239" s="28" t="str">
        <f>IF(記入用!O1239="","",ROUNDDOWN(記入用!O1239,0))</f>
        <v/>
      </c>
      <c r="W1239" s="28" t="str">
        <f>IF(記入用!P1239="","",ROUNDDOWN(記入用!P1239,0))</f>
        <v/>
      </c>
    </row>
    <row r="1240" spans="1:23">
      <c r="A1240" s="28" t="str">
        <f>IF(記入用!A1240="","",記入用!A1240)</f>
        <v/>
      </c>
      <c r="B1240" s="28" t="str">
        <f>IF(記入用!B1240="","",記入用!B1240)</f>
        <v/>
      </c>
      <c r="C1240" s="28" t="str">
        <f>IF(記入用!C1240="","",記入用!C1240)</f>
        <v/>
      </c>
      <c r="D1240" s="28" t="str">
        <f>IF(記入用!D1240="","",記入用!D1240)</f>
        <v/>
      </c>
      <c r="E1240" s="28" t="str">
        <f>IF(記入用!E1240="","",記入用!E1240)</f>
        <v/>
      </c>
      <c r="F1240" s="28" t="str">
        <f>IF(記入用!F1240="","",記入用!F1240)</f>
        <v/>
      </c>
      <c r="G1240" s="28" t="str">
        <f>IF(OR(記入用!G1240=0,記入用!H1240=0),"",ROUND((記入用!G1240+記入用!H1240)/2,0))</f>
        <v/>
      </c>
      <c r="I1240" s="28" t="str">
        <f>IF(記入用!I1240="","",記入用!I1240)</f>
        <v/>
      </c>
      <c r="K1240" s="28" t="str">
        <f>IF(記入用!J1240="","",ROUNDDOWN(記入用!J1240,0))</f>
        <v/>
      </c>
      <c r="M1240" s="28" t="str">
        <f>IF(記入用!K1240="","",記入用!K1240)</f>
        <v/>
      </c>
      <c r="O1240" s="28" t="str">
        <f>IF(記入用!M1240="","",記入用!M1240)</f>
        <v/>
      </c>
      <c r="Q1240" s="28" t="str">
        <f>IF(記入用!L1240="","",記入用!L1240)</f>
        <v/>
      </c>
      <c r="S1240" s="28" t="str">
        <f>IF(記入用!N1240="","",ROUNDUP(記入用!N1240,1))</f>
        <v/>
      </c>
      <c r="U1240" s="28" t="str">
        <f>IF(記入用!O1240="","",ROUNDDOWN(記入用!O1240,0))</f>
        <v/>
      </c>
      <c r="W1240" s="28" t="str">
        <f>IF(記入用!P1240="","",ROUNDDOWN(記入用!P1240,0))</f>
        <v/>
      </c>
    </row>
    <row r="1241" spans="1:23">
      <c r="A1241" s="28" t="str">
        <f>IF(記入用!A1241="","",記入用!A1241)</f>
        <v/>
      </c>
      <c r="B1241" s="28" t="str">
        <f>IF(記入用!B1241="","",記入用!B1241)</f>
        <v/>
      </c>
      <c r="C1241" s="28" t="str">
        <f>IF(記入用!C1241="","",記入用!C1241)</f>
        <v/>
      </c>
      <c r="D1241" s="28" t="str">
        <f>IF(記入用!D1241="","",記入用!D1241)</f>
        <v/>
      </c>
      <c r="E1241" s="28" t="str">
        <f>IF(記入用!E1241="","",記入用!E1241)</f>
        <v/>
      </c>
      <c r="F1241" s="28" t="str">
        <f>IF(記入用!F1241="","",記入用!F1241)</f>
        <v/>
      </c>
      <c r="G1241" s="28" t="str">
        <f>IF(OR(記入用!G1241=0,記入用!H1241=0),"",ROUND((記入用!G1241+記入用!H1241)/2,0))</f>
        <v/>
      </c>
      <c r="I1241" s="28" t="str">
        <f>IF(記入用!I1241="","",記入用!I1241)</f>
        <v/>
      </c>
      <c r="K1241" s="28" t="str">
        <f>IF(記入用!J1241="","",ROUNDDOWN(記入用!J1241,0))</f>
        <v/>
      </c>
      <c r="M1241" s="28" t="str">
        <f>IF(記入用!K1241="","",記入用!K1241)</f>
        <v/>
      </c>
      <c r="O1241" s="28" t="str">
        <f>IF(記入用!M1241="","",記入用!M1241)</f>
        <v/>
      </c>
      <c r="Q1241" s="28" t="str">
        <f>IF(記入用!L1241="","",記入用!L1241)</f>
        <v/>
      </c>
      <c r="S1241" s="28" t="str">
        <f>IF(記入用!N1241="","",ROUNDUP(記入用!N1241,1))</f>
        <v/>
      </c>
      <c r="U1241" s="28" t="str">
        <f>IF(記入用!O1241="","",ROUNDDOWN(記入用!O1241,0))</f>
        <v/>
      </c>
      <c r="W1241" s="28" t="str">
        <f>IF(記入用!P1241="","",ROUNDDOWN(記入用!P1241,0))</f>
        <v/>
      </c>
    </row>
    <row r="1242" spans="1:23">
      <c r="A1242" s="28" t="str">
        <f>IF(記入用!A1242="","",記入用!A1242)</f>
        <v/>
      </c>
      <c r="B1242" s="28" t="str">
        <f>IF(記入用!B1242="","",記入用!B1242)</f>
        <v/>
      </c>
      <c r="C1242" s="28" t="str">
        <f>IF(記入用!C1242="","",記入用!C1242)</f>
        <v/>
      </c>
      <c r="D1242" s="28" t="str">
        <f>IF(記入用!D1242="","",記入用!D1242)</f>
        <v/>
      </c>
      <c r="E1242" s="28" t="str">
        <f>IF(記入用!E1242="","",記入用!E1242)</f>
        <v/>
      </c>
      <c r="F1242" s="28" t="str">
        <f>IF(記入用!F1242="","",記入用!F1242)</f>
        <v/>
      </c>
      <c r="G1242" s="28" t="str">
        <f>IF(OR(記入用!G1242=0,記入用!H1242=0),"",ROUND((記入用!G1242+記入用!H1242)/2,0))</f>
        <v/>
      </c>
      <c r="I1242" s="28" t="str">
        <f>IF(記入用!I1242="","",記入用!I1242)</f>
        <v/>
      </c>
      <c r="K1242" s="28" t="str">
        <f>IF(記入用!J1242="","",ROUNDDOWN(記入用!J1242,0))</f>
        <v/>
      </c>
      <c r="M1242" s="28" t="str">
        <f>IF(記入用!K1242="","",記入用!K1242)</f>
        <v/>
      </c>
      <c r="O1242" s="28" t="str">
        <f>IF(記入用!M1242="","",記入用!M1242)</f>
        <v/>
      </c>
      <c r="Q1242" s="28" t="str">
        <f>IF(記入用!L1242="","",記入用!L1242)</f>
        <v/>
      </c>
      <c r="S1242" s="28" t="str">
        <f>IF(記入用!N1242="","",ROUNDUP(記入用!N1242,1))</f>
        <v/>
      </c>
      <c r="U1242" s="28" t="str">
        <f>IF(記入用!O1242="","",ROUNDDOWN(記入用!O1242,0))</f>
        <v/>
      </c>
      <c r="W1242" s="28" t="str">
        <f>IF(記入用!P1242="","",ROUNDDOWN(記入用!P1242,0))</f>
        <v/>
      </c>
    </row>
    <row r="1243" spans="1:23">
      <c r="A1243" s="28" t="str">
        <f>IF(記入用!A1243="","",記入用!A1243)</f>
        <v/>
      </c>
      <c r="B1243" s="28" t="str">
        <f>IF(記入用!B1243="","",記入用!B1243)</f>
        <v/>
      </c>
      <c r="C1243" s="28" t="str">
        <f>IF(記入用!C1243="","",記入用!C1243)</f>
        <v/>
      </c>
      <c r="D1243" s="28" t="str">
        <f>IF(記入用!D1243="","",記入用!D1243)</f>
        <v/>
      </c>
      <c r="E1243" s="28" t="str">
        <f>IF(記入用!E1243="","",記入用!E1243)</f>
        <v/>
      </c>
      <c r="F1243" s="28" t="str">
        <f>IF(記入用!F1243="","",記入用!F1243)</f>
        <v/>
      </c>
      <c r="G1243" s="28" t="str">
        <f>IF(OR(記入用!G1243=0,記入用!H1243=0),"",ROUND((記入用!G1243+記入用!H1243)/2,0))</f>
        <v/>
      </c>
      <c r="I1243" s="28" t="str">
        <f>IF(記入用!I1243="","",記入用!I1243)</f>
        <v/>
      </c>
      <c r="K1243" s="28" t="str">
        <f>IF(記入用!J1243="","",ROUNDDOWN(記入用!J1243,0))</f>
        <v/>
      </c>
      <c r="M1243" s="28" t="str">
        <f>IF(記入用!K1243="","",記入用!K1243)</f>
        <v/>
      </c>
      <c r="O1243" s="28" t="str">
        <f>IF(記入用!M1243="","",記入用!M1243)</f>
        <v/>
      </c>
      <c r="Q1243" s="28" t="str">
        <f>IF(記入用!L1243="","",記入用!L1243)</f>
        <v/>
      </c>
      <c r="S1243" s="28" t="str">
        <f>IF(記入用!N1243="","",ROUNDUP(記入用!N1243,1))</f>
        <v/>
      </c>
      <c r="U1243" s="28" t="str">
        <f>IF(記入用!O1243="","",ROUNDDOWN(記入用!O1243,0))</f>
        <v/>
      </c>
      <c r="W1243" s="28" t="str">
        <f>IF(記入用!P1243="","",ROUNDDOWN(記入用!P1243,0))</f>
        <v/>
      </c>
    </row>
    <row r="1244" spans="1:23">
      <c r="A1244" s="28" t="str">
        <f>IF(記入用!A1244="","",記入用!A1244)</f>
        <v/>
      </c>
      <c r="B1244" s="28" t="str">
        <f>IF(記入用!B1244="","",記入用!B1244)</f>
        <v/>
      </c>
      <c r="C1244" s="28" t="str">
        <f>IF(記入用!C1244="","",記入用!C1244)</f>
        <v/>
      </c>
      <c r="D1244" s="28" t="str">
        <f>IF(記入用!D1244="","",記入用!D1244)</f>
        <v/>
      </c>
      <c r="E1244" s="28" t="str">
        <f>IF(記入用!E1244="","",記入用!E1244)</f>
        <v/>
      </c>
      <c r="F1244" s="28" t="str">
        <f>IF(記入用!F1244="","",記入用!F1244)</f>
        <v/>
      </c>
      <c r="G1244" s="28" t="str">
        <f>IF(OR(記入用!G1244=0,記入用!H1244=0),"",ROUND((記入用!G1244+記入用!H1244)/2,0))</f>
        <v/>
      </c>
      <c r="I1244" s="28" t="str">
        <f>IF(記入用!I1244="","",記入用!I1244)</f>
        <v/>
      </c>
      <c r="K1244" s="28" t="str">
        <f>IF(記入用!J1244="","",ROUNDDOWN(記入用!J1244,0))</f>
        <v/>
      </c>
      <c r="M1244" s="28" t="str">
        <f>IF(記入用!K1244="","",記入用!K1244)</f>
        <v/>
      </c>
      <c r="O1244" s="28" t="str">
        <f>IF(記入用!M1244="","",記入用!M1244)</f>
        <v/>
      </c>
      <c r="Q1244" s="28" t="str">
        <f>IF(記入用!L1244="","",記入用!L1244)</f>
        <v/>
      </c>
      <c r="S1244" s="28" t="str">
        <f>IF(記入用!N1244="","",ROUNDUP(記入用!N1244,1))</f>
        <v/>
      </c>
      <c r="U1244" s="28" t="str">
        <f>IF(記入用!O1244="","",ROUNDDOWN(記入用!O1244,0))</f>
        <v/>
      </c>
      <c r="W1244" s="28" t="str">
        <f>IF(記入用!P1244="","",ROUNDDOWN(記入用!P1244,0))</f>
        <v/>
      </c>
    </row>
    <row r="1245" spans="1:23">
      <c r="A1245" s="28" t="str">
        <f>IF(記入用!A1245="","",記入用!A1245)</f>
        <v/>
      </c>
      <c r="B1245" s="28" t="str">
        <f>IF(記入用!B1245="","",記入用!B1245)</f>
        <v/>
      </c>
      <c r="C1245" s="28" t="str">
        <f>IF(記入用!C1245="","",記入用!C1245)</f>
        <v/>
      </c>
      <c r="D1245" s="28" t="str">
        <f>IF(記入用!D1245="","",記入用!D1245)</f>
        <v/>
      </c>
      <c r="E1245" s="28" t="str">
        <f>IF(記入用!E1245="","",記入用!E1245)</f>
        <v/>
      </c>
      <c r="F1245" s="28" t="str">
        <f>IF(記入用!F1245="","",記入用!F1245)</f>
        <v/>
      </c>
      <c r="G1245" s="28" t="str">
        <f>IF(OR(記入用!G1245=0,記入用!H1245=0),"",ROUND((記入用!G1245+記入用!H1245)/2,0))</f>
        <v/>
      </c>
      <c r="I1245" s="28" t="str">
        <f>IF(記入用!I1245="","",記入用!I1245)</f>
        <v/>
      </c>
      <c r="K1245" s="28" t="str">
        <f>IF(記入用!J1245="","",ROUNDDOWN(記入用!J1245,0))</f>
        <v/>
      </c>
      <c r="M1245" s="28" t="str">
        <f>IF(記入用!K1245="","",記入用!K1245)</f>
        <v/>
      </c>
      <c r="O1245" s="28" t="str">
        <f>IF(記入用!M1245="","",記入用!M1245)</f>
        <v/>
      </c>
      <c r="Q1245" s="28" t="str">
        <f>IF(記入用!L1245="","",記入用!L1245)</f>
        <v/>
      </c>
      <c r="S1245" s="28" t="str">
        <f>IF(記入用!N1245="","",ROUNDUP(記入用!N1245,1))</f>
        <v/>
      </c>
      <c r="U1245" s="28" t="str">
        <f>IF(記入用!O1245="","",ROUNDDOWN(記入用!O1245,0))</f>
        <v/>
      </c>
      <c r="W1245" s="28" t="str">
        <f>IF(記入用!P1245="","",ROUNDDOWN(記入用!P1245,0))</f>
        <v/>
      </c>
    </row>
    <row r="1246" spans="1:23">
      <c r="A1246" s="28" t="str">
        <f>IF(記入用!A1246="","",記入用!A1246)</f>
        <v/>
      </c>
      <c r="B1246" s="28" t="str">
        <f>IF(記入用!B1246="","",記入用!B1246)</f>
        <v/>
      </c>
      <c r="C1246" s="28" t="str">
        <f>IF(記入用!C1246="","",記入用!C1246)</f>
        <v/>
      </c>
      <c r="D1246" s="28" t="str">
        <f>IF(記入用!D1246="","",記入用!D1246)</f>
        <v/>
      </c>
      <c r="E1246" s="28" t="str">
        <f>IF(記入用!E1246="","",記入用!E1246)</f>
        <v/>
      </c>
      <c r="F1246" s="28" t="str">
        <f>IF(記入用!F1246="","",記入用!F1246)</f>
        <v/>
      </c>
      <c r="G1246" s="28" t="str">
        <f>IF(OR(記入用!G1246=0,記入用!H1246=0),"",ROUND((記入用!G1246+記入用!H1246)/2,0))</f>
        <v/>
      </c>
      <c r="I1246" s="28" t="str">
        <f>IF(記入用!I1246="","",記入用!I1246)</f>
        <v/>
      </c>
      <c r="K1246" s="28" t="str">
        <f>IF(記入用!J1246="","",ROUNDDOWN(記入用!J1246,0))</f>
        <v/>
      </c>
      <c r="M1246" s="28" t="str">
        <f>IF(記入用!K1246="","",記入用!K1246)</f>
        <v/>
      </c>
      <c r="O1246" s="28" t="str">
        <f>IF(記入用!M1246="","",記入用!M1246)</f>
        <v/>
      </c>
      <c r="Q1246" s="28" t="str">
        <f>IF(記入用!L1246="","",記入用!L1246)</f>
        <v/>
      </c>
      <c r="S1246" s="28" t="str">
        <f>IF(記入用!N1246="","",ROUNDUP(記入用!N1246,1))</f>
        <v/>
      </c>
      <c r="U1246" s="28" t="str">
        <f>IF(記入用!O1246="","",ROUNDDOWN(記入用!O1246,0))</f>
        <v/>
      </c>
      <c r="W1246" s="28" t="str">
        <f>IF(記入用!P1246="","",ROUNDDOWN(記入用!P1246,0))</f>
        <v/>
      </c>
    </row>
    <row r="1247" spans="1:23">
      <c r="A1247" s="28" t="str">
        <f>IF(記入用!A1247="","",記入用!A1247)</f>
        <v/>
      </c>
      <c r="B1247" s="28" t="str">
        <f>IF(記入用!B1247="","",記入用!B1247)</f>
        <v/>
      </c>
      <c r="C1247" s="28" t="str">
        <f>IF(記入用!C1247="","",記入用!C1247)</f>
        <v/>
      </c>
      <c r="D1247" s="28" t="str">
        <f>IF(記入用!D1247="","",記入用!D1247)</f>
        <v/>
      </c>
      <c r="E1247" s="28" t="str">
        <f>IF(記入用!E1247="","",記入用!E1247)</f>
        <v/>
      </c>
      <c r="F1247" s="28" t="str">
        <f>IF(記入用!F1247="","",記入用!F1247)</f>
        <v/>
      </c>
      <c r="G1247" s="28" t="str">
        <f>IF(OR(記入用!G1247=0,記入用!H1247=0),"",ROUND((記入用!G1247+記入用!H1247)/2,0))</f>
        <v/>
      </c>
      <c r="I1247" s="28" t="str">
        <f>IF(記入用!I1247="","",記入用!I1247)</f>
        <v/>
      </c>
      <c r="K1247" s="28" t="str">
        <f>IF(記入用!J1247="","",ROUNDDOWN(記入用!J1247,0))</f>
        <v/>
      </c>
      <c r="M1247" s="28" t="str">
        <f>IF(記入用!K1247="","",記入用!K1247)</f>
        <v/>
      </c>
      <c r="O1247" s="28" t="str">
        <f>IF(記入用!M1247="","",記入用!M1247)</f>
        <v/>
      </c>
      <c r="Q1247" s="28" t="str">
        <f>IF(記入用!L1247="","",記入用!L1247)</f>
        <v/>
      </c>
      <c r="S1247" s="28" t="str">
        <f>IF(記入用!N1247="","",ROUNDUP(記入用!N1247,1))</f>
        <v/>
      </c>
      <c r="U1247" s="28" t="str">
        <f>IF(記入用!O1247="","",ROUNDDOWN(記入用!O1247,0))</f>
        <v/>
      </c>
      <c r="W1247" s="28" t="str">
        <f>IF(記入用!P1247="","",ROUNDDOWN(記入用!P1247,0))</f>
        <v/>
      </c>
    </row>
    <row r="1248" spans="1:23">
      <c r="A1248" s="28" t="str">
        <f>IF(記入用!A1248="","",記入用!A1248)</f>
        <v/>
      </c>
      <c r="B1248" s="28" t="str">
        <f>IF(記入用!B1248="","",記入用!B1248)</f>
        <v/>
      </c>
      <c r="C1248" s="28" t="str">
        <f>IF(記入用!C1248="","",記入用!C1248)</f>
        <v/>
      </c>
      <c r="D1248" s="28" t="str">
        <f>IF(記入用!D1248="","",記入用!D1248)</f>
        <v/>
      </c>
      <c r="E1248" s="28" t="str">
        <f>IF(記入用!E1248="","",記入用!E1248)</f>
        <v/>
      </c>
      <c r="F1248" s="28" t="str">
        <f>IF(記入用!F1248="","",記入用!F1248)</f>
        <v/>
      </c>
      <c r="G1248" s="28" t="str">
        <f>IF(OR(記入用!G1248=0,記入用!H1248=0),"",ROUND((記入用!G1248+記入用!H1248)/2,0))</f>
        <v/>
      </c>
      <c r="I1248" s="28" t="str">
        <f>IF(記入用!I1248="","",記入用!I1248)</f>
        <v/>
      </c>
      <c r="K1248" s="28" t="str">
        <f>IF(記入用!J1248="","",ROUNDDOWN(記入用!J1248,0))</f>
        <v/>
      </c>
      <c r="M1248" s="28" t="str">
        <f>IF(記入用!K1248="","",記入用!K1248)</f>
        <v/>
      </c>
      <c r="O1248" s="28" t="str">
        <f>IF(記入用!M1248="","",記入用!M1248)</f>
        <v/>
      </c>
      <c r="Q1248" s="28" t="str">
        <f>IF(記入用!L1248="","",記入用!L1248)</f>
        <v/>
      </c>
      <c r="S1248" s="28" t="str">
        <f>IF(記入用!N1248="","",ROUNDUP(記入用!N1248,1))</f>
        <v/>
      </c>
      <c r="U1248" s="28" t="str">
        <f>IF(記入用!O1248="","",ROUNDDOWN(記入用!O1248,0))</f>
        <v/>
      </c>
      <c r="W1248" s="28" t="str">
        <f>IF(記入用!P1248="","",ROUNDDOWN(記入用!P1248,0))</f>
        <v/>
      </c>
    </row>
    <row r="1249" spans="1:23">
      <c r="A1249" s="28" t="str">
        <f>IF(記入用!A1249="","",記入用!A1249)</f>
        <v/>
      </c>
      <c r="B1249" s="28" t="str">
        <f>IF(記入用!B1249="","",記入用!B1249)</f>
        <v/>
      </c>
      <c r="C1249" s="28" t="str">
        <f>IF(記入用!C1249="","",記入用!C1249)</f>
        <v/>
      </c>
      <c r="D1249" s="28" t="str">
        <f>IF(記入用!D1249="","",記入用!D1249)</f>
        <v/>
      </c>
      <c r="E1249" s="28" t="str">
        <f>IF(記入用!E1249="","",記入用!E1249)</f>
        <v/>
      </c>
      <c r="F1249" s="28" t="str">
        <f>IF(記入用!F1249="","",記入用!F1249)</f>
        <v/>
      </c>
      <c r="G1249" s="28" t="str">
        <f>IF(OR(記入用!G1249=0,記入用!H1249=0),"",ROUND((記入用!G1249+記入用!H1249)/2,0))</f>
        <v/>
      </c>
      <c r="I1249" s="28" t="str">
        <f>IF(記入用!I1249="","",記入用!I1249)</f>
        <v/>
      </c>
      <c r="K1249" s="28" t="str">
        <f>IF(記入用!J1249="","",ROUNDDOWN(記入用!J1249,0))</f>
        <v/>
      </c>
      <c r="M1249" s="28" t="str">
        <f>IF(記入用!K1249="","",記入用!K1249)</f>
        <v/>
      </c>
      <c r="O1249" s="28" t="str">
        <f>IF(記入用!M1249="","",記入用!M1249)</f>
        <v/>
      </c>
      <c r="Q1249" s="28" t="str">
        <f>IF(記入用!L1249="","",記入用!L1249)</f>
        <v/>
      </c>
      <c r="S1249" s="28" t="str">
        <f>IF(記入用!N1249="","",ROUNDUP(記入用!N1249,1))</f>
        <v/>
      </c>
      <c r="U1249" s="28" t="str">
        <f>IF(記入用!O1249="","",ROUNDDOWN(記入用!O1249,0))</f>
        <v/>
      </c>
      <c r="W1249" s="28" t="str">
        <f>IF(記入用!P1249="","",ROUNDDOWN(記入用!P1249,0))</f>
        <v/>
      </c>
    </row>
    <row r="1250" spans="1:23">
      <c r="A1250" s="28" t="str">
        <f>IF(記入用!A1250="","",記入用!A1250)</f>
        <v/>
      </c>
      <c r="B1250" s="28" t="str">
        <f>IF(記入用!B1250="","",記入用!B1250)</f>
        <v/>
      </c>
      <c r="C1250" s="28" t="str">
        <f>IF(記入用!C1250="","",記入用!C1250)</f>
        <v/>
      </c>
      <c r="D1250" s="28" t="str">
        <f>IF(記入用!D1250="","",記入用!D1250)</f>
        <v/>
      </c>
      <c r="E1250" s="28" t="str">
        <f>IF(記入用!E1250="","",記入用!E1250)</f>
        <v/>
      </c>
      <c r="F1250" s="28" t="str">
        <f>IF(記入用!F1250="","",記入用!F1250)</f>
        <v/>
      </c>
      <c r="G1250" s="28" t="str">
        <f>IF(OR(記入用!G1250=0,記入用!H1250=0),"",ROUND((記入用!G1250+記入用!H1250)/2,0))</f>
        <v/>
      </c>
      <c r="I1250" s="28" t="str">
        <f>IF(記入用!I1250="","",記入用!I1250)</f>
        <v/>
      </c>
      <c r="K1250" s="28" t="str">
        <f>IF(記入用!J1250="","",ROUNDDOWN(記入用!J1250,0))</f>
        <v/>
      </c>
      <c r="M1250" s="28" t="str">
        <f>IF(記入用!K1250="","",記入用!K1250)</f>
        <v/>
      </c>
      <c r="O1250" s="28" t="str">
        <f>IF(記入用!M1250="","",記入用!M1250)</f>
        <v/>
      </c>
      <c r="Q1250" s="28" t="str">
        <f>IF(記入用!L1250="","",記入用!L1250)</f>
        <v/>
      </c>
      <c r="S1250" s="28" t="str">
        <f>IF(記入用!N1250="","",ROUNDUP(記入用!N1250,1))</f>
        <v/>
      </c>
      <c r="U1250" s="28" t="str">
        <f>IF(記入用!O1250="","",ROUNDDOWN(記入用!O1250,0))</f>
        <v/>
      </c>
      <c r="W1250" s="28" t="str">
        <f>IF(記入用!P1250="","",ROUNDDOWN(記入用!P1250,0))</f>
        <v/>
      </c>
    </row>
    <row r="1251" spans="1:23">
      <c r="A1251" s="28" t="str">
        <f>IF(記入用!A1251="","",記入用!A1251)</f>
        <v/>
      </c>
      <c r="B1251" s="28" t="str">
        <f>IF(記入用!B1251="","",記入用!B1251)</f>
        <v/>
      </c>
      <c r="C1251" s="28" t="str">
        <f>IF(記入用!C1251="","",記入用!C1251)</f>
        <v/>
      </c>
      <c r="D1251" s="28" t="str">
        <f>IF(記入用!D1251="","",記入用!D1251)</f>
        <v/>
      </c>
      <c r="E1251" s="28" t="str">
        <f>IF(記入用!E1251="","",記入用!E1251)</f>
        <v/>
      </c>
      <c r="F1251" s="28" t="str">
        <f>IF(記入用!F1251="","",記入用!F1251)</f>
        <v/>
      </c>
      <c r="G1251" s="28" t="str">
        <f>IF(OR(記入用!G1251=0,記入用!H1251=0),"",ROUND((記入用!G1251+記入用!H1251)/2,0))</f>
        <v/>
      </c>
      <c r="I1251" s="28" t="str">
        <f>IF(記入用!I1251="","",記入用!I1251)</f>
        <v/>
      </c>
      <c r="K1251" s="28" t="str">
        <f>IF(記入用!J1251="","",ROUNDDOWN(記入用!J1251,0))</f>
        <v/>
      </c>
      <c r="M1251" s="28" t="str">
        <f>IF(記入用!K1251="","",記入用!K1251)</f>
        <v/>
      </c>
      <c r="O1251" s="28" t="str">
        <f>IF(記入用!M1251="","",記入用!M1251)</f>
        <v/>
      </c>
      <c r="Q1251" s="28" t="str">
        <f>IF(記入用!L1251="","",記入用!L1251)</f>
        <v/>
      </c>
      <c r="S1251" s="28" t="str">
        <f>IF(記入用!N1251="","",ROUNDUP(記入用!N1251,1))</f>
        <v/>
      </c>
      <c r="U1251" s="28" t="str">
        <f>IF(記入用!O1251="","",ROUNDDOWN(記入用!O1251,0))</f>
        <v/>
      </c>
      <c r="W1251" s="28" t="str">
        <f>IF(記入用!P1251="","",ROUNDDOWN(記入用!P1251,0))</f>
        <v/>
      </c>
    </row>
    <row r="1252" spans="1:23">
      <c r="A1252" s="28" t="str">
        <f>IF(記入用!A1252="","",記入用!A1252)</f>
        <v/>
      </c>
      <c r="B1252" s="28" t="str">
        <f>IF(記入用!B1252="","",記入用!B1252)</f>
        <v/>
      </c>
      <c r="C1252" s="28" t="str">
        <f>IF(記入用!C1252="","",記入用!C1252)</f>
        <v/>
      </c>
      <c r="D1252" s="28" t="str">
        <f>IF(記入用!D1252="","",記入用!D1252)</f>
        <v/>
      </c>
      <c r="E1252" s="28" t="str">
        <f>IF(記入用!E1252="","",記入用!E1252)</f>
        <v/>
      </c>
      <c r="F1252" s="28" t="str">
        <f>IF(記入用!F1252="","",記入用!F1252)</f>
        <v/>
      </c>
      <c r="G1252" s="28" t="str">
        <f>IF(OR(記入用!G1252=0,記入用!H1252=0),"",ROUND((記入用!G1252+記入用!H1252)/2,0))</f>
        <v/>
      </c>
      <c r="I1252" s="28" t="str">
        <f>IF(記入用!I1252="","",記入用!I1252)</f>
        <v/>
      </c>
      <c r="K1252" s="28" t="str">
        <f>IF(記入用!J1252="","",ROUNDDOWN(記入用!J1252,0))</f>
        <v/>
      </c>
      <c r="M1252" s="28" t="str">
        <f>IF(記入用!K1252="","",記入用!K1252)</f>
        <v/>
      </c>
      <c r="O1252" s="28" t="str">
        <f>IF(記入用!M1252="","",記入用!M1252)</f>
        <v/>
      </c>
      <c r="Q1252" s="28" t="str">
        <f>IF(記入用!L1252="","",記入用!L1252)</f>
        <v/>
      </c>
      <c r="S1252" s="28" t="str">
        <f>IF(記入用!N1252="","",ROUNDUP(記入用!N1252,1))</f>
        <v/>
      </c>
      <c r="U1252" s="28" t="str">
        <f>IF(記入用!O1252="","",ROUNDDOWN(記入用!O1252,0))</f>
        <v/>
      </c>
      <c r="W1252" s="28" t="str">
        <f>IF(記入用!P1252="","",ROUNDDOWN(記入用!P1252,0))</f>
        <v/>
      </c>
    </row>
    <row r="1253" spans="1:23">
      <c r="A1253" s="28" t="str">
        <f>IF(記入用!A1253="","",記入用!A1253)</f>
        <v/>
      </c>
      <c r="B1253" s="28" t="str">
        <f>IF(記入用!B1253="","",記入用!B1253)</f>
        <v/>
      </c>
      <c r="C1253" s="28" t="str">
        <f>IF(記入用!C1253="","",記入用!C1253)</f>
        <v/>
      </c>
      <c r="D1253" s="28" t="str">
        <f>IF(記入用!D1253="","",記入用!D1253)</f>
        <v/>
      </c>
      <c r="E1253" s="28" t="str">
        <f>IF(記入用!E1253="","",記入用!E1253)</f>
        <v/>
      </c>
      <c r="F1253" s="28" t="str">
        <f>IF(記入用!F1253="","",記入用!F1253)</f>
        <v/>
      </c>
      <c r="G1253" s="28" t="str">
        <f>IF(OR(記入用!G1253=0,記入用!H1253=0),"",ROUND((記入用!G1253+記入用!H1253)/2,0))</f>
        <v/>
      </c>
      <c r="I1253" s="28" t="str">
        <f>IF(記入用!I1253="","",記入用!I1253)</f>
        <v/>
      </c>
      <c r="K1253" s="28" t="str">
        <f>IF(記入用!J1253="","",ROUNDDOWN(記入用!J1253,0))</f>
        <v/>
      </c>
      <c r="M1253" s="28" t="str">
        <f>IF(記入用!K1253="","",記入用!K1253)</f>
        <v/>
      </c>
      <c r="O1253" s="28" t="str">
        <f>IF(記入用!M1253="","",記入用!M1253)</f>
        <v/>
      </c>
      <c r="Q1253" s="28" t="str">
        <f>IF(記入用!L1253="","",記入用!L1253)</f>
        <v/>
      </c>
      <c r="S1253" s="28" t="str">
        <f>IF(記入用!N1253="","",ROUNDUP(記入用!N1253,1))</f>
        <v/>
      </c>
      <c r="U1253" s="28" t="str">
        <f>IF(記入用!O1253="","",ROUNDDOWN(記入用!O1253,0))</f>
        <v/>
      </c>
      <c r="W1253" s="28" t="str">
        <f>IF(記入用!P1253="","",ROUNDDOWN(記入用!P1253,0))</f>
        <v/>
      </c>
    </row>
    <row r="1254" spans="1:23">
      <c r="A1254" s="28" t="str">
        <f>IF(記入用!A1254="","",記入用!A1254)</f>
        <v/>
      </c>
      <c r="B1254" s="28" t="str">
        <f>IF(記入用!B1254="","",記入用!B1254)</f>
        <v/>
      </c>
      <c r="C1254" s="28" t="str">
        <f>IF(記入用!C1254="","",記入用!C1254)</f>
        <v/>
      </c>
      <c r="D1254" s="28" t="str">
        <f>IF(記入用!D1254="","",記入用!D1254)</f>
        <v/>
      </c>
      <c r="E1254" s="28" t="str">
        <f>IF(記入用!E1254="","",記入用!E1254)</f>
        <v/>
      </c>
      <c r="F1254" s="28" t="str">
        <f>IF(記入用!F1254="","",記入用!F1254)</f>
        <v/>
      </c>
      <c r="G1254" s="28" t="str">
        <f>IF(OR(記入用!G1254=0,記入用!H1254=0),"",ROUND((記入用!G1254+記入用!H1254)/2,0))</f>
        <v/>
      </c>
      <c r="I1254" s="28" t="str">
        <f>IF(記入用!I1254="","",記入用!I1254)</f>
        <v/>
      </c>
      <c r="K1254" s="28" t="str">
        <f>IF(記入用!J1254="","",ROUNDDOWN(記入用!J1254,0))</f>
        <v/>
      </c>
      <c r="M1254" s="28" t="str">
        <f>IF(記入用!K1254="","",記入用!K1254)</f>
        <v/>
      </c>
      <c r="O1254" s="28" t="str">
        <f>IF(記入用!M1254="","",記入用!M1254)</f>
        <v/>
      </c>
      <c r="Q1254" s="28" t="str">
        <f>IF(記入用!L1254="","",記入用!L1254)</f>
        <v/>
      </c>
      <c r="S1254" s="28" t="str">
        <f>IF(記入用!N1254="","",ROUNDUP(記入用!N1254,1))</f>
        <v/>
      </c>
      <c r="U1254" s="28" t="str">
        <f>IF(記入用!O1254="","",ROUNDDOWN(記入用!O1254,0))</f>
        <v/>
      </c>
      <c r="W1254" s="28" t="str">
        <f>IF(記入用!P1254="","",ROUNDDOWN(記入用!P1254,0))</f>
        <v/>
      </c>
    </row>
    <row r="1255" spans="1:23">
      <c r="A1255" s="28" t="str">
        <f>IF(記入用!A1255="","",記入用!A1255)</f>
        <v/>
      </c>
      <c r="B1255" s="28" t="str">
        <f>IF(記入用!B1255="","",記入用!B1255)</f>
        <v/>
      </c>
      <c r="C1255" s="28" t="str">
        <f>IF(記入用!C1255="","",記入用!C1255)</f>
        <v/>
      </c>
      <c r="D1255" s="28" t="str">
        <f>IF(記入用!D1255="","",記入用!D1255)</f>
        <v/>
      </c>
      <c r="E1255" s="28" t="str">
        <f>IF(記入用!E1255="","",記入用!E1255)</f>
        <v/>
      </c>
      <c r="F1255" s="28" t="str">
        <f>IF(記入用!F1255="","",記入用!F1255)</f>
        <v/>
      </c>
      <c r="G1255" s="28" t="str">
        <f>IF(OR(記入用!G1255=0,記入用!H1255=0),"",ROUND((記入用!G1255+記入用!H1255)/2,0))</f>
        <v/>
      </c>
      <c r="I1255" s="28" t="str">
        <f>IF(記入用!I1255="","",記入用!I1255)</f>
        <v/>
      </c>
      <c r="K1255" s="28" t="str">
        <f>IF(記入用!J1255="","",ROUNDDOWN(記入用!J1255,0))</f>
        <v/>
      </c>
      <c r="M1255" s="28" t="str">
        <f>IF(記入用!K1255="","",記入用!K1255)</f>
        <v/>
      </c>
      <c r="O1255" s="28" t="str">
        <f>IF(記入用!M1255="","",記入用!M1255)</f>
        <v/>
      </c>
      <c r="Q1255" s="28" t="str">
        <f>IF(記入用!L1255="","",記入用!L1255)</f>
        <v/>
      </c>
      <c r="S1255" s="28" t="str">
        <f>IF(記入用!N1255="","",ROUNDUP(記入用!N1255,1))</f>
        <v/>
      </c>
      <c r="U1255" s="28" t="str">
        <f>IF(記入用!O1255="","",ROUNDDOWN(記入用!O1255,0))</f>
        <v/>
      </c>
      <c r="W1255" s="28" t="str">
        <f>IF(記入用!P1255="","",ROUNDDOWN(記入用!P1255,0))</f>
        <v/>
      </c>
    </row>
    <row r="1256" spans="1:23">
      <c r="A1256" s="28" t="str">
        <f>IF(記入用!A1256="","",記入用!A1256)</f>
        <v/>
      </c>
      <c r="B1256" s="28" t="str">
        <f>IF(記入用!B1256="","",記入用!B1256)</f>
        <v/>
      </c>
      <c r="C1256" s="28" t="str">
        <f>IF(記入用!C1256="","",記入用!C1256)</f>
        <v/>
      </c>
      <c r="D1256" s="28" t="str">
        <f>IF(記入用!D1256="","",記入用!D1256)</f>
        <v/>
      </c>
      <c r="E1256" s="28" t="str">
        <f>IF(記入用!E1256="","",記入用!E1256)</f>
        <v/>
      </c>
      <c r="F1256" s="28" t="str">
        <f>IF(記入用!F1256="","",記入用!F1256)</f>
        <v/>
      </c>
      <c r="G1256" s="28" t="str">
        <f>IF(OR(記入用!G1256=0,記入用!H1256=0),"",ROUND((記入用!G1256+記入用!H1256)/2,0))</f>
        <v/>
      </c>
      <c r="I1256" s="28" t="str">
        <f>IF(記入用!I1256="","",記入用!I1256)</f>
        <v/>
      </c>
      <c r="K1256" s="28" t="str">
        <f>IF(記入用!J1256="","",ROUNDDOWN(記入用!J1256,0))</f>
        <v/>
      </c>
      <c r="M1256" s="28" t="str">
        <f>IF(記入用!K1256="","",記入用!K1256)</f>
        <v/>
      </c>
      <c r="O1256" s="28" t="str">
        <f>IF(記入用!M1256="","",記入用!M1256)</f>
        <v/>
      </c>
      <c r="Q1256" s="28" t="str">
        <f>IF(記入用!L1256="","",記入用!L1256)</f>
        <v/>
      </c>
      <c r="S1256" s="28" t="str">
        <f>IF(記入用!N1256="","",ROUNDUP(記入用!N1256,1))</f>
        <v/>
      </c>
      <c r="U1256" s="28" t="str">
        <f>IF(記入用!O1256="","",ROUNDDOWN(記入用!O1256,0))</f>
        <v/>
      </c>
      <c r="W1256" s="28" t="str">
        <f>IF(記入用!P1256="","",ROUNDDOWN(記入用!P1256,0))</f>
        <v/>
      </c>
    </row>
    <row r="1257" spans="1:23">
      <c r="A1257" s="28" t="str">
        <f>IF(記入用!A1257="","",記入用!A1257)</f>
        <v/>
      </c>
      <c r="B1257" s="28" t="str">
        <f>IF(記入用!B1257="","",記入用!B1257)</f>
        <v/>
      </c>
      <c r="C1257" s="28" t="str">
        <f>IF(記入用!C1257="","",記入用!C1257)</f>
        <v/>
      </c>
      <c r="D1257" s="28" t="str">
        <f>IF(記入用!D1257="","",記入用!D1257)</f>
        <v/>
      </c>
      <c r="E1257" s="28" t="str">
        <f>IF(記入用!E1257="","",記入用!E1257)</f>
        <v/>
      </c>
      <c r="F1257" s="28" t="str">
        <f>IF(記入用!F1257="","",記入用!F1257)</f>
        <v/>
      </c>
      <c r="G1257" s="28" t="str">
        <f>IF(OR(記入用!G1257=0,記入用!H1257=0),"",ROUND((記入用!G1257+記入用!H1257)/2,0))</f>
        <v/>
      </c>
      <c r="I1257" s="28" t="str">
        <f>IF(記入用!I1257="","",記入用!I1257)</f>
        <v/>
      </c>
      <c r="K1257" s="28" t="str">
        <f>IF(記入用!J1257="","",ROUNDDOWN(記入用!J1257,0))</f>
        <v/>
      </c>
      <c r="M1257" s="28" t="str">
        <f>IF(記入用!K1257="","",記入用!K1257)</f>
        <v/>
      </c>
      <c r="O1257" s="28" t="str">
        <f>IF(記入用!M1257="","",記入用!M1257)</f>
        <v/>
      </c>
      <c r="Q1257" s="28" t="str">
        <f>IF(記入用!L1257="","",記入用!L1257)</f>
        <v/>
      </c>
      <c r="S1257" s="28" t="str">
        <f>IF(記入用!N1257="","",ROUNDUP(記入用!N1257,1))</f>
        <v/>
      </c>
      <c r="U1257" s="28" t="str">
        <f>IF(記入用!O1257="","",ROUNDDOWN(記入用!O1257,0))</f>
        <v/>
      </c>
      <c r="W1257" s="28" t="str">
        <f>IF(記入用!P1257="","",ROUNDDOWN(記入用!P1257,0))</f>
        <v/>
      </c>
    </row>
    <row r="1258" spans="1:23">
      <c r="A1258" s="28" t="str">
        <f>IF(記入用!A1258="","",記入用!A1258)</f>
        <v/>
      </c>
      <c r="B1258" s="28" t="str">
        <f>IF(記入用!B1258="","",記入用!B1258)</f>
        <v/>
      </c>
      <c r="C1258" s="28" t="str">
        <f>IF(記入用!C1258="","",記入用!C1258)</f>
        <v/>
      </c>
      <c r="D1258" s="28" t="str">
        <f>IF(記入用!D1258="","",記入用!D1258)</f>
        <v/>
      </c>
      <c r="E1258" s="28" t="str">
        <f>IF(記入用!E1258="","",記入用!E1258)</f>
        <v/>
      </c>
      <c r="F1258" s="28" t="str">
        <f>IF(記入用!F1258="","",記入用!F1258)</f>
        <v/>
      </c>
      <c r="G1258" s="28" t="str">
        <f>IF(OR(記入用!G1258=0,記入用!H1258=0),"",ROUND((記入用!G1258+記入用!H1258)/2,0))</f>
        <v/>
      </c>
      <c r="I1258" s="28" t="str">
        <f>IF(記入用!I1258="","",記入用!I1258)</f>
        <v/>
      </c>
      <c r="K1258" s="28" t="str">
        <f>IF(記入用!J1258="","",ROUNDDOWN(記入用!J1258,0))</f>
        <v/>
      </c>
      <c r="M1258" s="28" t="str">
        <f>IF(記入用!K1258="","",記入用!K1258)</f>
        <v/>
      </c>
      <c r="O1258" s="28" t="str">
        <f>IF(記入用!M1258="","",記入用!M1258)</f>
        <v/>
      </c>
      <c r="Q1258" s="28" t="str">
        <f>IF(記入用!L1258="","",記入用!L1258)</f>
        <v/>
      </c>
      <c r="S1258" s="28" t="str">
        <f>IF(記入用!N1258="","",ROUNDUP(記入用!N1258,1))</f>
        <v/>
      </c>
      <c r="U1258" s="28" t="str">
        <f>IF(記入用!O1258="","",ROUNDDOWN(記入用!O1258,0))</f>
        <v/>
      </c>
      <c r="W1258" s="28" t="str">
        <f>IF(記入用!P1258="","",ROUNDDOWN(記入用!P1258,0))</f>
        <v/>
      </c>
    </row>
    <row r="1259" spans="1:23">
      <c r="A1259" s="28" t="str">
        <f>IF(記入用!A1259="","",記入用!A1259)</f>
        <v/>
      </c>
      <c r="B1259" s="28" t="str">
        <f>IF(記入用!B1259="","",記入用!B1259)</f>
        <v/>
      </c>
      <c r="C1259" s="28" t="str">
        <f>IF(記入用!C1259="","",記入用!C1259)</f>
        <v/>
      </c>
      <c r="D1259" s="28" t="str">
        <f>IF(記入用!D1259="","",記入用!D1259)</f>
        <v/>
      </c>
      <c r="E1259" s="28" t="str">
        <f>IF(記入用!E1259="","",記入用!E1259)</f>
        <v/>
      </c>
      <c r="F1259" s="28" t="str">
        <f>IF(記入用!F1259="","",記入用!F1259)</f>
        <v/>
      </c>
      <c r="G1259" s="28" t="str">
        <f>IF(OR(記入用!G1259=0,記入用!H1259=0),"",ROUND((記入用!G1259+記入用!H1259)/2,0))</f>
        <v/>
      </c>
      <c r="I1259" s="28" t="str">
        <f>IF(記入用!I1259="","",記入用!I1259)</f>
        <v/>
      </c>
      <c r="K1259" s="28" t="str">
        <f>IF(記入用!J1259="","",ROUNDDOWN(記入用!J1259,0))</f>
        <v/>
      </c>
      <c r="M1259" s="28" t="str">
        <f>IF(記入用!K1259="","",記入用!K1259)</f>
        <v/>
      </c>
      <c r="O1259" s="28" t="str">
        <f>IF(記入用!M1259="","",記入用!M1259)</f>
        <v/>
      </c>
      <c r="Q1259" s="28" t="str">
        <f>IF(記入用!L1259="","",記入用!L1259)</f>
        <v/>
      </c>
      <c r="S1259" s="28" t="str">
        <f>IF(記入用!N1259="","",ROUNDUP(記入用!N1259,1))</f>
        <v/>
      </c>
      <c r="U1259" s="28" t="str">
        <f>IF(記入用!O1259="","",ROUNDDOWN(記入用!O1259,0))</f>
        <v/>
      </c>
      <c r="W1259" s="28" t="str">
        <f>IF(記入用!P1259="","",ROUNDDOWN(記入用!P1259,0))</f>
        <v/>
      </c>
    </row>
    <row r="1260" spans="1:23">
      <c r="A1260" s="28" t="str">
        <f>IF(記入用!A1260="","",記入用!A1260)</f>
        <v/>
      </c>
      <c r="B1260" s="28" t="str">
        <f>IF(記入用!B1260="","",記入用!B1260)</f>
        <v/>
      </c>
      <c r="C1260" s="28" t="str">
        <f>IF(記入用!C1260="","",記入用!C1260)</f>
        <v/>
      </c>
      <c r="D1260" s="28" t="str">
        <f>IF(記入用!D1260="","",記入用!D1260)</f>
        <v/>
      </c>
      <c r="E1260" s="28" t="str">
        <f>IF(記入用!E1260="","",記入用!E1260)</f>
        <v/>
      </c>
      <c r="F1260" s="28" t="str">
        <f>IF(記入用!F1260="","",記入用!F1260)</f>
        <v/>
      </c>
      <c r="G1260" s="28" t="str">
        <f>IF(OR(記入用!G1260=0,記入用!H1260=0),"",ROUND((記入用!G1260+記入用!H1260)/2,0))</f>
        <v/>
      </c>
      <c r="I1260" s="28" t="str">
        <f>IF(記入用!I1260="","",記入用!I1260)</f>
        <v/>
      </c>
      <c r="K1260" s="28" t="str">
        <f>IF(記入用!J1260="","",ROUNDDOWN(記入用!J1260,0))</f>
        <v/>
      </c>
      <c r="M1260" s="28" t="str">
        <f>IF(記入用!K1260="","",記入用!K1260)</f>
        <v/>
      </c>
      <c r="O1260" s="28" t="str">
        <f>IF(記入用!M1260="","",記入用!M1260)</f>
        <v/>
      </c>
      <c r="Q1260" s="28" t="str">
        <f>IF(記入用!L1260="","",記入用!L1260)</f>
        <v/>
      </c>
      <c r="S1260" s="28" t="str">
        <f>IF(記入用!N1260="","",ROUNDUP(記入用!N1260,1))</f>
        <v/>
      </c>
      <c r="U1260" s="28" t="str">
        <f>IF(記入用!O1260="","",ROUNDDOWN(記入用!O1260,0))</f>
        <v/>
      </c>
      <c r="W1260" s="28" t="str">
        <f>IF(記入用!P1260="","",ROUNDDOWN(記入用!P1260,0))</f>
        <v/>
      </c>
    </row>
    <row r="1261" spans="1:23">
      <c r="A1261" s="28" t="str">
        <f>IF(記入用!A1261="","",記入用!A1261)</f>
        <v/>
      </c>
      <c r="B1261" s="28" t="str">
        <f>IF(記入用!B1261="","",記入用!B1261)</f>
        <v/>
      </c>
      <c r="C1261" s="28" t="str">
        <f>IF(記入用!C1261="","",記入用!C1261)</f>
        <v/>
      </c>
      <c r="D1261" s="28" t="str">
        <f>IF(記入用!D1261="","",記入用!D1261)</f>
        <v/>
      </c>
      <c r="E1261" s="28" t="str">
        <f>IF(記入用!E1261="","",記入用!E1261)</f>
        <v/>
      </c>
      <c r="F1261" s="28" t="str">
        <f>IF(記入用!F1261="","",記入用!F1261)</f>
        <v/>
      </c>
      <c r="G1261" s="28" t="str">
        <f>IF(OR(記入用!G1261=0,記入用!H1261=0),"",ROUND((記入用!G1261+記入用!H1261)/2,0))</f>
        <v/>
      </c>
      <c r="I1261" s="28" t="str">
        <f>IF(記入用!I1261="","",記入用!I1261)</f>
        <v/>
      </c>
      <c r="K1261" s="28" t="str">
        <f>IF(記入用!J1261="","",ROUNDDOWN(記入用!J1261,0))</f>
        <v/>
      </c>
      <c r="M1261" s="28" t="str">
        <f>IF(記入用!K1261="","",記入用!K1261)</f>
        <v/>
      </c>
      <c r="O1261" s="28" t="str">
        <f>IF(記入用!M1261="","",記入用!M1261)</f>
        <v/>
      </c>
      <c r="Q1261" s="28" t="str">
        <f>IF(記入用!L1261="","",記入用!L1261)</f>
        <v/>
      </c>
      <c r="S1261" s="28" t="str">
        <f>IF(記入用!N1261="","",ROUNDUP(記入用!N1261,1))</f>
        <v/>
      </c>
      <c r="U1261" s="28" t="str">
        <f>IF(記入用!O1261="","",ROUNDDOWN(記入用!O1261,0))</f>
        <v/>
      </c>
      <c r="W1261" s="28" t="str">
        <f>IF(記入用!P1261="","",ROUNDDOWN(記入用!P1261,0))</f>
        <v/>
      </c>
    </row>
    <row r="1262" spans="1:23">
      <c r="A1262" s="28" t="str">
        <f>IF(記入用!A1262="","",記入用!A1262)</f>
        <v/>
      </c>
      <c r="B1262" s="28" t="str">
        <f>IF(記入用!B1262="","",記入用!B1262)</f>
        <v/>
      </c>
      <c r="C1262" s="28" t="str">
        <f>IF(記入用!C1262="","",記入用!C1262)</f>
        <v/>
      </c>
      <c r="D1262" s="28" t="str">
        <f>IF(記入用!D1262="","",記入用!D1262)</f>
        <v/>
      </c>
      <c r="E1262" s="28" t="str">
        <f>IF(記入用!E1262="","",記入用!E1262)</f>
        <v/>
      </c>
      <c r="F1262" s="28" t="str">
        <f>IF(記入用!F1262="","",記入用!F1262)</f>
        <v/>
      </c>
      <c r="G1262" s="28" t="str">
        <f>IF(OR(記入用!G1262=0,記入用!H1262=0),"",ROUND((記入用!G1262+記入用!H1262)/2,0))</f>
        <v/>
      </c>
      <c r="I1262" s="28" t="str">
        <f>IF(記入用!I1262="","",記入用!I1262)</f>
        <v/>
      </c>
      <c r="K1262" s="28" t="str">
        <f>IF(記入用!J1262="","",ROUNDDOWN(記入用!J1262,0))</f>
        <v/>
      </c>
      <c r="M1262" s="28" t="str">
        <f>IF(記入用!K1262="","",記入用!K1262)</f>
        <v/>
      </c>
      <c r="O1262" s="28" t="str">
        <f>IF(記入用!M1262="","",記入用!M1262)</f>
        <v/>
      </c>
      <c r="Q1262" s="28" t="str">
        <f>IF(記入用!L1262="","",記入用!L1262)</f>
        <v/>
      </c>
      <c r="S1262" s="28" t="str">
        <f>IF(記入用!N1262="","",ROUNDUP(記入用!N1262,1))</f>
        <v/>
      </c>
      <c r="U1262" s="28" t="str">
        <f>IF(記入用!O1262="","",ROUNDDOWN(記入用!O1262,0))</f>
        <v/>
      </c>
      <c r="W1262" s="28" t="str">
        <f>IF(記入用!P1262="","",ROUNDDOWN(記入用!P1262,0))</f>
        <v/>
      </c>
    </row>
    <row r="1263" spans="1:23">
      <c r="A1263" s="28" t="str">
        <f>IF(記入用!A1263="","",記入用!A1263)</f>
        <v/>
      </c>
      <c r="B1263" s="28" t="str">
        <f>IF(記入用!B1263="","",記入用!B1263)</f>
        <v/>
      </c>
      <c r="C1263" s="28" t="str">
        <f>IF(記入用!C1263="","",記入用!C1263)</f>
        <v/>
      </c>
      <c r="D1263" s="28" t="str">
        <f>IF(記入用!D1263="","",記入用!D1263)</f>
        <v/>
      </c>
      <c r="E1263" s="28" t="str">
        <f>IF(記入用!E1263="","",記入用!E1263)</f>
        <v/>
      </c>
      <c r="F1263" s="28" t="str">
        <f>IF(記入用!F1263="","",記入用!F1263)</f>
        <v/>
      </c>
      <c r="G1263" s="28" t="str">
        <f>IF(OR(記入用!G1263=0,記入用!H1263=0),"",ROUND((記入用!G1263+記入用!H1263)/2,0))</f>
        <v/>
      </c>
      <c r="I1263" s="28" t="str">
        <f>IF(記入用!I1263="","",記入用!I1263)</f>
        <v/>
      </c>
      <c r="K1263" s="28" t="str">
        <f>IF(記入用!J1263="","",ROUNDDOWN(記入用!J1263,0))</f>
        <v/>
      </c>
      <c r="M1263" s="28" t="str">
        <f>IF(記入用!K1263="","",記入用!K1263)</f>
        <v/>
      </c>
      <c r="O1263" s="28" t="str">
        <f>IF(記入用!M1263="","",記入用!M1263)</f>
        <v/>
      </c>
      <c r="Q1263" s="28" t="str">
        <f>IF(記入用!L1263="","",記入用!L1263)</f>
        <v/>
      </c>
      <c r="S1263" s="28" t="str">
        <f>IF(記入用!N1263="","",ROUNDUP(記入用!N1263,1))</f>
        <v/>
      </c>
      <c r="U1263" s="28" t="str">
        <f>IF(記入用!O1263="","",ROUNDDOWN(記入用!O1263,0))</f>
        <v/>
      </c>
      <c r="W1263" s="28" t="str">
        <f>IF(記入用!P1263="","",ROUNDDOWN(記入用!P1263,0))</f>
        <v/>
      </c>
    </row>
    <row r="1264" spans="1:23">
      <c r="A1264" s="28" t="str">
        <f>IF(記入用!A1264="","",記入用!A1264)</f>
        <v/>
      </c>
      <c r="B1264" s="28" t="str">
        <f>IF(記入用!B1264="","",記入用!B1264)</f>
        <v/>
      </c>
      <c r="C1264" s="28" t="str">
        <f>IF(記入用!C1264="","",記入用!C1264)</f>
        <v/>
      </c>
      <c r="D1264" s="28" t="str">
        <f>IF(記入用!D1264="","",記入用!D1264)</f>
        <v/>
      </c>
      <c r="E1264" s="28" t="str">
        <f>IF(記入用!E1264="","",記入用!E1264)</f>
        <v/>
      </c>
      <c r="F1264" s="28" t="str">
        <f>IF(記入用!F1264="","",記入用!F1264)</f>
        <v/>
      </c>
      <c r="G1264" s="28" t="str">
        <f>IF(OR(記入用!G1264=0,記入用!H1264=0),"",ROUND((記入用!G1264+記入用!H1264)/2,0))</f>
        <v/>
      </c>
      <c r="I1264" s="28" t="str">
        <f>IF(記入用!I1264="","",記入用!I1264)</f>
        <v/>
      </c>
      <c r="K1264" s="28" t="str">
        <f>IF(記入用!J1264="","",ROUNDDOWN(記入用!J1264,0))</f>
        <v/>
      </c>
      <c r="M1264" s="28" t="str">
        <f>IF(記入用!K1264="","",記入用!K1264)</f>
        <v/>
      </c>
      <c r="O1264" s="28" t="str">
        <f>IF(記入用!M1264="","",記入用!M1264)</f>
        <v/>
      </c>
      <c r="Q1264" s="28" t="str">
        <f>IF(記入用!L1264="","",記入用!L1264)</f>
        <v/>
      </c>
      <c r="S1264" s="28" t="str">
        <f>IF(記入用!N1264="","",ROUNDUP(記入用!N1264,1))</f>
        <v/>
      </c>
      <c r="U1264" s="28" t="str">
        <f>IF(記入用!O1264="","",ROUNDDOWN(記入用!O1264,0))</f>
        <v/>
      </c>
      <c r="W1264" s="28" t="str">
        <f>IF(記入用!P1264="","",ROUNDDOWN(記入用!P1264,0))</f>
        <v/>
      </c>
    </row>
    <row r="1265" spans="1:23">
      <c r="A1265" s="28" t="str">
        <f>IF(記入用!A1265="","",記入用!A1265)</f>
        <v/>
      </c>
      <c r="B1265" s="28" t="str">
        <f>IF(記入用!B1265="","",記入用!B1265)</f>
        <v/>
      </c>
      <c r="C1265" s="28" t="str">
        <f>IF(記入用!C1265="","",記入用!C1265)</f>
        <v/>
      </c>
      <c r="D1265" s="28" t="str">
        <f>IF(記入用!D1265="","",記入用!D1265)</f>
        <v/>
      </c>
      <c r="E1265" s="28" t="str">
        <f>IF(記入用!E1265="","",記入用!E1265)</f>
        <v/>
      </c>
      <c r="F1265" s="28" t="str">
        <f>IF(記入用!F1265="","",記入用!F1265)</f>
        <v/>
      </c>
      <c r="G1265" s="28" t="str">
        <f>IF(OR(記入用!G1265=0,記入用!H1265=0),"",ROUND((記入用!G1265+記入用!H1265)/2,0))</f>
        <v/>
      </c>
      <c r="I1265" s="28" t="str">
        <f>IF(記入用!I1265="","",記入用!I1265)</f>
        <v/>
      </c>
      <c r="K1265" s="28" t="str">
        <f>IF(記入用!J1265="","",ROUNDDOWN(記入用!J1265,0))</f>
        <v/>
      </c>
      <c r="M1265" s="28" t="str">
        <f>IF(記入用!K1265="","",記入用!K1265)</f>
        <v/>
      </c>
      <c r="O1265" s="28" t="str">
        <f>IF(記入用!M1265="","",記入用!M1265)</f>
        <v/>
      </c>
      <c r="Q1265" s="28" t="str">
        <f>IF(記入用!L1265="","",記入用!L1265)</f>
        <v/>
      </c>
      <c r="S1265" s="28" t="str">
        <f>IF(記入用!N1265="","",ROUNDUP(記入用!N1265,1))</f>
        <v/>
      </c>
      <c r="U1265" s="28" t="str">
        <f>IF(記入用!O1265="","",ROUNDDOWN(記入用!O1265,0))</f>
        <v/>
      </c>
      <c r="W1265" s="28" t="str">
        <f>IF(記入用!P1265="","",ROUNDDOWN(記入用!P1265,0))</f>
        <v/>
      </c>
    </row>
    <row r="1266" spans="1:23">
      <c r="A1266" s="28" t="str">
        <f>IF(記入用!A1266="","",記入用!A1266)</f>
        <v/>
      </c>
      <c r="B1266" s="28" t="str">
        <f>IF(記入用!B1266="","",記入用!B1266)</f>
        <v/>
      </c>
      <c r="C1266" s="28" t="str">
        <f>IF(記入用!C1266="","",記入用!C1266)</f>
        <v/>
      </c>
      <c r="D1266" s="28" t="str">
        <f>IF(記入用!D1266="","",記入用!D1266)</f>
        <v/>
      </c>
      <c r="E1266" s="28" t="str">
        <f>IF(記入用!E1266="","",記入用!E1266)</f>
        <v/>
      </c>
      <c r="F1266" s="28" t="str">
        <f>IF(記入用!F1266="","",記入用!F1266)</f>
        <v/>
      </c>
      <c r="G1266" s="28" t="str">
        <f>IF(OR(記入用!G1266=0,記入用!H1266=0),"",ROUND((記入用!G1266+記入用!H1266)/2,0))</f>
        <v/>
      </c>
      <c r="I1266" s="28" t="str">
        <f>IF(記入用!I1266="","",記入用!I1266)</f>
        <v/>
      </c>
      <c r="K1266" s="28" t="str">
        <f>IF(記入用!J1266="","",ROUNDDOWN(記入用!J1266,0))</f>
        <v/>
      </c>
      <c r="M1266" s="28" t="str">
        <f>IF(記入用!K1266="","",記入用!K1266)</f>
        <v/>
      </c>
      <c r="O1266" s="28" t="str">
        <f>IF(記入用!M1266="","",記入用!M1266)</f>
        <v/>
      </c>
      <c r="Q1266" s="28" t="str">
        <f>IF(記入用!L1266="","",記入用!L1266)</f>
        <v/>
      </c>
      <c r="S1266" s="28" t="str">
        <f>IF(記入用!N1266="","",ROUNDUP(記入用!N1266,1))</f>
        <v/>
      </c>
      <c r="U1266" s="28" t="str">
        <f>IF(記入用!O1266="","",ROUNDDOWN(記入用!O1266,0))</f>
        <v/>
      </c>
      <c r="W1266" s="28" t="str">
        <f>IF(記入用!P1266="","",ROUNDDOWN(記入用!P1266,0))</f>
        <v/>
      </c>
    </row>
    <row r="1267" spans="1:23">
      <c r="A1267" s="28" t="str">
        <f>IF(記入用!A1267="","",記入用!A1267)</f>
        <v/>
      </c>
      <c r="B1267" s="28" t="str">
        <f>IF(記入用!B1267="","",記入用!B1267)</f>
        <v/>
      </c>
      <c r="C1267" s="28" t="str">
        <f>IF(記入用!C1267="","",記入用!C1267)</f>
        <v/>
      </c>
      <c r="D1267" s="28" t="str">
        <f>IF(記入用!D1267="","",記入用!D1267)</f>
        <v/>
      </c>
      <c r="E1267" s="28" t="str">
        <f>IF(記入用!E1267="","",記入用!E1267)</f>
        <v/>
      </c>
      <c r="F1267" s="28" t="str">
        <f>IF(記入用!F1267="","",記入用!F1267)</f>
        <v/>
      </c>
      <c r="G1267" s="28" t="str">
        <f>IF(OR(記入用!G1267=0,記入用!H1267=0),"",ROUND((記入用!G1267+記入用!H1267)/2,0))</f>
        <v/>
      </c>
      <c r="I1267" s="28" t="str">
        <f>IF(記入用!I1267="","",記入用!I1267)</f>
        <v/>
      </c>
      <c r="K1267" s="28" t="str">
        <f>IF(記入用!J1267="","",ROUNDDOWN(記入用!J1267,0))</f>
        <v/>
      </c>
      <c r="M1267" s="28" t="str">
        <f>IF(記入用!K1267="","",記入用!K1267)</f>
        <v/>
      </c>
      <c r="O1267" s="28" t="str">
        <f>IF(記入用!M1267="","",記入用!M1267)</f>
        <v/>
      </c>
      <c r="Q1267" s="28" t="str">
        <f>IF(記入用!L1267="","",記入用!L1267)</f>
        <v/>
      </c>
      <c r="S1267" s="28" t="str">
        <f>IF(記入用!N1267="","",ROUNDUP(記入用!N1267,1))</f>
        <v/>
      </c>
      <c r="U1267" s="28" t="str">
        <f>IF(記入用!O1267="","",ROUNDDOWN(記入用!O1267,0))</f>
        <v/>
      </c>
      <c r="W1267" s="28" t="str">
        <f>IF(記入用!P1267="","",ROUNDDOWN(記入用!P1267,0))</f>
        <v/>
      </c>
    </row>
    <row r="1268" spans="1:23">
      <c r="A1268" s="28" t="str">
        <f>IF(記入用!A1268="","",記入用!A1268)</f>
        <v/>
      </c>
      <c r="B1268" s="28" t="str">
        <f>IF(記入用!B1268="","",記入用!B1268)</f>
        <v/>
      </c>
      <c r="C1268" s="28" t="str">
        <f>IF(記入用!C1268="","",記入用!C1268)</f>
        <v/>
      </c>
      <c r="D1268" s="28" t="str">
        <f>IF(記入用!D1268="","",記入用!D1268)</f>
        <v/>
      </c>
      <c r="E1268" s="28" t="str">
        <f>IF(記入用!E1268="","",記入用!E1268)</f>
        <v/>
      </c>
      <c r="F1268" s="28" t="str">
        <f>IF(記入用!F1268="","",記入用!F1268)</f>
        <v/>
      </c>
      <c r="G1268" s="28" t="str">
        <f>IF(OR(記入用!G1268=0,記入用!H1268=0),"",ROUND((記入用!G1268+記入用!H1268)/2,0))</f>
        <v/>
      </c>
      <c r="I1268" s="28" t="str">
        <f>IF(記入用!I1268="","",記入用!I1268)</f>
        <v/>
      </c>
      <c r="K1268" s="28" t="str">
        <f>IF(記入用!J1268="","",ROUNDDOWN(記入用!J1268,0))</f>
        <v/>
      </c>
      <c r="M1268" s="28" t="str">
        <f>IF(記入用!K1268="","",記入用!K1268)</f>
        <v/>
      </c>
      <c r="O1268" s="28" t="str">
        <f>IF(記入用!M1268="","",記入用!M1268)</f>
        <v/>
      </c>
      <c r="Q1268" s="28" t="str">
        <f>IF(記入用!L1268="","",記入用!L1268)</f>
        <v/>
      </c>
      <c r="S1268" s="28" t="str">
        <f>IF(記入用!N1268="","",ROUNDUP(記入用!N1268,1))</f>
        <v/>
      </c>
      <c r="U1268" s="28" t="str">
        <f>IF(記入用!O1268="","",ROUNDDOWN(記入用!O1268,0))</f>
        <v/>
      </c>
      <c r="W1268" s="28" t="str">
        <f>IF(記入用!P1268="","",ROUNDDOWN(記入用!P1268,0))</f>
        <v/>
      </c>
    </row>
    <row r="1269" spans="1:23">
      <c r="A1269" s="28" t="str">
        <f>IF(記入用!A1269="","",記入用!A1269)</f>
        <v/>
      </c>
      <c r="B1269" s="28" t="str">
        <f>IF(記入用!B1269="","",記入用!B1269)</f>
        <v/>
      </c>
      <c r="C1269" s="28" t="str">
        <f>IF(記入用!C1269="","",記入用!C1269)</f>
        <v/>
      </c>
      <c r="D1269" s="28" t="str">
        <f>IF(記入用!D1269="","",記入用!D1269)</f>
        <v/>
      </c>
      <c r="E1269" s="28" t="str">
        <f>IF(記入用!E1269="","",記入用!E1269)</f>
        <v/>
      </c>
      <c r="F1269" s="28" t="str">
        <f>IF(記入用!F1269="","",記入用!F1269)</f>
        <v/>
      </c>
      <c r="G1269" s="28" t="str">
        <f>IF(OR(記入用!G1269=0,記入用!H1269=0),"",ROUND((記入用!G1269+記入用!H1269)/2,0))</f>
        <v/>
      </c>
      <c r="I1269" s="28" t="str">
        <f>IF(記入用!I1269="","",記入用!I1269)</f>
        <v/>
      </c>
      <c r="K1269" s="28" t="str">
        <f>IF(記入用!J1269="","",ROUNDDOWN(記入用!J1269,0))</f>
        <v/>
      </c>
      <c r="M1269" s="28" t="str">
        <f>IF(記入用!K1269="","",記入用!K1269)</f>
        <v/>
      </c>
      <c r="O1269" s="28" t="str">
        <f>IF(記入用!M1269="","",記入用!M1269)</f>
        <v/>
      </c>
      <c r="Q1269" s="28" t="str">
        <f>IF(記入用!L1269="","",記入用!L1269)</f>
        <v/>
      </c>
      <c r="S1269" s="28" t="str">
        <f>IF(記入用!N1269="","",ROUNDUP(記入用!N1269,1))</f>
        <v/>
      </c>
      <c r="U1269" s="28" t="str">
        <f>IF(記入用!O1269="","",ROUNDDOWN(記入用!O1269,0))</f>
        <v/>
      </c>
      <c r="W1269" s="28" t="str">
        <f>IF(記入用!P1269="","",ROUNDDOWN(記入用!P1269,0))</f>
        <v/>
      </c>
    </row>
    <row r="1270" spans="1:23">
      <c r="A1270" s="28" t="str">
        <f>IF(記入用!A1270="","",記入用!A1270)</f>
        <v/>
      </c>
      <c r="B1270" s="28" t="str">
        <f>IF(記入用!B1270="","",記入用!B1270)</f>
        <v/>
      </c>
      <c r="C1270" s="28" t="str">
        <f>IF(記入用!C1270="","",記入用!C1270)</f>
        <v/>
      </c>
      <c r="D1270" s="28" t="str">
        <f>IF(記入用!D1270="","",記入用!D1270)</f>
        <v/>
      </c>
      <c r="E1270" s="28" t="str">
        <f>IF(記入用!E1270="","",記入用!E1270)</f>
        <v/>
      </c>
      <c r="F1270" s="28" t="str">
        <f>IF(記入用!F1270="","",記入用!F1270)</f>
        <v/>
      </c>
      <c r="G1270" s="28" t="str">
        <f>IF(OR(記入用!G1270=0,記入用!H1270=0),"",ROUND((記入用!G1270+記入用!H1270)/2,0))</f>
        <v/>
      </c>
      <c r="I1270" s="28" t="str">
        <f>IF(記入用!I1270="","",記入用!I1270)</f>
        <v/>
      </c>
      <c r="K1270" s="28" t="str">
        <f>IF(記入用!J1270="","",ROUNDDOWN(記入用!J1270,0))</f>
        <v/>
      </c>
      <c r="M1270" s="28" t="str">
        <f>IF(記入用!K1270="","",記入用!K1270)</f>
        <v/>
      </c>
      <c r="O1270" s="28" t="str">
        <f>IF(記入用!M1270="","",記入用!M1270)</f>
        <v/>
      </c>
      <c r="Q1270" s="28" t="str">
        <f>IF(記入用!L1270="","",記入用!L1270)</f>
        <v/>
      </c>
      <c r="S1270" s="28" t="str">
        <f>IF(記入用!N1270="","",ROUNDUP(記入用!N1270,1))</f>
        <v/>
      </c>
      <c r="U1270" s="28" t="str">
        <f>IF(記入用!O1270="","",ROUNDDOWN(記入用!O1270,0))</f>
        <v/>
      </c>
      <c r="W1270" s="28" t="str">
        <f>IF(記入用!P1270="","",ROUNDDOWN(記入用!P1270,0))</f>
        <v/>
      </c>
    </row>
    <row r="1271" spans="1:23">
      <c r="A1271" s="28" t="str">
        <f>IF(記入用!A1271="","",記入用!A1271)</f>
        <v/>
      </c>
      <c r="B1271" s="28" t="str">
        <f>IF(記入用!B1271="","",記入用!B1271)</f>
        <v/>
      </c>
      <c r="C1271" s="28" t="str">
        <f>IF(記入用!C1271="","",記入用!C1271)</f>
        <v/>
      </c>
      <c r="D1271" s="28" t="str">
        <f>IF(記入用!D1271="","",記入用!D1271)</f>
        <v/>
      </c>
      <c r="E1271" s="28" t="str">
        <f>IF(記入用!E1271="","",記入用!E1271)</f>
        <v/>
      </c>
      <c r="F1271" s="28" t="str">
        <f>IF(記入用!F1271="","",記入用!F1271)</f>
        <v/>
      </c>
      <c r="G1271" s="28" t="str">
        <f>IF(OR(記入用!G1271=0,記入用!H1271=0),"",ROUND((記入用!G1271+記入用!H1271)/2,0))</f>
        <v/>
      </c>
      <c r="I1271" s="28" t="str">
        <f>IF(記入用!I1271="","",記入用!I1271)</f>
        <v/>
      </c>
      <c r="K1271" s="28" t="str">
        <f>IF(記入用!J1271="","",ROUNDDOWN(記入用!J1271,0))</f>
        <v/>
      </c>
      <c r="M1271" s="28" t="str">
        <f>IF(記入用!K1271="","",記入用!K1271)</f>
        <v/>
      </c>
      <c r="O1271" s="28" t="str">
        <f>IF(記入用!M1271="","",記入用!M1271)</f>
        <v/>
      </c>
      <c r="Q1271" s="28" t="str">
        <f>IF(記入用!L1271="","",記入用!L1271)</f>
        <v/>
      </c>
      <c r="S1271" s="28" t="str">
        <f>IF(記入用!N1271="","",ROUNDUP(記入用!N1271,1))</f>
        <v/>
      </c>
      <c r="U1271" s="28" t="str">
        <f>IF(記入用!O1271="","",ROUNDDOWN(記入用!O1271,0))</f>
        <v/>
      </c>
      <c r="W1271" s="28" t="str">
        <f>IF(記入用!P1271="","",ROUNDDOWN(記入用!P1271,0))</f>
        <v/>
      </c>
    </row>
    <row r="1272" spans="1:23">
      <c r="A1272" s="28" t="str">
        <f>IF(記入用!A1272="","",記入用!A1272)</f>
        <v/>
      </c>
      <c r="B1272" s="28" t="str">
        <f>IF(記入用!B1272="","",記入用!B1272)</f>
        <v/>
      </c>
      <c r="C1272" s="28" t="str">
        <f>IF(記入用!C1272="","",記入用!C1272)</f>
        <v/>
      </c>
      <c r="D1272" s="28" t="str">
        <f>IF(記入用!D1272="","",記入用!D1272)</f>
        <v/>
      </c>
      <c r="E1272" s="28" t="str">
        <f>IF(記入用!E1272="","",記入用!E1272)</f>
        <v/>
      </c>
      <c r="F1272" s="28" t="str">
        <f>IF(記入用!F1272="","",記入用!F1272)</f>
        <v/>
      </c>
      <c r="G1272" s="28" t="str">
        <f>IF(OR(記入用!G1272=0,記入用!H1272=0),"",ROUND((記入用!G1272+記入用!H1272)/2,0))</f>
        <v/>
      </c>
      <c r="I1272" s="28" t="str">
        <f>IF(記入用!I1272="","",記入用!I1272)</f>
        <v/>
      </c>
      <c r="K1272" s="28" t="str">
        <f>IF(記入用!J1272="","",ROUNDDOWN(記入用!J1272,0))</f>
        <v/>
      </c>
      <c r="M1272" s="28" t="str">
        <f>IF(記入用!K1272="","",記入用!K1272)</f>
        <v/>
      </c>
      <c r="O1272" s="28" t="str">
        <f>IF(記入用!M1272="","",記入用!M1272)</f>
        <v/>
      </c>
      <c r="Q1272" s="28" t="str">
        <f>IF(記入用!L1272="","",記入用!L1272)</f>
        <v/>
      </c>
      <c r="S1272" s="28" t="str">
        <f>IF(記入用!N1272="","",ROUNDUP(記入用!N1272,1))</f>
        <v/>
      </c>
      <c r="U1272" s="28" t="str">
        <f>IF(記入用!O1272="","",ROUNDDOWN(記入用!O1272,0))</f>
        <v/>
      </c>
      <c r="W1272" s="28" t="str">
        <f>IF(記入用!P1272="","",ROUNDDOWN(記入用!P1272,0))</f>
        <v/>
      </c>
    </row>
    <row r="1273" spans="1:23">
      <c r="A1273" s="28" t="str">
        <f>IF(記入用!A1273="","",記入用!A1273)</f>
        <v/>
      </c>
      <c r="B1273" s="28" t="str">
        <f>IF(記入用!B1273="","",記入用!B1273)</f>
        <v/>
      </c>
      <c r="C1273" s="28" t="str">
        <f>IF(記入用!C1273="","",記入用!C1273)</f>
        <v/>
      </c>
      <c r="D1273" s="28" t="str">
        <f>IF(記入用!D1273="","",記入用!D1273)</f>
        <v/>
      </c>
      <c r="E1273" s="28" t="str">
        <f>IF(記入用!E1273="","",記入用!E1273)</f>
        <v/>
      </c>
      <c r="F1273" s="28" t="str">
        <f>IF(記入用!F1273="","",記入用!F1273)</f>
        <v/>
      </c>
      <c r="G1273" s="28" t="str">
        <f>IF(OR(記入用!G1273=0,記入用!H1273=0),"",ROUND((記入用!G1273+記入用!H1273)/2,0))</f>
        <v/>
      </c>
      <c r="I1273" s="28" t="str">
        <f>IF(記入用!I1273="","",記入用!I1273)</f>
        <v/>
      </c>
      <c r="K1273" s="28" t="str">
        <f>IF(記入用!J1273="","",ROUNDDOWN(記入用!J1273,0))</f>
        <v/>
      </c>
      <c r="M1273" s="28" t="str">
        <f>IF(記入用!K1273="","",記入用!K1273)</f>
        <v/>
      </c>
      <c r="O1273" s="28" t="str">
        <f>IF(記入用!M1273="","",記入用!M1273)</f>
        <v/>
      </c>
      <c r="Q1273" s="28" t="str">
        <f>IF(記入用!L1273="","",記入用!L1273)</f>
        <v/>
      </c>
      <c r="S1273" s="28" t="str">
        <f>IF(記入用!N1273="","",ROUNDUP(記入用!N1273,1))</f>
        <v/>
      </c>
      <c r="U1273" s="28" t="str">
        <f>IF(記入用!O1273="","",ROUNDDOWN(記入用!O1273,0))</f>
        <v/>
      </c>
      <c r="W1273" s="28" t="str">
        <f>IF(記入用!P1273="","",ROUNDDOWN(記入用!P1273,0))</f>
        <v/>
      </c>
    </row>
    <row r="1274" spans="1:23">
      <c r="A1274" s="28" t="str">
        <f>IF(記入用!A1274="","",記入用!A1274)</f>
        <v/>
      </c>
      <c r="B1274" s="28" t="str">
        <f>IF(記入用!B1274="","",記入用!B1274)</f>
        <v/>
      </c>
      <c r="C1274" s="28" t="str">
        <f>IF(記入用!C1274="","",記入用!C1274)</f>
        <v/>
      </c>
      <c r="D1274" s="28" t="str">
        <f>IF(記入用!D1274="","",記入用!D1274)</f>
        <v/>
      </c>
      <c r="E1274" s="28" t="str">
        <f>IF(記入用!E1274="","",記入用!E1274)</f>
        <v/>
      </c>
      <c r="F1274" s="28" t="str">
        <f>IF(記入用!F1274="","",記入用!F1274)</f>
        <v/>
      </c>
      <c r="G1274" s="28" t="str">
        <f>IF(OR(記入用!G1274=0,記入用!H1274=0),"",ROUND((記入用!G1274+記入用!H1274)/2,0))</f>
        <v/>
      </c>
      <c r="I1274" s="28" t="str">
        <f>IF(記入用!I1274="","",記入用!I1274)</f>
        <v/>
      </c>
      <c r="K1274" s="28" t="str">
        <f>IF(記入用!J1274="","",ROUNDDOWN(記入用!J1274,0))</f>
        <v/>
      </c>
      <c r="M1274" s="28" t="str">
        <f>IF(記入用!K1274="","",記入用!K1274)</f>
        <v/>
      </c>
      <c r="O1274" s="28" t="str">
        <f>IF(記入用!M1274="","",記入用!M1274)</f>
        <v/>
      </c>
      <c r="Q1274" s="28" t="str">
        <f>IF(記入用!L1274="","",記入用!L1274)</f>
        <v/>
      </c>
      <c r="S1274" s="28" t="str">
        <f>IF(記入用!N1274="","",ROUNDUP(記入用!N1274,1))</f>
        <v/>
      </c>
      <c r="U1274" s="28" t="str">
        <f>IF(記入用!O1274="","",ROUNDDOWN(記入用!O1274,0))</f>
        <v/>
      </c>
      <c r="W1274" s="28" t="str">
        <f>IF(記入用!P1274="","",ROUNDDOWN(記入用!P1274,0))</f>
        <v/>
      </c>
    </row>
    <row r="1275" spans="1:23">
      <c r="A1275" s="28" t="str">
        <f>IF(記入用!A1275="","",記入用!A1275)</f>
        <v/>
      </c>
      <c r="B1275" s="28" t="str">
        <f>IF(記入用!B1275="","",記入用!B1275)</f>
        <v/>
      </c>
      <c r="C1275" s="28" t="str">
        <f>IF(記入用!C1275="","",記入用!C1275)</f>
        <v/>
      </c>
      <c r="D1275" s="28" t="str">
        <f>IF(記入用!D1275="","",記入用!D1275)</f>
        <v/>
      </c>
      <c r="E1275" s="28" t="str">
        <f>IF(記入用!E1275="","",記入用!E1275)</f>
        <v/>
      </c>
      <c r="F1275" s="28" t="str">
        <f>IF(記入用!F1275="","",記入用!F1275)</f>
        <v/>
      </c>
      <c r="G1275" s="28" t="str">
        <f>IF(OR(記入用!G1275=0,記入用!H1275=0),"",ROUND((記入用!G1275+記入用!H1275)/2,0))</f>
        <v/>
      </c>
      <c r="I1275" s="28" t="str">
        <f>IF(記入用!I1275="","",記入用!I1275)</f>
        <v/>
      </c>
      <c r="K1275" s="28" t="str">
        <f>IF(記入用!J1275="","",ROUNDDOWN(記入用!J1275,0))</f>
        <v/>
      </c>
      <c r="M1275" s="28" t="str">
        <f>IF(記入用!K1275="","",記入用!K1275)</f>
        <v/>
      </c>
      <c r="O1275" s="28" t="str">
        <f>IF(記入用!M1275="","",記入用!M1275)</f>
        <v/>
      </c>
      <c r="Q1275" s="28" t="str">
        <f>IF(記入用!L1275="","",記入用!L1275)</f>
        <v/>
      </c>
      <c r="S1275" s="28" t="str">
        <f>IF(記入用!N1275="","",ROUNDUP(記入用!N1275,1))</f>
        <v/>
      </c>
      <c r="U1275" s="28" t="str">
        <f>IF(記入用!O1275="","",ROUNDDOWN(記入用!O1275,0))</f>
        <v/>
      </c>
      <c r="W1275" s="28" t="str">
        <f>IF(記入用!P1275="","",ROUNDDOWN(記入用!P1275,0))</f>
        <v/>
      </c>
    </row>
    <row r="1276" spans="1:23">
      <c r="A1276" s="28" t="str">
        <f>IF(記入用!A1276="","",記入用!A1276)</f>
        <v/>
      </c>
      <c r="B1276" s="28" t="str">
        <f>IF(記入用!B1276="","",記入用!B1276)</f>
        <v/>
      </c>
      <c r="C1276" s="28" t="str">
        <f>IF(記入用!C1276="","",記入用!C1276)</f>
        <v/>
      </c>
      <c r="D1276" s="28" t="str">
        <f>IF(記入用!D1276="","",記入用!D1276)</f>
        <v/>
      </c>
      <c r="E1276" s="28" t="str">
        <f>IF(記入用!E1276="","",記入用!E1276)</f>
        <v/>
      </c>
      <c r="F1276" s="28" t="str">
        <f>IF(記入用!F1276="","",記入用!F1276)</f>
        <v/>
      </c>
      <c r="G1276" s="28" t="str">
        <f>IF(OR(記入用!G1276=0,記入用!H1276=0),"",ROUND((記入用!G1276+記入用!H1276)/2,0))</f>
        <v/>
      </c>
      <c r="I1276" s="28" t="str">
        <f>IF(記入用!I1276="","",記入用!I1276)</f>
        <v/>
      </c>
      <c r="K1276" s="28" t="str">
        <f>IF(記入用!J1276="","",ROUNDDOWN(記入用!J1276,0))</f>
        <v/>
      </c>
      <c r="M1276" s="28" t="str">
        <f>IF(記入用!K1276="","",記入用!K1276)</f>
        <v/>
      </c>
      <c r="O1276" s="28" t="str">
        <f>IF(記入用!M1276="","",記入用!M1276)</f>
        <v/>
      </c>
      <c r="Q1276" s="28" t="str">
        <f>IF(記入用!L1276="","",記入用!L1276)</f>
        <v/>
      </c>
      <c r="S1276" s="28" t="str">
        <f>IF(記入用!N1276="","",ROUNDUP(記入用!N1276,1))</f>
        <v/>
      </c>
      <c r="U1276" s="28" t="str">
        <f>IF(記入用!O1276="","",ROUNDDOWN(記入用!O1276,0))</f>
        <v/>
      </c>
      <c r="W1276" s="28" t="str">
        <f>IF(記入用!P1276="","",ROUNDDOWN(記入用!P1276,0))</f>
        <v/>
      </c>
    </row>
    <row r="1277" spans="1:23">
      <c r="A1277" s="28" t="str">
        <f>IF(記入用!A1277="","",記入用!A1277)</f>
        <v/>
      </c>
      <c r="B1277" s="28" t="str">
        <f>IF(記入用!B1277="","",記入用!B1277)</f>
        <v/>
      </c>
      <c r="C1277" s="28" t="str">
        <f>IF(記入用!C1277="","",記入用!C1277)</f>
        <v/>
      </c>
      <c r="D1277" s="28" t="str">
        <f>IF(記入用!D1277="","",記入用!D1277)</f>
        <v/>
      </c>
      <c r="E1277" s="28" t="str">
        <f>IF(記入用!E1277="","",記入用!E1277)</f>
        <v/>
      </c>
      <c r="F1277" s="28" t="str">
        <f>IF(記入用!F1277="","",記入用!F1277)</f>
        <v/>
      </c>
      <c r="G1277" s="28" t="str">
        <f>IF(OR(記入用!G1277=0,記入用!H1277=0),"",ROUND((記入用!G1277+記入用!H1277)/2,0))</f>
        <v/>
      </c>
      <c r="I1277" s="28" t="str">
        <f>IF(記入用!I1277="","",記入用!I1277)</f>
        <v/>
      </c>
      <c r="K1277" s="28" t="str">
        <f>IF(記入用!J1277="","",ROUNDDOWN(記入用!J1277,0))</f>
        <v/>
      </c>
      <c r="M1277" s="28" t="str">
        <f>IF(記入用!K1277="","",記入用!K1277)</f>
        <v/>
      </c>
      <c r="O1277" s="28" t="str">
        <f>IF(記入用!M1277="","",記入用!M1277)</f>
        <v/>
      </c>
      <c r="Q1277" s="28" t="str">
        <f>IF(記入用!L1277="","",記入用!L1277)</f>
        <v/>
      </c>
      <c r="S1277" s="28" t="str">
        <f>IF(記入用!N1277="","",ROUNDUP(記入用!N1277,1))</f>
        <v/>
      </c>
      <c r="U1277" s="28" t="str">
        <f>IF(記入用!O1277="","",ROUNDDOWN(記入用!O1277,0))</f>
        <v/>
      </c>
      <c r="W1277" s="28" t="str">
        <f>IF(記入用!P1277="","",ROUNDDOWN(記入用!P1277,0))</f>
        <v/>
      </c>
    </row>
    <row r="1278" spans="1:23">
      <c r="A1278" s="28" t="str">
        <f>IF(記入用!A1278="","",記入用!A1278)</f>
        <v/>
      </c>
      <c r="B1278" s="28" t="str">
        <f>IF(記入用!B1278="","",記入用!B1278)</f>
        <v/>
      </c>
      <c r="C1278" s="28" t="str">
        <f>IF(記入用!C1278="","",記入用!C1278)</f>
        <v/>
      </c>
      <c r="D1278" s="28" t="str">
        <f>IF(記入用!D1278="","",記入用!D1278)</f>
        <v/>
      </c>
      <c r="E1278" s="28" t="str">
        <f>IF(記入用!E1278="","",記入用!E1278)</f>
        <v/>
      </c>
      <c r="F1278" s="28" t="str">
        <f>IF(記入用!F1278="","",記入用!F1278)</f>
        <v/>
      </c>
      <c r="G1278" s="28" t="str">
        <f>IF(OR(記入用!G1278=0,記入用!H1278=0),"",ROUND((記入用!G1278+記入用!H1278)/2,0))</f>
        <v/>
      </c>
      <c r="I1278" s="28" t="str">
        <f>IF(記入用!I1278="","",記入用!I1278)</f>
        <v/>
      </c>
      <c r="K1278" s="28" t="str">
        <f>IF(記入用!J1278="","",ROUNDDOWN(記入用!J1278,0))</f>
        <v/>
      </c>
      <c r="M1278" s="28" t="str">
        <f>IF(記入用!K1278="","",記入用!K1278)</f>
        <v/>
      </c>
      <c r="O1278" s="28" t="str">
        <f>IF(記入用!M1278="","",記入用!M1278)</f>
        <v/>
      </c>
      <c r="Q1278" s="28" t="str">
        <f>IF(記入用!L1278="","",記入用!L1278)</f>
        <v/>
      </c>
      <c r="S1278" s="28" t="str">
        <f>IF(記入用!N1278="","",ROUNDUP(記入用!N1278,1))</f>
        <v/>
      </c>
      <c r="U1278" s="28" t="str">
        <f>IF(記入用!O1278="","",ROUNDDOWN(記入用!O1278,0))</f>
        <v/>
      </c>
      <c r="W1278" s="28" t="str">
        <f>IF(記入用!P1278="","",ROUNDDOWN(記入用!P1278,0))</f>
        <v/>
      </c>
    </row>
    <row r="1279" spans="1:23">
      <c r="A1279" s="28" t="str">
        <f>IF(記入用!A1279="","",記入用!A1279)</f>
        <v/>
      </c>
      <c r="B1279" s="28" t="str">
        <f>IF(記入用!B1279="","",記入用!B1279)</f>
        <v/>
      </c>
      <c r="C1279" s="28" t="str">
        <f>IF(記入用!C1279="","",記入用!C1279)</f>
        <v/>
      </c>
      <c r="D1279" s="28" t="str">
        <f>IF(記入用!D1279="","",記入用!D1279)</f>
        <v/>
      </c>
      <c r="E1279" s="28" t="str">
        <f>IF(記入用!E1279="","",記入用!E1279)</f>
        <v/>
      </c>
      <c r="F1279" s="28" t="str">
        <f>IF(記入用!F1279="","",記入用!F1279)</f>
        <v/>
      </c>
      <c r="G1279" s="28" t="str">
        <f>IF(OR(記入用!G1279=0,記入用!H1279=0),"",ROUND((記入用!G1279+記入用!H1279)/2,0))</f>
        <v/>
      </c>
      <c r="I1279" s="28" t="str">
        <f>IF(記入用!I1279="","",記入用!I1279)</f>
        <v/>
      </c>
      <c r="K1279" s="28" t="str">
        <f>IF(記入用!J1279="","",ROUNDDOWN(記入用!J1279,0))</f>
        <v/>
      </c>
      <c r="M1279" s="28" t="str">
        <f>IF(記入用!K1279="","",記入用!K1279)</f>
        <v/>
      </c>
      <c r="O1279" s="28" t="str">
        <f>IF(記入用!M1279="","",記入用!M1279)</f>
        <v/>
      </c>
      <c r="Q1279" s="28" t="str">
        <f>IF(記入用!L1279="","",記入用!L1279)</f>
        <v/>
      </c>
      <c r="S1279" s="28" t="str">
        <f>IF(記入用!N1279="","",ROUNDUP(記入用!N1279,1))</f>
        <v/>
      </c>
      <c r="U1279" s="28" t="str">
        <f>IF(記入用!O1279="","",ROUNDDOWN(記入用!O1279,0))</f>
        <v/>
      </c>
      <c r="W1279" s="28" t="str">
        <f>IF(記入用!P1279="","",ROUNDDOWN(記入用!P1279,0))</f>
        <v/>
      </c>
    </row>
    <row r="1280" spans="1:23">
      <c r="A1280" s="28" t="str">
        <f>IF(記入用!A1280="","",記入用!A1280)</f>
        <v/>
      </c>
      <c r="B1280" s="28" t="str">
        <f>IF(記入用!B1280="","",記入用!B1280)</f>
        <v/>
      </c>
      <c r="C1280" s="28" t="str">
        <f>IF(記入用!C1280="","",記入用!C1280)</f>
        <v/>
      </c>
      <c r="D1280" s="28" t="str">
        <f>IF(記入用!D1280="","",記入用!D1280)</f>
        <v/>
      </c>
      <c r="E1280" s="28" t="str">
        <f>IF(記入用!E1280="","",記入用!E1280)</f>
        <v/>
      </c>
      <c r="F1280" s="28" t="str">
        <f>IF(記入用!F1280="","",記入用!F1280)</f>
        <v/>
      </c>
      <c r="G1280" s="28" t="str">
        <f>IF(OR(記入用!G1280=0,記入用!H1280=0),"",ROUND((記入用!G1280+記入用!H1280)/2,0))</f>
        <v/>
      </c>
      <c r="I1280" s="28" t="str">
        <f>IF(記入用!I1280="","",記入用!I1280)</f>
        <v/>
      </c>
      <c r="K1280" s="28" t="str">
        <f>IF(記入用!J1280="","",ROUNDDOWN(記入用!J1280,0))</f>
        <v/>
      </c>
      <c r="M1280" s="28" t="str">
        <f>IF(記入用!K1280="","",記入用!K1280)</f>
        <v/>
      </c>
      <c r="O1280" s="28" t="str">
        <f>IF(記入用!M1280="","",記入用!M1280)</f>
        <v/>
      </c>
      <c r="Q1280" s="28" t="str">
        <f>IF(記入用!L1280="","",記入用!L1280)</f>
        <v/>
      </c>
      <c r="S1280" s="28" t="str">
        <f>IF(記入用!N1280="","",ROUNDUP(記入用!N1280,1))</f>
        <v/>
      </c>
      <c r="U1280" s="28" t="str">
        <f>IF(記入用!O1280="","",ROUNDDOWN(記入用!O1280,0))</f>
        <v/>
      </c>
      <c r="W1280" s="28" t="str">
        <f>IF(記入用!P1280="","",ROUNDDOWN(記入用!P1280,0))</f>
        <v/>
      </c>
    </row>
    <row r="1281" spans="1:23">
      <c r="A1281" s="28" t="str">
        <f>IF(記入用!A1281="","",記入用!A1281)</f>
        <v/>
      </c>
      <c r="B1281" s="28" t="str">
        <f>IF(記入用!B1281="","",記入用!B1281)</f>
        <v/>
      </c>
      <c r="C1281" s="28" t="str">
        <f>IF(記入用!C1281="","",記入用!C1281)</f>
        <v/>
      </c>
      <c r="D1281" s="28" t="str">
        <f>IF(記入用!D1281="","",記入用!D1281)</f>
        <v/>
      </c>
      <c r="E1281" s="28" t="str">
        <f>IF(記入用!E1281="","",記入用!E1281)</f>
        <v/>
      </c>
      <c r="F1281" s="28" t="str">
        <f>IF(記入用!F1281="","",記入用!F1281)</f>
        <v/>
      </c>
      <c r="G1281" s="28" t="str">
        <f>IF(OR(記入用!G1281=0,記入用!H1281=0),"",ROUND((記入用!G1281+記入用!H1281)/2,0))</f>
        <v/>
      </c>
      <c r="I1281" s="28" t="str">
        <f>IF(記入用!I1281="","",記入用!I1281)</f>
        <v/>
      </c>
      <c r="K1281" s="28" t="str">
        <f>IF(記入用!J1281="","",ROUNDDOWN(記入用!J1281,0))</f>
        <v/>
      </c>
      <c r="M1281" s="28" t="str">
        <f>IF(記入用!K1281="","",記入用!K1281)</f>
        <v/>
      </c>
      <c r="O1281" s="28" t="str">
        <f>IF(記入用!M1281="","",記入用!M1281)</f>
        <v/>
      </c>
      <c r="Q1281" s="28" t="str">
        <f>IF(記入用!L1281="","",記入用!L1281)</f>
        <v/>
      </c>
      <c r="S1281" s="28" t="str">
        <f>IF(記入用!N1281="","",ROUNDUP(記入用!N1281,1))</f>
        <v/>
      </c>
      <c r="U1281" s="28" t="str">
        <f>IF(記入用!O1281="","",ROUNDDOWN(記入用!O1281,0))</f>
        <v/>
      </c>
      <c r="W1281" s="28" t="str">
        <f>IF(記入用!P1281="","",ROUNDDOWN(記入用!P1281,0))</f>
        <v/>
      </c>
    </row>
    <row r="1282" spans="1:23">
      <c r="A1282" s="28" t="str">
        <f>IF(記入用!A1282="","",記入用!A1282)</f>
        <v/>
      </c>
      <c r="B1282" s="28" t="str">
        <f>IF(記入用!B1282="","",記入用!B1282)</f>
        <v/>
      </c>
      <c r="C1282" s="28" t="str">
        <f>IF(記入用!C1282="","",記入用!C1282)</f>
        <v/>
      </c>
      <c r="D1282" s="28" t="str">
        <f>IF(記入用!D1282="","",記入用!D1282)</f>
        <v/>
      </c>
      <c r="E1282" s="28" t="str">
        <f>IF(記入用!E1282="","",記入用!E1282)</f>
        <v/>
      </c>
      <c r="F1282" s="28" t="str">
        <f>IF(記入用!F1282="","",記入用!F1282)</f>
        <v/>
      </c>
      <c r="G1282" s="28" t="str">
        <f>IF(OR(記入用!G1282=0,記入用!H1282=0),"",ROUND((記入用!G1282+記入用!H1282)/2,0))</f>
        <v/>
      </c>
      <c r="I1282" s="28" t="str">
        <f>IF(記入用!I1282="","",記入用!I1282)</f>
        <v/>
      </c>
      <c r="K1282" s="28" t="str">
        <f>IF(記入用!J1282="","",ROUNDDOWN(記入用!J1282,0))</f>
        <v/>
      </c>
      <c r="M1282" s="28" t="str">
        <f>IF(記入用!K1282="","",記入用!K1282)</f>
        <v/>
      </c>
      <c r="O1282" s="28" t="str">
        <f>IF(記入用!M1282="","",記入用!M1282)</f>
        <v/>
      </c>
      <c r="Q1282" s="28" t="str">
        <f>IF(記入用!L1282="","",記入用!L1282)</f>
        <v/>
      </c>
      <c r="S1282" s="28" t="str">
        <f>IF(記入用!N1282="","",ROUNDUP(記入用!N1282,1))</f>
        <v/>
      </c>
      <c r="U1282" s="28" t="str">
        <f>IF(記入用!O1282="","",ROUNDDOWN(記入用!O1282,0))</f>
        <v/>
      </c>
      <c r="W1282" s="28" t="str">
        <f>IF(記入用!P1282="","",ROUNDDOWN(記入用!P1282,0))</f>
        <v/>
      </c>
    </row>
    <row r="1283" spans="1:23">
      <c r="A1283" s="28" t="str">
        <f>IF(記入用!A1283="","",記入用!A1283)</f>
        <v/>
      </c>
      <c r="B1283" s="28" t="str">
        <f>IF(記入用!B1283="","",記入用!B1283)</f>
        <v/>
      </c>
      <c r="C1283" s="28" t="str">
        <f>IF(記入用!C1283="","",記入用!C1283)</f>
        <v/>
      </c>
      <c r="D1283" s="28" t="str">
        <f>IF(記入用!D1283="","",記入用!D1283)</f>
        <v/>
      </c>
      <c r="E1283" s="28" t="str">
        <f>IF(記入用!E1283="","",記入用!E1283)</f>
        <v/>
      </c>
      <c r="F1283" s="28" t="str">
        <f>IF(記入用!F1283="","",記入用!F1283)</f>
        <v/>
      </c>
      <c r="G1283" s="28" t="str">
        <f>IF(OR(記入用!G1283=0,記入用!H1283=0),"",ROUND((記入用!G1283+記入用!H1283)/2,0))</f>
        <v/>
      </c>
      <c r="I1283" s="28" t="str">
        <f>IF(記入用!I1283="","",記入用!I1283)</f>
        <v/>
      </c>
      <c r="K1283" s="28" t="str">
        <f>IF(記入用!J1283="","",ROUNDDOWN(記入用!J1283,0))</f>
        <v/>
      </c>
      <c r="M1283" s="28" t="str">
        <f>IF(記入用!K1283="","",記入用!K1283)</f>
        <v/>
      </c>
      <c r="O1283" s="28" t="str">
        <f>IF(記入用!M1283="","",記入用!M1283)</f>
        <v/>
      </c>
      <c r="Q1283" s="28" t="str">
        <f>IF(記入用!L1283="","",記入用!L1283)</f>
        <v/>
      </c>
      <c r="S1283" s="28" t="str">
        <f>IF(記入用!N1283="","",ROUNDUP(記入用!N1283,1))</f>
        <v/>
      </c>
      <c r="U1283" s="28" t="str">
        <f>IF(記入用!O1283="","",ROUNDDOWN(記入用!O1283,0))</f>
        <v/>
      </c>
      <c r="W1283" s="28" t="str">
        <f>IF(記入用!P1283="","",ROUNDDOWN(記入用!P1283,0))</f>
        <v/>
      </c>
    </row>
    <row r="1284" spans="1:23">
      <c r="A1284" s="28" t="str">
        <f>IF(記入用!A1284="","",記入用!A1284)</f>
        <v/>
      </c>
      <c r="B1284" s="28" t="str">
        <f>IF(記入用!B1284="","",記入用!B1284)</f>
        <v/>
      </c>
      <c r="C1284" s="28" t="str">
        <f>IF(記入用!C1284="","",記入用!C1284)</f>
        <v/>
      </c>
      <c r="D1284" s="28" t="str">
        <f>IF(記入用!D1284="","",記入用!D1284)</f>
        <v/>
      </c>
      <c r="E1284" s="28" t="str">
        <f>IF(記入用!E1284="","",記入用!E1284)</f>
        <v/>
      </c>
      <c r="F1284" s="28" t="str">
        <f>IF(記入用!F1284="","",記入用!F1284)</f>
        <v/>
      </c>
      <c r="G1284" s="28" t="str">
        <f>IF(OR(記入用!G1284=0,記入用!H1284=0),"",ROUND((記入用!G1284+記入用!H1284)/2,0))</f>
        <v/>
      </c>
      <c r="I1284" s="28" t="str">
        <f>IF(記入用!I1284="","",記入用!I1284)</f>
        <v/>
      </c>
      <c r="K1284" s="28" t="str">
        <f>IF(記入用!J1284="","",ROUNDDOWN(記入用!J1284,0))</f>
        <v/>
      </c>
      <c r="M1284" s="28" t="str">
        <f>IF(記入用!K1284="","",記入用!K1284)</f>
        <v/>
      </c>
      <c r="O1284" s="28" t="str">
        <f>IF(記入用!M1284="","",記入用!M1284)</f>
        <v/>
      </c>
      <c r="Q1284" s="28" t="str">
        <f>IF(記入用!L1284="","",記入用!L1284)</f>
        <v/>
      </c>
      <c r="S1284" s="28" t="str">
        <f>IF(記入用!N1284="","",ROUNDUP(記入用!N1284,1))</f>
        <v/>
      </c>
      <c r="U1284" s="28" t="str">
        <f>IF(記入用!O1284="","",ROUNDDOWN(記入用!O1284,0))</f>
        <v/>
      </c>
      <c r="W1284" s="28" t="str">
        <f>IF(記入用!P1284="","",ROUNDDOWN(記入用!P1284,0))</f>
        <v/>
      </c>
    </row>
    <row r="1285" spans="1:23">
      <c r="A1285" s="28" t="str">
        <f>IF(記入用!A1285="","",記入用!A1285)</f>
        <v/>
      </c>
      <c r="B1285" s="28" t="str">
        <f>IF(記入用!B1285="","",記入用!B1285)</f>
        <v/>
      </c>
      <c r="C1285" s="28" t="str">
        <f>IF(記入用!C1285="","",記入用!C1285)</f>
        <v/>
      </c>
      <c r="D1285" s="28" t="str">
        <f>IF(記入用!D1285="","",記入用!D1285)</f>
        <v/>
      </c>
      <c r="E1285" s="28" t="str">
        <f>IF(記入用!E1285="","",記入用!E1285)</f>
        <v/>
      </c>
      <c r="F1285" s="28" t="str">
        <f>IF(記入用!F1285="","",記入用!F1285)</f>
        <v/>
      </c>
      <c r="G1285" s="28" t="str">
        <f>IF(OR(記入用!G1285=0,記入用!H1285=0),"",ROUND((記入用!G1285+記入用!H1285)/2,0))</f>
        <v/>
      </c>
      <c r="I1285" s="28" t="str">
        <f>IF(記入用!I1285="","",記入用!I1285)</f>
        <v/>
      </c>
      <c r="K1285" s="28" t="str">
        <f>IF(記入用!J1285="","",ROUNDDOWN(記入用!J1285,0))</f>
        <v/>
      </c>
      <c r="M1285" s="28" t="str">
        <f>IF(記入用!K1285="","",記入用!K1285)</f>
        <v/>
      </c>
      <c r="O1285" s="28" t="str">
        <f>IF(記入用!M1285="","",記入用!M1285)</f>
        <v/>
      </c>
      <c r="Q1285" s="28" t="str">
        <f>IF(記入用!L1285="","",記入用!L1285)</f>
        <v/>
      </c>
      <c r="S1285" s="28" t="str">
        <f>IF(記入用!N1285="","",ROUNDUP(記入用!N1285,1))</f>
        <v/>
      </c>
      <c r="U1285" s="28" t="str">
        <f>IF(記入用!O1285="","",ROUNDDOWN(記入用!O1285,0))</f>
        <v/>
      </c>
      <c r="W1285" s="28" t="str">
        <f>IF(記入用!P1285="","",ROUNDDOWN(記入用!P1285,0))</f>
        <v/>
      </c>
    </row>
    <row r="1286" spans="1:23">
      <c r="A1286" s="28" t="str">
        <f>IF(記入用!A1286="","",記入用!A1286)</f>
        <v/>
      </c>
      <c r="B1286" s="28" t="str">
        <f>IF(記入用!B1286="","",記入用!B1286)</f>
        <v/>
      </c>
      <c r="C1286" s="28" t="str">
        <f>IF(記入用!C1286="","",記入用!C1286)</f>
        <v/>
      </c>
      <c r="D1286" s="28" t="str">
        <f>IF(記入用!D1286="","",記入用!D1286)</f>
        <v/>
      </c>
      <c r="E1286" s="28" t="str">
        <f>IF(記入用!E1286="","",記入用!E1286)</f>
        <v/>
      </c>
      <c r="F1286" s="28" t="str">
        <f>IF(記入用!F1286="","",記入用!F1286)</f>
        <v/>
      </c>
      <c r="G1286" s="28" t="str">
        <f>IF(OR(記入用!G1286=0,記入用!H1286=0),"",ROUND((記入用!G1286+記入用!H1286)/2,0))</f>
        <v/>
      </c>
      <c r="I1286" s="28" t="str">
        <f>IF(記入用!I1286="","",記入用!I1286)</f>
        <v/>
      </c>
      <c r="K1286" s="28" t="str">
        <f>IF(記入用!J1286="","",ROUNDDOWN(記入用!J1286,0))</f>
        <v/>
      </c>
      <c r="M1286" s="28" t="str">
        <f>IF(記入用!K1286="","",記入用!K1286)</f>
        <v/>
      </c>
      <c r="O1286" s="28" t="str">
        <f>IF(記入用!M1286="","",記入用!M1286)</f>
        <v/>
      </c>
      <c r="Q1286" s="28" t="str">
        <f>IF(記入用!L1286="","",記入用!L1286)</f>
        <v/>
      </c>
      <c r="S1286" s="28" t="str">
        <f>IF(記入用!N1286="","",ROUNDUP(記入用!N1286,1))</f>
        <v/>
      </c>
      <c r="U1286" s="28" t="str">
        <f>IF(記入用!O1286="","",ROUNDDOWN(記入用!O1286,0))</f>
        <v/>
      </c>
      <c r="W1286" s="28" t="str">
        <f>IF(記入用!P1286="","",ROUNDDOWN(記入用!P1286,0))</f>
        <v/>
      </c>
    </row>
    <row r="1287" spans="1:23">
      <c r="A1287" s="28" t="str">
        <f>IF(記入用!A1287="","",記入用!A1287)</f>
        <v/>
      </c>
      <c r="B1287" s="28" t="str">
        <f>IF(記入用!B1287="","",記入用!B1287)</f>
        <v/>
      </c>
      <c r="C1287" s="28" t="str">
        <f>IF(記入用!C1287="","",記入用!C1287)</f>
        <v/>
      </c>
      <c r="D1287" s="28" t="str">
        <f>IF(記入用!D1287="","",記入用!D1287)</f>
        <v/>
      </c>
      <c r="E1287" s="28" t="str">
        <f>IF(記入用!E1287="","",記入用!E1287)</f>
        <v/>
      </c>
      <c r="F1287" s="28" t="str">
        <f>IF(記入用!F1287="","",記入用!F1287)</f>
        <v/>
      </c>
      <c r="G1287" s="28" t="str">
        <f>IF(OR(記入用!G1287=0,記入用!H1287=0),"",ROUND((記入用!G1287+記入用!H1287)/2,0))</f>
        <v/>
      </c>
      <c r="I1287" s="28" t="str">
        <f>IF(記入用!I1287="","",記入用!I1287)</f>
        <v/>
      </c>
      <c r="K1287" s="28" t="str">
        <f>IF(記入用!J1287="","",ROUNDDOWN(記入用!J1287,0))</f>
        <v/>
      </c>
      <c r="M1287" s="28" t="str">
        <f>IF(記入用!K1287="","",記入用!K1287)</f>
        <v/>
      </c>
      <c r="O1287" s="28" t="str">
        <f>IF(記入用!M1287="","",記入用!M1287)</f>
        <v/>
      </c>
      <c r="Q1287" s="28" t="str">
        <f>IF(記入用!L1287="","",記入用!L1287)</f>
        <v/>
      </c>
      <c r="S1287" s="28" t="str">
        <f>IF(記入用!N1287="","",ROUNDUP(記入用!N1287,1))</f>
        <v/>
      </c>
      <c r="U1287" s="28" t="str">
        <f>IF(記入用!O1287="","",ROUNDDOWN(記入用!O1287,0))</f>
        <v/>
      </c>
      <c r="W1287" s="28" t="str">
        <f>IF(記入用!P1287="","",ROUNDDOWN(記入用!P1287,0))</f>
        <v/>
      </c>
    </row>
    <row r="1288" spans="1:23">
      <c r="A1288" s="28" t="str">
        <f>IF(記入用!A1288="","",記入用!A1288)</f>
        <v/>
      </c>
      <c r="B1288" s="28" t="str">
        <f>IF(記入用!B1288="","",記入用!B1288)</f>
        <v/>
      </c>
      <c r="C1288" s="28" t="str">
        <f>IF(記入用!C1288="","",記入用!C1288)</f>
        <v/>
      </c>
      <c r="D1288" s="28" t="str">
        <f>IF(記入用!D1288="","",記入用!D1288)</f>
        <v/>
      </c>
      <c r="E1288" s="28" t="str">
        <f>IF(記入用!E1288="","",記入用!E1288)</f>
        <v/>
      </c>
      <c r="F1288" s="28" t="str">
        <f>IF(記入用!F1288="","",記入用!F1288)</f>
        <v/>
      </c>
      <c r="G1288" s="28" t="str">
        <f>IF(OR(記入用!G1288=0,記入用!H1288=0),"",ROUND((記入用!G1288+記入用!H1288)/2,0))</f>
        <v/>
      </c>
      <c r="I1288" s="28" t="str">
        <f>IF(記入用!I1288="","",記入用!I1288)</f>
        <v/>
      </c>
      <c r="K1288" s="28" t="str">
        <f>IF(記入用!J1288="","",ROUNDDOWN(記入用!J1288,0))</f>
        <v/>
      </c>
      <c r="M1288" s="28" t="str">
        <f>IF(記入用!K1288="","",記入用!K1288)</f>
        <v/>
      </c>
      <c r="O1288" s="28" t="str">
        <f>IF(記入用!M1288="","",記入用!M1288)</f>
        <v/>
      </c>
      <c r="Q1288" s="28" t="str">
        <f>IF(記入用!L1288="","",記入用!L1288)</f>
        <v/>
      </c>
      <c r="S1288" s="28" t="str">
        <f>IF(記入用!N1288="","",ROUNDUP(記入用!N1288,1))</f>
        <v/>
      </c>
      <c r="U1288" s="28" t="str">
        <f>IF(記入用!O1288="","",ROUNDDOWN(記入用!O1288,0))</f>
        <v/>
      </c>
      <c r="W1288" s="28" t="str">
        <f>IF(記入用!P1288="","",ROUNDDOWN(記入用!P1288,0))</f>
        <v/>
      </c>
    </row>
    <row r="1289" spans="1:23">
      <c r="A1289" s="28" t="str">
        <f>IF(記入用!A1289="","",記入用!A1289)</f>
        <v/>
      </c>
      <c r="B1289" s="28" t="str">
        <f>IF(記入用!B1289="","",記入用!B1289)</f>
        <v/>
      </c>
      <c r="C1289" s="28" t="str">
        <f>IF(記入用!C1289="","",記入用!C1289)</f>
        <v/>
      </c>
      <c r="D1289" s="28" t="str">
        <f>IF(記入用!D1289="","",記入用!D1289)</f>
        <v/>
      </c>
      <c r="E1289" s="28" t="str">
        <f>IF(記入用!E1289="","",記入用!E1289)</f>
        <v/>
      </c>
      <c r="F1289" s="28" t="str">
        <f>IF(記入用!F1289="","",記入用!F1289)</f>
        <v/>
      </c>
      <c r="G1289" s="28" t="str">
        <f>IF(OR(記入用!G1289=0,記入用!H1289=0),"",ROUND((記入用!G1289+記入用!H1289)/2,0))</f>
        <v/>
      </c>
      <c r="I1289" s="28" t="str">
        <f>IF(記入用!I1289="","",記入用!I1289)</f>
        <v/>
      </c>
      <c r="K1289" s="28" t="str">
        <f>IF(記入用!J1289="","",ROUNDDOWN(記入用!J1289,0))</f>
        <v/>
      </c>
      <c r="M1289" s="28" t="str">
        <f>IF(記入用!K1289="","",記入用!K1289)</f>
        <v/>
      </c>
      <c r="O1289" s="28" t="str">
        <f>IF(記入用!M1289="","",記入用!M1289)</f>
        <v/>
      </c>
      <c r="Q1289" s="28" t="str">
        <f>IF(記入用!L1289="","",記入用!L1289)</f>
        <v/>
      </c>
      <c r="S1289" s="28" t="str">
        <f>IF(記入用!N1289="","",ROUNDUP(記入用!N1289,1))</f>
        <v/>
      </c>
      <c r="U1289" s="28" t="str">
        <f>IF(記入用!O1289="","",ROUNDDOWN(記入用!O1289,0))</f>
        <v/>
      </c>
      <c r="W1289" s="28" t="str">
        <f>IF(記入用!P1289="","",ROUNDDOWN(記入用!P1289,0))</f>
        <v/>
      </c>
    </row>
    <row r="1290" spans="1:23">
      <c r="A1290" s="28" t="str">
        <f>IF(記入用!A1290="","",記入用!A1290)</f>
        <v/>
      </c>
      <c r="B1290" s="28" t="str">
        <f>IF(記入用!B1290="","",記入用!B1290)</f>
        <v/>
      </c>
      <c r="C1290" s="28" t="str">
        <f>IF(記入用!C1290="","",記入用!C1290)</f>
        <v/>
      </c>
      <c r="D1290" s="28" t="str">
        <f>IF(記入用!D1290="","",記入用!D1290)</f>
        <v/>
      </c>
      <c r="E1290" s="28" t="str">
        <f>IF(記入用!E1290="","",記入用!E1290)</f>
        <v/>
      </c>
      <c r="F1290" s="28" t="str">
        <f>IF(記入用!F1290="","",記入用!F1290)</f>
        <v/>
      </c>
      <c r="G1290" s="28" t="str">
        <f>IF(OR(記入用!G1290=0,記入用!H1290=0),"",ROUND((記入用!G1290+記入用!H1290)/2,0))</f>
        <v/>
      </c>
      <c r="I1290" s="28" t="str">
        <f>IF(記入用!I1290="","",記入用!I1290)</f>
        <v/>
      </c>
      <c r="K1290" s="28" t="str">
        <f>IF(記入用!J1290="","",ROUNDDOWN(記入用!J1290,0))</f>
        <v/>
      </c>
      <c r="M1290" s="28" t="str">
        <f>IF(記入用!K1290="","",記入用!K1290)</f>
        <v/>
      </c>
      <c r="O1290" s="28" t="str">
        <f>IF(記入用!M1290="","",記入用!M1290)</f>
        <v/>
      </c>
      <c r="Q1290" s="28" t="str">
        <f>IF(記入用!L1290="","",記入用!L1290)</f>
        <v/>
      </c>
      <c r="S1290" s="28" t="str">
        <f>IF(記入用!N1290="","",ROUNDUP(記入用!N1290,1))</f>
        <v/>
      </c>
      <c r="U1290" s="28" t="str">
        <f>IF(記入用!O1290="","",ROUNDDOWN(記入用!O1290,0))</f>
        <v/>
      </c>
      <c r="W1290" s="28" t="str">
        <f>IF(記入用!P1290="","",ROUNDDOWN(記入用!P1290,0))</f>
        <v/>
      </c>
    </row>
    <row r="1291" spans="1:23">
      <c r="A1291" s="28" t="str">
        <f>IF(記入用!A1291="","",記入用!A1291)</f>
        <v/>
      </c>
      <c r="B1291" s="28" t="str">
        <f>IF(記入用!B1291="","",記入用!B1291)</f>
        <v/>
      </c>
      <c r="C1291" s="28" t="str">
        <f>IF(記入用!C1291="","",記入用!C1291)</f>
        <v/>
      </c>
      <c r="D1291" s="28" t="str">
        <f>IF(記入用!D1291="","",記入用!D1291)</f>
        <v/>
      </c>
      <c r="E1291" s="28" t="str">
        <f>IF(記入用!E1291="","",記入用!E1291)</f>
        <v/>
      </c>
      <c r="F1291" s="28" t="str">
        <f>IF(記入用!F1291="","",記入用!F1291)</f>
        <v/>
      </c>
      <c r="G1291" s="28" t="str">
        <f>IF(OR(記入用!G1291=0,記入用!H1291=0),"",ROUND((記入用!G1291+記入用!H1291)/2,0))</f>
        <v/>
      </c>
      <c r="I1291" s="28" t="str">
        <f>IF(記入用!I1291="","",記入用!I1291)</f>
        <v/>
      </c>
      <c r="K1291" s="28" t="str">
        <f>IF(記入用!J1291="","",ROUNDDOWN(記入用!J1291,0))</f>
        <v/>
      </c>
      <c r="M1291" s="28" t="str">
        <f>IF(記入用!K1291="","",記入用!K1291)</f>
        <v/>
      </c>
      <c r="O1291" s="28" t="str">
        <f>IF(記入用!M1291="","",記入用!M1291)</f>
        <v/>
      </c>
      <c r="Q1291" s="28" t="str">
        <f>IF(記入用!L1291="","",記入用!L1291)</f>
        <v/>
      </c>
      <c r="S1291" s="28" t="str">
        <f>IF(記入用!N1291="","",ROUNDUP(記入用!N1291,1))</f>
        <v/>
      </c>
      <c r="U1291" s="28" t="str">
        <f>IF(記入用!O1291="","",ROUNDDOWN(記入用!O1291,0))</f>
        <v/>
      </c>
      <c r="W1291" s="28" t="str">
        <f>IF(記入用!P1291="","",ROUNDDOWN(記入用!P1291,0))</f>
        <v/>
      </c>
    </row>
    <row r="1292" spans="1:23">
      <c r="A1292" s="28" t="str">
        <f>IF(記入用!A1292="","",記入用!A1292)</f>
        <v/>
      </c>
      <c r="B1292" s="28" t="str">
        <f>IF(記入用!B1292="","",記入用!B1292)</f>
        <v/>
      </c>
      <c r="C1292" s="28" t="str">
        <f>IF(記入用!C1292="","",記入用!C1292)</f>
        <v/>
      </c>
      <c r="D1292" s="28" t="str">
        <f>IF(記入用!D1292="","",記入用!D1292)</f>
        <v/>
      </c>
      <c r="E1292" s="28" t="str">
        <f>IF(記入用!E1292="","",記入用!E1292)</f>
        <v/>
      </c>
      <c r="F1292" s="28" t="str">
        <f>IF(記入用!F1292="","",記入用!F1292)</f>
        <v/>
      </c>
      <c r="G1292" s="28" t="str">
        <f>IF(OR(記入用!G1292=0,記入用!H1292=0),"",ROUND((記入用!G1292+記入用!H1292)/2,0))</f>
        <v/>
      </c>
      <c r="I1292" s="28" t="str">
        <f>IF(記入用!I1292="","",記入用!I1292)</f>
        <v/>
      </c>
      <c r="K1292" s="28" t="str">
        <f>IF(記入用!J1292="","",ROUNDDOWN(記入用!J1292,0))</f>
        <v/>
      </c>
      <c r="M1292" s="28" t="str">
        <f>IF(記入用!K1292="","",記入用!K1292)</f>
        <v/>
      </c>
      <c r="O1292" s="28" t="str">
        <f>IF(記入用!M1292="","",記入用!M1292)</f>
        <v/>
      </c>
      <c r="Q1292" s="28" t="str">
        <f>IF(記入用!L1292="","",記入用!L1292)</f>
        <v/>
      </c>
      <c r="S1292" s="28" t="str">
        <f>IF(記入用!N1292="","",ROUNDUP(記入用!N1292,1))</f>
        <v/>
      </c>
      <c r="U1292" s="28" t="str">
        <f>IF(記入用!O1292="","",ROUNDDOWN(記入用!O1292,0))</f>
        <v/>
      </c>
      <c r="W1292" s="28" t="str">
        <f>IF(記入用!P1292="","",ROUNDDOWN(記入用!P1292,0))</f>
        <v/>
      </c>
    </row>
    <row r="1293" spans="1:23">
      <c r="A1293" s="28" t="str">
        <f>IF(記入用!A1293="","",記入用!A1293)</f>
        <v/>
      </c>
      <c r="B1293" s="28" t="str">
        <f>IF(記入用!B1293="","",記入用!B1293)</f>
        <v/>
      </c>
      <c r="C1293" s="28" t="str">
        <f>IF(記入用!C1293="","",記入用!C1293)</f>
        <v/>
      </c>
      <c r="D1293" s="28" t="str">
        <f>IF(記入用!D1293="","",記入用!D1293)</f>
        <v/>
      </c>
      <c r="E1293" s="28" t="str">
        <f>IF(記入用!E1293="","",記入用!E1293)</f>
        <v/>
      </c>
      <c r="F1293" s="28" t="str">
        <f>IF(記入用!F1293="","",記入用!F1293)</f>
        <v/>
      </c>
      <c r="G1293" s="28" t="str">
        <f>IF(OR(記入用!G1293=0,記入用!H1293=0),"",ROUND((記入用!G1293+記入用!H1293)/2,0))</f>
        <v/>
      </c>
      <c r="I1293" s="28" t="str">
        <f>IF(記入用!I1293="","",記入用!I1293)</f>
        <v/>
      </c>
      <c r="K1293" s="28" t="str">
        <f>IF(記入用!J1293="","",ROUNDDOWN(記入用!J1293,0))</f>
        <v/>
      </c>
      <c r="M1293" s="28" t="str">
        <f>IF(記入用!K1293="","",記入用!K1293)</f>
        <v/>
      </c>
      <c r="O1293" s="28" t="str">
        <f>IF(記入用!M1293="","",記入用!M1293)</f>
        <v/>
      </c>
      <c r="Q1293" s="28" t="str">
        <f>IF(記入用!L1293="","",記入用!L1293)</f>
        <v/>
      </c>
      <c r="S1293" s="28" t="str">
        <f>IF(記入用!N1293="","",ROUNDUP(記入用!N1293,1))</f>
        <v/>
      </c>
      <c r="U1293" s="28" t="str">
        <f>IF(記入用!O1293="","",ROUNDDOWN(記入用!O1293,0))</f>
        <v/>
      </c>
      <c r="W1293" s="28" t="str">
        <f>IF(記入用!P1293="","",ROUNDDOWN(記入用!P1293,0))</f>
        <v/>
      </c>
    </row>
    <row r="1294" spans="1:23">
      <c r="A1294" s="28" t="str">
        <f>IF(記入用!A1294="","",記入用!A1294)</f>
        <v/>
      </c>
      <c r="B1294" s="28" t="str">
        <f>IF(記入用!B1294="","",記入用!B1294)</f>
        <v/>
      </c>
      <c r="C1294" s="28" t="str">
        <f>IF(記入用!C1294="","",記入用!C1294)</f>
        <v/>
      </c>
      <c r="D1294" s="28" t="str">
        <f>IF(記入用!D1294="","",記入用!D1294)</f>
        <v/>
      </c>
      <c r="E1294" s="28" t="str">
        <f>IF(記入用!E1294="","",記入用!E1294)</f>
        <v/>
      </c>
      <c r="F1294" s="28" t="str">
        <f>IF(記入用!F1294="","",記入用!F1294)</f>
        <v/>
      </c>
      <c r="G1294" s="28" t="str">
        <f>IF(OR(記入用!G1294=0,記入用!H1294=0),"",ROUND((記入用!G1294+記入用!H1294)/2,0))</f>
        <v/>
      </c>
      <c r="I1294" s="28" t="str">
        <f>IF(記入用!I1294="","",記入用!I1294)</f>
        <v/>
      </c>
      <c r="K1294" s="28" t="str">
        <f>IF(記入用!J1294="","",ROUNDDOWN(記入用!J1294,0))</f>
        <v/>
      </c>
      <c r="M1294" s="28" t="str">
        <f>IF(記入用!K1294="","",記入用!K1294)</f>
        <v/>
      </c>
      <c r="O1294" s="28" t="str">
        <f>IF(記入用!M1294="","",記入用!M1294)</f>
        <v/>
      </c>
      <c r="Q1294" s="28" t="str">
        <f>IF(記入用!L1294="","",記入用!L1294)</f>
        <v/>
      </c>
      <c r="S1294" s="28" t="str">
        <f>IF(記入用!N1294="","",ROUNDUP(記入用!N1294,1))</f>
        <v/>
      </c>
      <c r="U1294" s="28" t="str">
        <f>IF(記入用!O1294="","",ROUNDDOWN(記入用!O1294,0))</f>
        <v/>
      </c>
      <c r="W1294" s="28" t="str">
        <f>IF(記入用!P1294="","",ROUNDDOWN(記入用!P1294,0))</f>
        <v/>
      </c>
    </row>
    <row r="1295" spans="1:23">
      <c r="A1295" s="28" t="str">
        <f>IF(記入用!A1295="","",記入用!A1295)</f>
        <v/>
      </c>
      <c r="B1295" s="28" t="str">
        <f>IF(記入用!B1295="","",記入用!B1295)</f>
        <v/>
      </c>
      <c r="C1295" s="28" t="str">
        <f>IF(記入用!C1295="","",記入用!C1295)</f>
        <v/>
      </c>
      <c r="D1295" s="28" t="str">
        <f>IF(記入用!D1295="","",記入用!D1295)</f>
        <v/>
      </c>
      <c r="E1295" s="28" t="str">
        <f>IF(記入用!E1295="","",記入用!E1295)</f>
        <v/>
      </c>
      <c r="F1295" s="28" t="str">
        <f>IF(記入用!F1295="","",記入用!F1295)</f>
        <v/>
      </c>
      <c r="G1295" s="28" t="str">
        <f>IF(OR(記入用!G1295=0,記入用!H1295=0),"",ROUND((記入用!G1295+記入用!H1295)/2,0))</f>
        <v/>
      </c>
      <c r="I1295" s="28" t="str">
        <f>IF(記入用!I1295="","",記入用!I1295)</f>
        <v/>
      </c>
      <c r="K1295" s="28" t="str">
        <f>IF(記入用!J1295="","",ROUNDDOWN(記入用!J1295,0))</f>
        <v/>
      </c>
      <c r="M1295" s="28" t="str">
        <f>IF(記入用!K1295="","",記入用!K1295)</f>
        <v/>
      </c>
      <c r="O1295" s="28" t="str">
        <f>IF(記入用!M1295="","",記入用!M1295)</f>
        <v/>
      </c>
      <c r="Q1295" s="28" t="str">
        <f>IF(記入用!L1295="","",記入用!L1295)</f>
        <v/>
      </c>
      <c r="S1295" s="28" t="str">
        <f>IF(記入用!N1295="","",ROUNDUP(記入用!N1295,1))</f>
        <v/>
      </c>
      <c r="U1295" s="28" t="str">
        <f>IF(記入用!O1295="","",ROUNDDOWN(記入用!O1295,0))</f>
        <v/>
      </c>
      <c r="W1295" s="28" t="str">
        <f>IF(記入用!P1295="","",ROUNDDOWN(記入用!P1295,0))</f>
        <v/>
      </c>
    </row>
    <row r="1296" spans="1:23">
      <c r="A1296" s="28" t="str">
        <f>IF(記入用!A1296="","",記入用!A1296)</f>
        <v/>
      </c>
      <c r="B1296" s="28" t="str">
        <f>IF(記入用!B1296="","",記入用!B1296)</f>
        <v/>
      </c>
      <c r="C1296" s="28" t="str">
        <f>IF(記入用!C1296="","",記入用!C1296)</f>
        <v/>
      </c>
      <c r="D1296" s="28" t="str">
        <f>IF(記入用!D1296="","",記入用!D1296)</f>
        <v/>
      </c>
      <c r="E1296" s="28" t="str">
        <f>IF(記入用!E1296="","",記入用!E1296)</f>
        <v/>
      </c>
      <c r="F1296" s="28" t="str">
        <f>IF(記入用!F1296="","",記入用!F1296)</f>
        <v/>
      </c>
      <c r="G1296" s="28" t="str">
        <f>IF(OR(記入用!G1296=0,記入用!H1296=0),"",ROUND((記入用!G1296+記入用!H1296)/2,0))</f>
        <v/>
      </c>
      <c r="I1296" s="28" t="str">
        <f>IF(記入用!I1296="","",記入用!I1296)</f>
        <v/>
      </c>
      <c r="K1296" s="28" t="str">
        <f>IF(記入用!J1296="","",ROUNDDOWN(記入用!J1296,0))</f>
        <v/>
      </c>
      <c r="M1296" s="28" t="str">
        <f>IF(記入用!K1296="","",記入用!K1296)</f>
        <v/>
      </c>
      <c r="O1296" s="28" t="str">
        <f>IF(記入用!M1296="","",記入用!M1296)</f>
        <v/>
      </c>
      <c r="Q1296" s="28" t="str">
        <f>IF(記入用!L1296="","",記入用!L1296)</f>
        <v/>
      </c>
      <c r="S1296" s="28" t="str">
        <f>IF(記入用!N1296="","",ROUNDUP(記入用!N1296,1))</f>
        <v/>
      </c>
      <c r="U1296" s="28" t="str">
        <f>IF(記入用!O1296="","",ROUNDDOWN(記入用!O1296,0))</f>
        <v/>
      </c>
      <c r="W1296" s="28" t="str">
        <f>IF(記入用!P1296="","",ROUNDDOWN(記入用!P1296,0))</f>
        <v/>
      </c>
    </row>
    <row r="1297" spans="1:23">
      <c r="A1297" s="28" t="str">
        <f>IF(記入用!A1297="","",記入用!A1297)</f>
        <v/>
      </c>
      <c r="B1297" s="28" t="str">
        <f>IF(記入用!B1297="","",記入用!B1297)</f>
        <v/>
      </c>
      <c r="C1297" s="28" t="str">
        <f>IF(記入用!C1297="","",記入用!C1297)</f>
        <v/>
      </c>
      <c r="D1297" s="28" t="str">
        <f>IF(記入用!D1297="","",記入用!D1297)</f>
        <v/>
      </c>
      <c r="E1297" s="28" t="str">
        <f>IF(記入用!E1297="","",記入用!E1297)</f>
        <v/>
      </c>
      <c r="F1297" s="28" t="str">
        <f>IF(記入用!F1297="","",記入用!F1297)</f>
        <v/>
      </c>
      <c r="G1297" s="28" t="str">
        <f>IF(OR(記入用!G1297=0,記入用!H1297=0),"",ROUND((記入用!G1297+記入用!H1297)/2,0))</f>
        <v/>
      </c>
      <c r="I1297" s="28" t="str">
        <f>IF(記入用!I1297="","",記入用!I1297)</f>
        <v/>
      </c>
      <c r="K1297" s="28" t="str">
        <f>IF(記入用!J1297="","",ROUNDDOWN(記入用!J1297,0))</f>
        <v/>
      </c>
      <c r="M1297" s="28" t="str">
        <f>IF(記入用!K1297="","",記入用!K1297)</f>
        <v/>
      </c>
      <c r="O1297" s="28" t="str">
        <f>IF(記入用!M1297="","",記入用!M1297)</f>
        <v/>
      </c>
      <c r="Q1297" s="28" t="str">
        <f>IF(記入用!L1297="","",記入用!L1297)</f>
        <v/>
      </c>
      <c r="S1297" s="28" t="str">
        <f>IF(記入用!N1297="","",ROUNDUP(記入用!N1297,1))</f>
        <v/>
      </c>
      <c r="U1297" s="28" t="str">
        <f>IF(記入用!O1297="","",ROUNDDOWN(記入用!O1297,0))</f>
        <v/>
      </c>
      <c r="W1297" s="28" t="str">
        <f>IF(記入用!P1297="","",ROUNDDOWN(記入用!P1297,0))</f>
        <v/>
      </c>
    </row>
    <row r="1298" spans="1:23">
      <c r="A1298" s="28" t="str">
        <f>IF(記入用!A1298="","",記入用!A1298)</f>
        <v/>
      </c>
      <c r="B1298" s="28" t="str">
        <f>IF(記入用!B1298="","",記入用!B1298)</f>
        <v/>
      </c>
      <c r="C1298" s="28" t="str">
        <f>IF(記入用!C1298="","",記入用!C1298)</f>
        <v/>
      </c>
      <c r="D1298" s="28" t="str">
        <f>IF(記入用!D1298="","",記入用!D1298)</f>
        <v/>
      </c>
      <c r="E1298" s="28" t="str">
        <f>IF(記入用!E1298="","",記入用!E1298)</f>
        <v/>
      </c>
      <c r="F1298" s="28" t="str">
        <f>IF(記入用!F1298="","",記入用!F1298)</f>
        <v/>
      </c>
      <c r="G1298" s="28" t="str">
        <f>IF(OR(記入用!G1298=0,記入用!H1298=0),"",ROUND((記入用!G1298+記入用!H1298)/2,0))</f>
        <v/>
      </c>
      <c r="I1298" s="28" t="str">
        <f>IF(記入用!I1298="","",記入用!I1298)</f>
        <v/>
      </c>
      <c r="K1298" s="28" t="str">
        <f>IF(記入用!J1298="","",ROUNDDOWN(記入用!J1298,0))</f>
        <v/>
      </c>
      <c r="M1298" s="28" t="str">
        <f>IF(記入用!K1298="","",記入用!K1298)</f>
        <v/>
      </c>
      <c r="O1298" s="28" t="str">
        <f>IF(記入用!M1298="","",記入用!M1298)</f>
        <v/>
      </c>
      <c r="Q1298" s="28" t="str">
        <f>IF(記入用!L1298="","",記入用!L1298)</f>
        <v/>
      </c>
      <c r="S1298" s="28" t="str">
        <f>IF(記入用!N1298="","",ROUNDUP(記入用!N1298,1))</f>
        <v/>
      </c>
      <c r="U1298" s="28" t="str">
        <f>IF(記入用!O1298="","",ROUNDDOWN(記入用!O1298,0))</f>
        <v/>
      </c>
      <c r="W1298" s="28" t="str">
        <f>IF(記入用!P1298="","",ROUNDDOWN(記入用!P1298,0))</f>
        <v/>
      </c>
    </row>
    <row r="1299" spans="1:23">
      <c r="A1299" s="28" t="str">
        <f>IF(記入用!A1299="","",記入用!A1299)</f>
        <v/>
      </c>
      <c r="B1299" s="28" t="str">
        <f>IF(記入用!B1299="","",記入用!B1299)</f>
        <v/>
      </c>
      <c r="C1299" s="28" t="str">
        <f>IF(記入用!C1299="","",記入用!C1299)</f>
        <v/>
      </c>
      <c r="D1299" s="28" t="str">
        <f>IF(記入用!D1299="","",記入用!D1299)</f>
        <v/>
      </c>
      <c r="E1299" s="28" t="str">
        <f>IF(記入用!E1299="","",記入用!E1299)</f>
        <v/>
      </c>
      <c r="F1299" s="28" t="str">
        <f>IF(記入用!F1299="","",記入用!F1299)</f>
        <v/>
      </c>
      <c r="G1299" s="28" t="str">
        <f>IF(OR(記入用!G1299=0,記入用!H1299=0),"",ROUND((記入用!G1299+記入用!H1299)/2,0))</f>
        <v/>
      </c>
      <c r="I1299" s="28" t="str">
        <f>IF(記入用!I1299="","",記入用!I1299)</f>
        <v/>
      </c>
      <c r="K1299" s="28" t="str">
        <f>IF(記入用!J1299="","",ROUNDDOWN(記入用!J1299,0))</f>
        <v/>
      </c>
      <c r="M1299" s="28" t="str">
        <f>IF(記入用!K1299="","",記入用!K1299)</f>
        <v/>
      </c>
      <c r="O1299" s="28" t="str">
        <f>IF(記入用!M1299="","",記入用!M1299)</f>
        <v/>
      </c>
      <c r="Q1299" s="28" t="str">
        <f>IF(記入用!L1299="","",記入用!L1299)</f>
        <v/>
      </c>
      <c r="S1299" s="28" t="str">
        <f>IF(記入用!N1299="","",ROUNDUP(記入用!N1299,1))</f>
        <v/>
      </c>
      <c r="U1299" s="28" t="str">
        <f>IF(記入用!O1299="","",ROUNDDOWN(記入用!O1299,0))</f>
        <v/>
      </c>
      <c r="W1299" s="28" t="str">
        <f>IF(記入用!P1299="","",ROUNDDOWN(記入用!P1299,0))</f>
        <v/>
      </c>
    </row>
    <row r="1300" spans="1:23">
      <c r="A1300" s="28" t="str">
        <f>IF(記入用!A1300="","",記入用!A1300)</f>
        <v/>
      </c>
      <c r="B1300" s="28" t="str">
        <f>IF(記入用!B1300="","",記入用!B1300)</f>
        <v/>
      </c>
      <c r="C1300" s="28" t="str">
        <f>IF(記入用!C1300="","",記入用!C1300)</f>
        <v/>
      </c>
      <c r="D1300" s="28" t="str">
        <f>IF(記入用!D1300="","",記入用!D1300)</f>
        <v/>
      </c>
      <c r="E1300" s="28" t="str">
        <f>IF(記入用!E1300="","",記入用!E1300)</f>
        <v/>
      </c>
      <c r="F1300" s="28" t="str">
        <f>IF(記入用!F1300="","",記入用!F1300)</f>
        <v/>
      </c>
      <c r="G1300" s="28" t="str">
        <f>IF(OR(記入用!G1300=0,記入用!H1300=0),"",ROUND((記入用!G1300+記入用!H1300)/2,0))</f>
        <v/>
      </c>
      <c r="I1300" s="28" t="str">
        <f>IF(記入用!I1300="","",記入用!I1300)</f>
        <v/>
      </c>
      <c r="K1300" s="28" t="str">
        <f>IF(記入用!J1300="","",ROUNDDOWN(記入用!J1300,0))</f>
        <v/>
      </c>
      <c r="M1300" s="28" t="str">
        <f>IF(記入用!K1300="","",記入用!K1300)</f>
        <v/>
      </c>
      <c r="O1300" s="28" t="str">
        <f>IF(記入用!M1300="","",記入用!M1300)</f>
        <v/>
      </c>
      <c r="Q1300" s="28" t="str">
        <f>IF(記入用!L1300="","",記入用!L1300)</f>
        <v/>
      </c>
      <c r="S1300" s="28" t="str">
        <f>IF(記入用!N1300="","",ROUNDUP(記入用!N1300,1))</f>
        <v/>
      </c>
      <c r="U1300" s="28" t="str">
        <f>IF(記入用!O1300="","",ROUNDDOWN(記入用!O1300,0))</f>
        <v/>
      </c>
      <c r="W1300" s="28" t="str">
        <f>IF(記入用!P1300="","",ROUNDDOWN(記入用!P1300,0))</f>
        <v/>
      </c>
    </row>
    <row r="1301" spans="1:23">
      <c r="A1301" s="28" t="str">
        <f>IF(記入用!A1301="","",記入用!A1301)</f>
        <v/>
      </c>
      <c r="B1301" s="28" t="str">
        <f>IF(記入用!B1301="","",記入用!B1301)</f>
        <v/>
      </c>
      <c r="C1301" s="28" t="str">
        <f>IF(記入用!C1301="","",記入用!C1301)</f>
        <v/>
      </c>
      <c r="D1301" s="28" t="str">
        <f>IF(記入用!D1301="","",記入用!D1301)</f>
        <v/>
      </c>
      <c r="E1301" s="28" t="str">
        <f>IF(記入用!E1301="","",記入用!E1301)</f>
        <v/>
      </c>
      <c r="F1301" s="28" t="str">
        <f>IF(記入用!F1301="","",記入用!F1301)</f>
        <v/>
      </c>
      <c r="G1301" s="28" t="str">
        <f>IF(OR(記入用!G1301=0,記入用!H1301=0),"",ROUND((記入用!G1301+記入用!H1301)/2,0))</f>
        <v/>
      </c>
      <c r="I1301" s="28" t="str">
        <f>IF(記入用!I1301="","",記入用!I1301)</f>
        <v/>
      </c>
      <c r="K1301" s="28" t="str">
        <f>IF(記入用!J1301="","",ROUNDDOWN(記入用!J1301,0))</f>
        <v/>
      </c>
      <c r="M1301" s="28" t="str">
        <f>IF(記入用!K1301="","",記入用!K1301)</f>
        <v/>
      </c>
      <c r="O1301" s="28" t="str">
        <f>IF(記入用!M1301="","",記入用!M1301)</f>
        <v/>
      </c>
      <c r="Q1301" s="28" t="str">
        <f>IF(記入用!L1301="","",記入用!L1301)</f>
        <v/>
      </c>
      <c r="S1301" s="28" t="str">
        <f>IF(記入用!N1301="","",ROUNDUP(記入用!N1301,1))</f>
        <v/>
      </c>
      <c r="U1301" s="28" t="str">
        <f>IF(記入用!O1301="","",ROUNDDOWN(記入用!O1301,0))</f>
        <v/>
      </c>
      <c r="W1301" s="28" t="str">
        <f>IF(記入用!P1301="","",ROUNDDOWN(記入用!P1301,0))</f>
        <v/>
      </c>
    </row>
    <row r="1302" spans="1:23">
      <c r="A1302" s="28" t="str">
        <f>IF(記入用!A1302="","",記入用!A1302)</f>
        <v/>
      </c>
      <c r="B1302" s="28" t="str">
        <f>IF(記入用!B1302="","",記入用!B1302)</f>
        <v/>
      </c>
      <c r="C1302" s="28" t="str">
        <f>IF(記入用!C1302="","",記入用!C1302)</f>
        <v/>
      </c>
      <c r="D1302" s="28" t="str">
        <f>IF(記入用!D1302="","",記入用!D1302)</f>
        <v/>
      </c>
      <c r="E1302" s="28" t="str">
        <f>IF(記入用!E1302="","",記入用!E1302)</f>
        <v/>
      </c>
      <c r="F1302" s="28" t="str">
        <f>IF(記入用!F1302="","",記入用!F1302)</f>
        <v/>
      </c>
      <c r="G1302" s="28" t="str">
        <f>IF(OR(記入用!G1302=0,記入用!H1302=0),"",ROUND((記入用!G1302+記入用!H1302)/2,0))</f>
        <v/>
      </c>
      <c r="I1302" s="28" t="str">
        <f>IF(記入用!I1302="","",記入用!I1302)</f>
        <v/>
      </c>
      <c r="K1302" s="28" t="str">
        <f>IF(記入用!J1302="","",ROUNDDOWN(記入用!J1302,0))</f>
        <v/>
      </c>
      <c r="M1302" s="28" t="str">
        <f>IF(記入用!K1302="","",記入用!K1302)</f>
        <v/>
      </c>
      <c r="O1302" s="28" t="str">
        <f>IF(記入用!M1302="","",記入用!M1302)</f>
        <v/>
      </c>
      <c r="Q1302" s="28" t="str">
        <f>IF(記入用!L1302="","",記入用!L1302)</f>
        <v/>
      </c>
      <c r="S1302" s="28" t="str">
        <f>IF(記入用!N1302="","",ROUNDUP(記入用!N1302,1))</f>
        <v/>
      </c>
      <c r="U1302" s="28" t="str">
        <f>IF(記入用!O1302="","",ROUNDDOWN(記入用!O1302,0))</f>
        <v/>
      </c>
      <c r="W1302" s="28" t="str">
        <f>IF(記入用!P1302="","",ROUNDDOWN(記入用!P1302,0))</f>
        <v/>
      </c>
    </row>
    <row r="1303" spans="1:23">
      <c r="A1303" s="28" t="str">
        <f>IF(記入用!A1303="","",記入用!A1303)</f>
        <v/>
      </c>
      <c r="B1303" s="28" t="str">
        <f>IF(記入用!B1303="","",記入用!B1303)</f>
        <v/>
      </c>
      <c r="C1303" s="28" t="str">
        <f>IF(記入用!C1303="","",記入用!C1303)</f>
        <v/>
      </c>
      <c r="D1303" s="28" t="str">
        <f>IF(記入用!D1303="","",記入用!D1303)</f>
        <v/>
      </c>
      <c r="E1303" s="28" t="str">
        <f>IF(記入用!E1303="","",記入用!E1303)</f>
        <v/>
      </c>
      <c r="F1303" s="28" t="str">
        <f>IF(記入用!F1303="","",記入用!F1303)</f>
        <v/>
      </c>
      <c r="G1303" s="28" t="str">
        <f>IF(OR(記入用!G1303=0,記入用!H1303=0),"",ROUND((記入用!G1303+記入用!H1303)/2,0))</f>
        <v/>
      </c>
      <c r="I1303" s="28" t="str">
        <f>IF(記入用!I1303="","",記入用!I1303)</f>
        <v/>
      </c>
      <c r="K1303" s="28" t="str">
        <f>IF(記入用!J1303="","",ROUNDDOWN(記入用!J1303,0))</f>
        <v/>
      </c>
      <c r="M1303" s="28" t="str">
        <f>IF(記入用!K1303="","",記入用!K1303)</f>
        <v/>
      </c>
      <c r="O1303" s="28" t="str">
        <f>IF(記入用!M1303="","",記入用!M1303)</f>
        <v/>
      </c>
      <c r="Q1303" s="28" t="str">
        <f>IF(記入用!L1303="","",記入用!L1303)</f>
        <v/>
      </c>
      <c r="S1303" s="28" t="str">
        <f>IF(記入用!N1303="","",ROUNDUP(記入用!N1303,1))</f>
        <v/>
      </c>
      <c r="U1303" s="28" t="str">
        <f>IF(記入用!O1303="","",ROUNDDOWN(記入用!O1303,0))</f>
        <v/>
      </c>
      <c r="W1303" s="28" t="str">
        <f>IF(記入用!P1303="","",ROUNDDOWN(記入用!P1303,0))</f>
        <v/>
      </c>
    </row>
    <row r="1304" spans="1:23">
      <c r="A1304" s="28" t="str">
        <f>IF(記入用!A1304="","",記入用!A1304)</f>
        <v/>
      </c>
      <c r="B1304" s="28" t="str">
        <f>IF(記入用!B1304="","",記入用!B1304)</f>
        <v/>
      </c>
      <c r="C1304" s="28" t="str">
        <f>IF(記入用!C1304="","",記入用!C1304)</f>
        <v/>
      </c>
      <c r="D1304" s="28" t="str">
        <f>IF(記入用!D1304="","",記入用!D1304)</f>
        <v/>
      </c>
      <c r="E1304" s="28" t="str">
        <f>IF(記入用!E1304="","",記入用!E1304)</f>
        <v/>
      </c>
      <c r="F1304" s="28" t="str">
        <f>IF(記入用!F1304="","",記入用!F1304)</f>
        <v/>
      </c>
      <c r="G1304" s="28" t="str">
        <f>IF(OR(記入用!G1304=0,記入用!H1304=0),"",ROUND((記入用!G1304+記入用!H1304)/2,0))</f>
        <v/>
      </c>
      <c r="I1304" s="28" t="str">
        <f>IF(記入用!I1304="","",記入用!I1304)</f>
        <v/>
      </c>
      <c r="K1304" s="28" t="str">
        <f>IF(記入用!J1304="","",ROUNDDOWN(記入用!J1304,0))</f>
        <v/>
      </c>
      <c r="M1304" s="28" t="str">
        <f>IF(記入用!K1304="","",記入用!K1304)</f>
        <v/>
      </c>
      <c r="O1304" s="28" t="str">
        <f>IF(記入用!M1304="","",記入用!M1304)</f>
        <v/>
      </c>
      <c r="Q1304" s="28" t="str">
        <f>IF(記入用!L1304="","",記入用!L1304)</f>
        <v/>
      </c>
      <c r="S1304" s="28" t="str">
        <f>IF(記入用!N1304="","",ROUNDUP(記入用!N1304,1))</f>
        <v/>
      </c>
      <c r="U1304" s="28" t="str">
        <f>IF(記入用!O1304="","",ROUNDDOWN(記入用!O1304,0))</f>
        <v/>
      </c>
      <c r="W1304" s="28" t="str">
        <f>IF(記入用!P1304="","",ROUNDDOWN(記入用!P1304,0))</f>
        <v/>
      </c>
    </row>
    <row r="1305" spans="1:23">
      <c r="A1305" s="28" t="str">
        <f>IF(記入用!A1305="","",記入用!A1305)</f>
        <v/>
      </c>
      <c r="B1305" s="28" t="str">
        <f>IF(記入用!B1305="","",記入用!B1305)</f>
        <v/>
      </c>
      <c r="C1305" s="28" t="str">
        <f>IF(記入用!C1305="","",記入用!C1305)</f>
        <v/>
      </c>
      <c r="D1305" s="28" t="str">
        <f>IF(記入用!D1305="","",記入用!D1305)</f>
        <v/>
      </c>
      <c r="E1305" s="28" t="str">
        <f>IF(記入用!E1305="","",記入用!E1305)</f>
        <v/>
      </c>
      <c r="F1305" s="28" t="str">
        <f>IF(記入用!F1305="","",記入用!F1305)</f>
        <v/>
      </c>
      <c r="G1305" s="28" t="str">
        <f>IF(OR(記入用!G1305=0,記入用!H1305=0),"",ROUND((記入用!G1305+記入用!H1305)/2,0))</f>
        <v/>
      </c>
      <c r="I1305" s="28" t="str">
        <f>IF(記入用!I1305="","",記入用!I1305)</f>
        <v/>
      </c>
      <c r="K1305" s="28" t="str">
        <f>IF(記入用!J1305="","",ROUNDDOWN(記入用!J1305,0))</f>
        <v/>
      </c>
      <c r="M1305" s="28" t="str">
        <f>IF(記入用!K1305="","",記入用!K1305)</f>
        <v/>
      </c>
      <c r="O1305" s="28" t="str">
        <f>IF(記入用!M1305="","",記入用!M1305)</f>
        <v/>
      </c>
      <c r="Q1305" s="28" t="str">
        <f>IF(記入用!L1305="","",記入用!L1305)</f>
        <v/>
      </c>
      <c r="S1305" s="28" t="str">
        <f>IF(記入用!N1305="","",ROUNDUP(記入用!N1305,1))</f>
        <v/>
      </c>
      <c r="U1305" s="28" t="str">
        <f>IF(記入用!O1305="","",ROUNDDOWN(記入用!O1305,0))</f>
        <v/>
      </c>
      <c r="W1305" s="28" t="str">
        <f>IF(記入用!P1305="","",ROUNDDOWN(記入用!P1305,0))</f>
        <v/>
      </c>
    </row>
    <row r="1306" spans="1:23">
      <c r="A1306" s="28" t="str">
        <f>IF(記入用!A1306="","",記入用!A1306)</f>
        <v/>
      </c>
      <c r="B1306" s="28" t="str">
        <f>IF(記入用!B1306="","",記入用!B1306)</f>
        <v/>
      </c>
      <c r="C1306" s="28" t="str">
        <f>IF(記入用!C1306="","",記入用!C1306)</f>
        <v/>
      </c>
      <c r="D1306" s="28" t="str">
        <f>IF(記入用!D1306="","",記入用!D1306)</f>
        <v/>
      </c>
      <c r="E1306" s="28" t="str">
        <f>IF(記入用!E1306="","",記入用!E1306)</f>
        <v/>
      </c>
      <c r="F1306" s="28" t="str">
        <f>IF(記入用!F1306="","",記入用!F1306)</f>
        <v/>
      </c>
      <c r="G1306" s="28" t="str">
        <f>IF(OR(記入用!G1306=0,記入用!H1306=0),"",ROUND((記入用!G1306+記入用!H1306)/2,0))</f>
        <v/>
      </c>
      <c r="I1306" s="28" t="str">
        <f>IF(記入用!I1306="","",記入用!I1306)</f>
        <v/>
      </c>
      <c r="K1306" s="28" t="str">
        <f>IF(記入用!J1306="","",ROUNDDOWN(記入用!J1306,0))</f>
        <v/>
      </c>
      <c r="M1306" s="28" t="str">
        <f>IF(記入用!K1306="","",記入用!K1306)</f>
        <v/>
      </c>
      <c r="O1306" s="28" t="str">
        <f>IF(記入用!M1306="","",記入用!M1306)</f>
        <v/>
      </c>
      <c r="Q1306" s="28" t="str">
        <f>IF(記入用!L1306="","",記入用!L1306)</f>
        <v/>
      </c>
      <c r="S1306" s="28" t="str">
        <f>IF(記入用!N1306="","",ROUNDUP(記入用!N1306,1))</f>
        <v/>
      </c>
      <c r="U1306" s="28" t="str">
        <f>IF(記入用!O1306="","",ROUNDDOWN(記入用!O1306,0))</f>
        <v/>
      </c>
      <c r="W1306" s="28" t="str">
        <f>IF(記入用!P1306="","",ROUNDDOWN(記入用!P1306,0))</f>
        <v/>
      </c>
    </row>
    <row r="1307" spans="1:23">
      <c r="A1307" s="28" t="str">
        <f>IF(記入用!A1307="","",記入用!A1307)</f>
        <v/>
      </c>
      <c r="B1307" s="28" t="str">
        <f>IF(記入用!B1307="","",記入用!B1307)</f>
        <v/>
      </c>
      <c r="C1307" s="28" t="str">
        <f>IF(記入用!C1307="","",記入用!C1307)</f>
        <v/>
      </c>
      <c r="D1307" s="28" t="str">
        <f>IF(記入用!D1307="","",記入用!D1307)</f>
        <v/>
      </c>
      <c r="E1307" s="28" t="str">
        <f>IF(記入用!E1307="","",記入用!E1307)</f>
        <v/>
      </c>
      <c r="F1307" s="28" t="str">
        <f>IF(記入用!F1307="","",記入用!F1307)</f>
        <v/>
      </c>
      <c r="G1307" s="28" t="str">
        <f>IF(OR(記入用!G1307=0,記入用!H1307=0),"",ROUND((記入用!G1307+記入用!H1307)/2,0))</f>
        <v/>
      </c>
      <c r="I1307" s="28" t="str">
        <f>IF(記入用!I1307="","",記入用!I1307)</f>
        <v/>
      </c>
      <c r="K1307" s="28" t="str">
        <f>IF(記入用!J1307="","",ROUNDDOWN(記入用!J1307,0))</f>
        <v/>
      </c>
      <c r="M1307" s="28" t="str">
        <f>IF(記入用!K1307="","",記入用!K1307)</f>
        <v/>
      </c>
      <c r="O1307" s="28" t="str">
        <f>IF(記入用!M1307="","",記入用!M1307)</f>
        <v/>
      </c>
      <c r="Q1307" s="28" t="str">
        <f>IF(記入用!L1307="","",記入用!L1307)</f>
        <v/>
      </c>
      <c r="S1307" s="28" t="str">
        <f>IF(記入用!N1307="","",ROUNDUP(記入用!N1307,1))</f>
        <v/>
      </c>
      <c r="U1307" s="28" t="str">
        <f>IF(記入用!O1307="","",ROUNDDOWN(記入用!O1307,0))</f>
        <v/>
      </c>
      <c r="W1307" s="28" t="str">
        <f>IF(記入用!P1307="","",ROUNDDOWN(記入用!P1307,0))</f>
        <v/>
      </c>
    </row>
    <row r="1308" spans="1:23">
      <c r="A1308" s="28" t="str">
        <f>IF(記入用!A1308="","",記入用!A1308)</f>
        <v/>
      </c>
      <c r="B1308" s="28" t="str">
        <f>IF(記入用!B1308="","",記入用!B1308)</f>
        <v/>
      </c>
      <c r="C1308" s="28" t="str">
        <f>IF(記入用!C1308="","",記入用!C1308)</f>
        <v/>
      </c>
      <c r="D1308" s="28" t="str">
        <f>IF(記入用!D1308="","",記入用!D1308)</f>
        <v/>
      </c>
      <c r="E1308" s="28" t="str">
        <f>IF(記入用!E1308="","",記入用!E1308)</f>
        <v/>
      </c>
      <c r="F1308" s="28" t="str">
        <f>IF(記入用!F1308="","",記入用!F1308)</f>
        <v/>
      </c>
      <c r="G1308" s="28" t="str">
        <f>IF(OR(記入用!G1308=0,記入用!H1308=0),"",ROUND((記入用!G1308+記入用!H1308)/2,0))</f>
        <v/>
      </c>
      <c r="I1308" s="28" t="str">
        <f>IF(記入用!I1308="","",記入用!I1308)</f>
        <v/>
      </c>
      <c r="K1308" s="28" t="str">
        <f>IF(記入用!J1308="","",ROUNDDOWN(記入用!J1308,0))</f>
        <v/>
      </c>
      <c r="M1308" s="28" t="str">
        <f>IF(記入用!K1308="","",記入用!K1308)</f>
        <v/>
      </c>
      <c r="O1308" s="28" t="str">
        <f>IF(記入用!M1308="","",記入用!M1308)</f>
        <v/>
      </c>
      <c r="Q1308" s="28" t="str">
        <f>IF(記入用!L1308="","",記入用!L1308)</f>
        <v/>
      </c>
      <c r="S1308" s="28" t="str">
        <f>IF(記入用!N1308="","",ROUNDUP(記入用!N1308,1))</f>
        <v/>
      </c>
      <c r="U1308" s="28" t="str">
        <f>IF(記入用!O1308="","",ROUNDDOWN(記入用!O1308,0))</f>
        <v/>
      </c>
      <c r="W1308" s="28" t="str">
        <f>IF(記入用!P1308="","",ROUNDDOWN(記入用!P1308,0))</f>
        <v/>
      </c>
    </row>
    <row r="1309" spans="1:23">
      <c r="A1309" s="28" t="str">
        <f>IF(記入用!A1309="","",記入用!A1309)</f>
        <v/>
      </c>
      <c r="B1309" s="28" t="str">
        <f>IF(記入用!B1309="","",記入用!B1309)</f>
        <v/>
      </c>
      <c r="C1309" s="28" t="str">
        <f>IF(記入用!C1309="","",記入用!C1309)</f>
        <v/>
      </c>
      <c r="D1309" s="28" t="str">
        <f>IF(記入用!D1309="","",記入用!D1309)</f>
        <v/>
      </c>
      <c r="E1309" s="28" t="str">
        <f>IF(記入用!E1309="","",記入用!E1309)</f>
        <v/>
      </c>
      <c r="F1309" s="28" t="str">
        <f>IF(記入用!F1309="","",記入用!F1309)</f>
        <v/>
      </c>
      <c r="G1309" s="28" t="str">
        <f>IF(OR(記入用!G1309=0,記入用!H1309=0),"",ROUND((記入用!G1309+記入用!H1309)/2,0))</f>
        <v/>
      </c>
      <c r="I1309" s="28" t="str">
        <f>IF(記入用!I1309="","",記入用!I1309)</f>
        <v/>
      </c>
      <c r="K1309" s="28" t="str">
        <f>IF(記入用!J1309="","",ROUNDDOWN(記入用!J1309,0))</f>
        <v/>
      </c>
      <c r="M1309" s="28" t="str">
        <f>IF(記入用!K1309="","",記入用!K1309)</f>
        <v/>
      </c>
      <c r="O1309" s="28" t="str">
        <f>IF(記入用!M1309="","",記入用!M1309)</f>
        <v/>
      </c>
      <c r="Q1309" s="28" t="str">
        <f>IF(記入用!L1309="","",記入用!L1309)</f>
        <v/>
      </c>
      <c r="S1309" s="28" t="str">
        <f>IF(記入用!N1309="","",ROUNDUP(記入用!N1309,1))</f>
        <v/>
      </c>
      <c r="U1309" s="28" t="str">
        <f>IF(記入用!O1309="","",ROUNDDOWN(記入用!O1309,0))</f>
        <v/>
      </c>
      <c r="W1309" s="28" t="str">
        <f>IF(記入用!P1309="","",ROUNDDOWN(記入用!P1309,0))</f>
        <v/>
      </c>
    </row>
    <row r="1310" spans="1:23">
      <c r="A1310" s="28" t="str">
        <f>IF(記入用!A1310="","",記入用!A1310)</f>
        <v/>
      </c>
      <c r="B1310" s="28" t="str">
        <f>IF(記入用!B1310="","",記入用!B1310)</f>
        <v/>
      </c>
      <c r="C1310" s="28" t="str">
        <f>IF(記入用!C1310="","",記入用!C1310)</f>
        <v/>
      </c>
      <c r="D1310" s="28" t="str">
        <f>IF(記入用!D1310="","",記入用!D1310)</f>
        <v/>
      </c>
      <c r="E1310" s="28" t="str">
        <f>IF(記入用!E1310="","",記入用!E1310)</f>
        <v/>
      </c>
      <c r="F1310" s="28" t="str">
        <f>IF(記入用!F1310="","",記入用!F1310)</f>
        <v/>
      </c>
      <c r="G1310" s="28" t="str">
        <f>IF(OR(記入用!G1310=0,記入用!H1310=0),"",ROUND((記入用!G1310+記入用!H1310)/2,0))</f>
        <v/>
      </c>
      <c r="I1310" s="28" t="str">
        <f>IF(記入用!I1310="","",記入用!I1310)</f>
        <v/>
      </c>
      <c r="K1310" s="28" t="str">
        <f>IF(記入用!J1310="","",ROUNDDOWN(記入用!J1310,0))</f>
        <v/>
      </c>
      <c r="M1310" s="28" t="str">
        <f>IF(記入用!K1310="","",記入用!K1310)</f>
        <v/>
      </c>
      <c r="O1310" s="28" t="str">
        <f>IF(記入用!M1310="","",記入用!M1310)</f>
        <v/>
      </c>
      <c r="Q1310" s="28" t="str">
        <f>IF(記入用!L1310="","",記入用!L1310)</f>
        <v/>
      </c>
      <c r="S1310" s="28" t="str">
        <f>IF(記入用!N1310="","",ROUNDUP(記入用!N1310,1))</f>
        <v/>
      </c>
      <c r="U1310" s="28" t="str">
        <f>IF(記入用!O1310="","",ROUNDDOWN(記入用!O1310,0))</f>
        <v/>
      </c>
      <c r="W1310" s="28" t="str">
        <f>IF(記入用!P1310="","",ROUNDDOWN(記入用!P1310,0))</f>
        <v/>
      </c>
    </row>
    <row r="1311" spans="1:23">
      <c r="A1311" s="28" t="str">
        <f>IF(記入用!A1311="","",記入用!A1311)</f>
        <v/>
      </c>
      <c r="B1311" s="28" t="str">
        <f>IF(記入用!B1311="","",記入用!B1311)</f>
        <v/>
      </c>
      <c r="C1311" s="28" t="str">
        <f>IF(記入用!C1311="","",記入用!C1311)</f>
        <v/>
      </c>
      <c r="D1311" s="28" t="str">
        <f>IF(記入用!D1311="","",記入用!D1311)</f>
        <v/>
      </c>
      <c r="E1311" s="28" t="str">
        <f>IF(記入用!E1311="","",記入用!E1311)</f>
        <v/>
      </c>
      <c r="F1311" s="28" t="str">
        <f>IF(記入用!F1311="","",記入用!F1311)</f>
        <v/>
      </c>
      <c r="G1311" s="28" t="str">
        <f>IF(OR(記入用!G1311=0,記入用!H1311=0),"",ROUND((記入用!G1311+記入用!H1311)/2,0))</f>
        <v/>
      </c>
      <c r="I1311" s="28" t="str">
        <f>IF(記入用!I1311="","",記入用!I1311)</f>
        <v/>
      </c>
      <c r="K1311" s="28" t="str">
        <f>IF(記入用!J1311="","",ROUNDDOWN(記入用!J1311,0))</f>
        <v/>
      </c>
      <c r="M1311" s="28" t="str">
        <f>IF(記入用!K1311="","",記入用!K1311)</f>
        <v/>
      </c>
      <c r="O1311" s="28" t="str">
        <f>IF(記入用!M1311="","",記入用!M1311)</f>
        <v/>
      </c>
      <c r="Q1311" s="28" t="str">
        <f>IF(記入用!L1311="","",記入用!L1311)</f>
        <v/>
      </c>
      <c r="S1311" s="28" t="str">
        <f>IF(記入用!N1311="","",ROUNDUP(記入用!N1311,1))</f>
        <v/>
      </c>
      <c r="U1311" s="28" t="str">
        <f>IF(記入用!O1311="","",ROUNDDOWN(記入用!O1311,0))</f>
        <v/>
      </c>
      <c r="W1311" s="28" t="str">
        <f>IF(記入用!P1311="","",ROUNDDOWN(記入用!P1311,0))</f>
        <v/>
      </c>
    </row>
    <row r="1312" spans="1:23">
      <c r="A1312" s="28" t="str">
        <f>IF(記入用!A1312="","",記入用!A1312)</f>
        <v/>
      </c>
      <c r="B1312" s="28" t="str">
        <f>IF(記入用!B1312="","",記入用!B1312)</f>
        <v/>
      </c>
      <c r="C1312" s="28" t="str">
        <f>IF(記入用!C1312="","",記入用!C1312)</f>
        <v/>
      </c>
      <c r="D1312" s="28" t="str">
        <f>IF(記入用!D1312="","",記入用!D1312)</f>
        <v/>
      </c>
      <c r="E1312" s="28" t="str">
        <f>IF(記入用!E1312="","",記入用!E1312)</f>
        <v/>
      </c>
      <c r="F1312" s="28" t="str">
        <f>IF(記入用!F1312="","",記入用!F1312)</f>
        <v/>
      </c>
      <c r="G1312" s="28" t="str">
        <f>IF(OR(記入用!G1312=0,記入用!H1312=0),"",ROUND((記入用!G1312+記入用!H1312)/2,0))</f>
        <v/>
      </c>
      <c r="I1312" s="28" t="str">
        <f>IF(記入用!I1312="","",記入用!I1312)</f>
        <v/>
      </c>
      <c r="K1312" s="28" t="str">
        <f>IF(記入用!J1312="","",ROUNDDOWN(記入用!J1312,0))</f>
        <v/>
      </c>
      <c r="M1312" s="28" t="str">
        <f>IF(記入用!K1312="","",記入用!K1312)</f>
        <v/>
      </c>
      <c r="O1312" s="28" t="str">
        <f>IF(記入用!M1312="","",記入用!M1312)</f>
        <v/>
      </c>
      <c r="Q1312" s="28" t="str">
        <f>IF(記入用!L1312="","",記入用!L1312)</f>
        <v/>
      </c>
      <c r="S1312" s="28" t="str">
        <f>IF(記入用!N1312="","",ROUNDUP(記入用!N1312,1))</f>
        <v/>
      </c>
      <c r="U1312" s="28" t="str">
        <f>IF(記入用!O1312="","",ROUNDDOWN(記入用!O1312,0))</f>
        <v/>
      </c>
      <c r="W1312" s="28" t="str">
        <f>IF(記入用!P1312="","",ROUNDDOWN(記入用!P1312,0))</f>
        <v/>
      </c>
    </row>
    <row r="1313" spans="1:23">
      <c r="A1313" s="28" t="str">
        <f>IF(記入用!A1313="","",記入用!A1313)</f>
        <v/>
      </c>
      <c r="B1313" s="28" t="str">
        <f>IF(記入用!B1313="","",記入用!B1313)</f>
        <v/>
      </c>
      <c r="C1313" s="28" t="str">
        <f>IF(記入用!C1313="","",記入用!C1313)</f>
        <v/>
      </c>
      <c r="D1313" s="28" t="str">
        <f>IF(記入用!D1313="","",記入用!D1313)</f>
        <v/>
      </c>
      <c r="E1313" s="28" t="str">
        <f>IF(記入用!E1313="","",記入用!E1313)</f>
        <v/>
      </c>
      <c r="F1313" s="28" t="str">
        <f>IF(記入用!F1313="","",記入用!F1313)</f>
        <v/>
      </c>
      <c r="G1313" s="28" t="str">
        <f>IF(OR(記入用!G1313=0,記入用!H1313=0),"",ROUND((記入用!G1313+記入用!H1313)/2,0))</f>
        <v/>
      </c>
      <c r="I1313" s="28" t="str">
        <f>IF(記入用!I1313="","",記入用!I1313)</f>
        <v/>
      </c>
      <c r="K1313" s="28" t="str">
        <f>IF(記入用!J1313="","",ROUNDDOWN(記入用!J1313,0))</f>
        <v/>
      </c>
      <c r="M1313" s="28" t="str">
        <f>IF(記入用!K1313="","",記入用!K1313)</f>
        <v/>
      </c>
      <c r="O1313" s="28" t="str">
        <f>IF(記入用!M1313="","",記入用!M1313)</f>
        <v/>
      </c>
      <c r="Q1313" s="28" t="str">
        <f>IF(記入用!L1313="","",記入用!L1313)</f>
        <v/>
      </c>
      <c r="S1313" s="28" t="str">
        <f>IF(記入用!N1313="","",ROUNDUP(記入用!N1313,1))</f>
        <v/>
      </c>
      <c r="U1313" s="28" t="str">
        <f>IF(記入用!O1313="","",ROUNDDOWN(記入用!O1313,0))</f>
        <v/>
      </c>
      <c r="W1313" s="28" t="str">
        <f>IF(記入用!P1313="","",ROUNDDOWN(記入用!P1313,0))</f>
        <v/>
      </c>
    </row>
    <row r="1314" spans="1:23">
      <c r="A1314" s="28" t="str">
        <f>IF(記入用!A1314="","",記入用!A1314)</f>
        <v/>
      </c>
      <c r="B1314" s="28" t="str">
        <f>IF(記入用!B1314="","",記入用!B1314)</f>
        <v/>
      </c>
      <c r="C1314" s="28" t="str">
        <f>IF(記入用!C1314="","",記入用!C1314)</f>
        <v/>
      </c>
      <c r="D1314" s="28" t="str">
        <f>IF(記入用!D1314="","",記入用!D1314)</f>
        <v/>
      </c>
      <c r="E1314" s="28" t="str">
        <f>IF(記入用!E1314="","",記入用!E1314)</f>
        <v/>
      </c>
      <c r="F1314" s="28" t="str">
        <f>IF(記入用!F1314="","",記入用!F1314)</f>
        <v/>
      </c>
      <c r="G1314" s="28" t="str">
        <f>IF(OR(記入用!G1314=0,記入用!H1314=0),"",ROUND((記入用!G1314+記入用!H1314)/2,0))</f>
        <v/>
      </c>
      <c r="I1314" s="28" t="str">
        <f>IF(記入用!I1314="","",記入用!I1314)</f>
        <v/>
      </c>
      <c r="K1314" s="28" t="str">
        <f>IF(記入用!J1314="","",ROUNDDOWN(記入用!J1314,0))</f>
        <v/>
      </c>
      <c r="M1314" s="28" t="str">
        <f>IF(記入用!K1314="","",記入用!K1314)</f>
        <v/>
      </c>
      <c r="O1314" s="28" t="str">
        <f>IF(記入用!M1314="","",記入用!M1314)</f>
        <v/>
      </c>
      <c r="Q1314" s="28" t="str">
        <f>IF(記入用!L1314="","",記入用!L1314)</f>
        <v/>
      </c>
      <c r="S1314" s="28" t="str">
        <f>IF(記入用!N1314="","",ROUNDUP(記入用!N1314,1))</f>
        <v/>
      </c>
      <c r="U1314" s="28" t="str">
        <f>IF(記入用!O1314="","",ROUNDDOWN(記入用!O1314,0))</f>
        <v/>
      </c>
      <c r="W1314" s="28" t="str">
        <f>IF(記入用!P1314="","",ROUNDDOWN(記入用!P1314,0))</f>
        <v/>
      </c>
    </row>
    <row r="1315" spans="1:23">
      <c r="A1315" s="28" t="str">
        <f>IF(記入用!A1315="","",記入用!A1315)</f>
        <v/>
      </c>
      <c r="B1315" s="28" t="str">
        <f>IF(記入用!B1315="","",記入用!B1315)</f>
        <v/>
      </c>
      <c r="C1315" s="28" t="str">
        <f>IF(記入用!C1315="","",記入用!C1315)</f>
        <v/>
      </c>
      <c r="D1315" s="28" t="str">
        <f>IF(記入用!D1315="","",記入用!D1315)</f>
        <v/>
      </c>
      <c r="E1315" s="28" t="str">
        <f>IF(記入用!E1315="","",記入用!E1315)</f>
        <v/>
      </c>
      <c r="F1315" s="28" t="str">
        <f>IF(記入用!F1315="","",記入用!F1315)</f>
        <v/>
      </c>
      <c r="G1315" s="28" t="str">
        <f>IF(OR(記入用!G1315=0,記入用!H1315=0),"",ROUND((記入用!G1315+記入用!H1315)/2,0))</f>
        <v/>
      </c>
      <c r="I1315" s="28" t="str">
        <f>IF(記入用!I1315="","",記入用!I1315)</f>
        <v/>
      </c>
      <c r="K1315" s="28" t="str">
        <f>IF(記入用!J1315="","",ROUNDDOWN(記入用!J1315,0))</f>
        <v/>
      </c>
      <c r="M1315" s="28" t="str">
        <f>IF(記入用!K1315="","",記入用!K1315)</f>
        <v/>
      </c>
      <c r="O1315" s="28" t="str">
        <f>IF(記入用!M1315="","",記入用!M1315)</f>
        <v/>
      </c>
      <c r="Q1315" s="28" t="str">
        <f>IF(記入用!L1315="","",記入用!L1315)</f>
        <v/>
      </c>
      <c r="S1315" s="28" t="str">
        <f>IF(記入用!N1315="","",ROUNDUP(記入用!N1315,1))</f>
        <v/>
      </c>
      <c r="U1315" s="28" t="str">
        <f>IF(記入用!O1315="","",ROUNDDOWN(記入用!O1315,0))</f>
        <v/>
      </c>
      <c r="W1315" s="28" t="str">
        <f>IF(記入用!P1315="","",ROUNDDOWN(記入用!P1315,0))</f>
        <v/>
      </c>
    </row>
    <row r="1316" spans="1:23">
      <c r="A1316" s="28" t="str">
        <f>IF(記入用!A1316="","",記入用!A1316)</f>
        <v/>
      </c>
      <c r="B1316" s="28" t="str">
        <f>IF(記入用!B1316="","",記入用!B1316)</f>
        <v/>
      </c>
      <c r="C1316" s="28" t="str">
        <f>IF(記入用!C1316="","",記入用!C1316)</f>
        <v/>
      </c>
      <c r="D1316" s="28" t="str">
        <f>IF(記入用!D1316="","",記入用!D1316)</f>
        <v/>
      </c>
      <c r="E1316" s="28" t="str">
        <f>IF(記入用!E1316="","",記入用!E1316)</f>
        <v/>
      </c>
      <c r="F1316" s="28" t="str">
        <f>IF(記入用!F1316="","",記入用!F1316)</f>
        <v/>
      </c>
      <c r="G1316" s="28" t="str">
        <f>IF(OR(記入用!G1316=0,記入用!H1316=0),"",ROUND((記入用!G1316+記入用!H1316)/2,0))</f>
        <v/>
      </c>
      <c r="I1316" s="28" t="str">
        <f>IF(記入用!I1316="","",記入用!I1316)</f>
        <v/>
      </c>
      <c r="K1316" s="28" t="str">
        <f>IF(記入用!J1316="","",ROUNDDOWN(記入用!J1316,0))</f>
        <v/>
      </c>
      <c r="M1316" s="28" t="str">
        <f>IF(記入用!K1316="","",記入用!K1316)</f>
        <v/>
      </c>
      <c r="O1316" s="28" t="str">
        <f>IF(記入用!M1316="","",記入用!M1316)</f>
        <v/>
      </c>
      <c r="Q1316" s="28" t="str">
        <f>IF(記入用!L1316="","",記入用!L1316)</f>
        <v/>
      </c>
      <c r="S1316" s="28" t="str">
        <f>IF(記入用!N1316="","",ROUNDUP(記入用!N1316,1))</f>
        <v/>
      </c>
      <c r="U1316" s="28" t="str">
        <f>IF(記入用!O1316="","",ROUNDDOWN(記入用!O1316,0))</f>
        <v/>
      </c>
      <c r="W1316" s="28" t="str">
        <f>IF(記入用!P1316="","",ROUNDDOWN(記入用!P1316,0))</f>
        <v/>
      </c>
    </row>
    <row r="1317" spans="1:23">
      <c r="A1317" s="28" t="str">
        <f>IF(記入用!A1317="","",記入用!A1317)</f>
        <v/>
      </c>
      <c r="B1317" s="28" t="str">
        <f>IF(記入用!B1317="","",記入用!B1317)</f>
        <v/>
      </c>
      <c r="C1317" s="28" t="str">
        <f>IF(記入用!C1317="","",記入用!C1317)</f>
        <v/>
      </c>
      <c r="D1317" s="28" t="str">
        <f>IF(記入用!D1317="","",記入用!D1317)</f>
        <v/>
      </c>
      <c r="E1317" s="28" t="str">
        <f>IF(記入用!E1317="","",記入用!E1317)</f>
        <v/>
      </c>
      <c r="F1317" s="28" t="str">
        <f>IF(記入用!F1317="","",記入用!F1317)</f>
        <v/>
      </c>
      <c r="G1317" s="28" t="str">
        <f>IF(OR(記入用!G1317=0,記入用!H1317=0),"",ROUND((記入用!G1317+記入用!H1317)/2,0))</f>
        <v/>
      </c>
      <c r="I1317" s="28" t="str">
        <f>IF(記入用!I1317="","",記入用!I1317)</f>
        <v/>
      </c>
      <c r="K1317" s="28" t="str">
        <f>IF(記入用!J1317="","",ROUNDDOWN(記入用!J1317,0))</f>
        <v/>
      </c>
      <c r="M1317" s="28" t="str">
        <f>IF(記入用!K1317="","",記入用!K1317)</f>
        <v/>
      </c>
      <c r="O1317" s="28" t="str">
        <f>IF(記入用!M1317="","",記入用!M1317)</f>
        <v/>
      </c>
      <c r="Q1317" s="28" t="str">
        <f>IF(記入用!L1317="","",記入用!L1317)</f>
        <v/>
      </c>
      <c r="S1317" s="28" t="str">
        <f>IF(記入用!N1317="","",ROUNDUP(記入用!N1317,1))</f>
        <v/>
      </c>
      <c r="U1317" s="28" t="str">
        <f>IF(記入用!O1317="","",ROUNDDOWN(記入用!O1317,0))</f>
        <v/>
      </c>
      <c r="W1317" s="28" t="str">
        <f>IF(記入用!P1317="","",ROUNDDOWN(記入用!P1317,0))</f>
        <v/>
      </c>
    </row>
    <row r="1318" spans="1:23">
      <c r="A1318" s="28" t="str">
        <f>IF(記入用!A1318="","",記入用!A1318)</f>
        <v/>
      </c>
      <c r="B1318" s="28" t="str">
        <f>IF(記入用!B1318="","",記入用!B1318)</f>
        <v/>
      </c>
      <c r="C1318" s="28" t="str">
        <f>IF(記入用!C1318="","",記入用!C1318)</f>
        <v/>
      </c>
      <c r="D1318" s="28" t="str">
        <f>IF(記入用!D1318="","",記入用!D1318)</f>
        <v/>
      </c>
      <c r="E1318" s="28" t="str">
        <f>IF(記入用!E1318="","",記入用!E1318)</f>
        <v/>
      </c>
      <c r="F1318" s="28" t="str">
        <f>IF(記入用!F1318="","",記入用!F1318)</f>
        <v/>
      </c>
      <c r="G1318" s="28" t="str">
        <f>IF(OR(記入用!G1318=0,記入用!H1318=0),"",ROUND((記入用!G1318+記入用!H1318)/2,0))</f>
        <v/>
      </c>
      <c r="I1318" s="28" t="str">
        <f>IF(記入用!I1318="","",記入用!I1318)</f>
        <v/>
      </c>
      <c r="K1318" s="28" t="str">
        <f>IF(記入用!J1318="","",ROUNDDOWN(記入用!J1318,0))</f>
        <v/>
      </c>
      <c r="M1318" s="28" t="str">
        <f>IF(記入用!K1318="","",記入用!K1318)</f>
        <v/>
      </c>
      <c r="O1318" s="28" t="str">
        <f>IF(記入用!M1318="","",記入用!M1318)</f>
        <v/>
      </c>
      <c r="Q1318" s="28" t="str">
        <f>IF(記入用!L1318="","",記入用!L1318)</f>
        <v/>
      </c>
      <c r="S1318" s="28" t="str">
        <f>IF(記入用!N1318="","",ROUNDUP(記入用!N1318,1))</f>
        <v/>
      </c>
      <c r="U1318" s="28" t="str">
        <f>IF(記入用!O1318="","",ROUNDDOWN(記入用!O1318,0))</f>
        <v/>
      </c>
      <c r="W1318" s="28" t="str">
        <f>IF(記入用!P1318="","",ROUNDDOWN(記入用!P1318,0))</f>
        <v/>
      </c>
    </row>
    <row r="1319" spans="1:23">
      <c r="A1319" s="28" t="str">
        <f>IF(記入用!A1319="","",記入用!A1319)</f>
        <v/>
      </c>
      <c r="B1319" s="28" t="str">
        <f>IF(記入用!B1319="","",記入用!B1319)</f>
        <v/>
      </c>
      <c r="C1319" s="28" t="str">
        <f>IF(記入用!C1319="","",記入用!C1319)</f>
        <v/>
      </c>
      <c r="D1319" s="28" t="str">
        <f>IF(記入用!D1319="","",記入用!D1319)</f>
        <v/>
      </c>
      <c r="E1319" s="28" t="str">
        <f>IF(記入用!E1319="","",記入用!E1319)</f>
        <v/>
      </c>
      <c r="F1319" s="28" t="str">
        <f>IF(記入用!F1319="","",記入用!F1319)</f>
        <v/>
      </c>
      <c r="G1319" s="28" t="str">
        <f>IF(OR(記入用!G1319=0,記入用!H1319=0),"",ROUND((記入用!G1319+記入用!H1319)/2,0))</f>
        <v/>
      </c>
      <c r="I1319" s="28" t="str">
        <f>IF(記入用!I1319="","",記入用!I1319)</f>
        <v/>
      </c>
      <c r="K1319" s="28" t="str">
        <f>IF(記入用!J1319="","",ROUNDDOWN(記入用!J1319,0))</f>
        <v/>
      </c>
      <c r="M1319" s="28" t="str">
        <f>IF(記入用!K1319="","",記入用!K1319)</f>
        <v/>
      </c>
      <c r="O1319" s="28" t="str">
        <f>IF(記入用!M1319="","",記入用!M1319)</f>
        <v/>
      </c>
      <c r="Q1319" s="28" t="str">
        <f>IF(記入用!L1319="","",記入用!L1319)</f>
        <v/>
      </c>
      <c r="S1319" s="28" t="str">
        <f>IF(記入用!N1319="","",ROUNDUP(記入用!N1319,1))</f>
        <v/>
      </c>
      <c r="U1319" s="28" t="str">
        <f>IF(記入用!O1319="","",ROUNDDOWN(記入用!O1319,0))</f>
        <v/>
      </c>
      <c r="W1319" s="28" t="str">
        <f>IF(記入用!P1319="","",ROUNDDOWN(記入用!P1319,0))</f>
        <v/>
      </c>
    </row>
    <row r="1320" spans="1:23">
      <c r="A1320" s="28" t="str">
        <f>IF(記入用!A1320="","",記入用!A1320)</f>
        <v/>
      </c>
      <c r="B1320" s="28" t="str">
        <f>IF(記入用!B1320="","",記入用!B1320)</f>
        <v/>
      </c>
      <c r="C1320" s="28" t="str">
        <f>IF(記入用!C1320="","",記入用!C1320)</f>
        <v/>
      </c>
      <c r="D1320" s="28" t="str">
        <f>IF(記入用!D1320="","",記入用!D1320)</f>
        <v/>
      </c>
      <c r="E1320" s="28" t="str">
        <f>IF(記入用!E1320="","",記入用!E1320)</f>
        <v/>
      </c>
      <c r="F1320" s="28" t="str">
        <f>IF(記入用!F1320="","",記入用!F1320)</f>
        <v/>
      </c>
      <c r="G1320" s="28" t="str">
        <f>IF(OR(記入用!G1320=0,記入用!H1320=0),"",ROUND((記入用!G1320+記入用!H1320)/2,0))</f>
        <v/>
      </c>
      <c r="I1320" s="28" t="str">
        <f>IF(記入用!I1320="","",記入用!I1320)</f>
        <v/>
      </c>
      <c r="K1320" s="28" t="str">
        <f>IF(記入用!J1320="","",ROUNDDOWN(記入用!J1320,0))</f>
        <v/>
      </c>
      <c r="M1320" s="28" t="str">
        <f>IF(記入用!K1320="","",記入用!K1320)</f>
        <v/>
      </c>
      <c r="O1320" s="28" t="str">
        <f>IF(記入用!M1320="","",記入用!M1320)</f>
        <v/>
      </c>
      <c r="Q1320" s="28" t="str">
        <f>IF(記入用!L1320="","",記入用!L1320)</f>
        <v/>
      </c>
      <c r="S1320" s="28" t="str">
        <f>IF(記入用!N1320="","",ROUNDUP(記入用!N1320,1))</f>
        <v/>
      </c>
      <c r="U1320" s="28" t="str">
        <f>IF(記入用!O1320="","",ROUNDDOWN(記入用!O1320,0))</f>
        <v/>
      </c>
      <c r="W1320" s="28" t="str">
        <f>IF(記入用!P1320="","",ROUNDDOWN(記入用!P1320,0))</f>
        <v/>
      </c>
    </row>
    <row r="1321" spans="1:23">
      <c r="A1321" s="28" t="str">
        <f>IF(記入用!A1321="","",記入用!A1321)</f>
        <v/>
      </c>
      <c r="B1321" s="28" t="str">
        <f>IF(記入用!B1321="","",記入用!B1321)</f>
        <v/>
      </c>
      <c r="C1321" s="28" t="str">
        <f>IF(記入用!C1321="","",記入用!C1321)</f>
        <v/>
      </c>
      <c r="D1321" s="28" t="str">
        <f>IF(記入用!D1321="","",記入用!D1321)</f>
        <v/>
      </c>
      <c r="E1321" s="28" t="str">
        <f>IF(記入用!E1321="","",記入用!E1321)</f>
        <v/>
      </c>
      <c r="F1321" s="28" t="str">
        <f>IF(記入用!F1321="","",記入用!F1321)</f>
        <v/>
      </c>
      <c r="G1321" s="28" t="str">
        <f>IF(OR(記入用!G1321=0,記入用!H1321=0),"",ROUND((記入用!G1321+記入用!H1321)/2,0))</f>
        <v/>
      </c>
      <c r="I1321" s="28" t="str">
        <f>IF(記入用!I1321="","",記入用!I1321)</f>
        <v/>
      </c>
      <c r="K1321" s="28" t="str">
        <f>IF(記入用!J1321="","",ROUNDDOWN(記入用!J1321,0))</f>
        <v/>
      </c>
      <c r="M1321" s="28" t="str">
        <f>IF(記入用!K1321="","",記入用!K1321)</f>
        <v/>
      </c>
      <c r="O1321" s="28" t="str">
        <f>IF(記入用!M1321="","",記入用!M1321)</f>
        <v/>
      </c>
      <c r="Q1321" s="28" t="str">
        <f>IF(記入用!L1321="","",記入用!L1321)</f>
        <v/>
      </c>
      <c r="S1321" s="28" t="str">
        <f>IF(記入用!N1321="","",ROUNDUP(記入用!N1321,1))</f>
        <v/>
      </c>
      <c r="U1321" s="28" t="str">
        <f>IF(記入用!O1321="","",ROUNDDOWN(記入用!O1321,0))</f>
        <v/>
      </c>
      <c r="W1321" s="28" t="str">
        <f>IF(記入用!P1321="","",ROUNDDOWN(記入用!P1321,0))</f>
        <v/>
      </c>
    </row>
    <row r="1322" spans="1:23">
      <c r="A1322" s="28" t="str">
        <f>IF(記入用!A1322="","",記入用!A1322)</f>
        <v/>
      </c>
      <c r="B1322" s="28" t="str">
        <f>IF(記入用!B1322="","",記入用!B1322)</f>
        <v/>
      </c>
      <c r="C1322" s="28" t="str">
        <f>IF(記入用!C1322="","",記入用!C1322)</f>
        <v/>
      </c>
      <c r="D1322" s="28" t="str">
        <f>IF(記入用!D1322="","",記入用!D1322)</f>
        <v/>
      </c>
      <c r="E1322" s="28" t="str">
        <f>IF(記入用!E1322="","",記入用!E1322)</f>
        <v/>
      </c>
      <c r="F1322" s="28" t="str">
        <f>IF(記入用!F1322="","",記入用!F1322)</f>
        <v/>
      </c>
      <c r="G1322" s="28" t="str">
        <f>IF(OR(記入用!G1322=0,記入用!H1322=0),"",ROUND((記入用!G1322+記入用!H1322)/2,0))</f>
        <v/>
      </c>
      <c r="I1322" s="28" t="str">
        <f>IF(記入用!I1322="","",記入用!I1322)</f>
        <v/>
      </c>
      <c r="K1322" s="28" t="str">
        <f>IF(記入用!J1322="","",ROUNDDOWN(記入用!J1322,0))</f>
        <v/>
      </c>
      <c r="M1322" s="28" t="str">
        <f>IF(記入用!K1322="","",記入用!K1322)</f>
        <v/>
      </c>
      <c r="O1322" s="28" t="str">
        <f>IF(記入用!M1322="","",記入用!M1322)</f>
        <v/>
      </c>
      <c r="Q1322" s="28" t="str">
        <f>IF(記入用!L1322="","",記入用!L1322)</f>
        <v/>
      </c>
      <c r="S1322" s="28" t="str">
        <f>IF(記入用!N1322="","",ROUNDUP(記入用!N1322,1))</f>
        <v/>
      </c>
      <c r="U1322" s="28" t="str">
        <f>IF(記入用!O1322="","",ROUNDDOWN(記入用!O1322,0))</f>
        <v/>
      </c>
      <c r="W1322" s="28" t="str">
        <f>IF(記入用!P1322="","",ROUNDDOWN(記入用!P1322,0))</f>
        <v/>
      </c>
    </row>
    <row r="1323" spans="1:23">
      <c r="A1323" s="28" t="str">
        <f>IF(記入用!A1323="","",記入用!A1323)</f>
        <v/>
      </c>
      <c r="B1323" s="28" t="str">
        <f>IF(記入用!B1323="","",記入用!B1323)</f>
        <v/>
      </c>
      <c r="C1323" s="28" t="str">
        <f>IF(記入用!C1323="","",記入用!C1323)</f>
        <v/>
      </c>
      <c r="D1323" s="28" t="str">
        <f>IF(記入用!D1323="","",記入用!D1323)</f>
        <v/>
      </c>
      <c r="E1323" s="28" t="str">
        <f>IF(記入用!E1323="","",記入用!E1323)</f>
        <v/>
      </c>
      <c r="F1323" s="28" t="str">
        <f>IF(記入用!F1323="","",記入用!F1323)</f>
        <v/>
      </c>
      <c r="G1323" s="28" t="str">
        <f>IF(OR(記入用!G1323=0,記入用!H1323=0),"",ROUND((記入用!G1323+記入用!H1323)/2,0))</f>
        <v/>
      </c>
      <c r="I1323" s="28" t="str">
        <f>IF(記入用!I1323="","",記入用!I1323)</f>
        <v/>
      </c>
      <c r="K1323" s="28" t="str">
        <f>IF(記入用!J1323="","",ROUNDDOWN(記入用!J1323,0))</f>
        <v/>
      </c>
      <c r="M1323" s="28" t="str">
        <f>IF(記入用!K1323="","",記入用!K1323)</f>
        <v/>
      </c>
      <c r="O1323" s="28" t="str">
        <f>IF(記入用!M1323="","",記入用!M1323)</f>
        <v/>
      </c>
      <c r="Q1323" s="28" t="str">
        <f>IF(記入用!L1323="","",記入用!L1323)</f>
        <v/>
      </c>
      <c r="S1323" s="28" t="str">
        <f>IF(記入用!N1323="","",ROUNDUP(記入用!N1323,1))</f>
        <v/>
      </c>
      <c r="U1323" s="28" t="str">
        <f>IF(記入用!O1323="","",ROUNDDOWN(記入用!O1323,0))</f>
        <v/>
      </c>
      <c r="W1323" s="28" t="str">
        <f>IF(記入用!P1323="","",ROUNDDOWN(記入用!P1323,0))</f>
        <v/>
      </c>
    </row>
    <row r="1324" spans="1:23">
      <c r="A1324" s="28" t="str">
        <f>IF(記入用!A1324="","",記入用!A1324)</f>
        <v/>
      </c>
      <c r="B1324" s="28" t="str">
        <f>IF(記入用!B1324="","",記入用!B1324)</f>
        <v/>
      </c>
      <c r="C1324" s="28" t="str">
        <f>IF(記入用!C1324="","",記入用!C1324)</f>
        <v/>
      </c>
      <c r="D1324" s="28" t="str">
        <f>IF(記入用!D1324="","",記入用!D1324)</f>
        <v/>
      </c>
      <c r="E1324" s="28" t="str">
        <f>IF(記入用!E1324="","",記入用!E1324)</f>
        <v/>
      </c>
      <c r="F1324" s="28" t="str">
        <f>IF(記入用!F1324="","",記入用!F1324)</f>
        <v/>
      </c>
      <c r="G1324" s="28" t="str">
        <f>IF(OR(記入用!G1324=0,記入用!H1324=0),"",ROUND((記入用!G1324+記入用!H1324)/2,0))</f>
        <v/>
      </c>
      <c r="I1324" s="28" t="str">
        <f>IF(記入用!I1324="","",記入用!I1324)</f>
        <v/>
      </c>
      <c r="K1324" s="28" t="str">
        <f>IF(記入用!J1324="","",ROUNDDOWN(記入用!J1324,0))</f>
        <v/>
      </c>
      <c r="M1324" s="28" t="str">
        <f>IF(記入用!K1324="","",記入用!K1324)</f>
        <v/>
      </c>
      <c r="O1324" s="28" t="str">
        <f>IF(記入用!M1324="","",記入用!M1324)</f>
        <v/>
      </c>
      <c r="Q1324" s="28" t="str">
        <f>IF(記入用!L1324="","",記入用!L1324)</f>
        <v/>
      </c>
      <c r="S1324" s="28" t="str">
        <f>IF(記入用!N1324="","",ROUNDUP(記入用!N1324,1))</f>
        <v/>
      </c>
      <c r="U1324" s="28" t="str">
        <f>IF(記入用!O1324="","",ROUNDDOWN(記入用!O1324,0))</f>
        <v/>
      </c>
      <c r="W1324" s="28" t="str">
        <f>IF(記入用!P1324="","",ROUNDDOWN(記入用!P1324,0))</f>
        <v/>
      </c>
    </row>
    <row r="1325" spans="1:23">
      <c r="A1325" s="28" t="str">
        <f>IF(記入用!A1325="","",記入用!A1325)</f>
        <v/>
      </c>
      <c r="B1325" s="28" t="str">
        <f>IF(記入用!B1325="","",記入用!B1325)</f>
        <v/>
      </c>
      <c r="C1325" s="28" t="str">
        <f>IF(記入用!C1325="","",記入用!C1325)</f>
        <v/>
      </c>
      <c r="D1325" s="28" t="str">
        <f>IF(記入用!D1325="","",記入用!D1325)</f>
        <v/>
      </c>
      <c r="E1325" s="28" t="str">
        <f>IF(記入用!E1325="","",記入用!E1325)</f>
        <v/>
      </c>
      <c r="F1325" s="28" t="str">
        <f>IF(記入用!F1325="","",記入用!F1325)</f>
        <v/>
      </c>
      <c r="G1325" s="28" t="str">
        <f>IF(OR(記入用!G1325=0,記入用!H1325=0),"",ROUND((記入用!G1325+記入用!H1325)/2,0))</f>
        <v/>
      </c>
      <c r="I1325" s="28" t="str">
        <f>IF(記入用!I1325="","",記入用!I1325)</f>
        <v/>
      </c>
      <c r="K1325" s="28" t="str">
        <f>IF(記入用!J1325="","",ROUNDDOWN(記入用!J1325,0))</f>
        <v/>
      </c>
      <c r="M1325" s="28" t="str">
        <f>IF(記入用!K1325="","",記入用!K1325)</f>
        <v/>
      </c>
      <c r="O1325" s="28" t="str">
        <f>IF(記入用!M1325="","",記入用!M1325)</f>
        <v/>
      </c>
      <c r="Q1325" s="28" t="str">
        <f>IF(記入用!L1325="","",記入用!L1325)</f>
        <v/>
      </c>
      <c r="S1325" s="28" t="str">
        <f>IF(記入用!N1325="","",ROUNDUP(記入用!N1325,1))</f>
        <v/>
      </c>
      <c r="U1325" s="28" t="str">
        <f>IF(記入用!O1325="","",ROUNDDOWN(記入用!O1325,0))</f>
        <v/>
      </c>
      <c r="W1325" s="28" t="str">
        <f>IF(記入用!P1325="","",ROUNDDOWN(記入用!P1325,0))</f>
        <v/>
      </c>
    </row>
    <row r="1326" spans="1:23">
      <c r="A1326" s="28" t="str">
        <f>IF(記入用!A1326="","",記入用!A1326)</f>
        <v/>
      </c>
      <c r="B1326" s="28" t="str">
        <f>IF(記入用!B1326="","",記入用!B1326)</f>
        <v/>
      </c>
      <c r="C1326" s="28" t="str">
        <f>IF(記入用!C1326="","",記入用!C1326)</f>
        <v/>
      </c>
      <c r="D1326" s="28" t="str">
        <f>IF(記入用!D1326="","",記入用!D1326)</f>
        <v/>
      </c>
      <c r="E1326" s="28" t="str">
        <f>IF(記入用!E1326="","",記入用!E1326)</f>
        <v/>
      </c>
      <c r="F1326" s="28" t="str">
        <f>IF(記入用!F1326="","",記入用!F1326)</f>
        <v/>
      </c>
      <c r="G1326" s="28" t="str">
        <f>IF(OR(記入用!G1326=0,記入用!H1326=0),"",ROUND((記入用!G1326+記入用!H1326)/2,0))</f>
        <v/>
      </c>
      <c r="I1326" s="28" t="str">
        <f>IF(記入用!I1326="","",記入用!I1326)</f>
        <v/>
      </c>
      <c r="K1326" s="28" t="str">
        <f>IF(記入用!J1326="","",ROUNDDOWN(記入用!J1326,0))</f>
        <v/>
      </c>
      <c r="M1326" s="28" t="str">
        <f>IF(記入用!K1326="","",記入用!K1326)</f>
        <v/>
      </c>
      <c r="O1326" s="28" t="str">
        <f>IF(記入用!M1326="","",記入用!M1326)</f>
        <v/>
      </c>
      <c r="Q1326" s="28" t="str">
        <f>IF(記入用!L1326="","",記入用!L1326)</f>
        <v/>
      </c>
      <c r="S1326" s="28" t="str">
        <f>IF(記入用!N1326="","",ROUNDUP(記入用!N1326,1))</f>
        <v/>
      </c>
      <c r="U1326" s="28" t="str">
        <f>IF(記入用!O1326="","",ROUNDDOWN(記入用!O1326,0))</f>
        <v/>
      </c>
      <c r="W1326" s="28" t="str">
        <f>IF(記入用!P1326="","",ROUNDDOWN(記入用!P1326,0))</f>
        <v/>
      </c>
    </row>
    <row r="1327" spans="1:23">
      <c r="A1327" s="28" t="str">
        <f>IF(記入用!A1327="","",記入用!A1327)</f>
        <v/>
      </c>
      <c r="B1327" s="28" t="str">
        <f>IF(記入用!B1327="","",記入用!B1327)</f>
        <v/>
      </c>
      <c r="C1327" s="28" t="str">
        <f>IF(記入用!C1327="","",記入用!C1327)</f>
        <v/>
      </c>
      <c r="D1327" s="28" t="str">
        <f>IF(記入用!D1327="","",記入用!D1327)</f>
        <v/>
      </c>
      <c r="E1327" s="28" t="str">
        <f>IF(記入用!E1327="","",記入用!E1327)</f>
        <v/>
      </c>
      <c r="F1327" s="28" t="str">
        <f>IF(記入用!F1327="","",記入用!F1327)</f>
        <v/>
      </c>
      <c r="G1327" s="28" t="str">
        <f>IF(OR(記入用!G1327=0,記入用!H1327=0),"",ROUND((記入用!G1327+記入用!H1327)/2,0))</f>
        <v/>
      </c>
      <c r="I1327" s="28" t="str">
        <f>IF(記入用!I1327="","",記入用!I1327)</f>
        <v/>
      </c>
      <c r="K1327" s="28" t="str">
        <f>IF(記入用!J1327="","",ROUNDDOWN(記入用!J1327,0))</f>
        <v/>
      </c>
      <c r="M1327" s="28" t="str">
        <f>IF(記入用!K1327="","",記入用!K1327)</f>
        <v/>
      </c>
      <c r="O1327" s="28" t="str">
        <f>IF(記入用!M1327="","",記入用!M1327)</f>
        <v/>
      </c>
      <c r="Q1327" s="28" t="str">
        <f>IF(記入用!L1327="","",記入用!L1327)</f>
        <v/>
      </c>
      <c r="S1327" s="28" t="str">
        <f>IF(記入用!N1327="","",ROUNDUP(記入用!N1327,1))</f>
        <v/>
      </c>
      <c r="U1327" s="28" t="str">
        <f>IF(記入用!O1327="","",ROUNDDOWN(記入用!O1327,0))</f>
        <v/>
      </c>
      <c r="W1327" s="28" t="str">
        <f>IF(記入用!P1327="","",ROUNDDOWN(記入用!P1327,0))</f>
        <v/>
      </c>
    </row>
    <row r="1328" spans="1:23">
      <c r="A1328" s="28" t="str">
        <f>IF(記入用!A1328="","",記入用!A1328)</f>
        <v/>
      </c>
      <c r="B1328" s="28" t="str">
        <f>IF(記入用!B1328="","",記入用!B1328)</f>
        <v/>
      </c>
      <c r="C1328" s="28" t="str">
        <f>IF(記入用!C1328="","",記入用!C1328)</f>
        <v/>
      </c>
      <c r="D1328" s="28" t="str">
        <f>IF(記入用!D1328="","",記入用!D1328)</f>
        <v/>
      </c>
      <c r="E1328" s="28" t="str">
        <f>IF(記入用!E1328="","",記入用!E1328)</f>
        <v/>
      </c>
      <c r="F1328" s="28" t="str">
        <f>IF(記入用!F1328="","",記入用!F1328)</f>
        <v/>
      </c>
      <c r="G1328" s="28" t="str">
        <f>IF(OR(記入用!G1328=0,記入用!H1328=0),"",ROUND((記入用!G1328+記入用!H1328)/2,0))</f>
        <v/>
      </c>
      <c r="I1328" s="28" t="str">
        <f>IF(記入用!I1328="","",記入用!I1328)</f>
        <v/>
      </c>
      <c r="K1328" s="28" t="str">
        <f>IF(記入用!J1328="","",ROUNDDOWN(記入用!J1328,0))</f>
        <v/>
      </c>
      <c r="M1328" s="28" t="str">
        <f>IF(記入用!K1328="","",記入用!K1328)</f>
        <v/>
      </c>
      <c r="O1328" s="28" t="str">
        <f>IF(記入用!M1328="","",記入用!M1328)</f>
        <v/>
      </c>
      <c r="Q1328" s="28" t="str">
        <f>IF(記入用!L1328="","",記入用!L1328)</f>
        <v/>
      </c>
      <c r="S1328" s="28" t="str">
        <f>IF(記入用!N1328="","",ROUNDUP(記入用!N1328,1))</f>
        <v/>
      </c>
      <c r="U1328" s="28" t="str">
        <f>IF(記入用!O1328="","",ROUNDDOWN(記入用!O1328,0))</f>
        <v/>
      </c>
      <c r="W1328" s="28" t="str">
        <f>IF(記入用!P1328="","",ROUNDDOWN(記入用!P1328,0))</f>
        <v/>
      </c>
    </row>
    <row r="1329" spans="1:23">
      <c r="A1329" s="28" t="str">
        <f>IF(記入用!A1329="","",記入用!A1329)</f>
        <v/>
      </c>
      <c r="B1329" s="28" t="str">
        <f>IF(記入用!B1329="","",記入用!B1329)</f>
        <v/>
      </c>
      <c r="C1329" s="28" t="str">
        <f>IF(記入用!C1329="","",記入用!C1329)</f>
        <v/>
      </c>
      <c r="D1329" s="28" t="str">
        <f>IF(記入用!D1329="","",記入用!D1329)</f>
        <v/>
      </c>
      <c r="E1329" s="28" t="str">
        <f>IF(記入用!E1329="","",記入用!E1329)</f>
        <v/>
      </c>
      <c r="F1329" s="28" t="str">
        <f>IF(記入用!F1329="","",記入用!F1329)</f>
        <v/>
      </c>
      <c r="G1329" s="28" t="str">
        <f>IF(OR(記入用!G1329=0,記入用!H1329=0),"",ROUND((記入用!G1329+記入用!H1329)/2,0))</f>
        <v/>
      </c>
      <c r="I1329" s="28" t="str">
        <f>IF(記入用!I1329="","",記入用!I1329)</f>
        <v/>
      </c>
      <c r="K1329" s="28" t="str">
        <f>IF(記入用!J1329="","",ROUNDDOWN(記入用!J1329,0))</f>
        <v/>
      </c>
      <c r="M1329" s="28" t="str">
        <f>IF(記入用!K1329="","",記入用!K1329)</f>
        <v/>
      </c>
      <c r="O1329" s="28" t="str">
        <f>IF(記入用!M1329="","",記入用!M1329)</f>
        <v/>
      </c>
      <c r="Q1329" s="28" t="str">
        <f>IF(記入用!L1329="","",記入用!L1329)</f>
        <v/>
      </c>
      <c r="S1329" s="28" t="str">
        <f>IF(記入用!N1329="","",ROUNDUP(記入用!N1329,1))</f>
        <v/>
      </c>
      <c r="U1329" s="28" t="str">
        <f>IF(記入用!O1329="","",ROUNDDOWN(記入用!O1329,0))</f>
        <v/>
      </c>
      <c r="W1329" s="28" t="str">
        <f>IF(記入用!P1329="","",ROUNDDOWN(記入用!P1329,0))</f>
        <v/>
      </c>
    </row>
    <row r="1330" spans="1:23">
      <c r="A1330" s="28" t="str">
        <f>IF(記入用!A1330="","",記入用!A1330)</f>
        <v/>
      </c>
      <c r="B1330" s="28" t="str">
        <f>IF(記入用!B1330="","",記入用!B1330)</f>
        <v/>
      </c>
      <c r="C1330" s="28" t="str">
        <f>IF(記入用!C1330="","",記入用!C1330)</f>
        <v/>
      </c>
      <c r="D1330" s="28" t="str">
        <f>IF(記入用!D1330="","",記入用!D1330)</f>
        <v/>
      </c>
      <c r="E1330" s="28" t="str">
        <f>IF(記入用!E1330="","",記入用!E1330)</f>
        <v/>
      </c>
      <c r="F1330" s="28" t="str">
        <f>IF(記入用!F1330="","",記入用!F1330)</f>
        <v/>
      </c>
      <c r="G1330" s="28" t="str">
        <f>IF(OR(記入用!G1330=0,記入用!H1330=0),"",ROUND((記入用!G1330+記入用!H1330)/2,0))</f>
        <v/>
      </c>
      <c r="I1330" s="28" t="str">
        <f>IF(記入用!I1330="","",記入用!I1330)</f>
        <v/>
      </c>
      <c r="K1330" s="28" t="str">
        <f>IF(記入用!J1330="","",ROUNDDOWN(記入用!J1330,0))</f>
        <v/>
      </c>
      <c r="M1330" s="28" t="str">
        <f>IF(記入用!K1330="","",記入用!K1330)</f>
        <v/>
      </c>
      <c r="O1330" s="28" t="str">
        <f>IF(記入用!M1330="","",記入用!M1330)</f>
        <v/>
      </c>
      <c r="Q1330" s="28" t="str">
        <f>IF(記入用!L1330="","",記入用!L1330)</f>
        <v/>
      </c>
      <c r="S1330" s="28" t="str">
        <f>IF(記入用!N1330="","",ROUNDUP(記入用!N1330,1))</f>
        <v/>
      </c>
      <c r="U1330" s="28" t="str">
        <f>IF(記入用!O1330="","",ROUNDDOWN(記入用!O1330,0))</f>
        <v/>
      </c>
      <c r="W1330" s="28" t="str">
        <f>IF(記入用!P1330="","",ROUNDDOWN(記入用!P1330,0))</f>
        <v/>
      </c>
    </row>
    <row r="1331" spans="1:23">
      <c r="A1331" s="28" t="str">
        <f>IF(記入用!A1331="","",記入用!A1331)</f>
        <v/>
      </c>
      <c r="B1331" s="28" t="str">
        <f>IF(記入用!B1331="","",記入用!B1331)</f>
        <v/>
      </c>
      <c r="C1331" s="28" t="str">
        <f>IF(記入用!C1331="","",記入用!C1331)</f>
        <v/>
      </c>
      <c r="D1331" s="28" t="str">
        <f>IF(記入用!D1331="","",記入用!D1331)</f>
        <v/>
      </c>
      <c r="E1331" s="28" t="str">
        <f>IF(記入用!E1331="","",記入用!E1331)</f>
        <v/>
      </c>
      <c r="F1331" s="28" t="str">
        <f>IF(記入用!F1331="","",記入用!F1331)</f>
        <v/>
      </c>
      <c r="G1331" s="28" t="str">
        <f>IF(OR(記入用!G1331=0,記入用!H1331=0),"",ROUND((記入用!G1331+記入用!H1331)/2,0))</f>
        <v/>
      </c>
      <c r="I1331" s="28" t="str">
        <f>IF(記入用!I1331="","",記入用!I1331)</f>
        <v/>
      </c>
      <c r="K1331" s="28" t="str">
        <f>IF(記入用!J1331="","",ROUNDDOWN(記入用!J1331,0))</f>
        <v/>
      </c>
      <c r="M1331" s="28" t="str">
        <f>IF(記入用!K1331="","",記入用!K1331)</f>
        <v/>
      </c>
      <c r="O1331" s="28" t="str">
        <f>IF(記入用!M1331="","",記入用!M1331)</f>
        <v/>
      </c>
      <c r="Q1331" s="28" t="str">
        <f>IF(記入用!L1331="","",記入用!L1331)</f>
        <v/>
      </c>
      <c r="S1331" s="28" t="str">
        <f>IF(記入用!N1331="","",ROUNDUP(記入用!N1331,1))</f>
        <v/>
      </c>
      <c r="U1331" s="28" t="str">
        <f>IF(記入用!O1331="","",ROUNDDOWN(記入用!O1331,0))</f>
        <v/>
      </c>
      <c r="W1331" s="28" t="str">
        <f>IF(記入用!P1331="","",ROUNDDOWN(記入用!P1331,0))</f>
        <v/>
      </c>
    </row>
    <row r="1332" spans="1:23">
      <c r="A1332" s="28" t="str">
        <f>IF(記入用!A1332="","",記入用!A1332)</f>
        <v/>
      </c>
      <c r="B1332" s="28" t="str">
        <f>IF(記入用!B1332="","",記入用!B1332)</f>
        <v/>
      </c>
      <c r="C1332" s="28" t="str">
        <f>IF(記入用!C1332="","",記入用!C1332)</f>
        <v/>
      </c>
      <c r="D1332" s="28" t="str">
        <f>IF(記入用!D1332="","",記入用!D1332)</f>
        <v/>
      </c>
      <c r="E1332" s="28" t="str">
        <f>IF(記入用!E1332="","",記入用!E1332)</f>
        <v/>
      </c>
      <c r="F1332" s="28" t="str">
        <f>IF(記入用!F1332="","",記入用!F1332)</f>
        <v/>
      </c>
      <c r="G1332" s="28" t="str">
        <f>IF(OR(記入用!G1332=0,記入用!H1332=0),"",ROUND((記入用!G1332+記入用!H1332)/2,0))</f>
        <v/>
      </c>
      <c r="I1332" s="28" t="str">
        <f>IF(記入用!I1332="","",記入用!I1332)</f>
        <v/>
      </c>
      <c r="K1332" s="28" t="str">
        <f>IF(記入用!J1332="","",ROUNDDOWN(記入用!J1332,0))</f>
        <v/>
      </c>
      <c r="M1332" s="28" t="str">
        <f>IF(記入用!K1332="","",記入用!K1332)</f>
        <v/>
      </c>
      <c r="O1332" s="28" t="str">
        <f>IF(記入用!M1332="","",記入用!M1332)</f>
        <v/>
      </c>
      <c r="Q1332" s="28" t="str">
        <f>IF(記入用!L1332="","",記入用!L1332)</f>
        <v/>
      </c>
      <c r="S1332" s="28" t="str">
        <f>IF(記入用!N1332="","",ROUNDUP(記入用!N1332,1))</f>
        <v/>
      </c>
      <c r="U1332" s="28" t="str">
        <f>IF(記入用!O1332="","",ROUNDDOWN(記入用!O1332,0))</f>
        <v/>
      </c>
      <c r="W1332" s="28" t="str">
        <f>IF(記入用!P1332="","",ROUNDDOWN(記入用!P1332,0))</f>
        <v/>
      </c>
    </row>
    <row r="1333" spans="1:23">
      <c r="A1333" s="28" t="str">
        <f>IF(記入用!A1333="","",記入用!A1333)</f>
        <v/>
      </c>
      <c r="B1333" s="28" t="str">
        <f>IF(記入用!B1333="","",記入用!B1333)</f>
        <v/>
      </c>
      <c r="C1333" s="28" t="str">
        <f>IF(記入用!C1333="","",記入用!C1333)</f>
        <v/>
      </c>
      <c r="D1333" s="28" t="str">
        <f>IF(記入用!D1333="","",記入用!D1333)</f>
        <v/>
      </c>
      <c r="E1333" s="28" t="str">
        <f>IF(記入用!E1333="","",記入用!E1333)</f>
        <v/>
      </c>
      <c r="F1333" s="28" t="str">
        <f>IF(記入用!F1333="","",記入用!F1333)</f>
        <v/>
      </c>
      <c r="G1333" s="28" t="str">
        <f>IF(OR(記入用!G1333=0,記入用!H1333=0),"",ROUND((記入用!G1333+記入用!H1333)/2,0))</f>
        <v/>
      </c>
      <c r="I1333" s="28" t="str">
        <f>IF(記入用!I1333="","",記入用!I1333)</f>
        <v/>
      </c>
      <c r="K1333" s="28" t="str">
        <f>IF(記入用!J1333="","",ROUNDDOWN(記入用!J1333,0))</f>
        <v/>
      </c>
      <c r="M1333" s="28" t="str">
        <f>IF(記入用!K1333="","",記入用!K1333)</f>
        <v/>
      </c>
      <c r="O1333" s="28" t="str">
        <f>IF(記入用!M1333="","",記入用!M1333)</f>
        <v/>
      </c>
      <c r="Q1333" s="28" t="str">
        <f>IF(記入用!L1333="","",記入用!L1333)</f>
        <v/>
      </c>
      <c r="S1333" s="28" t="str">
        <f>IF(記入用!N1333="","",ROUNDUP(記入用!N1333,1))</f>
        <v/>
      </c>
      <c r="U1333" s="28" t="str">
        <f>IF(記入用!O1333="","",ROUNDDOWN(記入用!O1333,0))</f>
        <v/>
      </c>
      <c r="W1333" s="28" t="str">
        <f>IF(記入用!P1333="","",ROUNDDOWN(記入用!P1333,0))</f>
        <v/>
      </c>
    </row>
    <row r="1334" spans="1:23">
      <c r="A1334" s="28" t="str">
        <f>IF(記入用!A1334="","",記入用!A1334)</f>
        <v/>
      </c>
      <c r="B1334" s="28" t="str">
        <f>IF(記入用!B1334="","",記入用!B1334)</f>
        <v/>
      </c>
      <c r="C1334" s="28" t="str">
        <f>IF(記入用!C1334="","",記入用!C1334)</f>
        <v/>
      </c>
      <c r="D1334" s="28" t="str">
        <f>IF(記入用!D1334="","",記入用!D1334)</f>
        <v/>
      </c>
      <c r="E1334" s="28" t="str">
        <f>IF(記入用!E1334="","",記入用!E1334)</f>
        <v/>
      </c>
      <c r="F1334" s="28" t="str">
        <f>IF(記入用!F1334="","",記入用!F1334)</f>
        <v/>
      </c>
      <c r="G1334" s="28" t="str">
        <f>IF(OR(記入用!G1334=0,記入用!H1334=0),"",ROUND((記入用!G1334+記入用!H1334)/2,0))</f>
        <v/>
      </c>
      <c r="I1334" s="28" t="str">
        <f>IF(記入用!I1334="","",記入用!I1334)</f>
        <v/>
      </c>
      <c r="K1334" s="28" t="str">
        <f>IF(記入用!J1334="","",ROUNDDOWN(記入用!J1334,0))</f>
        <v/>
      </c>
      <c r="M1334" s="28" t="str">
        <f>IF(記入用!K1334="","",記入用!K1334)</f>
        <v/>
      </c>
      <c r="O1334" s="28" t="str">
        <f>IF(記入用!M1334="","",記入用!M1334)</f>
        <v/>
      </c>
      <c r="Q1334" s="28" t="str">
        <f>IF(記入用!L1334="","",記入用!L1334)</f>
        <v/>
      </c>
      <c r="S1334" s="28" t="str">
        <f>IF(記入用!N1334="","",ROUNDUP(記入用!N1334,1))</f>
        <v/>
      </c>
      <c r="U1334" s="28" t="str">
        <f>IF(記入用!O1334="","",ROUNDDOWN(記入用!O1334,0))</f>
        <v/>
      </c>
      <c r="W1334" s="28" t="str">
        <f>IF(記入用!P1334="","",ROUNDDOWN(記入用!P1334,0))</f>
        <v/>
      </c>
    </row>
    <row r="1335" spans="1:23">
      <c r="A1335" s="28" t="str">
        <f>IF(記入用!A1335="","",記入用!A1335)</f>
        <v/>
      </c>
      <c r="B1335" s="28" t="str">
        <f>IF(記入用!B1335="","",記入用!B1335)</f>
        <v/>
      </c>
      <c r="C1335" s="28" t="str">
        <f>IF(記入用!C1335="","",記入用!C1335)</f>
        <v/>
      </c>
      <c r="D1335" s="28" t="str">
        <f>IF(記入用!D1335="","",記入用!D1335)</f>
        <v/>
      </c>
      <c r="E1335" s="28" t="str">
        <f>IF(記入用!E1335="","",記入用!E1335)</f>
        <v/>
      </c>
      <c r="F1335" s="28" t="str">
        <f>IF(記入用!F1335="","",記入用!F1335)</f>
        <v/>
      </c>
      <c r="G1335" s="28" t="str">
        <f>IF(OR(記入用!G1335=0,記入用!H1335=0),"",ROUND((記入用!G1335+記入用!H1335)/2,0))</f>
        <v/>
      </c>
      <c r="I1335" s="28" t="str">
        <f>IF(記入用!I1335="","",記入用!I1335)</f>
        <v/>
      </c>
      <c r="K1335" s="28" t="str">
        <f>IF(記入用!J1335="","",ROUNDDOWN(記入用!J1335,0))</f>
        <v/>
      </c>
      <c r="M1335" s="28" t="str">
        <f>IF(記入用!K1335="","",記入用!K1335)</f>
        <v/>
      </c>
      <c r="O1335" s="28" t="str">
        <f>IF(記入用!M1335="","",記入用!M1335)</f>
        <v/>
      </c>
      <c r="Q1335" s="28" t="str">
        <f>IF(記入用!L1335="","",記入用!L1335)</f>
        <v/>
      </c>
      <c r="S1335" s="28" t="str">
        <f>IF(記入用!N1335="","",ROUNDUP(記入用!N1335,1))</f>
        <v/>
      </c>
      <c r="U1335" s="28" t="str">
        <f>IF(記入用!O1335="","",ROUNDDOWN(記入用!O1335,0))</f>
        <v/>
      </c>
      <c r="W1335" s="28" t="str">
        <f>IF(記入用!P1335="","",ROUNDDOWN(記入用!P1335,0))</f>
        <v/>
      </c>
    </row>
    <row r="1336" spans="1:23">
      <c r="A1336" s="28" t="str">
        <f>IF(記入用!A1336="","",記入用!A1336)</f>
        <v/>
      </c>
      <c r="B1336" s="28" t="str">
        <f>IF(記入用!B1336="","",記入用!B1336)</f>
        <v/>
      </c>
      <c r="C1336" s="28" t="str">
        <f>IF(記入用!C1336="","",記入用!C1336)</f>
        <v/>
      </c>
      <c r="D1336" s="28" t="str">
        <f>IF(記入用!D1336="","",記入用!D1336)</f>
        <v/>
      </c>
      <c r="E1336" s="28" t="str">
        <f>IF(記入用!E1336="","",記入用!E1336)</f>
        <v/>
      </c>
      <c r="F1336" s="28" t="str">
        <f>IF(記入用!F1336="","",記入用!F1336)</f>
        <v/>
      </c>
      <c r="G1336" s="28" t="str">
        <f>IF(OR(記入用!G1336=0,記入用!H1336=0),"",ROUND((記入用!G1336+記入用!H1336)/2,0))</f>
        <v/>
      </c>
      <c r="I1336" s="28" t="str">
        <f>IF(記入用!I1336="","",記入用!I1336)</f>
        <v/>
      </c>
      <c r="K1336" s="28" t="str">
        <f>IF(記入用!J1336="","",ROUNDDOWN(記入用!J1336,0))</f>
        <v/>
      </c>
      <c r="M1336" s="28" t="str">
        <f>IF(記入用!K1336="","",記入用!K1336)</f>
        <v/>
      </c>
      <c r="O1336" s="28" t="str">
        <f>IF(記入用!M1336="","",記入用!M1336)</f>
        <v/>
      </c>
      <c r="Q1336" s="28" t="str">
        <f>IF(記入用!L1336="","",記入用!L1336)</f>
        <v/>
      </c>
      <c r="S1336" s="28" t="str">
        <f>IF(記入用!N1336="","",ROUNDUP(記入用!N1336,1))</f>
        <v/>
      </c>
      <c r="U1336" s="28" t="str">
        <f>IF(記入用!O1336="","",ROUNDDOWN(記入用!O1336,0))</f>
        <v/>
      </c>
      <c r="W1336" s="28" t="str">
        <f>IF(記入用!P1336="","",ROUNDDOWN(記入用!P1336,0))</f>
        <v/>
      </c>
    </row>
    <row r="1337" spans="1:23">
      <c r="A1337" s="28" t="str">
        <f>IF(記入用!A1337="","",記入用!A1337)</f>
        <v/>
      </c>
      <c r="B1337" s="28" t="str">
        <f>IF(記入用!B1337="","",記入用!B1337)</f>
        <v/>
      </c>
      <c r="C1337" s="28" t="str">
        <f>IF(記入用!C1337="","",記入用!C1337)</f>
        <v/>
      </c>
      <c r="D1337" s="28" t="str">
        <f>IF(記入用!D1337="","",記入用!D1337)</f>
        <v/>
      </c>
      <c r="E1337" s="28" t="str">
        <f>IF(記入用!E1337="","",記入用!E1337)</f>
        <v/>
      </c>
      <c r="F1337" s="28" t="str">
        <f>IF(記入用!F1337="","",記入用!F1337)</f>
        <v/>
      </c>
      <c r="G1337" s="28" t="str">
        <f>IF(OR(記入用!G1337=0,記入用!H1337=0),"",ROUND((記入用!G1337+記入用!H1337)/2,0))</f>
        <v/>
      </c>
      <c r="I1337" s="28" t="str">
        <f>IF(記入用!I1337="","",記入用!I1337)</f>
        <v/>
      </c>
      <c r="K1337" s="28" t="str">
        <f>IF(記入用!J1337="","",ROUNDDOWN(記入用!J1337,0))</f>
        <v/>
      </c>
      <c r="M1337" s="28" t="str">
        <f>IF(記入用!K1337="","",記入用!K1337)</f>
        <v/>
      </c>
      <c r="O1337" s="28" t="str">
        <f>IF(記入用!M1337="","",記入用!M1337)</f>
        <v/>
      </c>
      <c r="Q1337" s="28" t="str">
        <f>IF(記入用!L1337="","",記入用!L1337)</f>
        <v/>
      </c>
      <c r="S1337" s="28" t="str">
        <f>IF(記入用!N1337="","",ROUNDUP(記入用!N1337,1))</f>
        <v/>
      </c>
      <c r="U1337" s="28" t="str">
        <f>IF(記入用!O1337="","",ROUNDDOWN(記入用!O1337,0))</f>
        <v/>
      </c>
      <c r="W1337" s="28" t="str">
        <f>IF(記入用!P1337="","",ROUNDDOWN(記入用!P1337,0))</f>
        <v/>
      </c>
    </row>
    <row r="1338" spans="1:23">
      <c r="A1338" s="28" t="str">
        <f>IF(記入用!A1338="","",記入用!A1338)</f>
        <v/>
      </c>
      <c r="B1338" s="28" t="str">
        <f>IF(記入用!B1338="","",記入用!B1338)</f>
        <v/>
      </c>
      <c r="C1338" s="28" t="str">
        <f>IF(記入用!C1338="","",記入用!C1338)</f>
        <v/>
      </c>
      <c r="D1338" s="28" t="str">
        <f>IF(記入用!D1338="","",記入用!D1338)</f>
        <v/>
      </c>
      <c r="E1338" s="28" t="str">
        <f>IF(記入用!E1338="","",記入用!E1338)</f>
        <v/>
      </c>
      <c r="F1338" s="28" t="str">
        <f>IF(記入用!F1338="","",記入用!F1338)</f>
        <v/>
      </c>
      <c r="G1338" s="28" t="str">
        <f>IF(OR(記入用!G1338=0,記入用!H1338=0),"",ROUND((記入用!G1338+記入用!H1338)/2,0))</f>
        <v/>
      </c>
      <c r="I1338" s="28" t="str">
        <f>IF(記入用!I1338="","",記入用!I1338)</f>
        <v/>
      </c>
      <c r="K1338" s="28" t="str">
        <f>IF(記入用!J1338="","",ROUNDDOWN(記入用!J1338,0))</f>
        <v/>
      </c>
      <c r="M1338" s="28" t="str">
        <f>IF(記入用!K1338="","",記入用!K1338)</f>
        <v/>
      </c>
      <c r="O1338" s="28" t="str">
        <f>IF(記入用!M1338="","",記入用!M1338)</f>
        <v/>
      </c>
      <c r="Q1338" s="28" t="str">
        <f>IF(記入用!L1338="","",記入用!L1338)</f>
        <v/>
      </c>
      <c r="S1338" s="28" t="str">
        <f>IF(記入用!N1338="","",ROUNDUP(記入用!N1338,1))</f>
        <v/>
      </c>
      <c r="U1338" s="28" t="str">
        <f>IF(記入用!O1338="","",ROUNDDOWN(記入用!O1338,0))</f>
        <v/>
      </c>
      <c r="W1338" s="28" t="str">
        <f>IF(記入用!P1338="","",ROUNDDOWN(記入用!P1338,0))</f>
        <v/>
      </c>
    </row>
    <row r="1339" spans="1:23">
      <c r="A1339" s="28" t="str">
        <f>IF(記入用!A1339="","",記入用!A1339)</f>
        <v/>
      </c>
      <c r="B1339" s="28" t="str">
        <f>IF(記入用!B1339="","",記入用!B1339)</f>
        <v/>
      </c>
      <c r="C1339" s="28" t="str">
        <f>IF(記入用!C1339="","",記入用!C1339)</f>
        <v/>
      </c>
      <c r="D1339" s="28" t="str">
        <f>IF(記入用!D1339="","",記入用!D1339)</f>
        <v/>
      </c>
      <c r="E1339" s="28" t="str">
        <f>IF(記入用!E1339="","",記入用!E1339)</f>
        <v/>
      </c>
      <c r="F1339" s="28" t="str">
        <f>IF(記入用!F1339="","",記入用!F1339)</f>
        <v/>
      </c>
      <c r="G1339" s="28" t="str">
        <f>IF(OR(記入用!G1339=0,記入用!H1339=0),"",ROUND((記入用!G1339+記入用!H1339)/2,0))</f>
        <v/>
      </c>
      <c r="I1339" s="28" t="str">
        <f>IF(記入用!I1339="","",記入用!I1339)</f>
        <v/>
      </c>
      <c r="K1339" s="28" t="str">
        <f>IF(記入用!J1339="","",ROUNDDOWN(記入用!J1339,0))</f>
        <v/>
      </c>
      <c r="M1339" s="28" t="str">
        <f>IF(記入用!K1339="","",記入用!K1339)</f>
        <v/>
      </c>
      <c r="O1339" s="28" t="str">
        <f>IF(記入用!M1339="","",記入用!M1339)</f>
        <v/>
      </c>
      <c r="Q1339" s="28" t="str">
        <f>IF(記入用!L1339="","",記入用!L1339)</f>
        <v/>
      </c>
      <c r="S1339" s="28" t="str">
        <f>IF(記入用!N1339="","",ROUNDUP(記入用!N1339,1))</f>
        <v/>
      </c>
      <c r="U1339" s="28" t="str">
        <f>IF(記入用!O1339="","",ROUNDDOWN(記入用!O1339,0))</f>
        <v/>
      </c>
      <c r="W1339" s="28" t="str">
        <f>IF(記入用!P1339="","",ROUNDDOWN(記入用!P1339,0))</f>
        <v/>
      </c>
    </row>
    <row r="1340" spans="1:23">
      <c r="A1340" s="28" t="str">
        <f>IF(記入用!A1340="","",記入用!A1340)</f>
        <v/>
      </c>
      <c r="B1340" s="28" t="str">
        <f>IF(記入用!B1340="","",記入用!B1340)</f>
        <v/>
      </c>
      <c r="C1340" s="28" t="str">
        <f>IF(記入用!C1340="","",記入用!C1340)</f>
        <v/>
      </c>
      <c r="D1340" s="28" t="str">
        <f>IF(記入用!D1340="","",記入用!D1340)</f>
        <v/>
      </c>
      <c r="E1340" s="28" t="str">
        <f>IF(記入用!E1340="","",記入用!E1340)</f>
        <v/>
      </c>
      <c r="F1340" s="28" t="str">
        <f>IF(記入用!F1340="","",記入用!F1340)</f>
        <v/>
      </c>
      <c r="G1340" s="28" t="str">
        <f>IF(OR(記入用!G1340=0,記入用!H1340=0),"",ROUND((記入用!G1340+記入用!H1340)/2,0))</f>
        <v/>
      </c>
      <c r="I1340" s="28" t="str">
        <f>IF(記入用!I1340="","",記入用!I1340)</f>
        <v/>
      </c>
      <c r="K1340" s="28" t="str">
        <f>IF(記入用!J1340="","",ROUNDDOWN(記入用!J1340,0))</f>
        <v/>
      </c>
      <c r="M1340" s="28" t="str">
        <f>IF(記入用!K1340="","",記入用!K1340)</f>
        <v/>
      </c>
      <c r="O1340" s="28" t="str">
        <f>IF(記入用!M1340="","",記入用!M1340)</f>
        <v/>
      </c>
      <c r="Q1340" s="28" t="str">
        <f>IF(記入用!L1340="","",記入用!L1340)</f>
        <v/>
      </c>
      <c r="S1340" s="28" t="str">
        <f>IF(記入用!N1340="","",ROUNDUP(記入用!N1340,1))</f>
        <v/>
      </c>
      <c r="U1340" s="28" t="str">
        <f>IF(記入用!O1340="","",ROUNDDOWN(記入用!O1340,0))</f>
        <v/>
      </c>
      <c r="W1340" s="28" t="str">
        <f>IF(記入用!P1340="","",ROUNDDOWN(記入用!P1340,0))</f>
        <v/>
      </c>
    </row>
    <row r="1341" spans="1:23">
      <c r="A1341" s="28" t="str">
        <f>IF(記入用!A1341="","",記入用!A1341)</f>
        <v/>
      </c>
      <c r="B1341" s="28" t="str">
        <f>IF(記入用!B1341="","",記入用!B1341)</f>
        <v/>
      </c>
      <c r="C1341" s="28" t="str">
        <f>IF(記入用!C1341="","",記入用!C1341)</f>
        <v/>
      </c>
      <c r="D1341" s="28" t="str">
        <f>IF(記入用!D1341="","",記入用!D1341)</f>
        <v/>
      </c>
      <c r="E1341" s="28" t="str">
        <f>IF(記入用!E1341="","",記入用!E1341)</f>
        <v/>
      </c>
      <c r="F1341" s="28" t="str">
        <f>IF(記入用!F1341="","",記入用!F1341)</f>
        <v/>
      </c>
      <c r="G1341" s="28" t="str">
        <f>IF(OR(記入用!G1341=0,記入用!H1341=0),"",ROUND((記入用!G1341+記入用!H1341)/2,0))</f>
        <v/>
      </c>
      <c r="I1341" s="28" t="str">
        <f>IF(記入用!I1341="","",記入用!I1341)</f>
        <v/>
      </c>
      <c r="K1341" s="28" t="str">
        <f>IF(記入用!J1341="","",ROUNDDOWN(記入用!J1341,0))</f>
        <v/>
      </c>
      <c r="M1341" s="28" t="str">
        <f>IF(記入用!K1341="","",記入用!K1341)</f>
        <v/>
      </c>
      <c r="O1341" s="28" t="str">
        <f>IF(記入用!M1341="","",記入用!M1341)</f>
        <v/>
      </c>
      <c r="Q1341" s="28" t="str">
        <f>IF(記入用!L1341="","",記入用!L1341)</f>
        <v/>
      </c>
      <c r="S1341" s="28" t="str">
        <f>IF(記入用!N1341="","",ROUNDUP(記入用!N1341,1))</f>
        <v/>
      </c>
      <c r="U1341" s="28" t="str">
        <f>IF(記入用!O1341="","",ROUNDDOWN(記入用!O1341,0))</f>
        <v/>
      </c>
      <c r="W1341" s="28" t="str">
        <f>IF(記入用!P1341="","",ROUNDDOWN(記入用!P1341,0))</f>
        <v/>
      </c>
    </row>
    <row r="1342" spans="1:23">
      <c r="A1342" s="28" t="str">
        <f>IF(記入用!A1342="","",記入用!A1342)</f>
        <v/>
      </c>
      <c r="B1342" s="28" t="str">
        <f>IF(記入用!B1342="","",記入用!B1342)</f>
        <v/>
      </c>
      <c r="C1342" s="28" t="str">
        <f>IF(記入用!C1342="","",記入用!C1342)</f>
        <v/>
      </c>
      <c r="D1342" s="28" t="str">
        <f>IF(記入用!D1342="","",記入用!D1342)</f>
        <v/>
      </c>
      <c r="E1342" s="28" t="str">
        <f>IF(記入用!E1342="","",記入用!E1342)</f>
        <v/>
      </c>
      <c r="F1342" s="28" t="str">
        <f>IF(記入用!F1342="","",記入用!F1342)</f>
        <v/>
      </c>
      <c r="G1342" s="28" t="str">
        <f>IF(OR(記入用!G1342=0,記入用!H1342=0),"",ROUND((記入用!G1342+記入用!H1342)/2,0))</f>
        <v/>
      </c>
      <c r="I1342" s="28" t="str">
        <f>IF(記入用!I1342="","",記入用!I1342)</f>
        <v/>
      </c>
      <c r="K1342" s="28" t="str">
        <f>IF(記入用!J1342="","",ROUNDDOWN(記入用!J1342,0))</f>
        <v/>
      </c>
      <c r="M1342" s="28" t="str">
        <f>IF(記入用!K1342="","",記入用!K1342)</f>
        <v/>
      </c>
      <c r="O1342" s="28" t="str">
        <f>IF(記入用!M1342="","",記入用!M1342)</f>
        <v/>
      </c>
      <c r="Q1342" s="28" t="str">
        <f>IF(記入用!L1342="","",記入用!L1342)</f>
        <v/>
      </c>
      <c r="S1342" s="28" t="str">
        <f>IF(記入用!N1342="","",ROUNDUP(記入用!N1342,1))</f>
        <v/>
      </c>
      <c r="U1342" s="28" t="str">
        <f>IF(記入用!O1342="","",ROUNDDOWN(記入用!O1342,0))</f>
        <v/>
      </c>
      <c r="W1342" s="28" t="str">
        <f>IF(記入用!P1342="","",ROUNDDOWN(記入用!P1342,0))</f>
        <v/>
      </c>
    </row>
    <row r="1343" spans="1:23">
      <c r="A1343" s="28" t="str">
        <f>IF(記入用!A1343="","",記入用!A1343)</f>
        <v/>
      </c>
      <c r="B1343" s="28" t="str">
        <f>IF(記入用!B1343="","",記入用!B1343)</f>
        <v/>
      </c>
      <c r="C1343" s="28" t="str">
        <f>IF(記入用!C1343="","",記入用!C1343)</f>
        <v/>
      </c>
      <c r="D1343" s="28" t="str">
        <f>IF(記入用!D1343="","",記入用!D1343)</f>
        <v/>
      </c>
      <c r="E1343" s="28" t="str">
        <f>IF(記入用!E1343="","",記入用!E1343)</f>
        <v/>
      </c>
      <c r="F1343" s="28" t="str">
        <f>IF(記入用!F1343="","",記入用!F1343)</f>
        <v/>
      </c>
      <c r="G1343" s="28" t="str">
        <f>IF(OR(記入用!G1343=0,記入用!H1343=0),"",ROUND((記入用!G1343+記入用!H1343)/2,0))</f>
        <v/>
      </c>
      <c r="I1343" s="28" t="str">
        <f>IF(記入用!I1343="","",記入用!I1343)</f>
        <v/>
      </c>
      <c r="K1343" s="28" t="str">
        <f>IF(記入用!J1343="","",ROUNDDOWN(記入用!J1343,0))</f>
        <v/>
      </c>
      <c r="M1343" s="28" t="str">
        <f>IF(記入用!K1343="","",記入用!K1343)</f>
        <v/>
      </c>
      <c r="O1343" s="28" t="str">
        <f>IF(記入用!M1343="","",記入用!M1343)</f>
        <v/>
      </c>
      <c r="Q1343" s="28" t="str">
        <f>IF(記入用!L1343="","",記入用!L1343)</f>
        <v/>
      </c>
      <c r="S1343" s="28" t="str">
        <f>IF(記入用!N1343="","",ROUNDUP(記入用!N1343,1))</f>
        <v/>
      </c>
      <c r="U1343" s="28" t="str">
        <f>IF(記入用!O1343="","",ROUNDDOWN(記入用!O1343,0))</f>
        <v/>
      </c>
      <c r="W1343" s="28" t="str">
        <f>IF(記入用!P1343="","",ROUNDDOWN(記入用!P1343,0))</f>
        <v/>
      </c>
    </row>
    <row r="1344" spans="1:23">
      <c r="A1344" s="28" t="str">
        <f>IF(記入用!A1344="","",記入用!A1344)</f>
        <v/>
      </c>
      <c r="B1344" s="28" t="str">
        <f>IF(記入用!B1344="","",記入用!B1344)</f>
        <v/>
      </c>
      <c r="C1344" s="28" t="str">
        <f>IF(記入用!C1344="","",記入用!C1344)</f>
        <v/>
      </c>
      <c r="D1344" s="28" t="str">
        <f>IF(記入用!D1344="","",記入用!D1344)</f>
        <v/>
      </c>
      <c r="E1344" s="28" t="str">
        <f>IF(記入用!E1344="","",記入用!E1344)</f>
        <v/>
      </c>
      <c r="F1344" s="28" t="str">
        <f>IF(記入用!F1344="","",記入用!F1344)</f>
        <v/>
      </c>
      <c r="G1344" s="28" t="str">
        <f>IF(OR(記入用!G1344=0,記入用!H1344=0),"",ROUND((記入用!G1344+記入用!H1344)/2,0))</f>
        <v/>
      </c>
      <c r="I1344" s="28" t="str">
        <f>IF(記入用!I1344="","",記入用!I1344)</f>
        <v/>
      </c>
      <c r="K1344" s="28" t="str">
        <f>IF(記入用!J1344="","",ROUNDDOWN(記入用!J1344,0))</f>
        <v/>
      </c>
      <c r="M1344" s="28" t="str">
        <f>IF(記入用!K1344="","",記入用!K1344)</f>
        <v/>
      </c>
      <c r="O1344" s="28" t="str">
        <f>IF(記入用!M1344="","",記入用!M1344)</f>
        <v/>
      </c>
      <c r="Q1344" s="28" t="str">
        <f>IF(記入用!L1344="","",記入用!L1344)</f>
        <v/>
      </c>
      <c r="S1344" s="28" t="str">
        <f>IF(記入用!N1344="","",ROUNDUP(記入用!N1344,1))</f>
        <v/>
      </c>
      <c r="U1344" s="28" t="str">
        <f>IF(記入用!O1344="","",ROUNDDOWN(記入用!O1344,0))</f>
        <v/>
      </c>
      <c r="W1344" s="28" t="str">
        <f>IF(記入用!P1344="","",ROUNDDOWN(記入用!P1344,0))</f>
        <v/>
      </c>
    </row>
    <row r="1345" spans="1:23">
      <c r="A1345" s="28" t="str">
        <f>IF(記入用!A1345="","",記入用!A1345)</f>
        <v/>
      </c>
      <c r="B1345" s="28" t="str">
        <f>IF(記入用!B1345="","",記入用!B1345)</f>
        <v/>
      </c>
      <c r="C1345" s="28" t="str">
        <f>IF(記入用!C1345="","",記入用!C1345)</f>
        <v/>
      </c>
      <c r="D1345" s="28" t="str">
        <f>IF(記入用!D1345="","",記入用!D1345)</f>
        <v/>
      </c>
      <c r="E1345" s="28" t="str">
        <f>IF(記入用!E1345="","",記入用!E1345)</f>
        <v/>
      </c>
      <c r="F1345" s="28" t="str">
        <f>IF(記入用!F1345="","",記入用!F1345)</f>
        <v/>
      </c>
      <c r="G1345" s="28" t="str">
        <f>IF(OR(記入用!G1345=0,記入用!H1345=0),"",ROUND((記入用!G1345+記入用!H1345)/2,0))</f>
        <v/>
      </c>
      <c r="I1345" s="28" t="str">
        <f>IF(記入用!I1345="","",記入用!I1345)</f>
        <v/>
      </c>
      <c r="K1345" s="28" t="str">
        <f>IF(記入用!J1345="","",ROUNDDOWN(記入用!J1345,0))</f>
        <v/>
      </c>
      <c r="M1345" s="28" t="str">
        <f>IF(記入用!K1345="","",記入用!K1345)</f>
        <v/>
      </c>
      <c r="O1345" s="28" t="str">
        <f>IF(記入用!M1345="","",記入用!M1345)</f>
        <v/>
      </c>
      <c r="Q1345" s="28" t="str">
        <f>IF(記入用!L1345="","",記入用!L1345)</f>
        <v/>
      </c>
      <c r="S1345" s="28" t="str">
        <f>IF(記入用!N1345="","",ROUNDUP(記入用!N1345,1))</f>
        <v/>
      </c>
      <c r="U1345" s="28" t="str">
        <f>IF(記入用!O1345="","",ROUNDDOWN(記入用!O1345,0))</f>
        <v/>
      </c>
      <c r="W1345" s="28" t="str">
        <f>IF(記入用!P1345="","",ROUNDDOWN(記入用!P1345,0))</f>
        <v/>
      </c>
    </row>
    <row r="1346" spans="1:23">
      <c r="A1346" s="28" t="str">
        <f>IF(記入用!A1346="","",記入用!A1346)</f>
        <v/>
      </c>
      <c r="B1346" s="28" t="str">
        <f>IF(記入用!B1346="","",記入用!B1346)</f>
        <v/>
      </c>
      <c r="C1346" s="28" t="str">
        <f>IF(記入用!C1346="","",記入用!C1346)</f>
        <v/>
      </c>
      <c r="D1346" s="28" t="str">
        <f>IF(記入用!D1346="","",記入用!D1346)</f>
        <v/>
      </c>
      <c r="E1346" s="28" t="str">
        <f>IF(記入用!E1346="","",記入用!E1346)</f>
        <v/>
      </c>
      <c r="F1346" s="28" t="str">
        <f>IF(記入用!F1346="","",記入用!F1346)</f>
        <v/>
      </c>
      <c r="G1346" s="28" t="str">
        <f>IF(OR(記入用!G1346=0,記入用!H1346=0),"",ROUND((記入用!G1346+記入用!H1346)/2,0))</f>
        <v/>
      </c>
      <c r="I1346" s="28" t="str">
        <f>IF(記入用!I1346="","",記入用!I1346)</f>
        <v/>
      </c>
      <c r="K1346" s="28" t="str">
        <f>IF(記入用!J1346="","",ROUNDDOWN(記入用!J1346,0))</f>
        <v/>
      </c>
      <c r="M1346" s="28" t="str">
        <f>IF(記入用!K1346="","",記入用!K1346)</f>
        <v/>
      </c>
      <c r="O1346" s="28" t="str">
        <f>IF(記入用!M1346="","",記入用!M1346)</f>
        <v/>
      </c>
      <c r="Q1346" s="28" t="str">
        <f>IF(記入用!L1346="","",記入用!L1346)</f>
        <v/>
      </c>
      <c r="S1346" s="28" t="str">
        <f>IF(記入用!N1346="","",ROUNDUP(記入用!N1346,1))</f>
        <v/>
      </c>
      <c r="U1346" s="28" t="str">
        <f>IF(記入用!O1346="","",ROUNDDOWN(記入用!O1346,0))</f>
        <v/>
      </c>
      <c r="W1346" s="28" t="str">
        <f>IF(記入用!P1346="","",ROUNDDOWN(記入用!P1346,0))</f>
        <v/>
      </c>
    </row>
    <row r="1347" spans="1:23">
      <c r="A1347" s="28" t="str">
        <f>IF(記入用!A1347="","",記入用!A1347)</f>
        <v/>
      </c>
      <c r="B1347" s="28" t="str">
        <f>IF(記入用!B1347="","",記入用!B1347)</f>
        <v/>
      </c>
      <c r="C1347" s="28" t="str">
        <f>IF(記入用!C1347="","",記入用!C1347)</f>
        <v/>
      </c>
      <c r="D1347" s="28" t="str">
        <f>IF(記入用!D1347="","",記入用!D1347)</f>
        <v/>
      </c>
      <c r="E1347" s="28" t="str">
        <f>IF(記入用!E1347="","",記入用!E1347)</f>
        <v/>
      </c>
      <c r="F1347" s="28" t="str">
        <f>IF(記入用!F1347="","",記入用!F1347)</f>
        <v/>
      </c>
      <c r="G1347" s="28" t="str">
        <f>IF(OR(記入用!G1347=0,記入用!H1347=0),"",ROUND((記入用!G1347+記入用!H1347)/2,0))</f>
        <v/>
      </c>
      <c r="I1347" s="28" t="str">
        <f>IF(記入用!I1347="","",記入用!I1347)</f>
        <v/>
      </c>
      <c r="K1347" s="28" t="str">
        <f>IF(記入用!J1347="","",ROUNDDOWN(記入用!J1347,0))</f>
        <v/>
      </c>
      <c r="M1347" s="28" t="str">
        <f>IF(記入用!K1347="","",記入用!K1347)</f>
        <v/>
      </c>
      <c r="O1347" s="28" t="str">
        <f>IF(記入用!M1347="","",記入用!M1347)</f>
        <v/>
      </c>
      <c r="Q1347" s="28" t="str">
        <f>IF(記入用!L1347="","",記入用!L1347)</f>
        <v/>
      </c>
      <c r="S1347" s="28" t="str">
        <f>IF(記入用!N1347="","",ROUNDUP(記入用!N1347,1))</f>
        <v/>
      </c>
      <c r="U1347" s="28" t="str">
        <f>IF(記入用!O1347="","",ROUNDDOWN(記入用!O1347,0))</f>
        <v/>
      </c>
      <c r="W1347" s="28" t="str">
        <f>IF(記入用!P1347="","",ROUNDDOWN(記入用!P1347,0))</f>
        <v/>
      </c>
    </row>
    <row r="1348" spans="1:23">
      <c r="A1348" s="28" t="str">
        <f>IF(記入用!A1348="","",記入用!A1348)</f>
        <v/>
      </c>
      <c r="B1348" s="28" t="str">
        <f>IF(記入用!B1348="","",記入用!B1348)</f>
        <v/>
      </c>
      <c r="C1348" s="28" t="str">
        <f>IF(記入用!C1348="","",記入用!C1348)</f>
        <v/>
      </c>
      <c r="D1348" s="28" t="str">
        <f>IF(記入用!D1348="","",記入用!D1348)</f>
        <v/>
      </c>
      <c r="E1348" s="28" t="str">
        <f>IF(記入用!E1348="","",記入用!E1348)</f>
        <v/>
      </c>
      <c r="F1348" s="28" t="str">
        <f>IF(記入用!F1348="","",記入用!F1348)</f>
        <v/>
      </c>
      <c r="G1348" s="28" t="str">
        <f>IF(OR(記入用!G1348=0,記入用!H1348=0),"",ROUND((記入用!G1348+記入用!H1348)/2,0))</f>
        <v/>
      </c>
      <c r="I1348" s="28" t="str">
        <f>IF(記入用!I1348="","",記入用!I1348)</f>
        <v/>
      </c>
      <c r="K1348" s="28" t="str">
        <f>IF(記入用!J1348="","",ROUNDDOWN(記入用!J1348,0))</f>
        <v/>
      </c>
      <c r="M1348" s="28" t="str">
        <f>IF(記入用!K1348="","",記入用!K1348)</f>
        <v/>
      </c>
      <c r="O1348" s="28" t="str">
        <f>IF(記入用!M1348="","",記入用!M1348)</f>
        <v/>
      </c>
      <c r="Q1348" s="28" t="str">
        <f>IF(記入用!L1348="","",記入用!L1348)</f>
        <v/>
      </c>
      <c r="S1348" s="28" t="str">
        <f>IF(記入用!N1348="","",ROUNDUP(記入用!N1348,1))</f>
        <v/>
      </c>
      <c r="U1348" s="28" t="str">
        <f>IF(記入用!O1348="","",ROUNDDOWN(記入用!O1348,0))</f>
        <v/>
      </c>
      <c r="W1348" s="28" t="str">
        <f>IF(記入用!P1348="","",ROUNDDOWN(記入用!P1348,0))</f>
        <v/>
      </c>
    </row>
    <row r="1349" spans="1:23">
      <c r="A1349" s="28" t="str">
        <f>IF(記入用!A1349="","",記入用!A1349)</f>
        <v/>
      </c>
      <c r="B1349" s="28" t="str">
        <f>IF(記入用!B1349="","",記入用!B1349)</f>
        <v/>
      </c>
      <c r="C1349" s="28" t="str">
        <f>IF(記入用!C1349="","",記入用!C1349)</f>
        <v/>
      </c>
      <c r="D1349" s="28" t="str">
        <f>IF(記入用!D1349="","",記入用!D1349)</f>
        <v/>
      </c>
      <c r="E1349" s="28" t="str">
        <f>IF(記入用!E1349="","",記入用!E1349)</f>
        <v/>
      </c>
      <c r="F1349" s="28" t="str">
        <f>IF(記入用!F1349="","",記入用!F1349)</f>
        <v/>
      </c>
      <c r="G1349" s="28" t="str">
        <f>IF(OR(記入用!G1349=0,記入用!H1349=0),"",ROUND((記入用!G1349+記入用!H1349)/2,0))</f>
        <v/>
      </c>
      <c r="I1349" s="28" t="str">
        <f>IF(記入用!I1349="","",記入用!I1349)</f>
        <v/>
      </c>
      <c r="K1349" s="28" t="str">
        <f>IF(記入用!J1349="","",ROUNDDOWN(記入用!J1349,0))</f>
        <v/>
      </c>
      <c r="M1349" s="28" t="str">
        <f>IF(記入用!K1349="","",記入用!K1349)</f>
        <v/>
      </c>
      <c r="O1349" s="28" t="str">
        <f>IF(記入用!M1349="","",記入用!M1349)</f>
        <v/>
      </c>
      <c r="Q1349" s="28" t="str">
        <f>IF(記入用!L1349="","",記入用!L1349)</f>
        <v/>
      </c>
      <c r="S1349" s="28" t="str">
        <f>IF(記入用!N1349="","",ROUNDUP(記入用!N1349,1))</f>
        <v/>
      </c>
      <c r="U1349" s="28" t="str">
        <f>IF(記入用!O1349="","",ROUNDDOWN(記入用!O1349,0))</f>
        <v/>
      </c>
      <c r="W1349" s="28" t="str">
        <f>IF(記入用!P1349="","",ROUNDDOWN(記入用!P1349,0))</f>
        <v/>
      </c>
    </row>
    <row r="1350" spans="1:23">
      <c r="A1350" s="28" t="str">
        <f>IF(記入用!A1350="","",記入用!A1350)</f>
        <v/>
      </c>
      <c r="B1350" s="28" t="str">
        <f>IF(記入用!B1350="","",記入用!B1350)</f>
        <v/>
      </c>
      <c r="C1350" s="28" t="str">
        <f>IF(記入用!C1350="","",記入用!C1350)</f>
        <v/>
      </c>
      <c r="D1350" s="28" t="str">
        <f>IF(記入用!D1350="","",記入用!D1350)</f>
        <v/>
      </c>
      <c r="E1350" s="28" t="str">
        <f>IF(記入用!E1350="","",記入用!E1350)</f>
        <v/>
      </c>
      <c r="F1350" s="28" t="str">
        <f>IF(記入用!F1350="","",記入用!F1350)</f>
        <v/>
      </c>
      <c r="G1350" s="28" t="str">
        <f>IF(OR(記入用!G1350=0,記入用!H1350=0),"",ROUND((記入用!G1350+記入用!H1350)/2,0))</f>
        <v/>
      </c>
      <c r="I1350" s="28" t="str">
        <f>IF(記入用!I1350="","",記入用!I1350)</f>
        <v/>
      </c>
      <c r="K1350" s="28" t="str">
        <f>IF(記入用!J1350="","",ROUNDDOWN(記入用!J1350,0))</f>
        <v/>
      </c>
      <c r="M1350" s="28" t="str">
        <f>IF(記入用!K1350="","",記入用!K1350)</f>
        <v/>
      </c>
      <c r="O1350" s="28" t="str">
        <f>IF(記入用!M1350="","",記入用!M1350)</f>
        <v/>
      </c>
      <c r="Q1350" s="28" t="str">
        <f>IF(記入用!L1350="","",記入用!L1350)</f>
        <v/>
      </c>
      <c r="S1350" s="28" t="str">
        <f>IF(記入用!N1350="","",ROUNDUP(記入用!N1350,1))</f>
        <v/>
      </c>
      <c r="U1350" s="28" t="str">
        <f>IF(記入用!O1350="","",ROUNDDOWN(記入用!O1350,0))</f>
        <v/>
      </c>
      <c r="W1350" s="28" t="str">
        <f>IF(記入用!P1350="","",ROUNDDOWN(記入用!P1350,0))</f>
        <v/>
      </c>
    </row>
    <row r="1351" spans="1:23">
      <c r="A1351" s="28" t="str">
        <f>IF(記入用!A1351="","",記入用!A1351)</f>
        <v/>
      </c>
      <c r="B1351" s="28" t="str">
        <f>IF(記入用!B1351="","",記入用!B1351)</f>
        <v/>
      </c>
      <c r="C1351" s="28" t="str">
        <f>IF(記入用!C1351="","",記入用!C1351)</f>
        <v/>
      </c>
      <c r="D1351" s="28" t="str">
        <f>IF(記入用!D1351="","",記入用!D1351)</f>
        <v/>
      </c>
      <c r="E1351" s="28" t="str">
        <f>IF(記入用!E1351="","",記入用!E1351)</f>
        <v/>
      </c>
      <c r="F1351" s="28" t="str">
        <f>IF(記入用!F1351="","",記入用!F1351)</f>
        <v/>
      </c>
      <c r="G1351" s="28" t="str">
        <f>IF(OR(記入用!G1351=0,記入用!H1351=0),"",ROUND((記入用!G1351+記入用!H1351)/2,0))</f>
        <v/>
      </c>
      <c r="I1351" s="28" t="str">
        <f>IF(記入用!I1351="","",記入用!I1351)</f>
        <v/>
      </c>
      <c r="K1351" s="28" t="str">
        <f>IF(記入用!J1351="","",ROUNDDOWN(記入用!J1351,0))</f>
        <v/>
      </c>
      <c r="M1351" s="28" t="str">
        <f>IF(記入用!K1351="","",記入用!K1351)</f>
        <v/>
      </c>
      <c r="O1351" s="28" t="str">
        <f>IF(記入用!M1351="","",記入用!M1351)</f>
        <v/>
      </c>
      <c r="Q1351" s="28" t="str">
        <f>IF(記入用!L1351="","",記入用!L1351)</f>
        <v/>
      </c>
      <c r="S1351" s="28" t="str">
        <f>IF(記入用!N1351="","",ROUNDUP(記入用!N1351,1))</f>
        <v/>
      </c>
      <c r="U1351" s="28" t="str">
        <f>IF(記入用!O1351="","",ROUNDDOWN(記入用!O1351,0))</f>
        <v/>
      </c>
      <c r="W1351" s="28" t="str">
        <f>IF(記入用!P1351="","",ROUNDDOWN(記入用!P1351,0))</f>
        <v/>
      </c>
    </row>
    <row r="1352" spans="1:23">
      <c r="A1352" s="28" t="str">
        <f>IF(記入用!A1352="","",記入用!A1352)</f>
        <v/>
      </c>
      <c r="B1352" s="28" t="str">
        <f>IF(記入用!B1352="","",記入用!B1352)</f>
        <v/>
      </c>
      <c r="C1352" s="28" t="str">
        <f>IF(記入用!C1352="","",記入用!C1352)</f>
        <v/>
      </c>
      <c r="D1352" s="28" t="str">
        <f>IF(記入用!D1352="","",記入用!D1352)</f>
        <v/>
      </c>
      <c r="E1352" s="28" t="str">
        <f>IF(記入用!E1352="","",記入用!E1352)</f>
        <v/>
      </c>
      <c r="F1352" s="28" t="str">
        <f>IF(記入用!F1352="","",記入用!F1352)</f>
        <v/>
      </c>
      <c r="G1352" s="28" t="str">
        <f>IF(OR(記入用!G1352=0,記入用!H1352=0),"",ROUND((記入用!G1352+記入用!H1352)/2,0))</f>
        <v/>
      </c>
      <c r="I1352" s="28" t="str">
        <f>IF(記入用!I1352="","",記入用!I1352)</f>
        <v/>
      </c>
      <c r="K1352" s="28" t="str">
        <f>IF(記入用!J1352="","",ROUNDDOWN(記入用!J1352,0))</f>
        <v/>
      </c>
      <c r="M1352" s="28" t="str">
        <f>IF(記入用!K1352="","",記入用!K1352)</f>
        <v/>
      </c>
      <c r="O1352" s="28" t="str">
        <f>IF(記入用!M1352="","",記入用!M1352)</f>
        <v/>
      </c>
      <c r="Q1352" s="28" t="str">
        <f>IF(記入用!L1352="","",記入用!L1352)</f>
        <v/>
      </c>
      <c r="S1352" s="28" t="str">
        <f>IF(記入用!N1352="","",ROUNDUP(記入用!N1352,1))</f>
        <v/>
      </c>
      <c r="U1352" s="28" t="str">
        <f>IF(記入用!O1352="","",ROUNDDOWN(記入用!O1352,0))</f>
        <v/>
      </c>
      <c r="W1352" s="28" t="str">
        <f>IF(記入用!P1352="","",ROUNDDOWN(記入用!P1352,0))</f>
        <v/>
      </c>
    </row>
    <row r="1353" spans="1:23">
      <c r="A1353" s="28" t="str">
        <f>IF(記入用!A1353="","",記入用!A1353)</f>
        <v/>
      </c>
      <c r="B1353" s="28" t="str">
        <f>IF(記入用!B1353="","",記入用!B1353)</f>
        <v/>
      </c>
      <c r="C1353" s="28" t="str">
        <f>IF(記入用!C1353="","",記入用!C1353)</f>
        <v/>
      </c>
      <c r="D1353" s="28" t="str">
        <f>IF(記入用!D1353="","",記入用!D1353)</f>
        <v/>
      </c>
      <c r="E1353" s="28" t="str">
        <f>IF(記入用!E1353="","",記入用!E1353)</f>
        <v/>
      </c>
      <c r="F1353" s="28" t="str">
        <f>IF(記入用!F1353="","",記入用!F1353)</f>
        <v/>
      </c>
      <c r="G1353" s="28" t="str">
        <f>IF(OR(記入用!G1353=0,記入用!H1353=0),"",ROUND((記入用!G1353+記入用!H1353)/2,0))</f>
        <v/>
      </c>
      <c r="I1353" s="28" t="str">
        <f>IF(記入用!I1353="","",記入用!I1353)</f>
        <v/>
      </c>
      <c r="K1353" s="28" t="str">
        <f>IF(記入用!J1353="","",ROUNDDOWN(記入用!J1353,0))</f>
        <v/>
      </c>
      <c r="M1353" s="28" t="str">
        <f>IF(記入用!K1353="","",記入用!K1353)</f>
        <v/>
      </c>
      <c r="O1353" s="28" t="str">
        <f>IF(記入用!M1353="","",記入用!M1353)</f>
        <v/>
      </c>
      <c r="Q1353" s="28" t="str">
        <f>IF(記入用!L1353="","",記入用!L1353)</f>
        <v/>
      </c>
      <c r="S1353" s="28" t="str">
        <f>IF(記入用!N1353="","",ROUNDUP(記入用!N1353,1))</f>
        <v/>
      </c>
      <c r="U1353" s="28" t="str">
        <f>IF(記入用!O1353="","",ROUNDDOWN(記入用!O1353,0))</f>
        <v/>
      </c>
      <c r="W1353" s="28" t="str">
        <f>IF(記入用!P1353="","",ROUNDDOWN(記入用!P1353,0))</f>
        <v/>
      </c>
    </row>
    <row r="1354" spans="1:23">
      <c r="A1354" s="28" t="str">
        <f>IF(記入用!A1354="","",記入用!A1354)</f>
        <v/>
      </c>
      <c r="B1354" s="28" t="str">
        <f>IF(記入用!B1354="","",記入用!B1354)</f>
        <v/>
      </c>
      <c r="C1354" s="28" t="str">
        <f>IF(記入用!C1354="","",記入用!C1354)</f>
        <v/>
      </c>
      <c r="D1354" s="28" t="str">
        <f>IF(記入用!D1354="","",記入用!D1354)</f>
        <v/>
      </c>
      <c r="E1354" s="28" t="str">
        <f>IF(記入用!E1354="","",記入用!E1354)</f>
        <v/>
      </c>
      <c r="F1354" s="28" t="str">
        <f>IF(記入用!F1354="","",記入用!F1354)</f>
        <v/>
      </c>
      <c r="G1354" s="28" t="str">
        <f>IF(OR(記入用!G1354=0,記入用!H1354=0),"",ROUND((記入用!G1354+記入用!H1354)/2,0))</f>
        <v/>
      </c>
      <c r="I1354" s="28" t="str">
        <f>IF(記入用!I1354="","",記入用!I1354)</f>
        <v/>
      </c>
      <c r="K1354" s="28" t="str">
        <f>IF(記入用!J1354="","",ROUNDDOWN(記入用!J1354,0))</f>
        <v/>
      </c>
      <c r="M1354" s="28" t="str">
        <f>IF(記入用!K1354="","",記入用!K1354)</f>
        <v/>
      </c>
      <c r="O1354" s="28" t="str">
        <f>IF(記入用!M1354="","",記入用!M1354)</f>
        <v/>
      </c>
      <c r="Q1354" s="28" t="str">
        <f>IF(記入用!L1354="","",記入用!L1354)</f>
        <v/>
      </c>
      <c r="S1354" s="28" t="str">
        <f>IF(記入用!N1354="","",ROUNDUP(記入用!N1354,1))</f>
        <v/>
      </c>
      <c r="U1354" s="28" t="str">
        <f>IF(記入用!O1354="","",ROUNDDOWN(記入用!O1354,0))</f>
        <v/>
      </c>
      <c r="W1354" s="28" t="str">
        <f>IF(記入用!P1354="","",ROUNDDOWN(記入用!P1354,0))</f>
        <v/>
      </c>
    </row>
    <row r="1355" spans="1:23">
      <c r="A1355" s="28" t="str">
        <f>IF(記入用!A1355="","",記入用!A1355)</f>
        <v/>
      </c>
      <c r="B1355" s="28" t="str">
        <f>IF(記入用!B1355="","",記入用!B1355)</f>
        <v/>
      </c>
      <c r="C1355" s="28" t="str">
        <f>IF(記入用!C1355="","",記入用!C1355)</f>
        <v/>
      </c>
      <c r="D1355" s="28" t="str">
        <f>IF(記入用!D1355="","",記入用!D1355)</f>
        <v/>
      </c>
      <c r="E1355" s="28" t="str">
        <f>IF(記入用!E1355="","",記入用!E1355)</f>
        <v/>
      </c>
      <c r="F1355" s="28" t="str">
        <f>IF(記入用!F1355="","",記入用!F1355)</f>
        <v/>
      </c>
      <c r="G1355" s="28" t="str">
        <f>IF(OR(記入用!G1355=0,記入用!H1355=0),"",ROUND((記入用!G1355+記入用!H1355)/2,0))</f>
        <v/>
      </c>
      <c r="I1355" s="28" t="str">
        <f>IF(記入用!I1355="","",記入用!I1355)</f>
        <v/>
      </c>
      <c r="K1355" s="28" t="str">
        <f>IF(記入用!J1355="","",ROUNDDOWN(記入用!J1355,0))</f>
        <v/>
      </c>
      <c r="M1355" s="28" t="str">
        <f>IF(記入用!K1355="","",記入用!K1355)</f>
        <v/>
      </c>
      <c r="O1355" s="28" t="str">
        <f>IF(記入用!M1355="","",記入用!M1355)</f>
        <v/>
      </c>
      <c r="Q1355" s="28" t="str">
        <f>IF(記入用!L1355="","",記入用!L1355)</f>
        <v/>
      </c>
      <c r="S1355" s="28" t="str">
        <f>IF(記入用!N1355="","",ROUNDUP(記入用!N1355,1))</f>
        <v/>
      </c>
      <c r="U1355" s="28" t="str">
        <f>IF(記入用!O1355="","",ROUNDDOWN(記入用!O1355,0))</f>
        <v/>
      </c>
      <c r="W1355" s="28" t="str">
        <f>IF(記入用!P1355="","",ROUNDDOWN(記入用!P1355,0))</f>
        <v/>
      </c>
    </row>
    <row r="1356" spans="1:23">
      <c r="A1356" s="28" t="str">
        <f>IF(記入用!A1356="","",記入用!A1356)</f>
        <v/>
      </c>
      <c r="B1356" s="28" t="str">
        <f>IF(記入用!B1356="","",記入用!B1356)</f>
        <v/>
      </c>
      <c r="C1356" s="28" t="str">
        <f>IF(記入用!C1356="","",記入用!C1356)</f>
        <v/>
      </c>
      <c r="D1356" s="28" t="str">
        <f>IF(記入用!D1356="","",記入用!D1356)</f>
        <v/>
      </c>
      <c r="E1356" s="28" t="str">
        <f>IF(記入用!E1356="","",記入用!E1356)</f>
        <v/>
      </c>
      <c r="F1356" s="28" t="str">
        <f>IF(記入用!F1356="","",記入用!F1356)</f>
        <v/>
      </c>
      <c r="G1356" s="28" t="str">
        <f>IF(OR(記入用!G1356=0,記入用!H1356=0),"",ROUND((記入用!G1356+記入用!H1356)/2,0))</f>
        <v/>
      </c>
      <c r="I1356" s="28" t="str">
        <f>IF(記入用!I1356="","",記入用!I1356)</f>
        <v/>
      </c>
      <c r="K1356" s="28" t="str">
        <f>IF(記入用!J1356="","",ROUNDDOWN(記入用!J1356,0))</f>
        <v/>
      </c>
      <c r="M1356" s="28" t="str">
        <f>IF(記入用!K1356="","",記入用!K1356)</f>
        <v/>
      </c>
      <c r="O1356" s="28" t="str">
        <f>IF(記入用!M1356="","",記入用!M1356)</f>
        <v/>
      </c>
      <c r="Q1356" s="28" t="str">
        <f>IF(記入用!L1356="","",記入用!L1356)</f>
        <v/>
      </c>
      <c r="S1356" s="28" t="str">
        <f>IF(記入用!N1356="","",ROUNDUP(記入用!N1356,1))</f>
        <v/>
      </c>
      <c r="U1356" s="28" t="str">
        <f>IF(記入用!O1356="","",ROUNDDOWN(記入用!O1356,0))</f>
        <v/>
      </c>
      <c r="W1356" s="28" t="str">
        <f>IF(記入用!P1356="","",ROUNDDOWN(記入用!P1356,0))</f>
        <v/>
      </c>
    </row>
    <row r="1357" spans="1:23">
      <c r="A1357" s="28" t="str">
        <f>IF(記入用!A1357="","",記入用!A1357)</f>
        <v/>
      </c>
      <c r="B1357" s="28" t="str">
        <f>IF(記入用!B1357="","",記入用!B1357)</f>
        <v/>
      </c>
      <c r="C1357" s="28" t="str">
        <f>IF(記入用!C1357="","",記入用!C1357)</f>
        <v/>
      </c>
      <c r="D1357" s="28" t="str">
        <f>IF(記入用!D1357="","",記入用!D1357)</f>
        <v/>
      </c>
      <c r="E1357" s="28" t="str">
        <f>IF(記入用!E1357="","",記入用!E1357)</f>
        <v/>
      </c>
      <c r="F1357" s="28" t="str">
        <f>IF(記入用!F1357="","",記入用!F1357)</f>
        <v/>
      </c>
      <c r="G1357" s="28" t="str">
        <f>IF(OR(記入用!G1357=0,記入用!H1357=0),"",ROUND((記入用!G1357+記入用!H1357)/2,0))</f>
        <v/>
      </c>
      <c r="I1357" s="28" t="str">
        <f>IF(記入用!I1357="","",記入用!I1357)</f>
        <v/>
      </c>
      <c r="K1357" s="28" t="str">
        <f>IF(記入用!J1357="","",ROUNDDOWN(記入用!J1357,0))</f>
        <v/>
      </c>
      <c r="M1357" s="28" t="str">
        <f>IF(記入用!K1357="","",記入用!K1357)</f>
        <v/>
      </c>
      <c r="O1357" s="28" t="str">
        <f>IF(記入用!M1357="","",記入用!M1357)</f>
        <v/>
      </c>
      <c r="Q1357" s="28" t="str">
        <f>IF(記入用!L1357="","",記入用!L1357)</f>
        <v/>
      </c>
      <c r="S1357" s="28" t="str">
        <f>IF(記入用!N1357="","",ROUNDUP(記入用!N1357,1))</f>
        <v/>
      </c>
      <c r="U1357" s="28" t="str">
        <f>IF(記入用!O1357="","",ROUNDDOWN(記入用!O1357,0))</f>
        <v/>
      </c>
      <c r="W1357" s="28" t="str">
        <f>IF(記入用!P1357="","",ROUNDDOWN(記入用!P1357,0))</f>
        <v/>
      </c>
    </row>
    <row r="1358" spans="1:23">
      <c r="A1358" s="28" t="str">
        <f>IF(記入用!A1358="","",記入用!A1358)</f>
        <v/>
      </c>
      <c r="B1358" s="28" t="str">
        <f>IF(記入用!B1358="","",記入用!B1358)</f>
        <v/>
      </c>
      <c r="C1358" s="28" t="str">
        <f>IF(記入用!C1358="","",記入用!C1358)</f>
        <v/>
      </c>
      <c r="D1358" s="28" t="str">
        <f>IF(記入用!D1358="","",記入用!D1358)</f>
        <v/>
      </c>
      <c r="E1358" s="28" t="str">
        <f>IF(記入用!E1358="","",記入用!E1358)</f>
        <v/>
      </c>
      <c r="F1358" s="28" t="str">
        <f>IF(記入用!F1358="","",記入用!F1358)</f>
        <v/>
      </c>
      <c r="G1358" s="28" t="str">
        <f>IF(OR(記入用!G1358=0,記入用!H1358=0),"",ROUND((記入用!G1358+記入用!H1358)/2,0))</f>
        <v/>
      </c>
      <c r="I1358" s="28" t="str">
        <f>IF(記入用!I1358="","",記入用!I1358)</f>
        <v/>
      </c>
      <c r="K1358" s="28" t="str">
        <f>IF(記入用!J1358="","",ROUNDDOWN(記入用!J1358,0))</f>
        <v/>
      </c>
      <c r="M1358" s="28" t="str">
        <f>IF(記入用!K1358="","",記入用!K1358)</f>
        <v/>
      </c>
      <c r="O1358" s="28" t="str">
        <f>IF(記入用!M1358="","",記入用!M1358)</f>
        <v/>
      </c>
      <c r="Q1358" s="28" t="str">
        <f>IF(記入用!L1358="","",記入用!L1358)</f>
        <v/>
      </c>
      <c r="S1358" s="28" t="str">
        <f>IF(記入用!N1358="","",ROUNDUP(記入用!N1358,1))</f>
        <v/>
      </c>
      <c r="U1358" s="28" t="str">
        <f>IF(記入用!O1358="","",ROUNDDOWN(記入用!O1358,0))</f>
        <v/>
      </c>
      <c r="W1358" s="28" t="str">
        <f>IF(記入用!P1358="","",ROUNDDOWN(記入用!P1358,0))</f>
        <v/>
      </c>
    </row>
    <row r="1359" spans="1:23">
      <c r="A1359" s="28" t="str">
        <f>IF(記入用!A1359="","",記入用!A1359)</f>
        <v/>
      </c>
      <c r="B1359" s="28" t="str">
        <f>IF(記入用!B1359="","",記入用!B1359)</f>
        <v/>
      </c>
      <c r="C1359" s="28" t="str">
        <f>IF(記入用!C1359="","",記入用!C1359)</f>
        <v/>
      </c>
      <c r="D1359" s="28" t="str">
        <f>IF(記入用!D1359="","",記入用!D1359)</f>
        <v/>
      </c>
      <c r="E1359" s="28" t="str">
        <f>IF(記入用!E1359="","",記入用!E1359)</f>
        <v/>
      </c>
      <c r="F1359" s="28" t="str">
        <f>IF(記入用!F1359="","",記入用!F1359)</f>
        <v/>
      </c>
      <c r="G1359" s="28" t="str">
        <f>IF(OR(記入用!G1359=0,記入用!H1359=0),"",ROUND((記入用!G1359+記入用!H1359)/2,0))</f>
        <v/>
      </c>
      <c r="I1359" s="28" t="str">
        <f>IF(記入用!I1359="","",記入用!I1359)</f>
        <v/>
      </c>
      <c r="K1359" s="28" t="str">
        <f>IF(記入用!J1359="","",ROUNDDOWN(記入用!J1359,0))</f>
        <v/>
      </c>
      <c r="M1359" s="28" t="str">
        <f>IF(記入用!K1359="","",記入用!K1359)</f>
        <v/>
      </c>
      <c r="O1359" s="28" t="str">
        <f>IF(記入用!M1359="","",記入用!M1359)</f>
        <v/>
      </c>
      <c r="Q1359" s="28" t="str">
        <f>IF(記入用!L1359="","",記入用!L1359)</f>
        <v/>
      </c>
      <c r="S1359" s="28" t="str">
        <f>IF(記入用!N1359="","",ROUNDUP(記入用!N1359,1))</f>
        <v/>
      </c>
      <c r="U1359" s="28" t="str">
        <f>IF(記入用!O1359="","",ROUNDDOWN(記入用!O1359,0))</f>
        <v/>
      </c>
      <c r="W1359" s="28" t="str">
        <f>IF(記入用!P1359="","",ROUNDDOWN(記入用!P1359,0))</f>
        <v/>
      </c>
    </row>
    <row r="1360" spans="1:23">
      <c r="A1360" s="28" t="str">
        <f>IF(記入用!A1360="","",記入用!A1360)</f>
        <v/>
      </c>
      <c r="B1360" s="28" t="str">
        <f>IF(記入用!B1360="","",記入用!B1360)</f>
        <v/>
      </c>
      <c r="C1360" s="28" t="str">
        <f>IF(記入用!C1360="","",記入用!C1360)</f>
        <v/>
      </c>
      <c r="D1360" s="28" t="str">
        <f>IF(記入用!D1360="","",記入用!D1360)</f>
        <v/>
      </c>
      <c r="E1360" s="28" t="str">
        <f>IF(記入用!E1360="","",記入用!E1360)</f>
        <v/>
      </c>
      <c r="F1360" s="28" t="str">
        <f>IF(記入用!F1360="","",記入用!F1360)</f>
        <v/>
      </c>
      <c r="G1360" s="28" t="str">
        <f>IF(OR(記入用!G1360=0,記入用!H1360=0),"",ROUND((記入用!G1360+記入用!H1360)/2,0))</f>
        <v/>
      </c>
      <c r="I1360" s="28" t="str">
        <f>IF(記入用!I1360="","",記入用!I1360)</f>
        <v/>
      </c>
      <c r="K1360" s="28" t="str">
        <f>IF(記入用!J1360="","",ROUNDDOWN(記入用!J1360,0))</f>
        <v/>
      </c>
      <c r="M1360" s="28" t="str">
        <f>IF(記入用!K1360="","",記入用!K1360)</f>
        <v/>
      </c>
      <c r="O1360" s="28" t="str">
        <f>IF(記入用!M1360="","",記入用!M1360)</f>
        <v/>
      </c>
      <c r="Q1360" s="28" t="str">
        <f>IF(記入用!L1360="","",記入用!L1360)</f>
        <v/>
      </c>
      <c r="S1360" s="28" t="str">
        <f>IF(記入用!N1360="","",ROUNDUP(記入用!N1360,1))</f>
        <v/>
      </c>
      <c r="U1360" s="28" t="str">
        <f>IF(記入用!O1360="","",ROUNDDOWN(記入用!O1360,0))</f>
        <v/>
      </c>
      <c r="W1360" s="28" t="str">
        <f>IF(記入用!P1360="","",ROUNDDOWN(記入用!P1360,0))</f>
        <v/>
      </c>
    </row>
    <row r="1361" spans="1:23">
      <c r="A1361" s="28" t="str">
        <f>IF(記入用!A1361="","",記入用!A1361)</f>
        <v/>
      </c>
      <c r="B1361" s="28" t="str">
        <f>IF(記入用!B1361="","",記入用!B1361)</f>
        <v/>
      </c>
      <c r="C1361" s="28" t="str">
        <f>IF(記入用!C1361="","",記入用!C1361)</f>
        <v/>
      </c>
      <c r="D1361" s="28" t="str">
        <f>IF(記入用!D1361="","",記入用!D1361)</f>
        <v/>
      </c>
      <c r="E1361" s="28" t="str">
        <f>IF(記入用!E1361="","",記入用!E1361)</f>
        <v/>
      </c>
      <c r="F1361" s="28" t="str">
        <f>IF(記入用!F1361="","",記入用!F1361)</f>
        <v/>
      </c>
      <c r="G1361" s="28" t="str">
        <f>IF(OR(記入用!G1361=0,記入用!H1361=0),"",ROUND((記入用!G1361+記入用!H1361)/2,0))</f>
        <v/>
      </c>
      <c r="I1361" s="28" t="str">
        <f>IF(記入用!I1361="","",記入用!I1361)</f>
        <v/>
      </c>
      <c r="K1361" s="28" t="str">
        <f>IF(記入用!J1361="","",ROUNDDOWN(記入用!J1361,0))</f>
        <v/>
      </c>
      <c r="M1361" s="28" t="str">
        <f>IF(記入用!K1361="","",記入用!K1361)</f>
        <v/>
      </c>
      <c r="O1361" s="28" t="str">
        <f>IF(記入用!M1361="","",記入用!M1361)</f>
        <v/>
      </c>
      <c r="Q1361" s="28" t="str">
        <f>IF(記入用!L1361="","",記入用!L1361)</f>
        <v/>
      </c>
      <c r="S1361" s="28" t="str">
        <f>IF(記入用!N1361="","",ROUNDUP(記入用!N1361,1))</f>
        <v/>
      </c>
      <c r="U1361" s="28" t="str">
        <f>IF(記入用!O1361="","",ROUNDDOWN(記入用!O1361,0))</f>
        <v/>
      </c>
      <c r="W1361" s="28" t="str">
        <f>IF(記入用!P1361="","",ROUNDDOWN(記入用!P1361,0))</f>
        <v/>
      </c>
    </row>
    <row r="1362" spans="1:23">
      <c r="A1362" s="28" t="str">
        <f>IF(記入用!A1362="","",記入用!A1362)</f>
        <v/>
      </c>
      <c r="B1362" s="28" t="str">
        <f>IF(記入用!B1362="","",記入用!B1362)</f>
        <v/>
      </c>
      <c r="C1362" s="28" t="str">
        <f>IF(記入用!C1362="","",記入用!C1362)</f>
        <v/>
      </c>
      <c r="D1362" s="28" t="str">
        <f>IF(記入用!D1362="","",記入用!D1362)</f>
        <v/>
      </c>
      <c r="E1362" s="28" t="str">
        <f>IF(記入用!E1362="","",記入用!E1362)</f>
        <v/>
      </c>
      <c r="F1362" s="28" t="str">
        <f>IF(記入用!F1362="","",記入用!F1362)</f>
        <v/>
      </c>
      <c r="G1362" s="28" t="str">
        <f>IF(OR(記入用!G1362=0,記入用!H1362=0),"",ROUND((記入用!G1362+記入用!H1362)/2,0))</f>
        <v/>
      </c>
      <c r="I1362" s="28" t="str">
        <f>IF(記入用!I1362="","",記入用!I1362)</f>
        <v/>
      </c>
      <c r="K1362" s="28" t="str">
        <f>IF(記入用!J1362="","",ROUNDDOWN(記入用!J1362,0))</f>
        <v/>
      </c>
      <c r="M1362" s="28" t="str">
        <f>IF(記入用!K1362="","",記入用!K1362)</f>
        <v/>
      </c>
      <c r="O1362" s="28" t="str">
        <f>IF(記入用!M1362="","",記入用!M1362)</f>
        <v/>
      </c>
      <c r="Q1362" s="28" t="str">
        <f>IF(記入用!L1362="","",記入用!L1362)</f>
        <v/>
      </c>
      <c r="S1362" s="28" t="str">
        <f>IF(記入用!N1362="","",ROUNDUP(記入用!N1362,1))</f>
        <v/>
      </c>
      <c r="U1362" s="28" t="str">
        <f>IF(記入用!O1362="","",ROUNDDOWN(記入用!O1362,0))</f>
        <v/>
      </c>
      <c r="W1362" s="28" t="str">
        <f>IF(記入用!P1362="","",ROUNDDOWN(記入用!P1362,0))</f>
        <v/>
      </c>
    </row>
    <row r="1363" spans="1:23">
      <c r="A1363" s="28" t="str">
        <f>IF(記入用!A1363="","",記入用!A1363)</f>
        <v/>
      </c>
      <c r="B1363" s="28" t="str">
        <f>IF(記入用!B1363="","",記入用!B1363)</f>
        <v/>
      </c>
      <c r="C1363" s="28" t="str">
        <f>IF(記入用!C1363="","",記入用!C1363)</f>
        <v/>
      </c>
      <c r="D1363" s="28" t="str">
        <f>IF(記入用!D1363="","",記入用!D1363)</f>
        <v/>
      </c>
      <c r="E1363" s="28" t="str">
        <f>IF(記入用!E1363="","",記入用!E1363)</f>
        <v/>
      </c>
      <c r="F1363" s="28" t="str">
        <f>IF(記入用!F1363="","",記入用!F1363)</f>
        <v/>
      </c>
      <c r="G1363" s="28" t="str">
        <f>IF(OR(記入用!G1363=0,記入用!H1363=0),"",ROUND((記入用!G1363+記入用!H1363)/2,0))</f>
        <v/>
      </c>
      <c r="I1363" s="28" t="str">
        <f>IF(記入用!I1363="","",記入用!I1363)</f>
        <v/>
      </c>
      <c r="K1363" s="28" t="str">
        <f>IF(記入用!J1363="","",ROUNDDOWN(記入用!J1363,0))</f>
        <v/>
      </c>
      <c r="M1363" s="28" t="str">
        <f>IF(記入用!K1363="","",記入用!K1363)</f>
        <v/>
      </c>
      <c r="O1363" s="28" t="str">
        <f>IF(記入用!M1363="","",記入用!M1363)</f>
        <v/>
      </c>
      <c r="Q1363" s="28" t="str">
        <f>IF(記入用!L1363="","",記入用!L1363)</f>
        <v/>
      </c>
      <c r="S1363" s="28" t="str">
        <f>IF(記入用!N1363="","",ROUNDUP(記入用!N1363,1))</f>
        <v/>
      </c>
      <c r="U1363" s="28" t="str">
        <f>IF(記入用!O1363="","",ROUNDDOWN(記入用!O1363,0))</f>
        <v/>
      </c>
      <c r="W1363" s="28" t="str">
        <f>IF(記入用!P1363="","",ROUNDDOWN(記入用!P1363,0))</f>
        <v/>
      </c>
    </row>
    <row r="1364" spans="1:23">
      <c r="A1364" s="28" t="str">
        <f>IF(記入用!A1364="","",記入用!A1364)</f>
        <v/>
      </c>
      <c r="B1364" s="28" t="str">
        <f>IF(記入用!B1364="","",記入用!B1364)</f>
        <v/>
      </c>
      <c r="C1364" s="28" t="str">
        <f>IF(記入用!C1364="","",記入用!C1364)</f>
        <v/>
      </c>
      <c r="D1364" s="28" t="str">
        <f>IF(記入用!D1364="","",記入用!D1364)</f>
        <v/>
      </c>
      <c r="E1364" s="28" t="str">
        <f>IF(記入用!E1364="","",記入用!E1364)</f>
        <v/>
      </c>
      <c r="F1364" s="28" t="str">
        <f>IF(記入用!F1364="","",記入用!F1364)</f>
        <v/>
      </c>
      <c r="G1364" s="28" t="str">
        <f>IF(OR(記入用!G1364=0,記入用!H1364=0),"",ROUND((記入用!G1364+記入用!H1364)/2,0))</f>
        <v/>
      </c>
      <c r="I1364" s="28" t="str">
        <f>IF(記入用!I1364="","",記入用!I1364)</f>
        <v/>
      </c>
      <c r="K1364" s="28" t="str">
        <f>IF(記入用!J1364="","",ROUNDDOWN(記入用!J1364,0))</f>
        <v/>
      </c>
      <c r="M1364" s="28" t="str">
        <f>IF(記入用!K1364="","",記入用!K1364)</f>
        <v/>
      </c>
      <c r="O1364" s="28" t="str">
        <f>IF(記入用!M1364="","",記入用!M1364)</f>
        <v/>
      </c>
      <c r="Q1364" s="28" t="str">
        <f>IF(記入用!L1364="","",記入用!L1364)</f>
        <v/>
      </c>
      <c r="S1364" s="28" t="str">
        <f>IF(記入用!N1364="","",ROUNDUP(記入用!N1364,1))</f>
        <v/>
      </c>
      <c r="U1364" s="28" t="str">
        <f>IF(記入用!O1364="","",ROUNDDOWN(記入用!O1364,0))</f>
        <v/>
      </c>
      <c r="W1364" s="28" t="str">
        <f>IF(記入用!P1364="","",ROUNDDOWN(記入用!P1364,0))</f>
        <v/>
      </c>
    </row>
    <row r="1365" spans="1:23">
      <c r="A1365" s="28" t="str">
        <f>IF(記入用!A1365="","",記入用!A1365)</f>
        <v/>
      </c>
      <c r="B1365" s="28" t="str">
        <f>IF(記入用!B1365="","",記入用!B1365)</f>
        <v/>
      </c>
      <c r="C1365" s="28" t="str">
        <f>IF(記入用!C1365="","",記入用!C1365)</f>
        <v/>
      </c>
      <c r="D1365" s="28" t="str">
        <f>IF(記入用!D1365="","",記入用!D1365)</f>
        <v/>
      </c>
      <c r="E1365" s="28" t="str">
        <f>IF(記入用!E1365="","",記入用!E1365)</f>
        <v/>
      </c>
      <c r="F1365" s="28" t="str">
        <f>IF(記入用!F1365="","",記入用!F1365)</f>
        <v/>
      </c>
      <c r="G1365" s="28" t="str">
        <f>IF(OR(記入用!G1365=0,記入用!H1365=0),"",ROUND((記入用!G1365+記入用!H1365)/2,0))</f>
        <v/>
      </c>
      <c r="I1365" s="28" t="str">
        <f>IF(記入用!I1365="","",記入用!I1365)</f>
        <v/>
      </c>
      <c r="K1365" s="28" t="str">
        <f>IF(記入用!J1365="","",ROUNDDOWN(記入用!J1365,0))</f>
        <v/>
      </c>
      <c r="M1365" s="28" t="str">
        <f>IF(記入用!K1365="","",記入用!K1365)</f>
        <v/>
      </c>
      <c r="O1365" s="28" t="str">
        <f>IF(記入用!M1365="","",記入用!M1365)</f>
        <v/>
      </c>
      <c r="Q1365" s="28" t="str">
        <f>IF(記入用!L1365="","",記入用!L1365)</f>
        <v/>
      </c>
      <c r="S1365" s="28" t="str">
        <f>IF(記入用!N1365="","",ROUNDUP(記入用!N1365,1))</f>
        <v/>
      </c>
      <c r="U1365" s="28" t="str">
        <f>IF(記入用!O1365="","",ROUNDDOWN(記入用!O1365,0))</f>
        <v/>
      </c>
      <c r="W1365" s="28" t="str">
        <f>IF(記入用!P1365="","",ROUNDDOWN(記入用!P1365,0))</f>
        <v/>
      </c>
    </row>
    <row r="1366" spans="1:23">
      <c r="A1366" s="28" t="str">
        <f>IF(記入用!A1366="","",記入用!A1366)</f>
        <v/>
      </c>
      <c r="B1366" s="28" t="str">
        <f>IF(記入用!B1366="","",記入用!B1366)</f>
        <v/>
      </c>
      <c r="C1366" s="28" t="str">
        <f>IF(記入用!C1366="","",記入用!C1366)</f>
        <v/>
      </c>
      <c r="D1366" s="28" t="str">
        <f>IF(記入用!D1366="","",記入用!D1366)</f>
        <v/>
      </c>
      <c r="E1366" s="28" t="str">
        <f>IF(記入用!E1366="","",記入用!E1366)</f>
        <v/>
      </c>
      <c r="F1366" s="28" t="str">
        <f>IF(記入用!F1366="","",記入用!F1366)</f>
        <v/>
      </c>
      <c r="G1366" s="28" t="str">
        <f>IF(OR(記入用!G1366=0,記入用!H1366=0),"",ROUND((記入用!G1366+記入用!H1366)/2,0))</f>
        <v/>
      </c>
      <c r="I1366" s="28" t="str">
        <f>IF(記入用!I1366="","",記入用!I1366)</f>
        <v/>
      </c>
      <c r="K1366" s="28" t="str">
        <f>IF(記入用!J1366="","",ROUNDDOWN(記入用!J1366,0))</f>
        <v/>
      </c>
      <c r="M1366" s="28" t="str">
        <f>IF(記入用!K1366="","",記入用!K1366)</f>
        <v/>
      </c>
      <c r="O1366" s="28" t="str">
        <f>IF(記入用!M1366="","",記入用!M1366)</f>
        <v/>
      </c>
      <c r="Q1366" s="28" t="str">
        <f>IF(記入用!L1366="","",記入用!L1366)</f>
        <v/>
      </c>
      <c r="S1366" s="28" t="str">
        <f>IF(記入用!N1366="","",ROUNDUP(記入用!N1366,1))</f>
        <v/>
      </c>
      <c r="U1366" s="28" t="str">
        <f>IF(記入用!O1366="","",ROUNDDOWN(記入用!O1366,0))</f>
        <v/>
      </c>
      <c r="W1366" s="28" t="str">
        <f>IF(記入用!P1366="","",ROUNDDOWN(記入用!P1366,0))</f>
        <v/>
      </c>
    </row>
    <row r="1367" spans="1:23">
      <c r="A1367" s="28" t="str">
        <f>IF(記入用!A1367="","",記入用!A1367)</f>
        <v/>
      </c>
      <c r="B1367" s="28" t="str">
        <f>IF(記入用!B1367="","",記入用!B1367)</f>
        <v/>
      </c>
      <c r="C1367" s="28" t="str">
        <f>IF(記入用!C1367="","",記入用!C1367)</f>
        <v/>
      </c>
      <c r="D1367" s="28" t="str">
        <f>IF(記入用!D1367="","",記入用!D1367)</f>
        <v/>
      </c>
      <c r="E1367" s="28" t="str">
        <f>IF(記入用!E1367="","",記入用!E1367)</f>
        <v/>
      </c>
      <c r="F1367" s="28" t="str">
        <f>IF(記入用!F1367="","",記入用!F1367)</f>
        <v/>
      </c>
      <c r="G1367" s="28" t="str">
        <f>IF(OR(記入用!G1367=0,記入用!H1367=0),"",ROUND((記入用!G1367+記入用!H1367)/2,0))</f>
        <v/>
      </c>
      <c r="I1367" s="28" t="str">
        <f>IF(記入用!I1367="","",記入用!I1367)</f>
        <v/>
      </c>
      <c r="K1367" s="28" t="str">
        <f>IF(記入用!J1367="","",ROUNDDOWN(記入用!J1367,0))</f>
        <v/>
      </c>
      <c r="M1367" s="28" t="str">
        <f>IF(記入用!K1367="","",記入用!K1367)</f>
        <v/>
      </c>
      <c r="O1367" s="28" t="str">
        <f>IF(記入用!M1367="","",記入用!M1367)</f>
        <v/>
      </c>
      <c r="Q1367" s="28" t="str">
        <f>IF(記入用!L1367="","",記入用!L1367)</f>
        <v/>
      </c>
      <c r="S1367" s="28" t="str">
        <f>IF(記入用!N1367="","",ROUNDUP(記入用!N1367,1))</f>
        <v/>
      </c>
      <c r="U1367" s="28" t="str">
        <f>IF(記入用!O1367="","",ROUNDDOWN(記入用!O1367,0))</f>
        <v/>
      </c>
      <c r="W1367" s="28" t="str">
        <f>IF(記入用!P1367="","",ROUNDDOWN(記入用!P1367,0))</f>
        <v/>
      </c>
    </row>
    <row r="1368" spans="1:23">
      <c r="A1368" s="28" t="str">
        <f>IF(記入用!A1368="","",記入用!A1368)</f>
        <v/>
      </c>
      <c r="B1368" s="28" t="str">
        <f>IF(記入用!B1368="","",記入用!B1368)</f>
        <v/>
      </c>
      <c r="C1368" s="28" t="str">
        <f>IF(記入用!C1368="","",記入用!C1368)</f>
        <v/>
      </c>
      <c r="D1368" s="28" t="str">
        <f>IF(記入用!D1368="","",記入用!D1368)</f>
        <v/>
      </c>
      <c r="E1368" s="28" t="str">
        <f>IF(記入用!E1368="","",記入用!E1368)</f>
        <v/>
      </c>
      <c r="F1368" s="28" t="str">
        <f>IF(記入用!F1368="","",記入用!F1368)</f>
        <v/>
      </c>
      <c r="G1368" s="28" t="str">
        <f>IF(OR(記入用!G1368=0,記入用!H1368=0),"",ROUND((記入用!G1368+記入用!H1368)/2,0))</f>
        <v/>
      </c>
      <c r="I1368" s="28" t="str">
        <f>IF(記入用!I1368="","",記入用!I1368)</f>
        <v/>
      </c>
      <c r="K1368" s="28" t="str">
        <f>IF(記入用!J1368="","",ROUNDDOWN(記入用!J1368,0))</f>
        <v/>
      </c>
      <c r="M1368" s="28" t="str">
        <f>IF(記入用!K1368="","",記入用!K1368)</f>
        <v/>
      </c>
      <c r="O1368" s="28" t="str">
        <f>IF(記入用!M1368="","",記入用!M1368)</f>
        <v/>
      </c>
      <c r="Q1368" s="28" t="str">
        <f>IF(記入用!L1368="","",記入用!L1368)</f>
        <v/>
      </c>
      <c r="S1368" s="28" t="str">
        <f>IF(記入用!N1368="","",ROUNDUP(記入用!N1368,1))</f>
        <v/>
      </c>
      <c r="U1368" s="28" t="str">
        <f>IF(記入用!O1368="","",ROUNDDOWN(記入用!O1368,0))</f>
        <v/>
      </c>
      <c r="W1368" s="28" t="str">
        <f>IF(記入用!P1368="","",ROUNDDOWN(記入用!P1368,0))</f>
        <v/>
      </c>
    </row>
    <row r="1369" spans="1:23">
      <c r="A1369" s="28" t="str">
        <f>IF(記入用!A1369="","",記入用!A1369)</f>
        <v/>
      </c>
      <c r="B1369" s="28" t="str">
        <f>IF(記入用!B1369="","",記入用!B1369)</f>
        <v/>
      </c>
      <c r="C1369" s="28" t="str">
        <f>IF(記入用!C1369="","",記入用!C1369)</f>
        <v/>
      </c>
      <c r="D1369" s="28" t="str">
        <f>IF(記入用!D1369="","",記入用!D1369)</f>
        <v/>
      </c>
      <c r="E1369" s="28" t="str">
        <f>IF(記入用!E1369="","",記入用!E1369)</f>
        <v/>
      </c>
      <c r="F1369" s="28" t="str">
        <f>IF(記入用!F1369="","",記入用!F1369)</f>
        <v/>
      </c>
      <c r="G1369" s="28" t="str">
        <f>IF(OR(記入用!G1369=0,記入用!H1369=0),"",ROUND((記入用!G1369+記入用!H1369)/2,0))</f>
        <v/>
      </c>
      <c r="I1369" s="28" t="str">
        <f>IF(記入用!I1369="","",記入用!I1369)</f>
        <v/>
      </c>
      <c r="K1369" s="28" t="str">
        <f>IF(記入用!J1369="","",ROUNDDOWN(記入用!J1369,0))</f>
        <v/>
      </c>
      <c r="M1369" s="28" t="str">
        <f>IF(記入用!K1369="","",記入用!K1369)</f>
        <v/>
      </c>
      <c r="O1369" s="28" t="str">
        <f>IF(記入用!M1369="","",記入用!M1369)</f>
        <v/>
      </c>
      <c r="Q1369" s="28" t="str">
        <f>IF(記入用!L1369="","",記入用!L1369)</f>
        <v/>
      </c>
      <c r="S1369" s="28" t="str">
        <f>IF(記入用!N1369="","",ROUNDUP(記入用!N1369,1))</f>
        <v/>
      </c>
      <c r="U1369" s="28" t="str">
        <f>IF(記入用!O1369="","",ROUNDDOWN(記入用!O1369,0))</f>
        <v/>
      </c>
      <c r="W1369" s="28" t="str">
        <f>IF(記入用!P1369="","",ROUNDDOWN(記入用!P1369,0))</f>
        <v/>
      </c>
    </row>
    <row r="1370" spans="1:23">
      <c r="A1370" s="28" t="str">
        <f>IF(記入用!A1370="","",記入用!A1370)</f>
        <v/>
      </c>
      <c r="B1370" s="28" t="str">
        <f>IF(記入用!B1370="","",記入用!B1370)</f>
        <v/>
      </c>
      <c r="C1370" s="28" t="str">
        <f>IF(記入用!C1370="","",記入用!C1370)</f>
        <v/>
      </c>
      <c r="D1370" s="28" t="str">
        <f>IF(記入用!D1370="","",記入用!D1370)</f>
        <v/>
      </c>
      <c r="E1370" s="28" t="str">
        <f>IF(記入用!E1370="","",記入用!E1370)</f>
        <v/>
      </c>
      <c r="F1370" s="28" t="str">
        <f>IF(記入用!F1370="","",記入用!F1370)</f>
        <v/>
      </c>
      <c r="G1370" s="28" t="str">
        <f>IF(OR(記入用!G1370=0,記入用!H1370=0),"",ROUND((記入用!G1370+記入用!H1370)/2,0))</f>
        <v/>
      </c>
      <c r="I1370" s="28" t="str">
        <f>IF(記入用!I1370="","",記入用!I1370)</f>
        <v/>
      </c>
      <c r="K1370" s="28" t="str">
        <f>IF(記入用!J1370="","",ROUNDDOWN(記入用!J1370,0))</f>
        <v/>
      </c>
      <c r="M1370" s="28" t="str">
        <f>IF(記入用!K1370="","",記入用!K1370)</f>
        <v/>
      </c>
      <c r="O1370" s="28" t="str">
        <f>IF(記入用!M1370="","",記入用!M1370)</f>
        <v/>
      </c>
      <c r="Q1370" s="28" t="str">
        <f>IF(記入用!L1370="","",記入用!L1370)</f>
        <v/>
      </c>
      <c r="S1370" s="28" t="str">
        <f>IF(記入用!N1370="","",ROUNDUP(記入用!N1370,1))</f>
        <v/>
      </c>
      <c r="U1370" s="28" t="str">
        <f>IF(記入用!O1370="","",ROUNDDOWN(記入用!O1370,0))</f>
        <v/>
      </c>
      <c r="W1370" s="28" t="str">
        <f>IF(記入用!P1370="","",ROUNDDOWN(記入用!P1370,0))</f>
        <v/>
      </c>
    </row>
    <row r="1371" spans="1:23">
      <c r="A1371" s="28" t="str">
        <f>IF(記入用!A1371="","",記入用!A1371)</f>
        <v/>
      </c>
      <c r="B1371" s="28" t="str">
        <f>IF(記入用!B1371="","",記入用!B1371)</f>
        <v/>
      </c>
      <c r="C1371" s="28" t="str">
        <f>IF(記入用!C1371="","",記入用!C1371)</f>
        <v/>
      </c>
      <c r="D1371" s="28" t="str">
        <f>IF(記入用!D1371="","",記入用!D1371)</f>
        <v/>
      </c>
      <c r="E1371" s="28" t="str">
        <f>IF(記入用!E1371="","",記入用!E1371)</f>
        <v/>
      </c>
      <c r="F1371" s="28" t="str">
        <f>IF(記入用!F1371="","",記入用!F1371)</f>
        <v/>
      </c>
      <c r="G1371" s="28" t="str">
        <f>IF(OR(記入用!G1371=0,記入用!H1371=0),"",ROUND((記入用!G1371+記入用!H1371)/2,0))</f>
        <v/>
      </c>
      <c r="I1371" s="28" t="str">
        <f>IF(記入用!I1371="","",記入用!I1371)</f>
        <v/>
      </c>
      <c r="K1371" s="28" t="str">
        <f>IF(記入用!J1371="","",ROUNDDOWN(記入用!J1371,0))</f>
        <v/>
      </c>
      <c r="M1371" s="28" t="str">
        <f>IF(記入用!K1371="","",記入用!K1371)</f>
        <v/>
      </c>
      <c r="O1371" s="28" t="str">
        <f>IF(記入用!M1371="","",記入用!M1371)</f>
        <v/>
      </c>
      <c r="Q1371" s="28" t="str">
        <f>IF(記入用!L1371="","",記入用!L1371)</f>
        <v/>
      </c>
      <c r="S1371" s="28" t="str">
        <f>IF(記入用!N1371="","",ROUNDUP(記入用!N1371,1))</f>
        <v/>
      </c>
      <c r="U1371" s="28" t="str">
        <f>IF(記入用!O1371="","",ROUNDDOWN(記入用!O1371,0))</f>
        <v/>
      </c>
      <c r="W1371" s="28" t="str">
        <f>IF(記入用!P1371="","",ROUNDDOWN(記入用!P1371,0))</f>
        <v/>
      </c>
    </row>
    <row r="1372" spans="1:23">
      <c r="A1372" s="28" t="str">
        <f>IF(記入用!A1372="","",記入用!A1372)</f>
        <v/>
      </c>
      <c r="B1372" s="28" t="str">
        <f>IF(記入用!B1372="","",記入用!B1372)</f>
        <v/>
      </c>
      <c r="C1372" s="28" t="str">
        <f>IF(記入用!C1372="","",記入用!C1372)</f>
        <v/>
      </c>
      <c r="D1372" s="28" t="str">
        <f>IF(記入用!D1372="","",記入用!D1372)</f>
        <v/>
      </c>
      <c r="E1372" s="28" t="str">
        <f>IF(記入用!E1372="","",記入用!E1372)</f>
        <v/>
      </c>
      <c r="F1372" s="28" t="str">
        <f>IF(記入用!F1372="","",記入用!F1372)</f>
        <v/>
      </c>
      <c r="G1372" s="28" t="str">
        <f>IF(OR(記入用!G1372=0,記入用!H1372=0),"",ROUND((記入用!G1372+記入用!H1372)/2,0))</f>
        <v/>
      </c>
      <c r="I1372" s="28" t="str">
        <f>IF(記入用!I1372="","",記入用!I1372)</f>
        <v/>
      </c>
      <c r="K1372" s="28" t="str">
        <f>IF(記入用!J1372="","",ROUNDDOWN(記入用!J1372,0))</f>
        <v/>
      </c>
      <c r="M1372" s="28" t="str">
        <f>IF(記入用!K1372="","",記入用!K1372)</f>
        <v/>
      </c>
      <c r="O1372" s="28" t="str">
        <f>IF(記入用!M1372="","",記入用!M1372)</f>
        <v/>
      </c>
      <c r="Q1372" s="28" t="str">
        <f>IF(記入用!L1372="","",記入用!L1372)</f>
        <v/>
      </c>
      <c r="S1372" s="28" t="str">
        <f>IF(記入用!N1372="","",ROUNDUP(記入用!N1372,1))</f>
        <v/>
      </c>
      <c r="U1372" s="28" t="str">
        <f>IF(記入用!O1372="","",ROUNDDOWN(記入用!O1372,0))</f>
        <v/>
      </c>
      <c r="W1372" s="28" t="str">
        <f>IF(記入用!P1372="","",ROUNDDOWN(記入用!P1372,0))</f>
        <v/>
      </c>
    </row>
    <row r="1373" spans="1:23">
      <c r="A1373" s="28" t="str">
        <f>IF(記入用!A1373="","",記入用!A1373)</f>
        <v/>
      </c>
      <c r="B1373" s="28" t="str">
        <f>IF(記入用!B1373="","",記入用!B1373)</f>
        <v/>
      </c>
      <c r="C1373" s="28" t="str">
        <f>IF(記入用!C1373="","",記入用!C1373)</f>
        <v/>
      </c>
      <c r="D1373" s="28" t="str">
        <f>IF(記入用!D1373="","",記入用!D1373)</f>
        <v/>
      </c>
      <c r="E1373" s="28" t="str">
        <f>IF(記入用!E1373="","",記入用!E1373)</f>
        <v/>
      </c>
      <c r="F1373" s="28" t="str">
        <f>IF(記入用!F1373="","",記入用!F1373)</f>
        <v/>
      </c>
      <c r="G1373" s="28" t="str">
        <f>IF(OR(記入用!G1373=0,記入用!H1373=0),"",ROUND((記入用!G1373+記入用!H1373)/2,0))</f>
        <v/>
      </c>
      <c r="I1373" s="28" t="str">
        <f>IF(記入用!I1373="","",記入用!I1373)</f>
        <v/>
      </c>
      <c r="K1373" s="28" t="str">
        <f>IF(記入用!J1373="","",ROUNDDOWN(記入用!J1373,0))</f>
        <v/>
      </c>
      <c r="M1373" s="28" t="str">
        <f>IF(記入用!K1373="","",記入用!K1373)</f>
        <v/>
      </c>
      <c r="O1373" s="28" t="str">
        <f>IF(記入用!M1373="","",記入用!M1373)</f>
        <v/>
      </c>
      <c r="Q1373" s="28" t="str">
        <f>IF(記入用!L1373="","",記入用!L1373)</f>
        <v/>
      </c>
      <c r="S1373" s="28" t="str">
        <f>IF(記入用!N1373="","",ROUNDUP(記入用!N1373,1))</f>
        <v/>
      </c>
      <c r="U1373" s="28" t="str">
        <f>IF(記入用!O1373="","",ROUNDDOWN(記入用!O1373,0))</f>
        <v/>
      </c>
      <c r="W1373" s="28" t="str">
        <f>IF(記入用!P1373="","",ROUNDDOWN(記入用!P1373,0))</f>
        <v/>
      </c>
    </row>
    <row r="1374" spans="1:23">
      <c r="A1374" s="28" t="str">
        <f>IF(記入用!A1374="","",記入用!A1374)</f>
        <v/>
      </c>
      <c r="B1374" s="28" t="str">
        <f>IF(記入用!B1374="","",記入用!B1374)</f>
        <v/>
      </c>
      <c r="C1374" s="28" t="str">
        <f>IF(記入用!C1374="","",記入用!C1374)</f>
        <v/>
      </c>
      <c r="D1374" s="28" t="str">
        <f>IF(記入用!D1374="","",記入用!D1374)</f>
        <v/>
      </c>
      <c r="E1374" s="28" t="str">
        <f>IF(記入用!E1374="","",記入用!E1374)</f>
        <v/>
      </c>
      <c r="F1374" s="28" t="str">
        <f>IF(記入用!F1374="","",記入用!F1374)</f>
        <v/>
      </c>
      <c r="G1374" s="28" t="str">
        <f>IF(OR(記入用!G1374=0,記入用!H1374=0),"",ROUND((記入用!G1374+記入用!H1374)/2,0))</f>
        <v/>
      </c>
      <c r="I1374" s="28" t="str">
        <f>IF(記入用!I1374="","",記入用!I1374)</f>
        <v/>
      </c>
      <c r="K1374" s="28" t="str">
        <f>IF(記入用!J1374="","",ROUNDDOWN(記入用!J1374,0))</f>
        <v/>
      </c>
      <c r="M1374" s="28" t="str">
        <f>IF(記入用!K1374="","",記入用!K1374)</f>
        <v/>
      </c>
      <c r="O1374" s="28" t="str">
        <f>IF(記入用!M1374="","",記入用!M1374)</f>
        <v/>
      </c>
      <c r="Q1374" s="28" t="str">
        <f>IF(記入用!L1374="","",記入用!L1374)</f>
        <v/>
      </c>
      <c r="S1374" s="28" t="str">
        <f>IF(記入用!N1374="","",ROUNDUP(記入用!N1374,1))</f>
        <v/>
      </c>
      <c r="U1374" s="28" t="str">
        <f>IF(記入用!O1374="","",ROUNDDOWN(記入用!O1374,0))</f>
        <v/>
      </c>
      <c r="W1374" s="28" t="str">
        <f>IF(記入用!P1374="","",ROUNDDOWN(記入用!P1374,0))</f>
        <v/>
      </c>
    </row>
    <row r="1375" spans="1:23">
      <c r="A1375" s="28" t="str">
        <f>IF(記入用!A1375="","",記入用!A1375)</f>
        <v/>
      </c>
      <c r="B1375" s="28" t="str">
        <f>IF(記入用!B1375="","",記入用!B1375)</f>
        <v/>
      </c>
      <c r="C1375" s="28" t="str">
        <f>IF(記入用!C1375="","",記入用!C1375)</f>
        <v/>
      </c>
      <c r="D1375" s="28" t="str">
        <f>IF(記入用!D1375="","",記入用!D1375)</f>
        <v/>
      </c>
      <c r="E1375" s="28" t="str">
        <f>IF(記入用!E1375="","",記入用!E1375)</f>
        <v/>
      </c>
      <c r="F1375" s="28" t="str">
        <f>IF(記入用!F1375="","",記入用!F1375)</f>
        <v/>
      </c>
      <c r="G1375" s="28" t="str">
        <f>IF(OR(記入用!G1375=0,記入用!H1375=0),"",ROUND((記入用!G1375+記入用!H1375)/2,0))</f>
        <v/>
      </c>
      <c r="I1375" s="28" t="str">
        <f>IF(記入用!I1375="","",記入用!I1375)</f>
        <v/>
      </c>
      <c r="K1375" s="28" t="str">
        <f>IF(記入用!J1375="","",ROUNDDOWN(記入用!J1375,0))</f>
        <v/>
      </c>
      <c r="M1375" s="28" t="str">
        <f>IF(記入用!K1375="","",記入用!K1375)</f>
        <v/>
      </c>
      <c r="O1375" s="28" t="str">
        <f>IF(記入用!M1375="","",記入用!M1375)</f>
        <v/>
      </c>
      <c r="Q1375" s="28" t="str">
        <f>IF(記入用!L1375="","",記入用!L1375)</f>
        <v/>
      </c>
      <c r="S1375" s="28" t="str">
        <f>IF(記入用!N1375="","",ROUNDUP(記入用!N1375,1))</f>
        <v/>
      </c>
      <c r="U1375" s="28" t="str">
        <f>IF(記入用!O1375="","",ROUNDDOWN(記入用!O1375,0))</f>
        <v/>
      </c>
      <c r="W1375" s="28" t="str">
        <f>IF(記入用!P1375="","",ROUNDDOWN(記入用!P1375,0))</f>
        <v/>
      </c>
    </row>
    <row r="1376" spans="1:23">
      <c r="A1376" s="28" t="str">
        <f>IF(記入用!A1376="","",記入用!A1376)</f>
        <v/>
      </c>
      <c r="B1376" s="28" t="str">
        <f>IF(記入用!B1376="","",記入用!B1376)</f>
        <v/>
      </c>
      <c r="C1376" s="28" t="str">
        <f>IF(記入用!C1376="","",記入用!C1376)</f>
        <v/>
      </c>
      <c r="D1376" s="28" t="str">
        <f>IF(記入用!D1376="","",記入用!D1376)</f>
        <v/>
      </c>
      <c r="E1376" s="28" t="str">
        <f>IF(記入用!E1376="","",記入用!E1376)</f>
        <v/>
      </c>
      <c r="F1376" s="28" t="str">
        <f>IF(記入用!F1376="","",記入用!F1376)</f>
        <v/>
      </c>
      <c r="G1376" s="28" t="str">
        <f>IF(OR(記入用!G1376=0,記入用!H1376=0),"",ROUND((記入用!G1376+記入用!H1376)/2,0))</f>
        <v/>
      </c>
      <c r="I1376" s="28" t="str">
        <f>IF(記入用!I1376="","",記入用!I1376)</f>
        <v/>
      </c>
      <c r="K1376" s="28" t="str">
        <f>IF(記入用!J1376="","",ROUNDDOWN(記入用!J1376,0))</f>
        <v/>
      </c>
      <c r="M1376" s="28" t="str">
        <f>IF(記入用!K1376="","",記入用!K1376)</f>
        <v/>
      </c>
      <c r="O1376" s="28" t="str">
        <f>IF(記入用!M1376="","",記入用!M1376)</f>
        <v/>
      </c>
      <c r="Q1376" s="28" t="str">
        <f>IF(記入用!L1376="","",記入用!L1376)</f>
        <v/>
      </c>
      <c r="S1376" s="28" t="str">
        <f>IF(記入用!N1376="","",ROUNDUP(記入用!N1376,1))</f>
        <v/>
      </c>
      <c r="U1376" s="28" t="str">
        <f>IF(記入用!O1376="","",ROUNDDOWN(記入用!O1376,0))</f>
        <v/>
      </c>
      <c r="W1376" s="28" t="str">
        <f>IF(記入用!P1376="","",ROUNDDOWN(記入用!P1376,0))</f>
        <v/>
      </c>
    </row>
    <row r="1377" spans="1:23">
      <c r="A1377" s="28" t="str">
        <f>IF(記入用!A1377="","",記入用!A1377)</f>
        <v/>
      </c>
      <c r="B1377" s="28" t="str">
        <f>IF(記入用!B1377="","",記入用!B1377)</f>
        <v/>
      </c>
      <c r="C1377" s="28" t="str">
        <f>IF(記入用!C1377="","",記入用!C1377)</f>
        <v/>
      </c>
      <c r="D1377" s="28" t="str">
        <f>IF(記入用!D1377="","",記入用!D1377)</f>
        <v/>
      </c>
      <c r="E1377" s="28" t="str">
        <f>IF(記入用!E1377="","",記入用!E1377)</f>
        <v/>
      </c>
      <c r="F1377" s="28" t="str">
        <f>IF(記入用!F1377="","",記入用!F1377)</f>
        <v/>
      </c>
      <c r="G1377" s="28" t="str">
        <f>IF(OR(記入用!G1377=0,記入用!H1377=0),"",ROUND((記入用!G1377+記入用!H1377)/2,0))</f>
        <v/>
      </c>
      <c r="I1377" s="28" t="str">
        <f>IF(記入用!I1377="","",記入用!I1377)</f>
        <v/>
      </c>
      <c r="K1377" s="28" t="str">
        <f>IF(記入用!J1377="","",ROUNDDOWN(記入用!J1377,0))</f>
        <v/>
      </c>
      <c r="M1377" s="28" t="str">
        <f>IF(記入用!K1377="","",記入用!K1377)</f>
        <v/>
      </c>
      <c r="O1377" s="28" t="str">
        <f>IF(記入用!M1377="","",記入用!M1377)</f>
        <v/>
      </c>
      <c r="Q1377" s="28" t="str">
        <f>IF(記入用!L1377="","",記入用!L1377)</f>
        <v/>
      </c>
      <c r="S1377" s="28" t="str">
        <f>IF(記入用!N1377="","",ROUNDUP(記入用!N1377,1))</f>
        <v/>
      </c>
      <c r="U1377" s="28" t="str">
        <f>IF(記入用!O1377="","",ROUNDDOWN(記入用!O1377,0))</f>
        <v/>
      </c>
      <c r="W1377" s="28" t="str">
        <f>IF(記入用!P1377="","",ROUNDDOWN(記入用!P1377,0))</f>
        <v/>
      </c>
    </row>
    <row r="1378" spans="1:23">
      <c r="A1378" s="28" t="str">
        <f>IF(記入用!A1378="","",記入用!A1378)</f>
        <v/>
      </c>
      <c r="B1378" s="28" t="str">
        <f>IF(記入用!B1378="","",記入用!B1378)</f>
        <v/>
      </c>
      <c r="C1378" s="28" t="str">
        <f>IF(記入用!C1378="","",記入用!C1378)</f>
        <v/>
      </c>
      <c r="D1378" s="28" t="str">
        <f>IF(記入用!D1378="","",記入用!D1378)</f>
        <v/>
      </c>
      <c r="E1378" s="28" t="str">
        <f>IF(記入用!E1378="","",記入用!E1378)</f>
        <v/>
      </c>
      <c r="F1378" s="28" t="str">
        <f>IF(記入用!F1378="","",記入用!F1378)</f>
        <v/>
      </c>
      <c r="G1378" s="28" t="str">
        <f>IF(OR(記入用!G1378=0,記入用!H1378=0),"",ROUND((記入用!G1378+記入用!H1378)/2,0))</f>
        <v/>
      </c>
      <c r="I1378" s="28" t="str">
        <f>IF(記入用!I1378="","",記入用!I1378)</f>
        <v/>
      </c>
      <c r="K1378" s="28" t="str">
        <f>IF(記入用!J1378="","",ROUNDDOWN(記入用!J1378,0))</f>
        <v/>
      </c>
      <c r="M1378" s="28" t="str">
        <f>IF(記入用!K1378="","",記入用!K1378)</f>
        <v/>
      </c>
      <c r="O1378" s="28" t="str">
        <f>IF(記入用!M1378="","",記入用!M1378)</f>
        <v/>
      </c>
      <c r="Q1378" s="28" t="str">
        <f>IF(記入用!L1378="","",記入用!L1378)</f>
        <v/>
      </c>
      <c r="S1378" s="28" t="str">
        <f>IF(記入用!N1378="","",ROUNDUP(記入用!N1378,1))</f>
        <v/>
      </c>
      <c r="U1378" s="28" t="str">
        <f>IF(記入用!O1378="","",ROUNDDOWN(記入用!O1378,0))</f>
        <v/>
      </c>
      <c r="W1378" s="28" t="str">
        <f>IF(記入用!P1378="","",ROUNDDOWN(記入用!P1378,0))</f>
        <v/>
      </c>
    </row>
    <row r="1379" spans="1:23">
      <c r="A1379" s="28" t="str">
        <f>IF(記入用!A1379="","",記入用!A1379)</f>
        <v/>
      </c>
      <c r="B1379" s="28" t="str">
        <f>IF(記入用!B1379="","",記入用!B1379)</f>
        <v/>
      </c>
      <c r="C1379" s="28" t="str">
        <f>IF(記入用!C1379="","",記入用!C1379)</f>
        <v/>
      </c>
      <c r="D1379" s="28" t="str">
        <f>IF(記入用!D1379="","",記入用!D1379)</f>
        <v/>
      </c>
      <c r="E1379" s="28" t="str">
        <f>IF(記入用!E1379="","",記入用!E1379)</f>
        <v/>
      </c>
      <c r="F1379" s="28" t="str">
        <f>IF(記入用!F1379="","",記入用!F1379)</f>
        <v/>
      </c>
      <c r="G1379" s="28" t="str">
        <f>IF(OR(記入用!G1379=0,記入用!H1379=0),"",ROUND((記入用!G1379+記入用!H1379)/2,0))</f>
        <v/>
      </c>
      <c r="I1379" s="28" t="str">
        <f>IF(記入用!I1379="","",記入用!I1379)</f>
        <v/>
      </c>
      <c r="K1379" s="28" t="str">
        <f>IF(記入用!J1379="","",ROUNDDOWN(記入用!J1379,0))</f>
        <v/>
      </c>
      <c r="M1379" s="28" t="str">
        <f>IF(記入用!K1379="","",記入用!K1379)</f>
        <v/>
      </c>
      <c r="O1379" s="28" t="str">
        <f>IF(記入用!M1379="","",記入用!M1379)</f>
        <v/>
      </c>
      <c r="Q1379" s="28" t="str">
        <f>IF(記入用!L1379="","",記入用!L1379)</f>
        <v/>
      </c>
      <c r="S1379" s="28" t="str">
        <f>IF(記入用!N1379="","",ROUNDUP(記入用!N1379,1))</f>
        <v/>
      </c>
      <c r="U1379" s="28" t="str">
        <f>IF(記入用!O1379="","",ROUNDDOWN(記入用!O1379,0))</f>
        <v/>
      </c>
      <c r="W1379" s="28" t="str">
        <f>IF(記入用!P1379="","",ROUNDDOWN(記入用!P1379,0))</f>
        <v/>
      </c>
    </row>
    <row r="1380" spans="1:23">
      <c r="A1380" s="28" t="str">
        <f>IF(記入用!A1380="","",記入用!A1380)</f>
        <v/>
      </c>
      <c r="B1380" s="28" t="str">
        <f>IF(記入用!B1380="","",記入用!B1380)</f>
        <v/>
      </c>
      <c r="C1380" s="28" t="str">
        <f>IF(記入用!C1380="","",記入用!C1380)</f>
        <v/>
      </c>
      <c r="D1380" s="28" t="str">
        <f>IF(記入用!D1380="","",記入用!D1380)</f>
        <v/>
      </c>
      <c r="E1380" s="28" t="str">
        <f>IF(記入用!E1380="","",記入用!E1380)</f>
        <v/>
      </c>
      <c r="F1380" s="28" t="str">
        <f>IF(記入用!F1380="","",記入用!F1380)</f>
        <v/>
      </c>
      <c r="G1380" s="28" t="str">
        <f>IF(OR(記入用!G1380=0,記入用!H1380=0),"",ROUND((記入用!G1380+記入用!H1380)/2,0))</f>
        <v/>
      </c>
      <c r="I1380" s="28" t="str">
        <f>IF(記入用!I1380="","",記入用!I1380)</f>
        <v/>
      </c>
      <c r="K1380" s="28" t="str">
        <f>IF(記入用!J1380="","",ROUNDDOWN(記入用!J1380,0))</f>
        <v/>
      </c>
      <c r="M1380" s="28" t="str">
        <f>IF(記入用!K1380="","",記入用!K1380)</f>
        <v/>
      </c>
      <c r="O1380" s="28" t="str">
        <f>IF(記入用!M1380="","",記入用!M1380)</f>
        <v/>
      </c>
      <c r="Q1380" s="28" t="str">
        <f>IF(記入用!L1380="","",記入用!L1380)</f>
        <v/>
      </c>
      <c r="S1380" s="28" t="str">
        <f>IF(記入用!N1380="","",ROUNDUP(記入用!N1380,1))</f>
        <v/>
      </c>
      <c r="U1380" s="28" t="str">
        <f>IF(記入用!O1380="","",ROUNDDOWN(記入用!O1380,0))</f>
        <v/>
      </c>
      <c r="W1380" s="28" t="str">
        <f>IF(記入用!P1380="","",ROUNDDOWN(記入用!P1380,0))</f>
        <v/>
      </c>
    </row>
    <row r="1381" spans="1:23">
      <c r="A1381" s="28" t="str">
        <f>IF(記入用!A1381="","",記入用!A1381)</f>
        <v/>
      </c>
      <c r="B1381" s="28" t="str">
        <f>IF(記入用!B1381="","",記入用!B1381)</f>
        <v/>
      </c>
      <c r="C1381" s="28" t="str">
        <f>IF(記入用!C1381="","",記入用!C1381)</f>
        <v/>
      </c>
      <c r="D1381" s="28" t="str">
        <f>IF(記入用!D1381="","",記入用!D1381)</f>
        <v/>
      </c>
      <c r="E1381" s="28" t="str">
        <f>IF(記入用!E1381="","",記入用!E1381)</f>
        <v/>
      </c>
      <c r="F1381" s="28" t="str">
        <f>IF(記入用!F1381="","",記入用!F1381)</f>
        <v/>
      </c>
      <c r="G1381" s="28" t="str">
        <f>IF(OR(記入用!G1381=0,記入用!H1381=0),"",ROUND((記入用!G1381+記入用!H1381)/2,0))</f>
        <v/>
      </c>
      <c r="I1381" s="28" t="str">
        <f>IF(記入用!I1381="","",記入用!I1381)</f>
        <v/>
      </c>
      <c r="K1381" s="28" t="str">
        <f>IF(記入用!J1381="","",ROUNDDOWN(記入用!J1381,0))</f>
        <v/>
      </c>
      <c r="M1381" s="28" t="str">
        <f>IF(記入用!K1381="","",記入用!K1381)</f>
        <v/>
      </c>
      <c r="O1381" s="28" t="str">
        <f>IF(記入用!M1381="","",記入用!M1381)</f>
        <v/>
      </c>
      <c r="Q1381" s="28" t="str">
        <f>IF(記入用!L1381="","",記入用!L1381)</f>
        <v/>
      </c>
      <c r="S1381" s="28" t="str">
        <f>IF(記入用!N1381="","",ROUNDUP(記入用!N1381,1))</f>
        <v/>
      </c>
      <c r="U1381" s="28" t="str">
        <f>IF(記入用!O1381="","",ROUNDDOWN(記入用!O1381,0))</f>
        <v/>
      </c>
      <c r="W1381" s="28" t="str">
        <f>IF(記入用!P1381="","",ROUNDDOWN(記入用!P1381,0))</f>
        <v/>
      </c>
    </row>
    <row r="1382" spans="1:23">
      <c r="A1382" s="28" t="str">
        <f>IF(記入用!A1382="","",記入用!A1382)</f>
        <v/>
      </c>
      <c r="B1382" s="28" t="str">
        <f>IF(記入用!B1382="","",記入用!B1382)</f>
        <v/>
      </c>
      <c r="C1382" s="28" t="str">
        <f>IF(記入用!C1382="","",記入用!C1382)</f>
        <v/>
      </c>
      <c r="D1382" s="28" t="str">
        <f>IF(記入用!D1382="","",記入用!D1382)</f>
        <v/>
      </c>
      <c r="E1382" s="28" t="str">
        <f>IF(記入用!E1382="","",記入用!E1382)</f>
        <v/>
      </c>
      <c r="F1382" s="28" t="str">
        <f>IF(記入用!F1382="","",記入用!F1382)</f>
        <v/>
      </c>
      <c r="G1382" s="28" t="str">
        <f>IF(OR(記入用!G1382=0,記入用!H1382=0),"",ROUND((記入用!G1382+記入用!H1382)/2,0))</f>
        <v/>
      </c>
      <c r="I1382" s="28" t="str">
        <f>IF(記入用!I1382="","",記入用!I1382)</f>
        <v/>
      </c>
      <c r="K1382" s="28" t="str">
        <f>IF(記入用!J1382="","",ROUNDDOWN(記入用!J1382,0))</f>
        <v/>
      </c>
      <c r="M1382" s="28" t="str">
        <f>IF(記入用!K1382="","",記入用!K1382)</f>
        <v/>
      </c>
      <c r="O1382" s="28" t="str">
        <f>IF(記入用!M1382="","",記入用!M1382)</f>
        <v/>
      </c>
      <c r="Q1382" s="28" t="str">
        <f>IF(記入用!L1382="","",記入用!L1382)</f>
        <v/>
      </c>
      <c r="S1382" s="28" t="str">
        <f>IF(記入用!N1382="","",ROUNDUP(記入用!N1382,1))</f>
        <v/>
      </c>
      <c r="U1382" s="28" t="str">
        <f>IF(記入用!O1382="","",ROUNDDOWN(記入用!O1382,0))</f>
        <v/>
      </c>
      <c r="W1382" s="28" t="str">
        <f>IF(記入用!P1382="","",ROUNDDOWN(記入用!P1382,0))</f>
        <v/>
      </c>
    </row>
    <row r="1383" spans="1:23">
      <c r="A1383" s="28" t="str">
        <f>IF(記入用!A1383="","",記入用!A1383)</f>
        <v/>
      </c>
      <c r="B1383" s="28" t="str">
        <f>IF(記入用!B1383="","",記入用!B1383)</f>
        <v/>
      </c>
      <c r="C1383" s="28" t="str">
        <f>IF(記入用!C1383="","",記入用!C1383)</f>
        <v/>
      </c>
      <c r="D1383" s="28" t="str">
        <f>IF(記入用!D1383="","",記入用!D1383)</f>
        <v/>
      </c>
      <c r="E1383" s="28" t="str">
        <f>IF(記入用!E1383="","",記入用!E1383)</f>
        <v/>
      </c>
      <c r="F1383" s="28" t="str">
        <f>IF(記入用!F1383="","",記入用!F1383)</f>
        <v/>
      </c>
      <c r="G1383" s="28" t="str">
        <f>IF(OR(記入用!G1383=0,記入用!H1383=0),"",ROUND((記入用!G1383+記入用!H1383)/2,0))</f>
        <v/>
      </c>
      <c r="I1383" s="28" t="str">
        <f>IF(記入用!I1383="","",記入用!I1383)</f>
        <v/>
      </c>
      <c r="K1383" s="28" t="str">
        <f>IF(記入用!J1383="","",ROUNDDOWN(記入用!J1383,0))</f>
        <v/>
      </c>
      <c r="M1383" s="28" t="str">
        <f>IF(記入用!K1383="","",記入用!K1383)</f>
        <v/>
      </c>
      <c r="O1383" s="28" t="str">
        <f>IF(記入用!M1383="","",記入用!M1383)</f>
        <v/>
      </c>
      <c r="Q1383" s="28" t="str">
        <f>IF(記入用!L1383="","",記入用!L1383)</f>
        <v/>
      </c>
      <c r="S1383" s="28" t="str">
        <f>IF(記入用!N1383="","",ROUNDUP(記入用!N1383,1))</f>
        <v/>
      </c>
      <c r="U1383" s="28" t="str">
        <f>IF(記入用!O1383="","",ROUNDDOWN(記入用!O1383,0))</f>
        <v/>
      </c>
      <c r="W1383" s="28" t="str">
        <f>IF(記入用!P1383="","",ROUNDDOWN(記入用!P1383,0))</f>
        <v/>
      </c>
    </row>
    <row r="1384" spans="1:23">
      <c r="A1384" s="28" t="str">
        <f>IF(記入用!A1384="","",記入用!A1384)</f>
        <v/>
      </c>
      <c r="B1384" s="28" t="str">
        <f>IF(記入用!B1384="","",記入用!B1384)</f>
        <v/>
      </c>
      <c r="C1384" s="28" t="str">
        <f>IF(記入用!C1384="","",記入用!C1384)</f>
        <v/>
      </c>
      <c r="D1384" s="28" t="str">
        <f>IF(記入用!D1384="","",記入用!D1384)</f>
        <v/>
      </c>
      <c r="E1384" s="28" t="str">
        <f>IF(記入用!E1384="","",記入用!E1384)</f>
        <v/>
      </c>
      <c r="F1384" s="28" t="str">
        <f>IF(記入用!F1384="","",記入用!F1384)</f>
        <v/>
      </c>
      <c r="G1384" s="28" t="str">
        <f>IF(OR(記入用!G1384=0,記入用!H1384=0),"",ROUND((記入用!G1384+記入用!H1384)/2,0))</f>
        <v/>
      </c>
      <c r="I1384" s="28" t="str">
        <f>IF(記入用!I1384="","",記入用!I1384)</f>
        <v/>
      </c>
      <c r="K1384" s="28" t="str">
        <f>IF(記入用!J1384="","",ROUNDDOWN(記入用!J1384,0))</f>
        <v/>
      </c>
      <c r="M1384" s="28" t="str">
        <f>IF(記入用!K1384="","",記入用!K1384)</f>
        <v/>
      </c>
      <c r="O1384" s="28" t="str">
        <f>IF(記入用!M1384="","",記入用!M1384)</f>
        <v/>
      </c>
      <c r="Q1384" s="28" t="str">
        <f>IF(記入用!L1384="","",記入用!L1384)</f>
        <v/>
      </c>
      <c r="S1384" s="28" t="str">
        <f>IF(記入用!N1384="","",ROUNDUP(記入用!N1384,1))</f>
        <v/>
      </c>
      <c r="U1384" s="28" t="str">
        <f>IF(記入用!O1384="","",ROUNDDOWN(記入用!O1384,0))</f>
        <v/>
      </c>
      <c r="W1384" s="28" t="str">
        <f>IF(記入用!P1384="","",ROUNDDOWN(記入用!P1384,0))</f>
        <v/>
      </c>
    </row>
    <row r="1385" spans="1:23">
      <c r="A1385" s="28" t="str">
        <f>IF(記入用!A1385="","",記入用!A1385)</f>
        <v/>
      </c>
      <c r="B1385" s="28" t="str">
        <f>IF(記入用!B1385="","",記入用!B1385)</f>
        <v/>
      </c>
      <c r="C1385" s="28" t="str">
        <f>IF(記入用!C1385="","",記入用!C1385)</f>
        <v/>
      </c>
      <c r="D1385" s="28" t="str">
        <f>IF(記入用!D1385="","",記入用!D1385)</f>
        <v/>
      </c>
      <c r="E1385" s="28" t="str">
        <f>IF(記入用!E1385="","",記入用!E1385)</f>
        <v/>
      </c>
      <c r="F1385" s="28" t="str">
        <f>IF(記入用!F1385="","",記入用!F1385)</f>
        <v/>
      </c>
      <c r="G1385" s="28" t="str">
        <f>IF(OR(記入用!G1385=0,記入用!H1385=0),"",ROUND((記入用!G1385+記入用!H1385)/2,0))</f>
        <v/>
      </c>
      <c r="I1385" s="28" t="str">
        <f>IF(記入用!I1385="","",記入用!I1385)</f>
        <v/>
      </c>
      <c r="K1385" s="28" t="str">
        <f>IF(記入用!J1385="","",ROUNDDOWN(記入用!J1385,0))</f>
        <v/>
      </c>
      <c r="M1385" s="28" t="str">
        <f>IF(記入用!K1385="","",記入用!K1385)</f>
        <v/>
      </c>
      <c r="O1385" s="28" t="str">
        <f>IF(記入用!M1385="","",記入用!M1385)</f>
        <v/>
      </c>
      <c r="Q1385" s="28" t="str">
        <f>IF(記入用!L1385="","",記入用!L1385)</f>
        <v/>
      </c>
      <c r="S1385" s="28" t="str">
        <f>IF(記入用!N1385="","",ROUNDUP(記入用!N1385,1))</f>
        <v/>
      </c>
      <c r="U1385" s="28" t="str">
        <f>IF(記入用!O1385="","",ROUNDDOWN(記入用!O1385,0))</f>
        <v/>
      </c>
      <c r="W1385" s="28" t="str">
        <f>IF(記入用!P1385="","",ROUNDDOWN(記入用!P1385,0))</f>
        <v/>
      </c>
    </row>
    <row r="1386" spans="1:23">
      <c r="A1386" s="28" t="str">
        <f>IF(記入用!A1386="","",記入用!A1386)</f>
        <v/>
      </c>
      <c r="B1386" s="28" t="str">
        <f>IF(記入用!B1386="","",記入用!B1386)</f>
        <v/>
      </c>
      <c r="C1386" s="28" t="str">
        <f>IF(記入用!C1386="","",記入用!C1386)</f>
        <v/>
      </c>
      <c r="D1386" s="28" t="str">
        <f>IF(記入用!D1386="","",記入用!D1386)</f>
        <v/>
      </c>
      <c r="E1386" s="28" t="str">
        <f>IF(記入用!E1386="","",記入用!E1386)</f>
        <v/>
      </c>
      <c r="F1386" s="28" t="str">
        <f>IF(記入用!F1386="","",記入用!F1386)</f>
        <v/>
      </c>
      <c r="G1386" s="28" t="str">
        <f>IF(OR(記入用!G1386=0,記入用!H1386=0),"",ROUND((記入用!G1386+記入用!H1386)/2,0))</f>
        <v/>
      </c>
      <c r="I1386" s="28" t="str">
        <f>IF(記入用!I1386="","",記入用!I1386)</f>
        <v/>
      </c>
      <c r="K1386" s="28" t="str">
        <f>IF(記入用!J1386="","",ROUNDDOWN(記入用!J1386,0))</f>
        <v/>
      </c>
      <c r="M1386" s="28" t="str">
        <f>IF(記入用!K1386="","",記入用!K1386)</f>
        <v/>
      </c>
      <c r="O1386" s="28" t="str">
        <f>IF(記入用!M1386="","",記入用!M1386)</f>
        <v/>
      </c>
      <c r="Q1386" s="28" t="str">
        <f>IF(記入用!L1386="","",記入用!L1386)</f>
        <v/>
      </c>
      <c r="S1386" s="28" t="str">
        <f>IF(記入用!N1386="","",ROUNDUP(記入用!N1386,1))</f>
        <v/>
      </c>
      <c r="U1386" s="28" t="str">
        <f>IF(記入用!O1386="","",ROUNDDOWN(記入用!O1386,0))</f>
        <v/>
      </c>
      <c r="W1386" s="28" t="str">
        <f>IF(記入用!P1386="","",ROUNDDOWN(記入用!P1386,0))</f>
        <v/>
      </c>
    </row>
    <row r="1387" spans="1:23">
      <c r="A1387" s="28" t="str">
        <f>IF(記入用!A1387="","",記入用!A1387)</f>
        <v/>
      </c>
      <c r="B1387" s="28" t="str">
        <f>IF(記入用!B1387="","",記入用!B1387)</f>
        <v/>
      </c>
      <c r="C1387" s="28" t="str">
        <f>IF(記入用!C1387="","",記入用!C1387)</f>
        <v/>
      </c>
      <c r="D1387" s="28" t="str">
        <f>IF(記入用!D1387="","",記入用!D1387)</f>
        <v/>
      </c>
      <c r="E1387" s="28" t="str">
        <f>IF(記入用!E1387="","",記入用!E1387)</f>
        <v/>
      </c>
      <c r="F1387" s="28" t="str">
        <f>IF(記入用!F1387="","",記入用!F1387)</f>
        <v/>
      </c>
      <c r="G1387" s="28" t="str">
        <f>IF(OR(記入用!G1387=0,記入用!H1387=0),"",ROUND((記入用!G1387+記入用!H1387)/2,0))</f>
        <v/>
      </c>
      <c r="I1387" s="28" t="str">
        <f>IF(記入用!I1387="","",記入用!I1387)</f>
        <v/>
      </c>
      <c r="K1387" s="28" t="str">
        <f>IF(記入用!J1387="","",ROUNDDOWN(記入用!J1387,0))</f>
        <v/>
      </c>
      <c r="M1387" s="28" t="str">
        <f>IF(記入用!K1387="","",記入用!K1387)</f>
        <v/>
      </c>
      <c r="O1387" s="28" t="str">
        <f>IF(記入用!M1387="","",記入用!M1387)</f>
        <v/>
      </c>
      <c r="Q1387" s="28" t="str">
        <f>IF(記入用!L1387="","",記入用!L1387)</f>
        <v/>
      </c>
      <c r="S1387" s="28" t="str">
        <f>IF(記入用!N1387="","",ROUNDUP(記入用!N1387,1))</f>
        <v/>
      </c>
      <c r="U1387" s="28" t="str">
        <f>IF(記入用!O1387="","",ROUNDDOWN(記入用!O1387,0))</f>
        <v/>
      </c>
      <c r="W1387" s="28" t="str">
        <f>IF(記入用!P1387="","",ROUNDDOWN(記入用!P1387,0))</f>
        <v/>
      </c>
    </row>
    <row r="1388" spans="1:23">
      <c r="A1388" s="28" t="str">
        <f>IF(記入用!A1388="","",記入用!A1388)</f>
        <v/>
      </c>
      <c r="B1388" s="28" t="str">
        <f>IF(記入用!B1388="","",記入用!B1388)</f>
        <v/>
      </c>
      <c r="C1388" s="28" t="str">
        <f>IF(記入用!C1388="","",記入用!C1388)</f>
        <v/>
      </c>
      <c r="D1388" s="28" t="str">
        <f>IF(記入用!D1388="","",記入用!D1388)</f>
        <v/>
      </c>
      <c r="E1388" s="28" t="str">
        <f>IF(記入用!E1388="","",記入用!E1388)</f>
        <v/>
      </c>
      <c r="F1388" s="28" t="str">
        <f>IF(記入用!F1388="","",記入用!F1388)</f>
        <v/>
      </c>
      <c r="G1388" s="28" t="str">
        <f>IF(OR(記入用!G1388=0,記入用!H1388=0),"",ROUND((記入用!G1388+記入用!H1388)/2,0))</f>
        <v/>
      </c>
      <c r="I1388" s="28" t="str">
        <f>IF(記入用!I1388="","",記入用!I1388)</f>
        <v/>
      </c>
      <c r="K1388" s="28" t="str">
        <f>IF(記入用!J1388="","",ROUNDDOWN(記入用!J1388,0))</f>
        <v/>
      </c>
      <c r="M1388" s="28" t="str">
        <f>IF(記入用!K1388="","",記入用!K1388)</f>
        <v/>
      </c>
      <c r="O1388" s="28" t="str">
        <f>IF(記入用!M1388="","",記入用!M1388)</f>
        <v/>
      </c>
      <c r="Q1388" s="28" t="str">
        <f>IF(記入用!L1388="","",記入用!L1388)</f>
        <v/>
      </c>
      <c r="S1388" s="28" t="str">
        <f>IF(記入用!N1388="","",ROUNDUP(記入用!N1388,1))</f>
        <v/>
      </c>
      <c r="U1388" s="28" t="str">
        <f>IF(記入用!O1388="","",ROUNDDOWN(記入用!O1388,0))</f>
        <v/>
      </c>
      <c r="W1388" s="28" t="str">
        <f>IF(記入用!P1388="","",ROUNDDOWN(記入用!P1388,0))</f>
        <v/>
      </c>
    </row>
    <row r="1389" spans="1:23">
      <c r="A1389" s="28" t="str">
        <f>IF(記入用!A1389="","",記入用!A1389)</f>
        <v/>
      </c>
      <c r="B1389" s="28" t="str">
        <f>IF(記入用!B1389="","",記入用!B1389)</f>
        <v/>
      </c>
      <c r="C1389" s="28" t="str">
        <f>IF(記入用!C1389="","",記入用!C1389)</f>
        <v/>
      </c>
      <c r="D1389" s="28" t="str">
        <f>IF(記入用!D1389="","",記入用!D1389)</f>
        <v/>
      </c>
      <c r="E1389" s="28" t="str">
        <f>IF(記入用!E1389="","",記入用!E1389)</f>
        <v/>
      </c>
      <c r="F1389" s="28" t="str">
        <f>IF(記入用!F1389="","",記入用!F1389)</f>
        <v/>
      </c>
      <c r="G1389" s="28" t="str">
        <f>IF(OR(記入用!G1389=0,記入用!H1389=0),"",ROUND((記入用!G1389+記入用!H1389)/2,0))</f>
        <v/>
      </c>
      <c r="I1389" s="28" t="str">
        <f>IF(記入用!I1389="","",記入用!I1389)</f>
        <v/>
      </c>
      <c r="K1389" s="28" t="str">
        <f>IF(記入用!J1389="","",ROUNDDOWN(記入用!J1389,0))</f>
        <v/>
      </c>
      <c r="M1389" s="28" t="str">
        <f>IF(記入用!K1389="","",記入用!K1389)</f>
        <v/>
      </c>
      <c r="O1389" s="28" t="str">
        <f>IF(記入用!M1389="","",記入用!M1389)</f>
        <v/>
      </c>
      <c r="Q1389" s="28" t="str">
        <f>IF(記入用!L1389="","",記入用!L1389)</f>
        <v/>
      </c>
      <c r="S1389" s="28" t="str">
        <f>IF(記入用!N1389="","",ROUNDUP(記入用!N1389,1))</f>
        <v/>
      </c>
      <c r="U1389" s="28" t="str">
        <f>IF(記入用!O1389="","",ROUNDDOWN(記入用!O1389,0))</f>
        <v/>
      </c>
      <c r="W1389" s="28" t="str">
        <f>IF(記入用!P1389="","",ROUNDDOWN(記入用!P1389,0))</f>
        <v/>
      </c>
    </row>
    <row r="1390" spans="1:23">
      <c r="A1390" s="28" t="str">
        <f>IF(記入用!A1390="","",記入用!A1390)</f>
        <v/>
      </c>
      <c r="B1390" s="28" t="str">
        <f>IF(記入用!B1390="","",記入用!B1390)</f>
        <v/>
      </c>
      <c r="C1390" s="28" t="str">
        <f>IF(記入用!C1390="","",記入用!C1390)</f>
        <v/>
      </c>
      <c r="D1390" s="28" t="str">
        <f>IF(記入用!D1390="","",記入用!D1390)</f>
        <v/>
      </c>
      <c r="E1390" s="28" t="str">
        <f>IF(記入用!E1390="","",記入用!E1390)</f>
        <v/>
      </c>
      <c r="F1390" s="28" t="str">
        <f>IF(記入用!F1390="","",記入用!F1390)</f>
        <v/>
      </c>
      <c r="G1390" s="28" t="str">
        <f>IF(OR(記入用!G1390=0,記入用!H1390=0),"",ROUND((記入用!G1390+記入用!H1390)/2,0))</f>
        <v/>
      </c>
      <c r="I1390" s="28" t="str">
        <f>IF(記入用!I1390="","",記入用!I1390)</f>
        <v/>
      </c>
      <c r="K1390" s="28" t="str">
        <f>IF(記入用!J1390="","",ROUNDDOWN(記入用!J1390,0))</f>
        <v/>
      </c>
      <c r="M1390" s="28" t="str">
        <f>IF(記入用!K1390="","",記入用!K1390)</f>
        <v/>
      </c>
      <c r="O1390" s="28" t="str">
        <f>IF(記入用!M1390="","",記入用!M1390)</f>
        <v/>
      </c>
      <c r="Q1390" s="28" t="str">
        <f>IF(記入用!L1390="","",記入用!L1390)</f>
        <v/>
      </c>
      <c r="S1390" s="28" t="str">
        <f>IF(記入用!N1390="","",ROUNDUP(記入用!N1390,1))</f>
        <v/>
      </c>
      <c r="U1390" s="28" t="str">
        <f>IF(記入用!O1390="","",ROUNDDOWN(記入用!O1390,0))</f>
        <v/>
      </c>
      <c r="W1390" s="28" t="str">
        <f>IF(記入用!P1390="","",ROUNDDOWN(記入用!P1390,0))</f>
        <v/>
      </c>
    </row>
    <row r="1391" spans="1:23">
      <c r="A1391" s="28" t="str">
        <f>IF(記入用!A1391="","",記入用!A1391)</f>
        <v/>
      </c>
      <c r="B1391" s="28" t="str">
        <f>IF(記入用!B1391="","",記入用!B1391)</f>
        <v/>
      </c>
      <c r="C1391" s="28" t="str">
        <f>IF(記入用!C1391="","",記入用!C1391)</f>
        <v/>
      </c>
      <c r="D1391" s="28" t="str">
        <f>IF(記入用!D1391="","",記入用!D1391)</f>
        <v/>
      </c>
      <c r="E1391" s="28" t="str">
        <f>IF(記入用!E1391="","",記入用!E1391)</f>
        <v/>
      </c>
      <c r="F1391" s="28" t="str">
        <f>IF(記入用!F1391="","",記入用!F1391)</f>
        <v/>
      </c>
      <c r="G1391" s="28" t="str">
        <f>IF(OR(記入用!G1391=0,記入用!H1391=0),"",ROUND((記入用!G1391+記入用!H1391)/2,0))</f>
        <v/>
      </c>
      <c r="I1391" s="28" t="str">
        <f>IF(記入用!I1391="","",記入用!I1391)</f>
        <v/>
      </c>
      <c r="K1391" s="28" t="str">
        <f>IF(記入用!J1391="","",ROUNDDOWN(記入用!J1391,0))</f>
        <v/>
      </c>
      <c r="M1391" s="28" t="str">
        <f>IF(記入用!K1391="","",記入用!K1391)</f>
        <v/>
      </c>
      <c r="O1391" s="28" t="str">
        <f>IF(記入用!M1391="","",記入用!M1391)</f>
        <v/>
      </c>
      <c r="Q1391" s="28" t="str">
        <f>IF(記入用!L1391="","",記入用!L1391)</f>
        <v/>
      </c>
      <c r="S1391" s="28" t="str">
        <f>IF(記入用!N1391="","",ROUNDUP(記入用!N1391,1))</f>
        <v/>
      </c>
      <c r="U1391" s="28" t="str">
        <f>IF(記入用!O1391="","",ROUNDDOWN(記入用!O1391,0))</f>
        <v/>
      </c>
      <c r="W1391" s="28" t="str">
        <f>IF(記入用!P1391="","",ROUNDDOWN(記入用!P1391,0))</f>
        <v/>
      </c>
    </row>
    <row r="1392" spans="1:23">
      <c r="A1392" s="28" t="str">
        <f>IF(記入用!A1392="","",記入用!A1392)</f>
        <v/>
      </c>
      <c r="B1392" s="28" t="str">
        <f>IF(記入用!B1392="","",記入用!B1392)</f>
        <v/>
      </c>
      <c r="C1392" s="28" t="str">
        <f>IF(記入用!C1392="","",記入用!C1392)</f>
        <v/>
      </c>
      <c r="D1392" s="28" t="str">
        <f>IF(記入用!D1392="","",記入用!D1392)</f>
        <v/>
      </c>
      <c r="E1392" s="28" t="str">
        <f>IF(記入用!E1392="","",記入用!E1392)</f>
        <v/>
      </c>
      <c r="F1392" s="28" t="str">
        <f>IF(記入用!F1392="","",記入用!F1392)</f>
        <v/>
      </c>
      <c r="G1392" s="28" t="str">
        <f>IF(OR(記入用!G1392=0,記入用!H1392=0),"",ROUND((記入用!G1392+記入用!H1392)/2,0))</f>
        <v/>
      </c>
      <c r="I1392" s="28" t="str">
        <f>IF(記入用!I1392="","",記入用!I1392)</f>
        <v/>
      </c>
      <c r="K1392" s="28" t="str">
        <f>IF(記入用!J1392="","",ROUNDDOWN(記入用!J1392,0))</f>
        <v/>
      </c>
      <c r="M1392" s="28" t="str">
        <f>IF(記入用!K1392="","",記入用!K1392)</f>
        <v/>
      </c>
      <c r="O1392" s="28" t="str">
        <f>IF(記入用!M1392="","",記入用!M1392)</f>
        <v/>
      </c>
      <c r="Q1392" s="28" t="str">
        <f>IF(記入用!L1392="","",記入用!L1392)</f>
        <v/>
      </c>
      <c r="S1392" s="28" t="str">
        <f>IF(記入用!N1392="","",ROUNDUP(記入用!N1392,1))</f>
        <v/>
      </c>
      <c r="U1392" s="28" t="str">
        <f>IF(記入用!O1392="","",ROUNDDOWN(記入用!O1392,0))</f>
        <v/>
      </c>
      <c r="W1392" s="28" t="str">
        <f>IF(記入用!P1392="","",ROUNDDOWN(記入用!P1392,0))</f>
        <v/>
      </c>
    </row>
    <row r="1393" spans="1:23">
      <c r="A1393" s="28" t="str">
        <f>IF(記入用!A1393="","",記入用!A1393)</f>
        <v/>
      </c>
      <c r="B1393" s="28" t="str">
        <f>IF(記入用!B1393="","",記入用!B1393)</f>
        <v/>
      </c>
      <c r="C1393" s="28" t="str">
        <f>IF(記入用!C1393="","",記入用!C1393)</f>
        <v/>
      </c>
      <c r="D1393" s="28" t="str">
        <f>IF(記入用!D1393="","",記入用!D1393)</f>
        <v/>
      </c>
      <c r="E1393" s="28" t="str">
        <f>IF(記入用!E1393="","",記入用!E1393)</f>
        <v/>
      </c>
      <c r="F1393" s="28" t="str">
        <f>IF(記入用!F1393="","",記入用!F1393)</f>
        <v/>
      </c>
      <c r="G1393" s="28" t="str">
        <f>IF(OR(記入用!G1393=0,記入用!H1393=0),"",ROUND((記入用!G1393+記入用!H1393)/2,0))</f>
        <v/>
      </c>
      <c r="I1393" s="28" t="str">
        <f>IF(記入用!I1393="","",記入用!I1393)</f>
        <v/>
      </c>
      <c r="K1393" s="28" t="str">
        <f>IF(記入用!J1393="","",ROUNDDOWN(記入用!J1393,0))</f>
        <v/>
      </c>
      <c r="M1393" s="28" t="str">
        <f>IF(記入用!K1393="","",記入用!K1393)</f>
        <v/>
      </c>
      <c r="O1393" s="28" t="str">
        <f>IF(記入用!M1393="","",記入用!M1393)</f>
        <v/>
      </c>
      <c r="Q1393" s="28" t="str">
        <f>IF(記入用!L1393="","",記入用!L1393)</f>
        <v/>
      </c>
      <c r="S1393" s="28" t="str">
        <f>IF(記入用!N1393="","",ROUNDUP(記入用!N1393,1))</f>
        <v/>
      </c>
      <c r="U1393" s="28" t="str">
        <f>IF(記入用!O1393="","",ROUNDDOWN(記入用!O1393,0))</f>
        <v/>
      </c>
      <c r="W1393" s="28" t="str">
        <f>IF(記入用!P1393="","",ROUNDDOWN(記入用!P1393,0))</f>
        <v/>
      </c>
    </row>
    <row r="1394" spans="1:23">
      <c r="A1394" s="28" t="str">
        <f>IF(記入用!A1394="","",記入用!A1394)</f>
        <v/>
      </c>
      <c r="B1394" s="28" t="str">
        <f>IF(記入用!B1394="","",記入用!B1394)</f>
        <v/>
      </c>
      <c r="C1394" s="28" t="str">
        <f>IF(記入用!C1394="","",記入用!C1394)</f>
        <v/>
      </c>
      <c r="D1394" s="28" t="str">
        <f>IF(記入用!D1394="","",記入用!D1394)</f>
        <v/>
      </c>
      <c r="E1394" s="28" t="str">
        <f>IF(記入用!E1394="","",記入用!E1394)</f>
        <v/>
      </c>
      <c r="F1394" s="28" t="str">
        <f>IF(記入用!F1394="","",記入用!F1394)</f>
        <v/>
      </c>
      <c r="G1394" s="28" t="str">
        <f>IF(OR(記入用!G1394=0,記入用!H1394=0),"",ROUND((記入用!G1394+記入用!H1394)/2,0))</f>
        <v/>
      </c>
      <c r="I1394" s="28" t="str">
        <f>IF(記入用!I1394="","",記入用!I1394)</f>
        <v/>
      </c>
      <c r="K1394" s="28" t="str">
        <f>IF(記入用!J1394="","",ROUNDDOWN(記入用!J1394,0))</f>
        <v/>
      </c>
      <c r="M1394" s="28" t="str">
        <f>IF(記入用!K1394="","",記入用!K1394)</f>
        <v/>
      </c>
      <c r="O1394" s="28" t="str">
        <f>IF(記入用!M1394="","",記入用!M1394)</f>
        <v/>
      </c>
      <c r="Q1394" s="28" t="str">
        <f>IF(記入用!L1394="","",記入用!L1394)</f>
        <v/>
      </c>
      <c r="S1394" s="28" t="str">
        <f>IF(記入用!N1394="","",ROUNDUP(記入用!N1394,1))</f>
        <v/>
      </c>
      <c r="U1394" s="28" t="str">
        <f>IF(記入用!O1394="","",ROUNDDOWN(記入用!O1394,0))</f>
        <v/>
      </c>
      <c r="W1394" s="28" t="str">
        <f>IF(記入用!P1394="","",ROUNDDOWN(記入用!P1394,0))</f>
        <v/>
      </c>
    </row>
    <row r="1395" spans="1:23">
      <c r="A1395" s="28" t="str">
        <f>IF(記入用!A1395="","",記入用!A1395)</f>
        <v/>
      </c>
      <c r="B1395" s="28" t="str">
        <f>IF(記入用!B1395="","",記入用!B1395)</f>
        <v/>
      </c>
      <c r="C1395" s="28" t="str">
        <f>IF(記入用!C1395="","",記入用!C1395)</f>
        <v/>
      </c>
      <c r="D1395" s="28" t="str">
        <f>IF(記入用!D1395="","",記入用!D1395)</f>
        <v/>
      </c>
      <c r="E1395" s="28" t="str">
        <f>IF(記入用!E1395="","",記入用!E1395)</f>
        <v/>
      </c>
      <c r="F1395" s="28" t="str">
        <f>IF(記入用!F1395="","",記入用!F1395)</f>
        <v/>
      </c>
      <c r="G1395" s="28" t="str">
        <f>IF(OR(記入用!G1395=0,記入用!H1395=0),"",ROUND((記入用!G1395+記入用!H1395)/2,0))</f>
        <v/>
      </c>
      <c r="I1395" s="28" t="str">
        <f>IF(記入用!I1395="","",記入用!I1395)</f>
        <v/>
      </c>
      <c r="K1395" s="28" t="str">
        <f>IF(記入用!J1395="","",ROUNDDOWN(記入用!J1395,0))</f>
        <v/>
      </c>
      <c r="M1395" s="28" t="str">
        <f>IF(記入用!K1395="","",記入用!K1395)</f>
        <v/>
      </c>
      <c r="O1395" s="28" t="str">
        <f>IF(記入用!M1395="","",記入用!M1395)</f>
        <v/>
      </c>
      <c r="Q1395" s="28" t="str">
        <f>IF(記入用!L1395="","",記入用!L1395)</f>
        <v/>
      </c>
      <c r="S1395" s="28" t="str">
        <f>IF(記入用!N1395="","",ROUNDUP(記入用!N1395,1))</f>
        <v/>
      </c>
      <c r="U1395" s="28" t="str">
        <f>IF(記入用!O1395="","",ROUNDDOWN(記入用!O1395,0))</f>
        <v/>
      </c>
      <c r="W1395" s="28" t="str">
        <f>IF(記入用!P1395="","",ROUNDDOWN(記入用!P1395,0))</f>
        <v/>
      </c>
    </row>
    <row r="1396" spans="1:23">
      <c r="A1396" s="28" t="str">
        <f>IF(記入用!A1396="","",記入用!A1396)</f>
        <v/>
      </c>
      <c r="B1396" s="28" t="str">
        <f>IF(記入用!B1396="","",記入用!B1396)</f>
        <v/>
      </c>
      <c r="C1396" s="28" t="str">
        <f>IF(記入用!C1396="","",記入用!C1396)</f>
        <v/>
      </c>
      <c r="D1396" s="28" t="str">
        <f>IF(記入用!D1396="","",記入用!D1396)</f>
        <v/>
      </c>
      <c r="E1396" s="28" t="str">
        <f>IF(記入用!E1396="","",記入用!E1396)</f>
        <v/>
      </c>
      <c r="F1396" s="28" t="str">
        <f>IF(記入用!F1396="","",記入用!F1396)</f>
        <v/>
      </c>
      <c r="G1396" s="28" t="str">
        <f>IF(OR(記入用!G1396=0,記入用!H1396=0),"",ROUND((記入用!G1396+記入用!H1396)/2,0))</f>
        <v/>
      </c>
      <c r="I1396" s="28" t="str">
        <f>IF(記入用!I1396="","",記入用!I1396)</f>
        <v/>
      </c>
      <c r="K1396" s="28" t="str">
        <f>IF(記入用!J1396="","",ROUNDDOWN(記入用!J1396,0))</f>
        <v/>
      </c>
      <c r="M1396" s="28" t="str">
        <f>IF(記入用!K1396="","",記入用!K1396)</f>
        <v/>
      </c>
      <c r="O1396" s="28" t="str">
        <f>IF(記入用!M1396="","",記入用!M1396)</f>
        <v/>
      </c>
      <c r="Q1396" s="28" t="str">
        <f>IF(記入用!L1396="","",記入用!L1396)</f>
        <v/>
      </c>
      <c r="S1396" s="28" t="str">
        <f>IF(記入用!N1396="","",ROUNDUP(記入用!N1396,1))</f>
        <v/>
      </c>
      <c r="U1396" s="28" t="str">
        <f>IF(記入用!O1396="","",ROUNDDOWN(記入用!O1396,0))</f>
        <v/>
      </c>
      <c r="W1396" s="28" t="str">
        <f>IF(記入用!P1396="","",ROUNDDOWN(記入用!P1396,0))</f>
        <v/>
      </c>
    </row>
    <row r="1397" spans="1:23">
      <c r="A1397" s="28" t="str">
        <f>IF(記入用!A1397="","",記入用!A1397)</f>
        <v/>
      </c>
      <c r="B1397" s="28" t="str">
        <f>IF(記入用!B1397="","",記入用!B1397)</f>
        <v/>
      </c>
      <c r="C1397" s="28" t="str">
        <f>IF(記入用!C1397="","",記入用!C1397)</f>
        <v/>
      </c>
      <c r="D1397" s="28" t="str">
        <f>IF(記入用!D1397="","",記入用!D1397)</f>
        <v/>
      </c>
      <c r="E1397" s="28" t="str">
        <f>IF(記入用!E1397="","",記入用!E1397)</f>
        <v/>
      </c>
      <c r="F1397" s="28" t="str">
        <f>IF(記入用!F1397="","",記入用!F1397)</f>
        <v/>
      </c>
      <c r="G1397" s="28" t="str">
        <f>IF(OR(記入用!G1397=0,記入用!H1397=0),"",ROUND((記入用!G1397+記入用!H1397)/2,0))</f>
        <v/>
      </c>
      <c r="I1397" s="28" t="str">
        <f>IF(記入用!I1397="","",記入用!I1397)</f>
        <v/>
      </c>
      <c r="K1397" s="28" t="str">
        <f>IF(記入用!J1397="","",ROUNDDOWN(記入用!J1397,0))</f>
        <v/>
      </c>
      <c r="M1397" s="28" t="str">
        <f>IF(記入用!K1397="","",記入用!K1397)</f>
        <v/>
      </c>
      <c r="O1397" s="28" t="str">
        <f>IF(記入用!M1397="","",記入用!M1397)</f>
        <v/>
      </c>
      <c r="Q1397" s="28" t="str">
        <f>IF(記入用!L1397="","",記入用!L1397)</f>
        <v/>
      </c>
      <c r="S1397" s="28" t="str">
        <f>IF(記入用!N1397="","",ROUNDUP(記入用!N1397,1))</f>
        <v/>
      </c>
      <c r="U1397" s="28" t="str">
        <f>IF(記入用!O1397="","",ROUNDDOWN(記入用!O1397,0))</f>
        <v/>
      </c>
      <c r="W1397" s="28" t="str">
        <f>IF(記入用!P1397="","",ROUNDDOWN(記入用!P1397,0))</f>
        <v/>
      </c>
    </row>
    <row r="1398" spans="1:23">
      <c r="A1398" s="28" t="str">
        <f>IF(記入用!A1398="","",記入用!A1398)</f>
        <v/>
      </c>
      <c r="B1398" s="28" t="str">
        <f>IF(記入用!B1398="","",記入用!B1398)</f>
        <v/>
      </c>
      <c r="C1398" s="28" t="str">
        <f>IF(記入用!C1398="","",記入用!C1398)</f>
        <v/>
      </c>
      <c r="D1398" s="28" t="str">
        <f>IF(記入用!D1398="","",記入用!D1398)</f>
        <v/>
      </c>
      <c r="E1398" s="28" t="str">
        <f>IF(記入用!E1398="","",記入用!E1398)</f>
        <v/>
      </c>
      <c r="F1398" s="28" t="str">
        <f>IF(記入用!F1398="","",記入用!F1398)</f>
        <v/>
      </c>
      <c r="G1398" s="28" t="str">
        <f>IF(OR(記入用!G1398=0,記入用!H1398=0),"",ROUND((記入用!G1398+記入用!H1398)/2,0))</f>
        <v/>
      </c>
      <c r="I1398" s="28" t="str">
        <f>IF(記入用!I1398="","",記入用!I1398)</f>
        <v/>
      </c>
      <c r="K1398" s="28" t="str">
        <f>IF(記入用!J1398="","",ROUNDDOWN(記入用!J1398,0))</f>
        <v/>
      </c>
      <c r="M1398" s="28" t="str">
        <f>IF(記入用!K1398="","",記入用!K1398)</f>
        <v/>
      </c>
      <c r="O1398" s="28" t="str">
        <f>IF(記入用!M1398="","",記入用!M1398)</f>
        <v/>
      </c>
      <c r="Q1398" s="28" t="str">
        <f>IF(記入用!L1398="","",記入用!L1398)</f>
        <v/>
      </c>
      <c r="S1398" s="28" t="str">
        <f>IF(記入用!N1398="","",ROUNDUP(記入用!N1398,1))</f>
        <v/>
      </c>
      <c r="U1398" s="28" t="str">
        <f>IF(記入用!O1398="","",ROUNDDOWN(記入用!O1398,0))</f>
        <v/>
      </c>
      <c r="W1398" s="28" t="str">
        <f>IF(記入用!P1398="","",ROUNDDOWN(記入用!P1398,0))</f>
        <v/>
      </c>
    </row>
    <row r="1399" spans="1:23">
      <c r="A1399" s="28" t="str">
        <f>IF(記入用!A1399="","",記入用!A1399)</f>
        <v/>
      </c>
      <c r="B1399" s="28" t="str">
        <f>IF(記入用!B1399="","",記入用!B1399)</f>
        <v/>
      </c>
      <c r="C1399" s="28" t="str">
        <f>IF(記入用!C1399="","",記入用!C1399)</f>
        <v/>
      </c>
      <c r="D1399" s="28" t="str">
        <f>IF(記入用!D1399="","",記入用!D1399)</f>
        <v/>
      </c>
      <c r="E1399" s="28" t="str">
        <f>IF(記入用!E1399="","",記入用!E1399)</f>
        <v/>
      </c>
      <c r="F1399" s="28" t="str">
        <f>IF(記入用!F1399="","",記入用!F1399)</f>
        <v/>
      </c>
      <c r="G1399" s="28" t="str">
        <f>IF(OR(記入用!G1399=0,記入用!H1399=0),"",ROUND((記入用!G1399+記入用!H1399)/2,0))</f>
        <v/>
      </c>
      <c r="I1399" s="28" t="str">
        <f>IF(記入用!I1399="","",記入用!I1399)</f>
        <v/>
      </c>
      <c r="K1399" s="28" t="str">
        <f>IF(記入用!J1399="","",ROUNDDOWN(記入用!J1399,0))</f>
        <v/>
      </c>
      <c r="M1399" s="28" t="str">
        <f>IF(記入用!K1399="","",記入用!K1399)</f>
        <v/>
      </c>
      <c r="O1399" s="28" t="str">
        <f>IF(記入用!M1399="","",記入用!M1399)</f>
        <v/>
      </c>
      <c r="Q1399" s="28" t="str">
        <f>IF(記入用!L1399="","",記入用!L1399)</f>
        <v/>
      </c>
      <c r="S1399" s="28" t="str">
        <f>IF(記入用!N1399="","",ROUNDUP(記入用!N1399,1))</f>
        <v/>
      </c>
      <c r="U1399" s="28" t="str">
        <f>IF(記入用!O1399="","",ROUNDDOWN(記入用!O1399,0))</f>
        <v/>
      </c>
      <c r="W1399" s="28" t="str">
        <f>IF(記入用!P1399="","",ROUNDDOWN(記入用!P1399,0))</f>
        <v/>
      </c>
    </row>
    <row r="1400" spans="1:23">
      <c r="A1400" s="28" t="str">
        <f>IF(記入用!A1400="","",記入用!A1400)</f>
        <v/>
      </c>
      <c r="B1400" s="28" t="str">
        <f>IF(記入用!B1400="","",記入用!B1400)</f>
        <v/>
      </c>
      <c r="C1400" s="28" t="str">
        <f>IF(記入用!C1400="","",記入用!C1400)</f>
        <v/>
      </c>
      <c r="D1400" s="28" t="str">
        <f>IF(記入用!D1400="","",記入用!D1400)</f>
        <v/>
      </c>
      <c r="E1400" s="28" t="str">
        <f>IF(記入用!E1400="","",記入用!E1400)</f>
        <v/>
      </c>
      <c r="F1400" s="28" t="str">
        <f>IF(記入用!F1400="","",記入用!F1400)</f>
        <v/>
      </c>
      <c r="G1400" s="28" t="str">
        <f>IF(OR(記入用!G1400=0,記入用!H1400=0),"",ROUND((記入用!G1400+記入用!H1400)/2,0))</f>
        <v/>
      </c>
      <c r="I1400" s="28" t="str">
        <f>IF(記入用!I1400="","",記入用!I1400)</f>
        <v/>
      </c>
      <c r="K1400" s="28" t="str">
        <f>IF(記入用!J1400="","",ROUNDDOWN(記入用!J1400,0))</f>
        <v/>
      </c>
      <c r="M1400" s="28" t="str">
        <f>IF(記入用!K1400="","",記入用!K1400)</f>
        <v/>
      </c>
      <c r="O1400" s="28" t="str">
        <f>IF(記入用!M1400="","",記入用!M1400)</f>
        <v/>
      </c>
      <c r="Q1400" s="28" t="str">
        <f>IF(記入用!L1400="","",記入用!L1400)</f>
        <v/>
      </c>
      <c r="S1400" s="28" t="str">
        <f>IF(記入用!N1400="","",ROUNDUP(記入用!N1400,1))</f>
        <v/>
      </c>
      <c r="U1400" s="28" t="str">
        <f>IF(記入用!O1400="","",ROUNDDOWN(記入用!O1400,0))</f>
        <v/>
      </c>
      <c r="W1400" s="28" t="str">
        <f>IF(記入用!P1400="","",ROUNDDOWN(記入用!P1400,0))</f>
        <v/>
      </c>
    </row>
    <row r="1401" spans="1:23">
      <c r="A1401" s="28" t="str">
        <f>IF(記入用!A1401="","",記入用!A1401)</f>
        <v/>
      </c>
      <c r="B1401" s="28" t="str">
        <f>IF(記入用!B1401="","",記入用!B1401)</f>
        <v/>
      </c>
      <c r="C1401" s="28" t="str">
        <f>IF(記入用!C1401="","",記入用!C1401)</f>
        <v/>
      </c>
      <c r="D1401" s="28" t="str">
        <f>IF(記入用!D1401="","",記入用!D1401)</f>
        <v/>
      </c>
      <c r="E1401" s="28" t="str">
        <f>IF(記入用!E1401="","",記入用!E1401)</f>
        <v/>
      </c>
      <c r="F1401" s="28" t="str">
        <f>IF(記入用!F1401="","",記入用!F1401)</f>
        <v/>
      </c>
      <c r="G1401" s="28" t="str">
        <f>IF(OR(記入用!G1401=0,記入用!H1401=0),"",ROUND((記入用!G1401+記入用!H1401)/2,0))</f>
        <v/>
      </c>
      <c r="I1401" s="28" t="str">
        <f>IF(記入用!I1401="","",記入用!I1401)</f>
        <v/>
      </c>
      <c r="K1401" s="28" t="str">
        <f>IF(記入用!J1401="","",ROUNDDOWN(記入用!J1401,0))</f>
        <v/>
      </c>
      <c r="M1401" s="28" t="str">
        <f>IF(記入用!K1401="","",記入用!K1401)</f>
        <v/>
      </c>
      <c r="O1401" s="28" t="str">
        <f>IF(記入用!M1401="","",記入用!M1401)</f>
        <v/>
      </c>
      <c r="Q1401" s="28" t="str">
        <f>IF(記入用!L1401="","",記入用!L1401)</f>
        <v/>
      </c>
      <c r="S1401" s="28" t="str">
        <f>IF(記入用!N1401="","",ROUNDUP(記入用!N1401,1))</f>
        <v/>
      </c>
      <c r="U1401" s="28" t="str">
        <f>IF(記入用!O1401="","",ROUNDDOWN(記入用!O1401,0))</f>
        <v/>
      </c>
      <c r="W1401" s="28" t="str">
        <f>IF(記入用!P1401="","",ROUNDDOWN(記入用!P1401,0))</f>
        <v/>
      </c>
    </row>
    <row r="1402" spans="1:23">
      <c r="A1402" s="28" t="str">
        <f>IF(記入用!A1402="","",記入用!A1402)</f>
        <v/>
      </c>
      <c r="B1402" s="28" t="str">
        <f>IF(記入用!B1402="","",記入用!B1402)</f>
        <v/>
      </c>
      <c r="C1402" s="28" t="str">
        <f>IF(記入用!C1402="","",記入用!C1402)</f>
        <v/>
      </c>
      <c r="D1402" s="28" t="str">
        <f>IF(記入用!D1402="","",記入用!D1402)</f>
        <v/>
      </c>
      <c r="E1402" s="28" t="str">
        <f>IF(記入用!E1402="","",記入用!E1402)</f>
        <v/>
      </c>
      <c r="F1402" s="28" t="str">
        <f>IF(記入用!F1402="","",記入用!F1402)</f>
        <v/>
      </c>
      <c r="G1402" s="28" t="str">
        <f>IF(OR(記入用!G1402=0,記入用!H1402=0),"",ROUND((記入用!G1402+記入用!H1402)/2,0))</f>
        <v/>
      </c>
      <c r="I1402" s="28" t="str">
        <f>IF(記入用!I1402="","",記入用!I1402)</f>
        <v/>
      </c>
      <c r="K1402" s="28" t="str">
        <f>IF(記入用!J1402="","",ROUNDDOWN(記入用!J1402,0))</f>
        <v/>
      </c>
      <c r="M1402" s="28" t="str">
        <f>IF(記入用!K1402="","",記入用!K1402)</f>
        <v/>
      </c>
      <c r="O1402" s="28" t="str">
        <f>IF(記入用!M1402="","",記入用!M1402)</f>
        <v/>
      </c>
      <c r="Q1402" s="28" t="str">
        <f>IF(記入用!L1402="","",記入用!L1402)</f>
        <v/>
      </c>
      <c r="S1402" s="28" t="str">
        <f>IF(記入用!N1402="","",ROUNDUP(記入用!N1402,1))</f>
        <v/>
      </c>
      <c r="U1402" s="28" t="str">
        <f>IF(記入用!O1402="","",ROUNDDOWN(記入用!O1402,0))</f>
        <v/>
      </c>
      <c r="W1402" s="28" t="str">
        <f>IF(記入用!P1402="","",ROUNDDOWN(記入用!P1402,0))</f>
        <v/>
      </c>
    </row>
    <row r="1403" spans="1:23">
      <c r="A1403" s="28" t="str">
        <f>IF(記入用!A1403="","",記入用!A1403)</f>
        <v/>
      </c>
      <c r="B1403" s="28" t="str">
        <f>IF(記入用!B1403="","",記入用!B1403)</f>
        <v/>
      </c>
      <c r="C1403" s="28" t="str">
        <f>IF(記入用!C1403="","",記入用!C1403)</f>
        <v/>
      </c>
      <c r="D1403" s="28" t="str">
        <f>IF(記入用!D1403="","",記入用!D1403)</f>
        <v/>
      </c>
      <c r="E1403" s="28" t="str">
        <f>IF(記入用!E1403="","",記入用!E1403)</f>
        <v/>
      </c>
      <c r="F1403" s="28" t="str">
        <f>IF(記入用!F1403="","",記入用!F1403)</f>
        <v/>
      </c>
      <c r="G1403" s="28" t="str">
        <f>IF(OR(記入用!G1403=0,記入用!H1403=0),"",ROUND((記入用!G1403+記入用!H1403)/2,0))</f>
        <v/>
      </c>
      <c r="I1403" s="28" t="str">
        <f>IF(記入用!I1403="","",記入用!I1403)</f>
        <v/>
      </c>
      <c r="K1403" s="28" t="str">
        <f>IF(記入用!J1403="","",ROUNDDOWN(記入用!J1403,0))</f>
        <v/>
      </c>
      <c r="M1403" s="28" t="str">
        <f>IF(記入用!K1403="","",記入用!K1403)</f>
        <v/>
      </c>
      <c r="O1403" s="28" t="str">
        <f>IF(記入用!M1403="","",記入用!M1403)</f>
        <v/>
      </c>
      <c r="Q1403" s="28" t="str">
        <f>IF(記入用!L1403="","",記入用!L1403)</f>
        <v/>
      </c>
      <c r="S1403" s="28" t="str">
        <f>IF(記入用!N1403="","",ROUNDUP(記入用!N1403,1))</f>
        <v/>
      </c>
      <c r="U1403" s="28" t="str">
        <f>IF(記入用!O1403="","",ROUNDDOWN(記入用!O1403,0))</f>
        <v/>
      </c>
      <c r="W1403" s="28" t="str">
        <f>IF(記入用!P1403="","",ROUNDDOWN(記入用!P1403,0))</f>
        <v/>
      </c>
    </row>
    <row r="1404" spans="1:23">
      <c r="A1404" s="28" t="str">
        <f>IF(記入用!A1404="","",記入用!A1404)</f>
        <v/>
      </c>
      <c r="B1404" s="28" t="str">
        <f>IF(記入用!B1404="","",記入用!B1404)</f>
        <v/>
      </c>
      <c r="C1404" s="28" t="str">
        <f>IF(記入用!C1404="","",記入用!C1404)</f>
        <v/>
      </c>
      <c r="D1404" s="28" t="str">
        <f>IF(記入用!D1404="","",記入用!D1404)</f>
        <v/>
      </c>
      <c r="E1404" s="28" t="str">
        <f>IF(記入用!E1404="","",記入用!E1404)</f>
        <v/>
      </c>
      <c r="F1404" s="28" t="str">
        <f>IF(記入用!F1404="","",記入用!F1404)</f>
        <v/>
      </c>
      <c r="G1404" s="28" t="str">
        <f>IF(OR(記入用!G1404=0,記入用!H1404=0),"",ROUND((記入用!G1404+記入用!H1404)/2,0))</f>
        <v/>
      </c>
      <c r="I1404" s="28" t="str">
        <f>IF(記入用!I1404="","",記入用!I1404)</f>
        <v/>
      </c>
      <c r="K1404" s="28" t="str">
        <f>IF(記入用!J1404="","",ROUNDDOWN(記入用!J1404,0))</f>
        <v/>
      </c>
      <c r="M1404" s="28" t="str">
        <f>IF(記入用!K1404="","",記入用!K1404)</f>
        <v/>
      </c>
      <c r="O1404" s="28" t="str">
        <f>IF(記入用!M1404="","",記入用!M1404)</f>
        <v/>
      </c>
      <c r="Q1404" s="28" t="str">
        <f>IF(記入用!L1404="","",記入用!L1404)</f>
        <v/>
      </c>
      <c r="S1404" s="28" t="str">
        <f>IF(記入用!N1404="","",ROUNDUP(記入用!N1404,1))</f>
        <v/>
      </c>
      <c r="U1404" s="28" t="str">
        <f>IF(記入用!O1404="","",ROUNDDOWN(記入用!O1404,0))</f>
        <v/>
      </c>
      <c r="W1404" s="28" t="str">
        <f>IF(記入用!P1404="","",ROUNDDOWN(記入用!P1404,0))</f>
        <v/>
      </c>
    </row>
    <row r="1405" spans="1:23">
      <c r="A1405" s="28" t="str">
        <f>IF(記入用!A1405="","",記入用!A1405)</f>
        <v/>
      </c>
      <c r="B1405" s="28" t="str">
        <f>IF(記入用!B1405="","",記入用!B1405)</f>
        <v/>
      </c>
      <c r="C1405" s="28" t="str">
        <f>IF(記入用!C1405="","",記入用!C1405)</f>
        <v/>
      </c>
      <c r="D1405" s="28" t="str">
        <f>IF(記入用!D1405="","",記入用!D1405)</f>
        <v/>
      </c>
      <c r="E1405" s="28" t="str">
        <f>IF(記入用!E1405="","",記入用!E1405)</f>
        <v/>
      </c>
      <c r="F1405" s="28" t="str">
        <f>IF(記入用!F1405="","",記入用!F1405)</f>
        <v/>
      </c>
      <c r="G1405" s="28" t="str">
        <f>IF(OR(記入用!G1405=0,記入用!H1405=0),"",ROUND((記入用!G1405+記入用!H1405)/2,0))</f>
        <v/>
      </c>
      <c r="I1405" s="28" t="str">
        <f>IF(記入用!I1405="","",記入用!I1405)</f>
        <v/>
      </c>
      <c r="K1405" s="28" t="str">
        <f>IF(記入用!J1405="","",ROUNDDOWN(記入用!J1405,0))</f>
        <v/>
      </c>
      <c r="M1405" s="28" t="str">
        <f>IF(記入用!K1405="","",記入用!K1405)</f>
        <v/>
      </c>
      <c r="O1405" s="28" t="str">
        <f>IF(記入用!M1405="","",記入用!M1405)</f>
        <v/>
      </c>
      <c r="Q1405" s="28" t="str">
        <f>IF(記入用!L1405="","",記入用!L1405)</f>
        <v/>
      </c>
      <c r="S1405" s="28" t="str">
        <f>IF(記入用!N1405="","",ROUNDUP(記入用!N1405,1))</f>
        <v/>
      </c>
      <c r="U1405" s="28" t="str">
        <f>IF(記入用!O1405="","",ROUNDDOWN(記入用!O1405,0))</f>
        <v/>
      </c>
      <c r="W1405" s="28" t="str">
        <f>IF(記入用!P1405="","",ROUNDDOWN(記入用!P1405,0))</f>
        <v/>
      </c>
    </row>
    <row r="1406" spans="1:23">
      <c r="A1406" s="28" t="str">
        <f>IF(記入用!A1406="","",記入用!A1406)</f>
        <v/>
      </c>
      <c r="B1406" s="28" t="str">
        <f>IF(記入用!B1406="","",記入用!B1406)</f>
        <v/>
      </c>
      <c r="C1406" s="28" t="str">
        <f>IF(記入用!C1406="","",記入用!C1406)</f>
        <v/>
      </c>
      <c r="D1406" s="28" t="str">
        <f>IF(記入用!D1406="","",記入用!D1406)</f>
        <v/>
      </c>
      <c r="E1406" s="28" t="str">
        <f>IF(記入用!E1406="","",記入用!E1406)</f>
        <v/>
      </c>
      <c r="F1406" s="28" t="str">
        <f>IF(記入用!F1406="","",記入用!F1406)</f>
        <v/>
      </c>
      <c r="G1406" s="28" t="str">
        <f>IF(OR(記入用!G1406=0,記入用!H1406=0),"",ROUND((記入用!G1406+記入用!H1406)/2,0))</f>
        <v/>
      </c>
      <c r="I1406" s="28" t="str">
        <f>IF(記入用!I1406="","",記入用!I1406)</f>
        <v/>
      </c>
      <c r="K1406" s="28" t="str">
        <f>IF(記入用!J1406="","",ROUNDDOWN(記入用!J1406,0))</f>
        <v/>
      </c>
      <c r="M1406" s="28" t="str">
        <f>IF(記入用!K1406="","",記入用!K1406)</f>
        <v/>
      </c>
      <c r="O1406" s="28" t="str">
        <f>IF(記入用!M1406="","",記入用!M1406)</f>
        <v/>
      </c>
      <c r="Q1406" s="28" t="str">
        <f>IF(記入用!L1406="","",記入用!L1406)</f>
        <v/>
      </c>
      <c r="S1406" s="28" t="str">
        <f>IF(記入用!N1406="","",ROUNDUP(記入用!N1406,1))</f>
        <v/>
      </c>
      <c r="U1406" s="28" t="str">
        <f>IF(記入用!O1406="","",ROUNDDOWN(記入用!O1406,0))</f>
        <v/>
      </c>
      <c r="W1406" s="28" t="str">
        <f>IF(記入用!P1406="","",ROUNDDOWN(記入用!P1406,0))</f>
        <v/>
      </c>
    </row>
    <row r="1407" spans="1:23">
      <c r="A1407" s="28" t="str">
        <f>IF(記入用!A1407="","",記入用!A1407)</f>
        <v/>
      </c>
      <c r="B1407" s="28" t="str">
        <f>IF(記入用!B1407="","",記入用!B1407)</f>
        <v/>
      </c>
      <c r="C1407" s="28" t="str">
        <f>IF(記入用!C1407="","",記入用!C1407)</f>
        <v/>
      </c>
      <c r="D1407" s="28" t="str">
        <f>IF(記入用!D1407="","",記入用!D1407)</f>
        <v/>
      </c>
      <c r="E1407" s="28" t="str">
        <f>IF(記入用!E1407="","",記入用!E1407)</f>
        <v/>
      </c>
      <c r="F1407" s="28" t="str">
        <f>IF(記入用!F1407="","",記入用!F1407)</f>
        <v/>
      </c>
      <c r="G1407" s="28" t="str">
        <f>IF(OR(記入用!G1407=0,記入用!H1407=0),"",ROUND((記入用!G1407+記入用!H1407)/2,0))</f>
        <v/>
      </c>
      <c r="I1407" s="28" t="str">
        <f>IF(記入用!I1407="","",記入用!I1407)</f>
        <v/>
      </c>
      <c r="K1407" s="28" t="str">
        <f>IF(記入用!J1407="","",ROUNDDOWN(記入用!J1407,0))</f>
        <v/>
      </c>
      <c r="M1407" s="28" t="str">
        <f>IF(記入用!K1407="","",記入用!K1407)</f>
        <v/>
      </c>
      <c r="O1407" s="28" t="str">
        <f>IF(記入用!M1407="","",記入用!M1407)</f>
        <v/>
      </c>
      <c r="Q1407" s="28" t="str">
        <f>IF(記入用!L1407="","",記入用!L1407)</f>
        <v/>
      </c>
      <c r="S1407" s="28" t="str">
        <f>IF(記入用!N1407="","",ROUNDUP(記入用!N1407,1))</f>
        <v/>
      </c>
      <c r="U1407" s="28" t="str">
        <f>IF(記入用!O1407="","",ROUNDDOWN(記入用!O1407,0))</f>
        <v/>
      </c>
      <c r="W1407" s="28" t="str">
        <f>IF(記入用!P1407="","",ROUNDDOWN(記入用!P1407,0))</f>
        <v/>
      </c>
    </row>
    <row r="1408" spans="1:23">
      <c r="A1408" s="28" t="str">
        <f>IF(記入用!A1408="","",記入用!A1408)</f>
        <v/>
      </c>
      <c r="B1408" s="28" t="str">
        <f>IF(記入用!B1408="","",記入用!B1408)</f>
        <v/>
      </c>
      <c r="C1408" s="28" t="str">
        <f>IF(記入用!C1408="","",記入用!C1408)</f>
        <v/>
      </c>
      <c r="D1408" s="28" t="str">
        <f>IF(記入用!D1408="","",記入用!D1408)</f>
        <v/>
      </c>
      <c r="E1408" s="28" t="str">
        <f>IF(記入用!E1408="","",記入用!E1408)</f>
        <v/>
      </c>
      <c r="F1408" s="28" t="str">
        <f>IF(記入用!F1408="","",記入用!F1408)</f>
        <v/>
      </c>
      <c r="G1408" s="28" t="str">
        <f>IF(OR(記入用!G1408=0,記入用!H1408=0),"",ROUND((記入用!G1408+記入用!H1408)/2,0))</f>
        <v/>
      </c>
      <c r="I1408" s="28" t="str">
        <f>IF(記入用!I1408="","",記入用!I1408)</f>
        <v/>
      </c>
      <c r="K1408" s="28" t="str">
        <f>IF(記入用!J1408="","",ROUNDDOWN(記入用!J1408,0))</f>
        <v/>
      </c>
      <c r="M1408" s="28" t="str">
        <f>IF(記入用!K1408="","",記入用!K1408)</f>
        <v/>
      </c>
      <c r="O1408" s="28" t="str">
        <f>IF(記入用!M1408="","",記入用!M1408)</f>
        <v/>
      </c>
      <c r="Q1408" s="28" t="str">
        <f>IF(記入用!L1408="","",記入用!L1408)</f>
        <v/>
      </c>
      <c r="S1408" s="28" t="str">
        <f>IF(記入用!N1408="","",ROUNDUP(記入用!N1408,1))</f>
        <v/>
      </c>
      <c r="U1408" s="28" t="str">
        <f>IF(記入用!O1408="","",ROUNDDOWN(記入用!O1408,0))</f>
        <v/>
      </c>
      <c r="W1408" s="28" t="str">
        <f>IF(記入用!P1408="","",ROUNDDOWN(記入用!P1408,0))</f>
        <v/>
      </c>
    </row>
    <row r="1409" spans="1:23">
      <c r="A1409" s="28" t="str">
        <f>IF(記入用!A1409="","",記入用!A1409)</f>
        <v/>
      </c>
      <c r="B1409" s="28" t="str">
        <f>IF(記入用!B1409="","",記入用!B1409)</f>
        <v/>
      </c>
      <c r="C1409" s="28" t="str">
        <f>IF(記入用!C1409="","",記入用!C1409)</f>
        <v/>
      </c>
      <c r="D1409" s="28" t="str">
        <f>IF(記入用!D1409="","",記入用!D1409)</f>
        <v/>
      </c>
      <c r="E1409" s="28" t="str">
        <f>IF(記入用!E1409="","",記入用!E1409)</f>
        <v/>
      </c>
      <c r="F1409" s="28" t="str">
        <f>IF(記入用!F1409="","",記入用!F1409)</f>
        <v/>
      </c>
      <c r="G1409" s="28" t="str">
        <f>IF(OR(記入用!G1409=0,記入用!H1409=0),"",ROUND((記入用!G1409+記入用!H1409)/2,0))</f>
        <v/>
      </c>
      <c r="I1409" s="28" t="str">
        <f>IF(記入用!I1409="","",記入用!I1409)</f>
        <v/>
      </c>
      <c r="K1409" s="28" t="str">
        <f>IF(記入用!J1409="","",ROUNDDOWN(記入用!J1409,0))</f>
        <v/>
      </c>
      <c r="M1409" s="28" t="str">
        <f>IF(記入用!K1409="","",記入用!K1409)</f>
        <v/>
      </c>
      <c r="O1409" s="28" t="str">
        <f>IF(記入用!M1409="","",記入用!M1409)</f>
        <v/>
      </c>
      <c r="Q1409" s="28" t="str">
        <f>IF(記入用!L1409="","",記入用!L1409)</f>
        <v/>
      </c>
      <c r="S1409" s="28" t="str">
        <f>IF(記入用!N1409="","",ROUNDUP(記入用!N1409,1))</f>
        <v/>
      </c>
      <c r="U1409" s="28" t="str">
        <f>IF(記入用!O1409="","",ROUNDDOWN(記入用!O1409,0))</f>
        <v/>
      </c>
      <c r="W1409" s="28" t="str">
        <f>IF(記入用!P1409="","",ROUNDDOWN(記入用!P1409,0))</f>
        <v/>
      </c>
    </row>
    <row r="1410" spans="1:23">
      <c r="A1410" s="28" t="str">
        <f>IF(記入用!A1410="","",記入用!A1410)</f>
        <v/>
      </c>
      <c r="B1410" s="28" t="str">
        <f>IF(記入用!B1410="","",記入用!B1410)</f>
        <v/>
      </c>
      <c r="C1410" s="28" t="str">
        <f>IF(記入用!C1410="","",記入用!C1410)</f>
        <v/>
      </c>
      <c r="D1410" s="28" t="str">
        <f>IF(記入用!D1410="","",記入用!D1410)</f>
        <v/>
      </c>
      <c r="E1410" s="28" t="str">
        <f>IF(記入用!E1410="","",記入用!E1410)</f>
        <v/>
      </c>
      <c r="F1410" s="28" t="str">
        <f>IF(記入用!F1410="","",記入用!F1410)</f>
        <v/>
      </c>
      <c r="G1410" s="28" t="str">
        <f>IF(OR(記入用!G1410=0,記入用!H1410=0),"",ROUND((記入用!G1410+記入用!H1410)/2,0))</f>
        <v/>
      </c>
      <c r="I1410" s="28" t="str">
        <f>IF(記入用!I1410="","",記入用!I1410)</f>
        <v/>
      </c>
      <c r="K1410" s="28" t="str">
        <f>IF(記入用!J1410="","",ROUNDDOWN(記入用!J1410,0))</f>
        <v/>
      </c>
      <c r="M1410" s="28" t="str">
        <f>IF(記入用!K1410="","",記入用!K1410)</f>
        <v/>
      </c>
      <c r="O1410" s="28" t="str">
        <f>IF(記入用!M1410="","",記入用!M1410)</f>
        <v/>
      </c>
      <c r="Q1410" s="28" t="str">
        <f>IF(記入用!L1410="","",記入用!L1410)</f>
        <v/>
      </c>
      <c r="S1410" s="28" t="str">
        <f>IF(記入用!N1410="","",ROUNDUP(記入用!N1410,1))</f>
        <v/>
      </c>
      <c r="U1410" s="28" t="str">
        <f>IF(記入用!O1410="","",ROUNDDOWN(記入用!O1410,0))</f>
        <v/>
      </c>
      <c r="W1410" s="28" t="str">
        <f>IF(記入用!P1410="","",ROUNDDOWN(記入用!P1410,0))</f>
        <v/>
      </c>
    </row>
    <row r="1411" spans="1:23">
      <c r="A1411" s="28" t="str">
        <f>IF(記入用!A1411="","",記入用!A1411)</f>
        <v/>
      </c>
      <c r="B1411" s="28" t="str">
        <f>IF(記入用!B1411="","",記入用!B1411)</f>
        <v/>
      </c>
      <c r="C1411" s="28" t="str">
        <f>IF(記入用!C1411="","",記入用!C1411)</f>
        <v/>
      </c>
      <c r="D1411" s="28" t="str">
        <f>IF(記入用!D1411="","",記入用!D1411)</f>
        <v/>
      </c>
      <c r="E1411" s="28" t="str">
        <f>IF(記入用!E1411="","",記入用!E1411)</f>
        <v/>
      </c>
      <c r="F1411" s="28" t="str">
        <f>IF(記入用!F1411="","",記入用!F1411)</f>
        <v/>
      </c>
      <c r="G1411" s="28" t="str">
        <f>IF(OR(記入用!G1411=0,記入用!H1411=0),"",ROUND((記入用!G1411+記入用!H1411)/2,0))</f>
        <v/>
      </c>
      <c r="I1411" s="28" t="str">
        <f>IF(記入用!I1411="","",記入用!I1411)</f>
        <v/>
      </c>
      <c r="K1411" s="28" t="str">
        <f>IF(記入用!J1411="","",ROUNDDOWN(記入用!J1411,0))</f>
        <v/>
      </c>
      <c r="M1411" s="28" t="str">
        <f>IF(記入用!K1411="","",記入用!K1411)</f>
        <v/>
      </c>
      <c r="O1411" s="28" t="str">
        <f>IF(記入用!M1411="","",記入用!M1411)</f>
        <v/>
      </c>
      <c r="Q1411" s="28" t="str">
        <f>IF(記入用!L1411="","",記入用!L1411)</f>
        <v/>
      </c>
      <c r="S1411" s="28" t="str">
        <f>IF(記入用!N1411="","",ROUNDUP(記入用!N1411,1))</f>
        <v/>
      </c>
      <c r="U1411" s="28" t="str">
        <f>IF(記入用!O1411="","",ROUNDDOWN(記入用!O1411,0))</f>
        <v/>
      </c>
      <c r="W1411" s="28" t="str">
        <f>IF(記入用!P1411="","",ROUNDDOWN(記入用!P1411,0))</f>
        <v/>
      </c>
    </row>
    <row r="1412" spans="1:23">
      <c r="A1412" s="28" t="str">
        <f>IF(記入用!A1412="","",記入用!A1412)</f>
        <v/>
      </c>
      <c r="B1412" s="28" t="str">
        <f>IF(記入用!B1412="","",記入用!B1412)</f>
        <v/>
      </c>
      <c r="C1412" s="28" t="str">
        <f>IF(記入用!C1412="","",記入用!C1412)</f>
        <v/>
      </c>
      <c r="D1412" s="28" t="str">
        <f>IF(記入用!D1412="","",記入用!D1412)</f>
        <v/>
      </c>
      <c r="E1412" s="28" t="str">
        <f>IF(記入用!E1412="","",記入用!E1412)</f>
        <v/>
      </c>
      <c r="F1412" s="28" t="str">
        <f>IF(記入用!F1412="","",記入用!F1412)</f>
        <v/>
      </c>
      <c r="G1412" s="28" t="str">
        <f>IF(OR(記入用!G1412=0,記入用!H1412=0),"",ROUND((記入用!G1412+記入用!H1412)/2,0))</f>
        <v/>
      </c>
      <c r="I1412" s="28" t="str">
        <f>IF(記入用!I1412="","",記入用!I1412)</f>
        <v/>
      </c>
      <c r="K1412" s="28" t="str">
        <f>IF(記入用!J1412="","",ROUNDDOWN(記入用!J1412,0))</f>
        <v/>
      </c>
      <c r="M1412" s="28" t="str">
        <f>IF(記入用!K1412="","",記入用!K1412)</f>
        <v/>
      </c>
      <c r="O1412" s="28" t="str">
        <f>IF(記入用!M1412="","",記入用!M1412)</f>
        <v/>
      </c>
      <c r="Q1412" s="28" t="str">
        <f>IF(記入用!L1412="","",記入用!L1412)</f>
        <v/>
      </c>
      <c r="S1412" s="28" t="str">
        <f>IF(記入用!N1412="","",ROUNDUP(記入用!N1412,1))</f>
        <v/>
      </c>
      <c r="U1412" s="28" t="str">
        <f>IF(記入用!O1412="","",ROUNDDOWN(記入用!O1412,0))</f>
        <v/>
      </c>
      <c r="W1412" s="28" t="str">
        <f>IF(記入用!P1412="","",ROUNDDOWN(記入用!P1412,0))</f>
        <v/>
      </c>
    </row>
    <row r="1413" spans="1:23">
      <c r="A1413" s="28" t="str">
        <f>IF(記入用!A1413="","",記入用!A1413)</f>
        <v/>
      </c>
      <c r="B1413" s="28" t="str">
        <f>IF(記入用!B1413="","",記入用!B1413)</f>
        <v/>
      </c>
      <c r="C1413" s="28" t="str">
        <f>IF(記入用!C1413="","",記入用!C1413)</f>
        <v/>
      </c>
      <c r="D1413" s="28" t="str">
        <f>IF(記入用!D1413="","",記入用!D1413)</f>
        <v/>
      </c>
      <c r="E1413" s="28" t="str">
        <f>IF(記入用!E1413="","",記入用!E1413)</f>
        <v/>
      </c>
      <c r="F1413" s="28" t="str">
        <f>IF(記入用!F1413="","",記入用!F1413)</f>
        <v/>
      </c>
      <c r="G1413" s="28" t="str">
        <f>IF(OR(記入用!G1413=0,記入用!H1413=0),"",ROUND((記入用!G1413+記入用!H1413)/2,0))</f>
        <v/>
      </c>
      <c r="I1413" s="28" t="str">
        <f>IF(記入用!I1413="","",記入用!I1413)</f>
        <v/>
      </c>
      <c r="K1413" s="28" t="str">
        <f>IF(記入用!J1413="","",ROUNDDOWN(記入用!J1413,0))</f>
        <v/>
      </c>
      <c r="M1413" s="28" t="str">
        <f>IF(記入用!K1413="","",記入用!K1413)</f>
        <v/>
      </c>
      <c r="O1413" s="28" t="str">
        <f>IF(記入用!M1413="","",記入用!M1413)</f>
        <v/>
      </c>
      <c r="Q1413" s="28" t="str">
        <f>IF(記入用!L1413="","",記入用!L1413)</f>
        <v/>
      </c>
      <c r="S1413" s="28" t="str">
        <f>IF(記入用!N1413="","",ROUNDUP(記入用!N1413,1))</f>
        <v/>
      </c>
      <c r="U1413" s="28" t="str">
        <f>IF(記入用!O1413="","",ROUNDDOWN(記入用!O1413,0))</f>
        <v/>
      </c>
      <c r="W1413" s="28" t="str">
        <f>IF(記入用!P1413="","",ROUNDDOWN(記入用!P1413,0))</f>
        <v/>
      </c>
    </row>
    <row r="1414" spans="1:23">
      <c r="A1414" s="28" t="str">
        <f>IF(記入用!A1414="","",記入用!A1414)</f>
        <v/>
      </c>
      <c r="B1414" s="28" t="str">
        <f>IF(記入用!B1414="","",記入用!B1414)</f>
        <v/>
      </c>
      <c r="C1414" s="28" t="str">
        <f>IF(記入用!C1414="","",記入用!C1414)</f>
        <v/>
      </c>
      <c r="D1414" s="28" t="str">
        <f>IF(記入用!D1414="","",記入用!D1414)</f>
        <v/>
      </c>
      <c r="E1414" s="28" t="str">
        <f>IF(記入用!E1414="","",記入用!E1414)</f>
        <v/>
      </c>
      <c r="F1414" s="28" t="str">
        <f>IF(記入用!F1414="","",記入用!F1414)</f>
        <v/>
      </c>
      <c r="G1414" s="28" t="str">
        <f>IF(OR(記入用!G1414=0,記入用!H1414=0),"",ROUND((記入用!G1414+記入用!H1414)/2,0))</f>
        <v/>
      </c>
      <c r="I1414" s="28" t="str">
        <f>IF(記入用!I1414="","",記入用!I1414)</f>
        <v/>
      </c>
      <c r="K1414" s="28" t="str">
        <f>IF(記入用!J1414="","",ROUNDDOWN(記入用!J1414,0))</f>
        <v/>
      </c>
      <c r="M1414" s="28" t="str">
        <f>IF(記入用!K1414="","",記入用!K1414)</f>
        <v/>
      </c>
      <c r="O1414" s="28" t="str">
        <f>IF(記入用!M1414="","",記入用!M1414)</f>
        <v/>
      </c>
      <c r="Q1414" s="28" t="str">
        <f>IF(記入用!L1414="","",記入用!L1414)</f>
        <v/>
      </c>
      <c r="S1414" s="28" t="str">
        <f>IF(記入用!N1414="","",ROUNDUP(記入用!N1414,1))</f>
        <v/>
      </c>
      <c r="U1414" s="28" t="str">
        <f>IF(記入用!O1414="","",ROUNDDOWN(記入用!O1414,0))</f>
        <v/>
      </c>
      <c r="W1414" s="28" t="str">
        <f>IF(記入用!P1414="","",ROUNDDOWN(記入用!P1414,0))</f>
        <v/>
      </c>
    </row>
    <row r="1415" spans="1:23">
      <c r="A1415" s="28" t="str">
        <f>IF(記入用!A1415="","",記入用!A1415)</f>
        <v/>
      </c>
      <c r="B1415" s="28" t="str">
        <f>IF(記入用!B1415="","",記入用!B1415)</f>
        <v/>
      </c>
      <c r="C1415" s="28" t="str">
        <f>IF(記入用!C1415="","",記入用!C1415)</f>
        <v/>
      </c>
      <c r="D1415" s="28" t="str">
        <f>IF(記入用!D1415="","",記入用!D1415)</f>
        <v/>
      </c>
      <c r="E1415" s="28" t="str">
        <f>IF(記入用!E1415="","",記入用!E1415)</f>
        <v/>
      </c>
      <c r="F1415" s="28" t="str">
        <f>IF(記入用!F1415="","",記入用!F1415)</f>
        <v/>
      </c>
      <c r="G1415" s="28" t="str">
        <f>IF(OR(記入用!G1415=0,記入用!H1415=0),"",ROUND((記入用!G1415+記入用!H1415)/2,0))</f>
        <v/>
      </c>
      <c r="I1415" s="28" t="str">
        <f>IF(記入用!I1415="","",記入用!I1415)</f>
        <v/>
      </c>
      <c r="K1415" s="28" t="str">
        <f>IF(記入用!J1415="","",ROUNDDOWN(記入用!J1415,0))</f>
        <v/>
      </c>
      <c r="M1415" s="28" t="str">
        <f>IF(記入用!K1415="","",記入用!K1415)</f>
        <v/>
      </c>
      <c r="O1415" s="28" t="str">
        <f>IF(記入用!M1415="","",記入用!M1415)</f>
        <v/>
      </c>
      <c r="Q1415" s="28" t="str">
        <f>IF(記入用!L1415="","",記入用!L1415)</f>
        <v/>
      </c>
      <c r="S1415" s="28" t="str">
        <f>IF(記入用!N1415="","",ROUNDUP(記入用!N1415,1))</f>
        <v/>
      </c>
      <c r="U1415" s="28" t="str">
        <f>IF(記入用!O1415="","",ROUNDDOWN(記入用!O1415,0))</f>
        <v/>
      </c>
      <c r="W1415" s="28" t="str">
        <f>IF(記入用!P1415="","",ROUNDDOWN(記入用!P1415,0))</f>
        <v/>
      </c>
    </row>
    <row r="1416" spans="1:23">
      <c r="A1416" s="28" t="str">
        <f>IF(記入用!A1416="","",記入用!A1416)</f>
        <v/>
      </c>
      <c r="B1416" s="28" t="str">
        <f>IF(記入用!B1416="","",記入用!B1416)</f>
        <v/>
      </c>
      <c r="C1416" s="28" t="str">
        <f>IF(記入用!C1416="","",記入用!C1416)</f>
        <v/>
      </c>
      <c r="D1416" s="28" t="str">
        <f>IF(記入用!D1416="","",記入用!D1416)</f>
        <v/>
      </c>
      <c r="E1416" s="28" t="str">
        <f>IF(記入用!E1416="","",記入用!E1416)</f>
        <v/>
      </c>
      <c r="F1416" s="28" t="str">
        <f>IF(記入用!F1416="","",記入用!F1416)</f>
        <v/>
      </c>
      <c r="G1416" s="28" t="str">
        <f>IF(OR(記入用!G1416=0,記入用!H1416=0),"",ROUND((記入用!G1416+記入用!H1416)/2,0))</f>
        <v/>
      </c>
      <c r="I1416" s="28" t="str">
        <f>IF(記入用!I1416="","",記入用!I1416)</f>
        <v/>
      </c>
      <c r="K1416" s="28" t="str">
        <f>IF(記入用!J1416="","",ROUNDDOWN(記入用!J1416,0))</f>
        <v/>
      </c>
      <c r="M1416" s="28" t="str">
        <f>IF(記入用!K1416="","",記入用!K1416)</f>
        <v/>
      </c>
      <c r="O1416" s="28" t="str">
        <f>IF(記入用!M1416="","",記入用!M1416)</f>
        <v/>
      </c>
      <c r="Q1416" s="28" t="str">
        <f>IF(記入用!L1416="","",記入用!L1416)</f>
        <v/>
      </c>
      <c r="S1416" s="28" t="str">
        <f>IF(記入用!N1416="","",ROUNDUP(記入用!N1416,1))</f>
        <v/>
      </c>
      <c r="U1416" s="28" t="str">
        <f>IF(記入用!O1416="","",ROUNDDOWN(記入用!O1416,0))</f>
        <v/>
      </c>
      <c r="W1416" s="28" t="str">
        <f>IF(記入用!P1416="","",ROUNDDOWN(記入用!P1416,0))</f>
        <v/>
      </c>
    </row>
    <row r="1417" spans="1:23">
      <c r="A1417" s="28" t="str">
        <f>IF(記入用!A1417="","",記入用!A1417)</f>
        <v/>
      </c>
      <c r="B1417" s="28" t="str">
        <f>IF(記入用!B1417="","",記入用!B1417)</f>
        <v/>
      </c>
      <c r="C1417" s="28" t="str">
        <f>IF(記入用!C1417="","",記入用!C1417)</f>
        <v/>
      </c>
      <c r="D1417" s="28" t="str">
        <f>IF(記入用!D1417="","",記入用!D1417)</f>
        <v/>
      </c>
      <c r="E1417" s="28" t="str">
        <f>IF(記入用!E1417="","",記入用!E1417)</f>
        <v/>
      </c>
      <c r="F1417" s="28" t="str">
        <f>IF(記入用!F1417="","",記入用!F1417)</f>
        <v/>
      </c>
      <c r="G1417" s="28" t="str">
        <f>IF(OR(記入用!G1417=0,記入用!H1417=0),"",ROUND((記入用!G1417+記入用!H1417)/2,0))</f>
        <v/>
      </c>
      <c r="I1417" s="28" t="str">
        <f>IF(記入用!I1417="","",記入用!I1417)</f>
        <v/>
      </c>
      <c r="K1417" s="28" t="str">
        <f>IF(記入用!J1417="","",ROUNDDOWN(記入用!J1417,0))</f>
        <v/>
      </c>
      <c r="M1417" s="28" t="str">
        <f>IF(記入用!K1417="","",記入用!K1417)</f>
        <v/>
      </c>
      <c r="O1417" s="28" t="str">
        <f>IF(記入用!M1417="","",記入用!M1417)</f>
        <v/>
      </c>
      <c r="Q1417" s="28" t="str">
        <f>IF(記入用!L1417="","",記入用!L1417)</f>
        <v/>
      </c>
      <c r="S1417" s="28" t="str">
        <f>IF(記入用!N1417="","",ROUNDUP(記入用!N1417,1))</f>
        <v/>
      </c>
      <c r="U1417" s="28" t="str">
        <f>IF(記入用!O1417="","",ROUNDDOWN(記入用!O1417,0))</f>
        <v/>
      </c>
      <c r="W1417" s="28" t="str">
        <f>IF(記入用!P1417="","",ROUNDDOWN(記入用!P1417,0))</f>
        <v/>
      </c>
    </row>
    <row r="1418" spans="1:23">
      <c r="A1418" s="28" t="str">
        <f>IF(記入用!A1418="","",記入用!A1418)</f>
        <v/>
      </c>
      <c r="B1418" s="28" t="str">
        <f>IF(記入用!B1418="","",記入用!B1418)</f>
        <v/>
      </c>
      <c r="C1418" s="28" t="str">
        <f>IF(記入用!C1418="","",記入用!C1418)</f>
        <v/>
      </c>
      <c r="D1418" s="28" t="str">
        <f>IF(記入用!D1418="","",記入用!D1418)</f>
        <v/>
      </c>
      <c r="E1418" s="28" t="str">
        <f>IF(記入用!E1418="","",記入用!E1418)</f>
        <v/>
      </c>
      <c r="F1418" s="28" t="str">
        <f>IF(記入用!F1418="","",記入用!F1418)</f>
        <v/>
      </c>
      <c r="G1418" s="28" t="str">
        <f>IF(OR(記入用!G1418=0,記入用!H1418=0),"",ROUND((記入用!G1418+記入用!H1418)/2,0))</f>
        <v/>
      </c>
      <c r="I1418" s="28" t="str">
        <f>IF(記入用!I1418="","",記入用!I1418)</f>
        <v/>
      </c>
      <c r="K1418" s="28" t="str">
        <f>IF(記入用!J1418="","",ROUNDDOWN(記入用!J1418,0))</f>
        <v/>
      </c>
      <c r="M1418" s="28" t="str">
        <f>IF(記入用!K1418="","",記入用!K1418)</f>
        <v/>
      </c>
      <c r="O1418" s="28" t="str">
        <f>IF(記入用!M1418="","",記入用!M1418)</f>
        <v/>
      </c>
      <c r="Q1418" s="28" t="str">
        <f>IF(記入用!L1418="","",記入用!L1418)</f>
        <v/>
      </c>
      <c r="S1418" s="28" t="str">
        <f>IF(記入用!N1418="","",ROUNDUP(記入用!N1418,1))</f>
        <v/>
      </c>
      <c r="U1418" s="28" t="str">
        <f>IF(記入用!O1418="","",ROUNDDOWN(記入用!O1418,0))</f>
        <v/>
      </c>
      <c r="W1418" s="28" t="str">
        <f>IF(記入用!P1418="","",ROUNDDOWN(記入用!P1418,0))</f>
        <v/>
      </c>
    </row>
    <row r="1419" spans="1:23">
      <c r="A1419" s="28" t="str">
        <f>IF(記入用!A1419="","",記入用!A1419)</f>
        <v/>
      </c>
      <c r="B1419" s="28" t="str">
        <f>IF(記入用!B1419="","",記入用!B1419)</f>
        <v/>
      </c>
      <c r="C1419" s="28" t="str">
        <f>IF(記入用!C1419="","",記入用!C1419)</f>
        <v/>
      </c>
      <c r="D1419" s="28" t="str">
        <f>IF(記入用!D1419="","",記入用!D1419)</f>
        <v/>
      </c>
      <c r="E1419" s="28" t="str">
        <f>IF(記入用!E1419="","",記入用!E1419)</f>
        <v/>
      </c>
      <c r="F1419" s="28" t="str">
        <f>IF(記入用!F1419="","",記入用!F1419)</f>
        <v/>
      </c>
      <c r="G1419" s="28" t="str">
        <f>IF(OR(記入用!G1419=0,記入用!H1419=0),"",ROUND((記入用!G1419+記入用!H1419)/2,0))</f>
        <v/>
      </c>
      <c r="I1419" s="28" t="str">
        <f>IF(記入用!I1419="","",記入用!I1419)</f>
        <v/>
      </c>
      <c r="K1419" s="28" t="str">
        <f>IF(記入用!J1419="","",ROUNDDOWN(記入用!J1419,0))</f>
        <v/>
      </c>
      <c r="M1419" s="28" t="str">
        <f>IF(記入用!K1419="","",記入用!K1419)</f>
        <v/>
      </c>
      <c r="O1419" s="28" t="str">
        <f>IF(記入用!M1419="","",記入用!M1419)</f>
        <v/>
      </c>
      <c r="Q1419" s="28" t="str">
        <f>IF(記入用!L1419="","",記入用!L1419)</f>
        <v/>
      </c>
      <c r="S1419" s="28" t="str">
        <f>IF(記入用!N1419="","",ROUNDUP(記入用!N1419,1))</f>
        <v/>
      </c>
      <c r="U1419" s="28" t="str">
        <f>IF(記入用!O1419="","",ROUNDDOWN(記入用!O1419,0))</f>
        <v/>
      </c>
      <c r="W1419" s="28" t="str">
        <f>IF(記入用!P1419="","",ROUNDDOWN(記入用!P1419,0))</f>
        <v/>
      </c>
    </row>
    <row r="1420" spans="1:23">
      <c r="A1420" s="28" t="str">
        <f>IF(記入用!A1420="","",記入用!A1420)</f>
        <v/>
      </c>
      <c r="B1420" s="28" t="str">
        <f>IF(記入用!B1420="","",記入用!B1420)</f>
        <v/>
      </c>
      <c r="C1420" s="28" t="str">
        <f>IF(記入用!C1420="","",記入用!C1420)</f>
        <v/>
      </c>
      <c r="D1420" s="28" t="str">
        <f>IF(記入用!D1420="","",記入用!D1420)</f>
        <v/>
      </c>
      <c r="E1420" s="28" t="str">
        <f>IF(記入用!E1420="","",記入用!E1420)</f>
        <v/>
      </c>
      <c r="F1420" s="28" t="str">
        <f>IF(記入用!F1420="","",記入用!F1420)</f>
        <v/>
      </c>
      <c r="G1420" s="28" t="str">
        <f>IF(OR(記入用!G1420=0,記入用!H1420=0),"",ROUND((記入用!G1420+記入用!H1420)/2,0))</f>
        <v/>
      </c>
      <c r="I1420" s="28" t="str">
        <f>IF(記入用!I1420="","",記入用!I1420)</f>
        <v/>
      </c>
      <c r="K1420" s="28" t="str">
        <f>IF(記入用!J1420="","",ROUNDDOWN(記入用!J1420,0))</f>
        <v/>
      </c>
      <c r="M1420" s="28" t="str">
        <f>IF(記入用!K1420="","",記入用!K1420)</f>
        <v/>
      </c>
      <c r="O1420" s="28" t="str">
        <f>IF(記入用!M1420="","",記入用!M1420)</f>
        <v/>
      </c>
      <c r="Q1420" s="28" t="str">
        <f>IF(記入用!L1420="","",記入用!L1420)</f>
        <v/>
      </c>
      <c r="S1420" s="28" t="str">
        <f>IF(記入用!N1420="","",ROUNDUP(記入用!N1420,1))</f>
        <v/>
      </c>
      <c r="U1420" s="28" t="str">
        <f>IF(記入用!O1420="","",ROUNDDOWN(記入用!O1420,0))</f>
        <v/>
      </c>
      <c r="W1420" s="28" t="str">
        <f>IF(記入用!P1420="","",ROUNDDOWN(記入用!P1420,0))</f>
        <v/>
      </c>
    </row>
    <row r="1421" spans="1:23">
      <c r="A1421" s="28" t="str">
        <f>IF(記入用!A1421="","",記入用!A1421)</f>
        <v/>
      </c>
      <c r="B1421" s="28" t="str">
        <f>IF(記入用!B1421="","",記入用!B1421)</f>
        <v/>
      </c>
      <c r="C1421" s="28" t="str">
        <f>IF(記入用!C1421="","",記入用!C1421)</f>
        <v/>
      </c>
      <c r="D1421" s="28" t="str">
        <f>IF(記入用!D1421="","",記入用!D1421)</f>
        <v/>
      </c>
      <c r="E1421" s="28" t="str">
        <f>IF(記入用!E1421="","",記入用!E1421)</f>
        <v/>
      </c>
      <c r="F1421" s="28" t="str">
        <f>IF(記入用!F1421="","",記入用!F1421)</f>
        <v/>
      </c>
      <c r="G1421" s="28" t="str">
        <f>IF(OR(記入用!G1421=0,記入用!H1421=0),"",ROUND((記入用!G1421+記入用!H1421)/2,0))</f>
        <v/>
      </c>
      <c r="I1421" s="28" t="str">
        <f>IF(記入用!I1421="","",記入用!I1421)</f>
        <v/>
      </c>
      <c r="K1421" s="28" t="str">
        <f>IF(記入用!J1421="","",ROUNDDOWN(記入用!J1421,0))</f>
        <v/>
      </c>
      <c r="M1421" s="28" t="str">
        <f>IF(記入用!K1421="","",記入用!K1421)</f>
        <v/>
      </c>
      <c r="O1421" s="28" t="str">
        <f>IF(記入用!M1421="","",記入用!M1421)</f>
        <v/>
      </c>
      <c r="Q1421" s="28" t="str">
        <f>IF(記入用!L1421="","",記入用!L1421)</f>
        <v/>
      </c>
      <c r="S1421" s="28" t="str">
        <f>IF(記入用!N1421="","",ROUNDUP(記入用!N1421,1))</f>
        <v/>
      </c>
      <c r="U1421" s="28" t="str">
        <f>IF(記入用!O1421="","",ROUNDDOWN(記入用!O1421,0))</f>
        <v/>
      </c>
      <c r="W1421" s="28" t="str">
        <f>IF(記入用!P1421="","",ROUNDDOWN(記入用!P1421,0))</f>
        <v/>
      </c>
    </row>
    <row r="1422" spans="1:23">
      <c r="A1422" s="28" t="str">
        <f>IF(記入用!A1422="","",記入用!A1422)</f>
        <v/>
      </c>
      <c r="B1422" s="28" t="str">
        <f>IF(記入用!B1422="","",記入用!B1422)</f>
        <v/>
      </c>
      <c r="C1422" s="28" t="str">
        <f>IF(記入用!C1422="","",記入用!C1422)</f>
        <v/>
      </c>
      <c r="D1422" s="28" t="str">
        <f>IF(記入用!D1422="","",記入用!D1422)</f>
        <v/>
      </c>
      <c r="E1422" s="28" t="str">
        <f>IF(記入用!E1422="","",記入用!E1422)</f>
        <v/>
      </c>
      <c r="F1422" s="28" t="str">
        <f>IF(記入用!F1422="","",記入用!F1422)</f>
        <v/>
      </c>
      <c r="G1422" s="28" t="str">
        <f>IF(OR(記入用!G1422=0,記入用!H1422=0),"",ROUND((記入用!G1422+記入用!H1422)/2,0))</f>
        <v/>
      </c>
      <c r="I1422" s="28" t="str">
        <f>IF(記入用!I1422="","",記入用!I1422)</f>
        <v/>
      </c>
      <c r="K1422" s="28" t="str">
        <f>IF(記入用!J1422="","",ROUNDDOWN(記入用!J1422,0))</f>
        <v/>
      </c>
      <c r="M1422" s="28" t="str">
        <f>IF(記入用!K1422="","",記入用!K1422)</f>
        <v/>
      </c>
      <c r="O1422" s="28" t="str">
        <f>IF(記入用!M1422="","",記入用!M1422)</f>
        <v/>
      </c>
      <c r="Q1422" s="28" t="str">
        <f>IF(記入用!L1422="","",記入用!L1422)</f>
        <v/>
      </c>
      <c r="S1422" s="28" t="str">
        <f>IF(記入用!N1422="","",ROUNDUP(記入用!N1422,1))</f>
        <v/>
      </c>
      <c r="U1422" s="28" t="str">
        <f>IF(記入用!O1422="","",ROUNDDOWN(記入用!O1422,0))</f>
        <v/>
      </c>
      <c r="W1422" s="28" t="str">
        <f>IF(記入用!P1422="","",ROUNDDOWN(記入用!P1422,0))</f>
        <v/>
      </c>
    </row>
    <row r="1423" spans="1:23">
      <c r="A1423" s="28" t="str">
        <f>IF(記入用!A1423="","",記入用!A1423)</f>
        <v/>
      </c>
      <c r="B1423" s="28" t="str">
        <f>IF(記入用!B1423="","",記入用!B1423)</f>
        <v/>
      </c>
      <c r="C1423" s="28" t="str">
        <f>IF(記入用!C1423="","",記入用!C1423)</f>
        <v/>
      </c>
      <c r="D1423" s="28" t="str">
        <f>IF(記入用!D1423="","",記入用!D1423)</f>
        <v/>
      </c>
      <c r="E1423" s="28" t="str">
        <f>IF(記入用!E1423="","",記入用!E1423)</f>
        <v/>
      </c>
      <c r="F1423" s="28" t="str">
        <f>IF(記入用!F1423="","",記入用!F1423)</f>
        <v/>
      </c>
      <c r="G1423" s="28" t="str">
        <f>IF(OR(記入用!G1423=0,記入用!H1423=0),"",ROUND((記入用!G1423+記入用!H1423)/2,0))</f>
        <v/>
      </c>
      <c r="I1423" s="28" t="str">
        <f>IF(記入用!I1423="","",記入用!I1423)</f>
        <v/>
      </c>
      <c r="K1423" s="28" t="str">
        <f>IF(記入用!J1423="","",ROUNDDOWN(記入用!J1423,0))</f>
        <v/>
      </c>
      <c r="M1423" s="28" t="str">
        <f>IF(記入用!K1423="","",記入用!K1423)</f>
        <v/>
      </c>
      <c r="O1423" s="28" t="str">
        <f>IF(記入用!M1423="","",記入用!M1423)</f>
        <v/>
      </c>
      <c r="Q1423" s="28" t="str">
        <f>IF(記入用!L1423="","",記入用!L1423)</f>
        <v/>
      </c>
      <c r="S1423" s="28" t="str">
        <f>IF(記入用!N1423="","",ROUNDUP(記入用!N1423,1))</f>
        <v/>
      </c>
      <c r="U1423" s="28" t="str">
        <f>IF(記入用!O1423="","",ROUNDDOWN(記入用!O1423,0))</f>
        <v/>
      </c>
      <c r="W1423" s="28" t="str">
        <f>IF(記入用!P1423="","",ROUNDDOWN(記入用!P1423,0))</f>
        <v/>
      </c>
    </row>
    <row r="1424" spans="1:23">
      <c r="A1424" s="28" t="str">
        <f>IF(記入用!A1424="","",記入用!A1424)</f>
        <v/>
      </c>
      <c r="B1424" s="28" t="str">
        <f>IF(記入用!B1424="","",記入用!B1424)</f>
        <v/>
      </c>
      <c r="C1424" s="28" t="str">
        <f>IF(記入用!C1424="","",記入用!C1424)</f>
        <v/>
      </c>
      <c r="D1424" s="28" t="str">
        <f>IF(記入用!D1424="","",記入用!D1424)</f>
        <v/>
      </c>
      <c r="E1424" s="28" t="str">
        <f>IF(記入用!E1424="","",記入用!E1424)</f>
        <v/>
      </c>
      <c r="F1424" s="28" t="str">
        <f>IF(記入用!F1424="","",記入用!F1424)</f>
        <v/>
      </c>
      <c r="G1424" s="28" t="str">
        <f>IF(OR(記入用!G1424=0,記入用!H1424=0),"",ROUND((記入用!G1424+記入用!H1424)/2,0))</f>
        <v/>
      </c>
      <c r="I1424" s="28" t="str">
        <f>IF(記入用!I1424="","",記入用!I1424)</f>
        <v/>
      </c>
      <c r="K1424" s="28" t="str">
        <f>IF(記入用!J1424="","",ROUNDDOWN(記入用!J1424,0))</f>
        <v/>
      </c>
      <c r="M1424" s="28" t="str">
        <f>IF(記入用!K1424="","",記入用!K1424)</f>
        <v/>
      </c>
      <c r="O1424" s="28" t="str">
        <f>IF(記入用!M1424="","",記入用!M1424)</f>
        <v/>
      </c>
      <c r="Q1424" s="28" t="str">
        <f>IF(記入用!L1424="","",記入用!L1424)</f>
        <v/>
      </c>
      <c r="S1424" s="28" t="str">
        <f>IF(記入用!N1424="","",ROUNDUP(記入用!N1424,1))</f>
        <v/>
      </c>
      <c r="U1424" s="28" t="str">
        <f>IF(記入用!O1424="","",ROUNDDOWN(記入用!O1424,0))</f>
        <v/>
      </c>
      <c r="W1424" s="28" t="str">
        <f>IF(記入用!P1424="","",ROUNDDOWN(記入用!P1424,0))</f>
        <v/>
      </c>
    </row>
    <row r="1425" spans="1:23">
      <c r="A1425" s="28" t="str">
        <f>IF(記入用!A1425="","",記入用!A1425)</f>
        <v/>
      </c>
      <c r="B1425" s="28" t="str">
        <f>IF(記入用!B1425="","",記入用!B1425)</f>
        <v/>
      </c>
      <c r="C1425" s="28" t="str">
        <f>IF(記入用!C1425="","",記入用!C1425)</f>
        <v/>
      </c>
      <c r="D1425" s="28" t="str">
        <f>IF(記入用!D1425="","",記入用!D1425)</f>
        <v/>
      </c>
      <c r="E1425" s="28" t="str">
        <f>IF(記入用!E1425="","",記入用!E1425)</f>
        <v/>
      </c>
      <c r="F1425" s="28" t="str">
        <f>IF(記入用!F1425="","",記入用!F1425)</f>
        <v/>
      </c>
      <c r="G1425" s="28" t="str">
        <f>IF(OR(記入用!G1425=0,記入用!H1425=0),"",ROUND((記入用!G1425+記入用!H1425)/2,0))</f>
        <v/>
      </c>
      <c r="I1425" s="28" t="str">
        <f>IF(記入用!I1425="","",記入用!I1425)</f>
        <v/>
      </c>
      <c r="K1425" s="28" t="str">
        <f>IF(記入用!J1425="","",ROUNDDOWN(記入用!J1425,0))</f>
        <v/>
      </c>
      <c r="M1425" s="28" t="str">
        <f>IF(記入用!K1425="","",記入用!K1425)</f>
        <v/>
      </c>
      <c r="O1425" s="28" t="str">
        <f>IF(記入用!M1425="","",記入用!M1425)</f>
        <v/>
      </c>
      <c r="Q1425" s="28" t="str">
        <f>IF(記入用!L1425="","",記入用!L1425)</f>
        <v/>
      </c>
      <c r="S1425" s="28" t="str">
        <f>IF(記入用!N1425="","",ROUNDUP(記入用!N1425,1))</f>
        <v/>
      </c>
      <c r="U1425" s="28" t="str">
        <f>IF(記入用!O1425="","",ROUNDDOWN(記入用!O1425,0))</f>
        <v/>
      </c>
      <c r="W1425" s="28" t="str">
        <f>IF(記入用!P1425="","",ROUNDDOWN(記入用!P1425,0))</f>
        <v/>
      </c>
    </row>
    <row r="1426" spans="1:23">
      <c r="A1426" s="28" t="str">
        <f>IF(記入用!A1426="","",記入用!A1426)</f>
        <v/>
      </c>
      <c r="B1426" s="28" t="str">
        <f>IF(記入用!B1426="","",記入用!B1426)</f>
        <v/>
      </c>
      <c r="C1426" s="28" t="str">
        <f>IF(記入用!C1426="","",記入用!C1426)</f>
        <v/>
      </c>
      <c r="D1426" s="28" t="str">
        <f>IF(記入用!D1426="","",記入用!D1426)</f>
        <v/>
      </c>
      <c r="E1426" s="28" t="str">
        <f>IF(記入用!E1426="","",記入用!E1426)</f>
        <v/>
      </c>
      <c r="F1426" s="28" t="str">
        <f>IF(記入用!F1426="","",記入用!F1426)</f>
        <v/>
      </c>
      <c r="G1426" s="28" t="str">
        <f>IF(OR(記入用!G1426=0,記入用!H1426=0),"",ROUND((記入用!G1426+記入用!H1426)/2,0))</f>
        <v/>
      </c>
      <c r="I1426" s="28" t="str">
        <f>IF(記入用!I1426="","",記入用!I1426)</f>
        <v/>
      </c>
      <c r="K1426" s="28" t="str">
        <f>IF(記入用!J1426="","",ROUNDDOWN(記入用!J1426,0))</f>
        <v/>
      </c>
      <c r="M1426" s="28" t="str">
        <f>IF(記入用!K1426="","",記入用!K1426)</f>
        <v/>
      </c>
      <c r="O1426" s="28" t="str">
        <f>IF(記入用!M1426="","",記入用!M1426)</f>
        <v/>
      </c>
      <c r="Q1426" s="28" t="str">
        <f>IF(記入用!L1426="","",記入用!L1426)</f>
        <v/>
      </c>
      <c r="S1426" s="28" t="str">
        <f>IF(記入用!N1426="","",ROUNDUP(記入用!N1426,1))</f>
        <v/>
      </c>
      <c r="U1426" s="28" t="str">
        <f>IF(記入用!O1426="","",ROUNDDOWN(記入用!O1426,0))</f>
        <v/>
      </c>
      <c r="W1426" s="28" t="str">
        <f>IF(記入用!P1426="","",ROUNDDOWN(記入用!P1426,0))</f>
        <v/>
      </c>
    </row>
    <row r="1427" spans="1:23">
      <c r="A1427" s="28" t="str">
        <f>IF(記入用!A1427="","",記入用!A1427)</f>
        <v/>
      </c>
      <c r="B1427" s="28" t="str">
        <f>IF(記入用!B1427="","",記入用!B1427)</f>
        <v/>
      </c>
      <c r="C1427" s="28" t="str">
        <f>IF(記入用!C1427="","",記入用!C1427)</f>
        <v/>
      </c>
      <c r="D1427" s="28" t="str">
        <f>IF(記入用!D1427="","",記入用!D1427)</f>
        <v/>
      </c>
      <c r="E1427" s="28" t="str">
        <f>IF(記入用!E1427="","",記入用!E1427)</f>
        <v/>
      </c>
      <c r="F1427" s="28" t="str">
        <f>IF(記入用!F1427="","",記入用!F1427)</f>
        <v/>
      </c>
      <c r="G1427" s="28" t="str">
        <f>IF(OR(記入用!G1427=0,記入用!H1427=0),"",ROUND((記入用!G1427+記入用!H1427)/2,0))</f>
        <v/>
      </c>
      <c r="I1427" s="28" t="str">
        <f>IF(記入用!I1427="","",記入用!I1427)</f>
        <v/>
      </c>
      <c r="K1427" s="28" t="str">
        <f>IF(記入用!J1427="","",ROUNDDOWN(記入用!J1427,0))</f>
        <v/>
      </c>
      <c r="M1427" s="28" t="str">
        <f>IF(記入用!K1427="","",記入用!K1427)</f>
        <v/>
      </c>
      <c r="O1427" s="28" t="str">
        <f>IF(記入用!M1427="","",記入用!M1427)</f>
        <v/>
      </c>
      <c r="Q1427" s="28" t="str">
        <f>IF(記入用!L1427="","",記入用!L1427)</f>
        <v/>
      </c>
      <c r="S1427" s="28" t="str">
        <f>IF(記入用!N1427="","",ROUNDUP(記入用!N1427,1))</f>
        <v/>
      </c>
      <c r="U1427" s="28" t="str">
        <f>IF(記入用!O1427="","",ROUNDDOWN(記入用!O1427,0))</f>
        <v/>
      </c>
      <c r="W1427" s="28" t="str">
        <f>IF(記入用!P1427="","",ROUNDDOWN(記入用!P1427,0))</f>
        <v/>
      </c>
    </row>
    <row r="1428" spans="1:23">
      <c r="A1428" s="28" t="str">
        <f>IF(記入用!A1428="","",記入用!A1428)</f>
        <v/>
      </c>
      <c r="B1428" s="28" t="str">
        <f>IF(記入用!B1428="","",記入用!B1428)</f>
        <v/>
      </c>
      <c r="C1428" s="28" t="str">
        <f>IF(記入用!C1428="","",記入用!C1428)</f>
        <v/>
      </c>
      <c r="D1428" s="28" t="str">
        <f>IF(記入用!D1428="","",記入用!D1428)</f>
        <v/>
      </c>
      <c r="E1428" s="28" t="str">
        <f>IF(記入用!E1428="","",記入用!E1428)</f>
        <v/>
      </c>
      <c r="F1428" s="28" t="str">
        <f>IF(記入用!F1428="","",記入用!F1428)</f>
        <v/>
      </c>
      <c r="G1428" s="28" t="str">
        <f>IF(OR(記入用!G1428=0,記入用!H1428=0),"",ROUND((記入用!G1428+記入用!H1428)/2,0))</f>
        <v/>
      </c>
      <c r="I1428" s="28" t="str">
        <f>IF(記入用!I1428="","",記入用!I1428)</f>
        <v/>
      </c>
      <c r="K1428" s="28" t="str">
        <f>IF(記入用!J1428="","",ROUNDDOWN(記入用!J1428,0))</f>
        <v/>
      </c>
      <c r="M1428" s="28" t="str">
        <f>IF(記入用!K1428="","",記入用!K1428)</f>
        <v/>
      </c>
      <c r="O1428" s="28" t="str">
        <f>IF(記入用!M1428="","",記入用!M1428)</f>
        <v/>
      </c>
      <c r="Q1428" s="28" t="str">
        <f>IF(記入用!L1428="","",記入用!L1428)</f>
        <v/>
      </c>
      <c r="S1428" s="28" t="str">
        <f>IF(記入用!N1428="","",ROUNDUP(記入用!N1428,1))</f>
        <v/>
      </c>
      <c r="U1428" s="28" t="str">
        <f>IF(記入用!O1428="","",ROUNDDOWN(記入用!O1428,0))</f>
        <v/>
      </c>
      <c r="W1428" s="28" t="str">
        <f>IF(記入用!P1428="","",ROUNDDOWN(記入用!P1428,0))</f>
        <v/>
      </c>
    </row>
    <row r="1429" spans="1:23">
      <c r="A1429" s="28" t="str">
        <f>IF(記入用!A1429="","",記入用!A1429)</f>
        <v/>
      </c>
      <c r="B1429" s="28" t="str">
        <f>IF(記入用!B1429="","",記入用!B1429)</f>
        <v/>
      </c>
      <c r="C1429" s="28" t="str">
        <f>IF(記入用!C1429="","",記入用!C1429)</f>
        <v/>
      </c>
      <c r="D1429" s="28" t="str">
        <f>IF(記入用!D1429="","",記入用!D1429)</f>
        <v/>
      </c>
      <c r="E1429" s="28" t="str">
        <f>IF(記入用!E1429="","",記入用!E1429)</f>
        <v/>
      </c>
      <c r="F1429" s="28" t="str">
        <f>IF(記入用!F1429="","",記入用!F1429)</f>
        <v/>
      </c>
      <c r="G1429" s="28" t="str">
        <f>IF(OR(記入用!G1429=0,記入用!H1429=0),"",ROUND((記入用!G1429+記入用!H1429)/2,0))</f>
        <v/>
      </c>
      <c r="I1429" s="28" t="str">
        <f>IF(記入用!I1429="","",記入用!I1429)</f>
        <v/>
      </c>
      <c r="K1429" s="28" t="str">
        <f>IF(記入用!J1429="","",ROUNDDOWN(記入用!J1429,0))</f>
        <v/>
      </c>
      <c r="M1429" s="28" t="str">
        <f>IF(記入用!K1429="","",記入用!K1429)</f>
        <v/>
      </c>
      <c r="O1429" s="28" t="str">
        <f>IF(記入用!M1429="","",記入用!M1429)</f>
        <v/>
      </c>
      <c r="Q1429" s="28" t="str">
        <f>IF(記入用!L1429="","",記入用!L1429)</f>
        <v/>
      </c>
      <c r="S1429" s="28" t="str">
        <f>IF(記入用!N1429="","",ROUNDUP(記入用!N1429,1))</f>
        <v/>
      </c>
      <c r="U1429" s="28" t="str">
        <f>IF(記入用!O1429="","",ROUNDDOWN(記入用!O1429,0))</f>
        <v/>
      </c>
      <c r="W1429" s="28" t="str">
        <f>IF(記入用!P1429="","",ROUNDDOWN(記入用!P1429,0))</f>
        <v/>
      </c>
    </row>
    <row r="1430" spans="1:23">
      <c r="A1430" s="28" t="str">
        <f>IF(記入用!A1430="","",記入用!A1430)</f>
        <v/>
      </c>
      <c r="B1430" s="28" t="str">
        <f>IF(記入用!B1430="","",記入用!B1430)</f>
        <v/>
      </c>
      <c r="C1430" s="28" t="str">
        <f>IF(記入用!C1430="","",記入用!C1430)</f>
        <v/>
      </c>
      <c r="D1430" s="28" t="str">
        <f>IF(記入用!D1430="","",記入用!D1430)</f>
        <v/>
      </c>
      <c r="E1430" s="28" t="str">
        <f>IF(記入用!E1430="","",記入用!E1430)</f>
        <v/>
      </c>
      <c r="F1430" s="28" t="str">
        <f>IF(記入用!F1430="","",記入用!F1430)</f>
        <v/>
      </c>
      <c r="G1430" s="28" t="str">
        <f>IF(OR(記入用!G1430=0,記入用!H1430=0),"",ROUND((記入用!G1430+記入用!H1430)/2,0))</f>
        <v/>
      </c>
      <c r="I1430" s="28" t="str">
        <f>IF(記入用!I1430="","",記入用!I1430)</f>
        <v/>
      </c>
      <c r="K1430" s="28" t="str">
        <f>IF(記入用!J1430="","",ROUNDDOWN(記入用!J1430,0))</f>
        <v/>
      </c>
      <c r="M1430" s="28" t="str">
        <f>IF(記入用!K1430="","",記入用!K1430)</f>
        <v/>
      </c>
      <c r="O1430" s="28" t="str">
        <f>IF(記入用!M1430="","",記入用!M1430)</f>
        <v/>
      </c>
      <c r="Q1430" s="28" t="str">
        <f>IF(記入用!L1430="","",記入用!L1430)</f>
        <v/>
      </c>
      <c r="S1430" s="28" t="str">
        <f>IF(記入用!N1430="","",ROUNDUP(記入用!N1430,1))</f>
        <v/>
      </c>
      <c r="U1430" s="28" t="str">
        <f>IF(記入用!O1430="","",ROUNDDOWN(記入用!O1430,0))</f>
        <v/>
      </c>
      <c r="W1430" s="28" t="str">
        <f>IF(記入用!P1430="","",ROUNDDOWN(記入用!P1430,0))</f>
        <v/>
      </c>
    </row>
    <row r="1431" spans="1:23">
      <c r="A1431" s="28" t="str">
        <f>IF(記入用!A1431="","",記入用!A1431)</f>
        <v/>
      </c>
      <c r="B1431" s="28" t="str">
        <f>IF(記入用!B1431="","",記入用!B1431)</f>
        <v/>
      </c>
      <c r="C1431" s="28" t="str">
        <f>IF(記入用!C1431="","",記入用!C1431)</f>
        <v/>
      </c>
      <c r="D1431" s="28" t="str">
        <f>IF(記入用!D1431="","",記入用!D1431)</f>
        <v/>
      </c>
      <c r="E1431" s="28" t="str">
        <f>IF(記入用!E1431="","",記入用!E1431)</f>
        <v/>
      </c>
      <c r="F1431" s="28" t="str">
        <f>IF(記入用!F1431="","",記入用!F1431)</f>
        <v/>
      </c>
      <c r="G1431" s="28" t="str">
        <f>IF(OR(記入用!G1431=0,記入用!H1431=0),"",ROUND((記入用!G1431+記入用!H1431)/2,0))</f>
        <v/>
      </c>
      <c r="I1431" s="28" t="str">
        <f>IF(記入用!I1431="","",記入用!I1431)</f>
        <v/>
      </c>
      <c r="K1431" s="28" t="str">
        <f>IF(記入用!J1431="","",ROUNDDOWN(記入用!J1431,0))</f>
        <v/>
      </c>
      <c r="M1431" s="28" t="str">
        <f>IF(記入用!K1431="","",記入用!K1431)</f>
        <v/>
      </c>
      <c r="O1431" s="28" t="str">
        <f>IF(記入用!M1431="","",記入用!M1431)</f>
        <v/>
      </c>
      <c r="Q1431" s="28" t="str">
        <f>IF(記入用!L1431="","",記入用!L1431)</f>
        <v/>
      </c>
      <c r="S1431" s="28" t="str">
        <f>IF(記入用!N1431="","",ROUNDUP(記入用!N1431,1))</f>
        <v/>
      </c>
      <c r="U1431" s="28" t="str">
        <f>IF(記入用!O1431="","",ROUNDDOWN(記入用!O1431,0))</f>
        <v/>
      </c>
      <c r="W1431" s="28" t="str">
        <f>IF(記入用!P1431="","",ROUNDDOWN(記入用!P1431,0))</f>
        <v/>
      </c>
    </row>
    <row r="1432" spans="1:23">
      <c r="A1432" s="28" t="str">
        <f>IF(記入用!A1432="","",記入用!A1432)</f>
        <v/>
      </c>
      <c r="B1432" s="28" t="str">
        <f>IF(記入用!B1432="","",記入用!B1432)</f>
        <v/>
      </c>
      <c r="C1432" s="28" t="str">
        <f>IF(記入用!C1432="","",記入用!C1432)</f>
        <v/>
      </c>
      <c r="D1432" s="28" t="str">
        <f>IF(記入用!D1432="","",記入用!D1432)</f>
        <v/>
      </c>
      <c r="E1432" s="28" t="str">
        <f>IF(記入用!E1432="","",記入用!E1432)</f>
        <v/>
      </c>
      <c r="F1432" s="28" t="str">
        <f>IF(記入用!F1432="","",記入用!F1432)</f>
        <v/>
      </c>
      <c r="G1432" s="28" t="str">
        <f>IF(OR(記入用!G1432=0,記入用!H1432=0),"",ROUND((記入用!G1432+記入用!H1432)/2,0))</f>
        <v/>
      </c>
      <c r="I1432" s="28" t="str">
        <f>IF(記入用!I1432="","",記入用!I1432)</f>
        <v/>
      </c>
      <c r="K1432" s="28" t="str">
        <f>IF(記入用!J1432="","",ROUNDDOWN(記入用!J1432,0))</f>
        <v/>
      </c>
      <c r="M1432" s="28" t="str">
        <f>IF(記入用!K1432="","",記入用!K1432)</f>
        <v/>
      </c>
      <c r="O1432" s="28" t="str">
        <f>IF(記入用!M1432="","",記入用!M1432)</f>
        <v/>
      </c>
      <c r="Q1432" s="28" t="str">
        <f>IF(記入用!L1432="","",記入用!L1432)</f>
        <v/>
      </c>
      <c r="S1432" s="28" t="str">
        <f>IF(記入用!N1432="","",ROUNDUP(記入用!N1432,1))</f>
        <v/>
      </c>
      <c r="U1432" s="28" t="str">
        <f>IF(記入用!O1432="","",ROUNDDOWN(記入用!O1432,0))</f>
        <v/>
      </c>
      <c r="W1432" s="28" t="str">
        <f>IF(記入用!P1432="","",ROUNDDOWN(記入用!P1432,0))</f>
        <v/>
      </c>
    </row>
    <row r="1433" spans="1:23">
      <c r="A1433" s="28" t="str">
        <f>IF(記入用!A1433="","",記入用!A1433)</f>
        <v/>
      </c>
      <c r="B1433" s="28" t="str">
        <f>IF(記入用!B1433="","",記入用!B1433)</f>
        <v/>
      </c>
      <c r="C1433" s="28" t="str">
        <f>IF(記入用!C1433="","",記入用!C1433)</f>
        <v/>
      </c>
      <c r="D1433" s="28" t="str">
        <f>IF(記入用!D1433="","",記入用!D1433)</f>
        <v/>
      </c>
      <c r="E1433" s="28" t="str">
        <f>IF(記入用!E1433="","",記入用!E1433)</f>
        <v/>
      </c>
      <c r="F1433" s="28" t="str">
        <f>IF(記入用!F1433="","",記入用!F1433)</f>
        <v/>
      </c>
      <c r="G1433" s="28" t="str">
        <f>IF(OR(記入用!G1433=0,記入用!H1433=0),"",ROUND((記入用!G1433+記入用!H1433)/2,0))</f>
        <v/>
      </c>
      <c r="I1433" s="28" t="str">
        <f>IF(記入用!I1433="","",記入用!I1433)</f>
        <v/>
      </c>
      <c r="K1433" s="28" t="str">
        <f>IF(記入用!J1433="","",ROUNDDOWN(記入用!J1433,0))</f>
        <v/>
      </c>
      <c r="M1433" s="28" t="str">
        <f>IF(記入用!K1433="","",記入用!K1433)</f>
        <v/>
      </c>
      <c r="O1433" s="28" t="str">
        <f>IF(記入用!M1433="","",記入用!M1433)</f>
        <v/>
      </c>
      <c r="Q1433" s="28" t="str">
        <f>IF(記入用!L1433="","",記入用!L1433)</f>
        <v/>
      </c>
      <c r="S1433" s="28" t="str">
        <f>IF(記入用!N1433="","",ROUNDUP(記入用!N1433,1))</f>
        <v/>
      </c>
      <c r="U1433" s="28" t="str">
        <f>IF(記入用!O1433="","",ROUNDDOWN(記入用!O1433,0))</f>
        <v/>
      </c>
      <c r="W1433" s="28" t="str">
        <f>IF(記入用!P1433="","",ROUNDDOWN(記入用!P1433,0))</f>
        <v/>
      </c>
    </row>
    <row r="1434" spans="1:23">
      <c r="A1434" s="28" t="str">
        <f>IF(記入用!A1434="","",記入用!A1434)</f>
        <v/>
      </c>
      <c r="B1434" s="28" t="str">
        <f>IF(記入用!B1434="","",記入用!B1434)</f>
        <v/>
      </c>
      <c r="C1434" s="28" t="str">
        <f>IF(記入用!C1434="","",記入用!C1434)</f>
        <v/>
      </c>
      <c r="D1434" s="28" t="str">
        <f>IF(記入用!D1434="","",記入用!D1434)</f>
        <v/>
      </c>
      <c r="E1434" s="28" t="str">
        <f>IF(記入用!E1434="","",記入用!E1434)</f>
        <v/>
      </c>
      <c r="F1434" s="28" t="str">
        <f>IF(記入用!F1434="","",記入用!F1434)</f>
        <v/>
      </c>
      <c r="G1434" s="28" t="str">
        <f>IF(OR(記入用!G1434=0,記入用!H1434=0),"",ROUND((記入用!G1434+記入用!H1434)/2,0))</f>
        <v/>
      </c>
      <c r="I1434" s="28" t="str">
        <f>IF(記入用!I1434="","",記入用!I1434)</f>
        <v/>
      </c>
      <c r="K1434" s="28" t="str">
        <f>IF(記入用!J1434="","",ROUNDDOWN(記入用!J1434,0))</f>
        <v/>
      </c>
      <c r="M1434" s="28" t="str">
        <f>IF(記入用!K1434="","",記入用!K1434)</f>
        <v/>
      </c>
      <c r="O1434" s="28" t="str">
        <f>IF(記入用!M1434="","",記入用!M1434)</f>
        <v/>
      </c>
      <c r="Q1434" s="28" t="str">
        <f>IF(記入用!L1434="","",記入用!L1434)</f>
        <v/>
      </c>
      <c r="S1434" s="28" t="str">
        <f>IF(記入用!N1434="","",ROUNDUP(記入用!N1434,1))</f>
        <v/>
      </c>
      <c r="U1434" s="28" t="str">
        <f>IF(記入用!O1434="","",ROUNDDOWN(記入用!O1434,0))</f>
        <v/>
      </c>
      <c r="W1434" s="28" t="str">
        <f>IF(記入用!P1434="","",ROUNDDOWN(記入用!P1434,0))</f>
        <v/>
      </c>
    </row>
    <row r="1435" spans="1:23">
      <c r="A1435" s="28" t="str">
        <f>IF(記入用!A1435="","",記入用!A1435)</f>
        <v/>
      </c>
      <c r="B1435" s="28" t="str">
        <f>IF(記入用!B1435="","",記入用!B1435)</f>
        <v/>
      </c>
      <c r="C1435" s="28" t="str">
        <f>IF(記入用!C1435="","",記入用!C1435)</f>
        <v/>
      </c>
      <c r="D1435" s="28" t="str">
        <f>IF(記入用!D1435="","",記入用!D1435)</f>
        <v/>
      </c>
      <c r="E1435" s="28" t="str">
        <f>IF(記入用!E1435="","",記入用!E1435)</f>
        <v/>
      </c>
      <c r="F1435" s="28" t="str">
        <f>IF(記入用!F1435="","",記入用!F1435)</f>
        <v/>
      </c>
      <c r="G1435" s="28" t="str">
        <f>IF(OR(記入用!G1435=0,記入用!H1435=0),"",ROUND((記入用!G1435+記入用!H1435)/2,0))</f>
        <v/>
      </c>
      <c r="I1435" s="28" t="str">
        <f>IF(記入用!I1435="","",記入用!I1435)</f>
        <v/>
      </c>
      <c r="K1435" s="28" t="str">
        <f>IF(記入用!J1435="","",ROUNDDOWN(記入用!J1435,0))</f>
        <v/>
      </c>
      <c r="M1435" s="28" t="str">
        <f>IF(記入用!K1435="","",記入用!K1435)</f>
        <v/>
      </c>
      <c r="O1435" s="28" t="str">
        <f>IF(記入用!M1435="","",記入用!M1435)</f>
        <v/>
      </c>
      <c r="Q1435" s="28" t="str">
        <f>IF(記入用!L1435="","",記入用!L1435)</f>
        <v/>
      </c>
      <c r="S1435" s="28" t="str">
        <f>IF(記入用!N1435="","",ROUNDUP(記入用!N1435,1))</f>
        <v/>
      </c>
      <c r="U1435" s="28" t="str">
        <f>IF(記入用!O1435="","",ROUNDDOWN(記入用!O1435,0))</f>
        <v/>
      </c>
      <c r="W1435" s="28" t="str">
        <f>IF(記入用!P1435="","",ROUNDDOWN(記入用!P1435,0))</f>
        <v/>
      </c>
    </row>
    <row r="1436" spans="1:23">
      <c r="A1436" s="28" t="str">
        <f>IF(記入用!A1436="","",記入用!A1436)</f>
        <v/>
      </c>
      <c r="B1436" s="28" t="str">
        <f>IF(記入用!B1436="","",記入用!B1436)</f>
        <v/>
      </c>
      <c r="C1436" s="28" t="str">
        <f>IF(記入用!C1436="","",記入用!C1436)</f>
        <v/>
      </c>
      <c r="D1436" s="28" t="str">
        <f>IF(記入用!D1436="","",記入用!D1436)</f>
        <v/>
      </c>
      <c r="E1436" s="28" t="str">
        <f>IF(記入用!E1436="","",記入用!E1436)</f>
        <v/>
      </c>
      <c r="F1436" s="28" t="str">
        <f>IF(記入用!F1436="","",記入用!F1436)</f>
        <v/>
      </c>
      <c r="G1436" s="28" t="str">
        <f>IF(OR(記入用!G1436=0,記入用!H1436=0),"",ROUND((記入用!G1436+記入用!H1436)/2,0))</f>
        <v/>
      </c>
      <c r="I1436" s="28" t="str">
        <f>IF(記入用!I1436="","",記入用!I1436)</f>
        <v/>
      </c>
      <c r="K1436" s="28" t="str">
        <f>IF(記入用!J1436="","",ROUNDDOWN(記入用!J1436,0))</f>
        <v/>
      </c>
      <c r="M1436" s="28" t="str">
        <f>IF(記入用!K1436="","",記入用!K1436)</f>
        <v/>
      </c>
      <c r="O1436" s="28" t="str">
        <f>IF(記入用!M1436="","",記入用!M1436)</f>
        <v/>
      </c>
      <c r="Q1436" s="28" t="str">
        <f>IF(記入用!L1436="","",記入用!L1436)</f>
        <v/>
      </c>
      <c r="S1436" s="28" t="str">
        <f>IF(記入用!N1436="","",ROUNDUP(記入用!N1436,1))</f>
        <v/>
      </c>
      <c r="U1436" s="28" t="str">
        <f>IF(記入用!O1436="","",ROUNDDOWN(記入用!O1436,0))</f>
        <v/>
      </c>
      <c r="W1436" s="28" t="str">
        <f>IF(記入用!P1436="","",ROUNDDOWN(記入用!P1436,0))</f>
        <v/>
      </c>
    </row>
    <row r="1437" spans="1:23">
      <c r="A1437" s="28" t="str">
        <f>IF(記入用!A1437="","",記入用!A1437)</f>
        <v/>
      </c>
      <c r="B1437" s="28" t="str">
        <f>IF(記入用!B1437="","",記入用!B1437)</f>
        <v/>
      </c>
      <c r="C1437" s="28" t="str">
        <f>IF(記入用!C1437="","",記入用!C1437)</f>
        <v/>
      </c>
      <c r="D1437" s="28" t="str">
        <f>IF(記入用!D1437="","",記入用!D1437)</f>
        <v/>
      </c>
      <c r="E1437" s="28" t="str">
        <f>IF(記入用!E1437="","",記入用!E1437)</f>
        <v/>
      </c>
      <c r="F1437" s="28" t="str">
        <f>IF(記入用!F1437="","",記入用!F1437)</f>
        <v/>
      </c>
      <c r="G1437" s="28" t="str">
        <f>IF(OR(記入用!G1437=0,記入用!H1437=0),"",ROUND((記入用!G1437+記入用!H1437)/2,0))</f>
        <v/>
      </c>
      <c r="I1437" s="28" t="str">
        <f>IF(記入用!I1437="","",記入用!I1437)</f>
        <v/>
      </c>
      <c r="K1437" s="28" t="str">
        <f>IF(記入用!J1437="","",ROUNDDOWN(記入用!J1437,0))</f>
        <v/>
      </c>
      <c r="M1437" s="28" t="str">
        <f>IF(記入用!K1437="","",記入用!K1437)</f>
        <v/>
      </c>
      <c r="O1437" s="28" t="str">
        <f>IF(記入用!M1437="","",記入用!M1437)</f>
        <v/>
      </c>
      <c r="Q1437" s="28" t="str">
        <f>IF(記入用!L1437="","",記入用!L1437)</f>
        <v/>
      </c>
      <c r="S1437" s="28" t="str">
        <f>IF(記入用!N1437="","",ROUNDUP(記入用!N1437,1))</f>
        <v/>
      </c>
      <c r="U1437" s="28" t="str">
        <f>IF(記入用!O1437="","",ROUNDDOWN(記入用!O1437,0))</f>
        <v/>
      </c>
      <c r="W1437" s="28" t="str">
        <f>IF(記入用!P1437="","",ROUNDDOWN(記入用!P1437,0))</f>
        <v/>
      </c>
    </row>
    <row r="1438" spans="1:23">
      <c r="A1438" s="28" t="str">
        <f>IF(記入用!A1438="","",記入用!A1438)</f>
        <v/>
      </c>
      <c r="B1438" s="28" t="str">
        <f>IF(記入用!B1438="","",記入用!B1438)</f>
        <v/>
      </c>
      <c r="C1438" s="28" t="str">
        <f>IF(記入用!C1438="","",記入用!C1438)</f>
        <v/>
      </c>
      <c r="D1438" s="28" t="str">
        <f>IF(記入用!D1438="","",記入用!D1438)</f>
        <v/>
      </c>
      <c r="E1438" s="28" t="str">
        <f>IF(記入用!E1438="","",記入用!E1438)</f>
        <v/>
      </c>
      <c r="F1438" s="28" t="str">
        <f>IF(記入用!F1438="","",記入用!F1438)</f>
        <v/>
      </c>
      <c r="G1438" s="28" t="str">
        <f>IF(OR(記入用!G1438=0,記入用!H1438=0),"",ROUND((記入用!G1438+記入用!H1438)/2,0))</f>
        <v/>
      </c>
      <c r="I1438" s="28" t="str">
        <f>IF(記入用!I1438="","",記入用!I1438)</f>
        <v/>
      </c>
      <c r="K1438" s="28" t="str">
        <f>IF(記入用!J1438="","",ROUNDDOWN(記入用!J1438,0))</f>
        <v/>
      </c>
      <c r="M1438" s="28" t="str">
        <f>IF(記入用!K1438="","",記入用!K1438)</f>
        <v/>
      </c>
      <c r="O1438" s="28" t="str">
        <f>IF(記入用!M1438="","",記入用!M1438)</f>
        <v/>
      </c>
      <c r="Q1438" s="28" t="str">
        <f>IF(記入用!L1438="","",記入用!L1438)</f>
        <v/>
      </c>
      <c r="S1438" s="28" t="str">
        <f>IF(記入用!N1438="","",ROUNDUP(記入用!N1438,1))</f>
        <v/>
      </c>
      <c r="U1438" s="28" t="str">
        <f>IF(記入用!O1438="","",ROUNDDOWN(記入用!O1438,0))</f>
        <v/>
      </c>
      <c r="W1438" s="28" t="str">
        <f>IF(記入用!P1438="","",ROUNDDOWN(記入用!P1438,0))</f>
        <v/>
      </c>
    </row>
    <row r="1439" spans="1:23">
      <c r="A1439" s="28" t="str">
        <f>IF(記入用!A1439="","",記入用!A1439)</f>
        <v/>
      </c>
      <c r="B1439" s="28" t="str">
        <f>IF(記入用!B1439="","",記入用!B1439)</f>
        <v/>
      </c>
      <c r="C1439" s="28" t="str">
        <f>IF(記入用!C1439="","",記入用!C1439)</f>
        <v/>
      </c>
      <c r="D1439" s="28" t="str">
        <f>IF(記入用!D1439="","",記入用!D1439)</f>
        <v/>
      </c>
      <c r="E1439" s="28" t="str">
        <f>IF(記入用!E1439="","",記入用!E1439)</f>
        <v/>
      </c>
      <c r="F1439" s="28" t="str">
        <f>IF(記入用!F1439="","",記入用!F1439)</f>
        <v/>
      </c>
      <c r="G1439" s="28" t="str">
        <f>IF(OR(記入用!G1439=0,記入用!H1439=0),"",ROUND((記入用!G1439+記入用!H1439)/2,0))</f>
        <v/>
      </c>
      <c r="I1439" s="28" t="str">
        <f>IF(記入用!I1439="","",記入用!I1439)</f>
        <v/>
      </c>
      <c r="K1439" s="28" t="str">
        <f>IF(記入用!J1439="","",ROUNDDOWN(記入用!J1439,0))</f>
        <v/>
      </c>
      <c r="M1439" s="28" t="str">
        <f>IF(記入用!K1439="","",記入用!K1439)</f>
        <v/>
      </c>
      <c r="O1439" s="28" t="str">
        <f>IF(記入用!M1439="","",記入用!M1439)</f>
        <v/>
      </c>
      <c r="Q1439" s="28" t="str">
        <f>IF(記入用!L1439="","",記入用!L1439)</f>
        <v/>
      </c>
      <c r="S1439" s="28" t="str">
        <f>IF(記入用!N1439="","",ROUNDUP(記入用!N1439,1))</f>
        <v/>
      </c>
      <c r="U1439" s="28" t="str">
        <f>IF(記入用!O1439="","",ROUNDDOWN(記入用!O1439,0))</f>
        <v/>
      </c>
      <c r="W1439" s="28" t="str">
        <f>IF(記入用!P1439="","",ROUNDDOWN(記入用!P1439,0))</f>
        <v/>
      </c>
    </row>
    <row r="1440" spans="1:23">
      <c r="A1440" s="28" t="str">
        <f>IF(記入用!A1440="","",記入用!A1440)</f>
        <v/>
      </c>
      <c r="B1440" s="28" t="str">
        <f>IF(記入用!B1440="","",記入用!B1440)</f>
        <v/>
      </c>
      <c r="C1440" s="28" t="str">
        <f>IF(記入用!C1440="","",記入用!C1440)</f>
        <v/>
      </c>
      <c r="D1440" s="28" t="str">
        <f>IF(記入用!D1440="","",記入用!D1440)</f>
        <v/>
      </c>
      <c r="E1440" s="28" t="str">
        <f>IF(記入用!E1440="","",記入用!E1440)</f>
        <v/>
      </c>
      <c r="F1440" s="28" t="str">
        <f>IF(記入用!F1440="","",記入用!F1440)</f>
        <v/>
      </c>
      <c r="G1440" s="28" t="str">
        <f>IF(OR(記入用!G1440=0,記入用!H1440=0),"",ROUND((記入用!G1440+記入用!H1440)/2,0))</f>
        <v/>
      </c>
      <c r="I1440" s="28" t="str">
        <f>IF(記入用!I1440="","",記入用!I1440)</f>
        <v/>
      </c>
      <c r="K1440" s="28" t="str">
        <f>IF(記入用!J1440="","",ROUNDDOWN(記入用!J1440,0))</f>
        <v/>
      </c>
      <c r="M1440" s="28" t="str">
        <f>IF(記入用!K1440="","",記入用!K1440)</f>
        <v/>
      </c>
      <c r="O1440" s="28" t="str">
        <f>IF(記入用!M1440="","",記入用!M1440)</f>
        <v/>
      </c>
      <c r="Q1440" s="28" t="str">
        <f>IF(記入用!L1440="","",記入用!L1440)</f>
        <v/>
      </c>
      <c r="S1440" s="28" t="str">
        <f>IF(記入用!N1440="","",ROUNDUP(記入用!N1440,1))</f>
        <v/>
      </c>
      <c r="U1440" s="28" t="str">
        <f>IF(記入用!O1440="","",ROUNDDOWN(記入用!O1440,0))</f>
        <v/>
      </c>
      <c r="W1440" s="28" t="str">
        <f>IF(記入用!P1440="","",ROUNDDOWN(記入用!P1440,0))</f>
        <v/>
      </c>
    </row>
    <row r="1441" spans="1:23">
      <c r="A1441" s="28" t="str">
        <f>IF(記入用!A1441="","",記入用!A1441)</f>
        <v/>
      </c>
      <c r="B1441" s="28" t="str">
        <f>IF(記入用!B1441="","",記入用!B1441)</f>
        <v/>
      </c>
      <c r="C1441" s="28" t="str">
        <f>IF(記入用!C1441="","",記入用!C1441)</f>
        <v/>
      </c>
      <c r="D1441" s="28" t="str">
        <f>IF(記入用!D1441="","",記入用!D1441)</f>
        <v/>
      </c>
      <c r="E1441" s="28" t="str">
        <f>IF(記入用!E1441="","",記入用!E1441)</f>
        <v/>
      </c>
      <c r="F1441" s="28" t="str">
        <f>IF(記入用!F1441="","",記入用!F1441)</f>
        <v/>
      </c>
      <c r="G1441" s="28" t="str">
        <f>IF(OR(記入用!G1441=0,記入用!H1441=0),"",ROUND((記入用!G1441+記入用!H1441)/2,0))</f>
        <v/>
      </c>
      <c r="I1441" s="28" t="str">
        <f>IF(記入用!I1441="","",記入用!I1441)</f>
        <v/>
      </c>
      <c r="K1441" s="28" t="str">
        <f>IF(記入用!J1441="","",ROUNDDOWN(記入用!J1441,0))</f>
        <v/>
      </c>
      <c r="M1441" s="28" t="str">
        <f>IF(記入用!K1441="","",記入用!K1441)</f>
        <v/>
      </c>
      <c r="O1441" s="28" t="str">
        <f>IF(記入用!M1441="","",記入用!M1441)</f>
        <v/>
      </c>
      <c r="Q1441" s="28" t="str">
        <f>IF(記入用!L1441="","",記入用!L1441)</f>
        <v/>
      </c>
      <c r="S1441" s="28" t="str">
        <f>IF(記入用!N1441="","",ROUNDUP(記入用!N1441,1))</f>
        <v/>
      </c>
      <c r="U1441" s="28" t="str">
        <f>IF(記入用!O1441="","",ROUNDDOWN(記入用!O1441,0))</f>
        <v/>
      </c>
      <c r="W1441" s="28" t="str">
        <f>IF(記入用!P1441="","",ROUNDDOWN(記入用!P1441,0))</f>
        <v/>
      </c>
    </row>
    <row r="1442" spans="1:23">
      <c r="A1442" s="28" t="str">
        <f>IF(記入用!A1442="","",記入用!A1442)</f>
        <v/>
      </c>
      <c r="B1442" s="28" t="str">
        <f>IF(記入用!B1442="","",記入用!B1442)</f>
        <v/>
      </c>
      <c r="C1442" s="28" t="str">
        <f>IF(記入用!C1442="","",記入用!C1442)</f>
        <v/>
      </c>
      <c r="D1442" s="28" t="str">
        <f>IF(記入用!D1442="","",記入用!D1442)</f>
        <v/>
      </c>
      <c r="E1442" s="28" t="str">
        <f>IF(記入用!E1442="","",記入用!E1442)</f>
        <v/>
      </c>
      <c r="F1442" s="28" t="str">
        <f>IF(記入用!F1442="","",記入用!F1442)</f>
        <v/>
      </c>
      <c r="G1442" s="28" t="str">
        <f>IF(OR(記入用!G1442=0,記入用!H1442=0),"",ROUND((記入用!G1442+記入用!H1442)/2,0))</f>
        <v/>
      </c>
      <c r="I1442" s="28" t="str">
        <f>IF(記入用!I1442="","",記入用!I1442)</f>
        <v/>
      </c>
      <c r="K1442" s="28" t="str">
        <f>IF(記入用!J1442="","",ROUNDDOWN(記入用!J1442,0))</f>
        <v/>
      </c>
      <c r="M1442" s="28" t="str">
        <f>IF(記入用!K1442="","",記入用!K1442)</f>
        <v/>
      </c>
      <c r="O1442" s="28" t="str">
        <f>IF(記入用!M1442="","",記入用!M1442)</f>
        <v/>
      </c>
      <c r="Q1442" s="28" t="str">
        <f>IF(記入用!L1442="","",記入用!L1442)</f>
        <v/>
      </c>
      <c r="S1442" s="28" t="str">
        <f>IF(記入用!N1442="","",ROUNDUP(記入用!N1442,1))</f>
        <v/>
      </c>
      <c r="U1442" s="28" t="str">
        <f>IF(記入用!O1442="","",ROUNDDOWN(記入用!O1442,0))</f>
        <v/>
      </c>
      <c r="W1442" s="28" t="str">
        <f>IF(記入用!P1442="","",ROUNDDOWN(記入用!P1442,0))</f>
        <v/>
      </c>
    </row>
    <row r="1443" spans="1:23">
      <c r="A1443" s="28" t="str">
        <f>IF(記入用!A1443="","",記入用!A1443)</f>
        <v/>
      </c>
      <c r="B1443" s="28" t="str">
        <f>IF(記入用!B1443="","",記入用!B1443)</f>
        <v/>
      </c>
      <c r="C1443" s="28" t="str">
        <f>IF(記入用!C1443="","",記入用!C1443)</f>
        <v/>
      </c>
      <c r="D1443" s="28" t="str">
        <f>IF(記入用!D1443="","",記入用!D1443)</f>
        <v/>
      </c>
      <c r="E1443" s="28" t="str">
        <f>IF(記入用!E1443="","",記入用!E1443)</f>
        <v/>
      </c>
      <c r="F1443" s="28" t="str">
        <f>IF(記入用!F1443="","",記入用!F1443)</f>
        <v/>
      </c>
      <c r="G1443" s="28" t="str">
        <f>IF(OR(記入用!G1443=0,記入用!H1443=0),"",ROUND((記入用!G1443+記入用!H1443)/2,0))</f>
        <v/>
      </c>
      <c r="I1443" s="28" t="str">
        <f>IF(記入用!I1443="","",記入用!I1443)</f>
        <v/>
      </c>
      <c r="K1443" s="28" t="str">
        <f>IF(記入用!J1443="","",ROUNDDOWN(記入用!J1443,0))</f>
        <v/>
      </c>
      <c r="M1443" s="28" t="str">
        <f>IF(記入用!K1443="","",記入用!K1443)</f>
        <v/>
      </c>
      <c r="O1443" s="28" t="str">
        <f>IF(記入用!M1443="","",記入用!M1443)</f>
        <v/>
      </c>
      <c r="Q1443" s="28" t="str">
        <f>IF(記入用!L1443="","",記入用!L1443)</f>
        <v/>
      </c>
      <c r="S1443" s="28" t="str">
        <f>IF(記入用!N1443="","",ROUNDUP(記入用!N1443,1))</f>
        <v/>
      </c>
      <c r="U1443" s="28" t="str">
        <f>IF(記入用!O1443="","",ROUNDDOWN(記入用!O1443,0))</f>
        <v/>
      </c>
      <c r="W1443" s="28" t="str">
        <f>IF(記入用!P1443="","",ROUNDDOWN(記入用!P1443,0))</f>
        <v/>
      </c>
    </row>
    <row r="1444" spans="1:23">
      <c r="A1444" s="28" t="str">
        <f>IF(記入用!A1444="","",記入用!A1444)</f>
        <v/>
      </c>
      <c r="B1444" s="28" t="str">
        <f>IF(記入用!B1444="","",記入用!B1444)</f>
        <v/>
      </c>
      <c r="C1444" s="28" t="str">
        <f>IF(記入用!C1444="","",記入用!C1444)</f>
        <v/>
      </c>
      <c r="D1444" s="28" t="str">
        <f>IF(記入用!D1444="","",記入用!D1444)</f>
        <v/>
      </c>
      <c r="E1444" s="28" t="str">
        <f>IF(記入用!E1444="","",記入用!E1444)</f>
        <v/>
      </c>
      <c r="F1444" s="28" t="str">
        <f>IF(記入用!F1444="","",記入用!F1444)</f>
        <v/>
      </c>
      <c r="G1444" s="28" t="str">
        <f>IF(OR(記入用!G1444=0,記入用!H1444=0),"",ROUND((記入用!G1444+記入用!H1444)/2,0))</f>
        <v/>
      </c>
      <c r="I1444" s="28" t="str">
        <f>IF(記入用!I1444="","",記入用!I1444)</f>
        <v/>
      </c>
      <c r="K1444" s="28" t="str">
        <f>IF(記入用!J1444="","",ROUNDDOWN(記入用!J1444,0))</f>
        <v/>
      </c>
      <c r="M1444" s="28" t="str">
        <f>IF(記入用!K1444="","",記入用!K1444)</f>
        <v/>
      </c>
      <c r="O1444" s="28" t="str">
        <f>IF(記入用!M1444="","",記入用!M1444)</f>
        <v/>
      </c>
      <c r="Q1444" s="28" t="str">
        <f>IF(記入用!L1444="","",記入用!L1444)</f>
        <v/>
      </c>
      <c r="S1444" s="28" t="str">
        <f>IF(記入用!N1444="","",ROUNDUP(記入用!N1444,1))</f>
        <v/>
      </c>
      <c r="U1444" s="28" t="str">
        <f>IF(記入用!O1444="","",ROUNDDOWN(記入用!O1444,0))</f>
        <v/>
      </c>
      <c r="W1444" s="28" t="str">
        <f>IF(記入用!P1444="","",ROUNDDOWN(記入用!P1444,0))</f>
        <v/>
      </c>
    </row>
    <row r="1445" spans="1:23">
      <c r="A1445" s="28" t="str">
        <f>IF(記入用!A1445="","",記入用!A1445)</f>
        <v/>
      </c>
      <c r="B1445" s="28" t="str">
        <f>IF(記入用!B1445="","",記入用!B1445)</f>
        <v/>
      </c>
      <c r="C1445" s="28" t="str">
        <f>IF(記入用!C1445="","",記入用!C1445)</f>
        <v/>
      </c>
      <c r="D1445" s="28" t="str">
        <f>IF(記入用!D1445="","",記入用!D1445)</f>
        <v/>
      </c>
      <c r="E1445" s="28" t="str">
        <f>IF(記入用!E1445="","",記入用!E1445)</f>
        <v/>
      </c>
      <c r="F1445" s="28" t="str">
        <f>IF(記入用!F1445="","",記入用!F1445)</f>
        <v/>
      </c>
      <c r="G1445" s="28" t="str">
        <f>IF(OR(記入用!G1445=0,記入用!H1445=0),"",ROUND((記入用!G1445+記入用!H1445)/2,0))</f>
        <v/>
      </c>
      <c r="I1445" s="28" t="str">
        <f>IF(記入用!I1445="","",記入用!I1445)</f>
        <v/>
      </c>
      <c r="K1445" s="28" t="str">
        <f>IF(記入用!J1445="","",ROUNDDOWN(記入用!J1445,0))</f>
        <v/>
      </c>
      <c r="M1445" s="28" t="str">
        <f>IF(記入用!K1445="","",記入用!K1445)</f>
        <v/>
      </c>
      <c r="O1445" s="28" t="str">
        <f>IF(記入用!M1445="","",記入用!M1445)</f>
        <v/>
      </c>
      <c r="Q1445" s="28" t="str">
        <f>IF(記入用!L1445="","",記入用!L1445)</f>
        <v/>
      </c>
      <c r="S1445" s="28" t="str">
        <f>IF(記入用!N1445="","",ROUNDUP(記入用!N1445,1))</f>
        <v/>
      </c>
      <c r="U1445" s="28" t="str">
        <f>IF(記入用!O1445="","",ROUNDDOWN(記入用!O1445,0))</f>
        <v/>
      </c>
      <c r="W1445" s="28" t="str">
        <f>IF(記入用!P1445="","",ROUNDDOWN(記入用!P1445,0))</f>
        <v/>
      </c>
    </row>
    <row r="1446" spans="1:23">
      <c r="A1446" s="28" t="str">
        <f>IF(記入用!A1446="","",記入用!A1446)</f>
        <v/>
      </c>
      <c r="B1446" s="28" t="str">
        <f>IF(記入用!B1446="","",記入用!B1446)</f>
        <v/>
      </c>
      <c r="C1446" s="28" t="str">
        <f>IF(記入用!C1446="","",記入用!C1446)</f>
        <v/>
      </c>
      <c r="D1446" s="28" t="str">
        <f>IF(記入用!D1446="","",記入用!D1446)</f>
        <v/>
      </c>
      <c r="E1446" s="28" t="str">
        <f>IF(記入用!E1446="","",記入用!E1446)</f>
        <v/>
      </c>
      <c r="F1446" s="28" t="str">
        <f>IF(記入用!F1446="","",記入用!F1446)</f>
        <v/>
      </c>
      <c r="G1446" s="28" t="str">
        <f>IF(OR(記入用!G1446=0,記入用!H1446=0),"",ROUND((記入用!G1446+記入用!H1446)/2,0))</f>
        <v/>
      </c>
      <c r="I1446" s="28" t="str">
        <f>IF(記入用!I1446="","",記入用!I1446)</f>
        <v/>
      </c>
      <c r="K1446" s="28" t="str">
        <f>IF(記入用!J1446="","",ROUNDDOWN(記入用!J1446,0))</f>
        <v/>
      </c>
      <c r="M1446" s="28" t="str">
        <f>IF(記入用!K1446="","",記入用!K1446)</f>
        <v/>
      </c>
      <c r="O1446" s="28" t="str">
        <f>IF(記入用!M1446="","",記入用!M1446)</f>
        <v/>
      </c>
      <c r="Q1446" s="28" t="str">
        <f>IF(記入用!L1446="","",記入用!L1446)</f>
        <v/>
      </c>
      <c r="S1446" s="28" t="str">
        <f>IF(記入用!N1446="","",ROUNDUP(記入用!N1446,1))</f>
        <v/>
      </c>
      <c r="U1446" s="28" t="str">
        <f>IF(記入用!O1446="","",ROUNDDOWN(記入用!O1446,0))</f>
        <v/>
      </c>
      <c r="W1446" s="28" t="str">
        <f>IF(記入用!P1446="","",ROUNDDOWN(記入用!P1446,0))</f>
        <v/>
      </c>
    </row>
    <row r="1447" spans="1:23">
      <c r="A1447" s="28" t="str">
        <f>IF(記入用!A1447="","",記入用!A1447)</f>
        <v/>
      </c>
      <c r="B1447" s="28" t="str">
        <f>IF(記入用!B1447="","",記入用!B1447)</f>
        <v/>
      </c>
      <c r="C1447" s="28" t="str">
        <f>IF(記入用!C1447="","",記入用!C1447)</f>
        <v/>
      </c>
      <c r="D1447" s="28" t="str">
        <f>IF(記入用!D1447="","",記入用!D1447)</f>
        <v/>
      </c>
      <c r="E1447" s="28" t="str">
        <f>IF(記入用!E1447="","",記入用!E1447)</f>
        <v/>
      </c>
      <c r="F1447" s="28" t="str">
        <f>IF(記入用!F1447="","",記入用!F1447)</f>
        <v/>
      </c>
      <c r="G1447" s="28" t="str">
        <f>IF(OR(記入用!G1447=0,記入用!H1447=0),"",ROUND((記入用!G1447+記入用!H1447)/2,0))</f>
        <v/>
      </c>
      <c r="I1447" s="28" t="str">
        <f>IF(記入用!I1447="","",記入用!I1447)</f>
        <v/>
      </c>
      <c r="K1447" s="28" t="str">
        <f>IF(記入用!J1447="","",ROUNDDOWN(記入用!J1447,0))</f>
        <v/>
      </c>
      <c r="M1447" s="28" t="str">
        <f>IF(記入用!K1447="","",記入用!K1447)</f>
        <v/>
      </c>
      <c r="O1447" s="28" t="str">
        <f>IF(記入用!M1447="","",記入用!M1447)</f>
        <v/>
      </c>
      <c r="Q1447" s="28" t="str">
        <f>IF(記入用!L1447="","",記入用!L1447)</f>
        <v/>
      </c>
      <c r="S1447" s="28" t="str">
        <f>IF(記入用!N1447="","",ROUNDUP(記入用!N1447,1))</f>
        <v/>
      </c>
      <c r="U1447" s="28" t="str">
        <f>IF(記入用!O1447="","",ROUNDDOWN(記入用!O1447,0))</f>
        <v/>
      </c>
      <c r="W1447" s="28" t="str">
        <f>IF(記入用!P1447="","",ROUNDDOWN(記入用!P1447,0))</f>
        <v/>
      </c>
    </row>
    <row r="1448" spans="1:23">
      <c r="A1448" s="28" t="str">
        <f>IF(記入用!A1448="","",記入用!A1448)</f>
        <v/>
      </c>
      <c r="B1448" s="28" t="str">
        <f>IF(記入用!B1448="","",記入用!B1448)</f>
        <v/>
      </c>
      <c r="C1448" s="28" t="str">
        <f>IF(記入用!C1448="","",記入用!C1448)</f>
        <v/>
      </c>
      <c r="D1448" s="28" t="str">
        <f>IF(記入用!D1448="","",記入用!D1448)</f>
        <v/>
      </c>
      <c r="E1448" s="28" t="str">
        <f>IF(記入用!E1448="","",記入用!E1448)</f>
        <v/>
      </c>
      <c r="F1448" s="28" t="str">
        <f>IF(記入用!F1448="","",記入用!F1448)</f>
        <v/>
      </c>
      <c r="G1448" s="28" t="str">
        <f>IF(OR(記入用!G1448=0,記入用!H1448=0),"",ROUND((記入用!G1448+記入用!H1448)/2,0))</f>
        <v/>
      </c>
      <c r="I1448" s="28" t="str">
        <f>IF(記入用!I1448="","",記入用!I1448)</f>
        <v/>
      </c>
      <c r="K1448" s="28" t="str">
        <f>IF(記入用!J1448="","",ROUNDDOWN(記入用!J1448,0))</f>
        <v/>
      </c>
      <c r="M1448" s="28" t="str">
        <f>IF(記入用!K1448="","",記入用!K1448)</f>
        <v/>
      </c>
      <c r="O1448" s="28" t="str">
        <f>IF(記入用!M1448="","",記入用!M1448)</f>
        <v/>
      </c>
      <c r="Q1448" s="28" t="str">
        <f>IF(記入用!L1448="","",記入用!L1448)</f>
        <v/>
      </c>
      <c r="S1448" s="28" t="str">
        <f>IF(記入用!N1448="","",ROUNDUP(記入用!N1448,1))</f>
        <v/>
      </c>
      <c r="U1448" s="28" t="str">
        <f>IF(記入用!O1448="","",ROUNDDOWN(記入用!O1448,0))</f>
        <v/>
      </c>
      <c r="W1448" s="28" t="str">
        <f>IF(記入用!P1448="","",ROUNDDOWN(記入用!P1448,0))</f>
        <v/>
      </c>
    </row>
    <row r="1449" spans="1:23">
      <c r="A1449" s="28" t="str">
        <f>IF(記入用!A1449="","",記入用!A1449)</f>
        <v/>
      </c>
      <c r="B1449" s="28" t="str">
        <f>IF(記入用!B1449="","",記入用!B1449)</f>
        <v/>
      </c>
      <c r="C1449" s="28" t="str">
        <f>IF(記入用!C1449="","",記入用!C1449)</f>
        <v/>
      </c>
      <c r="D1449" s="28" t="str">
        <f>IF(記入用!D1449="","",記入用!D1449)</f>
        <v/>
      </c>
      <c r="E1449" s="28" t="str">
        <f>IF(記入用!E1449="","",記入用!E1449)</f>
        <v/>
      </c>
      <c r="F1449" s="28" t="str">
        <f>IF(記入用!F1449="","",記入用!F1449)</f>
        <v/>
      </c>
      <c r="G1449" s="28" t="str">
        <f>IF(OR(記入用!G1449=0,記入用!H1449=0),"",ROUND((記入用!G1449+記入用!H1449)/2,0))</f>
        <v/>
      </c>
      <c r="I1449" s="28" t="str">
        <f>IF(記入用!I1449="","",記入用!I1449)</f>
        <v/>
      </c>
      <c r="K1449" s="28" t="str">
        <f>IF(記入用!J1449="","",ROUNDDOWN(記入用!J1449,0))</f>
        <v/>
      </c>
      <c r="M1449" s="28" t="str">
        <f>IF(記入用!K1449="","",記入用!K1449)</f>
        <v/>
      </c>
      <c r="O1449" s="28" t="str">
        <f>IF(記入用!M1449="","",記入用!M1449)</f>
        <v/>
      </c>
      <c r="Q1449" s="28" t="str">
        <f>IF(記入用!L1449="","",記入用!L1449)</f>
        <v/>
      </c>
      <c r="S1449" s="28" t="str">
        <f>IF(記入用!N1449="","",ROUNDUP(記入用!N1449,1))</f>
        <v/>
      </c>
      <c r="U1449" s="28" t="str">
        <f>IF(記入用!O1449="","",ROUNDDOWN(記入用!O1449,0))</f>
        <v/>
      </c>
      <c r="W1449" s="28" t="str">
        <f>IF(記入用!P1449="","",ROUNDDOWN(記入用!P1449,0))</f>
        <v/>
      </c>
    </row>
    <row r="1450" spans="1:23">
      <c r="A1450" s="28" t="str">
        <f>IF(記入用!A1450="","",記入用!A1450)</f>
        <v/>
      </c>
      <c r="B1450" s="28" t="str">
        <f>IF(記入用!B1450="","",記入用!B1450)</f>
        <v/>
      </c>
      <c r="C1450" s="28" t="str">
        <f>IF(記入用!C1450="","",記入用!C1450)</f>
        <v/>
      </c>
      <c r="D1450" s="28" t="str">
        <f>IF(記入用!D1450="","",記入用!D1450)</f>
        <v/>
      </c>
      <c r="E1450" s="28" t="str">
        <f>IF(記入用!E1450="","",記入用!E1450)</f>
        <v/>
      </c>
      <c r="F1450" s="28" t="str">
        <f>IF(記入用!F1450="","",記入用!F1450)</f>
        <v/>
      </c>
      <c r="G1450" s="28" t="str">
        <f>IF(OR(記入用!G1450=0,記入用!H1450=0),"",ROUND((記入用!G1450+記入用!H1450)/2,0))</f>
        <v/>
      </c>
      <c r="I1450" s="28" t="str">
        <f>IF(記入用!I1450="","",記入用!I1450)</f>
        <v/>
      </c>
      <c r="K1450" s="28" t="str">
        <f>IF(記入用!J1450="","",ROUNDDOWN(記入用!J1450,0))</f>
        <v/>
      </c>
      <c r="M1450" s="28" t="str">
        <f>IF(記入用!K1450="","",記入用!K1450)</f>
        <v/>
      </c>
      <c r="O1450" s="28" t="str">
        <f>IF(記入用!M1450="","",記入用!M1450)</f>
        <v/>
      </c>
      <c r="Q1450" s="28" t="str">
        <f>IF(記入用!L1450="","",記入用!L1450)</f>
        <v/>
      </c>
      <c r="S1450" s="28" t="str">
        <f>IF(記入用!N1450="","",ROUNDUP(記入用!N1450,1))</f>
        <v/>
      </c>
      <c r="U1450" s="28" t="str">
        <f>IF(記入用!O1450="","",ROUNDDOWN(記入用!O1450,0))</f>
        <v/>
      </c>
      <c r="W1450" s="28" t="str">
        <f>IF(記入用!P1450="","",ROUNDDOWN(記入用!P1450,0))</f>
        <v/>
      </c>
    </row>
    <row r="1451" spans="1:23">
      <c r="A1451" s="28" t="str">
        <f>IF(記入用!A1451="","",記入用!A1451)</f>
        <v/>
      </c>
      <c r="B1451" s="28" t="str">
        <f>IF(記入用!B1451="","",記入用!B1451)</f>
        <v/>
      </c>
      <c r="C1451" s="28" t="str">
        <f>IF(記入用!C1451="","",記入用!C1451)</f>
        <v/>
      </c>
      <c r="D1451" s="28" t="str">
        <f>IF(記入用!D1451="","",記入用!D1451)</f>
        <v/>
      </c>
      <c r="E1451" s="28" t="str">
        <f>IF(記入用!E1451="","",記入用!E1451)</f>
        <v/>
      </c>
      <c r="F1451" s="28" t="str">
        <f>IF(記入用!F1451="","",記入用!F1451)</f>
        <v/>
      </c>
      <c r="G1451" s="28" t="str">
        <f>IF(OR(記入用!G1451=0,記入用!H1451=0),"",ROUND((記入用!G1451+記入用!H1451)/2,0))</f>
        <v/>
      </c>
      <c r="I1451" s="28" t="str">
        <f>IF(記入用!I1451="","",記入用!I1451)</f>
        <v/>
      </c>
      <c r="K1451" s="28" t="str">
        <f>IF(記入用!J1451="","",ROUNDDOWN(記入用!J1451,0))</f>
        <v/>
      </c>
      <c r="M1451" s="28" t="str">
        <f>IF(記入用!K1451="","",記入用!K1451)</f>
        <v/>
      </c>
      <c r="O1451" s="28" t="str">
        <f>IF(記入用!M1451="","",記入用!M1451)</f>
        <v/>
      </c>
      <c r="Q1451" s="28" t="str">
        <f>IF(記入用!L1451="","",記入用!L1451)</f>
        <v/>
      </c>
      <c r="S1451" s="28" t="str">
        <f>IF(記入用!N1451="","",ROUNDUP(記入用!N1451,1))</f>
        <v/>
      </c>
      <c r="U1451" s="28" t="str">
        <f>IF(記入用!O1451="","",ROUNDDOWN(記入用!O1451,0))</f>
        <v/>
      </c>
      <c r="W1451" s="28" t="str">
        <f>IF(記入用!P1451="","",ROUNDDOWN(記入用!P1451,0))</f>
        <v/>
      </c>
    </row>
    <row r="1452" spans="1:23">
      <c r="A1452" s="28" t="str">
        <f>IF(記入用!A1452="","",記入用!A1452)</f>
        <v/>
      </c>
      <c r="B1452" s="28" t="str">
        <f>IF(記入用!B1452="","",記入用!B1452)</f>
        <v/>
      </c>
      <c r="C1452" s="28" t="str">
        <f>IF(記入用!C1452="","",記入用!C1452)</f>
        <v/>
      </c>
      <c r="D1452" s="28" t="str">
        <f>IF(記入用!D1452="","",記入用!D1452)</f>
        <v/>
      </c>
      <c r="E1452" s="28" t="str">
        <f>IF(記入用!E1452="","",記入用!E1452)</f>
        <v/>
      </c>
      <c r="F1452" s="28" t="str">
        <f>IF(記入用!F1452="","",記入用!F1452)</f>
        <v/>
      </c>
      <c r="G1452" s="28" t="str">
        <f>IF(OR(記入用!G1452=0,記入用!H1452=0),"",ROUND((記入用!G1452+記入用!H1452)/2,0))</f>
        <v/>
      </c>
      <c r="I1452" s="28" t="str">
        <f>IF(記入用!I1452="","",記入用!I1452)</f>
        <v/>
      </c>
      <c r="K1452" s="28" t="str">
        <f>IF(記入用!J1452="","",ROUNDDOWN(記入用!J1452,0))</f>
        <v/>
      </c>
      <c r="M1452" s="28" t="str">
        <f>IF(記入用!K1452="","",記入用!K1452)</f>
        <v/>
      </c>
      <c r="O1452" s="28" t="str">
        <f>IF(記入用!M1452="","",記入用!M1452)</f>
        <v/>
      </c>
      <c r="Q1452" s="28" t="str">
        <f>IF(記入用!L1452="","",記入用!L1452)</f>
        <v/>
      </c>
      <c r="S1452" s="28" t="str">
        <f>IF(記入用!N1452="","",ROUNDUP(記入用!N1452,1))</f>
        <v/>
      </c>
      <c r="U1452" s="28" t="str">
        <f>IF(記入用!O1452="","",ROUNDDOWN(記入用!O1452,0))</f>
        <v/>
      </c>
      <c r="W1452" s="28" t="str">
        <f>IF(記入用!P1452="","",ROUNDDOWN(記入用!P1452,0))</f>
        <v/>
      </c>
    </row>
    <row r="1453" spans="1:23">
      <c r="A1453" s="28" t="str">
        <f>IF(記入用!A1453="","",記入用!A1453)</f>
        <v/>
      </c>
      <c r="B1453" s="28" t="str">
        <f>IF(記入用!B1453="","",記入用!B1453)</f>
        <v/>
      </c>
      <c r="C1453" s="28" t="str">
        <f>IF(記入用!C1453="","",記入用!C1453)</f>
        <v/>
      </c>
      <c r="D1453" s="28" t="str">
        <f>IF(記入用!D1453="","",記入用!D1453)</f>
        <v/>
      </c>
      <c r="E1453" s="28" t="str">
        <f>IF(記入用!E1453="","",記入用!E1453)</f>
        <v/>
      </c>
      <c r="F1453" s="28" t="str">
        <f>IF(記入用!F1453="","",記入用!F1453)</f>
        <v/>
      </c>
      <c r="G1453" s="28" t="str">
        <f>IF(OR(記入用!G1453=0,記入用!H1453=0),"",ROUND((記入用!G1453+記入用!H1453)/2,0))</f>
        <v/>
      </c>
      <c r="I1453" s="28" t="str">
        <f>IF(記入用!I1453="","",記入用!I1453)</f>
        <v/>
      </c>
      <c r="K1453" s="28" t="str">
        <f>IF(記入用!J1453="","",ROUNDDOWN(記入用!J1453,0))</f>
        <v/>
      </c>
      <c r="M1453" s="28" t="str">
        <f>IF(記入用!K1453="","",記入用!K1453)</f>
        <v/>
      </c>
      <c r="O1453" s="28" t="str">
        <f>IF(記入用!M1453="","",記入用!M1453)</f>
        <v/>
      </c>
      <c r="Q1453" s="28" t="str">
        <f>IF(記入用!L1453="","",記入用!L1453)</f>
        <v/>
      </c>
      <c r="S1453" s="28" t="str">
        <f>IF(記入用!N1453="","",ROUNDUP(記入用!N1453,1))</f>
        <v/>
      </c>
      <c r="U1453" s="28" t="str">
        <f>IF(記入用!O1453="","",ROUNDDOWN(記入用!O1453,0))</f>
        <v/>
      </c>
      <c r="W1453" s="28" t="str">
        <f>IF(記入用!P1453="","",ROUNDDOWN(記入用!P1453,0))</f>
        <v/>
      </c>
    </row>
    <row r="1454" spans="1:23">
      <c r="A1454" s="28" t="str">
        <f>IF(記入用!A1454="","",記入用!A1454)</f>
        <v/>
      </c>
      <c r="B1454" s="28" t="str">
        <f>IF(記入用!B1454="","",記入用!B1454)</f>
        <v/>
      </c>
      <c r="C1454" s="28" t="str">
        <f>IF(記入用!C1454="","",記入用!C1454)</f>
        <v/>
      </c>
      <c r="D1454" s="28" t="str">
        <f>IF(記入用!D1454="","",記入用!D1454)</f>
        <v/>
      </c>
      <c r="E1454" s="28" t="str">
        <f>IF(記入用!E1454="","",記入用!E1454)</f>
        <v/>
      </c>
      <c r="F1454" s="28" t="str">
        <f>IF(記入用!F1454="","",記入用!F1454)</f>
        <v/>
      </c>
      <c r="G1454" s="28" t="str">
        <f>IF(OR(記入用!G1454=0,記入用!H1454=0),"",ROUND((記入用!G1454+記入用!H1454)/2,0))</f>
        <v/>
      </c>
      <c r="I1454" s="28" t="str">
        <f>IF(記入用!I1454="","",記入用!I1454)</f>
        <v/>
      </c>
      <c r="K1454" s="28" t="str">
        <f>IF(記入用!J1454="","",ROUNDDOWN(記入用!J1454,0))</f>
        <v/>
      </c>
      <c r="M1454" s="28" t="str">
        <f>IF(記入用!K1454="","",記入用!K1454)</f>
        <v/>
      </c>
      <c r="O1454" s="28" t="str">
        <f>IF(記入用!M1454="","",記入用!M1454)</f>
        <v/>
      </c>
      <c r="Q1454" s="28" t="str">
        <f>IF(記入用!L1454="","",記入用!L1454)</f>
        <v/>
      </c>
      <c r="S1454" s="28" t="str">
        <f>IF(記入用!N1454="","",ROUNDUP(記入用!N1454,1))</f>
        <v/>
      </c>
      <c r="U1454" s="28" t="str">
        <f>IF(記入用!O1454="","",ROUNDDOWN(記入用!O1454,0))</f>
        <v/>
      </c>
      <c r="W1454" s="28" t="str">
        <f>IF(記入用!P1454="","",ROUNDDOWN(記入用!P1454,0))</f>
        <v/>
      </c>
    </row>
    <row r="1455" spans="1:23">
      <c r="A1455" s="28" t="str">
        <f>IF(記入用!A1455="","",記入用!A1455)</f>
        <v/>
      </c>
      <c r="B1455" s="28" t="str">
        <f>IF(記入用!B1455="","",記入用!B1455)</f>
        <v/>
      </c>
      <c r="C1455" s="28" t="str">
        <f>IF(記入用!C1455="","",記入用!C1455)</f>
        <v/>
      </c>
      <c r="D1455" s="28" t="str">
        <f>IF(記入用!D1455="","",記入用!D1455)</f>
        <v/>
      </c>
      <c r="E1455" s="28" t="str">
        <f>IF(記入用!E1455="","",記入用!E1455)</f>
        <v/>
      </c>
      <c r="F1455" s="28" t="str">
        <f>IF(記入用!F1455="","",記入用!F1455)</f>
        <v/>
      </c>
      <c r="G1455" s="28" t="str">
        <f>IF(OR(記入用!G1455=0,記入用!H1455=0),"",ROUND((記入用!G1455+記入用!H1455)/2,0))</f>
        <v/>
      </c>
      <c r="I1455" s="28" t="str">
        <f>IF(記入用!I1455="","",記入用!I1455)</f>
        <v/>
      </c>
      <c r="K1455" s="28" t="str">
        <f>IF(記入用!J1455="","",ROUNDDOWN(記入用!J1455,0))</f>
        <v/>
      </c>
      <c r="M1455" s="28" t="str">
        <f>IF(記入用!K1455="","",記入用!K1455)</f>
        <v/>
      </c>
      <c r="O1455" s="28" t="str">
        <f>IF(記入用!M1455="","",記入用!M1455)</f>
        <v/>
      </c>
      <c r="Q1455" s="28" t="str">
        <f>IF(記入用!L1455="","",記入用!L1455)</f>
        <v/>
      </c>
      <c r="S1455" s="28" t="str">
        <f>IF(記入用!N1455="","",ROUNDUP(記入用!N1455,1))</f>
        <v/>
      </c>
      <c r="U1455" s="28" t="str">
        <f>IF(記入用!O1455="","",ROUNDDOWN(記入用!O1455,0))</f>
        <v/>
      </c>
      <c r="W1455" s="28" t="str">
        <f>IF(記入用!P1455="","",ROUNDDOWN(記入用!P1455,0))</f>
        <v/>
      </c>
    </row>
    <row r="1456" spans="1:23">
      <c r="A1456" s="28" t="str">
        <f>IF(記入用!A1456="","",記入用!A1456)</f>
        <v/>
      </c>
      <c r="B1456" s="28" t="str">
        <f>IF(記入用!B1456="","",記入用!B1456)</f>
        <v/>
      </c>
      <c r="C1456" s="28" t="str">
        <f>IF(記入用!C1456="","",記入用!C1456)</f>
        <v/>
      </c>
      <c r="D1456" s="28" t="str">
        <f>IF(記入用!D1456="","",記入用!D1456)</f>
        <v/>
      </c>
      <c r="E1456" s="28" t="str">
        <f>IF(記入用!E1456="","",記入用!E1456)</f>
        <v/>
      </c>
      <c r="F1456" s="28" t="str">
        <f>IF(記入用!F1456="","",記入用!F1456)</f>
        <v/>
      </c>
      <c r="G1456" s="28" t="str">
        <f>IF(OR(記入用!G1456=0,記入用!H1456=0),"",ROUND((記入用!G1456+記入用!H1456)/2,0))</f>
        <v/>
      </c>
      <c r="I1456" s="28" t="str">
        <f>IF(記入用!I1456="","",記入用!I1456)</f>
        <v/>
      </c>
      <c r="K1456" s="28" t="str">
        <f>IF(記入用!J1456="","",ROUNDDOWN(記入用!J1456,0))</f>
        <v/>
      </c>
      <c r="M1456" s="28" t="str">
        <f>IF(記入用!K1456="","",記入用!K1456)</f>
        <v/>
      </c>
      <c r="O1456" s="28" t="str">
        <f>IF(記入用!M1456="","",記入用!M1456)</f>
        <v/>
      </c>
      <c r="Q1456" s="28" t="str">
        <f>IF(記入用!L1456="","",記入用!L1456)</f>
        <v/>
      </c>
      <c r="S1456" s="28" t="str">
        <f>IF(記入用!N1456="","",ROUNDUP(記入用!N1456,1))</f>
        <v/>
      </c>
      <c r="U1456" s="28" t="str">
        <f>IF(記入用!O1456="","",ROUNDDOWN(記入用!O1456,0))</f>
        <v/>
      </c>
      <c r="W1456" s="28" t="str">
        <f>IF(記入用!P1456="","",ROUNDDOWN(記入用!P1456,0))</f>
        <v/>
      </c>
    </row>
    <row r="1457" spans="1:23">
      <c r="A1457" s="28" t="str">
        <f>IF(記入用!A1457="","",記入用!A1457)</f>
        <v/>
      </c>
      <c r="B1457" s="28" t="str">
        <f>IF(記入用!B1457="","",記入用!B1457)</f>
        <v/>
      </c>
      <c r="C1457" s="28" t="str">
        <f>IF(記入用!C1457="","",記入用!C1457)</f>
        <v/>
      </c>
      <c r="D1457" s="28" t="str">
        <f>IF(記入用!D1457="","",記入用!D1457)</f>
        <v/>
      </c>
      <c r="E1457" s="28" t="str">
        <f>IF(記入用!E1457="","",記入用!E1457)</f>
        <v/>
      </c>
      <c r="F1457" s="28" t="str">
        <f>IF(記入用!F1457="","",記入用!F1457)</f>
        <v/>
      </c>
      <c r="G1457" s="28" t="str">
        <f>IF(OR(記入用!G1457=0,記入用!H1457=0),"",ROUND((記入用!G1457+記入用!H1457)/2,0))</f>
        <v/>
      </c>
      <c r="I1457" s="28" t="str">
        <f>IF(記入用!I1457="","",記入用!I1457)</f>
        <v/>
      </c>
      <c r="K1457" s="28" t="str">
        <f>IF(記入用!J1457="","",ROUNDDOWN(記入用!J1457,0))</f>
        <v/>
      </c>
      <c r="M1457" s="28" t="str">
        <f>IF(記入用!K1457="","",記入用!K1457)</f>
        <v/>
      </c>
      <c r="O1457" s="28" t="str">
        <f>IF(記入用!M1457="","",記入用!M1457)</f>
        <v/>
      </c>
      <c r="Q1457" s="28" t="str">
        <f>IF(記入用!L1457="","",記入用!L1457)</f>
        <v/>
      </c>
      <c r="S1457" s="28" t="str">
        <f>IF(記入用!N1457="","",ROUNDUP(記入用!N1457,1))</f>
        <v/>
      </c>
      <c r="U1457" s="28" t="str">
        <f>IF(記入用!O1457="","",ROUNDDOWN(記入用!O1457,0))</f>
        <v/>
      </c>
      <c r="W1457" s="28" t="str">
        <f>IF(記入用!P1457="","",ROUNDDOWN(記入用!P1457,0))</f>
        <v/>
      </c>
    </row>
    <row r="1458" spans="1:23">
      <c r="A1458" s="28" t="str">
        <f>IF(記入用!A1458="","",記入用!A1458)</f>
        <v/>
      </c>
      <c r="B1458" s="28" t="str">
        <f>IF(記入用!B1458="","",記入用!B1458)</f>
        <v/>
      </c>
      <c r="C1458" s="28" t="str">
        <f>IF(記入用!C1458="","",記入用!C1458)</f>
        <v/>
      </c>
      <c r="D1458" s="28" t="str">
        <f>IF(記入用!D1458="","",記入用!D1458)</f>
        <v/>
      </c>
      <c r="E1458" s="28" t="str">
        <f>IF(記入用!E1458="","",記入用!E1458)</f>
        <v/>
      </c>
      <c r="F1458" s="28" t="str">
        <f>IF(記入用!F1458="","",記入用!F1458)</f>
        <v/>
      </c>
      <c r="G1458" s="28" t="str">
        <f>IF(OR(記入用!G1458=0,記入用!H1458=0),"",ROUND((記入用!G1458+記入用!H1458)/2,0))</f>
        <v/>
      </c>
      <c r="I1458" s="28" t="str">
        <f>IF(記入用!I1458="","",記入用!I1458)</f>
        <v/>
      </c>
      <c r="K1458" s="28" t="str">
        <f>IF(記入用!J1458="","",ROUNDDOWN(記入用!J1458,0))</f>
        <v/>
      </c>
      <c r="M1458" s="28" t="str">
        <f>IF(記入用!K1458="","",記入用!K1458)</f>
        <v/>
      </c>
      <c r="O1458" s="28" t="str">
        <f>IF(記入用!M1458="","",記入用!M1458)</f>
        <v/>
      </c>
      <c r="Q1458" s="28" t="str">
        <f>IF(記入用!L1458="","",記入用!L1458)</f>
        <v/>
      </c>
      <c r="S1458" s="28" t="str">
        <f>IF(記入用!N1458="","",ROUNDUP(記入用!N1458,1))</f>
        <v/>
      </c>
      <c r="U1458" s="28" t="str">
        <f>IF(記入用!O1458="","",ROUNDDOWN(記入用!O1458,0))</f>
        <v/>
      </c>
      <c r="W1458" s="28" t="str">
        <f>IF(記入用!P1458="","",ROUNDDOWN(記入用!P1458,0))</f>
        <v/>
      </c>
    </row>
    <row r="1459" spans="1:23">
      <c r="A1459" s="28" t="str">
        <f>IF(記入用!A1459="","",記入用!A1459)</f>
        <v/>
      </c>
      <c r="B1459" s="28" t="str">
        <f>IF(記入用!B1459="","",記入用!B1459)</f>
        <v/>
      </c>
      <c r="C1459" s="28" t="str">
        <f>IF(記入用!C1459="","",記入用!C1459)</f>
        <v/>
      </c>
      <c r="D1459" s="28" t="str">
        <f>IF(記入用!D1459="","",記入用!D1459)</f>
        <v/>
      </c>
      <c r="E1459" s="28" t="str">
        <f>IF(記入用!E1459="","",記入用!E1459)</f>
        <v/>
      </c>
      <c r="F1459" s="28" t="str">
        <f>IF(記入用!F1459="","",記入用!F1459)</f>
        <v/>
      </c>
      <c r="G1459" s="28" t="str">
        <f>IF(OR(記入用!G1459=0,記入用!H1459=0),"",ROUND((記入用!G1459+記入用!H1459)/2,0))</f>
        <v/>
      </c>
      <c r="I1459" s="28" t="str">
        <f>IF(記入用!I1459="","",記入用!I1459)</f>
        <v/>
      </c>
      <c r="K1459" s="28" t="str">
        <f>IF(記入用!J1459="","",ROUNDDOWN(記入用!J1459,0))</f>
        <v/>
      </c>
      <c r="M1459" s="28" t="str">
        <f>IF(記入用!K1459="","",記入用!K1459)</f>
        <v/>
      </c>
      <c r="O1459" s="28" t="str">
        <f>IF(記入用!M1459="","",記入用!M1459)</f>
        <v/>
      </c>
      <c r="Q1459" s="28" t="str">
        <f>IF(記入用!L1459="","",記入用!L1459)</f>
        <v/>
      </c>
      <c r="S1459" s="28" t="str">
        <f>IF(記入用!N1459="","",ROUNDUP(記入用!N1459,1))</f>
        <v/>
      </c>
      <c r="U1459" s="28" t="str">
        <f>IF(記入用!O1459="","",ROUNDDOWN(記入用!O1459,0))</f>
        <v/>
      </c>
      <c r="W1459" s="28" t="str">
        <f>IF(記入用!P1459="","",ROUNDDOWN(記入用!P1459,0))</f>
        <v/>
      </c>
    </row>
    <row r="1460" spans="1:23">
      <c r="A1460" s="28" t="str">
        <f>IF(記入用!A1460="","",記入用!A1460)</f>
        <v/>
      </c>
      <c r="B1460" s="28" t="str">
        <f>IF(記入用!B1460="","",記入用!B1460)</f>
        <v/>
      </c>
      <c r="C1460" s="28" t="str">
        <f>IF(記入用!C1460="","",記入用!C1460)</f>
        <v/>
      </c>
      <c r="D1460" s="28" t="str">
        <f>IF(記入用!D1460="","",記入用!D1460)</f>
        <v/>
      </c>
      <c r="E1460" s="28" t="str">
        <f>IF(記入用!E1460="","",記入用!E1460)</f>
        <v/>
      </c>
      <c r="F1460" s="28" t="str">
        <f>IF(記入用!F1460="","",記入用!F1460)</f>
        <v/>
      </c>
      <c r="G1460" s="28" t="str">
        <f>IF(OR(記入用!G1460=0,記入用!H1460=0),"",ROUND((記入用!G1460+記入用!H1460)/2,0))</f>
        <v/>
      </c>
      <c r="I1460" s="28" t="str">
        <f>IF(記入用!I1460="","",記入用!I1460)</f>
        <v/>
      </c>
      <c r="K1460" s="28" t="str">
        <f>IF(記入用!J1460="","",ROUNDDOWN(記入用!J1460,0))</f>
        <v/>
      </c>
      <c r="M1460" s="28" t="str">
        <f>IF(記入用!K1460="","",記入用!K1460)</f>
        <v/>
      </c>
      <c r="O1460" s="28" t="str">
        <f>IF(記入用!M1460="","",記入用!M1460)</f>
        <v/>
      </c>
      <c r="Q1460" s="28" t="str">
        <f>IF(記入用!L1460="","",記入用!L1460)</f>
        <v/>
      </c>
      <c r="S1460" s="28" t="str">
        <f>IF(記入用!N1460="","",ROUNDUP(記入用!N1460,1))</f>
        <v/>
      </c>
      <c r="U1460" s="28" t="str">
        <f>IF(記入用!O1460="","",ROUNDDOWN(記入用!O1460,0))</f>
        <v/>
      </c>
      <c r="W1460" s="28" t="str">
        <f>IF(記入用!P1460="","",ROUNDDOWN(記入用!P1460,0))</f>
        <v/>
      </c>
    </row>
    <row r="1461" spans="1:23">
      <c r="A1461" s="28" t="str">
        <f>IF(記入用!A1461="","",記入用!A1461)</f>
        <v/>
      </c>
      <c r="B1461" s="28" t="str">
        <f>IF(記入用!B1461="","",記入用!B1461)</f>
        <v/>
      </c>
      <c r="C1461" s="28" t="str">
        <f>IF(記入用!C1461="","",記入用!C1461)</f>
        <v/>
      </c>
      <c r="D1461" s="28" t="str">
        <f>IF(記入用!D1461="","",記入用!D1461)</f>
        <v/>
      </c>
      <c r="E1461" s="28" t="str">
        <f>IF(記入用!E1461="","",記入用!E1461)</f>
        <v/>
      </c>
      <c r="F1461" s="28" t="str">
        <f>IF(記入用!F1461="","",記入用!F1461)</f>
        <v/>
      </c>
      <c r="G1461" s="28" t="str">
        <f>IF(OR(記入用!G1461=0,記入用!H1461=0),"",ROUND((記入用!G1461+記入用!H1461)/2,0))</f>
        <v/>
      </c>
      <c r="I1461" s="28" t="str">
        <f>IF(記入用!I1461="","",記入用!I1461)</f>
        <v/>
      </c>
      <c r="K1461" s="28" t="str">
        <f>IF(記入用!J1461="","",ROUNDDOWN(記入用!J1461,0))</f>
        <v/>
      </c>
      <c r="M1461" s="28" t="str">
        <f>IF(記入用!K1461="","",記入用!K1461)</f>
        <v/>
      </c>
      <c r="O1461" s="28" t="str">
        <f>IF(記入用!M1461="","",記入用!M1461)</f>
        <v/>
      </c>
      <c r="Q1461" s="28" t="str">
        <f>IF(記入用!L1461="","",記入用!L1461)</f>
        <v/>
      </c>
      <c r="S1461" s="28" t="str">
        <f>IF(記入用!N1461="","",ROUNDUP(記入用!N1461,1))</f>
        <v/>
      </c>
      <c r="U1461" s="28" t="str">
        <f>IF(記入用!O1461="","",ROUNDDOWN(記入用!O1461,0))</f>
        <v/>
      </c>
      <c r="W1461" s="28" t="str">
        <f>IF(記入用!P1461="","",ROUNDDOWN(記入用!P1461,0))</f>
        <v/>
      </c>
    </row>
    <row r="1462" spans="1:23">
      <c r="A1462" s="28" t="str">
        <f>IF(記入用!A1462="","",記入用!A1462)</f>
        <v/>
      </c>
      <c r="B1462" s="28" t="str">
        <f>IF(記入用!B1462="","",記入用!B1462)</f>
        <v/>
      </c>
      <c r="C1462" s="28" t="str">
        <f>IF(記入用!C1462="","",記入用!C1462)</f>
        <v/>
      </c>
      <c r="D1462" s="28" t="str">
        <f>IF(記入用!D1462="","",記入用!D1462)</f>
        <v/>
      </c>
      <c r="E1462" s="28" t="str">
        <f>IF(記入用!E1462="","",記入用!E1462)</f>
        <v/>
      </c>
      <c r="F1462" s="28" t="str">
        <f>IF(記入用!F1462="","",記入用!F1462)</f>
        <v/>
      </c>
      <c r="G1462" s="28" t="str">
        <f>IF(OR(記入用!G1462=0,記入用!H1462=0),"",ROUND((記入用!G1462+記入用!H1462)/2,0))</f>
        <v/>
      </c>
      <c r="I1462" s="28" t="str">
        <f>IF(記入用!I1462="","",記入用!I1462)</f>
        <v/>
      </c>
      <c r="K1462" s="28" t="str">
        <f>IF(記入用!J1462="","",ROUNDDOWN(記入用!J1462,0))</f>
        <v/>
      </c>
      <c r="M1462" s="28" t="str">
        <f>IF(記入用!K1462="","",記入用!K1462)</f>
        <v/>
      </c>
      <c r="O1462" s="28" t="str">
        <f>IF(記入用!M1462="","",記入用!M1462)</f>
        <v/>
      </c>
      <c r="Q1462" s="28" t="str">
        <f>IF(記入用!L1462="","",記入用!L1462)</f>
        <v/>
      </c>
      <c r="S1462" s="28" t="str">
        <f>IF(記入用!N1462="","",ROUNDUP(記入用!N1462,1))</f>
        <v/>
      </c>
      <c r="U1462" s="28" t="str">
        <f>IF(記入用!O1462="","",ROUNDDOWN(記入用!O1462,0))</f>
        <v/>
      </c>
      <c r="W1462" s="28" t="str">
        <f>IF(記入用!P1462="","",ROUNDDOWN(記入用!P1462,0))</f>
        <v/>
      </c>
    </row>
    <row r="1463" spans="1:23">
      <c r="A1463" s="28" t="str">
        <f>IF(記入用!A1463="","",記入用!A1463)</f>
        <v/>
      </c>
      <c r="B1463" s="28" t="str">
        <f>IF(記入用!B1463="","",記入用!B1463)</f>
        <v/>
      </c>
      <c r="C1463" s="28" t="str">
        <f>IF(記入用!C1463="","",記入用!C1463)</f>
        <v/>
      </c>
      <c r="D1463" s="28" t="str">
        <f>IF(記入用!D1463="","",記入用!D1463)</f>
        <v/>
      </c>
      <c r="E1463" s="28" t="str">
        <f>IF(記入用!E1463="","",記入用!E1463)</f>
        <v/>
      </c>
      <c r="F1463" s="28" t="str">
        <f>IF(記入用!F1463="","",記入用!F1463)</f>
        <v/>
      </c>
      <c r="G1463" s="28" t="str">
        <f>IF(OR(記入用!G1463=0,記入用!H1463=0),"",ROUND((記入用!G1463+記入用!H1463)/2,0))</f>
        <v/>
      </c>
      <c r="I1463" s="28" t="str">
        <f>IF(記入用!I1463="","",記入用!I1463)</f>
        <v/>
      </c>
      <c r="K1463" s="28" t="str">
        <f>IF(記入用!J1463="","",ROUNDDOWN(記入用!J1463,0))</f>
        <v/>
      </c>
      <c r="M1463" s="28" t="str">
        <f>IF(記入用!K1463="","",記入用!K1463)</f>
        <v/>
      </c>
      <c r="O1463" s="28" t="str">
        <f>IF(記入用!M1463="","",記入用!M1463)</f>
        <v/>
      </c>
      <c r="Q1463" s="28" t="str">
        <f>IF(記入用!L1463="","",記入用!L1463)</f>
        <v/>
      </c>
      <c r="S1463" s="28" t="str">
        <f>IF(記入用!N1463="","",ROUNDUP(記入用!N1463,1))</f>
        <v/>
      </c>
      <c r="U1463" s="28" t="str">
        <f>IF(記入用!O1463="","",ROUNDDOWN(記入用!O1463,0))</f>
        <v/>
      </c>
      <c r="W1463" s="28" t="str">
        <f>IF(記入用!P1463="","",ROUNDDOWN(記入用!P1463,0))</f>
        <v/>
      </c>
    </row>
    <row r="1464" spans="1:23">
      <c r="A1464" s="28" t="str">
        <f>IF(記入用!A1464="","",記入用!A1464)</f>
        <v/>
      </c>
      <c r="B1464" s="28" t="str">
        <f>IF(記入用!B1464="","",記入用!B1464)</f>
        <v/>
      </c>
      <c r="C1464" s="28" t="str">
        <f>IF(記入用!C1464="","",記入用!C1464)</f>
        <v/>
      </c>
      <c r="D1464" s="28" t="str">
        <f>IF(記入用!D1464="","",記入用!D1464)</f>
        <v/>
      </c>
      <c r="E1464" s="28" t="str">
        <f>IF(記入用!E1464="","",記入用!E1464)</f>
        <v/>
      </c>
      <c r="F1464" s="28" t="str">
        <f>IF(記入用!F1464="","",記入用!F1464)</f>
        <v/>
      </c>
      <c r="G1464" s="28" t="str">
        <f>IF(OR(記入用!G1464=0,記入用!H1464=0),"",ROUND((記入用!G1464+記入用!H1464)/2,0))</f>
        <v/>
      </c>
      <c r="I1464" s="28" t="str">
        <f>IF(記入用!I1464="","",記入用!I1464)</f>
        <v/>
      </c>
      <c r="K1464" s="28" t="str">
        <f>IF(記入用!J1464="","",ROUNDDOWN(記入用!J1464,0))</f>
        <v/>
      </c>
      <c r="M1464" s="28" t="str">
        <f>IF(記入用!K1464="","",記入用!K1464)</f>
        <v/>
      </c>
      <c r="O1464" s="28" t="str">
        <f>IF(記入用!M1464="","",記入用!M1464)</f>
        <v/>
      </c>
      <c r="Q1464" s="28" t="str">
        <f>IF(記入用!L1464="","",記入用!L1464)</f>
        <v/>
      </c>
      <c r="S1464" s="28" t="str">
        <f>IF(記入用!N1464="","",ROUNDUP(記入用!N1464,1))</f>
        <v/>
      </c>
      <c r="U1464" s="28" t="str">
        <f>IF(記入用!O1464="","",ROUNDDOWN(記入用!O1464,0))</f>
        <v/>
      </c>
      <c r="W1464" s="28" t="str">
        <f>IF(記入用!P1464="","",ROUNDDOWN(記入用!P1464,0))</f>
        <v/>
      </c>
    </row>
    <row r="1465" spans="1:23">
      <c r="A1465" s="28" t="str">
        <f>IF(記入用!A1465="","",記入用!A1465)</f>
        <v/>
      </c>
      <c r="B1465" s="28" t="str">
        <f>IF(記入用!B1465="","",記入用!B1465)</f>
        <v/>
      </c>
      <c r="C1465" s="28" t="str">
        <f>IF(記入用!C1465="","",記入用!C1465)</f>
        <v/>
      </c>
      <c r="D1465" s="28" t="str">
        <f>IF(記入用!D1465="","",記入用!D1465)</f>
        <v/>
      </c>
      <c r="E1465" s="28" t="str">
        <f>IF(記入用!E1465="","",記入用!E1465)</f>
        <v/>
      </c>
      <c r="F1465" s="28" t="str">
        <f>IF(記入用!F1465="","",記入用!F1465)</f>
        <v/>
      </c>
      <c r="G1465" s="28" t="str">
        <f>IF(OR(記入用!G1465=0,記入用!H1465=0),"",ROUND((記入用!G1465+記入用!H1465)/2,0))</f>
        <v/>
      </c>
      <c r="I1465" s="28" t="str">
        <f>IF(記入用!I1465="","",記入用!I1465)</f>
        <v/>
      </c>
      <c r="K1465" s="28" t="str">
        <f>IF(記入用!J1465="","",ROUNDDOWN(記入用!J1465,0))</f>
        <v/>
      </c>
      <c r="M1465" s="28" t="str">
        <f>IF(記入用!K1465="","",記入用!K1465)</f>
        <v/>
      </c>
      <c r="O1465" s="28" t="str">
        <f>IF(記入用!M1465="","",記入用!M1465)</f>
        <v/>
      </c>
      <c r="Q1465" s="28" t="str">
        <f>IF(記入用!L1465="","",記入用!L1465)</f>
        <v/>
      </c>
      <c r="S1465" s="28" t="str">
        <f>IF(記入用!N1465="","",ROUNDUP(記入用!N1465,1))</f>
        <v/>
      </c>
      <c r="U1465" s="28" t="str">
        <f>IF(記入用!O1465="","",ROUNDDOWN(記入用!O1465,0))</f>
        <v/>
      </c>
      <c r="W1465" s="28" t="str">
        <f>IF(記入用!P1465="","",ROUNDDOWN(記入用!P1465,0))</f>
        <v/>
      </c>
    </row>
    <row r="1466" spans="1:23">
      <c r="A1466" s="28" t="str">
        <f>IF(記入用!A1466="","",記入用!A1466)</f>
        <v/>
      </c>
      <c r="B1466" s="28" t="str">
        <f>IF(記入用!B1466="","",記入用!B1466)</f>
        <v/>
      </c>
      <c r="C1466" s="28" t="str">
        <f>IF(記入用!C1466="","",記入用!C1466)</f>
        <v/>
      </c>
      <c r="D1466" s="28" t="str">
        <f>IF(記入用!D1466="","",記入用!D1466)</f>
        <v/>
      </c>
      <c r="E1466" s="28" t="str">
        <f>IF(記入用!E1466="","",記入用!E1466)</f>
        <v/>
      </c>
      <c r="F1466" s="28" t="str">
        <f>IF(記入用!F1466="","",記入用!F1466)</f>
        <v/>
      </c>
      <c r="G1466" s="28" t="str">
        <f>IF(OR(記入用!G1466=0,記入用!H1466=0),"",ROUND((記入用!G1466+記入用!H1466)/2,0))</f>
        <v/>
      </c>
      <c r="I1466" s="28" t="str">
        <f>IF(記入用!I1466="","",記入用!I1466)</f>
        <v/>
      </c>
      <c r="K1466" s="28" t="str">
        <f>IF(記入用!J1466="","",ROUNDDOWN(記入用!J1466,0))</f>
        <v/>
      </c>
      <c r="M1466" s="28" t="str">
        <f>IF(記入用!K1466="","",記入用!K1466)</f>
        <v/>
      </c>
      <c r="O1466" s="28" t="str">
        <f>IF(記入用!M1466="","",記入用!M1466)</f>
        <v/>
      </c>
      <c r="Q1466" s="28" t="str">
        <f>IF(記入用!L1466="","",記入用!L1466)</f>
        <v/>
      </c>
      <c r="S1466" s="28" t="str">
        <f>IF(記入用!N1466="","",ROUNDUP(記入用!N1466,1))</f>
        <v/>
      </c>
      <c r="U1466" s="28" t="str">
        <f>IF(記入用!O1466="","",ROUNDDOWN(記入用!O1466,0))</f>
        <v/>
      </c>
      <c r="W1466" s="28" t="str">
        <f>IF(記入用!P1466="","",ROUNDDOWN(記入用!P1466,0))</f>
        <v/>
      </c>
    </row>
    <row r="1467" spans="1:23">
      <c r="A1467" s="28" t="str">
        <f>IF(記入用!A1467="","",記入用!A1467)</f>
        <v/>
      </c>
      <c r="B1467" s="28" t="str">
        <f>IF(記入用!B1467="","",記入用!B1467)</f>
        <v/>
      </c>
      <c r="C1467" s="28" t="str">
        <f>IF(記入用!C1467="","",記入用!C1467)</f>
        <v/>
      </c>
      <c r="D1467" s="28" t="str">
        <f>IF(記入用!D1467="","",記入用!D1467)</f>
        <v/>
      </c>
      <c r="E1467" s="28" t="str">
        <f>IF(記入用!E1467="","",記入用!E1467)</f>
        <v/>
      </c>
      <c r="F1467" s="28" t="str">
        <f>IF(記入用!F1467="","",記入用!F1467)</f>
        <v/>
      </c>
      <c r="G1467" s="28" t="str">
        <f>IF(OR(記入用!G1467=0,記入用!H1467=0),"",ROUND((記入用!G1467+記入用!H1467)/2,0))</f>
        <v/>
      </c>
      <c r="I1467" s="28" t="str">
        <f>IF(記入用!I1467="","",記入用!I1467)</f>
        <v/>
      </c>
      <c r="K1467" s="28" t="str">
        <f>IF(記入用!J1467="","",ROUNDDOWN(記入用!J1467,0))</f>
        <v/>
      </c>
      <c r="M1467" s="28" t="str">
        <f>IF(記入用!K1467="","",記入用!K1467)</f>
        <v/>
      </c>
      <c r="O1467" s="28" t="str">
        <f>IF(記入用!M1467="","",記入用!M1467)</f>
        <v/>
      </c>
      <c r="Q1467" s="28" t="str">
        <f>IF(記入用!L1467="","",記入用!L1467)</f>
        <v/>
      </c>
      <c r="S1467" s="28" t="str">
        <f>IF(記入用!N1467="","",ROUNDUP(記入用!N1467,1))</f>
        <v/>
      </c>
      <c r="U1467" s="28" t="str">
        <f>IF(記入用!O1467="","",ROUNDDOWN(記入用!O1467,0))</f>
        <v/>
      </c>
      <c r="W1467" s="28" t="str">
        <f>IF(記入用!P1467="","",ROUNDDOWN(記入用!P1467,0))</f>
        <v/>
      </c>
    </row>
    <row r="1468" spans="1:23">
      <c r="A1468" s="28" t="str">
        <f>IF(記入用!A1468="","",記入用!A1468)</f>
        <v/>
      </c>
      <c r="B1468" s="28" t="str">
        <f>IF(記入用!B1468="","",記入用!B1468)</f>
        <v/>
      </c>
      <c r="C1468" s="28" t="str">
        <f>IF(記入用!C1468="","",記入用!C1468)</f>
        <v/>
      </c>
      <c r="D1468" s="28" t="str">
        <f>IF(記入用!D1468="","",記入用!D1468)</f>
        <v/>
      </c>
      <c r="E1468" s="28" t="str">
        <f>IF(記入用!E1468="","",記入用!E1468)</f>
        <v/>
      </c>
      <c r="F1468" s="28" t="str">
        <f>IF(記入用!F1468="","",記入用!F1468)</f>
        <v/>
      </c>
      <c r="G1468" s="28" t="str">
        <f>IF(OR(記入用!G1468=0,記入用!H1468=0),"",ROUND((記入用!G1468+記入用!H1468)/2,0))</f>
        <v/>
      </c>
      <c r="I1468" s="28" t="str">
        <f>IF(記入用!I1468="","",記入用!I1468)</f>
        <v/>
      </c>
      <c r="K1468" s="28" t="str">
        <f>IF(記入用!J1468="","",ROUNDDOWN(記入用!J1468,0))</f>
        <v/>
      </c>
      <c r="M1468" s="28" t="str">
        <f>IF(記入用!K1468="","",記入用!K1468)</f>
        <v/>
      </c>
      <c r="O1468" s="28" t="str">
        <f>IF(記入用!M1468="","",記入用!M1468)</f>
        <v/>
      </c>
      <c r="Q1468" s="28" t="str">
        <f>IF(記入用!L1468="","",記入用!L1468)</f>
        <v/>
      </c>
      <c r="S1468" s="28" t="str">
        <f>IF(記入用!N1468="","",ROUNDUP(記入用!N1468,1))</f>
        <v/>
      </c>
      <c r="U1468" s="28" t="str">
        <f>IF(記入用!O1468="","",ROUNDDOWN(記入用!O1468,0))</f>
        <v/>
      </c>
      <c r="W1468" s="28" t="str">
        <f>IF(記入用!P1468="","",ROUNDDOWN(記入用!P1468,0))</f>
        <v/>
      </c>
    </row>
    <row r="1469" spans="1:23">
      <c r="A1469" s="28" t="str">
        <f>IF(記入用!A1469="","",記入用!A1469)</f>
        <v/>
      </c>
      <c r="B1469" s="28" t="str">
        <f>IF(記入用!B1469="","",記入用!B1469)</f>
        <v/>
      </c>
      <c r="C1469" s="28" t="str">
        <f>IF(記入用!C1469="","",記入用!C1469)</f>
        <v/>
      </c>
      <c r="D1469" s="28" t="str">
        <f>IF(記入用!D1469="","",記入用!D1469)</f>
        <v/>
      </c>
      <c r="E1469" s="28" t="str">
        <f>IF(記入用!E1469="","",記入用!E1469)</f>
        <v/>
      </c>
      <c r="F1469" s="28" t="str">
        <f>IF(記入用!F1469="","",記入用!F1469)</f>
        <v/>
      </c>
      <c r="G1469" s="28" t="str">
        <f>IF(OR(記入用!G1469=0,記入用!H1469=0),"",ROUND((記入用!G1469+記入用!H1469)/2,0))</f>
        <v/>
      </c>
      <c r="I1469" s="28" t="str">
        <f>IF(記入用!I1469="","",記入用!I1469)</f>
        <v/>
      </c>
      <c r="K1469" s="28" t="str">
        <f>IF(記入用!J1469="","",ROUNDDOWN(記入用!J1469,0))</f>
        <v/>
      </c>
      <c r="M1469" s="28" t="str">
        <f>IF(記入用!K1469="","",記入用!K1469)</f>
        <v/>
      </c>
      <c r="O1469" s="28" t="str">
        <f>IF(記入用!M1469="","",記入用!M1469)</f>
        <v/>
      </c>
      <c r="Q1469" s="28" t="str">
        <f>IF(記入用!L1469="","",記入用!L1469)</f>
        <v/>
      </c>
      <c r="S1469" s="28" t="str">
        <f>IF(記入用!N1469="","",ROUNDUP(記入用!N1469,1))</f>
        <v/>
      </c>
      <c r="U1469" s="28" t="str">
        <f>IF(記入用!O1469="","",ROUNDDOWN(記入用!O1469,0))</f>
        <v/>
      </c>
      <c r="W1469" s="28" t="str">
        <f>IF(記入用!P1469="","",ROUNDDOWN(記入用!P1469,0))</f>
        <v/>
      </c>
    </row>
    <row r="1470" spans="1:23">
      <c r="A1470" s="28" t="str">
        <f>IF(記入用!A1470="","",記入用!A1470)</f>
        <v/>
      </c>
      <c r="B1470" s="28" t="str">
        <f>IF(記入用!B1470="","",記入用!B1470)</f>
        <v/>
      </c>
      <c r="C1470" s="28" t="str">
        <f>IF(記入用!C1470="","",記入用!C1470)</f>
        <v/>
      </c>
      <c r="D1470" s="28" t="str">
        <f>IF(記入用!D1470="","",記入用!D1470)</f>
        <v/>
      </c>
      <c r="E1470" s="28" t="str">
        <f>IF(記入用!E1470="","",記入用!E1470)</f>
        <v/>
      </c>
      <c r="F1470" s="28" t="str">
        <f>IF(記入用!F1470="","",記入用!F1470)</f>
        <v/>
      </c>
      <c r="G1470" s="28" t="str">
        <f>IF(OR(記入用!G1470=0,記入用!H1470=0),"",ROUND((記入用!G1470+記入用!H1470)/2,0))</f>
        <v/>
      </c>
      <c r="I1470" s="28" t="str">
        <f>IF(記入用!I1470="","",記入用!I1470)</f>
        <v/>
      </c>
      <c r="K1470" s="28" t="str">
        <f>IF(記入用!J1470="","",ROUNDDOWN(記入用!J1470,0))</f>
        <v/>
      </c>
      <c r="M1470" s="28" t="str">
        <f>IF(記入用!K1470="","",記入用!K1470)</f>
        <v/>
      </c>
      <c r="O1470" s="28" t="str">
        <f>IF(記入用!M1470="","",記入用!M1470)</f>
        <v/>
      </c>
      <c r="Q1470" s="28" t="str">
        <f>IF(記入用!L1470="","",記入用!L1470)</f>
        <v/>
      </c>
      <c r="S1470" s="28" t="str">
        <f>IF(記入用!N1470="","",ROUNDUP(記入用!N1470,1))</f>
        <v/>
      </c>
      <c r="U1470" s="28" t="str">
        <f>IF(記入用!O1470="","",ROUNDDOWN(記入用!O1470,0))</f>
        <v/>
      </c>
      <c r="W1470" s="28" t="str">
        <f>IF(記入用!P1470="","",ROUNDDOWN(記入用!P1470,0))</f>
        <v/>
      </c>
    </row>
    <row r="1471" spans="1:23">
      <c r="A1471" s="28" t="str">
        <f>IF(記入用!A1471="","",記入用!A1471)</f>
        <v/>
      </c>
      <c r="B1471" s="28" t="str">
        <f>IF(記入用!B1471="","",記入用!B1471)</f>
        <v/>
      </c>
      <c r="C1471" s="28" t="str">
        <f>IF(記入用!C1471="","",記入用!C1471)</f>
        <v/>
      </c>
      <c r="D1471" s="28" t="str">
        <f>IF(記入用!D1471="","",記入用!D1471)</f>
        <v/>
      </c>
      <c r="E1471" s="28" t="str">
        <f>IF(記入用!E1471="","",記入用!E1471)</f>
        <v/>
      </c>
      <c r="F1471" s="28" t="str">
        <f>IF(記入用!F1471="","",記入用!F1471)</f>
        <v/>
      </c>
      <c r="G1471" s="28" t="str">
        <f>IF(OR(記入用!G1471=0,記入用!H1471=0),"",ROUND((記入用!G1471+記入用!H1471)/2,0))</f>
        <v/>
      </c>
      <c r="I1471" s="28" t="str">
        <f>IF(記入用!I1471="","",記入用!I1471)</f>
        <v/>
      </c>
      <c r="K1471" s="28" t="str">
        <f>IF(記入用!J1471="","",ROUNDDOWN(記入用!J1471,0))</f>
        <v/>
      </c>
      <c r="M1471" s="28" t="str">
        <f>IF(記入用!K1471="","",記入用!K1471)</f>
        <v/>
      </c>
      <c r="O1471" s="28" t="str">
        <f>IF(記入用!M1471="","",記入用!M1471)</f>
        <v/>
      </c>
      <c r="Q1471" s="28" t="str">
        <f>IF(記入用!L1471="","",記入用!L1471)</f>
        <v/>
      </c>
      <c r="S1471" s="28" t="str">
        <f>IF(記入用!N1471="","",ROUNDUP(記入用!N1471,1))</f>
        <v/>
      </c>
      <c r="U1471" s="28" t="str">
        <f>IF(記入用!O1471="","",ROUNDDOWN(記入用!O1471,0))</f>
        <v/>
      </c>
      <c r="W1471" s="28" t="str">
        <f>IF(記入用!P1471="","",ROUNDDOWN(記入用!P1471,0))</f>
        <v/>
      </c>
    </row>
    <row r="1472" spans="1:23">
      <c r="A1472" s="28" t="str">
        <f>IF(記入用!A1472="","",記入用!A1472)</f>
        <v/>
      </c>
      <c r="B1472" s="28" t="str">
        <f>IF(記入用!B1472="","",記入用!B1472)</f>
        <v/>
      </c>
      <c r="C1472" s="28" t="str">
        <f>IF(記入用!C1472="","",記入用!C1472)</f>
        <v/>
      </c>
      <c r="D1472" s="28" t="str">
        <f>IF(記入用!D1472="","",記入用!D1472)</f>
        <v/>
      </c>
      <c r="E1472" s="28" t="str">
        <f>IF(記入用!E1472="","",記入用!E1472)</f>
        <v/>
      </c>
      <c r="F1472" s="28" t="str">
        <f>IF(記入用!F1472="","",記入用!F1472)</f>
        <v/>
      </c>
      <c r="G1472" s="28" t="str">
        <f>IF(OR(記入用!G1472=0,記入用!H1472=0),"",ROUND((記入用!G1472+記入用!H1472)/2,0))</f>
        <v/>
      </c>
      <c r="I1472" s="28" t="str">
        <f>IF(記入用!I1472="","",記入用!I1472)</f>
        <v/>
      </c>
      <c r="K1472" s="28" t="str">
        <f>IF(記入用!J1472="","",ROUNDDOWN(記入用!J1472,0))</f>
        <v/>
      </c>
      <c r="M1472" s="28" t="str">
        <f>IF(記入用!K1472="","",記入用!K1472)</f>
        <v/>
      </c>
      <c r="O1472" s="28" t="str">
        <f>IF(記入用!M1472="","",記入用!M1472)</f>
        <v/>
      </c>
      <c r="Q1472" s="28" t="str">
        <f>IF(記入用!L1472="","",記入用!L1472)</f>
        <v/>
      </c>
      <c r="S1472" s="28" t="str">
        <f>IF(記入用!N1472="","",ROUNDUP(記入用!N1472,1))</f>
        <v/>
      </c>
      <c r="U1472" s="28" t="str">
        <f>IF(記入用!O1472="","",ROUNDDOWN(記入用!O1472,0))</f>
        <v/>
      </c>
      <c r="W1472" s="28" t="str">
        <f>IF(記入用!P1472="","",ROUNDDOWN(記入用!P1472,0))</f>
        <v/>
      </c>
    </row>
    <row r="1473" spans="1:23">
      <c r="A1473" s="28" t="str">
        <f>IF(記入用!A1473="","",記入用!A1473)</f>
        <v/>
      </c>
      <c r="B1473" s="28" t="str">
        <f>IF(記入用!B1473="","",記入用!B1473)</f>
        <v/>
      </c>
      <c r="C1473" s="28" t="str">
        <f>IF(記入用!C1473="","",記入用!C1473)</f>
        <v/>
      </c>
      <c r="D1473" s="28" t="str">
        <f>IF(記入用!D1473="","",記入用!D1473)</f>
        <v/>
      </c>
      <c r="E1473" s="28" t="str">
        <f>IF(記入用!E1473="","",記入用!E1473)</f>
        <v/>
      </c>
      <c r="F1473" s="28" t="str">
        <f>IF(記入用!F1473="","",記入用!F1473)</f>
        <v/>
      </c>
      <c r="G1473" s="28" t="str">
        <f>IF(OR(記入用!G1473=0,記入用!H1473=0),"",ROUND((記入用!G1473+記入用!H1473)/2,0))</f>
        <v/>
      </c>
      <c r="I1473" s="28" t="str">
        <f>IF(記入用!I1473="","",記入用!I1473)</f>
        <v/>
      </c>
      <c r="K1473" s="28" t="str">
        <f>IF(記入用!J1473="","",ROUNDDOWN(記入用!J1473,0))</f>
        <v/>
      </c>
      <c r="M1473" s="28" t="str">
        <f>IF(記入用!K1473="","",記入用!K1473)</f>
        <v/>
      </c>
      <c r="O1473" s="28" t="str">
        <f>IF(記入用!M1473="","",記入用!M1473)</f>
        <v/>
      </c>
      <c r="Q1473" s="28" t="str">
        <f>IF(記入用!L1473="","",記入用!L1473)</f>
        <v/>
      </c>
      <c r="S1473" s="28" t="str">
        <f>IF(記入用!N1473="","",ROUNDUP(記入用!N1473,1))</f>
        <v/>
      </c>
      <c r="U1473" s="28" t="str">
        <f>IF(記入用!O1473="","",ROUNDDOWN(記入用!O1473,0))</f>
        <v/>
      </c>
      <c r="W1473" s="28" t="str">
        <f>IF(記入用!P1473="","",ROUNDDOWN(記入用!P1473,0))</f>
        <v/>
      </c>
    </row>
    <row r="1474" spans="1:23">
      <c r="A1474" s="28" t="str">
        <f>IF(記入用!A1474="","",記入用!A1474)</f>
        <v/>
      </c>
      <c r="B1474" s="28" t="str">
        <f>IF(記入用!B1474="","",記入用!B1474)</f>
        <v/>
      </c>
      <c r="C1474" s="28" t="str">
        <f>IF(記入用!C1474="","",記入用!C1474)</f>
        <v/>
      </c>
      <c r="D1474" s="28" t="str">
        <f>IF(記入用!D1474="","",記入用!D1474)</f>
        <v/>
      </c>
      <c r="E1474" s="28" t="str">
        <f>IF(記入用!E1474="","",記入用!E1474)</f>
        <v/>
      </c>
      <c r="F1474" s="28" t="str">
        <f>IF(記入用!F1474="","",記入用!F1474)</f>
        <v/>
      </c>
      <c r="G1474" s="28" t="str">
        <f>IF(OR(記入用!G1474=0,記入用!H1474=0),"",ROUND((記入用!G1474+記入用!H1474)/2,0))</f>
        <v/>
      </c>
      <c r="I1474" s="28" t="str">
        <f>IF(記入用!I1474="","",記入用!I1474)</f>
        <v/>
      </c>
      <c r="K1474" s="28" t="str">
        <f>IF(記入用!J1474="","",ROUNDDOWN(記入用!J1474,0))</f>
        <v/>
      </c>
      <c r="M1474" s="28" t="str">
        <f>IF(記入用!K1474="","",記入用!K1474)</f>
        <v/>
      </c>
      <c r="O1474" s="28" t="str">
        <f>IF(記入用!M1474="","",記入用!M1474)</f>
        <v/>
      </c>
      <c r="Q1474" s="28" t="str">
        <f>IF(記入用!L1474="","",記入用!L1474)</f>
        <v/>
      </c>
      <c r="S1474" s="28" t="str">
        <f>IF(記入用!N1474="","",ROUNDUP(記入用!N1474,1))</f>
        <v/>
      </c>
      <c r="U1474" s="28" t="str">
        <f>IF(記入用!O1474="","",ROUNDDOWN(記入用!O1474,0))</f>
        <v/>
      </c>
      <c r="W1474" s="28" t="str">
        <f>IF(記入用!P1474="","",ROUNDDOWN(記入用!P1474,0))</f>
        <v/>
      </c>
    </row>
    <row r="1475" spans="1:23">
      <c r="A1475" s="28" t="str">
        <f>IF(記入用!A1475="","",記入用!A1475)</f>
        <v/>
      </c>
      <c r="B1475" s="28" t="str">
        <f>IF(記入用!B1475="","",記入用!B1475)</f>
        <v/>
      </c>
      <c r="C1475" s="28" t="str">
        <f>IF(記入用!C1475="","",記入用!C1475)</f>
        <v/>
      </c>
      <c r="D1475" s="28" t="str">
        <f>IF(記入用!D1475="","",記入用!D1475)</f>
        <v/>
      </c>
      <c r="E1475" s="28" t="str">
        <f>IF(記入用!E1475="","",記入用!E1475)</f>
        <v/>
      </c>
      <c r="F1475" s="28" t="str">
        <f>IF(記入用!F1475="","",記入用!F1475)</f>
        <v/>
      </c>
      <c r="G1475" s="28" t="str">
        <f>IF(OR(記入用!G1475=0,記入用!H1475=0),"",ROUND((記入用!G1475+記入用!H1475)/2,0))</f>
        <v/>
      </c>
      <c r="I1475" s="28" t="str">
        <f>IF(記入用!I1475="","",記入用!I1475)</f>
        <v/>
      </c>
      <c r="K1475" s="28" t="str">
        <f>IF(記入用!J1475="","",ROUNDDOWN(記入用!J1475,0))</f>
        <v/>
      </c>
      <c r="M1475" s="28" t="str">
        <f>IF(記入用!K1475="","",記入用!K1475)</f>
        <v/>
      </c>
      <c r="O1475" s="28" t="str">
        <f>IF(記入用!M1475="","",記入用!M1475)</f>
        <v/>
      </c>
      <c r="Q1475" s="28" t="str">
        <f>IF(記入用!L1475="","",記入用!L1475)</f>
        <v/>
      </c>
      <c r="S1475" s="28" t="str">
        <f>IF(記入用!N1475="","",ROUNDUP(記入用!N1475,1))</f>
        <v/>
      </c>
      <c r="U1475" s="28" t="str">
        <f>IF(記入用!O1475="","",ROUNDDOWN(記入用!O1475,0))</f>
        <v/>
      </c>
      <c r="W1475" s="28" t="str">
        <f>IF(記入用!P1475="","",ROUNDDOWN(記入用!P1475,0))</f>
        <v/>
      </c>
    </row>
    <row r="1476" spans="1:23">
      <c r="A1476" s="28" t="str">
        <f>IF(記入用!A1476="","",記入用!A1476)</f>
        <v/>
      </c>
      <c r="B1476" s="28" t="str">
        <f>IF(記入用!B1476="","",記入用!B1476)</f>
        <v/>
      </c>
      <c r="C1476" s="28" t="str">
        <f>IF(記入用!C1476="","",記入用!C1476)</f>
        <v/>
      </c>
      <c r="D1476" s="28" t="str">
        <f>IF(記入用!D1476="","",記入用!D1476)</f>
        <v/>
      </c>
      <c r="E1476" s="28" t="str">
        <f>IF(記入用!E1476="","",記入用!E1476)</f>
        <v/>
      </c>
      <c r="F1476" s="28" t="str">
        <f>IF(記入用!F1476="","",記入用!F1476)</f>
        <v/>
      </c>
      <c r="G1476" s="28" t="str">
        <f>IF(OR(記入用!G1476=0,記入用!H1476=0),"",ROUND((記入用!G1476+記入用!H1476)/2,0))</f>
        <v/>
      </c>
      <c r="I1476" s="28" t="str">
        <f>IF(記入用!I1476="","",記入用!I1476)</f>
        <v/>
      </c>
      <c r="K1476" s="28" t="str">
        <f>IF(記入用!J1476="","",ROUNDDOWN(記入用!J1476,0))</f>
        <v/>
      </c>
      <c r="M1476" s="28" t="str">
        <f>IF(記入用!K1476="","",記入用!K1476)</f>
        <v/>
      </c>
      <c r="O1476" s="28" t="str">
        <f>IF(記入用!M1476="","",記入用!M1476)</f>
        <v/>
      </c>
      <c r="Q1476" s="28" t="str">
        <f>IF(記入用!L1476="","",記入用!L1476)</f>
        <v/>
      </c>
      <c r="S1476" s="28" t="str">
        <f>IF(記入用!N1476="","",ROUNDUP(記入用!N1476,1))</f>
        <v/>
      </c>
      <c r="U1476" s="28" t="str">
        <f>IF(記入用!O1476="","",ROUNDDOWN(記入用!O1476,0))</f>
        <v/>
      </c>
      <c r="W1476" s="28" t="str">
        <f>IF(記入用!P1476="","",ROUNDDOWN(記入用!P1476,0))</f>
        <v/>
      </c>
    </row>
    <row r="1477" spans="1:23">
      <c r="A1477" s="28" t="str">
        <f>IF(記入用!A1477="","",記入用!A1477)</f>
        <v/>
      </c>
      <c r="B1477" s="28" t="str">
        <f>IF(記入用!B1477="","",記入用!B1477)</f>
        <v/>
      </c>
      <c r="C1477" s="28" t="str">
        <f>IF(記入用!C1477="","",記入用!C1477)</f>
        <v/>
      </c>
      <c r="D1477" s="28" t="str">
        <f>IF(記入用!D1477="","",記入用!D1477)</f>
        <v/>
      </c>
      <c r="E1477" s="28" t="str">
        <f>IF(記入用!E1477="","",記入用!E1477)</f>
        <v/>
      </c>
      <c r="F1477" s="28" t="str">
        <f>IF(記入用!F1477="","",記入用!F1477)</f>
        <v/>
      </c>
      <c r="G1477" s="28" t="str">
        <f>IF(OR(記入用!G1477=0,記入用!H1477=0),"",ROUND((記入用!G1477+記入用!H1477)/2,0))</f>
        <v/>
      </c>
      <c r="I1477" s="28" t="str">
        <f>IF(記入用!I1477="","",記入用!I1477)</f>
        <v/>
      </c>
      <c r="K1477" s="28" t="str">
        <f>IF(記入用!J1477="","",ROUNDDOWN(記入用!J1477,0))</f>
        <v/>
      </c>
      <c r="M1477" s="28" t="str">
        <f>IF(記入用!K1477="","",記入用!K1477)</f>
        <v/>
      </c>
      <c r="O1477" s="28" t="str">
        <f>IF(記入用!M1477="","",記入用!M1477)</f>
        <v/>
      </c>
      <c r="Q1477" s="28" t="str">
        <f>IF(記入用!L1477="","",記入用!L1477)</f>
        <v/>
      </c>
      <c r="S1477" s="28" t="str">
        <f>IF(記入用!N1477="","",ROUNDUP(記入用!N1477,1))</f>
        <v/>
      </c>
      <c r="U1477" s="28" t="str">
        <f>IF(記入用!O1477="","",ROUNDDOWN(記入用!O1477,0))</f>
        <v/>
      </c>
      <c r="W1477" s="28" t="str">
        <f>IF(記入用!P1477="","",ROUNDDOWN(記入用!P1477,0))</f>
        <v/>
      </c>
    </row>
    <row r="1478" spans="1:23">
      <c r="A1478" s="28" t="str">
        <f>IF(記入用!A1478="","",記入用!A1478)</f>
        <v/>
      </c>
      <c r="B1478" s="28" t="str">
        <f>IF(記入用!B1478="","",記入用!B1478)</f>
        <v/>
      </c>
      <c r="C1478" s="28" t="str">
        <f>IF(記入用!C1478="","",記入用!C1478)</f>
        <v/>
      </c>
      <c r="D1478" s="28" t="str">
        <f>IF(記入用!D1478="","",記入用!D1478)</f>
        <v/>
      </c>
      <c r="E1478" s="28" t="str">
        <f>IF(記入用!E1478="","",記入用!E1478)</f>
        <v/>
      </c>
      <c r="F1478" s="28" t="str">
        <f>IF(記入用!F1478="","",記入用!F1478)</f>
        <v/>
      </c>
      <c r="G1478" s="28" t="str">
        <f>IF(OR(記入用!G1478=0,記入用!H1478=0),"",ROUND((記入用!G1478+記入用!H1478)/2,0))</f>
        <v/>
      </c>
      <c r="I1478" s="28" t="str">
        <f>IF(記入用!I1478="","",記入用!I1478)</f>
        <v/>
      </c>
      <c r="K1478" s="28" t="str">
        <f>IF(記入用!J1478="","",ROUNDDOWN(記入用!J1478,0))</f>
        <v/>
      </c>
      <c r="M1478" s="28" t="str">
        <f>IF(記入用!K1478="","",記入用!K1478)</f>
        <v/>
      </c>
      <c r="O1478" s="28" t="str">
        <f>IF(記入用!M1478="","",記入用!M1478)</f>
        <v/>
      </c>
      <c r="Q1478" s="28" t="str">
        <f>IF(記入用!L1478="","",記入用!L1478)</f>
        <v/>
      </c>
      <c r="S1478" s="28" t="str">
        <f>IF(記入用!N1478="","",ROUNDUP(記入用!N1478,1))</f>
        <v/>
      </c>
      <c r="U1478" s="28" t="str">
        <f>IF(記入用!O1478="","",ROUNDDOWN(記入用!O1478,0))</f>
        <v/>
      </c>
      <c r="W1478" s="28" t="str">
        <f>IF(記入用!P1478="","",ROUNDDOWN(記入用!P1478,0))</f>
        <v/>
      </c>
    </row>
    <row r="1479" spans="1:23">
      <c r="A1479" s="28" t="str">
        <f>IF(記入用!A1479="","",記入用!A1479)</f>
        <v/>
      </c>
      <c r="B1479" s="28" t="str">
        <f>IF(記入用!B1479="","",記入用!B1479)</f>
        <v/>
      </c>
      <c r="C1479" s="28" t="str">
        <f>IF(記入用!C1479="","",記入用!C1479)</f>
        <v/>
      </c>
      <c r="D1479" s="28" t="str">
        <f>IF(記入用!D1479="","",記入用!D1479)</f>
        <v/>
      </c>
      <c r="E1479" s="28" t="str">
        <f>IF(記入用!E1479="","",記入用!E1479)</f>
        <v/>
      </c>
      <c r="F1479" s="28" t="str">
        <f>IF(記入用!F1479="","",記入用!F1479)</f>
        <v/>
      </c>
      <c r="G1479" s="28" t="str">
        <f>IF(OR(記入用!G1479=0,記入用!H1479=0),"",ROUND((記入用!G1479+記入用!H1479)/2,0))</f>
        <v/>
      </c>
      <c r="I1479" s="28" t="str">
        <f>IF(記入用!I1479="","",記入用!I1479)</f>
        <v/>
      </c>
      <c r="K1479" s="28" t="str">
        <f>IF(記入用!J1479="","",ROUNDDOWN(記入用!J1479,0))</f>
        <v/>
      </c>
      <c r="M1479" s="28" t="str">
        <f>IF(記入用!K1479="","",記入用!K1479)</f>
        <v/>
      </c>
      <c r="O1479" s="28" t="str">
        <f>IF(記入用!M1479="","",記入用!M1479)</f>
        <v/>
      </c>
      <c r="Q1479" s="28" t="str">
        <f>IF(記入用!L1479="","",記入用!L1479)</f>
        <v/>
      </c>
      <c r="S1479" s="28" t="str">
        <f>IF(記入用!N1479="","",ROUNDUP(記入用!N1479,1))</f>
        <v/>
      </c>
      <c r="U1479" s="28" t="str">
        <f>IF(記入用!O1479="","",ROUNDDOWN(記入用!O1479,0))</f>
        <v/>
      </c>
      <c r="W1479" s="28" t="str">
        <f>IF(記入用!P1479="","",ROUNDDOWN(記入用!P1479,0))</f>
        <v/>
      </c>
    </row>
    <row r="1480" spans="1:23">
      <c r="A1480" s="28" t="str">
        <f>IF(記入用!A1480="","",記入用!A1480)</f>
        <v/>
      </c>
      <c r="B1480" s="28" t="str">
        <f>IF(記入用!B1480="","",記入用!B1480)</f>
        <v/>
      </c>
      <c r="C1480" s="28" t="str">
        <f>IF(記入用!C1480="","",記入用!C1480)</f>
        <v/>
      </c>
      <c r="D1480" s="28" t="str">
        <f>IF(記入用!D1480="","",記入用!D1480)</f>
        <v/>
      </c>
      <c r="E1480" s="28" t="str">
        <f>IF(記入用!E1480="","",記入用!E1480)</f>
        <v/>
      </c>
      <c r="F1480" s="28" t="str">
        <f>IF(記入用!F1480="","",記入用!F1480)</f>
        <v/>
      </c>
      <c r="G1480" s="28" t="str">
        <f>IF(OR(記入用!G1480=0,記入用!H1480=0),"",ROUND((記入用!G1480+記入用!H1480)/2,0))</f>
        <v/>
      </c>
      <c r="I1480" s="28" t="str">
        <f>IF(記入用!I1480="","",記入用!I1480)</f>
        <v/>
      </c>
      <c r="K1480" s="28" t="str">
        <f>IF(記入用!J1480="","",ROUNDDOWN(記入用!J1480,0))</f>
        <v/>
      </c>
      <c r="M1480" s="28" t="str">
        <f>IF(記入用!K1480="","",記入用!K1480)</f>
        <v/>
      </c>
      <c r="O1480" s="28" t="str">
        <f>IF(記入用!M1480="","",記入用!M1480)</f>
        <v/>
      </c>
      <c r="Q1480" s="28" t="str">
        <f>IF(記入用!L1480="","",記入用!L1480)</f>
        <v/>
      </c>
      <c r="S1480" s="28" t="str">
        <f>IF(記入用!N1480="","",ROUNDUP(記入用!N1480,1))</f>
        <v/>
      </c>
      <c r="U1480" s="28" t="str">
        <f>IF(記入用!O1480="","",ROUNDDOWN(記入用!O1480,0))</f>
        <v/>
      </c>
      <c r="W1480" s="28" t="str">
        <f>IF(記入用!P1480="","",ROUNDDOWN(記入用!P1480,0))</f>
        <v/>
      </c>
    </row>
    <row r="1481" spans="1:23">
      <c r="A1481" s="28" t="str">
        <f>IF(記入用!A1481="","",記入用!A1481)</f>
        <v/>
      </c>
      <c r="B1481" s="28" t="str">
        <f>IF(記入用!B1481="","",記入用!B1481)</f>
        <v/>
      </c>
      <c r="C1481" s="28" t="str">
        <f>IF(記入用!C1481="","",記入用!C1481)</f>
        <v/>
      </c>
      <c r="D1481" s="28" t="str">
        <f>IF(記入用!D1481="","",記入用!D1481)</f>
        <v/>
      </c>
      <c r="E1481" s="28" t="str">
        <f>IF(記入用!E1481="","",記入用!E1481)</f>
        <v/>
      </c>
      <c r="F1481" s="28" t="str">
        <f>IF(記入用!F1481="","",記入用!F1481)</f>
        <v/>
      </c>
      <c r="G1481" s="28" t="str">
        <f>IF(OR(記入用!G1481=0,記入用!H1481=0),"",ROUND((記入用!G1481+記入用!H1481)/2,0))</f>
        <v/>
      </c>
      <c r="I1481" s="28" t="str">
        <f>IF(記入用!I1481="","",記入用!I1481)</f>
        <v/>
      </c>
      <c r="K1481" s="28" t="str">
        <f>IF(記入用!J1481="","",ROUNDDOWN(記入用!J1481,0))</f>
        <v/>
      </c>
      <c r="M1481" s="28" t="str">
        <f>IF(記入用!K1481="","",記入用!K1481)</f>
        <v/>
      </c>
      <c r="O1481" s="28" t="str">
        <f>IF(記入用!M1481="","",記入用!M1481)</f>
        <v/>
      </c>
      <c r="Q1481" s="28" t="str">
        <f>IF(記入用!L1481="","",記入用!L1481)</f>
        <v/>
      </c>
      <c r="S1481" s="28" t="str">
        <f>IF(記入用!N1481="","",ROUNDUP(記入用!N1481,1))</f>
        <v/>
      </c>
      <c r="U1481" s="28" t="str">
        <f>IF(記入用!O1481="","",ROUNDDOWN(記入用!O1481,0))</f>
        <v/>
      </c>
      <c r="W1481" s="28" t="str">
        <f>IF(記入用!P1481="","",ROUNDDOWN(記入用!P1481,0))</f>
        <v/>
      </c>
    </row>
    <row r="1482" spans="1:23">
      <c r="A1482" s="28" t="str">
        <f>IF(記入用!A1482="","",記入用!A1482)</f>
        <v/>
      </c>
      <c r="B1482" s="28" t="str">
        <f>IF(記入用!B1482="","",記入用!B1482)</f>
        <v/>
      </c>
      <c r="C1482" s="28" t="str">
        <f>IF(記入用!C1482="","",記入用!C1482)</f>
        <v/>
      </c>
      <c r="D1482" s="28" t="str">
        <f>IF(記入用!D1482="","",記入用!D1482)</f>
        <v/>
      </c>
      <c r="E1482" s="28" t="str">
        <f>IF(記入用!E1482="","",記入用!E1482)</f>
        <v/>
      </c>
      <c r="F1482" s="28" t="str">
        <f>IF(記入用!F1482="","",記入用!F1482)</f>
        <v/>
      </c>
      <c r="G1482" s="28" t="str">
        <f>IF(OR(記入用!G1482=0,記入用!H1482=0),"",ROUND((記入用!G1482+記入用!H1482)/2,0))</f>
        <v/>
      </c>
      <c r="I1482" s="28" t="str">
        <f>IF(記入用!I1482="","",記入用!I1482)</f>
        <v/>
      </c>
      <c r="K1482" s="28" t="str">
        <f>IF(記入用!J1482="","",ROUNDDOWN(記入用!J1482,0))</f>
        <v/>
      </c>
      <c r="M1482" s="28" t="str">
        <f>IF(記入用!K1482="","",記入用!K1482)</f>
        <v/>
      </c>
      <c r="O1482" s="28" t="str">
        <f>IF(記入用!M1482="","",記入用!M1482)</f>
        <v/>
      </c>
      <c r="Q1482" s="28" t="str">
        <f>IF(記入用!L1482="","",記入用!L1482)</f>
        <v/>
      </c>
      <c r="S1482" s="28" t="str">
        <f>IF(記入用!N1482="","",ROUNDUP(記入用!N1482,1))</f>
        <v/>
      </c>
      <c r="U1482" s="28" t="str">
        <f>IF(記入用!O1482="","",ROUNDDOWN(記入用!O1482,0))</f>
        <v/>
      </c>
      <c r="W1482" s="28" t="str">
        <f>IF(記入用!P1482="","",ROUNDDOWN(記入用!P1482,0))</f>
        <v/>
      </c>
    </row>
    <row r="1483" spans="1:23">
      <c r="A1483" s="28" t="str">
        <f>IF(記入用!A1483="","",記入用!A1483)</f>
        <v/>
      </c>
      <c r="B1483" s="28" t="str">
        <f>IF(記入用!B1483="","",記入用!B1483)</f>
        <v/>
      </c>
      <c r="C1483" s="28" t="str">
        <f>IF(記入用!C1483="","",記入用!C1483)</f>
        <v/>
      </c>
      <c r="D1483" s="28" t="str">
        <f>IF(記入用!D1483="","",記入用!D1483)</f>
        <v/>
      </c>
      <c r="E1483" s="28" t="str">
        <f>IF(記入用!E1483="","",記入用!E1483)</f>
        <v/>
      </c>
      <c r="F1483" s="28" t="str">
        <f>IF(記入用!F1483="","",記入用!F1483)</f>
        <v/>
      </c>
      <c r="G1483" s="28" t="str">
        <f>IF(OR(記入用!G1483=0,記入用!H1483=0),"",ROUND((記入用!G1483+記入用!H1483)/2,0))</f>
        <v/>
      </c>
      <c r="I1483" s="28" t="str">
        <f>IF(記入用!I1483="","",記入用!I1483)</f>
        <v/>
      </c>
      <c r="K1483" s="28" t="str">
        <f>IF(記入用!J1483="","",ROUNDDOWN(記入用!J1483,0))</f>
        <v/>
      </c>
      <c r="M1483" s="28" t="str">
        <f>IF(記入用!K1483="","",記入用!K1483)</f>
        <v/>
      </c>
      <c r="O1483" s="28" t="str">
        <f>IF(記入用!M1483="","",記入用!M1483)</f>
        <v/>
      </c>
      <c r="Q1483" s="28" t="str">
        <f>IF(記入用!L1483="","",記入用!L1483)</f>
        <v/>
      </c>
      <c r="S1483" s="28" t="str">
        <f>IF(記入用!N1483="","",ROUNDUP(記入用!N1483,1))</f>
        <v/>
      </c>
      <c r="U1483" s="28" t="str">
        <f>IF(記入用!O1483="","",ROUNDDOWN(記入用!O1483,0))</f>
        <v/>
      </c>
      <c r="W1483" s="28" t="str">
        <f>IF(記入用!P1483="","",ROUNDDOWN(記入用!P1483,0))</f>
        <v/>
      </c>
    </row>
    <row r="1484" spans="1:23">
      <c r="A1484" s="28" t="str">
        <f>IF(記入用!A1484="","",記入用!A1484)</f>
        <v/>
      </c>
      <c r="B1484" s="28" t="str">
        <f>IF(記入用!B1484="","",記入用!B1484)</f>
        <v/>
      </c>
      <c r="C1484" s="28" t="str">
        <f>IF(記入用!C1484="","",記入用!C1484)</f>
        <v/>
      </c>
      <c r="D1484" s="28" t="str">
        <f>IF(記入用!D1484="","",記入用!D1484)</f>
        <v/>
      </c>
      <c r="E1484" s="28" t="str">
        <f>IF(記入用!E1484="","",記入用!E1484)</f>
        <v/>
      </c>
      <c r="F1484" s="28" t="str">
        <f>IF(記入用!F1484="","",記入用!F1484)</f>
        <v/>
      </c>
      <c r="G1484" s="28" t="str">
        <f>IF(OR(記入用!G1484=0,記入用!H1484=0),"",ROUND((記入用!G1484+記入用!H1484)/2,0))</f>
        <v/>
      </c>
      <c r="I1484" s="28" t="str">
        <f>IF(記入用!I1484="","",記入用!I1484)</f>
        <v/>
      </c>
      <c r="K1484" s="28" t="str">
        <f>IF(記入用!J1484="","",ROUNDDOWN(記入用!J1484,0))</f>
        <v/>
      </c>
      <c r="M1484" s="28" t="str">
        <f>IF(記入用!K1484="","",記入用!K1484)</f>
        <v/>
      </c>
      <c r="O1484" s="28" t="str">
        <f>IF(記入用!M1484="","",記入用!M1484)</f>
        <v/>
      </c>
      <c r="Q1484" s="28" t="str">
        <f>IF(記入用!L1484="","",記入用!L1484)</f>
        <v/>
      </c>
      <c r="S1484" s="28" t="str">
        <f>IF(記入用!N1484="","",ROUNDUP(記入用!N1484,1))</f>
        <v/>
      </c>
      <c r="U1484" s="28" t="str">
        <f>IF(記入用!O1484="","",ROUNDDOWN(記入用!O1484,0))</f>
        <v/>
      </c>
      <c r="W1484" s="28" t="str">
        <f>IF(記入用!P1484="","",ROUNDDOWN(記入用!P1484,0))</f>
        <v/>
      </c>
    </row>
    <row r="1485" spans="1:23">
      <c r="A1485" s="28" t="str">
        <f>IF(記入用!A1485="","",記入用!A1485)</f>
        <v/>
      </c>
      <c r="B1485" s="28" t="str">
        <f>IF(記入用!B1485="","",記入用!B1485)</f>
        <v/>
      </c>
      <c r="C1485" s="28" t="str">
        <f>IF(記入用!C1485="","",記入用!C1485)</f>
        <v/>
      </c>
      <c r="D1485" s="28" t="str">
        <f>IF(記入用!D1485="","",記入用!D1485)</f>
        <v/>
      </c>
      <c r="E1485" s="28" t="str">
        <f>IF(記入用!E1485="","",記入用!E1485)</f>
        <v/>
      </c>
      <c r="F1485" s="28" t="str">
        <f>IF(記入用!F1485="","",記入用!F1485)</f>
        <v/>
      </c>
      <c r="G1485" s="28" t="str">
        <f>IF(OR(記入用!G1485=0,記入用!H1485=0),"",ROUND((記入用!G1485+記入用!H1485)/2,0))</f>
        <v/>
      </c>
      <c r="I1485" s="28" t="str">
        <f>IF(記入用!I1485="","",記入用!I1485)</f>
        <v/>
      </c>
      <c r="K1485" s="28" t="str">
        <f>IF(記入用!J1485="","",ROUNDDOWN(記入用!J1485,0))</f>
        <v/>
      </c>
      <c r="M1485" s="28" t="str">
        <f>IF(記入用!K1485="","",記入用!K1485)</f>
        <v/>
      </c>
      <c r="O1485" s="28" t="str">
        <f>IF(記入用!M1485="","",記入用!M1485)</f>
        <v/>
      </c>
      <c r="Q1485" s="28" t="str">
        <f>IF(記入用!L1485="","",記入用!L1485)</f>
        <v/>
      </c>
      <c r="S1485" s="28" t="str">
        <f>IF(記入用!N1485="","",ROUNDUP(記入用!N1485,1))</f>
        <v/>
      </c>
      <c r="U1485" s="28" t="str">
        <f>IF(記入用!O1485="","",ROUNDDOWN(記入用!O1485,0))</f>
        <v/>
      </c>
      <c r="W1485" s="28" t="str">
        <f>IF(記入用!P1485="","",ROUNDDOWN(記入用!P1485,0))</f>
        <v/>
      </c>
    </row>
    <row r="1486" spans="1:23">
      <c r="A1486" s="28" t="str">
        <f>IF(記入用!A1486="","",記入用!A1486)</f>
        <v/>
      </c>
      <c r="B1486" s="28" t="str">
        <f>IF(記入用!B1486="","",記入用!B1486)</f>
        <v/>
      </c>
      <c r="C1486" s="28" t="str">
        <f>IF(記入用!C1486="","",記入用!C1486)</f>
        <v/>
      </c>
      <c r="D1486" s="28" t="str">
        <f>IF(記入用!D1486="","",記入用!D1486)</f>
        <v/>
      </c>
      <c r="E1486" s="28" t="str">
        <f>IF(記入用!E1486="","",記入用!E1486)</f>
        <v/>
      </c>
      <c r="F1486" s="28" t="str">
        <f>IF(記入用!F1486="","",記入用!F1486)</f>
        <v/>
      </c>
      <c r="G1486" s="28" t="str">
        <f>IF(OR(記入用!G1486=0,記入用!H1486=0),"",ROUND((記入用!G1486+記入用!H1486)/2,0))</f>
        <v/>
      </c>
      <c r="I1486" s="28" t="str">
        <f>IF(記入用!I1486="","",記入用!I1486)</f>
        <v/>
      </c>
      <c r="K1486" s="28" t="str">
        <f>IF(記入用!J1486="","",ROUNDDOWN(記入用!J1486,0))</f>
        <v/>
      </c>
      <c r="M1486" s="28" t="str">
        <f>IF(記入用!K1486="","",記入用!K1486)</f>
        <v/>
      </c>
      <c r="O1486" s="28" t="str">
        <f>IF(記入用!M1486="","",記入用!M1486)</f>
        <v/>
      </c>
      <c r="Q1486" s="28" t="str">
        <f>IF(記入用!L1486="","",記入用!L1486)</f>
        <v/>
      </c>
      <c r="S1486" s="28" t="str">
        <f>IF(記入用!N1486="","",ROUNDUP(記入用!N1486,1))</f>
        <v/>
      </c>
      <c r="U1486" s="28" t="str">
        <f>IF(記入用!O1486="","",ROUNDDOWN(記入用!O1486,0))</f>
        <v/>
      </c>
      <c r="W1486" s="28" t="str">
        <f>IF(記入用!P1486="","",ROUNDDOWN(記入用!P1486,0))</f>
        <v/>
      </c>
    </row>
    <row r="1487" spans="1:23">
      <c r="A1487" s="28" t="str">
        <f>IF(記入用!A1487="","",記入用!A1487)</f>
        <v/>
      </c>
      <c r="B1487" s="28" t="str">
        <f>IF(記入用!B1487="","",記入用!B1487)</f>
        <v/>
      </c>
      <c r="C1487" s="28" t="str">
        <f>IF(記入用!C1487="","",記入用!C1487)</f>
        <v/>
      </c>
      <c r="D1487" s="28" t="str">
        <f>IF(記入用!D1487="","",記入用!D1487)</f>
        <v/>
      </c>
      <c r="E1487" s="28" t="str">
        <f>IF(記入用!E1487="","",記入用!E1487)</f>
        <v/>
      </c>
      <c r="F1487" s="28" t="str">
        <f>IF(記入用!F1487="","",記入用!F1487)</f>
        <v/>
      </c>
      <c r="G1487" s="28" t="str">
        <f>IF(OR(記入用!G1487=0,記入用!H1487=0),"",ROUND((記入用!G1487+記入用!H1487)/2,0))</f>
        <v/>
      </c>
      <c r="I1487" s="28" t="str">
        <f>IF(記入用!I1487="","",記入用!I1487)</f>
        <v/>
      </c>
      <c r="K1487" s="28" t="str">
        <f>IF(記入用!J1487="","",ROUNDDOWN(記入用!J1487,0))</f>
        <v/>
      </c>
      <c r="M1487" s="28" t="str">
        <f>IF(記入用!K1487="","",記入用!K1487)</f>
        <v/>
      </c>
      <c r="O1487" s="28" t="str">
        <f>IF(記入用!M1487="","",記入用!M1487)</f>
        <v/>
      </c>
      <c r="Q1487" s="28" t="str">
        <f>IF(記入用!L1487="","",記入用!L1487)</f>
        <v/>
      </c>
      <c r="S1487" s="28" t="str">
        <f>IF(記入用!N1487="","",ROUNDUP(記入用!N1487,1))</f>
        <v/>
      </c>
      <c r="U1487" s="28" t="str">
        <f>IF(記入用!O1487="","",ROUNDDOWN(記入用!O1487,0))</f>
        <v/>
      </c>
      <c r="W1487" s="28" t="str">
        <f>IF(記入用!P1487="","",ROUNDDOWN(記入用!P1487,0))</f>
        <v/>
      </c>
    </row>
    <row r="1488" spans="1:23">
      <c r="A1488" s="28" t="str">
        <f>IF(記入用!A1488="","",記入用!A1488)</f>
        <v/>
      </c>
      <c r="B1488" s="28" t="str">
        <f>IF(記入用!B1488="","",記入用!B1488)</f>
        <v/>
      </c>
      <c r="C1488" s="28" t="str">
        <f>IF(記入用!C1488="","",記入用!C1488)</f>
        <v/>
      </c>
      <c r="D1488" s="28" t="str">
        <f>IF(記入用!D1488="","",記入用!D1488)</f>
        <v/>
      </c>
      <c r="E1488" s="28" t="str">
        <f>IF(記入用!E1488="","",記入用!E1488)</f>
        <v/>
      </c>
      <c r="F1488" s="28" t="str">
        <f>IF(記入用!F1488="","",記入用!F1488)</f>
        <v/>
      </c>
      <c r="G1488" s="28" t="str">
        <f>IF(OR(記入用!G1488=0,記入用!H1488=0),"",ROUND((記入用!G1488+記入用!H1488)/2,0))</f>
        <v/>
      </c>
      <c r="I1488" s="28" t="str">
        <f>IF(記入用!I1488="","",記入用!I1488)</f>
        <v/>
      </c>
      <c r="K1488" s="28" t="str">
        <f>IF(記入用!J1488="","",ROUNDDOWN(記入用!J1488,0))</f>
        <v/>
      </c>
      <c r="M1488" s="28" t="str">
        <f>IF(記入用!K1488="","",記入用!K1488)</f>
        <v/>
      </c>
      <c r="O1488" s="28" t="str">
        <f>IF(記入用!M1488="","",記入用!M1488)</f>
        <v/>
      </c>
      <c r="Q1488" s="28" t="str">
        <f>IF(記入用!L1488="","",記入用!L1488)</f>
        <v/>
      </c>
      <c r="S1488" s="28" t="str">
        <f>IF(記入用!N1488="","",ROUNDUP(記入用!N1488,1))</f>
        <v/>
      </c>
      <c r="U1488" s="28" t="str">
        <f>IF(記入用!O1488="","",ROUNDDOWN(記入用!O1488,0))</f>
        <v/>
      </c>
      <c r="W1488" s="28" t="str">
        <f>IF(記入用!P1488="","",ROUNDDOWN(記入用!P1488,0))</f>
        <v/>
      </c>
    </row>
    <row r="1489" spans="1:23">
      <c r="A1489" s="28" t="str">
        <f>IF(記入用!A1489="","",記入用!A1489)</f>
        <v/>
      </c>
      <c r="B1489" s="28" t="str">
        <f>IF(記入用!B1489="","",記入用!B1489)</f>
        <v/>
      </c>
      <c r="C1489" s="28" t="str">
        <f>IF(記入用!C1489="","",記入用!C1489)</f>
        <v/>
      </c>
      <c r="D1489" s="28" t="str">
        <f>IF(記入用!D1489="","",記入用!D1489)</f>
        <v/>
      </c>
      <c r="E1489" s="28" t="str">
        <f>IF(記入用!E1489="","",記入用!E1489)</f>
        <v/>
      </c>
      <c r="F1489" s="28" t="str">
        <f>IF(記入用!F1489="","",記入用!F1489)</f>
        <v/>
      </c>
      <c r="G1489" s="28" t="str">
        <f>IF(OR(記入用!G1489=0,記入用!H1489=0),"",ROUND((記入用!G1489+記入用!H1489)/2,0))</f>
        <v/>
      </c>
      <c r="I1489" s="28" t="str">
        <f>IF(記入用!I1489="","",記入用!I1489)</f>
        <v/>
      </c>
      <c r="K1489" s="28" t="str">
        <f>IF(記入用!J1489="","",ROUNDDOWN(記入用!J1489,0))</f>
        <v/>
      </c>
      <c r="M1489" s="28" t="str">
        <f>IF(記入用!K1489="","",記入用!K1489)</f>
        <v/>
      </c>
      <c r="O1489" s="28" t="str">
        <f>IF(記入用!M1489="","",記入用!M1489)</f>
        <v/>
      </c>
      <c r="Q1489" s="28" t="str">
        <f>IF(記入用!L1489="","",記入用!L1489)</f>
        <v/>
      </c>
      <c r="S1489" s="28" t="str">
        <f>IF(記入用!N1489="","",ROUNDUP(記入用!N1489,1))</f>
        <v/>
      </c>
      <c r="U1489" s="28" t="str">
        <f>IF(記入用!O1489="","",ROUNDDOWN(記入用!O1489,0))</f>
        <v/>
      </c>
      <c r="W1489" s="28" t="str">
        <f>IF(記入用!P1489="","",ROUNDDOWN(記入用!P1489,0))</f>
        <v/>
      </c>
    </row>
    <row r="1490" spans="1:23">
      <c r="A1490" s="28" t="str">
        <f>IF(記入用!A1490="","",記入用!A1490)</f>
        <v/>
      </c>
      <c r="B1490" s="28" t="str">
        <f>IF(記入用!B1490="","",記入用!B1490)</f>
        <v/>
      </c>
      <c r="C1490" s="28" t="str">
        <f>IF(記入用!C1490="","",記入用!C1490)</f>
        <v/>
      </c>
      <c r="D1490" s="28" t="str">
        <f>IF(記入用!D1490="","",記入用!D1490)</f>
        <v/>
      </c>
      <c r="E1490" s="28" t="str">
        <f>IF(記入用!E1490="","",記入用!E1490)</f>
        <v/>
      </c>
      <c r="F1490" s="28" t="str">
        <f>IF(記入用!F1490="","",記入用!F1490)</f>
        <v/>
      </c>
      <c r="G1490" s="28" t="str">
        <f>IF(OR(記入用!G1490=0,記入用!H1490=0),"",ROUND((記入用!G1490+記入用!H1490)/2,0))</f>
        <v/>
      </c>
      <c r="I1490" s="28" t="str">
        <f>IF(記入用!I1490="","",記入用!I1490)</f>
        <v/>
      </c>
      <c r="K1490" s="28" t="str">
        <f>IF(記入用!J1490="","",ROUNDDOWN(記入用!J1490,0))</f>
        <v/>
      </c>
      <c r="M1490" s="28" t="str">
        <f>IF(記入用!K1490="","",記入用!K1490)</f>
        <v/>
      </c>
      <c r="O1490" s="28" t="str">
        <f>IF(記入用!M1490="","",記入用!M1490)</f>
        <v/>
      </c>
      <c r="Q1490" s="28" t="str">
        <f>IF(記入用!L1490="","",記入用!L1490)</f>
        <v/>
      </c>
      <c r="S1490" s="28" t="str">
        <f>IF(記入用!N1490="","",ROUNDUP(記入用!N1490,1))</f>
        <v/>
      </c>
      <c r="U1490" s="28" t="str">
        <f>IF(記入用!O1490="","",ROUNDDOWN(記入用!O1490,0))</f>
        <v/>
      </c>
      <c r="W1490" s="28" t="str">
        <f>IF(記入用!P1490="","",ROUNDDOWN(記入用!P1490,0))</f>
        <v/>
      </c>
    </row>
    <row r="1491" spans="1:23">
      <c r="A1491" s="28" t="str">
        <f>IF(記入用!A1491="","",記入用!A1491)</f>
        <v/>
      </c>
      <c r="B1491" s="28" t="str">
        <f>IF(記入用!B1491="","",記入用!B1491)</f>
        <v/>
      </c>
      <c r="C1491" s="28" t="str">
        <f>IF(記入用!C1491="","",記入用!C1491)</f>
        <v/>
      </c>
      <c r="D1491" s="28" t="str">
        <f>IF(記入用!D1491="","",記入用!D1491)</f>
        <v/>
      </c>
      <c r="E1491" s="28" t="str">
        <f>IF(記入用!E1491="","",記入用!E1491)</f>
        <v/>
      </c>
      <c r="F1491" s="28" t="str">
        <f>IF(記入用!F1491="","",記入用!F1491)</f>
        <v/>
      </c>
      <c r="G1491" s="28" t="str">
        <f>IF(OR(記入用!G1491=0,記入用!H1491=0),"",ROUND((記入用!G1491+記入用!H1491)/2,0))</f>
        <v/>
      </c>
      <c r="I1491" s="28" t="str">
        <f>IF(記入用!I1491="","",記入用!I1491)</f>
        <v/>
      </c>
      <c r="K1491" s="28" t="str">
        <f>IF(記入用!J1491="","",ROUNDDOWN(記入用!J1491,0))</f>
        <v/>
      </c>
      <c r="M1491" s="28" t="str">
        <f>IF(記入用!K1491="","",記入用!K1491)</f>
        <v/>
      </c>
      <c r="O1491" s="28" t="str">
        <f>IF(記入用!M1491="","",記入用!M1491)</f>
        <v/>
      </c>
      <c r="Q1491" s="28" t="str">
        <f>IF(記入用!L1491="","",記入用!L1491)</f>
        <v/>
      </c>
      <c r="S1491" s="28" t="str">
        <f>IF(記入用!N1491="","",ROUNDUP(記入用!N1491,1))</f>
        <v/>
      </c>
      <c r="U1491" s="28" t="str">
        <f>IF(記入用!O1491="","",ROUNDDOWN(記入用!O1491,0))</f>
        <v/>
      </c>
      <c r="W1491" s="28" t="str">
        <f>IF(記入用!P1491="","",ROUNDDOWN(記入用!P1491,0))</f>
        <v/>
      </c>
    </row>
    <row r="1492" spans="1:23">
      <c r="A1492" s="28" t="str">
        <f>IF(記入用!A1492="","",記入用!A1492)</f>
        <v/>
      </c>
      <c r="B1492" s="28" t="str">
        <f>IF(記入用!B1492="","",記入用!B1492)</f>
        <v/>
      </c>
      <c r="C1492" s="28" t="str">
        <f>IF(記入用!C1492="","",記入用!C1492)</f>
        <v/>
      </c>
      <c r="D1492" s="28" t="str">
        <f>IF(記入用!D1492="","",記入用!D1492)</f>
        <v/>
      </c>
      <c r="E1492" s="28" t="str">
        <f>IF(記入用!E1492="","",記入用!E1492)</f>
        <v/>
      </c>
      <c r="F1492" s="28" t="str">
        <f>IF(記入用!F1492="","",記入用!F1492)</f>
        <v/>
      </c>
      <c r="G1492" s="28" t="str">
        <f>IF(OR(記入用!G1492=0,記入用!H1492=0),"",ROUND((記入用!G1492+記入用!H1492)/2,0))</f>
        <v/>
      </c>
      <c r="I1492" s="28" t="str">
        <f>IF(記入用!I1492="","",記入用!I1492)</f>
        <v/>
      </c>
      <c r="K1492" s="28" t="str">
        <f>IF(記入用!J1492="","",ROUNDDOWN(記入用!J1492,0))</f>
        <v/>
      </c>
      <c r="M1492" s="28" t="str">
        <f>IF(記入用!K1492="","",記入用!K1492)</f>
        <v/>
      </c>
      <c r="O1492" s="28" t="str">
        <f>IF(記入用!M1492="","",記入用!M1492)</f>
        <v/>
      </c>
      <c r="Q1492" s="28" t="str">
        <f>IF(記入用!L1492="","",記入用!L1492)</f>
        <v/>
      </c>
      <c r="S1492" s="28" t="str">
        <f>IF(記入用!N1492="","",ROUNDUP(記入用!N1492,1))</f>
        <v/>
      </c>
      <c r="U1492" s="28" t="str">
        <f>IF(記入用!O1492="","",ROUNDDOWN(記入用!O1492,0))</f>
        <v/>
      </c>
      <c r="W1492" s="28" t="str">
        <f>IF(記入用!P1492="","",ROUNDDOWN(記入用!P1492,0))</f>
        <v/>
      </c>
    </row>
    <row r="1493" spans="1:23">
      <c r="A1493" s="28" t="str">
        <f>IF(記入用!A1493="","",記入用!A1493)</f>
        <v/>
      </c>
      <c r="B1493" s="28" t="str">
        <f>IF(記入用!B1493="","",記入用!B1493)</f>
        <v/>
      </c>
      <c r="C1493" s="28" t="str">
        <f>IF(記入用!C1493="","",記入用!C1493)</f>
        <v/>
      </c>
      <c r="D1493" s="28" t="str">
        <f>IF(記入用!D1493="","",記入用!D1493)</f>
        <v/>
      </c>
      <c r="E1493" s="28" t="str">
        <f>IF(記入用!E1493="","",記入用!E1493)</f>
        <v/>
      </c>
      <c r="F1493" s="28" t="str">
        <f>IF(記入用!F1493="","",記入用!F1493)</f>
        <v/>
      </c>
      <c r="G1493" s="28" t="str">
        <f>IF(OR(記入用!G1493=0,記入用!H1493=0),"",ROUND((記入用!G1493+記入用!H1493)/2,0))</f>
        <v/>
      </c>
      <c r="I1493" s="28" t="str">
        <f>IF(記入用!I1493="","",記入用!I1493)</f>
        <v/>
      </c>
      <c r="K1493" s="28" t="str">
        <f>IF(記入用!J1493="","",ROUNDDOWN(記入用!J1493,0))</f>
        <v/>
      </c>
      <c r="M1493" s="28" t="str">
        <f>IF(記入用!K1493="","",記入用!K1493)</f>
        <v/>
      </c>
      <c r="O1493" s="28" t="str">
        <f>IF(記入用!M1493="","",記入用!M1493)</f>
        <v/>
      </c>
      <c r="Q1493" s="28" t="str">
        <f>IF(記入用!L1493="","",記入用!L1493)</f>
        <v/>
      </c>
      <c r="S1493" s="28" t="str">
        <f>IF(記入用!N1493="","",ROUNDUP(記入用!N1493,1))</f>
        <v/>
      </c>
      <c r="U1493" s="28" t="str">
        <f>IF(記入用!O1493="","",ROUNDDOWN(記入用!O1493,0))</f>
        <v/>
      </c>
      <c r="W1493" s="28" t="str">
        <f>IF(記入用!P1493="","",ROUNDDOWN(記入用!P1493,0))</f>
        <v/>
      </c>
    </row>
    <row r="1494" spans="1:23">
      <c r="A1494" s="28" t="str">
        <f>IF(記入用!A1494="","",記入用!A1494)</f>
        <v/>
      </c>
      <c r="B1494" s="28" t="str">
        <f>IF(記入用!B1494="","",記入用!B1494)</f>
        <v/>
      </c>
      <c r="C1494" s="28" t="str">
        <f>IF(記入用!C1494="","",記入用!C1494)</f>
        <v/>
      </c>
      <c r="D1494" s="28" t="str">
        <f>IF(記入用!D1494="","",記入用!D1494)</f>
        <v/>
      </c>
      <c r="E1494" s="28" t="str">
        <f>IF(記入用!E1494="","",記入用!E1494)</f>
        <v/>
      </c>
      <c r="F1494" s="28" t="str">
        <f>IF(記入用!F1494="","",記入用!F1494)</f>
        <v/>
      </c>
      <c r="G1494" s="28" t="str">
        <f>IF(OR(記入用!G1494=0,記入用!H1494=0),"",ROUND((記入用!G1494+記入用!H1494)/2,0))</f>
        <v/>
      </c>
      <c r="I1494" s="28" t="str">
        <f>IF(記入用!I1494="","",記入用!I1494)</f>
        <v/>
      </c>
      <c r="K1494" s="28" t="str">
        <f>IF(記入用!J1494="","",ROUNDDOWN(記入用!J1494,0))</f>
        <v/>
      </c>
      <c r="M1494" s="28" t="str">
        <f>IF(記入用!K1494="","",記入用!K1494)</f>
        <v/>
      </c>
      <c r="O1494" s="28" t="str">
        <f>IF(記入用!M1494="","",記入用!M1494)</f>
        <v/>
      </c>
      <c r="Q1494" s="28" t="str">
        <f>IF(記入用!L1494="","",記入用!L1494)</f>
        <v/>
      </c>
      <c r="S1494" s="28" t="str">
        <f>IF(記入用!N1494="","",ROUNDUP(記入用!N1494,1))</f>
        <v/>
      </c>
      <c r="U1494" s="28" t="str">
        <f>IF(記入用!O1494="","",ROUNDDOWN(記入用!O1494,0))</f>
        <v/>
      </c>
      <c r="W1494" s="28" t="str">
        <f>IF(記入用!P1494="","",ROUNDDOWN(記入用!P1494,0))</f>
        <v/>
      </c>
    </row>
    <row r="1495" spans="1:23">
      <c r="A1495" s="28" t="str">
        <f>IF(記入用!A1495="","",記入用!A1495)</f>
        <v/>
      </c>
      <c r="B1495" s="28" t="str">
        <f>IF(記入用!B1495="","",記入用!B1495)</f>
        <v/>
      </c>
      <c r="C1495" s="28" t="str">
        <f>IF(記入用!C1495="","",記入用!C1495)</f>
        <v/>
      </c>
      <c r="D1495" s="28" t="str">
        <f>IF(記入用!D1495="","",記入用!D1495)</f>
        <v/>
      </c>
      <c r="E1495" s="28" t="str">
        <f>IF(記入用!E1495="","",記入用!E1495)</f>
        <v/>
      </c>
      <c r="F1495" s="28" t="str">
        <f>IF(記入用!F1495="","",記入用!F1495)</f>
        <v/>
      </c>
      <c r="G1495" s="28" t="str">
        <f>IF(OR(記入用!G1495=0,記入用!H1495=0),"",ROUND((記入用!G1495+記入用!H1495)/2,0))</f>
        <v/>
      </c>
      <c r="I1495" s="28" t="str">
        <f>IF(記入用!I1495="","",記入用!I1495)</f>
        <v/>
      </c>
      <c r="K1495" s="28" t="str">
        <f>IF(記入用!J1495="","",ROUNDDOWN(記入用!J1495,0))</f>
        <v/>
      </c>
      <c r="M1495" s="28" t="str">
        <f>IF(記入用!K1495="","",記入用!K1495)</f>
        <v/>
      </c>
      <c r="O1495" s="28" t="str">
        <f>IF(記入用!M1495="","",記入用!M1495)</f>
        <v/>
      </c>
      <c r="Q1495" s="28" t="str">
        <f>IF(記入用!L1495="","",記入用!L1495)</f>
        <v/>
      </c>
      <c r="S1495" s="28" t="str">
        <f>IF(記入用!N1495="","",ROUNDUP(記入用!N1495,1))</f>
        <v/>
      </c>
      <c r="U1495" s="28" t="str">
        <f>IF(記入用!O1495="","",ROUNDDOWN(記入用!O1495,0))</f>
        <v/>
      </c>
      <c r="W1495" s="28" t="str">
        <f>IF(記入用!P1495="","",ROUNDDOWN(記入用!P1495,0))</f>
        <v/>
      </c>
    </row>
    <row r="1496" spans="1:23">
      <c r="A1496" s="28" t="str">
        <f>IF(記入用!A1496="","",記入用!A1496)</f>
        <v/>
      </c>
      <c r="B1496" s="28" t="str">
        <f>IF(記入用!B1496="","",記入用!B1496)</f>
        <v/>
      </c>
      <c r="C1496" s="28" t="str">
        <f>IF(記入用!C1496="","",記入用!C1496)</f>
        <v/>
      </c>
      <c r="D1496" s="28" t="str">
        <f>IF(記入用!D1496="","",記入用!D1496)</f>
        <v/>
      </c>
      <c r="E1496" s="28" t="str">
        <f>IF(記入用!E1496="","",記入用!E1496)</f>
        <v/>
      </c>
      <c r="F1496" s="28" t="str">
        <f>IF(記入用!F1496="","",記入用!F1496)</f>
        <v/>
      </c>
      <c r="G1496" s="28" t="str">
        <f>IF(OR(記入用!G1496=0,記入用!H1496=0),"",ROUND((記入用!G1496+記入用!H1496)/2,0))</f>
        <v/>
      </c>
      <c r="I1496" s="28" t="str">
        <f>IF(記入用!I1496="","",記入用!I1496)</f>
        <v/>
      </c>
      <c r="K1496" s="28" t="str">
        <f>IF(記入用!J1496="","",ROUNDDOWN(記入用!J1496,0))</f>
        <v/>
      </c>
      <c r="M1496" s="28" t="str">
        <f>IF(記入用!K1496="","",記入用!K1496)</f>
        <v/>
      </c>
      <c r="O1496" s="28" t="str">
        <f>IF(記入用!M1496="","",記入用!M1496)</f>
        <v/>
      </c>
      <c r="Q1496" s="28" t="str">
        <f>IF(記入用!L1496="","",記入用!L1496)</f>
        <v/>
      </c>
      <c r="S1496" s="28" t="str">
        <f>IF(記入用!N1496="","",ROUNDUP(記入用!N1496,1))</f>
        <v/>
      </c>
      <c r="U1496" s="28" t="str">
        <f>IF(記入用!O1496="","",ROUNDDOWN(記入用!O1496,0))</f>
        <v/>
      </c>
      <c r="W1496" s="28" t="str">
        <f>IF(記入用!P1496="","",ROUNDDOWN(記入用!P1496,0))</f>
        <v/>
      </c>
    </row>
    <row r="1497" spans="1:23">
      <c r="A1497" s="28" t="str">
        <f>IF(記入用!A1497="","",記入用!A1497)</f>
        <v/>
      </c>
      <c r="B1497" s="28" t="str">
        <f>IF(記入用!B1497="","",記入用!B1497)</f>
        <v/>
      </c>
      <c r="C1497" s="28" t="str">
        <f>IF(記入用!C1497="","",記入用!C1497)</f>
        <v/>
      </c>
      <c r="D1497" s="28" t="str">
        <f>IF(記入用!D1497="","",記入用!D1497)</f>
        <v/>
      </c>
      <c r="E1497" s="28" t="str">
        <f>IF(記入用!E1497="","",記入用!E1497)</f>
        <v/>
      </c>
      <c r="F1497" s="28" t="str">
        <f>IF(記入用!F1497="","",記入用!F1497)</f>
        <v/>
      </c>
      <c r="G1497" s="28" t="str">
        <f>IF(OR(記入用!G1497=0,記入用!H1497=0),"",ROUND((記入用!G1497+記入用!H1497)/2,0))</f>
        <v/>
      </c>
      <c r="I1497" s="28" t="str">
        <f>IF(記入用!I1497="","",記入用!I1497)</f>
        <v/>
      </c>
      <c r="K1497" s="28" t="str">
        <f>IF(記入用!J1497="","",ROUNDDOWN(記入用!J1497,0))</f>
        <v/>
      </c>
      <c r="M1497" s="28" t="str">
        <f>IF(記入用!K1497="","",記入用!K1497)</f>
        <v/>
      </c>
      <c r="O1497" s="28" t="str">
        <f>IF(記入用!M1497="","",記入用!M1497)</f>
        <v/>
      </c>
      <c r="Q1497" s="28" t="str">
        <f>IF(記入用!L1497="","",記入用!L1497)</f>
        <v/>
      </c>
      <c r="S1497" s="28" t="str">
        <f>IF(記入用!N1497="","",ROUNDUP(記入用!N1497,1))</f>
        <v/>
      </c>
      <c r="U1497" s="28" t="str">
        <f>IF(記入用!O1497="","",ROUNDDOWN(記入用!O1497,0))</f>
        <v/>
      </c>
      <c r="W1497" s="28" t="str">
        <f>IF(記入用!P1497="","",ROUNDDOWN(記入用!P1497,0))</f>
        <v/>
      </c>
    </row>
    <row r="1498" spans="1:23">
      <c r="A1498" s="28" t="str">
        <f>IF(記入用!A1498="","",記入用!A1498)</f>
        <v/>
      </c>
      <c r="B1498" s="28" t="str">
        <f>IF(記入用!B1498="","",記入用!B1498)</f>
        <v/>
      </c>
      <c r="C1498" s="28" t="str">
        <f>IF(記入用!C1498="","",記入用!C1498)</f>
        <v/>
      </c>
      <c r="D1498" s="28" t="str">
        <f>IF(記入用!D1498="","",記入用!D1498)</f>
        <v/>
      </c>
      <c r="E1498" s="28" t="str">
        <f>IF(記入用!E1498="","",記入用!E1498)</f>
        <v/>
      </c>
      <c r="F1498" s="28" t="str">
        <f>IF(記入用!F1498="","",記入用!F1498)</f>
        <v/>
      </c>
      <c r="G1498" s="28" t="str">
        <f>IF(OR(記入用!G1498=0,記入用!H1498=0),"",ROUND((記入用!G1498+記入用!H1498)/2,0))</f>
        <v/>
      </c>
      <c r="I1498" s="28" t="str">
        <f>IF(記入用!I1498="","",記入用!I1498)</f>
        <v/>
      </c>
      <c r="K1498" s="28" t="str">
        <f>IF(記入用!J1498="","",ROUNDDOWN(記入用!J1498,0))</f>
        <v/>
      </c>
      <c r="M1498" s="28" t="str">
        <f>IF(記入用!K1498="","",記入用!K1498)</f>
        <v/>
      </c>
      <c r="O1498" s="28" t="str">
        <f>IF(記入用!M1498="","",記入用!M1498)</f>
        <v/>
      </c>
      <c r="Q1498" s="28" t="str">
        <f>IF(記入用!L1498="","",記入用!L1498)</f>
        <v/>
      </c>
      <c r="S1498" s="28" t="str">
        <f>IF(記入用!N1498="","",ROUNDUP(記入用!N1498,1))</f>
        <v/>
      </c>
      <c r="U1498" s="28" t="str">
        <f>IF(記入用!O1498="","",ROUNDDOWN(記入用!O1498,0))</f>
        <v/>
      </c>
      <c r="W1498" s="28" t="str">
        <f>IF(記入用!P1498="","",ROUNDDOWN(記入用!P1498,0))</f>
        <v/>
      </c>
    </row>
    <row r="1499" spans="1:23">
      <c r="A1499" s="28" t="str">
        <f>IF(記入用!A1499="","",記入用!A1499)</f>
        <v/>
      </c>
      <c r="B1499" s="28" t="str">
        <f>IF(記入用!B1499="","",記入用!B1499)</f>
        <v/>
      </c>
      <c r="C1499" s="28" t="str">
        <f>IF(記入用!C1499="","",記入用!C1499)</f>
        <v/>
      </c>
      <c r="D1499" s="28" t="str">
        <f>IF(記入用!D1499="","",記入用!D1499)</f>
        <v/>
      </c>
      <c r="E1499" s="28" t="str">
        <f>IF(記入用!E1499="","",記入用!E1499)</f>
        <v/>
      </c>
      <c r="F1499" s="28" t="str">
        <f>IF(記入用!F1499="","",記入用!F1499)</f>
        <v/>
      </c>
      <c r="G1499" s="28" t="str">
        <f>IF(OR(記入用!G1499=0,記入用!H1499=0),"",ROUND((記入用!G1499+記入用!H1499)/2,0))</f>
        <v/>
      </c>
      <c r="I1499" s="28" t="str">
        <f>IF(記入用!I1499="","",記入用!I1499)</f>
        <v/>
      </c>
      <c r="K1499" s="28" t="str">
        <f>IF(記入用!J1499="","",ROUNDDOWN(記入用!J1499,0))</f>
        <v/>
      </c>
      <c r="M1499" s="28" t="str">
        <f>IF(記入用!K1499="","",記入用!K1499)</f>
        <v/>
      </c>
      <c r="O1499" s="28" t="str">
        <f>IF(記入用!M1499="","",記入用!M1499)</f>
        <v/>
      </c>
      <c r="Q1499" s="28" t="str">
        <f>IF(記入用!L1499="","",記入用!L1499)</f>
        <v/>
      </c>
      <c r="S1499" s="28" t="str">
        <f>IF(記入用!N1499="","",ROUNDUP(記入用!N1499,1))</f>
        <v/>
      </c>
      <c r="U1499" s="28" t="str">
        <f>IF(記入用!O1499="","",ROUNDDOWN(記入用!O1499,0))</f>
        <v/>
      </c>
      <c r="W1499" s="28" t="str">
        <f>IF(記入用!P1499="","",ROUNDDOWN(記入用!P1499,0))</f>
        <v/>
      </c>
    </row>
    <row r="1500" spans="1:23">
      <c r="A1500" s="28" t="str">
        <f>IF(記入用!A1500="","",記入用!A1500)</f>
        <v/>
      </c>
      <c r="B1500" s="28" t="str">
        <f>IF(記入用!B1500="","",記入用!B1500)</f>
        <v/>
      </c>
      <c r="C1500" s="28" t="str">
        <f>IF(記入用!C1500="","",記入用!C1500)</f>
        <v/>
      </c>
      <c r="D1500" s="28" t="str">
        <f>IF(記入用!D1500="","",記入用!D1500)</f>
        <v/>
      </c>
      <c r="E1500" s="28" t="str">
        <f>IF(記入用!E1500="","",記入用!E1500)</f>
        <v/>
      </c>
      <c r="F1500" s="28" t="str">
        <f>IF(記入用!F1500="","",記入用!F1500)</f>
        <v/>
      </c>
      <c r="G1500" s="28" t="str">
        <f>IF(OR(記入用!G1500=0,記入用!H1500=0),"",ROUND((記入用!G1500+記入用!H1500)/2,0))</f>
        <v/>
      </c>
      <c r="I1500" s="28" t="str">
        <f>IF(記入用!I1500="","",記入用!I1500)</f>
        <v/>
      </c>
      <c r="K1500" s="28" t="str">
        <f>IF(記入用!J1500="","",ROUNDDOWN(記入用!J1500,0))</f>
        <v/>
      </c>
      <c r="M1500" s="28" t="str">
        <f>IF(記入用!K1500="","",記入用!K1500)</f>
        <v/>
      </c>
      <c r="O1500" s="28" t="str">
        <f>IF(記入用!M1500="","",記入用!M1500)</f>
        <v/>
      </c>
      <c r="Q1500" s="28" t="str">
        <f>IF(記入用!L1500="","",記入用!L1500)</f>
        <v/>
      </c>
      <c r="S1500" s="28" t="str">
        <f>IF(記入用!N1500="","",ROUNDUP(記入用!N1500,1))</f>
        <v/>
      </c>
      <c r="U1500" s="28" t="str">
        <f>IF(記入用!O1500="","",ROUNDDOWN(記入用!O1500,0))</f>
        <v/>
      </c>
      <c r="W1500" s="28" t="str">
        <f>IF(記入用!P1500="","",ROUNDDOWN(記入用!P1500,0))</f>
        <v/>
      </c>
    </row>
    <row r="1501" spans="1:23">
      <c r="A1501" s="28" t="str">
        <f>IF(記入用!A1501="","",記入用!A1501)</f>
        <v/>
      </c>
      <c r="B1501" s="28" t="str">
        <f>IF(記入用!B1501="","",記入用!B1501)</f>
        <v/>
      </c>
      <c r="C1501" s="28" t="str">
        <f>IF(記入用!C1501="","",記入用!C1501)</f>
        <v/>
      </c>
      <c r="D1501" s="28" t="str">
        <f>IF(記入用!D1501="","",記入用!D1501)</f>
        <v/>
      </c>
      <c r="E1501" s="28" t="str">
        <f>IF(記入用!E1501="","",記入用!E1501)</f>
        <v/>
      </c>
      <c r="F1501" s="28" t="str">
        <f>IF(記入用!F1501="","",記入用!F1501)</f>
        <v/>
      </c>
      <c r="G1501" s="28" t="str">
        <f>IF(OR(記入用!G1501=0,記入用!H1501=0),"",ROUND((記入用!G1501+記入用!H1501)/2,0))</f>
        <v/>
      </c>
      <c r="I1501" s="28" t="str">
        <f>IF(記入用!I1501="","",記入用!I1501)</f>
        <v/>
      </c>
      <c r="K1501" s="28" t="str">
        <f>IF(記入用!J1501="","",ROUNDDOWN(記入用!J1501,0))</f>
        <v/>
      </c>
      <c r="M1501" s="28" t="str">
        <f>IF(記入用!K1501="","",記入用!K1501)</f>
        <v/>
      </c>
      <c r="O1501" s="28" t="str">
        <f>IF(記入用!M1501="","",記入用!M1501)</f>
        <v/>
      </c>
      <c r="Q1501" s="28" t="str">
        <f>IF(記入用!L1501="","",記入用!L1501)</f>
        <v/>
      </c>
      <c r="S1501" s="28" t="str">
        <f>IF(記入用!N1501="","",ROUNDUP(記入用!N1501,1))</f>
        <v/>
      </c>
      <c r="U1501" s="28" t="str">
        <f>IF(記入用!O1501="","",ROUNDDOWN(記入用!O1501,0))</f>
        <v/>
      </c>
      <c r="W1501" s="28" t="str">
        <f>IF(記入用!P1501="","",ROUNDDOWN(記入用!P1501,0))</f>
        <v/>
      </c>
    </row>
    <row r="1502" spans="1:23">
      <c r="A1502" s="28" t="str">
        <f>IF(記入用!A1502="","",記入用!A1502)</f>
        <v/>
      </c>
      <c r="B1502" s="28" t="str">
        <f>IF(記入用!B1502="","",記入用!B1502)</f>
        <v/>
      </c>
      <c r="C1502" s="28" t="str">
        <f>IF(記入用!C1502="","",記入用!C1502)</f>
        <v/>
      </c>
      <c r="D1502" s="28" t="str">
        <f>IF(記入用!D1502="","",記入用!D1502)</f>
        <v/>
      </c>
      <c r="E1502" s="28" t="str">
        <f>IF(記入用!E1502="","",記入用!E1502)</f>
        <v/>
      </c>
      <c r="F1502" s="28" t="str">
        <f>IF(記入用!F1502="","",記入用!F1502)</f>
        <v/>
      </c>
      <c r="G1502" s="28" t="str">
        <f>IF(OR(記入用!G1502=0,記入用!H1502=0),"",ROUND((記入用!G1502+記入用!H1502)/2,0))</f>
        <v/>
      </c>
      <c r="I1502" s="28" t="str">
        <f>IF(記入用!I1502="","",記入用!I1502)</f>
        <v/>
      </c>
      <c r="K1502" s="28" t="str">
        <f>IF(記入用!J1502="","",ROUNDDOWN(記入用!J1502,0))</f>
        <v/>
      </c>
      <c r="M1502" s="28" t="str">
        <f>IF(記入用!K1502="","",記入用!K1502)</f>
        <v/>
      </c>
      <c r="O1502" s="28" t="str">
        <f>IF(記入用!M1502="","",記入用!M1502)</f>
        <v/>
      </c>
      <c r="Q1502" s="28" t="str">
        <f>IF(記入用!L1502="","",記入用!L1502)</f>
        <v/>
      </c>
      <c r="S1502" s="28" t="str">
        <f>IF(記入用!N1502="","",ROUNDUP(記入用!N1502,1))</f>
        <v/>
      </c>
      <c r="U1502" s="28" t="str">
        <f>IF(記入用!O1502="","",ROUNDDOWN(記入用!O1502,0))</f>
        <v/>
      </c>
      <c r="W1502" s="28" t="str">
        <f>IF(記入用!P1502="","",ROUNDDOWN(記入用!P1502,0))</f>
        <v/>
      </c>
    </row>
    <row r="1503" spans="1:23">
      <c r="A1503" s="28" t="str">
        <f>IF(記入用!A1503="","",記入用!A1503)</f>
        <v/>
      </c>
      <c r="B1503" s="28" t="str">
        <f>IF(記入用!B1503="","",記入用!B1503)</f>
        <v/>
      </c>
      <c r="C1503" s="28" t="str">
        <f>IF(記入用!C1503="","",記入用!C1503)</f>
        <v/>
      </c>
      <c r="D1503" s="28" t="str">
        <f>IF(記入用!D1503="","",記入用!D1503)</f>
        <v/>
      </c>
      <c r="E1503" s="28" t="str">
        <f>IF(記入用!E1503="","",記入用!E1503)</f>
        <v/>
      </c>
      <c r="F1503" s="28" t="str">
        <f>IF(記入用!F1503="","",記入用!F1503)</f>
        <v/>
      </c>
      <c r="G1503" s="28" t="str">
        <f>IF(OR(記入用!G1503=0,記入用!H1503=0),"",ROUND((記入用!G1503+記入用!H1503)/2,0))</f>
        <v/>
      </c>
      <c r="I1503" s="28" t="str">
        <f>IF(記入用!I1503="","",記入用!I1503)</f>
        <v/>
      </c>
      <c r="K1503" s="28" t="str">
        <f>IF(記入用!J1503="","",ROUNDDOWN(記入用!J1503,0))</f>
        <v/>
      </c>
      <c r="M1503" s="28" t="str">
        <f>IF(記入用!K1503="","",記入用!K1503)</f>
        <v/>
      </c>
      <c r="O1503" s="28" t="str">
        <f>IF(記入用!M1503="","",記入用!M1503)</f>
        <v/>
      </c>
      <c r="Q1503" s="28" t="str">
        <f>IF(記入用!L1503="","",記入用!L1503)</f>
        <v/>
      </c>
      <c r="S1503" s="28" t="str">
        <f>IF(記入用!N1503="","",ROUNDUP(記入用!N1503,1))</f>
        <v/>
      </c>
      <c r="U1503" s="28" t="str">
        <f>IF(記入用!O1503="","",ROUNDDOWN(記入用!O1503,0))</f>
        <v/>
      </c>
      <c r="W1503" s="28" t="str">
        <f>IF(記入用!P1503="","",ROUNDDOWN(記入用!P1503,0))</f>
        <v/>
      </c>
    </row>
    <row r="1504" spans="1:23">
      <c r="A1504" s="28" t="str">
        <f>IF(記入用!A1504="","",記入用!A1504)</f>
        <v/>
      </c>
      <c r="B1504" s="28" t="str">
        <f>IF(記入用!B1504="","",記入用!B1504)</f>
        <v/>
      </c>
      <c r="C1504" s="28" t="str">
        <f>IF(記入用!C1504="","",記入用!C1504)</f>
        <v/>
      </c>
      <c r="D1504" s="28" t="str">
        <f>IF(記入用!D1504="","",記入用!D1504)</f>
        <v/>
      </c>
      <c r="E1504" s="28" t="str">
        <f>IF(記入用!E1504="","",記入用!E1504)</f>
        <v/>
      </c>
      <c r="F1504" s="28" t="str">
        <f>IF(記入用!F1504="","",記入用!F1504)</f>
        <v/>
      </c>
      <c r="G1504" s="28" t="str">
        <f>IF(OR(記入用!G1504=0,記入用!H1504=0),"",ROUND((記入用!G1504+記入用!H1504)/2,0))</f>
        <v/>
      </c>
      <c r="I1504" s="28" t="str">
        <f>IF(記入用!I1504="","",記入用!I1504)</f>
        <v/>
      </c>
      <c r="K1504" s="28" t="str">
        <f>IF(記入用!J1504="","",ROUNDDOWN(記入用!J1504,0))</f>
        <v/>
      </c>
      <c r="M1504" s="28" t="str">
        <f>IF(記入用!K1504="","",記入用!K1504)</f>
        <v/>
      </c>
      <c r="O1504" s="28" t="str">
        <f>IF(記入用!M1504="","",記入用!M1504)</f>
        <v/>
      </c>
      <c r="Q1504" s="28" t="str">
        <f>IF(記入用!L1504="","",記入用!L1504)</f>
        <v/>
      </c>
      <c r="S1504" s="28" t="str">
        <f>IF(記入用!N1504="","",ROUNDUP(記入用!N1504,1))</f>
        <v/>
      </c>
      <c r="U1504" s="28" t="str">
        <f>IF(記入用!O1504="","",ROUNDDOWN(記入用!O1504,0))</f>
        <v/>
      </c>
      <c r="W1504" s="28" t="str">
        <f>IF(記入用!P1504="","",ROUNDDOWN(記入用!P1504,0))</f>
        <v/>
      </c>
    </row>
    <row r="1505" spans="1:23">
      <c r="A1505" s="28" t="str">
        <f>IF(記入用!A1505="","",記入用!A1505)</f>
        <v/>
      </c>
      <c r="B1505" s="28" t="str">
        <f>IF(記入用!B1505="","",記入用!B1505)</f>
        <v/>
      </c>
      <c r="C1505" s="28" t="str">
        <f>IF(記入用!C1505="","",記入用!C1505)</f>
        <v/>
      </c>
      <c r="D1505" s="28" t="str">
        <f>IF(記入用!D1505="","",記入用!D1505)</f>
        <v/>
      </c>
      <c r="E1505" s="28" t="str">
        <f>IF(記入用!E1505="","",記入用!E1505)</f>
        <v/>
      </c>
      <c r="F1505" s="28" t="str">
        <f>IF(記入用!F1505="","",記入用!F1505)</f>
        <v/>
      </c>
      <c r="G1505" s="28" t="str">
        <f>IF(OR(記入用!G1505=0,記入用!H1505=0),"",ROUND((記入用!G1505+記入用!H1505)/2,0))</f>
        <v/>
      </c>
      <c r="I1505" s="28" t="str">
        <f>IF(記入用!I1505="","",記入用!I1505)</f>
        <v/>
      </c>
      <c r="K1505" s="28" t="str">
        <f>IF(記入用!J1505="","",ROUNDDOWN(記入用!J1505,0))</f>
        <v/>
      </c>
      <c r="M1505" s="28" t="str">
        <f>IF(記入用!K1505="","",記入用!K1505)</f>
        <v/>
      </c>
      <c r="O1505" s="28" t="str">
        <f>IF(記入用!M1505="","",記入用!M1505)</f>
        <v/>
      </c>
      <c r="Q1505" s="28" t="str">
        <f>IF(記入用!L1505="","",記入用!L1505)</f>
        <v/>
      </c>
      <c r="S1505" s="28" t="str">
        <f>IF(記入用!N1505="","",ROUNDUP(記入用!N1505,1))</f>
        <v/>
      </c>
      <c r="U1505" s="28" t="str">
        <f>IF(記入用!O1505="","",ROUNDDOWN(記入用!O1505,0))</f>
        <v/>
      </c>
      <c r="W1505" s="28" t="str">
        <f>IF(記入用!P1505="","",ROUNDDOWN(記入用!P1505,0))</f>
        <v/>
      </c>
    </row>
    <row r="1506" spans="1:23">
      <c r="A1506" s="28" t="str">
        <f>IF(記入用!A1506="","",記入用!A1506)</f>
        <v/>
      </c>
      <c r="B1506" s="28" t="str">
        <f>IF(記入用!B1506="","",記入用!B1506)</f>
        <v/>
      </c>
      <c r="C1506" s="28" t="str">
        <f>IF(記入用!C1506="","",記入用!C1506)</f>
        <v/>
      </c>
      <c r="D1506" s="28" t="str">
        <f>IF(記入用!D1506="","",記入用!D1506)</f>
        <v/>
      </c>
      <c r="E1506" s="28" t="str">
        <f>IF(記入用!E1506="","",記入用!E1506)</f>
        <v/>
      </c>
      <c r="F1506" s="28" t="str">
        <f>IF(記入用!F1506="","",記入用!F1506)</f>
        <v/>
      </c>
      <c r="G1506" s="28" t="str">
        <f>IF(OR(記入用!G1506=0,記入用!H1506=0),"",ROUND((記入用!G1506+記入用!H1506)/2,0))</f>
        <v/>
      </c>
      <c r="I1506" s="28" t="str">
        <f>IF(記入用!I1506="","",記入用!I1506)</f>
        <v/>
      </c>
      <c r="K1506" s="28" t="str">
        <f>IF(記入用!J1506="","",ROUNDDOWN(記入用!J1506,0))</f>
        <v/>
      </c>
      <c r="M1506" s="28" t="str">
        <f>IF(記入用!K1506="","",記入用!K1506)</f>
        <v/>
      </c>
      <c r="O1506" s="28" t="str">
        <f>IF(記入用!M1506="","",記入用!M1506)</f>
        <v/>
      </c>
      <c r="Q1506" s="28" t="str">
        <f>IF(記入用!L1506="","",記入用!L1506)</f>
        <v/>
      </c>
      <c r="S1506" s="28" t="str">
        <f>IF(記入用!N1506="","",ROUNDUP(記入用!N1506,1))</f>
        <v/>
      </c>
      <c r="U1506" s="28" t="str">
        <f>IF(記入用!O1506="","",ROUNDDOWN(記入用!O1506,0))</f>
        <v/>
      </c>
      <c r="W1506" s="28" t="str">
        <f>IF(記入用!P1506="","",ROUNDDOWN(記入用!P1506,0))</f>
        <v/>
      </c>
    </row>
    <row r="1507" spans="1:23">
      <c r="A1507" s="28" t="str">
        <f>IF(記入用!A1507="","",記入用!A1507)</f>
        <v/>
      </c>
      <c r="B1507" s="28" t="str">
        <f>IF(記入用!B1507="","",記入用!B1507)</f>
        <v/>
      </c>
      <c r="C1507" s="28" t="str">
        <f>IF(記入用!C1507="","",記入用!C1507)</f>
        <v/>
      </c>
      <c r="D1507" s="28" t="str">
        <f>IF(記入用!D1507="","",記入用!D1507)</f>
        <v/>
      </c>
      <c r="E1507" s="28" t="str">
        <f>IF(記入用!E1507="","",記入用!E1507)</f>
        <v/>
      </c>
      <c r="F1507" s="28" t="str">
        <f>IF(記入用!F1507="","",記入用!F1507)</f>
        <v/>
      </c>
      <c r="G1507" s="28" t="str">
        <f>IF(OR(記入用!G1507=0,記入用!H1507=0),"",ROUND((記入用!G1507+記入用!H1507)/2,0))</f>
        <v/>
      </c>
      <c r="I1507" s="28" t="str">
        <f>IF(記入用!I1507="","",記入用!I1507)</f>
        <v/>
      </c>
      <c r="K1507" s="28" t="str">
        <f>IF(記入用!J1507="","",ROUNDDOWN(記入用!J1507,0))</f>
        <v/>
      </c>
      <c r="M1507" s="28" t="str">
        <f>IF(記入用!K1507="","",記入用!K1507)</f>
        <v/>
      </c>
      <c r="O1507" s="28" t="str">
        <f>IF(記入用!M1507="","",記入用!M1507)</f>
        <v/>
      </c>
      <c r="Q1507" s="28" t="str">
        <f>IF(記入用!L1507="","",記入用!L1507)</f>
        <v/>
      </c>
      <c r="S1507" s="28" t="str">
        <f>IF(記入用!N1507="","",ROUNDUP(記入用!N1507,1))</f>
        <v/>
      </c>
      <c r="U1507" s="28" t="str">
        <f>IF(記入用!O1507="","",ROUNDDOWN(記入用!O1507,0))</f>
        <v/>
      </c>
      <c r="W1507" s="28" t="str">
        <f>IF(記入用!P1507="","",ROUNDDOWN(記入用!P1507,0))</f>
        <v/>
      </c>
    </row>
    <row r="1508" spans="1:23">
      <c r="A1508" s="28" t="str">
        <f>IF(記入用!A1508="","",記入用!A1508)</f>
        <v/>
      </c>
      <c r="B1508" s="28" t="str">
        <f>IF(記入用!B1508="","",記入用!B1508)</f>
        <v/>
      </c>
      <c r="C1508" s="28" t="str">
        <f>IF(記入用!C1508="","",記入用!C1508)</f>
        <v/>
      </c>
      <c r="D1508" s="28" t="str">
        <f>IF(記入用!D1508="","",記入用!D1508)</f>
        <v/>
      </c>
      <c r="E1508" s="28" t="str">
        <f>IF(記入用!E1508="","",記入用!E1508)</f>
        <v/>
      </c>
      <c r="F1508" s="28" t="str">
        <f>IF(記入用!F1508="","",記入用!F1508)</f>
        <v/>
      </c>
      <c r="G1508" s="28" t="str">
        <f>IF(OR(記入用!G1508=0,記入用!H1508=0),"",ROUND((記入用!G1508+記入用!H1508)/2,0))</f>
        <v/>
      </c>
      <c r="I1508" s="28" t="str">
        <f>IF(記入用!I1508="","",記入用!I1508)</f>
        <v/>
      </c>
      <c r="K1508" s="28" t="str">
        <f>IF(記入用!J1508="","",ROUNDDOWN(記入用!J1508,0))</f>
        <v/>
      </c>
      <c r="M1508" s="28" t="str">
        <f>IF(記入用!K1508="","",記入用!K1508)</f>
        <v/>
      </c>
      <c r="O1508" s="28" t="str">
        <f>IF(記入用!M1508="","",記入用!M1508)</f>
        <v/>
      </c>
      <c r="Q1508" s="28" t="str">
        <f>IF(記入用!L1508="","",記入用!L1508)</f>
        <v/>
      </c>
      <c r="S1508" s="28" t="str">
        <f>IF(記入用!N1508="","",ROUNDUP(記入用!N1508,1))</f>
        <v/>
      </c>
      <c r="U1508" s="28" t="str">
        <f>IF(記入用!O1508="","",ROUNDDOWN(記入用!O1508,0))</f>
        <v/>
      </c>
      <c r="W1508" s="28" t="str">
        <f>IF(記入用!P1508="","",ROUNDDOWN(記入用!P1508,0))</f>
        <v/>
      </c>
    </row>
    <row r="1509" spans="1:23">
      <c r="A1509" s="28" t="str">
        <f>IF(記入用!A1509="","",記入用!A1509)</f>
        <v/>
      </c>
      <c r="B1509" s="28" t="str">
        <f>IF(記入用!B1509="","",記入用!B1509)</f>
        <v/>
      </c>
      <c r="C1509" s="28" t="str">
        <f>IF(記入用!C1509="","",記入用!C1509)</f>
        <v/>
      </c>
      <c r="D1509" s="28" t="str">
        <f>IF(記入用!D1509="","",記入用!D1509)</f>
        <v/>
      </c>
      <c r="E1509" s="28" t="str">
        <f>IF(記入用!E1509="","",記入用!E1509)</f>
        <v/>
      </c>
      <c r="F1509" s="28" t="str">
        <f>IF(記入用!F1509="","",記入用!F1509)</f>
        <v/>
      </c>
      <c r="G1509" s="28" t="str">
        <f>IF(OR(記入用!G1509=0,記入用!H1509=0),"",ROUND((記入用!G1509+記入用!H1509)/2,0))</f>
        <v/>
      </c>
      <c r="I1509" s="28" t="str">
        <f>IF(記入用!I1509="","",記入用!I1509)</f>
        <v/>
      </c>
      <c r="K1509" s="28" t="str">
        <f>IF(記入用!J1509="","",ROUNDDOWN(記入用!J1509,0))</f>
        <v/>
      </c>
      <c r="M1509" s="28" t="str">
        <f>IF(記入用!K1509="","",記入用!K1509)</f>
        <v/>
      </c>
      <c r="O1509" s="28" t="str">
        <f>IF(記入用!M1509="","",記入用!M1509)</f>
        <v/>
      </c>
      <c r="Q1509" s="28" t="str">
        <f>IF(記入用!L1509="","",記入用!L1509)</f>
        <v/>
      </c>
      <c r="S1509" s="28" t="str">
        <f>IF(記入用!N1509="","",ROUNDUP(記入用!N1509,1))</f>
        <v/>
      </c>
      <c r="U1509" s="28" t="str">
        <f>IF(記入用!O1509="","",ROUNDDOWN(記入用!O1509,0))</f>
        <v/>
      </c>
      <c r="W1509" s="28" t="str">
        <f>IF(記入用!P1509="","",ROUNDDOWN(記入用!P1509,0))</f>
        <v/>
      </c>
    </row>
    <row r="1510" spans="1:23">
      <c r="A1510" s="28" t="str">
        <f>IF(記入用!A1510="","",記入用!A1510)</f>
        <v/>
      </c>
      <c r="B1510" s="28" t="str">
        <f>IF(記入用!B1510="","",記入用!B1510)</f>
        <v/>
      </c>
      <c r="C1510" s="28" t="str">
        <f>IF(記入用!C1510="","",記入用!C1510)</f>
        <v/>
      </c>
      <c r="D1510" s="28" t="str">
        <f>IF(記入用!D1510="","",記入用!D1510)</f>
        <v/>
      </c>
      <c r="E1510" s="28" t="str">
        <f>IF(記入用!E1510="","",記入用!E1510)</f>
        <v/>
      </c>
      <c r="F1510" s="28" t="str">
        <f>IF(記入用!F1510="","",記入用!F1510)</f>
        <v/>
      </c>
      <c r="G1510" s="28" t="str">
        <f>IF(OR(記入用!G1510=0,記入用!H1510=0),"",ROUND((記入用!G1510+記入用!H1510)/2,0))</f>
        <v/>
      </c>
      <c r="I1510" s="28" t="str">
        <f>IF(記入用!I1510="","",記入用!I1510)</f>
        <v/>
      </c>
      <c r="K1510" s="28" t="str">
        <f>IF(記入用!J1510="","",ROUNDDOWN(記入用!J1510,0))</f>
        <v/>
      </c>
      <c r="M1510" s="28" t="str">
        <f>IF(記入用!K1510="","",記入用!K1510)</f>
        <v/>
      </c>
      <c r="O1510" s="28" t="str">
        <f>IF(記入用!M1510="","",記入用!M1510)</f>
        <v/>
      </c>
      <c r="Q1510" s="28" t="str">
        <f>IF(記入用!L1510="","",記入用!L1510)</f>
        <v/>
      </c>
      <c r="S1510" s="28" t="str">
        <f>IF(記入用!N1510="","",ROUNDUP(記入用!N1510,1))</f>
        <v/>
      </c>
      <c r="U1510" s="28" t="str">
        <f>IF(記入用!O1510="","",ROUNDDOWN(記入用!O1510,0))</f>
        <v/>
      </c>
      <c r="W1510" s="28" t="str">
        <f>IF(記入用!P1510="","",ROUNDDOWN(記入用!P1510,0))</f>
        <v/>
      </c>
    </row>
    <row r="1511" spans="1:23">
      <c r="A1511" s="28" t="str">
        <f>IF(記入用!A1511="","",記入用!A1511)</f>
        <v/>
      </c>
      <c r="B1511" s="28" t="str">
        <f>IF(記入用!B1511="","",記入用!B1511)</f>
        <v/>
      </c>
      <c r="C1511" s="28" t="str">
        <f>IF(記入用!C1511="","",記入用!C1511)</f>
        <v/>
      </c>
      <c r="D1511" s="28" t="str">
        <f>IF(記入用!D1511="","",記入用!D1511)</f>
        <v/>
      </c>
      <c r="E1511" s="28" t="str">
        <f>IF(記入用!E1511="","",記入用!E1511)</f>
        <v/>
      </c>
      <c r="F1511" s="28" t="str">
        <f>IF(記入用!F1511="","",記入用!F1511)</f>
        <v/>
      </c>
      <c r="G1511" s="28" t="str">
        <f>IF(OR(記入用!G1511=0,記入用!H1511=0),"",ROUND((記入用!G1511+記入用!H1511)/2,0))</f>
        <v/>
      </c>
      <c r="I1511" s="28" t="str">
        <f>IF(記入用!I1511="","",記入用!I1511)</f>
        <v/>
      </c>
      <c r="K1511" s="28" t="str">
        <f>IF(記入用!J1511="","",ROUNDDOWN(記入用!J1511,0))</f>
        <v/>
      </c>
      <c r="M1511" s="28" t="str">
        <f>IF(記入用!K1511="","",記入用!K1511)</f>
        <v/>
      </c>
      <c r="O1511" s="28" t="str">
        <f>IF(記入用!M1511="","",記入用!M1511)</f>
        <v/>
      </c>
      <c r="Q1511" s="28" t="str">
        <f>IF(記入用!L1511="","",記入用!L1511)</f>
        <v/>
      </c>
      <c r="S1511" s="28" t="str">
        <f>IF(記入用!N1511="","",ROUNDUP(記入用!N1511,1))</f>
        <v/>
      </c>
      <c r="U1511" s="28" t="str">
        <f>IF(記入用!O1511="","",ROUNDDOWN(記入用!O1511,0))</f>
        <v/>
      </c>
      <c r="W1511" s="28" t="str">
        <f>IF(記入用!P1511="","",ROUNDDOWN(記入用!P1511,0))</f>
        <v/>
      </c>
    </row>
    <row r="1512" spans="1:23">
      <c r="A1512" s="28" t="str">
        <f>IF(記入用!A1512="","",記入用!A1512)</f>
        <v/>
      </c>
      <c r="B1512" s="28" t="str">
        <f>IF(記入用!B1512="","",記入用!B1512)</f>
        <v/>
      </c>
      <c r="C1512" s="28" t="str">
        <f>IF(記入用!C1512="","",記入用!C1512)</f>
        <v/>
      </c>
      <c r="D1512" s="28" t="str">
        <f>IF(記入用!D1512="","",記入用!D1512)</f>
        <v/>
      </c>
      <c r="E1512" s="28" t="str">
        <f>IF(記入用!E1512="","",記入用!E1512)</f>
        <v/>
      </c>
      <c r="F1512" s="28" t="str">
        <f>IF(記入用!F1512="","",記入用!F1512)</f>
        <v/>
      </c>
      <c r="G1512" s="28" t="str">
        <f>IF(OR(記入用!G1512=0,記入用!H1512=0),"",ROUND((記入用!G1512+記入用!H1512)/2,0))</f>
        <v/>
      </c>
      <c r="I1512" s="28" t="str">
        <f>IF(記入用!I1512="","",記入用!I1512)</f>
        <v/>
      </c>
      <c r="K1512" s="28" t="str">
        <f>IF(記入用!J1512="","",ROUNDDOWN(記入用!J1512,0))</f>
        <v/>
      </c>
      <c r="M1512" s="28" t="str">
        <f>IF(記入用!K1512="","",記入用!K1512)</f>
        <v/>
      </c>
      <c r="O1512" s="28" t="str">
        <f>IF(記入用!M1512="","",記入用!M1512)</f>
        <v/>
      </c>
      <c r="Q1512" s="28" t="str">
        <f>IF(記入用!L1512="","",記入用!L1512)</f>
        <v/>
      </c>
      <c r="S1512" s="28" t="str">
        <f>IF(記入用!N1512="","",ROUNDUP(記入用!N1512,1))</f>
        <v/>
      </c>
      <c r="U1512" s="28" t="str">
        <f>IF(記入用!O1512="","",ROUNDDOWN(記入用!O1512,0))</f>
        <v/>
      </c>
      <c r="W1512" s="28" t="str">
        <f>IF(記入用!P1512="","",ROUNDDOWN(記入用!P1512,0))</f>
        <v/>
      </c>
    </row>
    <row r="1513" spans="1:23">
      <c r="A1513" s="28" t="str">
        <f>IF(記入用!A1513="","",記入用!A1513)</f>
        <v/>
      </c>
      <c r="B1513" s="28" t="str">
        <f>IF(記入用!B1513="","",記入用!B1513)</f>
        <v/>
      </c>
      <c r="C1513" s="28" t="str">
        <f>IF(記入用!C1513="","",記入用!C1513)</f>
        <v/>
      </c>
      <c r="D1513" s="28" t="str">
        <f>IF(記入用!D1513="","",記入用!D1513)</f>
        <v/>
      </c>
      <c r="E1513" s="28" t="str">
        <f>IF(記入用!E1513="","",記入用!E1513)</f>
        <v/>
      </c>
      <c r="F1513" s="28" t="str">
        <f>IF(記入用!F1513="","",記入用!F1513)</f>
        <v/>
      </c>
      <c r="G1513" s="28" t="str">
        <f>IF(OR(記入用!G1513=0,記入用!H1513=0),"",ROUND((記入用!G1513+記入用!H1513)/2,0))</f>
        <v/>
      </c>
      <c r="I1513" s="28" t="str">
        <f>IF(記入用!I1513="","",記入用!I1513)</f>
        <v/>
      </c>
      <c r="K1513" s="28" t="str">
        <f>IF(記入用!J1513="","",ROUNDDOWN(記入用!J1513,0))</f>
        <v/>
      </c>
      <c r="M1513" s="28" t="str">
        <f>IF(記入用!K1513="","",記入用!K1513)</f>
        <v/>
      </c>
      <c r="O1513" s="28" t="str">
        <f>IF(記入用!M1513="","",記入用!M1513)</f>
        <v/>
      </c>
      <c r="Q1513" s="28" t="str">
        <f>IF(記入用!L1513="","",記入用!L1513)</f>
        <v/>
      </c>
      <c r="S1513" s="28" t="str">
        <f>IF(記入用!N1513="","",ROUNDUP(記入用!N1513,1))</f>
        <v/>
      </c>
      <c r="U1513" s="28" t="str">
        <f>IF(記入用!O1513="","",ROUNDDOWN(記入用!O1513,0))</f>
        <v/>
      </c>
      <c r="W1513" s="28" t="str">
        <f>IF(記入用!P1513="","",ROUNDDOWN(記入用!P1513,0))</f>
        <v/>
      </c>
    </row>
    <row r="1514" spans="1:23">
      <c r="A1514" s="28" t="str">
        <f>IF(記入用!A1514="","",記入用!A1514)</f>
        <v/>
      </c>
      <c r="B1514" s="28" t="str">
        <f>IF(記入用!B1514="","",記入用!B1514)</f>
        <v/>
      </c>
      <c r="C1514" s="28" t="str">
        <f>IF(記入用!C1514="","",記入用!C1514)</f>
        <v/>
      </c>
      <c r="D1514" s="28" t="str">
        <f>IF(記入用!D1514="","",記入用!D1514)</f>
        <v/>
      </c>
      <c r="E1514" s="28" t="str">
        <f>IF(記入用!E1514="","",記入用!E1514)</f>
        <v/>
      </c>
      <c r="F1514" s="28" t="str">
        <f>IF(記入用!F1514="","",記入用!F1514)</f>
        <v/>
      </c>
      <c r="G1514" s="28" t="str">
        <f>IF(OR(記入用!G1514=0,記入用!H1514=0),"",ROUND((記入用!G1514+記入用!H1514)/2,0))</f>
        <v/>
      </c>
      <c r="I1514" s="28" t="str">
        <f>IF(記入用!I1514="","",記入用!I1514)</f>
        <v/>
      </c>
      <c r="K1514" s="28" t="str">
        <f>IF(記入用!J1514="","",ROUNDDOWN(記入用!J1514,0))</f>
        <v/>
      </c>
      <c r="M1514" s="28" t="str">
        <f>IF(記入用!K1514="","",記入用!K1514)</f>
        <v/>
      </c>
      <c r="O1514" s="28" t="str">
        <f>IF(記入用!M1514="","",記入用!M1514)</f>
        <v/>
      </c>
      <c r="Q1514" s="28" t="str">
        <f>IF(記入用!L1514="","",記入用!L1514)</f>
        <v/>
      </c>
      <c r="S1514" s="28" t="str">
        <f>IF(記入用!N1514="","",ROUNDUP(記入用!N1514,1))</f>
        <v/>
      </c>
      <c r="U1514" s="28" t="str">
        <f>IF(記入用!O1514="","",ROUNDDOWN(記入用!O1514,0))</f>
        <v/>
      </c>
      <c r="W1514" s="28" t="str">
        <f>IF(記入用!P1514="","",ROUNDDOWN(記入用!P1514,0))</f>
        <v/>
      </c>
    </row>
    <row r="1515" spans="1:23">
      <c r="A1515" s="28" t="str">
        <f>IF(記入用!A1515="","",記入用!A1515)</f>
        <v/>
      </c>
      <c r="B1515" s="28" t="str">
        <f>IF(記入用!B1515="","",記入用!B1515)</f>
        <v/>
      </c>
      <c r="C1515" s="28" t="str">
        <f>IF(記入用!C1515="","",記入用!C1515)</f>
        <v/>
      </c>
      <c r="D1515" s="28" t="str">
        <f>IF(記入用!D1515="","",記入用!D1515)</f>
        <v/>
      </c>
      <c r="E1515" s="28" t="str">
        <f>IF(記入用!E1515="","",記入用!E1515)</f>
        <v/>
      </c>
      <c r="F1515" s="28" t="str">
        <f>IF(記入用!F1515="","",記入用!F1515)</f>
        <v/>
      </c>
      <c r="G1515" s="28" t="str">
        <f>IF(OR(記入用!G1515=0,記入用!H1515=0),"",ROUND((記入用!G1515+記入用!H1515)/2,0))</f>
        <v/>
      </c>
      <c r="I1515" s="28" t="str">
        <f>IF(記入用!I1515="","",記入用!I1515)</f>
        <v/>
      </c>
      <c r="K1515" s="28" t="str">
        <f>IF(記入用!J1515="","",ROUNDDOWN(記入用!J1515,0))</f>
        <v/>
      </c>
      <c r="M1515" s="28" t="str">
        <f>IF(記入用!K1515="","",記入用!K1515)</f>
        <v/>
      </c>
      <c r="O1515" s="28" t="str">
        <f>IF(記入用!M1515="","",記入用!M1515)</f>
        <v/>
      </c>
      <c r="Q1515" s="28" t="str">
        <f>IF(記入用!L1515="","",記入用!L1515)</f>
        <v/>
      </c>
      <c r="S1515" s="28" t="str">
        <f>IF(記入用!N1515="","",ROUNDUP(記入用!N1515,1))</f>
        <v/>
      </c>
      <c r="U1515" s="28" t="str">
        <f>IF(記入用!O1515="","",ROUNDDOWN(記入用!O1515,0))</f>
        <v/>
      </c>
      <c r="W1515" s="28" t="str">
        <f>IF(記入用!P1515="","",ROUNDDOWN(記入用!P1515,0))</f>
        <v/>
      </c>
    </row>
    <row r="1516" spans="1:23">
      <c r="A1516" s="28" t="str">
        <f>IF(記入用!A1516="","",記入用!A1516)</f>
        <v/>
      </c>
      <c r="B1516" s="28" t="str">
        <f>IF(記入用!B1516="","",記入用!B1516)</f>
        <v/>
      </c>
      <c r="C1516" s="28" t="str">
        <f>IF(記入用!C1516="","",記入用!C1516)</f>
        <v/>
      </c>
      <c r="D1516" s="28" t="str">
        <f>IF(記入用!D1516="","",記入用!D1516)</f>
        <v/>
      </c>
      <c r="E1516" s="28" t="str">
        <f>IF(記入用!E1516="","",記入用!E1516)</f>
        <v/>
      </c>
      <c r="F1516" s="28" t="str">
        <f>IF(記入用!F1516="","",記入用!F1516)</f>
        <v/>
      </c>
      <c r="G1516" s="28" t="str">
        <f>IF(OR(記入用!G1516=0,記入用!H1516=0),"",ROUND((記入用!G1516+記入用!H1516)/2,0))</f>
        <v/>
      </c>
      <c r="I1516" s="28" t="str">
        <f>IF(記入用!I1516="","",記入用!I1516)</f>
        <v/>
      </c>
      <c r="K1516" s="28" t="str">
        <f>IF(記入用!J1516="","",ROUNDDOWN(記入用!J1516,0))</f>
        <v/>
      </c>
      <c r="M1516" s="28" t="str">
        <f>IF(記入用!K1516="","",記入用!K1516)</f>
        <v/>
      </c>
      <c r="O1516" s="28" t="str">
        <f>IF(記入用!M1516="","",記入用!M1516)</f>
        <v/>
      </c>
      <c r="Q1516" s="28" t="str">
        <f>IF(記入用!L1516="","",記入用!L1516)</f>
        <v/>
      </c>
      <c r="S1516" s="28" t="str">
        <f>IF(記入用!N1516="","",ROUNDUP(記入用!N1516,1))</f>
        <v/>
      </c>
      <c r="U1516" s="28" t="str">
        <f>IF(記入用!O1516="","",ROUNDDOWN(記入用!O1516,0))</f>
        <v/>
      </c>
      <c r="W1516" s="28" t="str">
        <f>IF(記入用!P1516="","",ROUNDDOWN(記入用!P1516,0))</f>
        <v/>
      </c>
    </row>
    <row r="1517" spans="1:23">
      <c r="A1517" s="28" t="str">
        <f>IF(記入用!A1517="","",記入用!A1517)</f>
        <v/>
      </c>
      <c r="B1517" s="28" t="str">
        <f>IF(記入用!B1517="","",記入用!B1517)</f>
        <v/>
      </c>
      <c r="C1517" s="28" t="str">
        <f>IF(記入用!C1517="","",記入用!C1517)</f>
        <v/>
      </c>
      <c r="D1517" s="28" t="str">
        <f>IF(記入用!D1517="","",記入用!D1517)</f>
        <v/>
      </c>
      <c r="E1517" s="28" t="str">
        <f>IF(記入用!E1517="","",記入用!E1517)</f>
        <v/>
      </c>
      <c r="F1517" s="28" t="str">
        <f>IF(記入用!F1517="","",記入用!F1517)</f>
        <v/>
      </c>
      <c r="G1517" s="28" t="str">
        <f>IF(OR(記入用!G1517=0,記入用!H1517=0),"",ROUND((記入用!G1517+記入用!H1517)/2,0))</f>
        <v/>
      </c>
      <c r="I1517" s="28" t="str">
        <f>IF(記入用!I1517="","",記入用!I1517)</f>
        <v/>
      </c>
      <c r="K1517" s="28" t="str">
        <f>IF(記入用!J1517="","",ROUNDDOWN(記入用!J1517,0))</f>
        <v/>
      </c>
      <c r="M1517" s="28" t="str">
        <f>IF(記入用!K1517="","",記入用!K1517)</f>
        <v/>
      </c>
      <c r="O1517" s="28" t="str">
        <f>IF(記入用!M1517="","",記入用!M1517)</f>
        <v/>
      </c>
      <c r="Q1517" s="28" t="str">
        <f>IF(記入用!L1517="","",記入用!L1517)</f>
        <v/>
      </c>
      <c r="S1517" s="28" t="str">
        <f>IF(記入用!N1517="","",ROUNDUP(記入用!N1517,1))</f>
        <v/>
      </c>
      <c r="U1517" s="28" t="str">
        <f>IF(記入用!O1517="","",ROUNDDOWN(記入用!O1517,0))</f>
        <v/>
      </c>
      <c r="W1517" s="28" t="str">
        <f>IF(記入用!P1517="","",ROUNDDOWN(記入用!P1517,0))</f>
        <v/>
      </c>
    </row>
    <row r="1518" spans="1:23">
      <c r="A1518" s="28" t="str">
        <f>IF(記入用!A1518="","",記入用!A1518)</f>
        <v/>
      </c>
      <c r="B1518" s="28" t="str">
        <f>IF(記入用!B1518="","",記入用!B1518)</f>
        <v/>
      </c>
      <c r="C1518" s="28" t="str">
        <f>IF(記入用!C1518="","",記入用!C1518)</f>
        <v/>
      </c>
      <c r="D1518" s="28" t="str">
        <f>IF(記入用!D1518="","",記入用!D1518)</f>
        <v/>
      </c>
      <c r="E1518" s="28" t="str">
        <f>IF(記入用!E1518="","",記入用!E1518)</f>
        <v/>
      </c>
      <c r="F1518" s="28" t="str">
        <f>IF(記入用!F1518="","",記入用!F1518)</f>
        <v/>
      </c>
      <c r="G1518" s="28" t="str">
        <f>IF(OR(記入用!G1518=0,記入用!H1518=0),"",ROUND((記入用!G1518+記入用!H1518)/2,0))</f>
        <v/>
      </c>
      <c r="I1518" s="28" t="str">
        <f>IF(記入用!I1518="","",記入用!I1518)</f>
        <v/>
      </c>
      <c r="K1518" s="28" t="str">
        <f>IF(記入用!J1518="","",ROUNDDOWN(記入用!J1518,0))</f>
        <v/>
      </c>
      <c r="M1518" s="28" t="str">
        <f>IF(記入用!K1518="","",記入用!K1518)</f>
        <v/>
      </c>
      <c r="O1518" s="28" t="str">
        <f>IF(記入用!M1518="","",記入用!M1518)</f>
        <v/>
      </c>
      <c r="Q1518" s="28" t="str">
        <f>IF(記入用!L1518="","",記入用!L1518)</f>
        <v/>
      </c>
      <c r="S1518" s="28" t="str">
        <f>IF(記入用!N1518="","",ROUNDUP(記入用!N1518,1))</f>
        <v/>
      </c>
      <c r="U1518" s="28" t="str">
        <f>IF(記入用!O1518="","",ROUNDDOWN(記入用!O1518,0))</f>
        <v/>
      </c>
      <c r="W1518" s="28" t="str">
        <f>IF(記入用!P1518="","",ROUNDDOWN(記入用!P1518,0))</f>
        <v/>
      </c>
    </row>
    <row r="1519" spans="1:23">
      <c r="A1519" s="28" t="str">
        <f>IF(記入用!A1519="","",記入用!A1519)</f>
        <v/>
      </c>
      <c r="B1519" s="28" t="str">
        <f>IF(記入用!B1519="","",記入用!B1519)</f>
        <v/>
      </c>
      <c r="C1519" s="28" t="str">
        <f>IF(記入用!C1519="","",記入用!C1519)</f>
        <v/>
      </c>
      <c r="D1519" s="28" t="str">
        <f>IF(記入用!D1519="","",記入用!D1519)</f>
        <v/>
      </c>
      <c r="E1519" s="28" t="str">
        <f>IF(記入用!E1519="","",記入用!E1519)</f>
        <v/>
      </c>
      <c r="F1519" s="28" t="str">
        <f>IF(記入用!F1519="","",記入用!F1519)</f>
        <v/>
      </c>
      <c r="G1519" s="28" t="str">
        <f>IF(OR(記入用!G1519=0,記入用!H1519=0),"",ROUND((記入用!G1519+記入用!H1519)/2,0))</f>
        <v/>
      </c>
      <c r="I1519" s="28" t="str">
        <f>IF(記入用!I1519="","",記入用!I1519)</f>
        <v/>
      </c>
      <c r="K1519" s="28" t="str">
        <f>IF(記入用!J1519="","",ROUNDDOWN(記入用!J1519,0))</f>
        <v/>
      </c>
      <c r="M1519" s="28" t="str">
        <f>IF(記入用!K1519="","",記入用!K1519)</f>
        <v/>
      </c>
      <c r="O1519" s="28" t="str">
        <f>IF(記入用!M1519="","",記入用!M1519)</f>
        <v/>
      </c>
      <c r="Q1519" s="28" t="str">
        <f>IF(記入用!L1519="","",記入用!L1519)</f>
        <v/>
      </c>
      <c r="S1519" s="28" t="str">
        <f>IF(記入用!N1519="","",ROUNDUP(記入用!N1519,1))</f>
        <v/>
      </c>
      <c r="U1519" s="28" t="str">
        <f>IF(記入用!O1519="","",ROUNDDOWN(記入用!O1519,0))</f>
        <v/>
      </c>
      <c r="W1519" s="28" t="str">
        <f>IF(記入用!P1519="","",ROUNDDOWN(記入用!P1519,0))</f>
        <v/>
      </c>
    </row>
    <row r="1520" spans="1:23">
      <c r="A1520" s="28" t="str">
        <f>IF(記入用!A1520="","",記入用!A1520)</f>
        <v/>
      </c>
      <c r="B1520" s="28" t="str">
        <f>IF(記入用!B1520="","",記入用!B1520)</f>
        <v/>
      </c>
      <c r="C1520" s="28" t="str">
        <f>IF(記入用!C1520="","",記入用!C1520)</f>
        <v/>
      </c>
      <c r="D1520" s="28" t="str">
        <f>IF(記入用!D1520="","",記入用!D1520)</f>
        <v/>
      </c>
      <c r="E1520" s="28" t="str">
        <f>IF(記入用!E1520="","",記入用!E1520)</f>
        <v/>
      </c>
      <c r="F1520" s="28" t="str">
        <f>IF(記入用!F1520="","",記入用!F1520)</f>
        <v/>
      </c>
      <c r="G1520" s="28" t="str">
        <f>IF(OR(記入用!G1520=0,記入用!H1520=0),"",ROUND((記入用!G1520+記入用!H1520)/2,0))</f>
        <v/>
      </c>
      <c r="I1520" s="28" t="str">
        <f>IF(記入用!I1520="","",記入用!I1520)</f>
        <v/>
      </c>
      <c r="K1520" s="28" t="str">
        <f>IF(記入用!J1520="","",ROUNDDOWN(記入用!J1520,0))</f>
        <v/>
      </c>
      <c r="M1520" s="28" t="str">
        <f>IF(記入用!K1520="","",記入用!K1520)</f>
        <v/>
      </c>
      <c r="O1520" s="28" t="str">
        <f>IF(記入用!M1520="","",記入用!M1520)</f>
        <v/>
      </c>
      <c r="Q1520" s="28" t="str">
        <f>IF(記入用!L1520="","",記入用!L1520)</f>
        <v/>
      </c>
      <c r="S1520" s="28" t="str">
        <f>IF(記入用!N1520="","",ROUNDUP(記入用!N1520,1))</f>
        <v/>
      </c>
      <c r="U1520" s="28" t="str">
        <f>IF(記入用!O1520="","",ROUNDDOWN(記入用!O1520,0))</f>
        <v/>
      </c>
      <c r="W1520" s="28" t="str">
        <f>IF(記入用!P1520="","",ROUNDDOWN(記入用!P1520,0))</f>
        <v/>
      </c>
    </row>
    <row r="1521" spans="1:23">
      <c r="A1521" s="28" t="str">
        <f>IF(記入用!A1521="","",記入用!A1521)</f>
        <v/>
      </c>
      <c r="B1521" s="28" t="str">
        <f>IF(記入用!B1521="","",記入用!B1521)</f>
        <v/>
      </c>
      <c r="C1521" s="28" t="str">
        <f>IF(記入用!C1521="","",記入用!C1521)</f>
        <v/>
      </c>
      <c r="D1521" s="28" t="str">
        <f>IF(記入用!D1521="","",記入用!D1521)</f>
        <v/>
      </c>
      <c r="E1521" s="28" t="str">
        <f>IF(記入用!E1521="","",記入用!E1521)</f>
        <v/>
      </c>
      <c r="F1521" s="28" t="str">
        <f>IF(記入用!F1521="","",記入用!F1521)</f>
        <v/>
      </c>
      <c r="G1521" s="28" t="str">
        <f>IF(OR(記入用!G1521=0,記入用!H1521=0),"",ROUND((記入用!G1521+記入用!H1521)/2,0))</f>
        <v/>
      </c>
      <c r="I1521" s="28" t="str">
        <f>IF(記入用!I1521="","",記入用!I1521)</f>
        <v/>
      </c>
      <c r="K1521" s="28" t="str">
        <f>IF(記入用!J1521="","",ROUNDDOWN(記入用!J1521,0))</f>
        <v/>
      </c>
      <c r="M1521" s="28" t="str">
        <f>IF(記入用!K1521="","",記入用!K1521)</f>
        <v/>
      </c>
      <c r="O1521" s="28" t="str">
        <f>IF(記入用!M1521="","",記入用!M1521)</f>
        <v/>
      </c>
      <c r="Q1521" s="28" t="str">
        <f>IF(記入用!L1521="","",記入用!L1521)</f>
        <v/>
      </c>
      <c r="S1521" s="28" t="str">
        <f>IF(記入用!N1521="","",ROUNDUP(記入用!N1521,1))</f>
        <v/>
      </c>
      <c r="U1521" s="28" t="str">
        <f>IF(記入用!O1521="","",ROUNDDOWN(記入用!O1521,0))</f>
        <v/>
      </c>
      <c r="W1521" s="28" t="str">
        <f>IF(記入用!P1521="","",ROUNDDOWN(記入用!P1521,0))</f>
        <v/>
      </c>
    </row>
    <row r="1522" spans="1:23">
      <c r="A1522" s="28" t="str">
        <f>IF(記入用!A1522="","",記入用!A1522)</f>
        <v/>
      </c>
      <c r="B1522" s="28" t="str">
        <f>IF(記入用!B1522="","",記入用!B1522)</f>
        <v/>
      </c>
      <c r="C1522" s="28" t="str">
        <f>IF(記入用!C1522="","",記入用!C1522)</f>
        <v/>
      </c>
      <c r="D1522" s="28" t="str">
        <f>IF(記入用!D1522="","",記入用!D1522)</f>
        <v/>
      </c>
      <c r="E1522" s="28" t="str">
        <f>IF(記入用!E1522="","",記入用!E1522)</f>
        <v/>
      </c>
      <c r="F1522" s="28" t="str">
        <f>IF(記入用!F1522="","",記入用!F1522)</f>
        <v/>
      </c>
      <c r="G1522" s="28" t="str">
        <f>IF(OR(記入用!G1522=0,記入用!H1522=0),"",ROUND((記入用!G1522+記入用!H1522)/2,0))</f>
        <v/>
      </c>
      <c r="I1522" s="28" t="str">
        <f>IF(記入用!I1522="","",記入用!I1522)</f>
        <v/>
      </c>
      <c r="K1522" s="28" t="str">
        <f>IF(記入用!J1522="","",ROUNDDOWN(記入用!J1522,0))</f>
        <v/>
      </c>
      <c r="M1522" s="28" t="str">
        <f>IF(記入用!K1522="","",記入用!K1522)</f>
        <v/>
      </c>
      <c r="O1522" s="28" t="str">
        <f>IF(記入用!M1522="","",記入用!M1522)</f>
        <v/>
      </c>
      <c r="Q1522" s="28" t="str">
        <f>IF(記入用!L1522="","",記入用!L1522)</f>
        <v/>
      </c>
      <c r="S1522" s="28" t="str">
        <f>IF(記入用!N1522="","",ROUNDUP(記入用!N1522,1))</f>
        <v/>
      </c>
      <c r="U1522" s="28" t="str">
        <f>IF(記入用!O1522="","",ROUNDDOWN(記入用!O1522,0))</f>
        <v/>
      </c>
      <c r="W1522" s="28" t="str">
        <f>IF(記入用!P1522="","",ROUNDDOWN(記入用!P1522,0))</f>
        <v/>
      </c>
    </row>
    <row r="1523" spans="1:23">
      <c r="A1523" s="28" t="str">
        <f>IF(記入用!A1523="","",記入用!A1523)</f>
        <v/>
      </c>
      <c r="B1523" s="28" t="str">
        <f>IF(記入用!B1523="","",記入用!B1523)</f>
        <v/>
      </c>
      <c r="C1523" s="28" t="str">
        <f>IF(記入用!C1523="","",記入用!C1523)</f>
        <v/>
      </c>
      <c r="D1523" s="28" t="str">
        <f>IF(記入用!D1523="","",記入用!D1523)</f>
        <v/>
      </c>
      <c r="E1523" s="28" t="str">
        <f>IF(記入用!E1523="","",記入用!E1523)</f>
        <v/>
      </c>
      <c r="F1523" s="28" t="str">
        <f>IF(記入用!F1523="","",記入用!F1523)</f>
        <v/>
      </c>
      <c r="G1523" s="28" t="str">
        <f>IF(OR(記入用!G1523=0,記入用!H1523=0),"",ROUND((記入用!G1523+記入用!H1523)/2,0))</f>
        <v/>
      </c>
      <c r="I1523" s="28" t="str">
        <f>IF(記入用!I1523="","",記入用!I1523)</f>
        <v/>
      </c>
      <c r="K1523" s="28" t="str">
        <f>IF(記入用!J1523="","",ROUNDDOWN(記入用!J1523,0))</f>
        <v/>
      </c>
      <c r="M1523" s="28" t="str">
        <f>IF(記入用!K1523="","",記入用!K1523)</f>
        <v/>
      </c>
      <c r="O1523" s="28" t="str">
        <f>IF(記入用!M1523="","",記入用!M1523)</f>
        <v/>
      </c>
      <c r="Q1523" s="28" t="str">
        <f>IF(記入用!L1523="","",記入用!L1523)</f>
        <v/>
      </c>
      <c r="S1523" s="28" t="str">
        <f>IF(記入用!N1523="","",ROUNDUP(記入用!N1523,1))</f>
        <v/>
      </c>
      <c r="U1523" s="28" t="str">
        <f>IF(記入用!O1523="","",ROUNDDOWN(記入用!O1523,0))</f>
        <v/>
      </c>
      <c r="W1523" s="28" t="str">
        <f>IF(記入用!P1523="","",ROUNDDOWN(記入用!P1523,0))</f>
        <v/>
      </c>
    </row>
    <row r="1524" spans="1:23">
      <c r="A1524" s="28" t="str">
        <f>IF(記入用!A1524="","",記入用!A1524)</f>
        <v/>
      </c>
      <c r="B1524" s="28" t="str">
        <f>IF(記入用!B1524="","",記入用!B1524)</f>
        <v/>
      </c>
      <c r="C1524" s="28" t="str">
        <f>IF(記入用!C1524="","",記入用!C1524)</f>
        <v/>
      </c>
      <c r="D1524" s="28" t="str">
        <f>IF(記入用!D1524="","",記入用!D1524)</f>
        <v/>
      </c>
      <c r="E1524" s="28" t="str">
        <f>IF(記入用!E1524="","",記入用!E1524)</f>
        <v/>
      </c>
      <c r="F1524" s="28" t="str">
        <f>IF(記入用!F1524="","",記入用!F1524)</f>
        <v/>
      </c>
      <c r="G1524" s="28" t="str">
        <f>IF(OR(記入用!G1524=0,記入用!H1524=0),"",ROUND((記入用!G1524+記入用!H1524)/2,0))</f>
        <v/>
      </c>
      <c r="I1524" s="28" t="str">
        <f>IF(記入用!I1524="","",記入用!I1524)</f>
        <v/>
      </c>
      <c r="K1524" s="28" t="str">
        <f>IF(記入用!J1524="","",ROUNDDOWN(記入用!J1524,0))</f>
        <v/>
      </c>
      <c r="M1524" s="28" t="str">
        <f>IF(記入用!K1524="","",記入用!K1524)</f>
        <v/>
      </c>
      <c r="O1524" s="28" t="str">
        <f>IF(記入用!M1524="","",記入用!M1524)</f>
        <v/>
      </c>
      <c r="Q1524" s="28" t="str">
        <f>IF(記入用!L1524="","",記入用!L1524)</f>
        <v/>
      </c>
      <c r="S1524" s="28" t="str">
        <f>IF(記入用!N1524="","",ROUNDUP(記入用!N1524,1))</f>
        <v/>
      </c>
      <c r="U1524" s="28" t="str">
        <f>IF(記入用!O1524="","",ROUNDDOWN(記入用!O1524,0))</f>
        <v/>
      </c>
      <c r="W1524" s="28" t="str">
        <f>IF(記入用!P1524="","",ROUNDDOWN(記入用!P1524,0))</f>
        <v/>
      </c>
    </row>
    <row r="1525" spans="1:23">
      <c r="A1525" s="28" t="str">
        <f>IF(記入用!A1525="","",記入用!A1525)</f>
        <v/>
      </c>
      <c r="B1525" s="28" t="str">
        <f>IF(記入用!B1525="","",記入用!B1525)</f>
        <v/>
      </c>
      <c r="C1525" s="28" t="str">
        <f>IF(記入用!C1525="","",記入用!C1525)</f>
        <v/>
      </c>
      <c r="D1525" s="28" t="str">
        <f>IF(記入用!D1525="","",記入用!D1525)</f>
        <v/>
      </c>
      <c r="E1525" s="28" t="str">
        <f>IF(記入用!E1525="","",記入用!E1525)</f>
        <v/>
      </c>
      <c r="F1525" s="28" t="str">
        <f>IF(記入用!F1525="","",記入用!F1525)</f>
        <v/>
      </c>
      <c r="G1525" s="28" t="str">
        <f>IF(OR(記入用!G1525=0,記入用!H1525=0),"",ROUND((記入用!G1525+記入用!H1525)/2,0))</f>
        <v/>
      </c>
      <c r="I1525" s="28" t="str">
        <f>IF(記入用!I1525="","",記入用!I1525)</f>
        <v/>
      </c>
      <c r="K1525" s="28" t="str">
        <f>IF(記入用!J1525="","",ROUNDDOWN(記入用!J1525,0))</f>
        <v/>
      </c>
      <c r="M1525" s="28" t="str">
        <f>IF(記入用!K1525="","",記入用!K1525)</f>
        <v/>
      </c>
      <c r="O1525" s="28" t="str">
        <f>IF(記入用!M1525="","",記入用!M1525)</f>
        <v/>
      </c>
      <c r="Q1525" s="28" t="str">
        <f>IF(記入用!L1525="","",記入用!L1525)</f>
        <v/>
      </c>
      <c r="S1525" s="28" t="str">
        <f>IF(記入用!N1525="","",ROUNDUP(記入用!N1525,1))</f>
        <v/>
      </c>
      <c r="U1525" s="28" t="str">
        <f>IF(記入用!O1525="","",ROUNDDOWN(記入用!O1525,0))</f>
        <v/>
      </c>
      <c r="W1525" s="28" t="str">
        <f>IF(記入用!P1525="","",ROUNDDOWN(記入用!P1525,0))</f>
        <v/>
      </c>
    </row>
    <row r="1526" spans="1:23">
      <c r="A1526" s="28" t="str">
        <f>IF(記入用!A1526="","",記入用!A1526)</f>
        <v/>
      </c>
      <c r="B1526" s="28" t="str">
        <f>IF(記入用!B1526="","",記入用!B1526)</f>
        <v/>
      </c>
      <c r="C1526" s="28" t="str">
        <f>IF(記入用!C1526="","",記入用!C1526)</f>
        <v/>
      </c>
      <c r="D1526" s="28" t="str">
        <f>IF(記入用!D1526="","",記入用!D1526)</f>
        <v/>
      </c>
      <c r="E1526" s="28" t="str">
        <f>IF(記入用!E1526="","",記入用!E1526)</f>
        <v/>
      </c>
      <c r="F1526" s="28" t="str">
        <f>IF(記入用!F1526="","",記入用!F1526)</f>
        <v/>
      </c>
      <c r="G1526" s="28" t="str">
        <f>IF(OR(記入用!G1526=0,記入用!H1526=0),"",ROUND((記入用!G1526+記入用!H1526)/2,0))</f>
        <v/>
      </c>
      <c r="I1526" s="28" t="str">
        <f>IF(記入用!I1526="","",記入用!I1526)</f>
        <v/>
      </c>
      <c r="K1526" s="28" t="str">
        <f>IF(記入用!J1526="","",ROUNDDOWN(記入用!J1526,0))</f>
        <v/>
      </c>
      <c r="M1526" s="28" t="str">
        <f>IF(記入用!K1526="","",記入用!K1526)</f>
        <v/>
      </c>
      <c r="O1526" s="28" t="str">
        <f>IF(記入用!M1526="","",記入用!M1526)</f>
        <v/>
      </c>
      <c r="Q1526" s="28" t="str">
        <f>IF(記入用!L1526="","",記入用!L1526)</f>
        <v/>
      </c>
      <c r="S1526" s="28" t="str">
        <f>IF(記入用!N1526="","",ROUNDUP(記入用!N1526,1))</f>
        <v/>
      </c>
      <c r="U1526" s="28" t="str">
        <f>IF(記入用!O1526="","",ROUNDDOWN(記入用!O1526,0))</f>
        <v/>
      </c>
      <c r="W1526" s="28" t="str">
        <f>IF(記入用!P1526="","",ROUNDDOWN(記入用!P1526,0))</f>
        <v/>
      </c>
    </row>
    <row r="1527" spans="1:23">
      <c r="A1527" s="28" t="str">
        <f>IF(記入用!A1527="","",記入用!A1527)</f>
        <v/>
      </c>
      <c r="B1527" s="28" t="str">
        <f>IF(記入用!B1527="","",記入用!B1527)</f>
        <v/>
      </c>
      <c r="C1527" s="28" t="str">
        <f>IF(記入用!C1527="","",記入用!C1527)</f>
        <v/>
      </c>
      <c r="D1527" s="28" t="str">
        <f>IF(記入用!D1527="","",記入用!D1527)</f>
        <v/>
      </c>
      <c r="E1527" s="28" t="str">
        <f>IF(記入用!E1527="","",記入用!E1527)</f>
        <v/>
      </c>
      <c r="F1527" s="28" t="str">
        <f>IF(記入用!F1527="","",記入用!F1527)</f>
        <v/>
      </c>
      <c r="G1527" s="28" t="str">
        <f>IF(OR(記入用!G1527=0,記入用!H1527=0),"",ROUND((記入用!G1527+記入用!H1527)/2,0))</f>
        <v/>
      </c>
      <c r="I1527" s="28" t="str">
        <f>IF(記入用!I1527="","",記入用!I1527)</f>
        <v/>
      </c>
      <c r="K1527" s="28" t="str">
        <f>IF(記入用!J1527="","",ROUNDDOWN(記入用!J1527,0))</f>
        <v/>
      </c>
      <c r="M1527" s="28" t="str">
        <f>IF(記入用!K1527="","",記入用!K1527)</f>
        <v/>
      </c>
      <c r="O1527" s="28" t="str">
        <f>IF(記入用!M1527="","",記入用!M1527)</f>
        <v/>
      </c>
      <c r="Q1527" s="28" t="str">
        <f>IF(記入用!L1527="","",記入用!L1527)</f>
        <v/>
      </c>
      <c r="S1527" s="28" t="str">
        <f>IF(記入用!N1527="","",ROUNDUP(記入用!N1527,1))</f>
        <v/>
      </c>
      <c r="U1527" s="28" t="str">
        <f>IF(記入用!O1527="","",ROUNDDOWN(記入用!O1527,0))</f>
        <v/>
      </c>
      <c r="W1527" s="28" t="str">
        <f>IF(記入用!P1527="","",ROUNDDOWN(記入用!P1527,0))</f>
        <v/>
      </c>
    </row>
    <row r="1528" spans="1:23">
      <c r="A1528" s="28" t="str">
        <f>IF(記入用!A1528="","",記入用!A1528)</f>
        <v/>
      </c>
      <c r="B1528" s="28" t="str">
        <f>IF(記入用!B1528="","",記入用!B1528)</f>
        <v/>
      </c>
      <c r="C1528" s="28" t="str">
        <f>IF(記入用!C1528="","",記入用!C1528)</f>
        <v/>
      </c>
      <c r="D1528" s="28" t="str">
        <f>IF(記入用!D1528="","",記入用!D1528)</f>
        <v/>
      </c>
      <c r="E1528" s="28" t="str">
        <f>IF(記入用!E1528="","",記入用!E1528)</f>
        <v/>
      </c>
      <c r="F1528" s="28" t="str">
        <f>IF(記入用!F1528="","",記入用!F1528)</f>
        <v/>
      </c>
      <c r="G1528" s="28" t="str">
        <f>IF(OR(記入用!G1528=0,記入用!H1528=0),"",ROUND((記入用!G1528+記入用!H1528)/2,0))</f>
        <v/>
      </c>
      <c r="I1528" s="28" t="str">
        <f>IF(記入用!I1528="","",記入用!I1528)</f>
        <v/>
      </c>
      <c r="K1528" s="28" t="str">
        <f>IF(記入用!J1528="","",ROUNDDOWN(記入用!J1528,0))</f>
        <v/>
      </c>
      <c r="M1528" s="28" t="str">
        <f>IF(記入用!K1528="","",記入用!K1528)</f>
        <v/>
      </c>
      <c r="O1528" s="28" t="str">
        <f>IF(記入用!M1528="","",記入用!M1528)</f>
        <v/>
      </c>
      <c r="Q1528" s="28" t="str">
        <f>IF(記入用!L1528="","",記入用!L1528)</f>
        <v/>
      </c>
      <c r="S1528" s="28" t="str">
        <f>IF(記入用!N1528="","",ROUNDUP(記入用!N1528,1))</f>
        <v/>
      </c>
      <c r="U1528" s="28" t="str">
        <f>IF(記入用!O1528="","",ROUNDDOWN(記入用!O1528,0))</f>
        <v/>
      </c>
      <c r="W1528" s="28" t="str">
        <f>IF(記入用!P1528="","",ROUNDDOWN(記入用!P1528,0))</f>
        <v/>
      </c>
    </row>
    <row r="1529" spans="1:23">
      <c r="A1529" s="28" t="str">
        <f>IF(記入用!A1529="","",記入用!A1529)</f>
        <v/>
      </c>
      <c r="B1529" s="28" t="str">
        <f>IF(記入用!B1529="","",記入用!B1529)</f>
        <v/>
      </c>
      <c r="C1529" s="28" t="str">
        <f>IF(記入用!C1529="","",記入用!C1529)</f>
        <v/>
      </c>
      <c r="D1529" s="28" t="str">
        <f>IF(記入用!D1529="","",記入用!D1529)</f>
        <v/>
      </c>
      <c r="E1529" s="28" t="str">
        <f>IF(記入用!E1529="","",記入用!E1529)</f>
        <v/>
      </c>
      <c r="F1529" s="28" t="str">
        <f>IF(記入用!F1529="","",記入用!F1529)</f>
        <v/>
      </c>
      <c r="G1529" s="28" t="str">
        <f>IF(OR(記入用!G1529=0,記入用!H1529=0),"",ROUND((記入用!G1529+記入用!H1529)/2,0))</f>
        <v/>
      </c>
      <c r="I1529" s="28" t="str">
        <f>IF(記入用!I1529="","",記入用!I1529)</f>
        <v/>
      </c>
      <c r="K1529" s="28" t="str">
        <f>IF(記入用!J1529="","",ROUNDDOWN(記入用!J1529,0))</f>
        <v/>
      </c>
      <c r="M1529" s="28" t="str">
        <f>IF(記入用!K1529="","",記入用!K1529)</f>
        <v/>
      </c>
      <c r="O1529" s="28" t="str">
        <f>IF(記入用!M1529="","",記入用!M1529)</f>
        <v/>
      </c>
      <c r="Q1529" s="28" t="str">
        <f>IF(記入用!L1529="","",記入用!L1529)</f>
        <v/>
      </c>
      <c r="S1529" s="28" t="str">
        <f>IF(記入用!N1529="","",ROUNDUP(記入用!N1529,1))</f>
        <v/>
      </c>
      <c r="U1529" s="28" t="str">
        <f>IF(記入用!O1529="","",ROUNDDOWN(記入用!O1529,0))</f>
        <v/>
      </c>
      <c r="W1529" s="28" t="str">
        <f>IF(記入用!P1529="","",ROUNDDOWN(記入用!P1529,0))</f>
        <v/>
      </c>
    </row>
    <row r="1530" spans="1:23">
      <c r="A1530" s="28" t="str">
        <f>IF(記入用!A1530="","",記入用!A1530)</f>
        <v/>
      </c>
      <c r="B1530" s="28" t="str">
        <f>IF(記入用!B1530="","",記入用!B1530)</f>
        <v/>
      </c>
      <c r="C1530" s="28" t="str">
        <f>IF(記入用!C1530="","",記入用!C1530)</f>
        <v/>
      </c>
      <c r="D1530" s="28" t="str">
        <f>IF(記入用!D1530="","",記入用!D1530)</f>
        <v/>
      </c>
      <c r="E1530" s="28" t="str">
        <f>IF(記入用!E1530="","",記入用!E1530)</f>
        <v/>
      </c>
      <c r="F1530" s="28" t="str">
        <f>IF(記入用!F1530="","",記入用!F1530)</f>
        <v/>
      </c>
      <c r="G1530" s="28" t="str">
        <f>IF(OR(記入用!G1530=0,記入用!H1530=0),"",ROUND((記入用!G1530+記入用!H1530)/2,0))</f>
        <v/>
      </c>
      <c r="I1530" s="28" t="str">
        <f>IF(記入用!I1530="","",記入用!I1530)</f>
        <v/>
      </c>
      <c r="K1530" s="28" t="str">
        <f>IF(記入用!J1530="","",ROUNDDOWN(記入用!J1530,0))</f>
        <v/>
      </c>
      <c r="M1530" s="28" t="str">
        <f>IF(記入用!K1530="","",記入用!K1530)</f>
        <v/>
      </c>
      <c r="O1530" s="28" t="str">
        <f>IF(記入用!M1530="","",記入用!M1530)</f>
        <v/>
      </c>
      <c r="Q1530" s="28" t="str">
        <f>IF(記入用!L1530="","",記入用!L1530)</f>
        <v/>
      </c>
      <c r="S1530" s="28" t="str">
        <f>IF(記入用!N1530="","",ROUNDUP(記入用!N1530,1))</f>
        <v/>
      </c>
      <c r="U1530" s="28" t="str">
        <f>IF(記入用!O1530="","",ROUNDDOWN(記入用!O1530,0))</f>
        <v/>
      </c>
      <c r="W1530" s="28" t="str">
        <f>IF(記入用!P1530="","",ROUNDDOWN(記入用!P1530,0))</f>
        <v/>
      </c>
    </row>
    <row r="1531" spans="1:23">
      <c r="A1531" s="28" t="str">
        <f>IF(記入用!A1531="","",記入用!A1531)</f>
        <v/>
      </c>
      <c r="B1531" s="28" t="str">
        <f>IF(記入用!B1531="","",記入用!B1531)</f>
        <v/>
      </c>
      <c r="C1531" s="28" t="str">
        <f>IF(記入用!C1531="","",記入用!C1531)</f>
        <v/>
      </c>
      <c r="D1531" s="28" t="str">
        <f>IF(記入用!D1531="","",記入用!D1531)</f>
        <v/>
      </c>
      <c r="E1531" s="28" t="str">
        <f>IF(記入用!E1531="","",記入用!E1531)</f>
        <v/>
      </c>
      <c r="F1531" s="28" t="str">
        <f>IF(記入用!F1531="","",記入用!F1531)</f>
        <v/>
      </c>
      <c r="G1531" s="28" t="str">
        <f>IF(OR(記入用!G1531=0,記入用!H1531=0),"",ROUND((記入用!G1531+記入用!H1531)/2,0))</f>
        <v/>
      </c>
      <c r="I1531" s="28" t="str">
        <f>IF(記入用!I1531="","",記入用!I1531)</f>
        <v/>
      </c>
      <c r="K1531" s="28" t="str">
        <f>IF(記入用!J1531="","",ROUNDDOWN(記入用!J1531,0))</f>
        <v/>
      </c>
      <c r="M1531" s="28" t="str">
        <f>IF(記入用!K1531="","",記入用!K1531)</f>
        <v/>
      </c>
      <c r="O1531" s="28" t="str">
        <f>IF(記入用!M1531="","",記入用!M1531)</f>
        <v/>
      </c>
      <c r="Q1531" s="28" t="str">
        <f>IF(記入用!L1531="","",記入用!L1531)</f>
        <v/>
      </c>
      <c r="S1531" s="28" t="str">
        <f>IF(記入用!N1531="","",ROUNDUP(記入用!N1531,1))</f>
        <v/>
      </c>
      <c r="U1531" s="28" t="str">
        <f>IF(記入用!O1531="","",ROUNDDOWN(記入用!O1531,0))</f>
        <v/>
      </c>
      <c r="W1531" s="28" t="str">
        <f>IF(記入用!P1531="","",ROUNDDOWN(記入用!P1531,0))</f>
        <v/>
      </c>
    </row>
    <row r="1532" spans="1:23">
      <c r="A1532" s="28" t="str">
        <f>IF(記入用!A1532="","",記入用!A1532)</f>
        <v/>
      </c>
      <c r="B1532" s="28" t="str">
        <f>IF(記入用!B1532="","",記入用!B1532)</f>
        <v/>
      </c>
      <c r="C1532" s="28" t="str">
        <f>IF(記入用!C1532="","",記入用!C1532)</f>
        <v/>
      </c>
      <c r="D1532" s="28" t="str">
        <f>IF(記入用!D1532="","",記入用!D1532)</f>
        <v/>
      </c>
      <c r="E1532" s="28" t="str">
        <f>IF(記入用!E1532="","",記入用!E1532)</f>
        <v/>
      </c>
      <c r="F1532" s="28" t="str">
        <f>IF(記入用!F1532="","",記入用!F1532)</f>
        <v/>
      </c>
      <c r="G1532" s="28" t="str">
        <f>IF(OR(記入用!G1532=0,記入用!H1532=0),"",ROUND((記入用!G1532+記入用!H1532)/2,0))</f>
        <v/>
      </c>
      <c r="I1532" s="28" t="str">
        <f>IF(記入用!I1532="","",記入用!I1532)</f>
        <v/>
      </c>
      <c r="K1532" s="28" t="str">
        <f>IF(記入用!J1532="","",ROUNDDOWN(記入用!J1532,0))</f>
        <v/>
      </c>
      <c r="M1532" s="28" t="str">
        <f>IF(記入用!K1532="","",記入用!K1532)</f>
        <v/>
      </c>
      <c r="O1532" s="28" t="str">
        <f>IF(記入用!M1532="","",記入用!M1532)</f>
        <v/>
      </c>
      <c r="Q1532" s="28" t="str">
        <f>IF(記入用!L1532="","",記入用!L1532)</f>
        <v/>
      </c>
      <c r="S1532" s="28" t="str">
        <f>IF(記入用!N1532="","",ROUNDUP(記入用!N1532,1))</f>
        <v/>
      </c>
      <c r="U1532" s="28" t="str">
        <f>IF(記入用!O1532="","",ROUNDDOWN(記入用!O1532,0))</f>
        <v/>
      </c>
      <c r="W1532" s="28" t="str">
        <f>IF(記入用!P1532="","",ROUNDDOWN(記入用!P1532,0))</f>
        <v/>
      </c>
    </row>
    <row r="1533" spans="1:23">
      <c r="A1533" s="28" t="str">
        <f>IF(記入用!A1533="","",記入用!A1533)</f>
        <v/>
      </c>
      <c r="B1533" s="28" t="str">
        <f>IF(記入用!B1533="","",記入用!B1533)</f>
        <v/>
      </c>
      <c r="C1533" s="28" t="str">
        <f>IF(記入用!C1533="","",記入用!C1533)</f>
        <v/>
      </c>
      <c r="D1533" s="28" t="str">
        <f>IF(記入用!D1533="","",記入用!D1533)</f>
        <v/>
      </c>
      <c r="E1533" s="28" t="str">
        <f>IF(記入用!E1533="","",記入用!E1533)</f>
        <v/>
      </c>
      <c r="F1533" s="28" t="str">
        <f>IF(記入用!F1533="","",記入用!F1533)</f>
        <v/>
      </c>
      <c r="G1533" s="28" t="str">
        <f>IF(OR(記入用!G1533=0,記入用!H1533=0),"",ROUND((記入用!G1533+記入用!H1533)/2,0))</f>
        <v/>
      </c>
      <c r="I1533" s="28" t="str">
        <f>IF(記入用!I1533="","",記入用!I1533)</f>
        <v/>
      </c>
      <c r="K1533" s="28" t="str">
        <f>IF(記入用!J1533="","",ROUNDDOWN(記入用!J1533,0))</f>
        <v/>
      </c>
      <c r="M1533" s="28" t="str">
        <f>IF(記入用!K1533="","",記入用!K1533)</f>
        <v/>
      </c>
      <c r="O1533" s="28" t="str">
        <f>IF(記入用!M1533="","",記入用!M1533)</f>
        <v/>
      </c>
      <c r="Q1533" s="28" t="str">
        <f>IF(記入用!L1533="","",記入用!L1533)</f>
        <v/>
      </c>
      <c r="S1533" s="28" t="str">
        <f>IF(記入用!N1533="","",ROUNDUP(記入用!N1533,1))</f>
        <v/>
      </c>
      <c r="U1533" s="28" t="str">
        <f>IF(記入用!O1533="","",ROUNDDOWN(記入用!O1533,0))</f>
        <v/>
      </c>
      <c r="W1533" s="28" t="str">
        <f>IF(記入用!P1533="","",ROUNDDOWN(記入用!P1533,0))</f>
        <v/>
      </c>
    </row>
    <row r="1534" spans="1:23">
      <c r="A1534" s="28" t="str">
        <f>IF(記入用!A1534="","",記入用!A1534)</f>
        <v/>
      </c>
      <c r="B1534" s="28" t="str">
        <f>IF(記入用!B1534="","",記入用!B1534)</f>
        <v/>
      </c>
      <c r="C1534" s="28" t="str">
        <f>IF(記入用!C1534="","",記入用!C1534)</f>
        <v/>
      </c>
      <c r="D1534" s="28" t="str">
        <f>IF(記入用!D1534="","",記入用!D1534)</f>
        <v/>
      </c>
      <c r="E1534" s="28" t="str">
        <f>IF(記入用!E1534="","",記入用!E1534)</f>
        <v/>
      </c>
      <c r="F1534" s="28" t="str">
        <f>IF(記入用!F1534="","",記入用!F1534)</f>
        <v/>
      </c>
      <c r="G1534" s="28" t="str">
        <f>IF(OR(記入用!G1534=0,記入用!H1534=0),"",ROUND((記入用!G1534+記入用!H1534)/2,0))</f>
        <v/>
      </c>
      <c r="I1534" s="28" t="str">
        <f>IF(記入用!I1534="","",記入用!I1534)</f>
        <v/>
      </c>
      <c r="K1534" s="28" t="str">
        <f>IF(記入用!J1534="","",ROUNDDOWN(記入用!J1534,0))</f>
        <v/>
      </c>
      <c r="M1534" s="28" t="str">
        <f>IF(記入用!K1534="","",記入用!K1534)</f>
        <v/>
      </c>
      <c r="O1534" s="28" t="str">
        <f>IF(記入用!M1534="","",記入用!M1534)</f>
        <v/>
      </c>
      <c r="Q1534" s="28" t="str">
        <f>IF(記入用!L1534="","",記入用!L1534)</f>
        <v/>
      </c>
      <c r="S1534" s="28" t="str">
        <f>IF(記入用!N1534="","",ROUNDUP(記入用!N1534,1))</f>
        <v/>
      </c>
      <c r="U1534" s="28" t="str">
        <f>IF(記入用!O1534="","",ROUNDDOWN(記入用!O1534,0))</f>
        <v/>
      </c>
      <c r="W1534" s="28" t="str">
        <f>IF(記入用!P1534="","",ROUNDDOWN(記入用!P1534,0))</f>
        <v/>
      </c>
    </row>
    <row r="1535" spans="1:23">
      <c r="A1535" s="28" t="str">
        <f>IF(記入用!A1535="","",記入用!A1535)</f>
        <v/>
      </c>
      <c r="B1535" s="28" t="str">
        <f>IF(記入用!B1535="","",記入用!B1535)</f>
        <v/>
      </c>
      <c r="C1535" s="28" t="str">
        <f>IF(記入用!C1535="","",記入用!C1535)</f>
        <v/>
      </c>
      <c r="D1535" s="28" t="str">
        <f>IF(記入用!D1535="","",記入用!D1535)</f>
        <v/>
      </c>
      <c r="E1535" s="28" t="str">
        <f>IF(記入用!E1535="","",記入用!E1535)</f>
        <v/>
      </c>
      <c r="F1535" s="28" t="str">
        <f>IF(記入用!F1535="","",記入用!F1535)</f>
        <v/>
      </c>
      <c r="G1535" s="28" t="str">
        <f>IF(OR(記入用!G1535=0,記入用!H1535=0),"",ROUND((記入用!G1535+記入用!H1535)/2,0))</f>
        <v/>
      </c>
      <c r="I1535" s="28" t="str">
        <f>IF(記入用!I1535="","",記入用!I1535)</f>
        <v/>
      </c>
      <c r="K1535" s="28" t="str">
        <f>IF(記入用!J1535="","",ROUNDDOWN(記入用!J1535,0))</f>
        <v/>
      </c>
      <c r="M1535" s="28" t="str">
        <f>IF(記入用!K1535="","",記入用!K1535)</f>
        <v/>
      </c>
      <c r="O1535" s="28" t="str">
        <f>IF(記入用!M1535="","",記入用!M1535)</f>
        <v/>
      </c>
      <c r="Q1535" s="28" t="str">
        <f>IF(記入用!L1535="","",記入用!L1535)</f>
        <v/>
      </c>
      <c r="S1535" s="28" t="str">
        <f>IF(記入用!N1535="","",ROUNDUP(記入用!N1535,1))</f>
        <v/>
      </c>
      <c r="U1535" s="28" t="str">
        <f>IF(記入用!O1535="","",ROUNDDOWN(記入用!O1535,0))</f>
        <v/>
      </c>
      <c r="W1535" s="28" t="str">
        <f>IF(記入用!P1535="","",ROUNDDOWN(記入用!P1535,0))</f>
        <v/>
      </c>
    </row>
    <row r="1536" spans="1:23">
      <c r="A1536" s="28" t="str">
        <f>IF(記入用!A1536="","",記入用!A1536)</f>
        <v/>
      </c>
      <c r="B1536" s="28" t="str">
        <f>IF(記入用!B1536="","",記入用!B1536)</f>
        <v/>
      </c>
      <c r="C1536" s="28" t="str">
        <f>IF(記入用!C1536="","",記入用!C1536)</f>
        <v/>
      </c>
      <c r="D1536" s="28" t="str">
        <f>IF(記入用!D1536="","",記入用!D1536)</f>
        <v/>
      </c>
      <c r="E1536" s="28" t="str">
        <f>IF(記入用!E1536="","",記入用!E1536)</f>
        <v/>
      </c>
      <c r="F1536" s="28" t="str">
        <f>IF(記入用!F1536="","",記入用!F1536)</f>
        <v/>
      </c>
      <c r="G1536" s="28" t="str">
        <f>IF(OR(記入用!G1536=0,記入用!H1536=0),"",ROUND((記入用!G1536+記入用!H1536)/2,0))</f>
        <v/>
      </c>
      <c r="I1536" s="28" t="str">
        <f>IF(記入用!I1536="","",記入用!I1536)</f>
        <v/>
      </c>
      <c r="K1536" s="28" t="str">
        <f>IF(記入用!J1536="","",ROUNDDOWN(記入用!J1536,0))</f>
        <v/>
      </c>
      <c r="M1536" s="28" t="str">
        <f>IF(記入用!K1536="","",記入用!K1536)</f>
        <v/>
      </c>
      <c r="O1536" s="28" t="str">
        <f>IF(記入用!M1536="","",記入用!M1536)</f>
        <v/>
      </c>
      <c r="Q1536" s="28" t="str">
        <f>IF(記入用!L1536="","",記入用!L1536)</f>
        <v/>
      </c>
      <c r="S1536" s="28" t="str">
        <f>IF(記入用!N1536="","",ROUNDUP(記入用!N1536,1))</f>
        <v/>
      </c>
      <c r="U1536" s="28" t="str">
        <f>IF(記入用!O1536="","",ROUNDDOWN(記入用!O1536,0))</f>
        <v/>
      </c>
      <c r="W1536" s="28" t="str">
        <f>IF(記入用!P1536="","",ROUNDDOWN(記入用!P1536,0))</f>
        <v/>
      </c>
    </row>
    <row r="1537" spans="1:23">
      <c r="A1537" s="28" t="str">
        <f>IF(記入用!A1537="","",記入用!A1537)</f>
        <v/>
      </c>
      <c r="B1537" s="28" t="str">
        <f>IF(記入用!B1537="","",記入用!B1537)</f>
        <v/>
      </c>
      <c r="C1537" s="28" t="str">
        <f>IF(記入用!C1537="","",記入用!C1537)</f>
        <v/>
      </c>
      <c r="D1537" s="28" t="str">
        <f>IF(記入用!D1537="","",記入用!D1537)</f>
        <v/>
      </c>
      <c r="E1537" s="28" t="str">
        <f>IF(記入用!E1537="","",記入用!E1537)</f>
        <v/>
      </c>
      <c r="F1537" s="28" t="str">
        <f>IF(記入用!F1537="","",記入用!F1537)</f>
        <v/>
      </c>
      <c r="G1537" s="28" t="str">
        <f>IF(OR(記入用!G1537=0,記入用!H1537=0),"",ROUND((記入用!G1537+記入用!H1537)/2,0))</f>
        <v/>
      </c>
      <c r="I1537" s="28" t="str">
        <f>IF(記入用!I1537="","",記入用!I1537)</f>
        <v/>
      </c>
      <c r="K1537" s="28" t="str">
        <f>IF(記入用!J1537="","",ROUNDDOWN(記入用!J1537,0))</f>
        <v/>
      </c>
      <c r="M1537" s="28" t="str">
        <f>IF(記入用!K1537="","",記入用!K1537)</f>
        <v/>
      </c>
      <c r="O1537" s="28" t="str">
        <f>IF(記入用!M1537="","",記入用!M1537)</f>
        <v/>
      </c>
      <c r="Q1537" s="28" t="str">
        <f>IF(記入用!L1537="","",記入用!L1537)</f>
        <v/>
      </c>
      <c r="S1537" s="28" t="str">
        <f>IF(記入用!N1537="","",ROUNDUP(記入用!N1537,1))</f>
        <v/>
      </c>
      <c r="U1537" s="28" t="str">
        <f>IF(記入用!O1537="","",ROUNDDOWN(記入用!O1537,0))</f>
        <v/>
      </c>
      <c r="W1537" s="28" t="str">
        <f>IF(記入用!P1537="","",ROUNDDOWN(記入用!P1537,0))</f>
        <v/>
      </c>
    </row>
    <row r="1538" spans="1:23">
      <c r="A1538" s="28" t="str">
        <f>IF(記入用!A1538="","",記入用!A1538)</f>
        <v/>
      </c>
      <c r="B1538" s="28" t="str">
        <f>IF(記入用!B1538="","",記入用!B1538)</f>
        <v/>
      </c>
      <c r="C1538" s="28" t="str">
        <f>IF(記入用!C1538="","",記入用!C1538)</f>
        <v/>
      </c>
      <c r="D1538" s="28" t="str">
        <f>IF(記入用!D1538="","",記入用!D1538)</f>
        <v/>
      </c>
      <c r="E1538" s="28" t="str">
        <f>IF(記入用!E1538="","",記入用!E1538)</f>
        <v/>
      </c>
      <c r="F1538" s="28" t="str">
        <f>IF(記入用!F1538="","",記入用!F1538)</f>
        <v/>
      </c>
      <c r="G1538" s="28" t="str">
        <f>IF(OR(記入用!G1538=0,記入用!H1538=0),"",ROUND((記入用!G1538+記入用!H1538)/2,0))</f>
        <v/>
      </c>
      <c r="I1538" s="28" t="str">
        <f>IF(記入用!I1538="","",記入用!I1538)</f>
        <v/>
      </c>
      <c r="K1538" s="28" t="str">
        <f>IF(記入用!J1538="","",ROUNDDOWN(記入用!J1538,0))</f>
        <v/>
      </c>
      <c r="M1538" s="28" t="str">
        <f>IF(記入用!K1538="","",記入用!K1538)</f>
        <v/>
      </c>
      <c r="O1538" s="28" t="str">
        <f>IF(記入用!M1538="","",記入用!M1538)</f>
        <v/>
      </c>
      <c r="Q1538" s="28" t="str">
        <f>IF(記入用!L1538="","",記入用!L1538)</f>
        <v/>
      </c>
      <c r="S1538" s="28" t="str">
        <f>IF(記入用!N1538="","",ROUNDUP(記入用!N1538,1))</f>
        <v/>
      </c>
      <c r="U1538" s="28" t="str">
        <f>IF(記入用!O1538="","",ROUNDDOWN(記入用!O1538,0))</f>
        <v/>
      </c>
      <c r="W1538" s="28" t="str">
        <f>IF(記入用!P1538="","",ROUNDDOWN(記入用!P1538,0))</f>
        <v/>
      </c>
    </row>
    <row r="1539" spans="1:23">
      <c r="A1539" s="28" t="str">
        <f>IF(記入用!A1539="","",記入用!A1539)</f>
        <v/>
      </c>
      <c r="B1539" s="28" t="str">
        <f>IF(記入用!B1539="","",記入用!B1539)</f>
        <v/>
      </c>
      <c r="C1539" s="28" t="str">
        <f>IF(記入用!C1539="","",記入用!C1539)</f>
        <v/>
      </c>
      <c r="D1539" s="28" t="str">
        <f>IF(記入用!D1539="","",記入用!D1539)</f>
        <v/>
      </c>
      <c r="E1539" s="28" t="str">
        <f>IF(記入用!E1539="","",記入用!E1539)</f>
        <v/>
      </c>
      <c r="F1539" s="28" t="str">
        <f>IF(記入用!F1539="","",記入用!F1539)</f>
        <v/>
      </c>
      <c r="G1539" s="28" t="str">
        <f>IF(OR(記入用!G1539=0,記入用!H1539=0),"",ROUND((記入用!G1539+記入用!H1539)/2,0))</f>
        <v/>
      </c>
      <c r="I1539" s="28" t="str">
        <f>IF(記入用!I1539="","",記入用!I1539)</f>
        <v/>
      </c>
      <c r="K1539" s="28" t="str">
        <f>IF(記入用!J1539="","",ROUNDDOWN(記入用!J1539,0))</f>
        <v/>
      </c>
      <c r="M1539" s="28" t="str">
        <f>IF(記入用!K1539="","",記入用!K1539)</f>
        <v/>
      </c>
      <c r="O1539" s="28" t="str">
        <f>IF(記入用!M1539="","",記入用!M1539)</f>
        <v/>
      </c>
      <c r="Q1539" s="28" t="str">
        <f>IF(記入用!L1539="","",記入用!L1539)</f>
        <v/>
      </c>
      <c r="S1539" s="28" t="str">
        <f>IF(記入用!N1539="","",ROUNDUP(記入用!N1539,1))</f>
        <v/>
      </c>
      <c r="U1539" s="28" t="str">
        <f>IF(記入用!O1539="","",ROUNDDOWN(記入用!O1539,0))</f>
        <v/>
      </c>
      <c r="W1539" s="28" t="str">
        <f>IF(記入用!P1539="","",ROUNDDOWN(記入用!P1539,0))</f>
        <v/>
      </c>
    </row>
    <row r="1540" spans="1:23">
      <c r="A1540" s="28" t="str">
        <f>IF(記入用!A1540="","",記入用!A1540)</f>
        <v/>
      </c>
      <c r="B1540" s="28" t="str">
        <f>IF(記入用!B1540="","",記入用!B1540)</f>
        <v/>
      </c>
      <c r="C1540" s="28" t="str">
        <f>IF(記入用!C1540="","",記入用!C1540)</f>
        <v/>
      </c>
      <c r="D1540" s="28" t="str">
        <f>IF(記入用!D1540="","",記入用!D1540)</f>
        <v/>
      </c>
      <c r="E1540" s="28" t="str">
        <f>IF(記入用!E1540="","",記入用!E1540)</f>
        <v/>
      </c>
      <c r="F1540" s="28" t="str">
        <f>IF(記入用!F1540="","",記入用!F1540)</f>
        <v/>
      </c>
      <c r="G1540" s="28" t="str">
        <f>IF(OR(記入用!G1540=0,記入用!H1540=0),"",ROUND((記入用!G1540+記入用!H1540)/2,0))</f>
        <v/>
      </c>
      <c r="I1540" s="28" t="str">
        <f>IF(記入用!I1540="","",記入用!I1540)</f>
        <v/>
      </c>
      <c r="K1540" s="28" t="str">
        <f>IF(記入用!J1540="","",ROUNDDOWN(記入用!J1540,0))</f>
        <v/>
      </c>
      <c r="M1540" s="28" t="str">
        <f>IF(記入用!K1540="","",記入用!K1540)</f>
        <v/>
      </c>
      <c r="O1540" s="28" t="str">
        <f>IF(記入用!M1540="","",記入用!M1540)</f>
        <v/>
      </c>
      <c r="Q1540" s="28" t="str">
        <f>IF(記入用!L1540="","",記入用!L1540)</f>
        <v/>
      </c>
      <c r="S1540" s="28" t="str">
        <f>IF(記入用!N1540="","",ROUNDUP(記入用!N1540,1))</f>
        <v/>
      </c>
      <c r="U1540" s="28" t="str">
        <f>IF(記入用!O1540="","",ROUNDDOWN(記入用!O1540,0))</f>
        <v/>
      </c>
      <c r="W1540" s="28" t="str">
        <f>IF(記入用!P1540="","",ROUNDDOWN(記入用!P1540,0))</f>
        <v/>
      </c>
    </row>
    <row r="1541" spans="1:23">
      <c r="A1541" s="28" t="str">
        <f>IF(記入用!A1541="","",記入用!A1541)</f>
        <v/>
      </c>
      <c r="B1541" s="28" t="str">
        <f>IF(記入用!B1541="","",記入用!B1541)</f>
        <v/>
      </c>
      <c r="C1541" s="28" t="str">
        <f>IF(記入用!C1541="","",記入用!C1541)</f>
        <v/>
      </c>
      <c r="D1541" s="28" t="str">
        <f>IF(記入用!D1541="","",記入用!D1541)</f>
        <v/>
      </c>
      <c r="E1541" s="28" t="str">
        <f>IF(記入用!E1541="","",記入用!E1541)</f>
        <v/>
      </c>
      <c r="F1541" s="28" t="str">
        <f>IF(記入用!F1541="","",記入用!F1541)</f>
        <v/>
      </c>
      <c r="G1541" s="28" t="str">
        <f>IF(OR(記入用!G1541=0,記入用!H1541=0),"",ROUND((記入用!G1541+記入用!H1541)/2,0))</f>
        <v/>
      </c>
      <c r="I1541" s="28" t="str">
        <f>IF(記入用!I1541="","",記入用!I1541)</f>
        <v/>
      </c>
      <c r="K1541" s="28" t="str">
        <f>IF(記入用!J1541="","",ROUNDDOWN(記入用!J1541,0))</f>
        <v/>
      </c>
      <c r="M1541" s="28" t="str">
        <f>IF(記入用!K1541="","",記入用!K1541)</f>
        <v/>
      </c>
      <c r="O1541" s="28" t="str">
        <f>IF(記入用!M1541="","",記入用!M1541)</f>
        <v/>
      </c>
      <c r="Q1541" s="28" t="str">
        <f>IF(記入用!L1541="","",記入用!L1541)</f>
        <v/>
      </c>
      <c r="S1541" s="28" t="str">
        <f>IF(記入用!N1541="","",ROUNDUP(記入用!N1541,1))</f>
        <v/>
      </c>
      <c r="U1541" s="28" t="str">
        <f>IF(記入用!O1541="","",ROUNDDOWN(記入用!O1541,0))</f>
        <v/>
      </c>
      <c r="W1541" s="28" t="str">
        <f>IF(記入用!P1541="","",ROUNDDOWN(記入用!P1541,0))</f>
        <v/>
      </c>
    </row>
    <row r="1542" spans="1:23">
      <c r="A1542" s="28" t="str">
        <f>IF(記入用!A1542="","",記入用!A1542)</f>
        <v/>
      </c>
      <c r="B1542" s="28" t="str">
        <f>IF(記入用!B1542="","",記入用!B1542)</f>
        <v/>
      </c>
      <c r="C1542" s="28" t="str">
        <f>IF(記入用!C1542="","",記入用!C1542)</f>
        <v/>
      </c>
      <c r="D1542" s="28" t="str">
        <f>IF(記入用!D1542="","",記入用!D1542)</f>
        <v/>
      </c>
      <c r="E1542" s="28" t="str">
        <f>IF(記入用!E1542="","",記入用!E1542)</f>
        <v/>
      </c>
      <c r="F1542" s="28" t="str">
        <f>IF(記入用!F1542="","",記入用!F1542)</f>
        <v/>
      </c>
      <c r="G1542" s="28" t="str">
        <f>IF(OR(記入用!G1542=0,記入用!H1542=0),"",ROUND((記入用!G1542+記入用!H1542)/2,0))</f>
        <v/>
      </c>
      <c r="I1542" s="28" t="str">
        <f>IF(記入用!I1542="","",記入用!I1542)</f>
        <v/>
      </c>
      <c r="K1542" s="28" t="str">
        <f>IF(記入用!J1542="","",ROUNDDOWN(記入用!J1542,0))</f>
        <v/>
      </c>
      <c r="M1542" s="28" t="str">
        <f>IF(記入用!K1542="","",記入用!K1542)</f>
        <v/>
      </c>
      <c r="O1542" s="28" t="str">
        <f>IF(記入用!M1542="","",記入用!M1542)</f>
        <v/>
      </c>
      <c r="Q1542" s="28" t="str">
        <f>IF(記入用!L1542="","",記入用!L1542)</f>
        <v/>
      </c>
      <c r="S1542" s="28" t="str">
        <f>IF(記入用!N1542="","",ROUNDUP(記入用!N1542,1))</f>
        <v/>
      </c>
      <c r="U1542" s="28" t="str">
        <f>IF(記入用!O1542="","",ROUNDDOWN(記入用!O1542,0))</f>
        <v/>
      </c>
      <c r="W1542" s="28" t="str">
        <f>IF(記入用!P1542="","",ROUNDDOWN(記入用!P1542,0))</f>
        <v/>
      </c>
    </row>
    <row r="1543" spans="1:23">
      <c r="A1543" s="28" t="str">
        <f>IF(記入用!A1543="","",記入用!A1543)</f>
        <v/>
      </c>
      <c r="B1543" s="28" t="str">
        <f>IF(記入用!B1543="","",記入用!B1543)</f>
        <v/>
      </c>
      <c r="C1543" s="28" t="str">
        <f>IF(記入用!C1543="","",記入用!C1543)</f>
        <v/>
      </c>
      <c r="D1543" s="28" t="str">
        <f>IF(記入用!D1543="","",記入用!D1543)</f>
        <v/>
      </c>
      <c r="E1543" s="28" t="str">
        <f>IF(記入用!E1543="","",記入用!E1543)</f>
        <v/>
      </c>
      <c r="F1543" s="28" t="str">
        <f>IF(記入用!F1543="","",記入用!F1543)</f>
        <v/>
      </c>
      <c r="G1543" s="28" t="str">
        <f>IF(OR(記入用!G1543=0,記入用!H1543=0),"",ROUND((記入用!G1543+記入用!H1543)/2,0))</f>
        <v/>
      </c>
      <c r="I1543" s="28" t="str">
        <f>IF(記入用!I1543="","",記入用!I1543)</f>
        <v/>
      </c>
      <c r="K1543" s="28" t="str">
        <f>IF(記入用!J1543="","",ROUNDDOWN(記入用!J1543,0))</f>
        <v/>
      </c>
      <c r="M1543" s="28" t="str">
        <f>IF(記入用!K1543="","",記入用!K1543)</f>
        <v/>
      </c>
      <c r="O1543" s="28" t="str">
        <f>IF(記入用!M1543="","",記入用!M1543)</f>
        <v/>
      </c>
      <c r="Q1543" s="28" t="str">
        <f>IF(記入用!L1543="","",記入用!L1543)</f>
        <v/>
      </c>
      <c r="S1543" s="28" t="str">
        <f>IF(記入用!N1543="","",ROUNDUP(記入用!N1543,1))</f>
        <v/>
      </c>
      <c r="U1543" s="28" t="str">
        <f>IF(記入用!O1543="","",ROUNDDOWN(記入用!O1543,0))</f>
        <v/>
      </c>
      <c r="W1543" s="28" t="str">
        <f>IF(記入用!P1543="","",ROUNDDOWN(記入用!P1543,0))</f>
        <v/>
      </c>
    </row>
    <row r="1544" spans="1:23">
      <c r="A1544" s="28" t="str">
        <f>IF(記入用!A1544="","",記入用!A1544)</f>
        <v/>
      </c>
      <c r="B1544" s="28" t="str">
        <f>IF(記入用!B1544="","",記入用!B1544)</f>
        <v/>
      </c>
      <c r="C1544" s="28" t="str">
        <f>IF(記入用!C1544="","",記入用!C1544)</f>
        <v/>
      </c>
      <c r="D1544" s="28" t="str">
        <f>IF(記入用!D1544="","",記入用!D1544)</f>
        <v/>
      </c>
      <c r="E1544" s="28" t="str">
        <f>IF(記入用!E1544="","",記入用!E1544)</f>
        <v/>
      </c>
      <c r="F1544" s="28" t="str">
        <f>IF(記入用!F1544="","",記入用!F1544)</f>
        <v/>
      </c>
      <c r="G1544" s="28" t="str">
        <f>IF(OR(記入用!G1544=0,記入用!H1544=0),"",ROUND((記入用!G1544+記入用!H1544)/2,0))</f>
        <v/>
      </c>
      <c r="I1544" s="28" t="str">
        <f>IF(記入用!I1544="","",記入用!I1544)</f>
        <v/>
      </c>
      <c r="K1544" s="28" t="str">
        <f>IF(記入用!J1544="","",ROUNDDOWN(記入用!J1544,0))</f>
        <v/>
      </c>
      <c r="M1544" s="28" t="str">
        <f>IF(記入用!K1544="","",記入用!K1544)</f>
        <v/>
      </c>
      <c r="O1544" s="28" t="str">
        <f>IF(記入用!M1544="","",記入用!M1544)</f>
        <v/>
      </c>
      <c r="Q1544" s="28" t="str">
        <f>IF(記入用!L1544="","",記入用!L1544)</f>
        <v/>
      </c>
      <c r="S1544" s="28" t="str">
        <f>IF(記入用!N1544="","",ROUNDUP(記入用!N1544,1))</f>
        <v/>
      </c>
      <c r="U1544" s="28" t="str">
        <f>IF(記入用!O1544="","",ROUNDDOWN(記入用!O1544,0))</f>
        <v/>
      </c>
      <c r="W1544" s="28" t="str">
        <f>IF(記入用!P1544="","",ROUNDDOWN(記入用!P1544,0))</f>
        <v/>
      </c>
    </row>
    <row r="1545" spans="1:23">
      <c r="A1545" s="28" t="str">
        <f>IF(記入用!A1545="","",記入用!A1545)</f>
        <v/>
      </c>
      <c r="B1545" s="28" t="str">
        <f>IF(記入用!B1545="","",記入用!B1545)</f>
        <v/>
      </c>
      <c r="C1545" s="28" t="str">
        <f>IF(記入用!C1545="","",記入用!C1545)</f>
        <v/>
      </c>
      <c r="D1545" s="28" t="str">
        <f>IF(記入用!D1545="","",記入用!D1545)</f>
        <v/>
      </c>
      <c r="E1545" s="28" t="str">
        <f>IF(記入用!E1545="","",記入用!E1545)</f>
        <v/>
      </c>
      <c r="F1545" s="28" t="str">
        <f>IF(記入用!F1545="","",記入用!F1545)</f>
        <v/>
      </c>
      <c r="G1545" s="28" t="str">
        <f>IF(OR(記入用!G1545=0,記入用!H1545=0),"",ROUND((記入用!G1545+記入用!H1545)/2,0))</f>
        <v/>
      </c>
      <c r="I1545" s="28" t="str">
        <f>IF(記入用!I1545="","",記入用!I1545)</f>
        <v/>
      </c>
      <c r="K1545" s="28" t="str">
        <f>IF(記入用!J1545="","",ROUNDDOWN(記入用!J1545,0))</f>
        <v/>
      </c>
      <c r="M1545" s="28" t="str">
        <f>IF(記入用!K1545="","",記入用!K1545)</f>
        <v/>
      </c>
      <c r="O1545" s="28" t="str">
        <f>IF(記入用!M1545="","",記入用!M1545)</f>
        <v/>
      </c>
      <c r="Q1545" s="28" t="str">
        <f>IF(記入用!L1545="","",記入用!L1545)</f>
        <v/>
      </c>
      <c r="S1545" s="28" t="str">
        <f>IF(記入用!N1545="","",ROUNDUP(記入用!N1545,1))</f>
        <v/>
      </c>
      <c r="U1545" s="28" t="str">
        <f>IF(記入用!O1545="","",ROUNDDOWN(記入用!O1545,0))</f>
        <v/>
      </c>
      <c r="W1545" s="28" t="str">
        <f>IF(記入用!P1545="","",ROUNDDOWN(記入用!P1545,0))</f>
        <v/>
      </c>
    </row>
    <row r="1546" spans="1:23">
      <c r="A1546" s="28" t="str">
        <f>IF(記入用!A1546="","",記入用!A1546)</f>
        <v/>
      </c>
      <c r="B1546" s="28" t="str">
        <f>IF(記入用!B1546="","",記入用!B1546)</f>
        <v/>
      </c>
      <c r="C1546" s="28" t="str">
        <f>IF(記入用!C1546="","",記入用!C1546)</f>
        <v/>
      </c>
      <c r="D1546" s="28" t="str">
        <f>IF(記入用!D1546="","",記入用!D1546)</f>
        <v/>
      </c>
      <c r="E1546" s="28" t="str">
        <f>IF(記入用!E1546="","",記入用!E1546)</f>
        <v/>
      </c>
      <c r="F1546" s="28" t="str">
        <f>IF(記入用!F1546="","",記入用!F1546)</f>
        <v/>
      </c>
      <c r="G1546" s="28" t="str">
        <f>IF(OR(記入用!G1546=0,記入用!H1546=0),"",ROUND((記入用!G1546+記入用!H1546)/2,0))</f>
        <v/>
      </c>
      <c r="I1546" s="28" t="str">
        <f>IF(記入用!I1546="","",記入用!I1546)</f>
        <v/>
      </c>
      <c r="K1546" s="28" t="str">
        <f>IF(記入用!J1546="","",ROUNDDOWN(記入用!J1546,0))</f>
        <v/>
      </c>
      <c r="M1546" s="28" t="str">
        <f>IF(記入用!K1546="","",記入用!K1546)</f>
        <v/>
      </c>
      <c r="O1546" s="28" t="str">
        <f>IF(記入用!M1546="","",記入用!M1546)</f>
        <v/>
      </c>
      <c r="Q1546" s="28" t="str">
        <f>IF(記入用!L1546="","",記入用!L1546)</f>
        <v/>
      </c>
      <c r="S1546" s="28" t="str">
        <f>IF(記入用!N1546="","",ROUNDUP(記入用!N1546,1))</f>
        <v/>
      </c>
      <c r="U1546" s="28" t="str">
        <f>IF(記入用!O1546="","",ROUNDDOWN(記入用!O1546,0))</f>
        <v/>
      </c>
      <c r="W1546" s="28" t="str">
        <f>IF(記入用!P1546="","",ROUNDDOWN(記入用!P1546,0))</f>
        <v/>
      </c>
    </row>
    <row r="1547" spans="1:23">
      <c r="A1547" s="28" t="str">
        <f>IF(記入用!A1547="","",記入用!A1547)</f>
        <v/>
      </c>
      <c r="B1547" s="28" t="str">
        <f>IF(記入用!B1547="","",記入用!B1547)</f>
        <v/>
      </c>
      <c r="C1547" s="28" t="str">
        <f>IF(記入用!C1547="","",記入用!C1547)</f>
        <v/>
      </c>
      <c r="D1547" s="28" t="str">
        <f>IF(記入用!D1547="","",記入用!D1547)</f>
        <v/>
      </c>
      <c r="E1547" s="28" t="str">
        <f>IF(記入用!E1547="","",記入用!E1547)</f>
        <v/>
      </c>
      <c r="F1547" s="28" t="str">
        <f>IF(記入用!F1547="","",記入用!F1547)</f>
        <v/>
      </c>
      <c r="G1547" s="28" t="str">
        <f>IF(OR(記入用!G1547=0,記入用!H1547=0),"",ROUND((記入用!G1547+記入用!H1547)/2,0))</f>
        <v/>
      </c>
      <c r="I1547" s="28" t="str">
        <f>IF(記入用!I1547="","",記入用!I1547)</f>
        <v/>
      </c>
      <c r="K1547" s="28" t="str">
        <f>IF(記入用!J1547="","",ROUNDDOWN(記入用!J1547,0))</f>
        <v/>
      </c>
      <c r="M1547" s="28" t="str">
        <f>IF(記入用!K1547="","",記入用!K1547)</f>
        <v/>
      </c>
      <c r="O1547" s="28" t="str">
        <f>IF(記入用!M1547="","",記入用!M1547)</f>
        <v/>
      </c>
      <c r="Q1547" s="28" t="str">
        <f>IF(記入用!L1547="","",記入用!L1547)</f>
        <v/>
      </c>
      <c r="S1547" s="28" t="str">
        <f>IF(記入用!N1547="","",ROUNDUP(記入用!N1547,1))</f>
        <v/>
      </c>
      <c r="U1547" s="28" t="str">
        <f>IF(記入用!O1547="","",ROUNDDOWN(記入用!O1547,0))</f>
        <v/>
      </c>
      <c r="W1547" s="28" t="str">
        <f>IF(記入用!P1547="","",ROUNDDOWN(記入用!P1547,0))</f>
        <v/>
      </c>
    </row>
    <row r="1548" spans="1:23">
      <c r="A1548" s="28" t="str">
        <f>IF(記入用!A1548="","",記入用!A1548)</f>
        <v/>
      </c>
      <c r="B1548" s="28" t="str">
        <f>IF(記入用!B1548="","",記入用!B1548)</f>
        <v/>
      </c>
      <c r="C1548" s="28" t="str">
        <f>IF(記入用!C1548="","",記入用!C1548)</f>
        <v/>
      </c>
      <c r="D1548" s="28" t="str">
        <f>IF(記入用!D1548="","",記入用!D1548)</f>
        <v/>
      </c>
      <c r="E1548" s="28" t="str">
        <f>IF(記入用!E1548="","",記入用!E1548)</f>
        <v/>
      </c>
      <c r="F1548" s="28" t="str">
        <f>IF(記入用!F1548="","",記入用!F1548)</f>
        <v/>
      </c>
      <c r="G1548" s="28" t="str">
        <f>IF(OR(記入用!G1548=0,記入用!H1548=0),"",ROUND((記入用!G1548+記入用!H1548)/2,0))</f>
        <v/>
      </c>
      <c r="I1548" s="28" t="str">
        <f>IF(記入用!I1548="","",記入用!I1548)</f>
        <v/>
      </c>
      <c r="K1548" s="28" t="str">
        <f>IF(記入用!J1548="","",ROUNDDOWN(記入用!J1548,0))</f>
        <v/>
      </c>
      <c r="M1548" s="28" t="str">
        <f>IF(記入用!K1548="","",記入用!K1548)</f>
        <v/>
      </c>
      <c r="O1548" s="28" t="str">
        <f>IF(記入用!M1548="","",記入用!M1548)</f>
        <v/>
      </c>
      <c r="Q1548" s="28" t="str">
        <f>IF(記入用!L1548="","",記入用!L1548)</f>
        <v/>
      </c>
      <c r="S1548" s="28" t="str">
        <f>IF(記入用!N1548="","",ROUNDUP(記入用!N1548,1))</f>
        <v/>
      </c>
      <c r="U1548" s="28" t="str">
        <f>IF(記入用!O1548="","",ROUNDDOWN(記入用!O1548,0))</f>
        <v/>
      </c>
      <c r="W1548" s="28" t="str">
        <f>IF(記入用!P1548="","",ROUNDDOWN(記入用!P1548,0))</f>
        <v/>
      </c>
    </row>
    <row r="1549" spans="1:23">
      <c r="A1549" s="28" t="str">
        <f>IF(記入用!A1549="","",記入用!A1549)</f>
        <v/>
      </c>
      <c r="B1549" s="28" t="str">
        <f>IF(記入用!B1549="","",記入用!B1549)</f>
        <v/>
      </c>
      <c r="C1549" s="28" t="str">
        <f>IF(記入用!C1549="","",記入用!C1549)</f>
        <v/>
      </c>
      <c r="D1549" s="28" t="str">
        <f>IF(記入用!D1549="","",記入用!D1549)</f>
        <v/>
      </c>
      <c r="E1549" s="28" t="str">
        <f>IF(記入用!E1549="","",記入用!E1549)</f>
        <v/>
      </c>
      <c r="F1549" s="28" t="str">
        <f>IF(記入用!F1549="","",記入用!F1549)</f>
        <v/>
      </c>
      <c r="G1549" s="28" t="str">
        <f>IF(OR(記入用!G1549=0,記入用!H1549=0),"",ROUND((記入用!G1549+記入用!H1549)/2,0))</f>
        <v/>
      </c>
      <c r="I1549" s="28" t="str">
        <f>IF(記入用!I1549="","",記入用!I1549)</f>
        <v/>
      </c>
      <c r="K1549" s="28" t="str">
        <f>IF(記入用!J1549="","",ROUNDDOWN(記入用!J1549,0))</f>
        <v/>
      </c>
      <c r="M1549" s="28" t="str">
        <f>IF(記入用!K1549="","",記入用!K1549)</f>
        <v/>
      </c>
      <c r="O1549" s="28" t="str">
        <f>IF(記入用!M1549="","",記入用!M1549)</f>
        <v/>
      </c>
      <c r="Q1549" s="28" t="str">
        <f>IF(記入用!L1549="","",記入用!L1549)</f>
        <v/>
      </c>
      <c r="S1549" s="28" t="str">
        <f>IF(記入用!N1549="","",ROUNDUP(記入用!N1549,1))</f>
        <v/>
      </c>
      <c r="U1549" s="28" t="str">
        <f>IF(記入用!O1549="","",ROUNDDOWN(記入用!O1549,0))</f>
        <v/>
      </c>
      <c r="W1549" s="28" t="str">
        <f>IF(記入用!P1549="","",ROUNDDOWN(記入用!P1549,0))</f>
        <v/>
      </c>
    </row>
    <row r="1550" spans="1:23">
      <c r="A1550" s="28" t="str">
        <f>IF(記入用!A1550="","",記入用!A1550)</f>
        <v/>
      </c>
      <c r="B1550" s="28" t="str">
        <f>IF(記入用!B1550="","",記入用!B1550)</f>
        <v/>
      </c>
      <c r="C1550" s="28" t="str">
        <f>IF(記入用!C1550="","",記入用!C1550)</f>
        <v/>
      </c>
      <c r="D1550" s="28" t="str">
        <f>IF(記入用!D1550="","",記入用!D1550)</f>
        <v/>
      </c>
      <c r="E1550" s="28" t="str">
        <f>IF(記入用!E1550="","",記入用!E1550)</f>
        <v/>
      </c>
      <c r="F1550" s="28" t="str">
        <f>IF(記入用!F1550="","",記入用!F1550)</f>
        <v/>
      </c>
      <c r="G1550" s="28" t="str">
        <f>IF(OR(記入用!G1550=0,記入用!H1550=0),"",ROUND((記入用!G1550+記入用!H1550)/2,0))</f>
        <v/>
      </c>
      <c r="I1550" s="28" t="str">
        <f>IF(記入用!I1550="","",記入用!I1550)</f>
        <v/>
      </c>
      <c r="K1550" s="28" t="str">
        <f>IF(記入用!J1550="","",ROUNDDOWN(記入用!J1550,0))</f>
        <v/>
      </c>
      <c r="M1550" s="28" t="str">
        <f>IF(記入用!K1550="","",記入用!K1550)</f>
        <v/>
      </c>
      <c r="O1550" s="28" t="str">
        <f>IF(記入用!M1550="","",記入用!M1550)</f>
        <v/>
      </c>
      <c r="Q1550" s="28" t="str">
        <f>IF(記入用!L1550="","",記入用!L1550)</f>
        <v/>
      </c>
      <c r="S1550" s="28" t="str">
        <f>IF(記入用!N1550="","",ROUNDUP(記入用!N1550,1))</f>
        <v/>
      </c>
      <c r="U1550" s="28" t="str">
        <f>IF(記入用!O1550="","",ROUNDDOWN(記入用!O1550,0))</f>
        <v/>
      </c>
      <c r="W1550" s="28" t="str">
        <f>IF(記入用!P1550="","",ROUNDDOWN(記入用!P1550,0))</f>
        <v/>
      </c>
    </row>
    <row r="1551" spans="1:23">
      <c r="A1551" s="28" t="str">
        <f>IF(記入用!A1551="","",記入用!A1551)</f>
        <v/>
      </c>
      <c r="B1551" s="28" t="str">
        <f>IF(記入用!B1551="","",記入用!B1551)</f>
        <v/>
      </c>
      <c r="C1551" s="28" t="str">
        <f>IF(記入用!C1551="","",記入用!C1551)</f>
        <v/>
      </c>
      <c r="D1551" s="28" t="str">
        <f>IF(記入用!D1551="","",記入用!D1551)</f>
        <v/>
      </c>
      <c r="E1551" s="28" t="str">
        <f>IF(記入用!E1551="","",記入用!E1551)</f>
        <v/>
      </c>
      <c r="F1551" s="28" t="str">
        <f>IF(記入用!F1551="","",記入用!F1551)</f>
        <v/>
      </c>
      <c r="G1551" s="28" t="str">
        <f>IF(OR(記入用!G1551=0,記入用!H1551=0),"",ROUND((記入用!G1551+記入用!H1551)/2,0))</f>
        <v/>
      </c>
      <c r="I1551" s="28" t="str">
        <f>IF(記入用!I1551="","",記入用!I1551)</f>
        <v/>
      </c>
      <c r="K1551" s="28" t="str">
        <f>IF(記入用!J1551="","",ROUNDDOWN(記入用!J1551,0))</f>
        <v/>
      </c>
      <c r="M1551" s="28" t="str">
        <f>IF(記入用!K1551="","",記入用!K1551)</f>
        <v/>
      </c>
      <c r="O1551" s="28" t="str">
        <f>IF(記入用!M1551="","",記入用!M1551)</f>
        <v/>
      </c>
      <c r="Q1551" s="28" t="str">
        <f>IF(記入用!L1551="","",記入用!L1551)</f>
        <v/>
      </c>
      <c r="S1551" s="28" t="str">
        <f>IF(記入用!N1551="","",ROUNDUP(記入用!N1551,1))</f>
        <v/>
      </c>
      <c r="U1551" s="28" t="str">
        <f>IF(記入用!O1551="","",ROUNDDOWN(記入用!O1551,0))</f>
        <v/>
      </c>
      <c r="W1551" s="28" t="str">
        <f>IF(記入用!P1551="","",ROUNDDOWN(記入用!P1551,0))</f>
        <v/>
      </c>
    </row>
    <row r="1552" spans="1:23">
      <c r="A1552" s="28" t="str">
        <f>IF(記入用!A1552="","",記入用!A1552)</f>
        <v/>
      </c>
      <c r="B1552" s="28" t="str">
        <f>IF(記入用!B1552="","",記入用!B1552)</f>
        <v/>
      </c>
      <c r="C1552" s="28" t="str">
        <f>IF(記入用!C1552="","",記入用!C1552)</f>
        <v/>
      </c>
      <c r="D1552" s="28" t="str">
        <f>IF(記入用!D1552="","",記入用!D1552)</f>
        <v/>
      </c>
      <c r="E1552" s="28" t="str">
        <f>IF(記入用!E1552="","",記入用!E1552)</f>
        <v/>
      </c>
      <c r="F1552" s="28" t="str">
        <f>IF(記入用!F1552="","",記入用!F1552)</f>
        <v/>
      </c>
      <c r="G1552" s="28" t="str">
        <f>IF(OR(記入用!G1552=0,記入用!H1552=0),"",ROUND((記入用!G1552+記入用!H1552)/2,0))</f>
        <v/>
      </c>
      <c r="I1552" s="28" t="str">
        <f>IF(記入用!I1552="","",記入用!I1552)</f>
        <v/>
      </c>
      <c r="K1552" s="28" t="str">
        <f>IF(記入用!J1552="","",ROUNDDOWN(記入用!J1552,0))</f>
        <v/>
      </c>
      <c r="M1552" s="28" t="str">
        <f>IF(記入用!K1552="","",記入用!K1552)</f>
        <v/>
      </c>
      <c r="O1552" s="28" t="str">
        <f>IF(記入用!M1552="","",記入用!M1552)</f>
        <v/>
      </c>
      <c r="Q1552" s="28" t="str">
        <f>IF(記入用!L1552="","",記入用!L1552)</f>
        <v/>
      </c>
      <c r="S1552" s="28" t="str">
        <f>IF(記入用!N1552="","",ROUNDUP(記入用!N1552,1))</f>
        <v/>
      </c>
      <c r="U1552" s="28" t="str">
        <f>IF(記入用!O1552="","",ROUNDDOWN(記入用!O1552,0))</f>
        <v/>
      </c>
      <c r="W1552" s="28" t="str">
        <f>IF(記入用!P1552="","",ROUNDDOWN(記入用!P1552,0))</f>
        <v/>
      </c>
    </row>
    <row r="1553" spans="1:23">
      <c r="A1553" s="28" t="str">
        <f>IF(記入用!A1553="","",記入用!A1553)</f>
        <v/>
      </c>
      <c r="B1553" s="28" t="str">
        <f>IF(記入用!B1553="","",記入用!B1553)</f>
        <v/>
      </c>
      <c r="C1553" s="28" t="str">
        <f>IF(記入用!C1553="","",記入用!C1553)</f>
        <v/>
      </c>
      <c r="D1553" s="28" t="str">
        <f>IF(記入用!D1553="","",記入用!D1553)</f>
        <v/>
      </c>
      <c r="E1553" s="28" t="str">
        <f>IF(記入用!E1553="","",記入用!E1553)</f>
        <v/>
      </c>
      <c r="F1553" s="28" t="str">
        <f>IF(記入用!F1553="","",記入用!F1553)</f>
        <v/>
      </c>
      <c r="G1553" s="28" t="str">
        <f>IF(OR(記入用!G1553=0,記入用!H1553=0),"",ROUND((記入用!G1553+記入用!H1553)/2,0))</f>
        <v/>
      </c>
      <c r="I1553" s="28" t="str">
        <f>IF(記入用!I1553="","",記入用!I1553)</f>
        <v/>
      </c>
      <c r="K1553" s="28" t="str">
        <f>IF(記入用!J1553="","",ROUNDDOWN(記入用!J1553,0))</f>
        <v/>
      </c>
      <c r="M1553" s="28" t="str">
        <f>IF(記入用!K1553="","",記入用!K1553)</f>
        <v/>
      </c>
      <c r="O1553" s="28" t="str">
        <f>IF(記入用!M1553="","",記入用!M1553)</f>
        <v/>
      </c>
      <c r="Q1553" s="28" t="str">
        <f>IF(記入用!L1553="","",記入用!L1553)</f>
        <v/>
      </c>
      <c r="S1553" s="28" t="str">
        <f>IF(記入用!N1553="","",ROUNDUP(記入用!N1553,1))</f>
        <v/>
      </c>
      <c r="U1553" s="28" t="str">
        <f>IF(記入用!O1553="","",ROUNDDOWN(記入用!O1553,0))</f>
        <v/>
      </c>
      <c r="W1553" s="28" t="str">
        <f>IF(記入用!P1553="","",ROUNDDOWN(記入用!P1553,0))</f>
        <v/>
      </c>
    </row>
    <row r="1554" spans="1:23">
      <c r="A1554" s="28" t="str">
        <f>IF(記入用!A1554="","",記入用!A1554)</f>
        <v/>
      </c>
      <c r="B1554" s="28" t="str">
        <f>IF(記入用!B1554="","",記入用!B1554)</f>
        <v/>
      </c>
      <c r="C1554" s="28" t="str">
        <f>IF(記入用!C1554="","",記入用!C1554)</f>
        <v/>
      </c>
      <c r="D1554" s="28" t="str">
        <f>IF(記入用!D1554="","",記入用!D1554)</f>
        <v/>
      </c>
      <c r="E1554" s="28" t="str">
        <f>IF(記入用!E1554="","",記入用!E1554)</f>
        <v/>
      </c>
      <c r="F1554" s="28" t="str">
        <f>IF(記入用!F1554="","",記入用!F1554)</f>
        <v/>
      </c>
      <c r="G1554" s="28" t="str">
        <f>IF(OR(記入用!G1554=0,記入用!H1554=0),"",ROUND((記入用!G1554+記入用!H1554)/2,0))</f>
        <v/>
      </c>
      <c r="I1554" s="28" t="str">
        <f>IF(記入用!I1554="","",記入用!I1554)</f>
        <v/>
      </c>
      <c r="K1554" s="28" t="str">
        <f>IF(記入用!J1554="","",ROUNDDOWN(記入用!J1554,0))</f>
        <v/>
      </c>
      <c r="M1554" s="28" t="str">
        <f>IF(記入用!K1554="","",記入用!K1554)</f>
        <v/>
      </c>
      <c r="O1554" s="28" t="str">
        <f>IF(記入用!M1554="","",記入用!M1554)</f>
        <v/>
      </c>
      <c r="Q1554" s="28" t="str">
        <f>IF(記入用!L1554="","",記入用!L1554)</f>
        <v/>
      </c>
      <c r="S1554" s="28" t="str">
        <f>IF(記入用!N1554="","",ROUNDUP(記入用!N1554,1))</f>
        <v/>
      </c>
      <c r="U1554" s="28" t="str">
        <f>IF(記入用!O1554="","",ROUNDDOWN(記入用!O1554,0))</f>
        <v/>
      </c>
      <c r="W1554" s="28" t="str">
        <f>IF(記入用!P1554="","",ROUNDDOWN(記入用!P1554,0))</f>
        <v/>
      </c>
    </row>
    <row r="1555" spans="1:23">
      <c r="A1555" s="28" t="str">
        <f>IF(記入用!A1555="","",記入用!A1555)</f>
        <v/>
      </c>
      <c r="B1555" s="28" t="str">
        <f>IF(記入用!B1555="","",記入用!B1555)</f>
        <v/>
      </c>
      <c r="C1555" s="28" t="str">
        <f>IF(記入用!C1555="","",記入用!C1555)</f>
        <v/>
      </c>
      <c r="D1555" s="28" t="str">
        <f>IF(記入用!D1555="","",記入用!D1555)</f>
        <v/>
      </c>
      <c r="E1555" s="28" t="str">
        <f>IF(記入用!E1555="","",記入用!E1555)</f>
        <v/>
      </c>
      <c r="F1555" s="28" t="str">
        <f>IF(記入用!F1555="","",記入用!F1555)</f>
        <v/>
      </c>
      <c r="G1555" s="28" t="str">
        <f>IF(OR(記入用!G1555=0,記入用!H1555=0),"",ROUND((記入用!G1555+記入用!H1555)/2,0))</f>
        <v/>
      </c>
      <c r="I1555" s="28" t="str">
        <f>IF(記入用!I1555="","",記入用!I1555)</f>
        <v/>
      </c>
      <c r="K1555" s="28" t="str">
        <f>IF(記入用!J1555="","",ROUNDDOWN(記入用!J1555,0))</f>
        <v/>
      </c>
      <c r="M1555" s="28" t="str">
        <f>IF(記入用!K1555="","",記入用!K1555)</f>
        <v/>
      </c>
      <c r="O1555" s="28" t="str">
        <f>IF(記入用!M1555="","",記入用!M1555)</f>
        <v/>
      </c>
      <c r="Q1555" s="28" t="str">
        <f>IF(記入用!L1555="","",記入用!L1555)</f>
        <v/>
      </c>
      <c r="S1555" s="28" t="str">
        <f>IF(記入用!N1555="","",ROUNDUP(記入用!N1555,1))</f>
        <v/>
      </c>
      <c r="U1555" s="28" t="str">
        <f>IF(記入用!O1555="","",ROUNDDOWN(記入用!O1555,0))</f>
        <v/>
      </c>
      <c r="W1555" s="28" t="str">
        <f>IF(記入用!P1555="","",ROUNDDOWN(記入用!P1555,0))</f>
        <v/>
      </c>
    </row>
    <row r="1556" spans="1:23">
      <c r="A1556" s="28" t="str">
        <f>IF(記入用!A1556="","",記入用!A1556)</f>
        <v/>
      </c>
      <c r="B1556" s="28" t="str">
        <f>IF(記入用!B1556="","",記入用!B1556)</f>
        <v/>
      </c>
      <c r="C1556" s="28" t="str">
        <f>IF(記入用!C1556="","",記入用!C1556)</f>
        <v/>
      </c>
      <c r="D1556" s="28" t="str">
        <f>IF(記入用!D1556="","",記入用!D1556)</f>
        <v/>
      </c>
      <c r="E1556" s="28" t="str">
        <f>IF(記入用!E1556="","",記入用!E1556)</f>
        <v/>
      </c>
      <c r="F1556" s="28" t="str">
        <f>IF(記入用!F1556="","",記入用!F1556)</f>
        <v/>
      </c>
      <c r="G1556" s="28" t="str">
        <f>IF(OR(記入用!G1556=0,記入用!H1556=0),"",ROUND((記入用!G1556+記入用!H1556)/2,0))</f>
        <v/>
      </c>
      <c r="I1556" s="28" t="str">
        <f>IF(記入用!I1556="","",記入用!I1556)</f>
        <v/>
      </c>
      <c r="K1556" s="28" t="str">
        <f>IF(記入用!J1556="","",ROUNDDOWN(記入用!J1556,0))</f>
        <v/>
      </c>
      <c r="M1556" s="28" t="str">
        <f>IF(記入用!K1556="","",記入用!K1556)</f>
        <v/>
      </c>
      <c r="O1556" s="28" t="str">
        <f>IF(記入用!M1556="","",記入用!M1556)</f>
        <v/>
      </c>
      <c r="Q1556" s="28" t="str">
        <f>IF(記入用!L1556="","",記入用!L1556)</f>
        <v/>
      </c>
      <c r="S1556" s="28" t="str">
        <f>IF(記入用!N1556="","",ROUNDUP(記入用!N1556,1))</f>
        <v/>
      </c>
      <c r="U1556" s="28" t="str">
        <f>IF(記入用!O1556="","",ROUNDDOWN(記入用!O1556,0))</f>
        <v/>
      </c>
      <c r="W1556" s="28" t="str">
        <f>IF(記入用!P1556="","",ROUNDDOWN(記入用!P1556,0))</f>
        <v/>
      </c>
    </row>
    <row r="1557" spans="1:23">
      <c r="A1557" s="28" t="str">
        <f>IF(記入用!A1557="","",記入用!A1557)</f>
        <v/>
      </c>
      <c r="B1557" s="28" t="str">
        <f>IF(記入用!B1557="","",記入用!B1557)</f>
        <v/>
      </c>
      <c r="C1557" s="28" t="str">
        <f>IF(記入用!C1557="","",記入用!C1557)</f>
        <v/>
      </c>
      <c r="D1557" s="28" t="str">
        <f>IF(記入用!D1557="","",記入用!D1557)</f>
        <v/>
      </c>
      <c r="E1557" s="28" t="str">
        <f>IF(記入用!E1557="","",記入用!E1557)</f>
        <v/>
      </c>
      <c r="F1557" s="28" t="str">
        <f>IF(記入用!F1557="","",記入用!F1557)</f>
        <v/>
      </c>
      <c r="G1557" s="28" t="str">
        <f>IF(OR(記入用!G1557=0,記入用!H1557=0),"",ROUND((記入用!G1557+記入用!H1557)/2,0))</f>
        <v/>
      </c>
      <c r="I1557" s="28" t="str">
        <f>IF(記入用!I1557="","",記入用!I1557)</f>
        <v/>
      </c>
      <c r="K1557" s="28" t="str">
        <f>IF(記入用!J1557="","",ROUNDDOWN(記入用!J1557,0))</f>
        <v/>
      </c>
      <c r="M1557" s="28" t="str">
        <f>IF(記入用!K1557="","",記入用!K1557)</f>
        <v/>
      </c>
      <c r="O1557" s="28" t="str">
        <f>IF(記入用!M1557="","",記入用!M1557)</f>
        <v/>
      </c>
      <c r="Q1557" s="28" t="str">
        <f>IF(記入用!L1557="","",記入用!L1557)</f>
        <v/>
      </c>
      <c r="S1557" s="28" t="str">
        <f>IF(記入用!N1557="","",ROUNDUP(記入用!N1557,1))</f>
        <v/>
      </c>
      <c r="U1557" s="28" t="str">
        <f>IF(記入用!O1557="","",ROUNDDOWN(記入用!O1557,0))</f>
        <v/>
      </c>
      <c r="W1557" s="28" t="str">
        <f>IF(記入用!P1557="","",ROUNDDOWN(記入用!P1557,0))</f>
        <v/>
      </c>
    </row>
    <row r="1558" spans="1:23">
      <c r="A1558" s="28" t="str">
        <f>IF(記入用!A1558="","",記入用!A1558)</f>
        <v/>
      </c>
      <c r="B1558" s="28" t="str">
        <f>IF(記入用!B1558="","",記入用!B1558)</f>
        <v/>
      </c>
      <c r="C1558" s="28" t="str">
        <f>IF(記入用!C1558="","",記入用!C1558)</f>
        <v/>
      </c>
      <c r="D1558" s="28" t="str">
        <f>IF(記入用!D1558="","",記入用!D1558)</f>
        <v/>
      </c>
      <c r="E1558" s="28" t="str">
        <f>IF(記入用!E1558="","",記入用!E1558)</f>
        <v/>
      </c>
      <c r="F1558" s="28" t="str">
        <f>IF(記入用!F1558="","",記入用!F1558)</f>
        <v/>
      </c>
      <c r="G1558" s="28" t="str">
        <f>IF(OR(記入用!G1558=0,記入用!H1558=0),"",ROUND((記入用!G1558+記入用!H1558)/2,0))</f>
        <v/>
      </c>
      <c r="I1558" s="28" t="str">
        <f>IF(記入用!I1558="","",記入用!I1558)</f>
        <v/>
      </c>
      <c r="K1558" s="28" t="str">
        <f>IF(記入用!J1558="","",ROUNDDOWN(記入用!J1558,0))</f>
        <v/>
      </c>
      <c r="M1558" s="28" t="str">
        <f>IF(記入用!K1558="","",記入用!K1558)</f>
        <v/>
      </c>
      <c r="O1558" s="28" t="str">
        <f>IF(記入用!M1558="","",記入用!M1558)</f>
        <v/>
      </c>
      <c r="Q1558" s="28" t="str">
        <f>IF(記入用!L1558="","",記入用!L1558)</f>
        <v/>
      </c>
      <c r="S1558" s="28" t="str">
        <f>IF(記入用!N1558="","",ROUNDUP(記入用!N1558,1))</f>
        <v/>
      </c>
      <c r="U1558" s="28" t="str">
        <f>IF(記入用!O1558="","",ROUNDDOWN(記入用!O1558,0))</f>
        <v/>
      </c>
      <c r="W1558" s="28" t="str">
        <f>IF(記入用!P1558="","",ROUNDDOWN(記入用!P1558,0))</f>
        <v/>
      </c>
    </row>
    <row r="1559" spans="1:23">
      <c r="A1559" s="28" t="str">
        <f>IF(記入用!A1559="","",記入用!A1559)</f>
        <v/>
      </c>
      <c r="B1559" s="28" t="str">
        <f>IF(記入用!B1559="","",記入用!B1559)</f>
        <v/>
      </c>
      <c r="C1559" s="28" t="str">
        <f>IF(記入用!C1559="","",記入用!C1559)</f>
        <v/>
      </c>
      <c r="D1559" s="28" t="str">
        <f>IF(記入用!D1559="","",記入用!D1559)</f>
        <v/>
      </c>
      <c r="E1559" s="28" t="str">
        <f>IF(記入用!E1559="","",記入用!E1559)</f>
        <v/>
      </c>
      <c r="F1559" s="28" t="str">
        <f>IF(記入用!F1559="","",記入用!F1559)</f>
        <v/>
      </c>
      <c r="G1559" s="28" t="str">
        <f>IF(OR(記入用!G1559=0,記入用!H1559=0),"",ROUND((記入用!G1559+記入用!H1559)/2,0))</f>
        <v/>
      </c>
      <c r="I1559" s="28" t="str">
        <f>IF(記入用!I1559="","",記入用!I1559)</f>
        <v/>
      </c>
      <c r="K1559" s="28" t="str">
        <f>IF(記入用!J1559="","",ROUNDDOWN(記入用!J1559,0))</f>
        <v/>
      </c>
      <c r="M1559" s="28" t="str">
        <f>IF(記入用!K1559="","",記入用!K1559)</f>
        <v/>
      </c>
      <c r="O1559" s="28" t="str">
        <f>IF(記入用!M1559="","",記入用!M1559)</f>
        <v/>
      </c>
      <c r="Q1559" s="28" t="str">
        <f>IF(記入用!L1559="","",記入用!L1559)</f>
        <v/>
      </c>
      <c r="S1559" s="28" t="str">
        <f>IF(記入用!N1559="","",ROUNDUP(記入用!N1559,1))</f>
        <v/>
      </c>
      <c r="U1559" s="28" t="str">
        <f>IF(記入用!O1559="","",ROUNDDOWN(記入用!O1559,0))</f>
        <v/>
      </c>
      <c r="W1559" s="28" t="str">
        <f>IF(記入用!P1559="","",ROUNDDOWN(記入用!P1559,0))</f>
        <v/>
      </c>
    </row>
    <row r="1560" spans="1:23">
      <c r="A1560" s="28" t="str">
        <f>IF(記入用!A1560="","",記入用!A1560)</f>
        <v/>
      </c>
      <c r="B1560" s="28" t="str">
        <f>IF(記入用!B1560="","",記入用!B1560)</f>
        <v/>
      </c>
      <c r="C1560" s="28" t="str">
        <f>IF(記入用!C1560="","",記入用!C1560)</f>
        <v/>
      </c>
      <c r="D1560" s="28" t="str">
        <f>IF(記入用!D1560="","",記入用!D1560)</f>
        <v/>
      </c>
      <c r="E1560" s="28" t="str">
        <f>IF(記入用!E1560="","",記入用!E1560)</f>
        <v/>
      </c>
      <c r="F1560" s="28" t="str">
        <f>IF(記入用!F1560="","",記入用!F1560)</f>
        <v/>
      </c>
      <c r="G1560" s="28" t="str">
        <f>IF(OR(記入用!G1560=0,記入用!H1560=0),"",ROUND((記入用!G1560+記入用!H1560)/2,0))</f>
        <v/>
      </c>
      <c r="I1560" s="28" t="str">
        <f>IF(記入用!I1560="","",記入用!I1560)</f>
        <v/>
      </c>
      <c r="K1560" s="28" t="str">
        <f>IF(記入用!J1560="","",ROUNDDOWN(記入用!J1560,0))</f>
        <v/>
      </c>
      <c r="M1560" s="28" t="str">
        <f>IF(記入用!K1560="","",記入用!K1560)</f>
        <v/>
      </c>
      <c r="O1560" s="28" t="str">
        <f>IF(記入用!M1560="","",記入用!M1560)</f>
        <v/>
      </c>
      <c r="Q1560" s="28" t="str">
        <f>IF(記入用!L1560="","",記入用!L1560)</f>
        <v/>
      </c>
      <c r="S1560" s="28" t="str">
        <f>IF(記入用!N1560="","",ROUNDUP(記入用!N1560,1))</f>
        <v/>
      </c>
      <c r="U1560" s="28" t="str">
        <f>IF(記入用!O1560="","",ROUNDDOWN(記入用!O1560,0))</f>
        <v/>
      </c>
      <c r="W1560" s="28" t="str">
        <f>IF(記入用!P1560="","",ROUNDDOWN(記入用!P1560,0))</f>
        <v/>
      </c>
    </row>
    <row r="1561" spans="1:23">
      <c r="A1561" s="28" t="str">
        <f>IF(記入用!A1561="","",記入用!A1561)</f>
        <v/>
      </c>
      <c r="B1561" s="28" t="str">
        <f>IF(記入用!B1561="","",記入用!B1561)</f>
        <v/>
      </c>
      <c r="C1561" s="28" t="str">
        <f>IF(記入用!C1561="","",記入用!C1561)</f>
        <v/>
      </c>
      <c r="D1561" s="28" t="str">
        <f>IF(記入用!D1561="","",記入用!D1561)</f>
        <v/>
      </c>
      <c r="E1561" s="28" t="str">
        <f>IF(記入用!E1561="","",記入用!E1561)</f>
        <v/>
      </c>
      <c r="F1561" s="28" t="str">
        <f>IF(記入用!F1561="","",記入用!F1561)</f>
        <v/>
      </c>
      <c r="G1561" s="28" t="str">
        <f>IF(OR(記入用!G1561=0,記入用!H1561=0),"",ROUND((記入用!G1561+記入用!H1561)/2,0))</f>
        <v/>
      </c>
      <c r="I1561" s="28" t="str">
        <f>IF(記入用!I1561="","",記入用!I1561)</f>
        <v/>
      </c>
      <c r="K1561" s="28" t="str">
        <f>IF(記入用!J1561="","",ROUNDDOWN(記入用!J1561,0))</f>
        <v/>
      </c>
      <c r="M1561" s="28" t="str">
        <f>IF(記入用!K1561="","",記入用!K1561)</f>
        <v/>
      </c>
      <c r="O1561" s="28" t="str">
        <f>IF(記入用!M1561="","",記入用!M1561)</f>
        <v/>
      </c>
      <c r="Q1561" s="28" t="str">
        <f>IF(記入用!L1561="","",記入用!L1561)</f>
        <v/>
      </c>
      <c r="S1561" s="28" t="str">
        <f>IF(記入用!N1561="","",ROUNDUP(記入用!N1561,1))</f>
        <v/>
      </c>
      <c r="U1561" s="28" t="str">
        <f>IF(記入用!O1561="","",ROUNDDOWN(記入用!O1561,0))</f>
        <v/>
      </c>
      <c r="W1561" s="28" t="str">
        <f>IF(記入用!P1561="","",ROUNDDOWN(記入用!P1561,0))</f>
        <v/>
      </c>
    </row>
    <row r="1562" spans="1:23">
      <c r="A1562" s="28" t="str">
        <f>IF(記入用!A1562="","",記入用!A1562)</f>
        <v/>
      </c>
      <c r="B1562" s="28" t="str">
        <f>IF(記入用!B1562="","",記入用!B1562)</f>
        <v/>
      </c>
      <c r="C1562" s="28" t="str">
        <f>IF(記入用!C1562="","",記入用!C1562)</f>
        <v/>
      </c>
      <c r="D1562" s="28" t="str">
        <f>IF(記入用!D1562="","",記入用!D1562)</f>
        <v/>
      </c>
      <c r="E1562" s="28" t="str">
        <f>IF(記入用!E1562="","",記入用!E1562)</f>
        <v/>
      </c>
      <c r="F1562" s="28" t="str">
        <f>IF(記入用!F1562="","",記入用!F1562)</f>
        <v/>
      </c>
      <c r="G1562" s="28" t="str">
        <f>IF(OR(記入用!G1562=0,記入用!H1562=0),"",ROUND((記入用!G1562+記入用!H1562)/2,0))</f>
        <v/>
      </c>
      <c r="I1562" s="28" t="str">
        <f>IF(記入用!I1562="","",記入用!I1562)</f>
        <v/>
      </c>
      <c r="K1562" s="28" t="str">
        <f>IF(記入用!J1562="","",ROUNDDOWN(記入用!J1562,0))</f>
        <v/>
      </c>
      <c r="M1562" s="28" t="str">
        <f>IF(記入用!K1562="","",記入用!K1562)</f>
        <v/>
      </c>
      <c r="O1562" s="28" t="str">
        <f>IF(記入用!M1562="","",記入用!M1562)</f>
        <v/>
      </c>
      <c r="Q1562" s="28" t="str">
        <f>IF(記入用!L1562="","",記入用!L1562)</f>
        <v/>
      </c>
      <c r="S1562" s="28" t="str">
        <f>IF(記入用!N1562="","",ROUNDUP(記入用!N1562,1))</f>
        <v/>
      </c>
      <c r="U1562" s="28" t="str">
        <f>IF(記入用!O1562="","",ROUNDDOWN(記入用!O1562,0))</f>
        <v/>
      </c>
      <c r="W1562" s="28" t="str">
        <f>IF(記入用!P1562="","",ROUNDDOWN(記入用!P1562,0))</f>
        <v/>
      </c>
    </row>
    <row r="1563" spans="1:23">
      <c r="A1563" s="28" t="str">
        <f>IF(記入用!A1563="","",記入用!A1563)</f>
        <v/>
      </c>
      <c r="B1563" s="28" t="str">
        <f>IF(記入用!B1563="","",記入用!B1563)</f>
        <v/>
      </c>
      <c r="C1563" s="28" t="str">
        <f>IF(記入用!C1563="","",記入用!C1563)</f>
        <v/>
      </c>
      <c r="D1563" s="28" t="str">
        <f>IF(記入用!D1563="","",記入用!D1563)</f>
        <v/>
      </c>
      <c r="E1563" s="28" t="str">
        <f>IF(記入用!E1563="","",記入用!E1563)</f>
        <v/>
      </c>
      <c r="F1563" s="28" t="str">
        <f>IF(記入用!F1563="","",記入用!F1563)</f>
        <v/>
      </c>
      <c r="G1563" s="28" t="str">
        <f>IF(OR(記入用!G1563=0,記入用!H1563=0),"",ROUND((記入用!G1563+記入用!H1563)/2,0))</f>
        <v/>
      </c>
      <c r="I1563" s="28" t="str">
        <f>IF(記入用!I1563="","",記入用!I1563)</f>
        <v/>
      </c>
      <c r="K1563" s="28" t="str">
        <f>IF(記入用!J1563="","",ROUNDDOWN(記入用!J1563,0))</f>
        <v/>
      </c>
      <c r="M1563" s="28" t="str">
        <f>IF(記入用!K1563="","",記入用!K1563)</f>
        <v/>
      </c>
      <c r="O1563" s="28" t="str">
        <f>IF(記入用!M1563="","",記入用!M1563)</f>
        <v/>
      </c>
      <c r="Q1563" s="28" t="str">
        <f>IF(記入用!L1563="","",記入用!L1563)</f>
        <v/>
      </c>
      <c r="S1563" s="28" t="str">
        <f>IF(記入用!N1563="","",ROUNDUP(記入用!N1563,1))</f>
        <v/>
      </c>
      <c r="U1563" s="28" t="str">
        <f>IF(記入用!O1563="","",ROUNDDOWN(記入用!O1563,0))</f>
        <v/>
      </c>
      <c r="W1563" s="28" t="str">
        <f>IF(記入用!P1563="","",ROUNDDOWN(記入用!P1563,0))</f>
        <v/>
      </c>
    </row>
    <row r="1564" spans="1:23">
      <c r="A1564" s="28" t="str">
        <f>IF(記入用!A1564="","",記入用!A1564)</f>
        <v/>
      </c>
      <c r="B1564" s="28" t="str">
        <f>IF(記入用!B1564="","",記入用!B1564)</f>
        <v/>
      </c>
      <c r="C1564" s="28" t="str">
        <f>IF(記入用!C1564="","",記入用!C1564)</f>
        <v/>
      </c>
      <c r="D1564" s="28" t="str">
        <f>IF(記入用!D1564="","",記入用!D1564)</f>
        <v/>
      </c>
      <c r="E1564" s="28" t="str">
        <f>IF(記入用!E1564="","",記入用!E1564)</f>
        <v/>
      </c>
      <c r="F1564" s="28" t="str">
        <f>IF(記入用!F1564="","",記入用!F1564)</f>
        <v/>
      </c>
      <c r="G1564" s="28" t="str">
        <f>IF(OR(記入用!G1564=0,記入用!H1564=0),"",ROUND((記入用!G1564+記入用!H1564)/2,0))</f>
        <v/>
      </c>
      <c r="I1564" s="28" t="str">
        <f>IF(記入用!I1564="","",記入用!I1564)</f>
        <v/>
      </c>
      <c r="K1564" s="28" t="str">
        <f>IF(記入用!J1564="","",ROUNDDOWN(記入用!J1564,0))</f>
        <v/>
      </c>
      <c r="M1564" s="28" t="str">
        <f>IF(記入用!K1564="","",記入用!K1564)</f>
        <v/>
      </c>
      <c r="O1564" s="28" t="str">
        <f>IF(記入用!M1564="","",記入用!M1564)</f>
        <v/>
      </c>
      <c r="Q1564" s="28" t="str">
        <f>IF(記入用!L1564="","",記入用!L1564)</f>
        <v/>
      </c>
      <c r="S1564" s="28" t="str">
        <f>IF(記入用!N1564="","",ROUNDUP(記入用!N1564,1))</f>
        <v/>
      </c>
      <c r="U1564" s="28" t="str">
        <f>IF(記入用!O1564="","",ROUNDDOWN(記入用!O1564,0))</f>
        <v/>
      </c>
      <c r="W1564" s="28" t="str">
        <f>IF(記入用!P1564="","",ROUNDDOWN(記入用!P1564,0))</f>
        <v/>
      </c>
    </row>
    <row r="1565" spans="1:23">
      <c r="A1565" s="28" t="str">
        <f>IF(記入用!A1565="","",記入用!A1565)</f>
        <v/>
      </c>
      <c r="B1565" s="28" t="str">
        <f>IF(記入用!B1565="","",記入用!B1565)</f>
        <v/>
      </c>
      <c r="C1565" s="28" t="str">
        <f>IF(記入用!C1565="","",記入用!C1565)</f>
        <v/>
      </c>
      <c r="D1565" s="28" t="str">
        <f>IF(記入用!D1565="","",記入用!D1565)</f>
        <v/>
      </c>
      <c r="E1565" s="28" t="str">
        <f>IF(記入用!E1565="","",記入用!E1565)</f>
        <v/>
      </c>
      <c r="F1565" s="28" t="str">
        <f>IF(記入用!F1565="","",記入用!F1565)</f>
        <v/>
      </c>
      <c r="G1565" s="28" t="str">
        <f>IF(OR(記入用!G1565=0,記入用!H1565=0),"",ROUND((記入用!G1565+記入用!H1565)/2,0))</f>
        <v/>
      </c>
      <c r="I1565" s="28" t="str">
        <f>IF(記入用!I1565="","",記入用!I1565)</f>
        <v/>
      </c>
      <c r="K1565" s="28" t="str">
        <f>IF(記入用!J1565="","",ROUNDDOWN(記入用!J1565,0))</f>
        <v/>
      </c>
      <c r="M1565" s="28" t="str">
        <f>IF(記入用!K1565="","",記入用!K1565)</f>
        <v/>
      </c>
      <c r="O1565" s="28" t="str">
        <f>IF(記入用!M1565="","",記入用!M1565)</f>
        <v/>
      </c>
      <c r="Q1565" s="28" t="str">
        <f>IF(記入用!L1565="","",記入用!L1565)</f>
        <v/>
      </c>
      <c r="S1565" s="28" t="str">
        <f>IF(記入用!N1565="","",ROUNDUP(記入用!N1565,1))</f>
        <v/>
      </c>
      <c r="U1565" s="28" t="str">
        <f>IF(記入用!O1565="","",ROUNDDOWN(記入用!O1565,0))</f>
        <v/>
      </c>
      <c r="W1565" s="28" t="str">
        <f>IF(記入用!P1565="","",ROUNDDOWN(記入用!P1565,0))</f>
        <v/>
      </c>
    </row>
    <row r="1566" spans="1:23">
      <c r="A1566" s="28" t="str">
        <f>IF(記入用!A1566="","",記入用!A1566)</f>
        <v/>
      </c>
      <c r="B1566" s="28" t="str">
        <f>IF(記入用!B1566="","",記入用!B1566)</f>
        <v/>
      </c>
      <c r="C1566" s="28" t="str">
        <f>IF(記入用!C1566="","",記入用!C1566)</f>
        <v/>
      </c>
      <c r="D1566" s="28" t="str">
        <f>IF(記入用!D1566="","",記入用!D1566)</f>
        <v/>
      </c>
      <c r="E1566" s="28" t="str">
        <f>IF(記入用!E1566="","",記入用!E1566)</f>
        <v/>
      </c>
      <c r="F1566" s="28" t="str">
        <f>IF(記入用!F1566="","",記入用!F1566)</f>
        <v/>
      </c>
      <c r="G1566" s="28" t="str">
        <f>IF(OR(記入用!G1566=0,記入用!H1566=0),"",ROUND((記入用!G1566+記入用!H1566)/2,0))</f>
        <v/>
      </c>
      <c r="I1566" s="28" t="str">
        <f>IF(記入用!I1566="","",記入用!I1566)</f>
        <v/>
      </c>
      <c r="K1566" s="28" t="str">
        <f>IF(記入用!J1566="","",ROUNDDOWN(記入用!J1566,0))</f>
        <v/>
      </c>
      <c r="M1566" s="28" t="str">
        <f>IF(記入用!K1566="","",記入用!K1566)</f>
        <v/>
      </c>
      <c r="O1566" s="28" t="str">
        <f>IF(記入用!M1566="","",記入用!M1566)</f>
        <v/>
      </c>
      <c r="Q1566" s="28" t="str">
        <f>IF(記入用!L1566="","",記入用!L1566)</f>
        <v/>
      </c>
      <c r="S1566" s="28" t="str">
        <f>IF(記入用!N1566="","",ROUNDUP(記入用!N1566,1))</f>
        <v/>
      </c>
      <c r="U1566" s="28" t="str">
        <f>IF(記入用!O1566="","",ROUNDDOWN(記入用!O1566,0))</f>
        <v/>
      </c>
      <c r="W1566" s="28" t="str">
        <f>IF(記入用!P1566="","",ROUNDDOWN(記入用!P1566,0))</f>
        <v/>
      </c>
    </row>
    <row r="1567" spans="1:23">
      <c r="A1567" s="28" t="str">
        <f>IF(記入用!A1567="","",記入用!A1567)</f>
        <v/>
      </c>
      <c r="B1567" s="28" t="str">
        <f>IF(記入用!B1567="","",記入用!B1567)</f>
        <v/>
      </c>
      <c r="C1567" s="28" t="str">
        <f>IF(記入用!C1567="","",記入用!C1567)</f>
        <v/>
      </c>
      <c r="D1567" s="28" t="str">
        <f>IF(記入用!D1567="","",記入用!D1567)</f>
        <v/>
      </c>
      <c r="E1567" s="28" t="str">
        <f>IF(記入用!E1567="","",記入用!E1567)</f>
        <v/>
      </c>
      <c r="F1567" s="28" t="str">
        <f>IF(記入用!F1567="","",記入用!F1567)</f>
        <v/>
      </c>
      <c r="G1567" s="28" t="str">
        <f>IF(OR(記入用!G1567=0,記入用!H1567=0),"",ROUND((記入用!G1567+記入用!H1567)/2,0))</f>
        <v/>
      </c>
      <c r="I1567" s="28" t="str">
        <f>IF(記入用!I1567="","",記入用!I1567)</f>
        <v/>
      </c>
      <c r="K1567" s="28" t="str">
        <f>IF(記入用!J1567="","",ROUNDDOWN(記入用!J1567,0))</f>
        <v/>
      </c>
      <c r="M1567" s="28" t="str">
        <f>IF(記入用!K1567="","",記入用!K1567)</f>
        <v/>
      </c>
      <c r="O1567" s="28" t="str">
        <f>IF(記入用!M1567="","",記入用!M1567)</f>
        <v/>
      </c>
      <c r="Q1567" s="28" t="str">
        <f>IF(記入用!L1567="","",記入用!L1567)</f>
        <v/>
      </c>
      <c r="S1567" s="28" t="str">
        <f>IF(記入用!N1567="","",ROUNDUP(記入用!N1567,1))</f>
        <v/>
      </c>
      <c r="U1567" s="28" t="str">
        <f>IF(記入用!O1567="","",ROUNDDOWN(記入用!O1567,0))</f>
        <v/>
      </c>
      <c r="W1567" s="28" t="str">
        <f>IF(記入用!P1567="","",ROUNDDOWN(記入用!P1567,0))</f>
        <v/>
      </c>
    </row>
    <row r="1568" spans="1:23">
      <c r="A1568" s="28" t="str">
        <f>IF(記入用!A1568="","",記入用!A1568)</f>
        <v/>
      </c>
      <c r="B1568" s="28" t="str">
        <f>IF(記入用!B1568="","",記入用!B1568)</f>
        <v/>
      </c>
      <c r="C1568" s="28" t="str">
        <f>IF(記入用!C1568="","",記入用!C1568)</f>
        <v/>
      </c>
      <c r="D1568" s="28" t="str">
        <f>IF(記入用!D1568="","",記入用!D1568)</f>
        <v/>
      </c>
      <c r="E1568" s="28" t="str">
        <f>IF(記入用!E1568="","",記入用!E1568)</f>
        <v/>
      </c>
      <c r="F1568" s="28" t="str">
        <f>IF(記入用!F1568="","",記入用!F1568)</f>
        <v/>
      </c>
      <c r="G1568" s="28" t="str">
        <f>IF(OR(記入用!G1568=0,記入用!H1568=0),"",ROUND((記入用!G1568+記入用!H1568)/2,0))</f>
        <v/>
      </c>
      <c r="I1568" s="28" t="str">
        <f>IF(記入用!I1568="","",記入用!I1568)</f>
        <v/>
      </c>
      <c r="K1568" s="28" t="str">
        <f>IF(記入用!J1568="","",ROUNDDOWN(記入用!J1568,0))</f>
        <v/>
      </c>
      <c r="M1568" s="28" t="str">
        <f>IF(記入用!K1568="","",記入用!K1568)</f>
        <v/>
      </c>
      <c r="O1568" s="28" t="str">
        <f>IF(記入用!M1568="","",記入用!M1568)</f>
        <v/>
      </c>
      <c r="Q1568" s="28" t="str">
        <f>IF(記入用!L1568="","",記入用!L1568)</f>
        <v/>
      </c>
      <c r="S1568" s="28" t="str">
        <f>IF(記入用!N1568="","",ROUNDUP(記入用!N1568,1))</f>
        <v/>
      </c>
      <c r="U1568" s="28" t="str">
        <f>IF(記入用!O1568="","",ROUNDDOWN(記入用!O1568,0))</f>
        <v/>
      </c>
      <c r="W1568" s="28" t="str">
        <f>IF(記入用!P1568="","",ROUNDDOWN(記入用!P1568,0))</f>
        <v/>
      </c>
    </row>
    <row r="1569" spans="1:23">
      <c r="A1569" s="28" t="str">
        <f>IF(記入用!A1569="","",記入用!A1569)</f>
        <v/>
      </c>
      <c r="B1569" s="28" t="str">
        <f>IF(記入用!B1569="","",記入用!B1569)</f>
        <v/>
      </c>
      <c r="C1569" s="28" t="str">
        <f>IF(記入用!C1569="","",記入用!C1569)</f>
        <v/>
      </c>
      <c r="D1569" s="28" t="str">
        <f>IF(記入用!D1569="","",記入用!D1569)</f>
        <v/>
      </c>
      <c r="E1569" s="28" t="str">
        <f>IF(記入用!E1569="","",記入用!E1569)</f>
        <v/>
      </c>
      <c r="F1569" s="28" t="str">
        <f>IF(記入用!F1569="","",記入用!F1569)</f>
        <v/>
      </c>
      <c r="G1569" s="28" t="str">
        <f>IF(OR(記入用!G1569=0,記入用!H1569=0),"",ROUND((記入用!G1569+記入用!H1569)/2,0))</f>
        <v/>
      </c>
      <c r="I1569" s="28" t="str">
        <f>IF(記入用!I1569="","",記入用!I1569)</f>
        <v/>
      </c>
      <c r="K1569" s="28" t="str">
        <f>IF(記入用!J1569="","",ROUNDDOWN(記入用!J1569,0))</f>
        <v/>
      </c>
      <c r="M1569" s="28" t="str">
        <f>IF(記入用!K1569="","",記入用!K1569)</f>
        <v/>
      </c>
      <c r="O1569" s="28" t="str">
        <f>IF(記入用!M1569="","",記入用!M1569)</f>
        <v/>
      </c>
      <c r="Q1569" s="28" t="str">
        <f>IF(記入用!L1569="","",記入用!L1569)</f>
        <v/>
      </c>
      <c r="S1569" s="28" t="str">
        <f>IF(記入用!N1569="","",ROUNDUP(記入用!N1569,1))</f>
        <v/>
      </c>
      <c r="U1569" s="28" t="str">
        <f>IF(記入用!O1569="","",ROUNDDOWN(記入用!O1569,0))</f>
        <v/>
      </c>
      <c r="W1569" s="28" t="str">
        <f>IF(記入用!P1569="","",ROUNDDOWN(記入用!P1569,0))</f>
        <v/>
      </c>
    </row>
    <row r="1570" spans="1:23">
      <c r="A1570" s="28" t="str">
        <f>IF(記入用!A1570="","",記入用!A1570)</f>
        <v/>
      </c>
      <c r="B1570" s="28" t="str">
        <f>IF(記入用!B1570="","",記入用!B1570)</f>
        <v/>
      </c>
      <c r="C1570" s="28" t="str">
        <f>IF(記入用!C1570="","",記入用!C1570)</f>
        <v/>
      </c>
      <c r="D1570" s="28" t="str">
        <f>IF(記入用!D1570="","",記入用!D1570)</f>
        <v/>
      </c>
      <c r="E1570" s="28" t="str">
        <f>IF(記入用!E1570="","",記入用!E1570)</f>
        <v/>
      </c>
      <c r="F1570" s="28" t="str">
        <f>IF(記入用!F1570="","",記入用!F1570)</f>
        <v/>
      </c>
      <c r="G1570" s="28" t="str">
        <f>IF(OR(記入用!G1570=0,記入用!H1570=0),"",ROUND((記入用!G1570+記入用!H1570)/2,0))</f>
        <v/>
      </c>
      <c r="I1570" s="28" t="str">
        <f>IF(記入用!I1570="","",記入用!I1570)</f>
        <v/>
      </c>
      <c r="K1570" s="28" t="str">
        <f>IF(記入用!J1570="","",ROUNDDOWN(記入用!J1570,0))</f>
        <v/>
      </c>
      <c r="M1570" s="28" t="str">
        <f>IF(記入用!K1570="","",記入用!K1570)</f>
        <v/>
      </c>
      <c r="O1570" s="28" t="str">
        <f>IF(記入用!M1570="","",記入用!M1570)</f>
        <v/>
      </c>
      <c r="Q1570" s="28" t="str">
        <f>IF(記入用!L1570="","",記入用!L1570)</f>
        <v/>
      </c>
      <c r="S1570" s="28" t="str">
        <f>IF(記入用!N1570="","",ROUNDUP(記入用!N1570,1))</f>
        <v/>
      </c>
      <c r="U1570" s="28" t="str">
        <f>IF(記入用!O1570="","",ROUNDDOWN(記入用!O1570,0))</f>
        <v/>
      </c>
      <c r="W1570" s="28" t="str">
        <f>IF(記入用!P1570="","",ROUNDDOWN(記入用!P1570,0))</f>
        <v/>
      </c>
    </row>
    <row r="1571" spans="1:23">
      <c r="A1571" s="28" t="str">
        <f>IF(記入用!A1571="","",記入用!A1571)</f>
        <v/>
      </c>
      <c r="B1571" s="28" t="str">
        <f>IF(記入用!B1571="","",記入用!B1571)</f>
        <v/>
      </c>
      <c r="C1571" s="28" t="str">
        <f>IF(記入用!C1571="","",記入用!C1571)</f>
        <v/>
      </c>
      <c r="D1571" s="28" t="str">
        <f>IF(記入用!D1571="","",記入用!D1571)</f>
        <v/>
      </c>
      <c r="E1571" s="28" t="str">
        <f>IF(記入用!E1571="","",記入用!E1571)</f>
        <v/>
      </c>
      <c r="F1571" s="28" t="str">
        <f>IF(記入用!F1571="","",記入用!F1571)</f>
        <v/>
      </c>
      <c r="G1571" s="28" t="str">
        <f>IF(OR(記入用!G1571=0,記入用!H1571=0),"",ROUND((記入用!G1571+記入用!H1571)/2,0))</f>
        <v/>
      </c>
      <c r="I1571" s="28" t="str">
        <f>IF(記入用!I1571="","",記入用!I1571)</f>
        <v/>
      </c>
      <c r="K1571" s="28" t="str">
        <f>IF(記入用!J1571="","",ROUNDDOWN(記入用!J1571,0))</f>
        <v/>
      </c>
      <c r="M1571" s="28" t="str">
        <f>IF(記入用!K1571="","",記入用!K1571)</f>
        <v/>
      </c>
      <c r="O1571" s="28" t="str">
        <f>IF(記入用!M1571="","",記入用!M1571)</f>
        <v/>
      </c>
      <c r="Q1571" s="28" t="str">
        <f>IF(記入用!L1571="","",記入用!L1571)</f>
        <v/>
      </c>
      <c r="S1571" s="28" t="str">
        <f>IF(記入用!N1571="","",ROUNDUP(記入用!N1571,1))</f>
        <v/>
      </c>
      <c r="U1571" s="28" t="str">
        <f>IF(記入用!O1571="","",ROUNDDOWN(記入用!O1571,0))</f>
        <v/>
      </c>
      <c r="W1571" s="28" t="str">
        <f>IF(記入用!P1571="","",ROUNDDOWN(記入用!P1571,0))</f>
        <v/>
      </c>
    </row>
    <row r="1572" spans="1:23">
      <c r="A1572" s="28" t="str">
        <f>IF(記入用!A1572="","",記入用!A1572)</f>
        <v/>
      </c>
      <c r="B1572" s="28" t="str">
        <f>IF(記入用!B1572="","",記入用!B1572)</f>
        <v/>
      </c>
      <c r="C1572" s="28" t="str">
        <f>IF(記入用!C1572="","",記入用!C1572)</f>
        <v/>
      </c>
      <c r="D1572" s="28" t="str">
        <f>IF(記入用!D1572="","",記入用!D1572)</f>
        <v/>
      </c>
      <c r="E1572" s="28" t="str">
        <f>IF(記入用!E1572="","",記入用!E1572)</f>
        <v/>
      </c>
      <c r="F1572" s="28" t="str">
        <f>IF(記入用!F1572="","",記入用!F1572)</f>
        <v/>
      </c>
      <c r="G1572" s="28" t="str">
        <f>IF(OR(記入用!G1572=0,記入用!H1572=0),"",ROUND((記入用!G1572+記入用!H1572)/2,0))</f>
        <v/>
      </c>
      <c r="I1572" s="28" t="str">
        <f>IF(記入用!I1572="","",記入用!I1572)</f>
        <v/>
      </c>
      <c r="K1572" s="28" t="str">
        <f>IF(記入用!J1572="","",ROUNDDOWN(記入用!J1572,0))</f>
        <v/>
      </c>
      <c r="M1572" s="28" t="str">
        <f>IF(記入用!K1572="","",記入用!K1572)</f>
        <v/>
      </c>
      <c r="O1572" s="28" t="str">
        <f>IF(記入用!M1572="","",記入用!M1572)</f>
        <v/>
      </c>
      <c r="Q1572" s="28" t="str">
        <f>IF(記入用!L1572="","",記入用!L1572)</f>
        <v/>
      </c>
      <c r="S1572" s="28" t="str">
        <f>IF(記入用!N1572="","",ROUNDUP(記入用!N1572,1))</f>
        <v/>
      </c>
      <c r="U1572" s="28" t="str">
        <f>IF(記入用!O1572="","",ROUNDDOWN(記入用!O1572,0))</f>
        <v/>
      </c>
      <c r="W1572" s="28" t="str">
        <f>IF(記入用!P1572="","",ROUNDDOWN(記入用!P1572,0))</f>
        <v/>
      </c>
    </row>
    <row r="1573" spans="1:23">
      <c r="A1573" s="28" t="str">
        <f>IF(記入用!A1573="","",記入用!A1573)</f>
        <v/>
      </c>
      <c r="B1573" s="28" t="str">
        <f>IF(記入用!B1573="","",記入用!B1573)</f>
        <v/>
      </c>
      <c r="C1573" s="28" t="str">
        <f>IF(記入用!C1573="","",記入用!C1573)</f>
        <v/>
      </c>
      <c r="D1573" s="28" t="str">
        <f>IF(記入用!D1573="","",記入用!D1573)</f>
        <v/>
      </c>
      <c r="E1573" s="28" t="str">
        <f>IF(記入用!E1573="","",記入用!E1573)</f>
        <v/>
      </c>
      <c r="F1573" s="28" t="str">
        <f>IF(記入用!F1573="","",記入用!F1573)</f>
        <v/>
      </c>
      <c r="G1573" s="28" t="str">
        <f>IF(OR(記入用!G1573=0,記入用!H1573=0),"",ROUND((記入用!G1573+記入用!H1573)/2,0))</f>
        <v/>
      </c>
      <c r="I1573" s="28" t="str">
        <f>IF(記入用!I1573="","",記入用!I1573)</f>
        <v/>
      </c>
      <c r="K1573" s="28" t="str">
        <f>IF(記入用!J1573="","",ROUNDDOWN(記入用!J1573,0))</f>
        <v/>
      </c>
      <c r="M1573" s="28" t="str">
        <f>IF(記入用!K1573="","",記入用!K1573)</f>
        <v/>
      </c>
      <c r="O1573" s="28" t="str">
        <f>IF(記入用!M1573="","",記入用!M1573)</f>
        <v/>
      </c>
      <c r="Q1573" s="28" t="str">
        <f>IF(記入用!L1573="","",記入用!L1573)</f>
        <v/>
      </c>
      <c r="S1573" s="28" t="str">
        <f>IF(記入用!N1573="","",ROUNDUP(記入用!N1573,1))</f>
        <v/>
      </c>
      <c r="U1573" s="28" t="str">
        <f>IF(記入用!O1573="","",ROUNDDOWN(記入用!O1573,0))</f>
        <v/>
      </c>
      <c r="W1573" s="28" t="str">
        <f>IF(記入用!P1573="","",ROUNDDOWN(記入用!P1573,0))</f>
        <v/>
      </c>
    </row>
    <row r="1574" spans="1:23">
      <c r="A1574" s="28" t="str">
        <f>IF(記入用!A1574="","",記入用!A1574)</f>
        <v/>
      </c>
      <c r="B1574" s="28" t="str">
        <f>IF(記入用!B1574="","",記入用!B1574)</f>
        <v/>
      </c>
      <c r="C1574" s="28" t="str">
        <f>IF(記入用!C1574="","",記入用!C1574)</f>
        <v/>
      </c>
      <c r="D1574" s="28" t="str">
        <f>IF(記入用!D1574="","",記入用!D1574)</f>
        <v/>
      </c>
      <c r="E1574" s="28" t="str">
        <f>IF(記入用!E1574="","",記入用!E1574)</f>
        <v/>
      </c>
      <c r="F1574" s="28" t="str">
        <f>IF(記入用!F1574="","",記入用!F1574)</f>
        <v/>
      </c>
      <c r="G1574" s="28" t="str">
        <f>IF(OR(記入用!G1574=0,記入用!H1574=0),"",ROUND((記入用!G1574+記入用!H1574)/2,0))</f>
        <v/>
      </c>
      <c r="I1574" s="28" t="str">
        <f>IF(記入用!I1574="","",記入用!I1574)</f>
        <v/>
      </c>
      <c r="K1574" s="28" t="str">
        <f>IF(記入用!J1574="","",ROUNDDOWN(記入用!J1574,0))</f>
        <v/>
      </c>
      <c r="M1574" s="28" t="str">
        <f>IF(記入用!K1574="","",記入用!K1574)</f>
        <v/>
      </c>
      <c r="O1574" s="28" t="str">
        <f>IF(記入用!M1574="","",記入用!M1574)</f>
        <v/>
      </c>
      <c r="Q1574" s="28" t="str">
        <f>IF(記入用!L1574="","",記入用!L1574)</f>
        <v/>
      </c>
      <c r="S1574" s="28" t="str">
        <f>IF(記入用!N1574="","",ROUNDUP(記入用!N1574,1))</f>
        <v/>
      </c>
      <c r="U1574" s="28" t="str">
        <f>IF(記入用!O1574="","",ROUNDDOWN(記入用!O1574,0))</f>
        <v/>
      </c>
      <c r="W1574" s="28" t="str">
        <f>IF(記入用!P1574="","",ROUNDDOWN(記入用!P1574,0))</f>
        <v/>
      </c>
    </row>
    <row r="1575" spans="1:23">
      <c r="A1575" s="28" t="str">
        <f>IF(記入用!A1575="","",記入用!A1575)</f>
        <v/>
      </c>
      <c r="B1575" s="28" t="str">
        <f>IF(記入用!B1575="","",記入用!B1575)</f>
        <v/>
      </c>
      <c r="C1575" s="28" t="str">
        <f>IF(記入用!C1575="","",記入用!C1575)</f>
        <v/>
      </c>
      <c r="D1575" s="28" t="str">
        <f>IF(記入用!D1575="","",記入用!D1575)</f>
        <v/>
      </c>
      <c r="E1575" s="28" t="str">
        <f>IF(記入用!E1575="","",記入用!E1575)</f>
        <v/>
      </c>
      <c r="F1575" s="28" t="str">
        <f>IF(記入用!F1575="","",記入用!F1575)</f>
        <v/>
      </c>
      <c r="G1575" s="28" t="str">
        <f>IF(OR(記入用!G1575=0,記入用!H1575=0),"",ROUND((記入用!G1575+記入用!H1575)/2,0))</f>
        <v/>
      </c>
      <c r="I1575" s="28" t="str">
        <f>IF(記入用!I1575="","",記入用!I1575)</f>
        <v/>
      </c>
      <c r="K1575" s="28" t="str">
        <f>IF(記入用!J1575="","",ROUNDDOWN(記入用!J1575,0))</f>
        <v/>
      </c>
      <c r="M1575" s="28" t="str">
        <f>IF(記入用!K1575="","",記入用!K1575)</f>
        <v/>
      </c>
      <c r="O1575" s="28" t="str">
        <f>IF(記入用!M1575="","",記入用!M1575)</f>
        <v/>
      </c>
      <c r="Q1575" s="28" t="str">
        <f>IF(記入用!L1575="","",記入用!L1575)</f>
        <v/>
      </c>
      <c r="S1575" s="28" t="str">
        <f>IF(記入用!N1575="","",ROUNDUP(記入用!N1575,1))</f>
        <v/>
      </c>
      <c r="U1575" s="28" t="str">
        <f>IF(記入用!O1575="","",ROUNDDOWN(記入用!O1575,0))</f>
        <v/>
      </c>
      <c r="W1575" s="28" t="str">
        <f>IF(記入用!P1575="","",ROUNDDOWN(記入用!P1575,0))</f>
        <v/>
      </c>
    </row>
    <row r="1576" spans="1:23">
      <c r="A1576" s="28" t="str">
        <f>IF(記入用!A1576="","",記入用!A1576)</f>
        <v/>
      </c>
      <c r="B1576" s="28" t="str">
        <f>IF(記入用!B1576="","",記入用!B1576)</f>
        <v/>
      </c>
      <c r="C1576" s="28" t="str">
        <f>IF(記入用!C1576="","",記入用!C1576)</f>
        <v/>
      </c>
      <c r="D1576" s="28" t="str">
        <f>IF(記入用!D1576="","",記入用!D1576)</f>
        <v/>
      </c>
      <c r="E1576" s="28" t="str">
        <f>IF(記入用!E1576="","",記入用!E1576)</f>
        <v/>
      </c>
      <c r="F1576" s="28" t="str">
        <f>IF(記入用!F1576="","",記入用!F1576)</f>
        <v/>
      </c>
      <c r="G1576" s="28" t="str">
        <f>IF(OR(記入用!G1576=0,記入用!H1576=0),"",ROUND((記入用!G1576+記入用!H1576)/2,0))</f>
        <v/>
      </c>
      <c r="I1576" s="28" t="str">
        <f>IF(記入用!I1576="","",記入用!I1576)</f>
        <v/>
      </c>
      <c r="K1576" s="28" t="str">
        <f>IF(記入用!J1576="","",ROUNDDOWN(記入用!J1576,0))</f>
        <v/>
      </c>
      <c r="M1576" s="28" t="str">
        <f>IF(記入用!K1576="","",記入用!K1576)</f>
        <v/>
      </c>
      <c r="O1576" s="28" t="str">
        <f>IF(記入用!M1576="","",記入用!M1576)</f>
        <v/>
      </c>
      <c r="Q1576" s="28" t="str">
        <f>IF(記入用!L1576="","",記入用!L1576)</f>
        <v/>
      </c>
      <c r="S1576" s="28" t="str">
        <f>IF(記入用!N1576="","",ROUNDUP(記入用!N1576,1))</f>
        <v/>
      </c>
      <c r="U1576" s="28" t="str">
        <f>IF(記入用!O1576="","",ROUNDDOWN(記入用!O1576,0))</f>
        <v/>
      </c>
      <c r="W1576" s="28" t="str">
        <f>IF(記入用!P1576="","",ROUNDDOWN(記入用!P1576,0))</f>
        <v/>
      </c>
    </row>
    <row r="1577" spans="1:23">
      <c r="A1577" s="28" t="str">
        <f>IF(記入用!A1577="","",記入用!A1577)</f>
        <v/>
      </c>
      <c r="B1577" s="28" t="str">
        <f>IF(記入用!B1577="","",記入用!B1577)</f>
        <v/>
      </c>
      <c r="C1577" s="28" t="str">
        <f>IF(記入用!C1577="","",記入用!C1577)</f>
        <v/>
      </c>
      <c r="D1577" s="28" t="str">
        <f>IF(記入用!D1577="","",記入用!D1577)</f>
        <v/>
      </c>
      <c r="E1577" s="28" t="str">
        <f>IF(記入用!E1577="","",記入用!E1577)</f>
        <v/>
      </c>
      <c r="F1577" s="28" t="str">
        <f>IF(記入用!F1577="","",記入用!F1577)</f>
        <v/>
      </c>
      <c r="G1577" s="28" t="str">
        <f>IF(OR(記入用!G1577=0,記入用!H1577=0),"",ROUND((記入用!G1577+記入用!H1577)/2,0))</f>
        <v/>
      </c>
      <c r="I1577" s="28" t="str">
        <f>IF(記入用!I1577="","",記入用!I1577)</f>
        <v/>
      </c>
      <c r="K1577" s="28" t="str">
        <f>IF(記入用!J1577="","",ROUNDDOWN(記入用!J1577,0))</f>
        <v/>
      </c>
      <c r="M1577" s="28" t="str">
        <f>IF(記入用!K1577="","",記入用!K1577)</f>
        <v/>
      </c>
      <c r="O1577" s="28" t="str">
        <f>IF(記入用!M1577="","",記入用!M1577)</f>
        <v/>
      </c>
      <c r="Q1577" s="28" t="str">
        <f>IF(記入用!L1577="","",記入用!L1577)</f>
        <v/>
      </c>
      <c r="S1577" s="28" t="str">
        <f>IF(記入用!N1577="","",ROUNDUP(記入用!N1577,1))</f>
        <v/>
      </c>
      <c r="U1577" s="28" t="str">
        <f>IF(記入用!O1577="","",ROUNDDOWN(記入用!O1577,0))</f>
        <v/>
      </c>
      <c r="W1577" s="28" t="str">
        <f>IF(記入用!P1577="","",ROUNDDOWN(記入用!P1577,0))</f>
        <v/>
      </c>
    </row>
    <row r="1578" spans="1:23">
      <c r="A1578" s="28" t="str">
        <f>IF(記入用!A1578="","",記入用!A1578)</f>
        <v/>
      </c>
      <c r="B1578" s="28" t="str">
        <f>IF(記入用!B1578="","",記入用!B1578)</f>
        <v/>
      </c>
      <c r="C1578" s="28" t="str">
        <f>IF(記入用!C1578="","",記入用!C1578)</f>
        <v/>
      </c>
      <c r="D1578" s="28" t="str">
        <f>IF(記入用!D1578="","",記入用!D1578)</f>
        <v/>
      </c>
      <c r="E1578" s="28" t="str">
        <f>IF(記入用!E1578="","",記入用!E1578)</f>
        <v/>
      </c>
      <c r="F1578" s="28" t="str">
        <f>IF(記入用!F1578="","",記入用!F1578)</f>
        <v/>
      </c>
      <c r="G1578" s="28" t="str">
        <f>IF(OR(記入用!G1578=0,記入用!H1578=0),"",ROUND((記入用!G1578+記入用!H1578)/2,0))</f>
        <v/>
      </c>
      <c r="I1578" s="28" t="str">
        <f>IF(記入用!I1578="","",記入用!I1578)</f>
        <v/>
      </c>
      <c r="K1578" s="28" t="str">
        <f>IF(記入用!J1578="","",ROUNDDOWN(記入用!J1578,0))</f>
        <v/>
      </c>
      <c r="M1578" s="28" t="str">
        <f>IF(記入用!K1578="","",記入用!K1578)</f>
        <v/>
      </c>
      <c r="O1578" s="28" t="str">
        <f>IF(記入用!M1578="","",記入用!M1578)</f>
        <v/>
      </c>
      <c r="Q1578" s="28" t="str">
        <f>IF(記入用!L1578="","",記入用!L1578)</f>
        <v/>
      </c>
      <c r="S1578" s="28" t="str">
        <f>IF(記入用!N1578="","",ROUNDUP(記入用!N1578,1))</f>
        <v/>
      </c>
      <c r="U1578" s="28" t="str">
        <f>IF(記入用!O1578="","",ROUNDDOWN(記入用!O1578,0))</f>
        <v/>
      </c>
      <c r="W1578" s="28" t="str">
        <f>IF(記入用!P1578="","",ROUNDDOWN(記入用!P1578,0))</f>
        <v/>
      </c>
    </row>
    <row r="1579" spans="1:23">
      <c r="A1579" s="28" t="str">
        <f>IF(記入用!A1579="","",記入用!A1579)</f>
        <v/>
      </c>
      <c r="B1579" s="28" t="str">
        <f>IF(記入用!B1579="","",記入用!B1579)</f>
        <v/>
      </c>
      <c r="C1579" s="28" t="str">
        <f>IF(記入用!C1579="","",記入用!C1579)</f>
        <v/>
      </c>
      <c r="D1579" s="28" t="str">
        <f>IF(記入用!D1579="","",記入用!D1579)</f>
        <v/>
      </c>
      <c r="E1579" s="28" t="str">
        <f>IF(記入用!E1579="","",記入用!E1579)</f>
        <v/>
      </c>
      <c r="F1579" s="28" t="str">
        <f>IF(記入用!F1579="","",記入用!F1579)</f>
        <v/>
      </c>
      <c r="G1579" s="28" t="str">
        <f>IF(OR(記入用!G1579=0,記入用!H1579=0),"",ROUND((記入用!G1579+記入用!H1579)/2,0))</f>
        <v/>
      </c>
      <c r="I1579" s="28" t="str">
        <f>IF(記入用!I1579="","",記入用!I1579)</f>
        <v/>
      </c>
      <c r="K1579" s="28" t="str">
        <f>IF(記入用!J1579="","",ROUNDDOWN(記入用!J1579,0))</f>
        <v/>
      </c>
      <c r="M1579" s="28" t="str">
        <f>IF(記入用!K1579="","",記入用!K1579)</f>
        <v/>
      </c>
      <c r="O1579" s="28" t="str">
        <f>IF(記入用!M1579="","",記入用!M1579)</f>
        <v/>
      </c>
      <c r="Q1579" s="28" t="str">
        <f>IF(記入用!L1579="","",記入用!L1579)</f>
        <v/>
      </c>
      <c r="S1579" s="28" t="str">
        <f>IF(記入用!N1579="","",ROUNDUP(記入用!N1579,1))</f>
        <v/>
      </c>
      <c r="U1579" s="28" t="str">
        <f>IF(記入用!O1579="","",ROUNDDOWN(記入用!O1579,0))</f>
        <v/>
      </c>
      <c r="W1579" s="28" t="str">
        <f>IF(記入用!P1579="","",ROUNDDOWN(記入用!P1579,0))</f>
        <v/>
      </c>
    </row>
    <row r="1580" spans="1:23">
      <c r="A1580" s="28" t="str">
        <f>IF(記入用!A1580="","",記入用!A1580)</f>
        <v/>
      </c>
      <c r="B1580" s="28" t="str">
        <f>IF(記入用!B1580="","",記入用!B1580)</f>
        <v/>
      </c>
      <c r="C1580" s="28" t="str">
        <f>IF(記入用!C1580="","",記入用!C1580)</f>
        <v/>
      </c>
      <c r="D1580" s="28" t="str">
        <f>IF(記入用!D1580="","",記入用!D1580)</f>
        <v/>
      </c>
      <c r="E1580" s="28" t="str">
        <f>IF(記入用!E1580="","",記入用!E1580)</f>
        <v/>
      </c>
      <c r="F1580" s="28" t="str">
        <f>IF(記入用!F1580="","",記入用!F1580)</f>
        <v/>
      </c>
      <c r="G1580" s="28" t="str">
        <f>IF(OR(記入用!G1580=0,記入用!H1580=0),"",ROUND((記入用!G1580+記入用!H1580)/2,0))</f>
        <v/>
      </c>
      <c r="I1580" s="28" t="str">
        <f>IF(記入用!I1580="","",記入用!I1580)</f>
        <v/>
      </c>
      <c r="K1580" s="28" t="str">
        <f>IF(記入用!J1580="","",ROUNDDOWN(記入用!J1580,0))</f>
        <v/>
      </c>
      <c r="M1580" s="28" t="str">
        <f>IF(記入用!K1580="","",記入用!K1580)</f>
        <v/>
      </c>
      <c r="O1580" s="28" t="str">
        <f>IF(記入用!M1580="","",記入用!M1580)</f>
        <v/>
      </c>
      <c r="Q1580" s="28" t="str">
        <f>IF(記入用!L1580="","",記入用!L1580)</f>
        <v/>
      </c>
      <c r="S1580" s="28" t="str">
        <f>IF(記入用!N1580="","",ROUNDUP(記入用!N1580,1))</f>
        <v/>
      </c>
      <c r="U1580" s="28" t="str">
        <f>IF(記入用!O1580="","",ROUNDDOWN(記入用!O1580,0))</f>
        <v/>
      </c>
      <c r="W1580" s="28" t="str">
        <f>IF(記入用!P1580="","",ROUNDDOWN(記入用!P1580,0))</f>
        <v/>
      </c>
    </row>
    <row r="1581" spans="1:23">
      <c r="A1581" s="28" t="str">
        <f>IF(記入用!A1581="","",記入用!A1581)</f>
        <v/>
      </c>
      <c r="B1581" s="28" t="str">
        <f>IF(記入用!B1581="","",記入用!B1581)</f>
        <v/>
      </c>
      <c r="C1581" s="28" t="str">
        <f>IF(記入用!C1581="","",記入用!C1581)</f>
        <v/>
      </c>
      <c r="D1581" s="28" t="str">
        <f>IF(記入用!D1581="","",記入用!D1581)</f>
        <v/>
      </c>
      <c r="E1581" s="28" t="str">
        <f>IF(記入用!E1581="","",記入用!E1581)</f>
        <v/>
      </c>
      <c r="F1581" s="28" t="str">
        <f>IF(記入用!F1581="","",記入用!F1581)</f>
        <v/>
      </c>
      <c r="G1581" s="28" t="str">
        <f>IF(OR(記入用!G1581=0,記入用!H1581=0),"",ROUND((記入用!G1581+記入用!H1581)/2,0))</f>
        <v/>
      </c>
      <c r="I1581" s="28" t="str">
        <f>IF(記入用!I1581="","",記入用!I1581)</f>
        <v/>
      </c>
      <c r="K1581" s="28" t="str">
        <f>IF(記入用!J1581="","",ROUNDDOWN(記入用!J1581,0))</f>
        <v/>
      </c>
      <c r="M1581" s="28" t="str">
        <f>IF(記入用!K1581="","",記入用!K1581)</f>
        <v/>
      </c>
      <c r="O1581" s="28" t="str">
        <f>IF(記入用!M1581="","",記入用!M1581)</f>
        <v/>
      </c>
      <c r="Q1581" s="28" t="str">
        <f>IF(記入用!L1581="","",記入用!L1581)</f>
        <v/>
      </c>
      <c r="S1581" s="28" t="str">
        <f>IF(記入用!N1581="","",ROUNDUP(記入用!N1581,1))</f>
        <v/>
      </c>
      <c r="U1581" s="28" t="str">
        <f>IF(記入用!O1581="","",ROUNDDOWN(記入用!O1581,0))</f>
        <v/>
      </c>
      <c r="W1581" s="28" t="str">
        <f>IF(記入用!P1581="","",ROUNDDOWN(記入用!P1581,0))</f>
        <v/>
      </c>
    </row>
    <row r="1582" spans="1:23">
      <c r="A1582" s="28" t="str">
        <f>IF(記入用!A1582="","",記入用!A1582)</f>
        <v/>
      </c>
      <c r="B1582" s="28" t="str">
        <f>IF(記入用!B1582="","",記入用!B1582)</f>
        <v/>
      </c>
      <c r="C1582" s="28" t="str">
        <f>IF(記入用!C1582="","",記入用!C1582)</f>
        <v/>
      </c>
      <c r="D1582" s="28" t="str">
        <f>IF(記入用!D1582="","",記入用!D1582)</f>
        <v/>
      </c>
      <c r="E1582" s="28" t="str">
        <f>IF(記入用!E1582="","",記入用!E1582)</f>
        <v/>
      </c>
      <c r="F1582" s="28" t="str">
        <f>IF(記入用!F1582="","",記入用!F1582)</f>
        <v/>
      </c>
      <c r="G1582" s="28" t="str">
        <f>IF(OR(記入用!G1582=0,記入用!H1582=0),"",ROUND((記入用!G1582+記入用!H1582)/2,0))</f>
        <v/>
      </c>
      <c r="I1582" s="28" t="str">
        <f>IF(記入用!I1582="","",記入用!I1582)</f>
        <v/>
      </c>
      <c r="K1582" s="28" t="str">
        <f>IF(記入用!J1582="","",ROUNDDOWN(記入用!J1582,0))</f>
        <v/>
      </c>
      <c r="M1582" s="28" t="str">
        <f>IF(記入用!K1582="","",記入用!K1582)</f>
        <v/>
      </c>
      <c r="O1582" s="28" t="str">
        <f>IF(記入用!M1582="","",記入用!M1582)</f>
        <v/>
      </c>
      <c r="Q1582" s="28" t="str">
        <f>IF(記入用!L1582="","",記入用!L1582)</f>
        <v/>
      </c>
      <c r="S1582" s="28" t="str">
        <f>IF(記入用!N1582="","",ROUNDUP(記入用!N1582,1))</f>
        <v/>
      </c>
      <c r="U1582" s="28" t="str">
        <f>IF(記入用!O1582="","",ROUNDDOWN(記入用!O1582,0))</f>
        <v/>
      </c>
      <c r="W1582" s="28" t="str">
        <f>IF(記入用!P1582="","",ROUNDDOWN(記入用!P1582,0))</f>
        <v/>
      </c>
    </row>
    <row r="1583" spans="1:23">
      <c r="A1583" s="28" t="str">
        <f>IF(記入用!A1583="","",記入用!A1583)</f>
        <v/>
      </c>
      <c r="B1583" s="28" t="str">
        <f>IF(記入用!B1583="","",記入用!B1583)</f>
        <v/>
      </c>
      <c r="C1583" s="28" t="str">
        <f>IF(記入用!C1583="","",記入用!C1583)</f>
        <v/>
      </c>
      <c r="D1583" s="28" t="str">
        <f>IF(記入用!D1583="","",記入用!D1583)</f>
        <v/>
      </c>
      <c r="E1583" s="28" t="str">
        <f>IF(記入用!E1583="","",記入用!E1583)</f>
        <v/>
      </c>
      <c r="F1583" s="28" t="str">
        <f>IF(記入用!F1583="","",記入用!F1583)</f>
        <v/>
      </c>
      <c r="G1583" s="28" t="str">
        <f>IF(OR(記入用!G1583=0,記入用!H1583=0),"",ROUND((記入用!G1583+記入用!H1583)/2,0))</f>
        <v/>
      </c>
      <c r="I1583" s="28" t="str">
        <f>IF(記入用!I1583="","",記入用!I1583)</f>
        <v/>
      </c>
      <c r="K1583" s="28" t="str">
        <f>IF(記入用!J1583="","",ROUNDDOWN(記入用!J1583,0))</f>
        <v/>
      </c>
      <c r="M1583" s="28" t="str">
        <f>IF(記入用!K1583="","",記入用!K1583)</f>
        <v/>
      </c>
      <c r="O1583" s="28" t="str">
        <f>IF(記入用!M1583="","",記入用!M1583)</f>
        <v/>
      </c>
      <c r="Q1583" s="28" t="str">
        <f>IF(記入用!L1583="","",記入用!L1583)</f>
        <v/>
      </c>
      <c r="S1583" s="28" t="str">
        <f>IF(記入用!N1583="","",ROUNDUP(記入用!N1583,1))</f>
        <v/>
      </c>
      <c r="U1583" s="28" t="str">
        <f>IF(記入用!O1583="","",ROUNDDOWN(記入用!O1583,0))</f>
        <v/>
      </c>
      <c r="W1583" s="28" t="str">
        <f>IF(記入用!P1583="","",ROUNDDOWN(記入用!P1583,0))</f>
        <v/>
      </c>
    </row>
    <row r="1584" spans="1:23">
      <c r="A1584" s="28" t="str">
        <f>IF(記入用!A1584="","",記入用!A1584)</f>
        <v/>
      </c>
      <c r="B1584" s="28" t="str">
        <f>IF(記入用!B1584="","",記入用!B1584)</f>
        <v/>
      </c>
      <c r="C1584" s="28" t="str">
        <f>IF(記入用!C1584="","",記入用!C1584)</f>
        <v/>
      </c>
      <c r="D1584" s="28" t="str">
        <f>IF(記入用!D1584="","",記入用!D1584)</f>
        <v/>
      </c>
      <c r="E1584" s="28" t="str">
        <f>IF(記入用!E1584="","",記入用!E1584)</f>
        <v/>
      </c>
      <c r="F1584" s="28" t="str">
        <f>IF(記入用!F1584="","",記入用!F1584)</f>
        <v/>
      </c>
      <c r="G1584" s="28" t="str">
        <f>IF(OR(記入用!G1584=0,記入用!H1584=0),"",ROUND((記入用!G1584+記入用!H1584)/2,0))</f>
        <v/>
      </c>
      <c r="I1584" s="28" t="str">
        <f>IF(記入用!I1584="","",記入用!I1584)</f>
        <v/>
      </c>
      <c r="K1584" s="28" t="str">
        <f>IF(記入用!J1584="","",ROUNDDOWN(記入用!J1584,0))</f>
        <v/>
      </c>
      <c r="M1584" s="28" t="str">
        <f>IF(記入用!K1584="","",記入用!K1584)</f>
        <v/>
      </c>
      <c r="O1584" s="28" t="str">
        <f>IF(記入用!M1584="","",記入用!M1584)</f>
        <v/>
      </c>
      <c r="Q1584" s="28" t="str">
        <f>IF(記入用!L1584="","",記入用!L1584)</f>
        <v/>
      </c>
      <c r="S1584" s="28" t="str">
        <f>IF(記入用!N1584="","",ROUNDUP(記入用!N1584,1))</f>
        <v/>
      </c>
      <c r="U1584" s="28" t="str">
        <f>IF(記入用!O1584="","",ROUNDDOWN(記入用!O1584,0))</f>
        <v/>
      </c>
      <c r="W1584" s="28" t="str">
        <f>IF(記入用!P1584="","",ROUNDDOWN(記入用!P1584,0))</f>
        <v/>
      </c>
    </row>
    <row r="1585" spans="1:23">
      <c r="A1585" s="28" t="str">
        <f>IF(記入用!A1585="","",記入用!A1585)</f>
        <v/>
      </c>
      <c r="B1585" s="28" t="str">
        <f>IF(記入用!B1585="","",記入用!B1585)</f>
        <v/>
      </c>
      <c r="C1585" s="28" t="str">
        <f>IF(記入用!C1585="","",記入用!C1585)</f>
        <v/>
      </c>
      <c r="D1585" s="28" t="str">
        <f>IF(記入用!D1585="","",記入用!D1585)</f>
        <v/>
      </c>
      <c r="E1585" s="28" t="str">
        <f>IF(記入用!E1585="","",記入用!E1585)</f>
        <v/>
      </c>
      <c r="F1585" s="28" t="str">
        <f>IF(記入用!F1585="","",記入用!F1585)</f>
        <v/>
      </c>
      <c r="G1585" s="28" t="str">
        <f>IF(OR(記入用!G1585=0,記入用!H1585=0),"",ROUND((記入用!G1585+記入用!H1585)/2,0))</f>
        <v/>
      </c>
      <c r="I1585" s="28" t="str">
        <f>IF(記入用!I1585="","",記入用!I1585)</f>
        <v/>
      </c>
      <c r="K1585" s="28" t="str">
        <f>IF(記入用!J1585="","",ROUNDDOWN(記入用!J1585,0))</f>
        <v/>
      </c>
      <c r="M1585" s="28" t="str">
        <f>IF(記入用!K1585="","",記入用!K1585)</f>
        <v/>
      </c>
      <c r="O1585" s="28" t="str">
        <f>IF(記入用!M1585="","",記入用!M1585)</f>
        <v/>
      </c>
      <c r="Q1585" s="28" t="str">
        <f>IF(記入用!L1585="","",記入用!L1585)</f>
        <v/>
      </c>
      <c r="S1585" s="28" t="str">
        <f>IF(記入用!N1585="","",ROUNDUP(記入用!N1585,1))</f>
        <v/>
      </c>
      <c r="U1585" s="28" t="str">
        <f>IF(記入用!O1585="","",ROUNDDOWN(記入用!O1585,0))</f>
        <v/>
      </c>
      <c r="W1585" s="28" t="str">
        <f>IF(記入用!P1585="","",ROUNDDOWN(記入用!P1585,0))</f>
        <v/>
      </c>
    </row>
    <row r="1586" spans="1:23">
      <c r="A1586" s="28" t="str">
        <f>IF(記入用!A1586="","",記入用!A1586)</f>
        <v/>
      </c>
      <c r="B1586" s="28" t="str">
        <f>IF(記入用!B1586="","",記入用!B1586)</f>
        <v/>
      </c>
      <c r="C1586" s="28" t="str">
        <f>IF(記入用!C1586="","",記入用!C1586)</f>
        <v/>
      </c>
      <c r="D1586" s="28" t="str">
        <f>IF(記入用!D1586="","",記入用!D1586)</f>
        <v/>
      </c>
      <c r="E1586" s="28" t="str">
        <f>IF(記入用!E1586="","",記入用!E1586)</f>
        <v/>
      </c>
      <c r="F1586" s="28" t="str">
        <f>IF(記入用!F1586="","",記入用!F1586)</f>
        <v/>
      </c>
      <c r="G1586" s="28" t="str">
        <f>IF(OR(記入用!G1586=0,記入用!H1586=0),"",ROUND((記入用!G1586+記入用!H1586)/2,0))</f>
        <v/>
      </c>
      <c r="I1586" s="28" t="str">
        <f>IF(記入用!I1586="","",記入用!I1586)</f>
        <v/>
      </c>
      <c r="K1586" s="28" t="str">
        <f>IF(記入用!J1586="","",ROUNDDOWN(記入用!J1586,0))</f>
        <v/>
      </c>
      <c r="M1586" s="28" t="str">
        <f>IF(記入用!K1586="","",記入用!K1586)</f>
        <v/>
      </c>
      <c r="O1586" s="28" t="str">
        <f>IF(記入用!M1586="","",記入用!M1586)</f>
        <v/>
      </c>
      <c r="Q1586" s="28" t="str">
        <f>IF(記入用!L1586="","",記入用!L1586)</f>
        <v/>
      </c>
      <c r="S1586" s="28" t="str">
        <f>IF(記入用!N1586="","",ROUNDUP(記入用!N1586,1))</f>
        <v/>
      </c>
      <c r="U1586" s="28" t="str">
        <f>IF(記入用!O1586="","",ROUNDDOWN(記入用!O1586,0))</f>
        <v/>
      </c>
      <c r="W1586" s="28" t="str">
        <f>IF(記入用!P1586="","",ROUNDDOWN(記入用!P1586,0))</f>
        <v/>
      </c>
    </row>
    <row r="1587" spans="1:23">
      <c r="A1587" s="28" t="str">
        <f>IF(記入用!A1587="","",記入用!A1587)</f>
        <v/>
      </c>
      <c r="B1587" s="28" t="str">
        <f>IF(記入用!B1587="","",記入用!B1587)</f>
        <v/>
      </c>
      <c r="C1587" s="28" t="str">
        <f>IF(記入用!C1587="","",記入用!C1587)</f>
        <v/>
      </c>
      <c r="D1587" s="28" t="str">
        <f>IF(記入用!D1587="","",記入用!D1587)</f>
        <v/>
      </c>
      <c r="E1587" s="28" t="str">
        <f>IF(記入用!E1587="","",記入用!E1587)</f>
        <v/>
      </c>
      <c r="F1587" s="28" t="str">
        <f>IF(記入用!F1587="","",記入用!F1587)</f>
        <v/>
      </c>
      <c r="G1587" s="28" t="str">
        <f>IF(OR(記入用!G1587=0,記入用!H1587=0),"",ROUND((記入用!G1587+記入用!H1587)/2,0))</f>
        <v/>
      </c>
      <c r="I1587" s="28" t="str">
        <f>IF(記入用!I1587="","",記入用!I1587)</f>
        <v/>
      </c>
      <c r="K1587" s="28" t="str">
        <f>IF(記入用!J1587="","",ROUNDDOWN(記入用!J1587,0))</f>
        <v/>
      </c>
      <c r="M1587" s="28" t="str">
        <f>IF(記入用!K1587="","",記入用!K1587)</f>
        <v/>
      </c>
      <c r="O1587" s="28" t="str">
        <f>IF(記入用!M1587="","",記入用!M1587)</f>
        <v/>
      </c>
      <c r="Q1587" s="28" t="str">
        <f>IF(記入用!L1587="","",記入用!L1587)</f>
        <v/>
      </c>
      <c r="S1587" s="28" t="str">
        <f>IF(記入用!N1587="","",ROUNDUP(記入用!N1587,1))</f>
        <v/>
      </c>
      <c r="U1587" s="28" t="str">
        <f>IF(記入用!O1587="","",ROUNDDOWN(記入用!O1587,0))</f>
        <v/>
      </c>
      <c r="W1587" s="28" t="str">
        <f>IF(記入用!P1587="","",ROUNDDOWN(記入用!P1587,0))</f>
        <v/>
      </c>
    </row>
    <row r="1588" spans="1:23">
      <c r="A1588" s="28" t="str">
        <f>IF(記入用!A1588="","",記入用!A1588)</f>
        <v/>
      </c>
      <c r="B1588" s="28" t="str">
        <f>IF(記入用!B1588="","",記入用!B1588)</f>
        <v/>
      </c>
      <c r="C1588" s="28" t="str">
        <f>IF(記入用!C1588="","",記入用!C1588)</f>
        <v/>
      </c>
      <c r="D1588" s="28" t="str">
        <f>IF(記入用!D1588="","",記入用!D1588)</f>
        <v/>
      </c>
      <c r="E1588" s="28" t="str">
        <f>IF(記入用!E1588="","",記入用!E1588)</f>
        <v/>
      </c>
      <c r="F1588" s="28" t="str">
        <f>IF(記入用!F1588="","",記入用!F1588)</f>
        <v/>
      </c>
      <c r="G1588" s="28" t="str">
        <f>IF(OR(記入用!G1588=0,記入用!H1588=0),"",ROUND((記入用!G1588+記入用!H1588)/2,0))</f>
        <v/>
      </c>
      <c r="I1588" s="28" t="str">
        <f>IF(記入用!I1588="","",記入用!I1588)</f>
        <v/>
      </c>
      <c r="K1588" s="28" t="str">
        <f>IF(記入用!J1588="","",ROUNDDOWN(記入用!J1588,0))</f>
        <v/>
      </c>
      <c r="M1588" s="28" t="str">
        <f>IF(記入用!K1588="","",記入用!K1588)</f>
        <v/>
      </c>
      <c r="O1588" s="28" t="str">
        <f>IF(記入用!M1588="","",記入用!M1588)</f>
        <v/>
      </c>
      <c r="Q1588" s="28" t="str">
        <f>IF(記入用!L1588="","",記入用!L1588)</f>
        <v/>
      </c>
      <c r="S1588" s="28" t="str">
        <f>IF(記入用!N1588="","",ROUNDUP(記入用!N1588,1))</f>
        <v/>
      </c>
      <c r="U1588" s="28" t="str">
        <f>IF(記入用!O1588="","",ROUNDDOWN(記入用!O1588,0))</f>
        <v/>
      </c>
      <c r="W1588" s="28" t="str">
        <f>IF(記入用!P1588="","",ROUNDDOWN(記入用!P1588,0))</f>
        <v/>
      </c>
    </row>
    <row r="1589" spans="1:23">
      <c r="A1589" s="28" t="str">
        <f>IF(記入用!A1589="","",記入用!A1589)</f>
        <v/>
      </c>
      <c r="B1589" s="28" t="str">
        <f>IF(記入用!B1589="","",記入用!B1589)</f>
        <v/>
      </c>
      <c r="C1589" s="28" t="str">
        <f>IF(記入用!C1589="","",記入用!C1589)</f>
        <v/>
      </c>
      <c r="D1589" s="28" t="str">
        <f>IF(記入用!D1589="","",記入用!D1589)</f>
        <v/>
      </c>
      <c r="E1589" s="28" t="str">
        <f>IF(記入用!E1589="","",記入用!E1589)</f>
        <v/>
      </c>
      <c r="F1589" s="28" t="str">
        <f>IF(記入用!F1589="","",記入用!F1589)</f>
        <v/>
      </c>
      <c r="G1589" s="28" t="str">
        <f>IF(OR(記入用!G1589=0,記入用!H1589=0),"",ROUND((記入用!G1589+記入用!H1589)/2,0))</f>
        <v/>
      </c>
      <c r="I1589" s="28" t="str">
        <f>IF(記入用!I1589="","",記入用!I1589)</f>
        <v/>
      </c>
      <c r="K1589" s="28" t="str">
        <f>IF(記入用!J1589="","",ROUNDDOWN(記入用!J1589,0))</f>
        <v/>
      </c>
      <c r="M1589" s="28" t="str">
        <f>IF(記入用!K1589="","",記入用!K1589)</f>
        <v/>
      </c>
      <c r="O1589" s="28" t="str">
        <f>IF(記入用!M1589="","",記入用!M1589)</f>
        <v/>
      </c>
      <c r="Q1589" s="28" t="str">
        <f>IF(記入用!L1589="","",記入用!L1589)</f>
        <v/>
      </c>
      <c r="S1589" s="28" t="str">
        <f>IF(記入用!N1589="","",ROUNDUP(記入用!N1589,1))</f>
        <v/>
      </c>
      <c r="U1589" s="28" t="str">
        <f>IF(記入用!O1589="","",ROUNDDOWN(記入用!O1589,0))</f>
        <v/>
      </c>
      <c r="W1589" s="28" t="str">
        <f>IF(記入用!P1589="","",ROUNDDOWN(記入用!P1589,0))</f>
        <v/>
      </c>
    </row>
    <row r="1590" spans="1:23">
      <c r="A1590" s="28" t="str">
        <f>IF(記入用!A1590="","",記入用!A1590)</f>
        <v/>
      </c>
      <c r="B1590" s="28" t="str">
        <f>IF(記入用!B1590="","",記入用!B1590)</f>
        <v/>
      </c>
      <c r="C1590" s="28" t="str">
        <f>IF(記入用!C1590="","",記入用!C1590)</f>
        <v/>
      </c>
      <c r="D1590" s="28" t="str">
        <f>IF(記入用!D1590="","",記入用!D1590)</f>
        <v/>
      </c>
      <c r="E1590" s="28" t="str">
        <f>IF(記入用!E1590="","",記入用!E1590)</f>
        <v/>
      </c>
      <c r="F1590" s="28" t="str">
        <f>IF(記入用!F1590="","",記入用!F1590)</f>
        <v/>
      </c>
      <c r="G1590" s="28" t="str">
        <f>IF(OR(記入用!G1590=0,記入用!H1590=0),"",ROUND((記入用!G1590+記入用!H1590)/2,0))</f>
        <v/>
      </c>
      <c r="I1590" s="28" t="str">
        <f>IF(記入用!I1590="","",記入用!I1590)</f>
        <v/>
      </c>
      <c r="K1590" s="28" t="str">
        <f>IF(記入用!J1590="","",ROUNDDOWN(記入用!J1590,0))</f>
        <v/>
      </c>
      <c r="M1590" s="28" t="str">
        <f>IF(記入用!K1590="","",記入用!K1590)</f>
        <v/>
      </c>
      <c r="O1590" s="28" t="str">
        <f>IF(記入用!M1590="","",記入用!M1590)</f>
        <v/>
      </c>
      <c r="Q1590" s="28" t="str">
        <f>IF(記入用!L1590="","",記入用!L1590)</f>
        <v/>
      </c>
      <c r="S1590" s="28" t="str">
        <f>IF(記入用!N1590="","",ROUNDUP(記入用!N1590,1))</f>
        <v/>
      </c>
      <c r="U1590" s="28" t="str">
        <f>IF(記入用!O1590="","",ROUNDDOWN(記入用!O1590,0))</f>
        <v/>
      </c>
      <c r="W1590" s="28" t="str">
        <f>IF(記入用!P1590="","",ROUNDDOWN(記入用!P1590,0))</f>
        <v/>
      </c>
    </row>
    <row r="1591" spans="1:23">
      <c r="A1591" s="28" t="str">
        <f>IF(記入用!A1591="","",記入用!A1591)</f>
        <v/>
      </c>
      <c r="B1591" s="28" t="str">
        <f>IF(記入用!B1591="","",記入用!B1591)</f>
        <v/>
      </c>
      <c r="C1591" s="28" t="str">
        <f>IF(記入用!C1591="","",記入用!C1591)</f>
        <v/>
      </c>
      <c r="D1591" s="28" t="str">
        <f>IF(記入用!D1591="","",記入用!D1591)</f>
        <v/>
      </c>
      <c r="E1591" s="28" t="str">
        <f>IF(記入用!E1591="","",記入用!E1591)</f>
        <v/>
      </c>
      <c r="F1591" s="28" t="str">
        <f>IF(記入用!F1591="","",記入用!F1591)</f>
        <v/>
      </c>
      <c r="G1591" s="28" t="str">
        <f>IF(OR(記入用!G1591=0,記入用!H1591=0),"",ROUND((記入用!G1591+記入用!H1591)/2,0))</f>
        <v/>
      </c>
      <c r="I1591" s="28" t="str">
        <f>IF(記入用!I1591="","",記入用!I1591)</f>
        <v/>
      </c>
      <c r="K1591" s="28" t="str">
        <f>IF(記入用!J1591="","",ROUNDDOWN(記入用!J1591,0))</f>
        <v/>
      </c>
      <c r="M1591" s="28" t="str">
        <f>IF(記入用!K1591="","",記入用!K1591)</f>
        <v/>
      </c>
      <c r="O1591" s="28" t="str">
        <f>IF(記入用!M1591="","",記入用!M1591)</f>
        <v/>
      </c>
      <c r="Q1591" s="28" t="str">
        <f>IF(記入用!L1591="","",記入用!L1591)</f>
        <v/>
      </c>
      <c r="S1591" s="28" t="str">
        <f>IF(記入用!N1591="","",ROUNDUP(記入用!N1591,1))</f>
        <v/>
      </c>
      <c r="U1591" s="28" t="str">
        <f>IF(記入用!O1591="","",ROUNDDOWN(記入用!O1591,0))</f>
        <v/>
      </c>
      <c r="W1591" s="28" t="str">
        <f>IF(記入用!P1591="","",ROUNDDOWN(記入用!P1591,0))</f>
        <v/>
      </c>
    </row>
    <row r="1592" spans="1:23">
      <c r="A1592" s="28" t="str">
        <f>IF(記入用!A1592="","",記入用!A1592)</f>
        <v/>
      </c>
      <c r="B1592" s="28" t="str">
        <f>IF(記入用!B1592="","",記入用!B1592)</f>
        <v/>
      </c>
      <c r="C1592" s="28" t="str">
        <f>IF(記入用!C1592="","",記入用!C1592)</f>
        <v/>
      </c>
      <c r="D1592" s="28" t="str">
        <f>IF(記入用!D1592="","",記入用!D1592)</f>
        <v/>
      </c>
      <c r="E1592" s="28" t="str">
        <f>IF(記入用!E1592="","",記入用!E1592)</f>
        <v/>
      </c>
      <c r="F1592" s="28" t="str">
        <f>IF(記入用!F1592="","",記入用!F1592)</f>
        <v/>
      </c>
      <c r="G1592" s="28" t="str">
        <f>IF(OR(記入用!G1592=0,記入用!H1592=0),"",ROUND((記入用!G1592+記入用!H1592)/2,0))</f>
        <v/>
      </c>
      <c r="I1592" s="28" t="str">
        <f>IF(記入用!I1592="","",記入用!I1592)</f>
        <v/>
      </c>
      <c r="K1592" s="28" t="str">
        <f>IF(記入用!J1592="","",ROUNDDOWN(記入用!J1592,0))</f>
        <v/>
      </c>
      <c r="M1592" s="28" t="str">
        <f>IF(記入用!K1592="","",記入用!K1592)</f>
        <v/>
      </c>
      <c r="O1592" s="28" t="str">
        <f>IF(記入用!M1592="","",記入用!M1592)</f>
        <v/>
      </c>
      <c r="Q1592" s="28" t="str">
        <f>IF(記入用!L1592="","",記入用!L1592)</f>
        <v/>
      </c>
      <c r="S1592" s="28" t="str">
        <f>IF(記入用!N1592="","",ROUNDUP(記入用!N1592,1))</f>
        <v/>
      </c>
      <c r="U1592" s="28" t="str">
        <f>IF(記入用!O1592="","",ROUNDDOWN(記入用!O1592,0))</f>
        <v/>
      </c>
      <c r="W1592" s="28" t="str">
        <f>IF(記入用!P1592="","",ROUNDDOWN(記入用!P1592,0))</f>
        <v/>
      </c>
    </row>
    <row r="1593" spans="1:23">
      <c r="A1593" s="28" t="str">
        <f>IF(記入用!A1593="","",記入用!A1593)</f>
        <v/>
      </c>
      <c r="B1593" s="28" t="str">
        <f>IF(記入用!B1593="","",記入用!B1593)</f>
        <v/>
      </c>
      <c r="C1593" s="28" t="str">
        <f>IF(記入用!C1593="","",記入用!C1593)</f>
        <v/>
      </c>
      <c r="D1593" s="28" t="str">
        <f>IF(記入用!D1593="","",記入用!D1593)</f>
        <v/>
      </c>
      <c r="E1593" s="28" t="str">
        <f>IF(記入用!E1593="","",記入用!E1593)</f>
        <v/>
      </c>
      <c r="F1593" s="28" t="str">
        <f>IF(記入用!F1593="","",記入用!F1593)</f>
        <v/>
      </c>
      <c r="G1593" s="28" t="str">
        <f>IF(OR(記入用!G1593=0,記入用!H1593=0),"",ROUND((記入用!G1593+記入用!H1593)/2,0))</f>
        <v/>
      </c>
      <c r="I1593" s="28" t="str">
        <f>IF(記入用!I1593="","",記入用!I1593)</f>
        <v/>
      </c>
      <c r="K1593" s="28" t="str">
        <f>IF(記入用!J1593="","",ROUNDDOWN(記入用!J1593,0))</f>
        <v/>
      </c>
      <c r="M1593" s="28" t="str">
        <f>IF(記入用!K1593="","",記入用!K1593)</f>
        <v/>
      </c>
      <c r="O1593" s="28" t="str">
        <f>IF(記入用!M1593="","",記入用!M1593)</f>
        <v/>
      </c>
      <c r="Q1593" s="28" t="str">
        <f>IF(記入用!L1593="","",記入用!L1593)</f>
        <v/>
      </c>
      <c r="S1593" s="28" t="str">
        <f>IF(記入用!N1593="","",ROUNDUP(記入用!N1593,1))</f>
        <v/>
      </c>
      <c r="U1593" s="28" t="str">
        <f>IF(記入用!O1593="","",ROUNDDOWN(記入用!O1593,0))</f>
        <v/>
      </c>
      <c r="W1593" s="28" t="str">
        <f>IF(記入用!P1593="","",ROUNDDOWN(記入用!P1593,0))</f>
        <v/>
      </c>
    </row>
    <row r="1594" spans="1:23">
      <c r="A1594" s="28" t="str">
        <f>IF(記入用!A1594="","",記入用!A1594)</f>
        <v/>
      </c>
      <c r="B1594" s="28" t="str">
        <f>IF(記入用!B1594="","",記入用!B1594)</f>
        <v/>
      </c>
      <c r="C1594" s="28" t="str">
        <f>IF(記入用!C1594="","",記入用!C1594)</f>
        <v/>
      </c>
      <c r="D1594" s="28" t="str">
        <f>IF(記入用!D1594="","",記入用!D1594)</f>
        <v/>
      </c>
      <c r="E1594" s="28" t="str">
        <f>IF(記入用!E1594="","",記入用!E1594)</f>
        <v/>
      </c>
      <c r="F1594" s="28" t="str">
        <f>IF(記入用!F1594="","",記入用!F1594)</f>
        <v/>
      </c>
      <c r="G1594" s="28" t="str">
        <f>IF(OR(記入用!G1594=0,記入用!H1594=0),"",ROUND((記入用!G1594+記入用!H1594)/2,0))</f>
        <v/>
      </c>
      <c r="I1594" s="28" t="str">
        <f>IF(記入用!I1594="","",記入用!I1594)</f>
        <v/>
      </c>
      <c r="K1594" s="28" t="str">
        <f>IF(記入用!J1594="","",ROUNDDOWN(記入用!J1594,0))</f>
        <v/>
      </c>
      <c r="M1594" s="28" t="str">
        <f>IF(記入用!K1594="","",記入用!K1594)</f>
        <v/>
      </c>
      <c r="O1594" s="28" t="str">
        <f>IF(記入用!M1594="","",記入用!M1594)</f>
        <v/>
      </c>
      <c r="Q1594" s="28" t="str">
        <f>IF(記入用!L1594="","",記入用!L1594)</f>
        <v/>
      </c>
      <c r="S1594" s="28" t="str">
        <f>IF(記入用!N1594="","",ROUNDUP(記入用!N1594,1))</f>
        <v/>
      </c>
      <c r="U1594" s="28" t="str">
        <f>IF(記入用!O1594="","",ROUNDDOWN(記入用!O1594,0))</f>
        <v/>
      </c>
      <c r="W1594" s="28" t="str">
        <f>IF(記入用!P1594="","",ROUNDDOWN(記入用!P1594,0))</f>
        <v/>
      </c>
    </row>
    <row r="1595" spans="1:23">
      <c r="A1595" s="28" t="str">
        <f>IF(記入用!A1595="","",記入用!A1595)</f>
        <v/>
      </c>
      <c r="B1595" s="28" t="str">
        <f>IF(記入用!B1595="","",記入用!B1595)</f>
        <v/>
      </c>
      <c r="C1595" s="28" t="str">
        <f>IF(記入用!C1595="","",記入用!C1595)</f>
        <v/>
      </c>
      <c r="D1595" s="28" t="str">
        <f>IF(記入用!D1595="","",記入用!D1595)</f>
        <v/>
      </c>
      <c r="E1595" s="28" t="str">
        <f>IF(記入用!E1595="","",記入用!E1595)</f>
        <v/>
      </c>
      <c r="F1595" s="28" t="str">
        <f>IF(記入用!F1595="","",記入用!F1595)</f>
        <v/>
      </c>
      <c r="G1595" s="28" t="str">
        <f>IF(OR(記入用!G1595=0,記入用!H1595=0),"",ROUND((記入用!G1595+記入用!H1595)/2,0))</f>
        <v/>
      </c>
      <c r="I1595" s="28" t="str">
        <f>IF(記入用!I1595="","",記入用!I1595)</f>
        <v/>
      </c>
      <c r="K1595" s="28" t="str">
        <f>IF(記入用!J1595="","",ROUNDDOWN(記入用!J1595,0))</f>
        <v/>
      </c>
      <c r="M1595" s="28" t="str">
        <f>IF(記入用!K1595="","",記入用!K1595)</f>
        <v/>
      </c>
      <c r="O1595" s="28" t="str">
        <f>IF(記入用!M1595="","",記入用!M1595)</f>
        <v/>
      </c>
      <c r="Q1595" s="28" t="str">
        <f>IF(記入用!L1595="","",記入用!L1595)</f>
        <v/>
      </c>
      <c r="S1595" s="28" t="str">
        <f>IF(記入用!N1595="","",ROUNDUP(記入用!N1595,1))</f>
        <v/>
      </c>
      <c r="U1595" s="28" t="str">
        <f>IF(記入用!O1595="","",ROUNDDOWN(記入用!O1595,0))</f>
        <v/>
      </c>
      <c r="W1595" s="28" t="str">
        <f>IF(記入用!P1595="","",ROUNDDOWN(記入用!P1595,0))</f>
        <v/>
      </c>
    </row>
    <row r="1596" spans="1:23">
      <c r="A1596" s="28" t="str">
        <f>IF(記入用!A1596="","",記入用!A1596)</f>
        <v/>
      </c>
      <c r="B1596" s="28" t="str">
        <f>IF(記入用!B1596="","",記入用!B1596)</f>
        <v/>
      </c>
      <c r="C1596" s="28" t="str">
        <f>IF(記入用!C1596="","",記入用!C1596)</f>
        <v/>
      </c>
      <c r="D1596" s="28" t="str">
        <f>IF(記入用!D1596="","",記入用!D1596)</f>
        <v/>
      </c>
      <c r="E1596" s="28" t="str">
        <f>IF(記入用!E1596="","",記入用!E1596)</f>
        <v/>
      </c>
      <c r="F1596" s="28" t="str">
        <f>IF(記入用!F1596="","",記入用!F1596)</f>
        <v/>
      </c>
      <c r="G1596" s="28" t="str">
        <f>IF(OR(記入用!G1596=0,記入用!H1596=0),"",ROUND((記入用!G1596+記入用!H1596)/2,0))</f>
        <v/>
      </c>
      <c r="I1596" s="28" t="str">
        <f>IF(記入用!I1596="","",記入用!I1596)</f>
        <v/>
      </c>
      <c r="K1596" s="28" t="str">
        <f>IF(記入用!J1596="","",ROUNDDOWN(記入用!J1596,0))</f>
        <v/>
      </c>
      <c r="M1596" s="28" t="str">
        <f>IF(記入用!K1596="","",記入用!K1596)</f>
        <v/>
      </c>
      <c r="O1596" s="28" t="str">
        <f>IF(記入用!M1596="","",記入用!M1596)</f>
        <v/>
      </c>
      <c r="Q1596" s="28" t="str">
        <f>IF(記入用!L1596="","",記入用!L1596)</f>
        <v/>
      </c>
      <c r="S1596" s="28" t="str">
        <f>IF(記入用!N1596="","",ROUNDUP(記入用!N1596,1))</f>
        <v/>
      </c>
      <c r="U1596" s="28" t="str">
        <f>IF(記入用!O1596="","",ROUNDDOWN(記入用!O1596,0))</f>
        <v/>
      </c>
      <c r="W1596" s="28" t="str">
        <f>IF(記入用!P1596="","",ROUNDDOWN(記入用!P1596,0))</f>
        <v/>
      </c>
    </row>
    <row r="1597" spans="1:23">
      <c r="A1597" s="28" t="str">
        <f>IF(記入用!A1597="","",記入用!A1597)</f>
        <v/>
      </c>
      <c r="B1597" s="28" t="str">
        <f>IF(記入用!B1597="","",記入用!B1597)</f>
        <v/>
      </c>
      <c r="C1597" s="28" t="str">
        <f>IF(記入用!C1597="","",記入用!C1597)</f>
        <v/>
      </c>
      <c r="D1597" s="28" t="str">
        <f>IF(記入用!D1597="","",記入用!D1597)</f>
        <v/>
      </c>
      <c r="E1597" s="28" t="str">
        <f>IF(記入用!E1597="","",記入用!E1597)</f>
        <v/>
      </c>
      <c r="F1597" s="28" t="str">
        <f>IF(記入用!F1597="","",記入用!F1597)</f>
        <v/>
      </c>
      <c r="G1597" s="28" t="str">
        <f>IF(OR(記入用!G1597=0,記入用!H1597=0),"",ROUND((記入用!G1597+記入用!H1597)/2,0))</f>
        <v/>
      </c>
      <c r="I1597" s="28" t="str">
        <f>IF(記入用!I1597="","",記入用!I1597)</f>
        <v/>
      </c>
      <c r="K1597" s="28" t="str">
        <f>IF(記入用!J1597="","",ROUNDDOWN(記入用!J1597,0))</f>
        <v/>
      </c>
      <c r="M1597" s="28" t="str">
        <f>IF(記入用!K1597="","",記入用!K1597)</f>
        <v/>
      </c>
      <c r="O1597" s="28" t="str">
        <f>IF(記入用!M1597="","",記入用!M1597)</f>
        <v/>
      </c>
      <c r="Q1597" s="28" t="str">
        <f>IF(記入用!L1597="","",記入用!L1597)</f>
        <v/>
      </c>
      <c r="S1597" s="28" t="str">
        <f>IF(記入用!N1597="","",ROUNDUP(記入用!N1597,1))</f>
        <v/>
      </c>
      <c r="U1597" s="28" t="str">
        <f>IF(記入用!O1597="","",ROUNDDOWN(記入用!O1597,0))</f>
        <v/>
      </c>
      <c r="W1597" s="28" t="str">
        <f>IF(記入用!P1597="","",ROUNDDOWN(記入用!P1597,0))</f>
        <v/>
      </c>
    </row>
    <row r="1598" spans="1:23">
      <c r="A1598" s="28" t="str">
        <f>IF(記入用!A1598="","",記入用!A1598)</f>
        <v/>
      </c>
      <c r="B1598" s="28" t="str">
        <f>IF(記入用!B1598="","",記入用!B1598)</f>
        <v/>
      </c>
      <c r="C1598" s="28" t="str">
        <f>IF(記入用!C1598="","",記入用!C1598)</f>
        <v/>
      </c>
      <c r="D1598" s="28" t="str">
        <f>IF(記入用!D1598="","",記入用!D1598)</f>
        <v/>
      </c>
      <c r="E1598" s="28" t="str">
        <f>IF(記入用!E1598="","",記入用!E1598)</f>
        <v/>
      </c>
      <c r="F1598" s="28" t="str">
        <f>IF(記入用!F1598="","",記入用!F1598)</f>
        <v/>
      </c>
      <c r="G1598" s="28" t="str">
        <f>IF(OR(記入用!G1598=0,記入用!H1598=0),"",ROUND((記入用!G1598+記入用!H1598)/2,0))</f>
        <v/>
      </c>
      <c r="I1598" s="28" t="str">
        <f>IF(記入用!I1598="","",記入用!I1598)</f>
        <v/>
      </c>
      <c r="K1598" s="28" t="str">
        <f>IF(記入用!J1598="","",ROUNDDOWN(記入用!J1598,0))</f>
        <v/>
      </c>
      <c r="M1598" s="28" t="str">
        <f>IF(記入用!K1598="","",記入用!K1598)</f>
        <v/>
      </c>
      <c r="O1598" s="28" t="str">
        <f>IF(記入用!M1598="","",記入用!M1598)</f>
        <v/>
      </c>
      <c r="Q1598" s="28" t="str">
        <f>IF(記入用!L1598="","",記入用!L1598)</f>
        <v/>
      </c>
      <c r="S1598" s="28" t="str">
        <f>IF(記入用!N1598="","",ROUNDUP(記入用!N1598,1))</f>
        <v/>
      </c>
      <c r="U1598" s="28" t="str">
        <f>IF(記入用!O1598="","",ROUNDDOWN(記入用!O1598,0))</f>
        <v/>
      </c>
      <c r="W1598" s="28" t="str">
        <f>IF(記入用!P1598="","",ROUNDDOWN(記入用!P1598,0))</f>
        <v/>
      </c>
    </row>
    <row r="1599" spans="1:23">
      <c r="A1599" s="28" t="str">
        <f>IF(記入用!A1599="","",記入用!A1599)</f>
        <v/>
      </c>
      <c r="B1599" s="28" t="str">
        <f>IF(記入用!B1599="","",記入用!B1599)</f>
        <v/>
      </c>
      <c r="C1599" s="28" t="str">
        <f>IF(記入用!C1599="","",記入用!C1599)</f>
        <v/>
      </c>
      <c r="D1599" s="28" t="str">
        <f>IF(記入用!D1599="","",記入用!D1599)</f>
        <v/>
      </c>
      <c r="E1599" s="28" t="str">
        <f>IF(記入用!E1599="","",記入用!E1599)</f>
        <v/>
      </c>
      <c r="F1599" s="28" t="str">
        <f>IF(記入用!F1599="","",記入用!F1599)</f>
        <v/>
      </c>
      <c r="G1599" s="28" t="str">
        <f>IF(OR(記入用!G1599=0,記入用!H1599=0),"",ROUND((記入用!G1599+記入用!H1599)/2,0))</f>
        <v/>
      </c>
      <c r="I1599" s="28" t="str">
        <f>IF(記入用!I1599="","",記入用!I1599)</f>
        <v/>
      </c>
      <c r="K1599" s="28" t="str">
        <f>IF(記入用!J1599="","",ROUNDDOWN(記入用!J1599,0))</f>
        <v/>
      </c>
      <c r="M1599" s="28" t="str">
        <f>IF(記入用!K1599="","",記入用!K1599)</f>
        <v/>
      </c>
      <c r="O1599" s="28" t="str">
        <f>IF(記入用!M1599="","",記入用!M1599)</f>
        <v/>
      </c>
      <c r="Q1599" s="28" t="str">
        <f>IF(記入用!L1599="","",記入用!L1599)</f>
        <v/>
      </c>
      <c r="S1599" s="28" t="str">
        <f>IF(記入用!N1599="","",ROUNDUP(記入用!N1599,1))</f>
        <v/>
      </c>
      <c r="U1599" s="28" t="str">
        <f>IF(記入用!O1599="","",ROUNDDOWN(記入用!O1599,0))</f>
        <v/>
      </c>
      <c r="W1599" s="28" t="str">
        <f>IF(記入用!P1599="","",ROUNDDOWN(記入用!P1599,0))</f>
        <v/>
      </c>
    </row>
    <row r="1600" spans="1:23">
      <c r="A1600" s="28" t="str">
        <f>IF(記入用!A1600="","",記入用!A1600)</f>
        <v/>
      </c>
      <c r="B1600" s="28" t="str">
        <f>IF(記入用!B1600="","",記入用!B1600)</f>
        <v/>
      </c>
      <c r="C1600" s="28" t="str">
        <f>IF(記入用!C1600="","",記入用!C1600)</f>
        <v/>
      </c>
      <c r="D1600" s="28" t="str">
        <f>IF(記入用!D1600="","",記入用!D1600)</f>
        <v/>
      </c>
      <c r="E1600" s="28" t="str">
        <f>IF(記入用!E1600="","",記入用!E1600)</f>
        <v/>
      </c>
      <c r="F1600" s="28" t="str">
        <f>IF(記入用!F1600="","",記入用!F1600)</f>
        <v/>
      </c>
      <c r="G1600" s="28" t="str">
        <f>IF(OR(記入用!G1600=0,記入用!H1600=0),"",ROUND((記入用!G1600+記入用!H1600)/2,0))</f>
        <v/>
      </c>
      <c r="I1600" s="28" t="str">
        <f>IF(記入用!I1600="","",記入用!I1600)</f>
        <v/>
      </c>
      <c r="K1600" s="28" t="str">
        <f>IF(記入用!J1600="","",ROUNDDOWN(記入用!J1600,0))</f>
        <v/>
      </c>
      <c r="M1600" s="28" t="str">
        <f>IF(記入用!K1600="","",記入用!K1600)</f>
        <v/>
      </c>
      <c r="O1600" s="28" t="str">
        <f>IF(記入用!M1600="","",記入用!M1600)</f>
        <v/>
      </c>
      <c r="Q1600" s="28" t="str">
        <f>IF(記入用!L1600="","",記入用!L1600)</f>
        <v/>
      </c>
      <c r="S1600" s="28" t="str">
        <f>IF(記入用!N1600="","",ROUNDUP(記入用!N1600,1))</f>
        <v/>
      </c>
      <c r="U1600" s="28" t="str">
        <f>IF(記入用!O1600="","",ROUNDDOWN(記入用!O1600,0))</f>
        <v/>
      </c>
      <c r="W1600" s="28" t="str">
        <f>IF(記入用!P1600="","",ROUNDDOWN(記入用!P1600,0))</f>
        <v/>
      </c>
    </row>
    <row r="1601" spans="1:23">
      <c r="A1601" s="28" t="str">
        <f>IF(記入用!A1601="","",記入用!A1601)</f>
        <v/>
      </c>
      <c r="B1601" s="28" t="str">
        <f>IF(記入用!B1601="","",記入用!B1601)</f>
        <v/>
      </c>
      <c r="C1601" s="28" t="str">
        <f>IF(記入用!C1601="","",記入用!C1601)</f>
        <v/>
      </c>
      <c r="D1601" s="28" t="str">
        <f>IF(記入用!D1601="","",記入用!D1601)</f>
        <v/>
      </c>
      <c r="E1601" s="28" t="str">
        <f>IF(記入用!E1601="","",記入用!E1601)</f>
        <v/>
      </c>
      <c r="F1601" s="28" t="str">
        <f>IF(記入用!F1601="","",記入用!F1601)</f>
        <v/>
      </c>
      <c r="G1601" s="28" t="str">
        <f>IF(OR(記入用!G1601=0,記入用!H1601=0),"",ROUND((記入用!G1601+記入用!H1601)/2,0))</f>
        <v/>
      </c>
      <c r="I1601" s="28" t="str">
        <f>IF(記入用!I1601="","",記入用!I1601)</f>
        <v/>
      </c>
      <c r="K1601" s="28" t="str">
        <f>IF(記入用!J1601="","",ROUNDDOWN(記入用!J1601,0))</f>
        <v/>
      </c>
      <c r="M1601" s="28" t="str">
        <f>IF(記入用!K1601="","",記入用!K1601)</f>
        <v/>
      </c>
      <c r="O1601" s="28" t="str">
        <f>IF(記入用!M1601="","",記入用!M1601)</f>
        <v/>
      </c>
      <c r="Q1601" s="28" t="str">
        <f>IF(記入用!L1601="","",記入用!L1601)</f>
        <v/>
      </c>
      <c r="S1601" s="28" t="str">
        <f>IF(記入用!N1601="","",ROUNDUP(記入用!N1601,1))</f>
        <v/>
      </c>
      <c r="U1601" s="28" t="str">
        <f>IF(記入用!O1601="","",ROUNDDOWN(記入用!O1601,0))</f>
        <v/>
      </c>
      <c r="W1601" s="28" t="str">
        <f>IF(記入用!P1601="","",ROUNDDOWN(記入用!P1601,0))</f>
        <v/>
      </c>
    </row>
    <row r="1602" spans="1:23">
      <c r="A1602" s="28" t="str">
        <f>IF(記入用!A1602="","",記入用!A1602)</f>
        <v/>
      </c>
      <c r="B1602" s="28" t="str">
        <f>IF(記入用!B1602="","",記入用!B1602)</f>
        <v/>
      </c>
      <c r="C1602" s="28" t="str">
        <f>IF(記入用!C1602="","",記入用!C1602)</f>
        <v/>
      </c>
      <c r="D1602" s="28" t="str">
        <f>IF(記入用!D1602="","",記入用!D1602)</f>
        <v/>
      </c>
      <c r="E1602" s="28" t="str">
        <f>IF(記入用!E1602="","",記入用!E1602)</f>
        <v/>
      </c>
      <c r="F1602" s="28" t="str">
        <f>IF(記入用!F1602="","",記入用!F1602)</f>
        <v/>
      </c>
      <c r="G1602" s="28" t="str">
        <f>IF(OR(記入用!G1602=0,記入用!H1602=0),"",ROUND((記入用!G1602+記入用!H1602)/2,0))</f>
        <v/>
      </c>
      <c r="I1602" s="28" t="str">
        <f>IF(記入用!I1602="","",記入用!I1602)</f>
        <v/>
      </c>
      <c r="K1602" s="28" t="str">
        <f>IF(記入用!J1602="","",ROUNDDOWN(記入用!J1602,0))</f>
        <v/>
      </c>
      <c r="M1602" s="28" t="str">
        <f>IF(記入用!K1602="","",記入用!K1602)</f>
        <v/>
      </c>
      <c r="O1602" s="28" t="str">
        <f>IF(記入用!M1602="","",記入用!M1602)</f>
        <v/>
      </c>
      <c r="Q1602" s="28" t="str">
        <f>IF(記入用!L1602="","",記入用!L1602)</f>
        <v/>
      </c>
      <c r="S1602" s="28" t="str">
        <f>IF(記入用!N1602="","",ROUNDUP(記入用!N1602,1))</f>
        <v/>
      </c>
      <c r="U1602" s="28" t="str">
        <f>IF(記入用!O1602="","",ROUNDDOWN(記入用!O1602,0))</f>
        <v/>
      </c>
      <c r="W1602" s="28" t="str">
        <f>IF(記入用!P1602="","",ROUNDDOWN(記入用!P1602,0))</f>
        <v/>
      </c>
    </row>
    <row r="1603" spans="1:23">
      <c r="A1603" s="28" t="str">
        <f>IF(記入用!A1603="","",記入用!A1603)</f>
        <v/>
      </c>
      <c r="B1603" s="28" t="str">
        <f>IF(記入用!B1603="","",記入用!B1603)</f>
        <v/>
      </c>
      <c r="C1603" s="28" t="str">
        <f>IF(記入用!C1603="","",記入用!C1603)</f>
        <v/>
      </c>
      <c r="D1603" s="28" t="str">
        <f>IF(記入用!D1603="","",記入用!D1603)</f>
        <v/>
      </c>
      <c r="E1603" s="28" t="str">
        <f>IF(記入用!E1603="","",記入用!E1603)</f>
        <v/>
      </c>
      <c r="F1603" s="28" t="str">
        <f>IF(記入用!F1603="","",記入用!F1603)</f>
        <v/>
      </c>
      <c r="G1603" s="28" t="str">
        <f>IF(OR(記入用!G1603=0,記入用!H1603=0),"",ROUND((記入用!G1603+記入用!H1603)/2,0))</f>
        <v/>
      </c>
      <c r="I1603" s="28" t="str">
        <f>IF(記入用!I1603="","",記入用!I1603)</f>
        <v/>
      </c>
      <c r="K1603" s="28" t="str">
        <f>IF(記入用!J1603="","",ROUNDDOWN(記入用!J1603,0))</f>
        <v/>
      </c>
      <c r="M1603" s="28" t="str">
        <f>IF(記入用!K1603="","",記入用!K1603)</f>
        <v/>
      </c>
      <c r="O1603" s="28" t="str">
        <f>IF(記入用!M1603="","",記入用!M1603)</f>
        <v/>
      </c>
      <c r="Q1603" s="28" t="str">
        <f>IF(記入用!L1603="","",記入用!L1603)</f>
        <v/>
      </c>
      <c r="S1603" s="28" t="str">
        <f>IF(記入用!N1603="","",ROUNDUP(記入用!N1603,1))</f>
        <v/>
      </c>
      <c r="U1603" s="28" t="str">
        <f>IF(記入用!O1603="","",ROUNDDOWN(記入用!O1603,0))</f>
        <v/>
      </c>
      <c r="W1603" s="28" t="str">
        <f>IF(記入用!P1603="","",ROUNDDOWN(記入用!P1603,0))</f>
        <v/>
      </c>
    </row>
    <row r="1604" spans="1:23">
      <c r="A1604" s="28" t="str">
        <f>IF(記入用!A1604="","",記入用!A1604)</f>
        <v/>
      </c>
      <c r="B1604" s="28" t="str">
        <f>IF(記入用!B1604="","",記入用!B1604)</f>
        <v/>
      </c>
      <c r="C1604" s="28" t="str">
        <f>IF(記入用!C1604="","",記入用!C1604)</f>
        <v/>
      </c>
      <c r="D1604" s="28" t="str">
        <f>IF(記入用!D1604="","",記入用!D1604)</f>
        <v/>
      </c>
      <c r="E1604" s="28" t="str">
        <f>IF(記入用!E1604="","",記入用!E1604)</f>
        <v/>
      </c>
      <c r="F1604" s="28" t="str">
        <f>IF(記入用!F1604="","",記入用!F1604)</f>
        <v/>
      </c>
      <c r="G1604" s="28" t="str">
        <f>IF(OR(記入用!G1604=0,記入用!H1604=0),"",ROUND((記入用!G1604+記入用!H1604)/2,0))</f>
        <v/>
      </c>
      <c r="I1604" s="28" t="str">
        <f>IF(記入用!I1604="","",記入用!I1604)</f>
        <v/>
      </c>
      <c r="K1604" s="28" t="str">
        <f>IF(記入用!J1604="","",ROUNDDOWN(記入用!J1604,0))</f>
        <v/>
      </c>
      <c r="M1604" s="28" t="str">
        <f>IF(記入用!K1604="","",記入用!K1604)</f>
        <v/>
      </c>
      <c r="O1604" s="28" t="str">
        <f>IF(記入用!M1604="","",記入用!M1604)</f>
        <v/>
      </c>
      <c r="Q1604" s="28" t="str">
        <f>IF(記入用!L1604="","",記入用!L1604)</f>
        <v/>
      </c>
      <c r="S1604" s="28" t="str">
        <f>IF(記入用!N1604="","",ROUNDUP(記入用!N1604,1))</f>
        <v/>
      </c>
      <c r="U1604" s="28" t="str">
        <f>IF(記入用!O1604="","",ROUNDDOWN(記入用!O1604,0))</f>
        <v/>
      </c>
      <c r="W1604" s="28" t="str">
        <f>IF(記入用!P1604="","",ROUNDDOWN(記入用!P1604,0))</f>
        <v/>
      </c>
    </row>
    <row r="1605" spans="1:23">
      <c r="A1605" s="28" t="str">
        <f>IF(記入用!A1605="","",記入用!A1605)</f>
        <v/>
      </c>
      <c r="B1605" s="28" t="str">
        <f>IF(記入用!B1605="","",記入用!B1605)</f>
        <v/>
      </c>
      <c r="C1605" s="28" t="str">
        <f>IF(記入用!C1605="","",記入用!C1605)</f>
        <v/>
      </c>
      <c r="D1605" s="28" t="str">
        <f>IF(記入用!D1605="","",記入用!D1605)</f>
        <v/>
      </c>
      <c r="E1605" s="28" t="str">
        <f>IF(記入用!E1605="","",記入用!E1605)</f>
        <v/>
      </c>
      <c r="F1605" s="28" t="str">
        <f>IF(記入用!F1605="","",記入用!F1605)</f>
        <v/>
      </c>
      <c r="G1605" s="28" t="str">
        <f>IF(OR(記入用!G1605=0,記入用!H1605=0),"",ROUND((記入用!G1605+記入用!H1605)/2,0))</f>
        <v/>
      </c>
      <c r="I1605" s="28" t="str">
        <f>IF(記入用!I1605="","",記入用!I1605)</f>
        <v/>
      </c>
      <c r="K1605" s="28" t="str">
        <f>IF(記入用!J1605="","",ROUNDDOWN(記入用!J1605,0))</f>
        <v/>
      </c>
      <c r="M1605" s="28" t="str">
        <f>IF(記入用!K1605="","",記入用!K1605)</f>
        <v/>
      </c>
      <c r="O1605" s="28" t="str">
        <f>IF(記入用!M1605="","",記入用!M1605)</f>
        <v/>
      </c>
      <c r="Q1605" s="28" t="str">
        <f>IF(記入用!L1605="","",記入用!L1605)</f>
        <v/>
      </c>
      <c r="S1605" s="28" t="str">
        <f>IF(記入用!N1605="","",ROUNDUP(記入用!N1605,1))</f>
        <v/>
      </c>
      <c r="U1605" s="28" t="str">
        <f>IF(記入用!O1605="","",ROUNDDOWN(記入用!O1605,0))</f>
        <v/>
      </c>
      <c r="W1605" s="28" t="str">
        <f>IF(記入用!P1605="","",ROUNDDOWN(記入用!P1605,0))</f>
        <v/>
      </c>
    </row>
    <row r="1606" spans="1:23">
      <c r="A1606" s="28" t="str">
        <f>IF(記入用!A1606="","",記入用!A1606)</f>
        <v/>
      </c>
      <c r="B1606" s="28" t="str">
        <f>IF(記入用!B1606="","",記入用!B1606)</f>
        <v/>
      </c>
      <c r="C1606" s="28" t="str">
        <f>IF(記入用!C1606="","",記入用!C1606)</f>
        <v/>
      </c>
      <c r="D1606" s="28" t="str">
        <f>IF(記入用!D1606="","",記入用!D1606)</f>
        <v/>
      </c>
      <c r="E1606" s="28" t="str">
        <f>IF(記入用!E1606="","",記入用!E1606)</f>
        <v/>
      </c>
      <c r="F1606" s="28" t="str">
        <f>IF(記入用!F1606="","",記入用!F1606)</f>
        <v/>
      </c>
      <c r="G1606" s="28" t="str">
        <f>IF(OR(記入用!G1606=0,記入用!H1606=0),"",ROUND((記入用!G1606+記入用!H1606)/2,0))</f>
        <v/>
      </c>
      <c r="I1606" s="28" t="str">
        <f>IF(記入用!I1606="","",記入用!I1606)</f>
        <v/>
      </c>
      <c r="K1606" s="28" t="str">
        <f>IF(記入用!J1606="","",ROUNDDOWN(記入用!J1606,0))</f>
        <v/>
      </c>
      <c r="M1606" s="28" t="str">
        <f>IF(記入用!K1606="","",記入用!K1606)</f>
        <v/>
      </c>
      <c r="O1606" s="28" t="str">
        <f>IF(記入用!M1606="","",記入用!M1606)</f>
        <v/>
      </c>
      <c r="Q1606" s="28" t="str">
        <f>IF(記入用!L1606="","",記入用!L1606)</f>
        <v/>
      </c>
      <c r="S1606" s="28" t="str">
        <f>IF(記入用!N1606="","",ROUNDUP(記入用!N1606,1))</f>
        <v/>
      </c>
      <c r="U1606" s="28" t="str">
        <f>IF(記入用!O1606="","",ROUNDDOWN(記入用!O1606,0))</f>
        <v/>
      </c>
      <c r="W1606" s="28" t="str">
        <f>IF(記入用!P1606="","",ROUNDDOWN(記入用!P1606,0))</f>
        <v/>
      </c>
    </row>
    <row r="1607" spans="1:23">
      <c r="A1607" s="28" t="str">
        <f>IF(記入用!A1607="","",記入用!A1607)</f>
        <v/>
      </c>
      <c r="B1607" s="28" t="str">
        <f>IF(記入用!B1607="","",記入用!B1607)</f>
        <v/>
      </c>
      <c r="C1607" s="28" t="str">
        <f>IF(記入用!C1607="","",記入用!C1607)</f>
        <v/>
      </c>
      <c r="D1607" s="28" t="str">
        <f>IF(記入用!D1607="","",記入用!D1607)</f>
        <v/>
      </c>
      <c r="E1607" s="28" t="str">
        <f>IF(記入用!E1607="","",記入用!E1607)</f>
        <v/>
      </c>
      <c r="F1607" s="28" t="str">
        <f>IF(記入用!F1607="","",記入用!F1607)</f>
        <v/>
      </c>
      <c r="G1607" s="28" t="str">
        <f>IF(OR(記入用!G1607=0,記入用!H1607=0),"",ROUND((記入用!G1607+記入用!H1607)/2,0))</f>
        <v/>
      </c>
      <c r="I1607" s="28" t="str">
        <f>IF(記入用!I1607="","",記入用!I1607)</f>
        <v/>
      </c>
      <c r="K1607" s="28" t="str">
        <f>IF(記入用!J1607="","",ROUNDDOWN(記入用!J1607,0))</f>
        <v/>
      </c>
      <c r="M1607" s="28" t="str">
        <f>IF(記入用!K1607="","",記入用!K1607)</f>
        <v/>
      </c>
      <c r="O1607" s="28" t="str">
        <f>IF(記入用!M1607="","",記入用!M1607)</f>
        <v/>
      </c>
      <c r="Q1607" s="28" t="str">
        <f>IF(記入用!L1607="","",記入用!L1607)</f>
        <v/>
      </c>
      <c r="S1607" s="28" t="str">
        <f>IF(記入用!N1607="","",ROUNDUP(記入用!N1607,1))</f>
        <v/>
      </c>
      <c r="U1607" s="28" t="str">
        <f>IF(記入用!O1607="","",ROUNDDOWN(記入用!O1607,0))</f>
        <v/>
      </c>
      <c r="W1607" s="28" t="str">
        <f>IF(記入用!P1607="","",ROUNDDOWN(記入用!P1607,0))</f>
        <v/>
      </c>
    </row>
    <row r="1608" spans="1:23">
      <c r="A1608" s="28" t="str">
        <f>IF(記入用!A1608="","",記入用!A1608)</f>
        <v/>
      </c>
      <c r="B1608" s="28" t="str">
        <f>IF(記入用!B1608="","",記入用!B1608)</f>
        <v/>
      </c>
      <c r="C1608" s="28" t="str">
        <f>IF(記入用!C1608="","",記入用!C1608)</f>
        <v/>
      </c>
      <c r="D1608" s="28" t="str">
        <f>IF(記入用!D1608="","",記入用!D1608)</f>
        <v/>
      </c>
      <c r="E1608" s="28" t="str">
        <f>IF(記入用!E1608="","",記入用!E1608)</f>
        <v/>
      </c>
      <c r="F1608" s="28" t="str">
        <f>IF(記入用!F1608="","",記入用!F1608)</f>
        <v/>
      </c>
      <c r="G1608" s="28" t="str">
        <f>IF(OR(記入用!G1608=0,記入用!H1608=0),"",ROUND((記入用!G1608+記入用!H1608)/2,0))</f>
        <v/>
      </c>
      <c r="I1608" s="28" t="str">
        <f>IF(記入用!I1608="","",記入用!I1608)</f>
        <v/>
      </c>
      <c r="K1608" s="28" t="str">
        <f>IF(記入用!J1608="","",ROUNDDOWN(記入用!J1608,0))</f>
        <v/>
      </c>
      <c r="M1608" s="28" t="str">
        <f>IF(記入用!K1608="","",記入用!K1608)</f>
        <v/>
      </c>
      <c r="O1608" s="28" t="str">
        <f>IF(記入用!M1608="","",記入用!M1608)</f>
        <v/>
      </c>
      <c r="Q1608" s="28" t="str">
        <f>IF(記入用!L1608="","",記入用!L1608)</f>
        <v/>
      </c>
      <c r="S1608" s="28" t="str">
        <f>IF(記入用!N1608="","",ROUNDUP(記入用!N1608,1))</f>
        <v/>
      </c>
      <c r="U1608" s="28" t="str">
        <f>IF(記入用!O1608="","",ROUNDDOWN(記入用!O1608,0))</f>
        <v/>
      </c>
      <c r="W1608" s="28" t="str">
        <f>IF(記入用!P1608="","",ROUNDDOWN(記入用!P1608,0))</f>
        <v/>
      </c>
    </row>
    <row r="1609" spans="1:23">
      <c r="A1609" s="28" t="str">
        <f>IF(記入用!A1609="","",記入用!A1609)</f>
        <v/>
      </c>
      <c r="B1609" s="28" t="str">
        <f>IF(記入用!B1609="","",記入用!B1609)</f>
        <v/>
      </c>
      <c r="C1609" s="28" t="str">
        <f>IF(記入用!C1609="","",記入用!C1609)</f>
        <v/>
      </c>
      <c r="D1609" s="28" t="str">
        <f>IF(記入用!D1609="","",記入用!D1609)</f>
        <v/>
      </c>
      <c r="E1609" s="28" t="str">
        <f>IF(記入用!E1609="","",記入用!E1609)</f>
        <v/>
      </c>
      <c r="F1609" s="28" t="str">
        <f>IF(記入用!F1609="","",記入用!F1609)</f>
        <v/>
      </c>
      <c r="G1609" s="28" t="str">
        <f>IF(OR(記入用!G1609=0,記入用!H1609=0),"",ROUND((記入用!G1609+記入用!H1609)/2,0))</f>
        <v/>
      </c>
      <c r="I1609" s="28" t="str">
        <f>IF(記入用!I1609="","",記入用!I1609)</f>
        <v/>
      </c>
      <c r="K1609" s="28" t="str">
        <f>IF(記入用!J1609="","",ROUNDDOWN(記入用!J1609,0))</f>
        <v/>
      </c>
      <c r="M1609" s="28" t="str">
        <f>IF(記入用!K1609="","",記入用!K1609)</f>
        <v/>
      </c>
      <c r="O1609" s="28" t="str">
        <f>IF(記入用!M1609="","",記入用!M1609)</f>
        <v/>
      </c>
      <c r="Q1609" s="28" t="str">
        <f>IF(記入用!L1609="","",記入用!L1609)</f>
        <v/>
      </c>
      <c r="S1609" s="28" t="str">
        <f>IF(記入用!N1609="","",ROUNDUP(記入用!N1609,1))</f>
        <v/>
      </c>
      <c r="U1609" s="28" t="str">
        <f>IF(記入用!O1609="","",ROUNDDOWN(記入用!O1609,0))</f>
        <v/>
      </c>
      <c r="W1609" s="28" t="str">
        <f>IF(記入用!P1609="","",ROUNDDOWN(記入用!P1609,0))</f>
        <v/>
      </c>
    </row>
    <row r="1610" spans="1:23">
      <c r="A1610" s="28" t="str">
        <f>IF(記入用!A1610="","",記入用!A1610)</f>
        <v/>
      </c>
      <c r="B1610" s="28" t="str">
        <f>IF(記入用!B1610="","",記入用!B1610)</f>
        <v/>
      </c>
      <c r="C1610" s="28" t="str">
        <f>IF(記入用!C1610="","",記入用!C1610)</f>
        <v/>
      </c>
      <c r="D1610" s="28" t="str">
        <f>IF(記入用!D1610="","",記入用!D1610)</f>
        <v/>
      </c>
      <c r="E1610" s="28" t="str">
        <f>IF(記入用!E1610="","",記入用!E1610)</f>
        <v/>
      </c>
      <c r="F1610" s="28" t="str">
        <f>IF(記入用!F1610="","",記入用!F1610)</f>
        <v/>
      </c>
      <c r="G1610" s="28" t="str">
        <f>IF(OR(記入用!G1610=0,記入用!H1610=0),"",ROUND((記入用!G1610+記入用!H1610)/2,0))</f>
        <v/>
      </c>
      <c r="I1610" s="28" t="str">
        <f>IF(記入用!I1610="","",記入用!I1610)</f>
        <v/>
      </c>
      <c r="K1610" s="28" t="str">
        <f>IF(記入用!J1610="","",ROUNDDOWN(記入用!J1610,0))</f>
        <v/>
      </c>
      <c r="M1610" s="28" t="str">
        <f>IF(記入用!K1610="","",記入用!K1610)</f>
        <v/>
      </c>
      <c r="O1610" s="28" t="str">
        <f>IF(記入用!M1610="","",記入用!M1610)</f>
        <v/>
      </c>
      <c r="Q1610" s="28" t="str">
        <f>IF(記入用!L1610="","",記入用!L1610)</f>
        <v/>
      </c>
      <c r="S1610" s="28" t="str">
        <f>IF(記入用!N1610="","",ROUNDUP(記入用!N1610,1))</f>
        <v/>
      </c>
      <c r="U1610" s="28" t="str">
        <f>IF(記入用!O1610="","",ROUNDDOWN(記入用!O1610,0))</f>
        <v/>
      </c>
      <c r="W1610" s="28" t="str">
        <f>IF(記入用!P1610="","",ROUNDDOWN(記入用!P1610,0))</f>
        <v/>
      </c>
    </row>
    <row r="1611" spans="1:23">
      <c r="A1611" s="28" t="str">
        <f>IF(記入用!A1611="","",記入用!A1611)</f>
        <v/>
      </c>
      <c r="B1611" s="28" t="str">
        <f>IF(記入用!B1611="","",記入用!B1611)</f>
        <v/>
      </c>
      <c r="C1611" s="28" t="str">
        <f>IF(記入用!C1611="","",記入用!C1611)</f>
        <v/>
      </c>
      <c r="D1611" s="28" t="str">
        <f>IF(記入用!D1611="","",記入用!D1611)</f>
        <v/>
      </c>
      <c r="E1611" s="28" t="str">
        <f>IF(記入用!E1611="","",記入用!E1611)</f>
        <v/>
      </c>
      <c r="F1611" s="28" t="str">
        <f>IF(記入用!F1611="","",記入用!F1611)</f>
        <v/>
      </c>
      <c r="G1611" s="28" t="str">
        <f>IF(OR(記入用!G1611=0,記入用!H1611=0),"",ROUND((記入用!G1611+記入用!H1611)/2,0))</f>
        <v/>
      </c>
      <c r="I1611" s="28" t="str">
        <f>IF(記入用!I1611="","",記入用!I1611)</f>
        <v/>
      </c>
      <c r="K1611" s="28" t="str">
        <f>IF(記入用!J1611="","",ROUNDDOWN(記入用!J1611,0))</f>
        <v/>
      </c>
      <c r="M1611" s="28" t="str">
        <f>IF(記入用!K1611="","",記入用!K1611)</f>
        <v/>
      </c>
      <c r="O1611" s="28" t="str">
        <f>IF(記入用!M1611="","",記入用!M1611)</f>
        <v/>
      </c>
      <c r="Q1611" s="28" t="str">
        <f>IF(記入用!L1611="","",記入用!L1611)</f>
        <v/>
      </c>
      <c r="S1611" s="28" t="str">
        <f>IF(記入用!N1611="","",ROUNDUP(記入用!N1611,1))</f>
        <v/>
      </c>
      <c r="U1611" s="28" t="str">
        <f>IF(記入用!O1611="","",ROUNDDOWN(記入用!O1611,0))</f>
        <v/>
      </c>
      <c r="W1611" s="28" t="str">
        <f>IF(記入用!P1611="","",ROUNDDOWN(記入用!P1611,0))</f>
        <v/>
      </c>
    </row>
    <row r="1612" spans="1:23">
      <c r="A1612" s="28" t="str">
        <f>IF(記入用!A1612="","",記入用!A1612)</f>
        <v/>
      </c>
      <c r="B1612" s="28" t="str">
        <f>IF(記入用!B1612="","",記入用!B1612)</f>
        <v/>
      </c>
      <c r="C1612" s="28" t="str">
        <f>IF(記入用!C1612="","",記入用!C1612)</f>
        <v/>
      </c>
      <c r="D1612" s="28" t="str">
        <f>IF(記入用!D1612="","",記入用!D1612)</f>
        <v/>
      </c>
      <c r="E1612" s="28" t="str">
        <f>IF(記入用!E1612="","",記入用!E1612)</f>
        <v/>
      </c>
      <c r="F1612" s="28" t="str">
        <f>IF(記入用!F1612="","",記入用!F1612)</f>
        <v/>
      </c>
      <c r="G1612" s="28" t="str">
        <f>IF(OR(記入用!G1612=0,記入用!H1612=0),"",ROUND((記入用!G1612+記入用!H1612)/2,0))</f>
        <v/>
      </c>
      <c r="I1612" s="28" t="str">
        <f>IF(記入用!I1612="","",記入用!I1612)</f>
        <v/>
      </c>
      <c r="K1612" s="28" t="str">
        <f>IF(記入用!J1612="","",ROUNDDOWN(記入用!J1612,0))</f>
        <v/>
      </c>
      <c r="M1612" s="28" t="str">
        <f>IF(記入用!K1612="","",記入用!K1612)</f>
        <v/>
      </c>
      <c r="O1612" s="28" t="str">
        <f>IF(記入用!M1612="","",記入用!M1612)</f>
        <v/>
      </c>
      <c r="Q1612" s="28" t="str">
        <f>IF(記入用!L1612="","",記入用!L1612)</f>
        <v/>
      </c>
      <c r="S1612" s="28" t="str">
        <f>IF(記入用!N1612="","",ROUNDUP(記入用!N1612,1))</f>
        <v/>
      </c>
      <c r="U1612" s="28" t="str">
        <f>IF(記入用!O1612="","",ROUNDDOWN(記入用!O1612,0))</f>
        <v/>
      </c>
      <c r="W1612" s="28" t="str">
        <f>IF(記入用!P1612="","",ROUNDDOWN(記入用!P1612,0))</f>
        <v/>
      </c>
    </row>
    <row r="1613" spans="1:23">
      <c r="A1613" s="28" t="str">
        <f>IF(記入用!A1613="","",記入用!A1613)</f>
        <v/>
      </c>
      <c r="B1613" s="28" t="str">
        <f>IF(記入用!B1613="","",記入用!B1613)</f>
        <v/>
      </c>
      <c r="C1613" s="28" t="str">
        <f>IF(記入用!C1613="","",記入用!C1613)</f>
        <v/>
      </c>
      <c r="D1613" s="28" t="str">
        <f>IF(記入用!D1613="","",記入用!D1613)</f>
        <v/>
      </c>
      <c r="E1613" s="28" t="str">
        <f>IF(記入用!E1613="","",記入用!E1613)</f>
        <v/>
      </c>
      <c r="F1613" s="28" t="str">
        <f>IF(記入用!F1613="","",記入用!F1613)</f>
        <v/>
      </c>
      <c r="G1613" s="28" t="str">
        <f>IF(OR(記入用!G1613=0,記入用!H1613=0),"",ROUND((記入用!G1613+記入用!H1613)/2,0))</f>
        <v/>
      </c>
      <c r="I1613" s="28" t="str">
        <f>IF(記入用!I1613="","",記入用!I1613)</f>
        <v/>
      </c>
      <c r="K1613" s="28" t="str">
        <f>IF(記入用!J1613="","",ROUNDDOWN(記入用!J1613,0))</f>
        <v/>
      </c>
      <c r="M1613" s="28" t="str">
        <f>IF(記入用!K1613="","",記入用!K1613)</f>
        <v/>
      </c>
      <c r="O1613" s="28" t="str">
        <f>IF(記入用!M1613="","",記入用!M1613)</f>
        <v/>
      </c>
      <c r="Q1613" s="28" t="str">
        <f>IF(記入用!L1613="","",記入用!L1613)</f>
        <v/>
      </c>
      <c r="S1613" s="28" t="str">
        <f>IF(記入用!N1613="","",ROUNDUP(記入用!N1613,1))</f>
        <v/>
      </c>
      <c r="U1613" s="28" t="str">
        <f>IF(記入用!O1613="","",ROUNDDOWN(記入用!O1613,0))</f>
        <v/>
      </c>
      <c r="W1613" s="28" t="str">
        <f>IF(記入用!P1613="","",ROUNDDOWN(記入用!P1613,0))</f>
        <v/>
      </c>
    </row>
    <row r="1614" spans="1:23">
      <c r="A1614" s="28" t="str">
        <f>IF(記入用!A1614="","",記入用!A1614)</f>
        <v/>
      </c>
      <c r="B1614" s="28" t="str">
        <f>IF(記入用!B1614="","",記入用!B1614)</f>
        <v/>
      </c>
      <c r="C1614" s="28" t="str">
        <f>IF(記入用!C1614="","",記入用!C1614)</f>
        <v/>
      </c>
      <c r="D1614" s="28" t="str">
        <f>IF(記入用!D1614="","",記入用!D1614)</f>
        <v/>
      </c>
      <c r="E1614" s="28" t="str">
        <f>IF(記入用!E1614="","",記入用!E1614)</f>
        <v/>
      </c>
      <c r="F1614" s="28" t="str">
        <f>IF(記入用!F1614="","",記入用!F1614)</f>
        <v/>
      </c>
      <c r="G1614" s="28" t="str">
        <f>IF(OR(記入用!G1614=0,記入用!H1614=0),"",ROUND((記入用!G1614+記入用!H1614)/2,0))</f>
        <v/>
      </c>
      <c r="I1614" s="28" t="str">
        <f>IF(記入用!I1614="","",記入用!I1614)</f>
        <v/>
      </c>
      <c r="K1614" s="28" t="str">
        <f>IF(記入用!J1614="","",ROUNDDOWN(記入用!J1614,0))</f>
        <v/>
      </c>
      <c r="M1614" s="28" t="str">
        <f>IF(記入用!K1614="","",記入用!K1614)</f>
        <v/>
      </c>
      <c r="O1614" s="28" t="str">
        <f>IF(記入用!M1614="","",記入用!M1614)</f>
        <v/>
      </c>
      <c r="Q1614" s="28" t="str">
        <f>IF(記入用!L1614="","",記入用!L1614)</f>
        <v/>
      </c>
      <c r="S1614" s="28" t="str">
        <f>IF(記入用!N1614="","",ROUNDUP(記入用!N1614,1))</f>
        <v/>
      </c>
      <c r="U1614" s="28" t="str">
        <f>IF(記入用!O1614="","",ROUNDDOWN(記入用!O1614,0))</f>
        <v/>
      </c>
      <c r="W1614" s="28" t="str">
        <f>IF(記入用!P1614="","",ROUNDDOWN(記入用!P1614,0))</f>
        <v/>
      </c>
    </row>
    <row r="1615" spans="1:23">
      <c r="A1615" s="28" t="str">
        <f>IF(記入用!A1615="","",記入用!A1615)</f>
        <v/>
      </c>
      <c r="B1615" s="28" t="str">
        <f>IF(記入用!B1615="","",記入用!B1615)</f>
        <v/>
      </c>
      <c r="C1615" s="28" t="str">
        <f>IF(記入用!C1615="","",記入用!C1615)</f>
        <v/>
      </c>
      <c r="D1615" s="28" t="str">
        <f>IF(記入用!D1615="","",記入用!D1615)</f>
        <v/>
      </c>
      <c r="E1615" s="28" t="str">
        <f>IF(記入用!E1615="","",記入用!E1615)</f>
        <v/>
      </c>
      <c r="F1615" s="28" t="str">
        <f>IF(記入用!F1615="","",記入用!F1615)</f>
        <v/>
      </c>
      <c r="G1615" s="28" t="str">
        <f>IF(OR(記入用!G1615=0,記入用!H1615=0),"",ROUND((記入用!G1615+記入用!H1615)/2,0))</f>
        <v/>
      </c>
      <c r="I1615" s="28" t="str">
        <f>IF(記入用!I1615="","",記入用!I1615)</f>
        <v/>
      </c>
      <c r="K1615" s="28" t="str">
        <f>IF(記入用!J1615="","",ROUNDDOWN(記入用!J1615,0))</f>
        <v/>
      </c>
      <c r="M1615" s="28" t="str">
        <f>IF(記入用!K1615="","",記入用!K1615)</f>
        <v/>
      </c>
      <c r="O1615" s="28" t="str">
        <f>IF(記入用!M1615="","",記入用!M1615)</f>
        <v/>
      </c>
      <c r="Q1615" s="28" t="str">
        <f>IF(記入用!L1615="","",記入用!L1615)</f>
        <v/>
      </c>
      <c r="S1615" s="28" t="str">
        <f>IF(記入用!N1615="","",ROUNDUP(記入用!N1615,1))</f>
        <v/>
      </c>
      <c r="U1615" s="28" t="str">
        <f>IF(記入用!O1615="","",ROUNDDOWN(記入用!O1615,0))</f>
        <v/>
      </c>
      <c r="W1615" s="28" t="str">
        <f>IF(記入用!P1615="","",ROUNDDOWN(記入用!P1615,0))</f>
        <v/>
      </c>
    </row>
    <row r="1616" spans="1:23">
      <c r="A1616" s="28" t="str">
        <f>IF(記入用!A1616="","",記入用!A1616)</f>
        <v/>
      </c>
      <c r="B1616" s="28" t="str">
        <f>IF(記入用!B1616="","",記入用!B1616)</f>
        <v/>
      </c>
      <c r="C1616" s="28" t="str">
        <f>IF(記入用!C1616="","",記入用!C1616)</f>
        <v/>
      </c>
      <c r="D1616" s="28" t="str">
        <f>IF(記入用!D1616="","",記入用!D1616)</f>
        <v/>
      </c>
      <c r="E1616" s="28" t="str">
        <f>IF(記入用!E1616="","",記入用!E1616)</f>
        <v/>
      </c>
      <c r="F1616" s="28" t="str">
        <f>IF(記入用!F1616="","",記入用!F1616)</f>
        <v/>
      </c>
      <c r="G1616" s="28" t="str">
        <f>IF(OR(記入用!G1616=0,記入用!H1616=0),"",ROUND((記入用!G1616+記入用!H1616)/2,0))</f>
        <v/>
      </c>
      <c r="I1616" s="28" t="str">
        <f>IF(記入用!I1616="","",記入用!I1616)</f>
        <v/>
      </c>
      <c r="K1616" s="28" t="str">
        <f>IF(記入用!J1616="","",ROUNDDOWN(記入用!J1616,0))</f>
        <v/>
      </c>
      <c r="M1616" s="28" t="str">
        <f>IF(記入用!K1616="","",記入用!K1616)</f>
        <v/>
      </c>
      <c r="O1616" s="28" t="str">
        <f>IF(記入用!M1616="","",記入用!M1616)</f>
        <v/>
      </c>
      <c r="Q1616" s="28" t="str">
        <f>IF(記入用!L1616="","",記入用!L1616)</f>
        <v/>
      </c>
      <c r="S1616" s="28" t="str">
        <f>IF(記入用!N1616="","",ROUNDUP(記入用!N1616,1))</f>
        <v/>
      </c>
      <c r="U1616" s="28" t="str">
        <f>IF(記入用!O1616="","",ROUNDDOWN(記入用!O1616,0))</f>
        <v/>
      </c>
      <c r="W1616" s="28" t="str">
        <f>IF(記入用!P1616="","",ROUNDDOWN(記入用!P1616,0))</f>
        <v/>
      </c>
    </row>
    <row r="1617" spans="1:23">
      <c r="A1617" s="28" t="str">
        <f>IF(記入用!A1617="","",記入用!A1617)</f>
        <v/>
      </c>
      <c r="B1617" s="28" t="str">
        <f>IF(記入用!B1617="","",記入用!B1617)</f>
        <v/>
      </c>
      <c r="C1617" s="28" t="str">
        <f>IF(記入用!C1617="","",記入用!C1617)</f>
        <v/>
      </c>
      <c r="D1617" s="28" t="str">
        <f>IF(記入用!D1617="","",記入用!D1617)</f>
        <v/>
      </c>
      <c r="E1617" s="28" t="str">
        <f>IF(記入用!E1617="","",記入用!E1617)</f>
        <v/>
      </c>
      <c r="F1617" s="28" t="str">
        <f>IF(記入用!F1617="","",記入用!F1617)</f>
        <v/>
      </c>
      <c r="G1617" s="28" t="str">
        <f>IF(OR(記入用!G1617=0,記入用!H1617=0),"",ROUND((記入用!G1617+記入用!H1617)/2,0))</f>
        <v/>
      </c>
      <c r="I1617" s="28" t="str">
        <f>IF(記入用!I1617="","",記入用!I1617)</f>
        <v/>
      </c>
      <c r="K1617" s="28" t="str">
        <f>IF(記入用!J1617="","",ROUNDDOWN(記入用!J1617,0))</f>
        <v/>
      </c>
      <c r="M1617" s="28" t="str">
        <f>IF(記入用!K1617="","",記入用!K1617)</f>
        <v/>
      </c>
      <c r="O1617" s="28" t="str">
        <f>IF(記入用!M1617="","",記入用!M1617)</f>
        <v/>
      </c>
      <c r="Q1617" s="28" t="str">
        <f>IF(記入用!L1617="","",記入用!L1617)</f>
        <v/>
      </c>
      <c r="S1617" s="28" t="str">
        <f>IF(記入用!N1617="","",ROUNDUP(記入用!N1617,1))</f>
        <v/>
      </c>
      <c r="U1617" s="28" t="str">
        <f>IF(記入用!O1617="","",ROUNDDOWN(記入用!O1617,0))</f>
        <v/>
      </c>
      <c r="W1617" s="28" t="str">
        <f>IF(記入用!P1617="","",ROUNDDOWN(記入用!P1617,0))</f>
        <v/>
      </c>
    </row>
    <row r="1618" spans="1:23">
      <c r="A1618" s="28" t="str">
        <f>IF(記入用!A1618="","",記入用!A1618)</f>
        <v/>
      </c>
      <c r="B1618" s="28" t="str">
        <f>IF(記入用!B1618="","",記入用!B1618)</f>
        <v/>
      </c>
      <c r="C1618" s="28" t="str">
        <f>IF(記入用!C1618="","",記入用!C1618)</f>
        <v/>
      </c>
      <c r="D1618" s="28" t="str">
        <f>IF(記入用!D1618="","",記入用!D1618)</f>
        <v/>
      </c>
      <c r="E1618" s="28" t="str">
        <f>IF(記入用!E1618="","",記入用!E1618)</f>
        <v/>
      </c>
      <c r="F1618" s="28" t="str">
        <f>IF(記入用!F1618="","",記入用!F1618)</f>
        <v/>
      </c>
      <c r="G1618" s="28" t="str">
        <f>IF(OR(記入用!G1618=0,記入用!H1618=0),"",ROUND((記入用!G1618+記入用!H1618)/2,0))</f>
        <v/>
      </c>
      <c r="I1618" s="28" t="str">
        <f>IF(記入用!I1618="","",記入用!I1618)</f>
        <v/>
      </c>
      <c r="K1618" s="28" t="str">
        <f>IF(記入用!J1618="","",ROUNDDOWN(記入用!J1618,0))</f>
        <v/>
      </c>
      <c r="M1618" s="28" t="str">
        <f>IF(記入用!K1618="","",記入用!K1618)</f>
        <v/>
      </c>
      <c r="O1618" s="28" t="str">
        <f>IF(記入用!M1618="","",記入用!M1618)</f>
        <v/>
      </c>
      <c r="Q1618" s="28" t="str">
        <f>IF(記入用!L1618="","",記入用!L1618)</f>
        <v/>
      </c>
      <c r="S1618" s="28" t="str">
        <f>IF(記入用!N1618="","",ROUNDUP(記入用!N1618,1))</f>
        <v/>
      </c>
      <c r="U1618" s="28" t="str">
        <f>IF(記入用!O1618="","",ROUNDDOWN(記入用!O1618,0))</f>
        <v/>
      </c>
      <c r="W1618" s="28" t="str">
        <f>IF(記入用!P1618="","",ROUNDDOWN(記入用!P1618,0))</f>
        <v/>
      </c>
    </row>
    <row r="1619" spans="1:23">
      <c r="A1619" s="28" t="str">
        <f>IF(記入用!A1619="","",記入用!A1619)</f>
        <v/>
      </c>
      <c r="B1619" s="28" t="str">
        <f>IF(記入用!B1619="","",記入用!B1619)</f>
        <v/>
      </c>
      <c r="C1619" s="28" t="str">
        <f>IF(記入用!C1619="","",記入用!C1619)</f>
        <v/>
      </c>
      <c r="D1619" s="28" t="str">
        <f>IF(記入用!D1619="","",記入用!D1619)</f>
        <v/>
      </c>
      <c r="E1619" s="28" t="str">
        <f>IF(記入用!E1619="","",記入用!E1619)</f>
        <v/>
      </c>
      <c r="F1619" s="28" t="str">
        <f>IF(記入用!F1619="","",記入用!F1619)</f>
        <v/>
      </c>
      <c r="G1619" s="28" t="str">
        <f>IF(OR(記入用!G1619=0,記入用!H1619=0),"",ROUND((記入用!G1619+記入用!H1619)/2,0))</f>
        <v/>
      </c>
      <c r="I1619" s="28" t="str">
        <f>IF(記入用!I1619="","",記入用!I1619)</f>
        <v/>
      </c>
      <c r="K1619" s="28" t="str">
        <f>IF(記入用!J1619="","",ROUNDDOWN(記入用!J1619,0))</f>
        <v/>
      </c>
      <c r="M1619" s="28" t="str">
        <f>IF(記入用!K1619="","",記入用!K1619)</f>
        <v/>
      </c>
      <c r="O1619" s="28" t="str">
        <f>IF(記入用!M1619="","",記入用!M1619)</f>
        <v/>
      </c>
      <c r="Q1619" s="28" t="str">
        <f>IF(記入用!L1619="","",記入用!L1619)</f>
        <v/>
      </c>
      <c r="S1619" s="28" t="str">
        <f>IF(記入用!N1619="","",ROUNDUP(記入用!N1619,1))</f>
        <v/>
      </c>
      <c r="U1619" s="28" t="str">
        <f>IF(記入用!O1619="","",ROUNDDOWN(記入用!O1619,0))</f>
        <v/>
      </c>
      <c r="W1619" s="28" t="str">
        <f>IF(記入用!P1619="","",ROUNDDOWN(記入用!P1619,0))</f>
        <v/>
      </c>
    </row>
    <row r="1620" spans="1:23">
      <c r="A1620" s="28" t="str">
        <f>IF(記入用!A1620="","",記入用!A1620)</f>
        <v/>
      </c>
      <c r="B1620" s="28" t="str">
        <f>IF(記入用!B1620="","",記入用!B1620)</f>
        <v/>
      </c>
      <c r="C1620" s="28" t="str">
        <f>IF(記入用!C1620="","",記入用!C1620)</f>
        <v/>
      </c>
      <c r="D1620" s="28" t="str">
        <f>IF(記入用!D1620="","",記入用!D1620)</f>
        <v/>
      </c>
      <c r="E1620" s="28" t="str">
        <f>IF(記入用!E1620="","",記入用!E1620)</f>
        <v/>
      </c>
      <c r="F1620" s="28" t="str">
        <f>IF(記入用!F1620="","",記入用!F1620)</f>
        <v/>
      </c>
      <c r="G1620" s="28" t="str">
        <f>IF(OR(記入用!G1620=0,記入用!H1620=0),"",ROUND((記入用!G1620+記入用!H1620)/2,0))</f>
        <v/>
      </c>
      <c r="I1620" s="28" t="str">
        <f>IF(記入用!I1620="","",記入用!I1620)</f>
        <v/>
      </c>
      <c r="K1620" s="28" t="str">
        <f>IF(記入用!J1620="","",ROUNDDOWN(記入用!J1620,0))</f>
        <v/>
      </c>
      <c r="M1620" s="28" t="str">
        <f>IF(記入用!K1620="","",記入用!K1620)</f>
        <v/>
      </c>
      <c r="O1620" s="28" t="str">
        <f>IF(記入用!M1620="","",記入用!M1620)</f>
        <v/>
      </c>
      <c r="Q1620" s="28" t="str">
        <f>IF(記入用!L1620="","",記入用!L1620)</f>
        <v/>
      </c>
      <c r="S1620" s="28" t="str">
        <f>IF(記入用!N1620="","",ROUNDUP(記入用!N1620,1))</f>
        <v/>
      </c>
      <c r="U1620" s="28" t="str">
        <f>IF(記入用!O1620="","",ROUNDDOWN(記入用!O1620,0))</f>
        <v/>
      </c>
      <c r="W1620" s="28" t="str">
        <f>IF(記入用!P1620="","",ROUNDDOWN(記入用!P1620,0))</f>
        <v/>
      </c>
    </row>
    <row r="1621" spans="1:23">
      <c r="A1621" s="28" t="str">
        <f>IF(記入用!A1621="","",記入用!A1621)</f>
        <v/>
      </c>
      <c r="B1621" s="28" t="str">
        <f>IF(記入用!B1621="","",記入用!B1621)</f>
        <v/>
      </c>
      <c r="C1621" s="28" t="str">
        <f>IF(記入用!C1621="","",記入用!C1621)</f>
        <v/>
      </c>
      <c r="D1621" s="28" t="str">
        <f>IF(記入用!D1621="","",記入用!D1621)</f>
        <v/>
      </c>
      <c r="E1621" s="28" t="str">
        <f>IF(記入用!E1621="","",記入用!E1621)</f>
        <v/>
      </c>
      <c r="F1621" s="28" t="str">
        <f>IF(記入用!F1621="","",記入用!F1621)</f>
        <v/>
      </c>
      <c r="G1621" s="28" t="str">
        <f>IF(OR(記入用!G1621=0,記入用!H1621=0),"",ROUND((記入用!G1621+記入用!H1621)/2,0))</f>
        <v/>
      </c>
      <c r="I1621" s="28" t="str">
        <f>IF(記入用!I1621="","",記入用!I1621)</f>
        <v/>
      </c>
      <c r="K1621" s="28" t="str">
        <f>IF(記入用!J1621="","",ROUNDDOWN(記入用!J1621,0))</f>
        <v/>
      </c>
      <c r="M1621" s="28" t="str">
        <f>IF(記入用!K1621="","",記入用!K1621)</f>
        <v/>
      </c>
      <c r="O1621" s="28" t="str">
        <f>IF(記入用!M1621="","",記入用!M1621)</f>
        <v/>
      </c>
      <c r="Q1621" s="28" t="str">
        <f>IF(記入用!L1621="","",記入用!L1621)</f>
        <v/>
      </c>
      <c r="S1621" s="28" t="str">
        <f>IF(記入用!N1621="","",ROUNDUP(記入用!N1621,1))</f>
        <v/>
      </c>
      <c r="U1621" s="28" t="str">
        <f>IF(記入用!O1621="","",ROUNDDOWN(記入用!O1621,0))</f>
        <v/>
      </c>
      <c r="W1621" s="28" t="str">
        <f>IF(記入用!P1621="","",ROUNDDOWN(記入用!P1621,0))</f>
        <v/>
      </c>
    </row>
    <row r="1622" spans="1:23">
      <c r="A1622" s="28" t="str">
        <f>IF(記入用!A1622="","",記入用!A1622)</f>
        <v/>
      </c>
      <c r="B1622" s="28" t="str">
        <f>IF(記入用!B1622="","",記入用!B1622)</f>
        <v/>
      </c>
      <c r="C1622" s="28" t="str">
        <f>IF(記入用!C1622="","",記入用!C1622)</f>
        <v/>
      </c>
      <c r="D1622" s="28" t="str">
        <f>IF(記入用!D1622="","",記入用!D1622)</f>
        <v/>
      </c>
      <c r="E1622" s="28" t="str">
        <f>IF(記入用!E1622="","",記入用!E1622)</f>
        <v/>
      </c>
      <c r="F1622" s="28" t="str">
        <f>IF(記入用!F1622="","",記入用!F1622)</f>
        <v/>
      </c>
      <c r="G1622" s="28" t="str">
        <f>IF(OR(記入用!G1622=0,記入用!H1622=0),"",ROUND((記入用!G1622+記入用!H1622)/2,0))</f>
        <v/>
      </c>
      <c r="I1622" s="28" t="str">
        <f>IF(記入用!I1622="","",記入用!I1622)</f>
        <v/>
      </c>
      <c r="K1622" s="28" t="str">
        <f>IF(記入用!J1622="","",ROUNDDOWN(記入用!J1622,0))</f>
        <v/>
      </c>
      <c r="M1622" s="28" t="str">
        <f>IF(記入用!K1622="","",記入用!K1622)</f>
        <v/>
      </c>
      <c r="O1622" s="28" t="str">
        <f>IF(記入用!M1622="","",記入用!M1622)</f>
        <v/>
      </c>
      <c r="Q1622" s="28" t="str">
        <f>IF(記入用!L1622="","",記入用!L1622)</f>
        <v/>
      </c>
      <c r="S1622" s="28" t="str">
        <f>IF(記入用!N1622="","",ROUNDUP(記入用!N1622,1))</f>
        <v/>
      </c>
      <c r="U1622" s="28" t="str">
        <f>IF(記入用!O1622="","",ROUNDDOWN(記入用!O1622,0))</f>
        <v/>
      </c>
      <c r="W1622" s="28" t="str">
        <f>IF(記入用!P1622="","",ROUNDDOWN(記入用!P1622,0))</f>
        <v/>
      </c>
    </row>
    <row r="1623" spans="1:23">
      <c r="A1623" s="28" t="str">
        <f>IF(記入用!A1623="","",記入用!A1623)</f>
        <v/>
      </c>
      <c r="B1623" s="28" t="str">
        <f>IF(記入用!B1623="","",記入用!B1623)</f>
        <v/>
      </c>
      <c r="C1623" s="28" t="str">
        <f>IF(記入用!C1623="","",記入用!C1623)</f>
        <v/>
      </c>
      <c r="D1623" s="28" t="str">
        <f>IF(記入用!D1623="","",記入用!D1623)</f>
        <v/>
      </c>
      <c r="E1623" s="28" t="str">
        <f>IF(記入用!E1623="","",記入用!E1623)</f>
        <v/>
      </c>
      <c r="F1623" s="28" t="str">
        <f>IF(記入用!F1623="","",記入用!F1623)</f>
        <v/>
      </c>
      <c r="G1623" s="28" t="str">
        <f>IF(OR(記入用!G1623=0,記入用!H1623=0),"",ROUND((記入用!G1623+記入用!H1623)/2,0))</f>
        <v/>
      </c>
      <c r="I1623" s="28" t="str">
        <f>IF(記入用!I1623="","",記入用!I1623)</f>
        <v/>
      </c>
      <c r="K1623" s="28" t="str">
        <f>IF(記入用!J1623="","",ROUNDDOWN(記入用!J1623,0))</f>
        <v/>
      </c>
      <c r="M1623" s="28" t="str">
        <f>IF(記入用!K1623="","",記入用!K1623)</f>
        <v/>
      </c>
      <c r="O1623" s="28" t="str">
        <f>IF(記入用!M1623="","",記入用!M1623)</f>
        <v/>
      </c>
      <c r="Q1623" s="28" t="str">
        <f>IF(記入用!L1623="","",記入用!L1623)</f>
        <v/>
      </c>
      <c r="S1623" s="28" t="str">
        <f>IF(記入用!N1623="","",ROUNDUP(記入用!N1623,1))</f>
        <v/>
      </c>
      <c r="U1623" s="28" t="str">
        <f>IF(記入用!O1623="","",ROUNDDOWN(記入用!O1623,0))</f>
        <v/>
      </c>
      <c r="W1623" s="28" t="str">
        <f>IF(記入用!P1623="","",ROUNDDOWN(記入用!P1623,0))</f>
        <v/>
      </c>
    </row>
    <row r="1624" spans="1:23">
      <c r="A1624" s="28" t="str">
        <f>IF(記入用!A1624="","",記入用!A1624)</f>
        <v/>
      </c>
      <c r="B1624" s="28" t="str">
        <f>IF(記入用!B1624="","",記入用!B1624)</f>
        <v/>
      </c>
      <c r="C1624" s="28" t="str">
        <f>IF(記入用!C1624="","",記入用!C1624)</f>
        <v/>
      </c>
      <c r="D1624" s="28" t="str">
        <f>IF(記入用!D1624="","",記入用!D1624)</f>
        <v/>
      </c>
      <c r="E1624" s="28" t="str">
        <f>IF(記入用!E1624="","",記入用!E1624)</f>
        <v/>
      </c>
      <c r="F1624" s="28" t="str">
        <f>IF(記入用!F1624="","",記入用!F1624)</f>
        <v/>
      </c>
      <c r="G1624" s="28" t="str">
        <f>IF(OR(記入用!G1624=0,記入用!H1624=0),"",ROUND((記入用!G1624+記入用!H1624)/2,0))</f>
        <v/>
      </c>
      <c r="I1624" s="28" t="str">
        <f>IF(記入用!I1624="","",記入用!I1624)</f>
        <v/>
      </c>
      <c r="K1624" s="28" t="str">
        <f>IF(記入用!J1624="","",ROUNDDOWN(記入用!J1624,0))</f>
        <v/>
      </c>
      <c r="M1624" s="28" t="str">
        <f>IF(記入用!K1624="","",記入用!K1624)</f>
        <v/>
      </c>
      <c r="O1624" s="28" t="str">
        <f>IF(記入用!M1624="","",記入用!M1624)</f>
        <v/>
      </c>
      <c r="Q1624" s="28" t="str">
        <f>IF(記入用!L1624="","",記入用!L1624)</f>
        <v/>
      </c>
      <c r="S1624" s="28" t="str">
        <f>IF(記入用!N1624="","",ROUNDUP(記入用!N1624,1))</f>
        <v/>
      </c>
      <c r="U1624" s="28" t="str">
        <f>IF(記入用!O1624="","",ROUNDDOWN(記入用!O1624,0))</f>
        <v/>
      </c>
      <c r="W1624" s="28" t="str">
        <f>IF(記入用!P1624="","",ROUNDDOWN(記入用!P1624,0))</f>
        <v/>
      </c>
    </row>
    <row r="1625" spans="1:23">
      <c r="A1625" s="28" t="str">
        <f>IF(記入用!A1625="","",記入用!A1625)</f>
        <v/>
      </c>
      <c r="B1625" s="28" t="str">
        <f>IF(記入用!B1625="","",記入用!B1625)</f>
        <v/>
      </c>
      <c r="C1625" s="28" t="str">
        <f>IF(記入用!C1625="","",記入用!C1625)</f>
        <v/>
      </c>
      <c r="D1625" s="28" t="str">
        <f>IF(記入用!D1625="","",記入用!D1625)</f>
        <v/>
      </c>
      <c r="E1625" s="28" t="str">
        <f>IF(記入用!E1625="","",記入用!E1625)</f>
        <v/>
      </c>
      <c r="F1625" s="28" t="str">
        <f>IF(記入用!F1625="","",記入用!F1625)</f>
        <v/>
      </c>
      <c r="G1625" s="28" t="str">
        <f>IF(OR(記入用!G1625=0,記入用!H1625=0),"",ROUND((記入用!G1625+記入用!H1625)/2,0))</f>
        <v/>
      </c>
      <c r="I1625" s="28" t="str">
        <f>IF(記入用!I1625="","",記入用!I1625)</f>
        <v/>
      </c>
      <c r="K1625" s="28" t="str">
        <f>IF(記入用!J1625="","",ROUNDDOWN(記入用!J1625,0))</f>
        <v/>
      </c>
      <c r="M1625" s="28" t="str">
        <f>IF(記入用!K1625="","",記入用!K1625)</f>
        <v/>
      </c>
      <c r="O1625" s="28" t="str">
        <f>IF(記入用!M1625="","",記入用!M1625)</f>
        <v/>
      </c>
      <c r="Q1625" s="28" t="str">
        <f>IF(記入用!L1625="","",記入用!L1625)</f>
        <v/>
      </c>
      <c r="S1625" s="28" t="str">
        <f>IF(記入用!N1625="","",ROUNDUP(記入用!N1625,1))</f>
        <v/>
      </c>
      <c r="U1625" s="28" t="str">
        <f>IF(記入用!O1625="","",ROUNDDOWN(記入用!O1625,0))</f>
        <v/>
      </c>
      <c r="W1625" s="28" t="str">
        <f>IF(記入用!P1625="","",ROUNDDOWN(記入用!P1625,0))</f>
        <v/>
      </c>
    </row>
    <row r="1626" spans="1:23">
      <c r="A1626" s="28" t="str">
        <f>IF(記入用!A1626="","",記入用!A1626)</f>
        <v/>
      </c>
      <c r="B1626" s="28" t="str">
        <f>IF(記入用!B1626="","",記入用!B1626)</f>
        <v/>
      </c>
      <c r="C1626" s="28" t="str">
        <f>IF(記入用!C1626="","",記入用!C1626)</f>
        <v/>
      </c>
      <c r="D1626" s="28" t="str">
        <f>IF(記入用!D1626="","",記入用!D1626)</f>
        <v/>
      </c>
      <c r="E1626" s="28" t="str">
        <f>IF(記入用!E1626="","",記入用!E1626)</f>
        <v/>
      </c>
      <c r="F1626" s="28" t="str">
        <f>IF(記入用!F1626="","",記入用!F1626)</f>
        <v/>
      </c>
      <c r="G1626" s="28" t="str">
        <f>IF(OR(記入用!G1626=0,記入用!H1626=0),"",ROUND((記入用!G1626+記入用!H1626)/2,0))</f>
        <v/>
      </c>
      <c r="I1626" s="28" t="str">
        <f>IF(記入用!I1626="","",記入用!I1626)</f>
        <v/>
      </c>
      <c r="K1626" s="28" t="str">
        <f>IF(記入用!J1626="","",ROUNDDOWN(記入用!J1626,0))</f>
        <v/>
      </c>
      <c r="M1626" s="28" t="str">
        <f>IF(記入用!K1626="","",記入用!K1626)</f>
        <v/>
      </c>
      <c r="O1626" s="28" t="str">
        <f>IF(記入用!M1626="","",記入用!M1626)</f>
        <v/>
      </c>
      <c r="Q1626" s="28" t="str">
        <f>IF(記入用!L1626="","",記入用!L1626)</f>
        <v/>
      </c>
      <c r="S1626" s="28" t="str">
        <f>IF(記入用!N1626="","",ROUNDUP(記入用!N1626,1))</f>
        <v/>
      </c>
      <c r="U1626" s="28" t="str">
        <f>IF(記入用!O1626="","",ROUNDDOWN(記入用!O1626,0))</f>
        <v/>
      </c>
      <c r="W1626" s="28" t="str">
        <f>IF(記入用!P1626="","",ROUNDDOWN(記入用!P1626,0))</f>
        <v/>
      </c>
    </row>
    <row r="1627" spans="1:23">
      <c r="A1627" s="28" t="str">
        <f>IF(記入用!A1627="","",記入用!A1627)</f>
        <v/>
      </c>
      <c r="B1627" s="28" t="str">
        <f>IF(記入用!B1627="","",記入用!B1627)</f>
        <v/>
      </c>
      <c r="C1627" s="28" t="str">
        <f>IF(記入用!C1627="","",記入用!C1627)</f>
        <v/>
      </c>
      <c r="D1627" s="28" t="str">
        <f>IF(記入用!D1627="","",記入用!D1627)</f>
        <v/>
      </c>
      <c r="E1627" s="28" t="str">
        <f>IF(記入用!E1627="","",記入用!E1627)</f>
        <v/>
      </c>
      <c r="F1627" s="28" t="str">
        <f>IF(記入用!F1627="","",記入用!F1627)</f>
        <v/>
      </c>
      <c r="G1627" s="28" t="str">
        <f>IF(OR(記入用!G1627=0,記入用!H1627=0),"",ROUND((記入用!G1627+記入用!H1627)/2,0))</f>
        <v/>
      </c>
      <c r="I1627" s="28" t="str">
        <f>IF(記入用!I1627="","",記入用!I1627)</f>
        <v/>
      </c>
      <c r="K1627" s="28" t="str">
        <f>IF(記入用!J1627="","",ROUNDDOWN(記入用!J1627,0))</f>
        <v/>
      </c>
      <c r="M1627" s="28" t="str">
        <f>IF(記入用!K1627="","",記入用!K1627)</f>
        <v/>
      </c>
      <c r="O1627" s="28" t="str">
        <f>IF(記入用!M1627="","",記入用!M1627)</f>
        <v/>
      </c>
      <c r="Q1627" s="28" t="str">
        <f>IF(記入用!L1627="","",記入用!L1627)</f>
        <v/>
      </c>
      <c r="S1627" s="28" t="str">
        <f>IF(記入用!N1627="","",ROUNDUP(記入用!N1627,1))</f>
        <v/>
      </c>
      <c r="U1627" s="28" t="str">
        <f>IF(記入用!O1627="","",ROUNDDOWN(記入用!O1627,0))</f>
        <v/>
      </c>
      <c r="W1627" s="28" t="str">
        <f>IF(記入用!P1627="","",ROUNDDOWN(記入用!P1627,0))</f>
        <v/>
      </c>
    </row>
    <row r="1628" spans="1:23">
      <c r="A1628" s="28" t="str">
        <f>IF(記入用!A1628="","",記入用!A1628)</f>
        <v/>
      </c>
      <c r="B1628" s="28" t="str">
        <f>IF(記入用!B1628="","",記入用!B1628)</f>
        <v/>
      </c>
      <c r="C1628" s="28" t="str">
        <f>IF(記入用!C1628="","",記入用!C1628)</f>
        <v/>
      </c>
      <c r="D1628" s="28" t="str">
        <f>IF(記入用!D1628="","",記入用!D1628)</f>
        <v/>
      </c>
      <c r="E1628" s="28" t="str">
        <f>IF(記入用!E1628="","",記入用!E1628)</f>
        <v/>
      </c>
      <c r="F1628" s="28" t="str">
        <f>IF(記入用!F1628="","",記入用!F1628)</f>
        <v/>
      </c>
      <c r="G1628" s="28" t="str">
        <f>IF(OR(記入用!G1628=0,記入用!H1628=0),"",ROUND((記入用!G1628+記入用!H1628)/2,0))</f>
        <v/>
      </c>
      <c r="I1628" s="28" t="str">
        <f>IF(記入用!I1628="","",記入用!I1628)</f>
        <v/>
      </c>
      <c r="K1628" s="28" t="str">
        <f>IF(記入用!J1628="","",ROUNDDOWN(記入用!J1628,0))</f>
        <v/>
      </c>
      <c r="M1628" s="28" t="str">
        <f>IF(記入用!K1628="","",記入用!K1628)</f>
        <v/>
      </c>
      <c r="O1628" s="28" t="str">
        <f>IF(記入用!M1628="","",記入用!M1628)</f>
        <v/>
      </c>
      <c r="Q1628" s="28" t="str">
        <f>IF(記入用!L1628="","",記入用!L1628)</f>
        <v/>
      </c>
      <c r="S1628" s="28" t="str">
        <f>IF(記入用!N1628="","",ROUNDUP(記入用!N1628,1))</f>
        <v/>
      </c>
      <c r="U1628" s="28" t="str">
        <f>IF(記入用!O1628="","",ROUNDDOWN(記入用!O1628,0))</f>
        <v/>
      </c>
      <c r="W1628" s="28" t="str">
        <f>IF(記入用!P1628="","",ROUNDDOWN(記入用!P1628,0))</f>
        <v/>
      </c>
    </row>
    <row r="1629" spans="1:23">
      <c r="A1629" s="28" t="str">
        <f>IF(記入用!A1629="","",記入用!A1629)</f>
        <v/>
      </c>
      <c r="B1629" s="28" t="str">
        <f>IF(記入用!B1629="","",記入用!B1629)</f>
        <v/>
      </c>
      <c r="C1629" s="28" t="str">
        <f>IF(記入用!C1629="","",記入用!C1629)</f>
        <v/>
      </c>
      <c r="D1629" s="28" t="str">
        <f>IF(記入用!D1629="","",記入用!D1629)</f>
        <v/>
      </c>
      <c r="E1629" s="28" t="str">
        <f>IF(記入用!E1629="","",記入用!E1629)</f>
        <v/>
      </c>
      <c r="F1629" s="28" t="str">
        <f>IF(記入用!F1629="","",記入用!F1629)</f>
        <v/>
      </c>
      <c r="G1629" s="28" t="str">
        <f>IF(OR(記入用!G1629=0,記入用!H1629=0),"",ROUND((記入用!G1629+記入用!H1629)/2,0))</f>
        <v/>
      </c>
      <c r="I1629" s="28" t="str">
        <f>IF(記入用!I1629="","",記入用!I1629)</f>
        <v/>
      </c>
      <c r="K1629" s="28" t="str">
        <f>IF(記入用!J1629="","",ROUNDDOWN(記入用!J1629,0))</f>
        <v/>
      </c>
      <c r="M1629" s="28" t="str">
        <f>IF(記入用!K1629="","",記入用!K1629)</f>
        <v/>
      </c>
      <c r="O1629" s="28" t="str">
        <f>IF(記入用!M1629="","",記入用!M1629)</f>
        <v/>
      </c>
      <c r="Q1629" s="28" t="str">
        <f>IF(記入用!L1629="","",記入用!L1629)</f>
        <v/>
      </c>
      <c r="S1629" s="28" t="str">
        <f>IF(記入用!N1629="","",ROUNDUP(記入用!N1629,1))</f>
        <v/>
      </c>
      <c r="U1629" s="28" t="str">
        <f>IF(記入用!O1629="","",ROUNDDOWN(記入用!O1629,0))</f>
        <v/>
      </c>
      <c r="W1629" s="28" t="str">
        <f>IF(記入用!P1629="","",ROUNDDOWN(記入用!P1629,0))</f>
        <v/>
      </c>
    </row>
    <row r="1630" spans="1:23">
      <c r="A1630" s="28" t="str">
        <f>IF(記入用!A1630="","",記入用!A1630)</f>
        <v/>
      </c>
      <c r="B1630" s="28" t="str">
        <f>IF(記入用!B1630="","",記入用!B1630)</f>
        <v/>
      </c>
      <c r="C1630" s="28" t="str">
        <f>IF(記入用!C1630="","",記入用!C1630)</f>
        <v/>
      </c>
      <c r="D1630" s="28" t="str">
        <f>IF(記入用!D1630="","",記入用!D1630)</f>
        <v/>
      </c>
      <c r="E1630" s="28" t="str">
        <f>IF(記入用!E1630="","",記入用!E1630)</f>
        <v/>
      </c>
      <c r="F1630" s="28" t="str">
        <f>IF(記入用!F1630="","",記入用!F1630)</f>
        <v/>
      </c>
      <c r="G1630" s="28" t="str">
        <f>IF(OR(記入用!G1630=0,記入用!H1630=0),"",ROUND((記入用!G1630+記入用!H1630)/2,0))</f>
        <v/>
      </c>
      <c r="I1630" s="28" t="str">
        <f>IF(記入用!I1630="","",記入用!I1630)</f>
        <v/>
      </c>
      <c r="K1630" s="28" t="str">
        <f>IF(記入用!J1630="","",ROUNDDOWN(記入用!J1630,0))</f>
        <v/>
      </c>
      <c r="M1630" s="28" t="str">
        <f>IF(記入用!K1630="","",記入用!K1630)</f>
        <v/>
      </c>
      <c r="O1630" s="28" t="str">
        <f>IF(記入用!M1630="","",記入用!M1630)</f>
        <v/>
      </c>
      <c r="Q1630" s="28" t="str">
        <f>IF(記入用!L1630="","",記入用!L1630)</f>
        <v/>
      </c>
      <c r="S1630" s="28" t="str">
        <f>IF(記入用!N1630="","",ROUNDUP(記入用!N1630,1))</f>
        <v/>
      </c>
      <c r="U1630" s="28" t="str">
        <f>IF(記入用!O1630="","",ROUNDDOWN(記入用!O1630,0))</f>
        <v/>
      </c>
      <c r="W1630" s="28" t="str">
        <f>IF(記入用!P1630="","",ROUNDDOWN(記入用!P1630,0))</f>
        <v/>
      </c>
    </row>
    <row r="1631" spans="1:23">
      <c r="A1631" s="28" t="str">
        <f>IF(記入用!A1631="","",記入用!A1631)</f>
        <v/>
      </c>
      <c r="B1631" s="28" t="str">
        <f>IF(記入用!B1631="","",記入用!B1631)</f>
        <v/>
      </c>
      <c r="C1631" s="28" t="str">
        <f>IF(記入用!C1631="","",記入用!C1631)</f>
        <v/>
      </c>
      <c r="D1631" s="28" t="str">
        <f>IF(記入用!D1631="","",記入用!D1631)</f>
        <v/>
      </c>
      <c r="E1631" s="28" t="str">
        <f>IF(記入用!E1631="","",記入用!E1631)</f>
        <v/>
      </c>
      <c r="F1631" s="28" t="str">
        <f>IF(記入用!F1631="","",記入用!F1631)</f>
        <v/>
      </c>
      <c r="G1631" s="28" t="str">
        <f>IF(OR(記入用!G1631=0,記入用!H1631=0),"",ROUND((記入用!G1631+記入用!H1631)/2,0))</f>
        <v/>
      </c>
      <c r="I1631" s="28" t="str">
        <f>IF(記入用!I1631="","",記入用!I1631)</f>
        <v/>
      </c>
      <c r="K1631" s="28" t="str">
        <f>IF(記入用!J1631="","",ROUNDDOWN(記入用!J1631,0))</f>
        <v/>
      </c>
      <c r="M1631" s="28" t="str">
        <f>IF(記入用!K1631="","",記入用!K1631)</f>
        <v/>
      </c>
      <c r="O1631" s="28" t="str">
        <f>IF(記入用!M1631="","",記入用!M1631)</f>
        <v/>
      </c>
      <c r="Q1631" s="28" t="str">
        <f>IF(記入用!L1631="","",記入用!L1631)</f>
        <v/>
      </c>
      <c r="S1631" s="28" t="str">
        <f>IF(記入用!N1631="","",ROUNDUP(記入用!N1631,1))</f>
        <v/>
      </c>
      <c r="U1631" s="28" t="str">
        <f>IF(記入用!O1631="","",ROUNDDOWN(記入用!O1631,0))</f>
        <v/>
      </c>
      <c r="W1631" s="28" t="str">
        <f>IF(記入用!P1631="","",ROUNDDOWN(記入用!P1631,0))</f>
        <v/>
      </c>
    </row>
    <row r="1632" spans="1:23">
      <c r="A1632" s="28" t="str">
        <f>IF(記入用!A1632="","",記入用!A1632)</f>
        <v/>
      </c>
      <c r="B1632" s="28" t="str">
        <f>IF(記入用!B1632="","",記入用!B1632)</f>
        <v/>
      </c>
      <c r="C1632" s="28" t="str">
        <f>IF(記入用!C1632="","",記入用!C1632)</f>
        <v/>
      </c>
      <c r="D1632" s="28" t="str">
        <f>IF(記入用!D1632="","",記入用!D1632)</f>
        <v/>
      </c>
      <c r="E1632" s="28" t="str">
        <f>IF(記入用!E1632="","",記入用!E1632)</f>
        <v/>
      </c>
      <c r="F1632" s="28" t="str">
        <f>IF(記入用!F1632="","",記入用!F1632)</f>
        <v/>
      </c>
      <c r="G1632" s="28" t="str">
        <f>IF(OR(記入用!G1632=0,記入用!H1632=0),"",ROUND((記入用!G1632+記入用!H1632)/2,0))</f>
        <v/>
      </c>
      <c r="I1632" s="28" t="str">
        <f>IF(記入用!I1632="","",記入用!I1632)</f>
        <v/>
      </c>
      <c r="K1632" s="28" t="str">
        <f>IF(記入用!J1632="","",ROUNDDOWN(記入用!J1632,0))</f>
        <v/>
      </c>
      <c r="M1632" s="28" t="str">
        <f>IF(記入用!K1632="","",記入用!K1632)</f>
        <v/>
      </c>
      <c r="O1632" s="28" t="str">
        <f>IF(記入用!M1632="","",記入用!M1632)</f>
        <v/>
      </c>
      <c r="Q1632" s="28" t="str">
        <f>IF(記入用!L1632="","",記入用!L1632)</f>
        <v/>
      </c>
      <c r="S1632" s="28" t="str">
        <f>IF(記入用!N1632="","",ROUNDUP(記入用!N1632,1))</f>
        <v/>
      </c>
      <c r="U1632" s="28" t="str">
        <f>IF(記入用!O1632="","",ROUNDDOWN(記入用!O1632,0))</f>
        <v/>
      </c>
      <c r="W1632" s="28" t="str">
        <f>IF(記入用!P1632="","",ROUNDDOWN(記入用!P1632,0))</f>
        <v/>
      </c>
    </row>
    <row r="1633" spans="1:23">
      <c r="A1633" s="28" t="str">
        <f>IF(記入用!A1633="","",記入用!A1633)</f>
        <v/>
      </c>
      <c r="B1633" s="28" t="str">
        <f>IF(記入用!B1633="","",記入用!B1633)</f>
        <v/>
      </c>
      <c r="C1633" s="28" t="str">
        <f>IF(記入用!C1633="","",記入用!C1633)</f>
        <v/>
      </c>
      <c r="D1633" s="28" t="str">
        <f>IF(記入用!D1633="","",記入用!D1633)</f>
        <v/>
      </c>
      <c r="E1633" s="28" t="str">
        <f>IF(記入用!E1633="","",記入用!E1633)</f>
        <v/>
      </c>
      <c r="F1633" s="28" t="str">
        <f>IF(記入用!F1633="","",記入用!F1633)</f>
        <v/>
      </c>
      <c r="G1633" s="28" t="str">
        <f>IF(OR(記入用!G1633=0,記入用!H1633=0),"",ROUND((記入用!G1633+記入用!H1633)/2,0))</f>
        <v/>
      </c>
      <c r="I1633" s="28" t="str">
        <f>IF(記入用!I1633="","",記入用!I1633)</f>
        <v/>
      </c>
      <c r="K1633" s="28" t="str">
        <f>IF(記入用!J1633="","",ROUNDDOWN(記入用!J1633,0))</f>
        <v/>
      </c>
      <c r="M1633" s="28" t="str">
        <f>IF(記入用!K1633="","",記入用!K1633)</f>
        <v/>
      </c>
      <c r="O1633" s="28" t="str">
        <f>IF(記入用!M1633="","",記入用!M1633)</f>
        <v/>
      </c>
      <c r="Q1633" s="28" t="str">
        <f>IF(記入用!L1633="","",記入用!L1633)</f>
        <v/>
      </c>
      <c r="S1633" s="28" t="str">
        <f>IF(記入用!N1633="","",ROUNDUP(記入用!N1633,1))</f>
        <v/>
      </c>
      <c r="U1633" s="28" t="str">
        <f>IF(記入用!O1633="","",ROUNDDOWN(記入用!O1633,0))</f>
        <v/>
      </c>
      <c r="W1633" s="28" t="str">
        <f>IF(記入用!P1633="","",ROUNDDOWN(記入用!P1633,0))</f>
        <v/>
      </c>
    </row>
    <row r="1634" spans="1:23">
      <c r="A1634" s="28" t="str">
        <f>IF(記入用!A1634="","",記入用!A1634)</f>
        <v/>
      </c>
      <c r="B1634" s="28" t="str">
        <f>IF(記入用!B1634="","",記入用!B1634)</f>
        <v/>
      </c>
      <c r="C1634" s="28" t="str">
        <f>IF(記入用!C1634="","",記入用!C1634)</f>
        <v/>
      </c>
      <c r="D1634" s="28" t="str">
        <f>IF(記入用!D1634="","",記入用!D1634)</f>
        <v/>
      </c>
      <c r="E1634" s="28" t="str">
        <f>IF(記入用!E1634="","",記入用!E1634)</f>
        <v/>
      </c>
      <c r="F1634" s="28" t="str">
        <f>IF(記入用!F1634="","",記入用!F1634)</f>
        <v/>
      </c>
      <c r="G1634" s="28" t="str">
        <f>IF(OR(記入用!G1634=0,記入用!H1634=0),"",ROUND((記入用!G1634+記入用!H1634)/2,0))</f>
        <v/>
      </c>
      <c r="I1634" s="28" t="str">
        <f>IF(記入用!I1634="","",記入用!I1634)</f>
        <v/>
      </c>
      <c r="K1634" s="28" t="str">
        <f>IF(記入用!J1634="","",ROUNDDOWN(記入用!J1634,0))</f>
        <v/>
      </c>
      <c r="M1634" s="28" t="str">
        <f>IF(記入用!K1634="","",記入用!K1634)</f>
        <v/>
      </c>
      <c r="O1634" s="28" t="str">
        <f>IF(記入用!M1634="","",記入用!M1634)</f>
        <v/>
      </c>
      <c r="Q1634" s="28" t="str">
        <f>IF(記入用!L1634="","",記入用!L1634)</f>
        <v/>
      </c>
      <c r="S1634" s="28" t="str">
        <f>IF(記入用!N1634="","",ROUNDUP(記入用!N1634,1))</f>
        <v/>
      </c>
      <c r="U1634" s="28" t="str">
        <f>IF(記入用!O1634="","",ROUNDDOWN(記入用!O1634,0))</f>
        <v/>
      </c>
      <c r="W1634" s="28" t="str">
        <f>IF(記入用!P1634="","",ROUNDDOWN(記入用!P1634,0))</f>
        <v/>
      </c>
    </row>
    <row r="1635" spans="1:23">
      <c r="A1635" s="28" t="str">
        <f>IF(記入用!A1635="","",記入用!A1635)</f>
        <v/>
      </c>
      <c r="B1635" s="28" t="str">
        <f>IF(記入用!B1635="","",記入用!B1635)</f>
        <v/>
      </c>
      <c r="C1635" s="28" t="str">
        <f>IF(記入用!C1635="","",記入用!C1635)</f>
        <v/>
      </c>
      <c r="D1635" s="28" t="str">
        <f>IF(記入用!D1635="","",記入用!D1635)</f>
        <v/>
      </c>
      <c r="E1635" s="28" t="str">
        <f>IF(記入用!E1635="","",記入用!E1635)</f>
        <v/>
      </c>
      <c r="F1635" s="28" t="str">
        <f>IF(記入用!F1635="","",記入用!F1635)</f>
        <v/>
      </c>
      <c r="G1635" s="28" t="str">
        <f>IF(OR(記入用!G1635=0,記入用!H1635=0),"",ROUND((記入用!G1635+記入用!H1635)/2,0))</f>
        <v/>
      </c>
      <c r="I1635" s="28" t="str">
        <f>IF(記入用!I1635="","",記入用!I1635)</f>
        <v/>
      </c>
      <c r="K1635" s="28" t="str">
        <f>IF(記入用!J1635="","",ROUNDDOWN(記入用!J1635,0))</f>
        <v/>
      </c>
      <c r="M1635" s="28" t="str">
        <f>IF(記入用!K1635="","",記入用!K1635)</f>
        <v/>
      </c>
      <c r="O1635" s="28" t="str">
        <f>IF(記入用!M1635="","",記入用!M1635)</f>
        <v/>
      </c>
      <c r="Q1635" s="28" t="str">
        <f>IF(記入用!L1635="","",記入用!L1635)</f>
        <v/>
      </c>
      <c r="S1635" s="28" t="str">
        <f>IF(記入用!N1635="","",ROUNDUP(記入用!N1635,1))</f>
        <v/>
      </c>
      <c r="U1635" s="28" t="str">
        <f>IF(記入用!O1635="","",ROUNDDOWN(記入用!O1635,0))</f>
        <v/>
      </c>
      <c r="W1635" s="28" t="str">
        <f>IF(記入用!P1635="","",ROUNDDOWN(記入用!P1635,0))</f>
        <v/>
      </c>
    </row>
    <row r="1636" spans="1:23">
      <c r="A1636" s="28" t="str">
        <f>IF(記入用!A1636="","",記入用!A1636)</f>
        <v/>
      </c>
      <c r="B1636" s="28" t="str">
        <f>IF(記入用!B1636="","",記入用!B1636)</f>
        <v/>
      </c>
      <c r="C1636" s="28" t="str">
        <f>IF(記入用!C1636="","",記入用!C1636)</f>
        <v/>
      </c>
      <c r="D1636" s="28" t="str">
        <f>IF(記入用!D1636="","",記入用!D1636)</f>
        <v/>
      </c>
      <c r="E1636" s="28" t="str">
        <f>IF(記入用!E1636="","",記入用!E1636)</f>
        <v/>
      </c>
      <c r="F1636" s="28" t="str">
        <f>IF(記入用!F1636="","",記入用!F1636)</f>
        <v/>
      </c>
      <c r="G1636" s="28" t="str">
        <f>IF(OR(記入用!G1636=0,記入用!H1636=0),"",ROUND((記入用!G1636+記入用!H1636)/2,0))</f>
        <v/>
      </c>
      <c r="I1636" s="28" t="str">
        <f>IF(記入用!I1636="","",記入用!I1636)</f>
        <v/>
      </c>
      <c r="K1636" s="28" t="str">
        <f>IF(記入用!J1636="","",ROUNDDOWN(記入用!J1636,0))</f>
        <v/>
      </c>
      <c r="M1636" s="28" t="str">
        <f>IF(記入用!K1636="","",記入用!K1636)</f>
        <v/>
      </c>
      <c r="O1636" s="28" t="str">
        <f>IF(記入用!M1636="","",記入用!M1636)</f>
        <v/>
      </c>
      <c r="Q1636" s="28" t="str">
        <f>IF(記入用!L1636="","",記入用!L1636)</f>
        <v/>
      </c>
      <c r="S1636" s="28" t="str">
        <f>IF(記入用!N1636="","",ROUNDUP(記入用!N1636,1))</f>
        <v/>
      </c>
      <c r="U1636" s="28" t="str">
        <f>IF(記入用!O1636="","",ROUNDDOWN(記入用!O1636,0))</f>
        <v/>
      </c>
      <c r="W1636" s="28" t="str">
        <f>IF(記入用!P1636="","",ROUNDDOWN(記入用!P1636,0))</f>
        <v/>
      </c>
    </row>
    <row r="1637" spans="1:23">
      <c r="A1637" s="28" t="str">
        <f>IF(記入用!A1637="","",記入用!A1637)</f>
        <v/>
      </c>
      <c r="B1637" s="28" t="str">
        <f>IF(記入用!B1637="","",記入用!B1637)</f>
        <v/>
      </c>
      <c r="C1637" s="28" t="str">
        <f>IF(記入用!C1637="","",記入用!C1637)</f>
        <v/>
      </c>
      <c r="D1637" s="28" t="str">
        <f>IF(記入用!D1637="","",記入用!D1637)</f>
        <v/>
      </c>
      <c r="E1637" s="28" t="str">
        <f>IF(記入用!E1637="","",記入用!E1637)</f>
        <v/>
      </c>
      <c r="F1637" s="28" t="str">
        <f>IF(記入用!F1637="","",記入用!F1637)</f>
        <v/>
      </c>
      <c r="G1637" s="28" t="str">
        <f>IF(OR(記入用!G1637=0,記入用!H1637=0),"",ROUND((記入用!G1637+記入用!H1637)/2,0))</f>
        <v/>
      </c>
      <c r="I1637" s="28" t="str">
        <f>IF(記入用!I1637="","",記入用!I1637)</f>
        <v/>
      </c>
      <c r="K1637" s="28" t="str">
        <f>IF(記入用!J1637="","",ROUNDDOWN(記入用!J1637,0))</f>
        <v/>
      </c>
      <c r="M1637" s="28" t="str">
        <f>IF(記入用!K1637="","",記入用!K1637)</f>
        <v/>
      </c>
      <c r="O1637" s="28" t="str">
        <f>IF(記入用!M1637="","",記入用!M1637)</f>
        <v/>
      </c>
      <c r="Q1637" s="28" t="str">
        <f>IF(記入用!L1637="","",記入用!L1637)</f>
        <v/>
      </c>
      <c r="S1637" s="28" t="str">
        <f>IF(記入用!N1637="","",ROUNDUP(記入用!N1637,1))</f>
        <v/>
      </c>
      <c r="U1637" s="28" t="str">
        <f>IF(記入用!O1637="","",ROUNDDOWN(記入用!O1637,0))</f>
        <v/>
      </c>
      <c r="W1637" s="28" t="str">
        <f>IF(記入用!P1637="","",ROUNDDOWN(記入用!P1637,0))</f>
        <v/>
      </c>
    </row>
    <row r="1638" spans="1:23">
      <c r="A1638" s="28" t="str">
        <f>IF(記入用!A1638="","",記入用!A1638)</f>
        <v/>
      </c>
      <c r="B1638" s="28" t="str">
        <f>IF(記入用!B1638="","",記入用!B1638)</f>
        <v/>
      </c>
      <c r="C1638" s="28" t="str">
        <f>IF(記入用!C1638="","",記入用!C1638)</f>
        <v/>
      </c>
      <c r="D1638" s="28" t="str">
        <f>IF(記入用!D1638="","",記入用!D1638)</f>
        <v/>
      </c>
      <c r="E1638" s="28" t="str">
        <f>IF(記入用!E1638="","",記入用!E1638)</f>
        <v/>
      </c>
      <c r="F1638" s="28" t="str">
        <f>IF(記入用!F1638="","",記入用!F1638)</f>
        <v/>
      </c>
      <c r="G1638" s="28" t="str">
        <f>IF(OR(記入用!G1638=0,記入用!H1638=0),"",ROUND((記入用!G1638+記入用!H1638)/2,0))</f>
        <v/>
      </c>
      <c r="I1638" s="28" t="str">
        <f>IF(記入用!I1638="","",記入用!I1638)</f>
        <v/>
      </c>
      <c r="K1638" s="28" t="str">
        <f>IF(記入用!J1638="","",ROUNDDOWN(記入用!J1638,0))</f>
        <v/>
      </c>
      <c r="M1638" s="28" t="str">
        <f>IF(記入用!K1638="","",記入用!K1638)</f>
        <v/>
      </c>
      <c r="O1638" s="28" t="str">
        <f>IF(記入用!M1638="","",記入用!M1638)</f>
        <v/>
      </c>
      <c r="Q1638" s="28" t="str">
        <f>IF(記入用!L1638="","",記入用!L1638)</f>
        <v/>
      </c>
      <c r="S1638" s="28" t="str">
        <f>IF(記入用!N1638="","",ROUNDUP(記入用!N1638,1))</f>
        <v/>
      </c>
      <c r="U1638" s="28" t="str">
        <f>IF(記入用!O1638="","",ROUNDDOWN(記入用!O1638,0))</f>
        <v/>
      </c>
      <c r="W1638" s="28" t="str">
        <f>IF(記入用!P1638="","",ROUNDDOWN(記入用!P1638,0))</f>
        <v/>
      </c>
    </row>
    <row r="1639" spans="1:23">
      <c r="A1639" s="28" t="str">
        <f>IF(記入用!A1639="","",記入用!A1639)</f>
        <v/>
      </c>
      <c r="B1639" s="28" t="str">
        <f>IF(記入用!B1639="","",記入用!B1639)</f>
        <v/>
      </c>
      <c r="C1639" s="28" t="str">
        <f>IF(記入用!C1639="","",記入用!C1639)</f>
        <v/>
      </c>
      <c r="D1639" s="28" t="str">
        <f>IF(記入用!D1639="","",記入用!D1639)</f>
        <v/>
      </c>
      <c r="E1639" s="28" t="str">
        <f>IF(記入用!E1639="","",記入用!E1639)</f>
        <v/>
      </c>
      <c r="F1639" s="28" t="str">
        <f>IF(記入用!F1639="","",記入用!F1639)</f>
        <v/>
      </c>
      <c r="G1639" s="28" t="str">
        <f>IF(OR(記入用!G1639=0,記入用!H1639=0),"",ROUND((記入用!G1639+記入用!H1639)/2,0))</f>
        <v/>
      </c>
      <c r="I1639" s="28" t="str">
        <f>IF(記入用!I1639="","",記入用!I1639)</f>
        <v/>
      </c>
      <c r="K1639" s="28" t="str">
        <f>IF(記入用!J1639="","",ROUNDDOWN(記入用!J1639,0))</f>
        <v/>
      </c>
      <c r="M1639" s="28" t="str">
        <f>IF(記入用!K1639="","",記入用!K1639)</f>
        <v/>
      </c>
      <c r="O1639" s="28" t="str">
        <f>IF(記入用!M1639="","",記入用!M1639)</f>
        <v/>
      </c>
      <c r="Q1639" s="28" t="str">
        <f>IF(記入用!L1639="","",記入用!L1639)</f>
        <v/>
      </c>
      <c r="S1639" s="28" t="str">
        <f>IF(記入用!N1639="","",ROUNDUP(記入用!N1639,1))</f>
        <v/>
      </c>
      <c r="U1639" s="28" t="str">
        <f>IF(記入用!O1639="","",ROUNDDOWN(記入用!O1639,0))</f>
        <v/>
      </c>
      <c r="W1639" s="28" t="str">
        <f>IF(記入用!P1639="","",ROUNDDOWN(記入用!P1639,0))</f>
        <v/>
      </c>
    </row>
    <row r="1640" spans="1:23">
      <c r="A1640" s="28" t="str">
        <f>IF(記入用!A1640="","",記入用!A1640)</f>
        <v/>
      </c>
      <c r="B1640" s="28" t="str">
        <f>IF(記入用!B1640="","",記入用!B1640)</f>
        <v/>
      </c>
      <c r="C1640" s="28" t="str">
        <f>IF(記入用!C1640="","",記入用!C1640)</f>
        <v/>
      </c>
      <c r="D1640" s="28" t="str">
        <f>IF(記入用!D1640="","",記入用!D1640)</f>
        <v/>
      </c>
      <c r="E1640" s="28" t="str">
        <f>IF(記入用!E1640="","",記入用!E1640)</f>
        <v/>
      </c>
      <c r="F1640" s="28" t="str">
        <f>IF(記入用!F1640="","",記入用!F1640)</f>
        <v/>
      </c>
      <c r="G1640" s="28" t="str">
        <f>IF(OR(記入用!G1640=0,記入用!H1640=0),"",ROUND((記入用!G1640+記入用!H1640)/2,0))</f>
        <v/>
      </c>
      <c r="I1640" s="28" t="str">
        <f>IF(記入用!I1640="","",記入用!I1640)</f>
        <v/>
      </c>
      <c r="K1640" s="28" t="str">
        <f>IF(記入用!J1640="","",ROUNDDOWN(記入用!J1640,0))</f>
        <v/>
      </c>
      <c r="M1640" s="28" t="str">
        <f>IF(記入用!K1640="","",記入用!K1640)</f>
        <v/>
      </c>
      <c r="O1640" s="28" t="str">
        <f>IF(記入用!M1640="","",記入用!M1640)</f>
        <v/>
      </c>
      <c r="Q1640" s="28" t="str">
        <f>IF(記入用!L1640="","",記入用!L1640)</f>
        <v/>
      </c>
      <c r="S1640" s="28" t="str">
        <f>IF(記入用!N1640="","",ROUNDUP(記入用!N1640,1))</f>
        <v/>
      </c>
      <c r="U1640" s="28" t="str">
        <f>IF(記入用!O1640="","",ROUNDDOWN(記入用!O1640,0))</f>
        <v/>
      </c>
      <c r="W1640" s="28" t="str">
        <f>IF(記入用!P1640="","",ROUNDDOWN(記入用!P1640,0))</f>
        <v/>
      </c>
    </row>
    <row r="1641" spans="1:23">
      <c r="A1641" s="28" t="str">
        <f>IF(記入用!A1641="","",記入用!A1641)</f>
        <v/>
      </c>
      <c r="B1641" s="28" t="str">
        <f>IF(記入用!B1641="","",記入用!B1641)</f>
        <v/>
      </c>
      <c r="C1641" s="28" t="str">
        <f>IF(記入用!C1641="","",記入用!C1641)</f>
        <v/>
      </c>
      <c r="D1641" s="28" t="str">
        <f>IF(記入用!D1641="","",記入用!D1641)</f>
        <v/>
      </c>
      <c r="E1641" s="28" t="str">
        <f>IF(記入用!E1641="","",記入用!E1641)</f>
        <v/>
      </c>
      <c r="F1641" s="28" t="str">
        <f>IF(記入用!F1641="","",記入用!F1641)</f>
        <v/>
      </c>
      <c r="G1641" s="28" t="str">
        <f>IF(OR(記入用!G1641=0,記入用!H1641=0),"",ROUND((記入用!G1641+記入用!H1641)/2,0))</f>
        <v/>
      </c>
      <c r="I1641" s="28" t="str">
        <f>IF(記入用!I1641="","",記入用!I1641)</f>
        <v/>
      </c>
      <c r="K1641" s="28" t="str">
        <f>IF(記入用!J1641="","",ROUNDDOWN(記入用!J1641,0))</f>
        <v/>
      </c>
      <c r="M1641" s="28" t="str">
        <f>IF(記入用!K1641="","",記入用!K1641)</f>
        <v/>
      </c>
      <c r="O1641" s="28" t="str">
        <f>IF(記入用!M1641="","",記入用!M1641)</f>
        <v/>
      </c>
      <c r="Q1641" s="28" t="str">
        <f>IF(記入用!L1641="","",記入用!L1641)</f>
        <v/>
      </c>
      <c r="S1641" s="28" t="str">
        <f>IF(記入用!N1641="","",ROUNDUP(記入用!N1641,1))</f>
        <v/>
      </c>
      <c r="U1641" s="28" t="str">
        <f>IF(記入用!O1641="","",ROUNDDOWN(記入用!O1641,0))</f>
        <v/>
      </c>
      <c r="W1641" s="28" t="str">
        <f>IF(記入用!P1641="","",ROUNDDOWN(記入用!P1641,0))</f>
        <v/>
      </c>
    </row>
    <row r="1642" spans="1:23">
      <c r="A1642" s="28" t="str">
        <f>IF(記入用!A1642="","",記入用!A1642)</f>
        <v/>
      </c>
      <c r="B1642" s="28" t="str">
        <f>IF(記入用!B1642="","",記入用!B1642)</f>
        <v/>
      </c>
      <c r="C1642" s="28" t="str">
        <f>IF(記入用!C1642="","",記入用!C1642)</f>
        <v/>
      </c>
      <c r="D1642" s="28" t="str">
        <f>IF(記入用!D1642="","",記入用!D1642)</f>
        <v/>
      </c>
      <c r="E1642" s="28" t="str">
        <f>IF(記入用!E1642="","",記入用!E1642)</f>
        <v/>
      </c>
      <c r="F1642" s="28" t="str">
        <f>IF(記入用!F1642="","",記入用!F1642)</f>
        <v/>
      </c>
      <c r="G1642" s="28" t="str">
        <f>IF(OR(記入用!G1642=0,記入用!H1642=0),"",ROUND((記入用!G1642+記入用!H1642)/2,0))</f>
        <v/>
      </c>
      <c r="I1642" s="28" t="str">
        <f>IF(記入用!I1642="","",記入用!I1642)</f>
        <v/>
      </c>
      <c r="K1642" s="28" t="str">
        <f>IF(記入用!J1642="","",ROUNDDOWN(記入用!J1642,0))</f>
        <v/>
      </c>
      <c r="M1642" s="28" t="str">
        <f>IF(記入用!K1642="","",記入用!K1642)</f>
        <v/>
      </c>
      <c r="O1642" s="28" t="str">
        <f>IF(記入用!M1642="","",記入用!M1642)</f>
        <v/>
      </c>
      <c r="Q1642" s="28" t="str">
        <f>IF(記入用!L1642="","",記入用!L1642)</f>
        <v/>
      </c>
      <c r="S1642" s="28" t="str">
        <f>IF(記入用!N1642="","",ROUNDUP(記入用!N1642,1))</f>
        <v/>
      </c>
      <c r="U1642" s="28" t="str">
        <f>IF(記入用!O1642="","",ROUNDDOWN(記入用!O1642,0))</f>
        <v/>
      </c>
      <c r="W1642" s="28" t="str">
        <f>IF(記入用!P1642="","",ROUNDDOWN(記入用!P1642,0))</f>
        <v/>
      </c>
    </row>
    <row r="1643" spans="1:23">
      <c r="A1643" s="28" t="str">
        <f>IF(記入用!A1643="","",記入用!A1643)</f>
        <v/>
      </c>
      <c r="B1643" s="28" t="str">
        <f>IF(記入用!B1643="","",記入用!B1643)</f>
        <v/>
      </c>
      <c r="C1643" s="28" t="str">
        <f>IF(記入用!C1643="","",記入用!C1643)</f>
        <v/>
      </c>
      <c r="D1643" s="28" t="str">
        <f>IF(記入用!D1643="","",記入用!D1643)</f>
        <v/>
      </c>
      <c r="E1643" s="28" t="str">
        <f>IF(記入用!E1643="","",記入用!E1643)</f>
        <v/>
      </c>
      <c r="F1643" s="28" t="str">
        <f>IF(記入用!F1643="","",記入用!F1643)</f>
        <v/>
      </c>
      <c r="G1643" s="28" t="str">
        <f>IF(OR(記入用!G1643=0,記入用!H1643=0),"",ROUND((記入用!G1643+記入用!H1643)/2,0))</f>
        <v/>
      </c>
      <c r="I1643" s="28" t="str">
        <f>IF(記入用!I1643="","",記入用!I1643)</f>
        <v/>
      </c>
      <c r="K1643" s="28" t="str">
        <f>IF(記入用!J1643="","",ROUNDDOWN(記入用!J1643,0))</f>
        <v/>
      </c>
      <c r="M1643" s="28" t="str">
        <f>IF(記入用!K1643="","",記入用!K1643)</f>
        <v/>
      </c>
      <c r="O1643" s="28" t="str">
        <f>IF(記入用!M1643="","",記入用!M1643)</f>
        <v/>
      </c>
      <c r="Q1643" s="28" t="str">
        <f>IF(記入用!L1643="","",記入用!L1643)</f>
        <v/>
      </c>
      <c r="S1643" s="28" t="str">
        <f>IF(記入用!N1643="","",ROUNDUP(記入用!N1643,1))</f>
        <v/>
      </c>
      <c r="U1643" s="28" t="str">
        <f>IF(記入用!O1643="","",ROUNDDOWN(記入用!O1643,0))</f>
        <v/>
      </c>
      <c r="W1643" s="28" t="str">
        <f>IF(記入用!P1643="","",ROUNDDOWN(記入用!P1643,0))</f>
        <v/>
      </c>
    </row>
    <row r="1644" spans="1:23">
      <c r="A1644" s="28" t="str">
        <f>IF(記入用!A1644="","",記入用!A1644)</f>
        <v/>
      </c>
      <c r="B1644" s="28" t="str">
        <f>IF(記入用!B1644="","",記入用!B1644)</f>
        <v/>
      </c>
      <c r="C1644" s="28" t="str">
        <f>IF(記入用!C1644="","",記入用!C1644)</f>
        <v/>
      </c>
      <c r="D1644" s="28" t="str">
        <f>IF(記入用!D1644="","",記入用!D1644)</f>
        <v/>
      </c>
      <c r="E1644" s="28" t="str">
        <f>IF(記入用!E1644="","",記入用!E1644)</f>
        <v/>
      </c>
      <c r="F1644" s="28" t="str">
        <f>IF(記入用!F1644="","",記入用!F1644)</f>
        <v/>
      </c>
      <c r="G1644" s="28" t="str">
        <f>IF(OR(記入用!G1644=0,記入用!H1644=0),"",ROUND((記入用!G1644+記入用!H1644)/2,0))</f>
        <v/>
      </c>
      <c r="I1644" s="28" t="str">
        <f>IF(記入用!I1644="","",記入用!I1644)</f>
        <v/>
      </c>
      <c r="K1644" s="28" t="str">
        <f>IF(記入用!J1644="","",ROUNDDOWN(記入用!J1644,0))</f>
        <v/>
      </c>
      <c r="M1644" s="28" t="str">
        <f>IF(記入用!K1644="","",記入用!K1644)</f>
        <v/>
      </c>
      <c r="O1644" s="28" t="str">
        <f>IF(記入用!M1644="","",記入用!M1644)</f>
        <v/>
      </c>
      <c r="Q1644" s="28" t="str">
        <f>IF(記入用!L1644="","",記入用!L1644)</f>
        <v/>
      </c>
      <c r="S1644" s="28" t="str">
        <f>IF(記入用!N1644="","",ROUNDUP(記入用!N1644,1))</f>
        <v/>
      </c>
      <c r="U1644" s="28" t="str">
        <f>IF(記入用!O1644="","",ROUNDDOWN(記入用!O1644,0))</f>
        <v/>
      </c>
      <c r="W1644" s="28" t="str">
        <f>IF(記入用!P1644="","",ROUNDDOWN(記入用!P1644,0))</f>
        <v/>
      </c>
    </row>
    <row r="1645" spans="1:23">
      <c r="A1645" s="28" t="str">
        <f>IF(記入用!A1645="","",記入用!A1645)</f>
        <v/>
      </c>
      <c r="B1645" s="28" t="str">
        <f>IF(記入用!B1645="","",記入用!B1645)</f>
        <v/>
      </c>
      <c r="C1645" s="28" t="str">
        <f>IF(記入用!C1645="","",記入用!C1645)</f>
        <v/>
      </c>
      <c r="D1645" s="28" t="str">
        <f>IF(記入用!D1645="","",記入用!D1645)</f>
        <v/>
      </c>
      <c r="E1645" s="28" t="str">
        <f>IF(記入用!E1645="","",記入用!E1645)</f>
        <v/>
      </c>
      <c r="F1645" s="28" t="str">
        <f>IF(記入用!F1645="","",記入用!F1645)</f>
        <v/>
      </c>
      <c r="G1645" s="28" t="str">
        <f>IF(OR(記入用!G1645=0,記入用!H1645=0),"",ROUND((記入用!G1645+記入用!H1645)/2,0))</f>
        <v/>
      </c>
      <c r="I1645" s="28" t="str">
        <f>IF(記入用!I1645="","",記入用!I1645)</f>
        <v/>
      </c>
      <c r="K1645" s="28" t="str">
        <f>IF(記入用!J1645="","",ROUNDDOWN(記入用!J1645,0))</f>
        <v/>
      </c>
      <c r="M1645" s="28" t="str">
        <f>IF(記入用!K1645="","",記入用!K1645)</f>
        <v/>
      </c>
      <c r="O1645" s="28" t="str">
        <f>IF(記入用!M1645="","",記入用!M1645)</f>
        <v/>
      </c>
      <c r="Q1645" s="28" t="str">
        <f>IF(記入用!L1645="","",記入用!L1645)</f>
        <v/>
      </c>
      <c r="S1645" s="28" t="str">
        <f>IF(記入用!N1645="","",ROUNDUP(記入用!N1645,1))</f>
        <v/>
      </c>
      <c r="U1645" s="28" t="str">
        <f>IF(記入用!O1645="","",ROUNDDOWN(記入用!O1645,0))</f>
        <v/>
      </c>
      <c r="W1645" s="28" t="str">
        <f>IF(記入用!P1645="","",ROUNDDOWN(記入用!P1645,0))</f>
        <v/>
      </c>
    </row>
    <row r="1646" spans="1:23">
      <c r="A1646" s="28" t="str">
        <f>IF(記入用!A1646="","",記入用!A1646)</f>
        <v/>
      </c>
      <c r="B1646" s="28" t="str">
        <f>IF(記入用!B1646="","",記入用!B1646)</f>
        <v/>
      </c>
      <c r="C1646" s="28" t="str">
        <f>IF(記入用!C1646="","",記入用!C1646)</f>
        <v/>
      </c>
      <c r="D1646" s="28" t="str">
        <f>IF(記入用!D1646="","",記入用!D1646)</f>
        <v/>
      </c>
      <c r="E1646" s="28" t="str">
        <f>IF(記入用!E1646="","",記入用!E1646)</f>
        <v/>
      </c>
      <c r="F1646" s="28" t="str">
        <f>IF(記入用!F1646="","",記入用!F1646)</f>
        <v/>
      </c>
      <c r="G1646" s="28" t="str">
        <f>IF(OR(記入用!G1646=0,記入用!H1646=0),"",ROUND((記入用!G1646+記入用!H1646)/2,0))</f>
        <v/>
      </c>
      <c r="I1646" s="28" t="str">
        <f>IF(記入用!I1646="","",記入用!I1646)</f>
        <v/>
      </c>
      <c r="K1646" s="28" t="str">
        <f>IF(記入用!J1646="","",ROUNDDOWN(記入用!J1646,0))</f>
        <v/>
      </c>
      <c r="M1646" s="28" t="str">
        <f>IF(記入用!K1646="","",記入用!K1646)</f>
        <v/>
      </c>
      <c r="O1646" s="28" t="str">
        <f>IF(記入用!M1646="","",記入用!M1646)</f>
        <v/>
      </c>
      <c r="Q1646" s="28" t="str">
        <f>IF(記入用!L1646="","",記入用!L1646)</f>
        <v/>
      </c>
      <c r="S1646" s="28" t="str">
        <f>IF(記入用!N1646="","",ROUNDUP(記入用!N1646,1))</f>
        <v/>
      </c>
      <c r="U1646" s="28" t="str">
        <f>IF(記入用!O1646="","",ROUNDDOWN(記入用!O1646,0))</f>
        <v/>
      </c>
      <c r="W1646" s="28" t="str">
        <f>IF(記入用!P1646="","",ROUNDDOWN(記入用!P1646,0))</f>
        <v/>
      </c>
    </row>
    <row r="1647" spans="1:23">
      <c r="A1647" s="28" t="str">
        <f>IF(記入用!A1647="","",記入用!A1647)</f>
        <v/>
      </c>
      <c r="B1647" s="28" t="str">
        <f>IF(記入用!B1647="","",記入用!B1647)</f>
        <v/>
      </c>
      <c r="C1647" s="28" t="str">
        <f>IF(記入用!C1647="","",記入用!C1647)</f>
        <v/>
      </c>
      <c r="D1647" s="28" t="str">
        <f>IF(記入用!D1647="","",記入用!D1647)</f>
        <v/>
      </c>
      <c r="E1647" s="28" t="str">
        <f>IF(記入用!E1647="","",記入用!E1647)</f>
        <v/>
      </c>
      <c r="F1647" s="28" t="str">
        <f>IF(記入用!F1647="","",記入用!F1647)</f>
        <v/>
      </c>
      <c r="G1647" s="28" t="str">
        <f>IF(OR(記入用!G1647=0,記入用!H1647=0),"",ROUND((記入用!G1647+記入用!H1647)/2,0))</f>
        <v/>
      </c>
      <c r="I1647" s="28" t="str">
        <f>IF(記入用!I1647="","",記入用!I1647)</f>
        <v/>
      </c>
      <c r="K1647" s="28" t="str">
        <f>IF(記入用!J1647="","",ROUNDDOWN(記入用!J1647,0))</f>
        <v/>
      </c>
      <c r="M1647" s="28" t="str">
        <f>IF(記入用!K1647="","",記入用!K1647)</f>
        <v/>
      </c>
      <c r="O1647" s="28" t="str">
        <f>IF(記入用!M1647="","",記入用!M1647)</f>
        <v/>
      </c>
      <c r="Q1647" s="28" t="str">
        <f>IF(記入用!L1647="","",記入用!L1647)</f>
        <v/>
      </c>
      <c r="S1647" s="28" t="str">
        <f>IF(記入用!N1647="","",ROUNDUP(記入用!N1647,1))</f>
        <v/>
      </c>
      <c r="U1647" s="28" t="str">
        <f>IF(記入用!O1647="","",ROUNDDOWN(記入用!O1647,0))</f>
        <v/>
      </c>
      <c r="W1647" s="28" t="str">
        <f>IF(記入用!P1647="","",ROUNDDOWN(記入用!P1647,0))</f>
        <v/>
      </c>
    </row>
    <row r="1648" spans="1:23">
      <c r="A1648" s="28" t="str">
        <f>IF(記入用!A1648="","",記入用!A1648)</f>
        <v/>
      </c>
      <c r="B1648" s="28" t="str">
        <f>IF(記入用!B1648="","",記入用!B1648)</f>
        <v/>
      </c>
      <c r="C1648" s="28" t="str">
        <f>IF(記入用!C1648="","",記入用!C1648)</f>
        <v/>
      </c>
      <c r="D1648" s="28" t="str">
        <f>IF(記入用!D1648="","",記入用!D1648)</f>
        <v/>
      </c>
      <c r="E1648" s="28" t="str">
        <f>IF(記入用!E1648="","",記入用!E1648)</f>
        <v/>
      </c>
      <c r="F1648" s="28" t="str">
        <f>IF(記入用!F1648="","",記入用!F1648)</f>
        <v/>
      </c>
      <c r="G1648" s="28" t="str">
        <f>IF(OR(記入用!G1648=0,記入用!H1648=0),"",ROUND((記入用!G1648+記入用!H1648)/2,0))</f>
        <v/>
      </c>
      <c r="I1648" s="28" t="str">
        <f>IF(記入用!I1648="","",記入用!I1648)</f>
        <v/>
      </c>
      <c r="K1648" s="28" t="str">
        <f>IF(記入用!J1648="","",ROUNDDOWN(記入用!J1648,0))</f>
        <v/>
      </c>
      <c r="M1648" s="28" t="str">
        <f>IF(記入用!K1648="","",記入用!K1648)</f>
        <v/>
      </c>
      <c r="O1648" s="28" t="str">
        <f>IF(記入用!M1648="","",記入用!M1648)</f>
        <v/>
      </c>
      <c r="Q1648" s="28" t="str">
        <f>IF(記入用!L1648="","",記入用!L1648)</f>
        <v/>
      </c>
      <c r="S1648" s="28" t="str">
        <f>IF(記入用!N1648="","",ROUNDUP(記入用!N1648,1))</f>
        <v/>
      </c>
      <c r="U1648" s="28" t="str">
        <f>IF(記入用!O1648="","",ROUNDDOWN(記入用!O1648,0))</f>
        <v/>
      </c>
      <c r="W1648" s="28" t="str">
        <f>IF(記入用!P1648="","",ROUNDDOWN(記入用!P1648,0))</f>
        <v/>
      </c>
    </row>
    <row r="1649" spans="1:23">
      <c r="A1649" s="28" t="str">
        <f>IF(記入用!A1649="","",記入用!A1649)</f>
        <v/>
      </c>
      <c r="B1649" s="28" t="str">
        <f>IF(記入用!B1649="","",記入用!B1649)</f>
        <v/>
      </c>
      <c r="C1649" s="28" t="str">
        <f>IF(記入用!C1649="","",記入用!C1649)</f>
        <v/>
      </c>
      <c r="D1649" s="28" t="str">
        <f>IF(記入用!D1649="","",記入用!D1649)</f>
        <v/>
      </c>
      <c r="E1649" s="28" t="str">
        <f>IF(記入用!E1649="","",記入用!E1649)</f>
        <v/>
      </c>
      <c r="F1649" s="28" t="str">
        <f>IF(記入用!F1649="","",記入用!F1649)</f>
        <v/>
      </c>
      <c r="G1649" s="28" t="str">
        <f>IF(OR(記入用!G1649=0,記入用!H1649=0),"",ROUND((記入用!G1649+記入用!H1649)/2,0))</f>
        <v/>
      </c>
      <c r="I1649" s="28" t="str">
        <f>IF(記入用!I1649="","",記入用!I1649)</f>
        <v/>
      </c>
      <c r="K1649" s="28" t="str">
        <f>IF(記入用!J1649="","",ROUNDDOWN(記入用!J1649,0))</f>
        <v/>
      </c>
      <c r="M1649" s="28" t="str">
        <f>IF(記入用!K1649="","",記入用!K1649)</f>
        <v/>
      </c>
      <c r="O1649" s="28" t="str">
        <f>IF(記入用!M1649="","",記入用!M1649)</f>
        <v/>
      </c>
      <c r="Q1649" s="28" t="str">
        <f>IF(記入用!L1649="","",記入用!L1649)</f>
        <v/>
      </c>
      <c r="S1649" s="28" t="str">
        <f>IF(記入用!N1649="","",ROUNDUP(記入用!N1649,1))</f>
        <v/>
      </c>
      <c r="U1649" s="28" t="str">
        <f>IF(記入用!O1649="","",ROUNDDOWN(記入用!O1649,0))</f>
        <v/>
      </c>
      <c r="W1649" s="28" t="str">
        <f>IF(記入用!P1649="","",ROUNDDOWN(記入用!P1649,0))</f>
        <v/>
      </c>
    </row>
    <row r="1650" spans="1:23">
      <c r="A1650" s="28" t="str">
        <f>IF(記入用!A1650="","",記入用!A1650)</f>
        <v/>
      </c>
      <c r="B1650" s="28" t="str">
        <f>IF(記入用!B1650="","",記入用!B1650)</f>
        <v/>
      </c>
      <c r="C1650" s="28" t="str">
        <f>IF(記入用!C1650="","",記入用!C1650)</f>
        <v/>
      </c>
      <c r="D1650" s="28" t="str">
        <f>IF(記入用!D1650="","",記入用!D1650)</f>
        <v/>
      </c>
      <c r="E1650" s="28" t="str">
        <f>IF(記入用!E1650="","",記入用!E1650)</f>
        <v/>
      </c>
      <c r="F1650" s="28" t="str">
        <f>IF(記入用!F1650="","",記入用!F1650)</f>
        <v/>
      </c>
      <c r="G1650" s="28" t="str">
        <f>IF(OR(記入用!G1650=0,記入用!H1650=0),"",ROUND((記入用!G1650+記入用!H1650)/2,0))</f>
        <v/>
      </c>
      <c r="I1650" s="28" t="str">
        <f>IF(記入用!I1650="","",記入用!I1650)</f>
        <v/>
      </c>
      <c r="K1650" s="28" t="str">
        <f>IF(記入用!J1650="","",ROUNDDOWN(記入用!J1650,0))</f>
        <v/>
      </c>
      <c r="M1650" s="28" t="str">
        <f>IF(記入用!K1650="","",記入用!K1650)</f>
        <v/>
      </c>
      <c r="O1650" s="28" t="str">
        <f>IF(記入用!M1650="","",記入用!M1650)</f>
        <v/>
      </c>
      <c r="Q1650" s="28" t="str">
        <f>IF(記入用!L1650="","",記入用!L1650)</f>
        <v/>
      </c>
      <c r="S1650" s="28" t="str">
        <f>IF(記入用!N1650="","",ROUNDUP(記入用!N1650,1))</f>
        <v/>
      </c>
      <c r="U1650" s="28" t="str">
        <f>IF(記入用!O1650="","",ROUNDDOWN(記入用!O1650,0))</f>
        <v/>
      </c>
      <c r="W1650" s="28" t="str">
        <f>IF(記入用!P1650="","",ROUNDDOWN(記入用!P1650,0))</f>
        <v/>
      </c>
    </row>
    <row r="1651" spans="1:23">
      <c r="A1651" s="28" t="str">
        <f>IF(記入用!A1651="","",記入用!A1651)</f>
        <v/>
      </c>
      <c r="B1651" s="28" t="str">
        <f>IF(記入用!B1651="","",記入用!B1651)</f>
        <v/>
      </c>
      <c r="C1651" s="28" t="str">
        <f>IF(記入用!C1651="","",記入用!C1651)</f>
        <v/>
      </c>
      <c r="D1651" s="28" t="str">
        <f>IF(記入用!D1651="","",記入用!D1651)</f>
        <v/>
      </c>
      <c r="E1651" s="28" t="str">
        <f>IF(記入用!E1651="","",記入用!E1651)</f>
        <v/>
      </c>
      <c r="F1651" s="28" t="str">
        <f>IF(記入用!F1651="","",記入用!F1651)</f>
        <v/>
      </c>
      <c r="G1651" s="28" t="str">
        <f>IF(OR(記入用!G1651=0,記入用!H1651=0),"",ROUND((記入用!G1651+記入用!H1651)/2,0))</f>
        <v/>
      </c>
      <c r="I1651" s="28" t="str">
        <f>IF(記入用!I1651="","",記入用!I1651)</f>
        <v/>
      </c>
      <c r="K1651" s="28" t="str">
        <f>IF(記入用!J1651="","",ROUNDDOWN(記入用!J1651,0))</f>
        <v/>
      </c>
      <c r="M1651" s="28" t="str">
        <f>IF(記入用!K1651="","",記入用!K1651)</f>
        <v/>
      </c>
      <c r="O1651" s="28" t="str">
        <f>IF(記入用!M1651="","",記入用!M1651)</f>
        <v/>
      </c>
      <c r="Q1651" s="28" t="str">
        <f>IF(記入用!L1651="","",記入用!L1651)</f>
        <v/>
      </c>
      <c r="S1651" s="28" t="str">
        <f>IF(記入用!N1651="","",ROUNDUP(記入用!N1651,1))</f>
        <v/>
      </c>
      <c r="U1651" s="28" t="str">
        <f>IF(記入用!O1651="","",ROUNDDOWN(記入用!O1651,0))</f>
        <v/>
      </c>
      <c r="W1651" s="28" t="str">
        <f>IF(記入用!P1651="","",ROUNDDOWN(記入用!P1651,0))</f>
        <v/>
      </c>
    </row>
    <row r="1652" spans="1:23">
      <c r="A1652" s="28" t="str">
        <f>IF(記入用!A1652="","",記入用!A1652)</f>
        <v/>
      </c>
      <c r="B1652" s="28" t="str">
        <f>IF(記入用!B1652="","",記入用!B1652)</f>
        <v/>
      </c>
      <c r="C1652" s="28" t="str">
        <f>IF(記入用!C1652="","",記入用!C1652)</f>
        <v/>
      </c>
      <c r="D1652" s="28" t="str">
        <f>IF(記入用!D1652="","",記入用!D1652)</f>
        <v/>
      </c>
      <c r="E1652" s="28" t="str">
        <f>IF(記入用!E1652="","",記入用!E1652)</f>
        <v/>
      </c>
      <c r="F1652" s="28" t="str">
        <f>IF(記入用!F1652="","",記入用!F1652)</f>
        <v/>
      </c>
      <c r="G1652" s="28" t="str">
        <f>IF(OR(記入用!G1652=0,記入用!H1652=0),"",ROUND((記入用!G1652+記入用!H1652)/2,0))</f>
        <v/>
      </c>
      <c r="I1652" s="28" t="str">
        <f>IF(記入用!I1652="","",記入用!I1652)</f>
        <v/>
      </c>
      <c r="K1652" s="28" t="str">
        <f>IF(記入用!J1652="","",ROUNDDOWN(記入用!J1652,0))</f>
        <v/>
      </c>
      <c r="M1652" s="28" t="str">
        <f>IF(記入用!K1652="","",記入用!K1652)</f>
        <v/>
      </c>
      <c r="O1652" s="28" t="str">
        <f>IF(記入用!M1652="","",記入用!M1652)</f>
        <v/>
      </c>
      <c r="Q1652" s="28" t="str">
        <f>IF(記入用!L1652="","",記入用!L1652)</f>
        <v/>
      </c>
      <c r="S1652" s="28" t="str">
        <f>IF(記入用!N1652="","",ROUNDUP(記入用!N1652,1))</f>
        <v/>
      </c>
      <c r="U1652" s="28" t="str">
        <f>IF(記入用!O1652="","",ROUNDDOWN(記入用!O1652,0))</f>
        <v/>
      </c>
      <c r="W1652" s="28" t="str">
        <f>IF(記入用!P1652="","",ROUNDDOWN(記入用!P1652,0))</f>
        <v/>
      </c>
    </row>
    <row r="1653" spans="1:23">
      <c r="A1653" s="28" t="str">
        <f>IF(記入用!A1653="","",記入用!A1653)</f>
        <v/>
      </c>
      <c r="B1653" s="28" t="str">
        <f>IF(記入用!B1653="","",記入用!B1653)</f>
        <v/>
      </c>
      <c r="C1653" s="28" t="str">
        <f>IF(記入用!C1653="","",記入用!C1653)</f>
        <v/>
      </c>
      <c r="D1653" s="28" t="str">
        <f>IF(記入用!D1653="","",記入用!D1653)</f>
        <v/>
      </c>
      <c r="E1653" s="28" t="str">
        <f>IF(記入用!E1653="","",記入用!E1653)</f>
        <v/>
      </c>
      <c r="F1653" s="28" t="str">
        <f>IF(記入用!F1653="","",記入用!F1653)</f>
        <v/>
      </c>
      <c r="G1653" s="28" t="str">
        <f>IF(OR(記入用!G1653=0,記入用!H1653=0),"",ROUND((記入用!G1653+記入用!H1653)/2,0))</f>
        <v/>
      </c>
      <c r="I1653" s="28" t="str">
        <f>IF(記入用!I1653="","",記入用!I1653)</f>
        <v/>
      </c>
      <c r="K1653" s="28" t="str">
        <f>IF(記入用!J1653="","",ROUNDDOWN(記入用!J1653,0))</f>
        <v/>
      </c>
      <c r="M1653" s="28" t="str">
        <f>IF(記入用!K1653="","",記入用!K1653)</f>
        <v/>
      </c>
      <c r="O1653" s="28" t="str">
        <f>IF(記入用!M1653="","",記入用!M1653)</f>
        <v/>
      </c>
      <c r="Q1653" s="28" t="str">
        <f>IF(記入用!L1653="","",記入用!L1653)</f>
        <v/>
      </c>
      <c r="S1653" s="28" t="str">
        <f>IF(記入用!N1653="","",ROUNDUP(記入用!N1653,1))</f>
        <v/>
      </c>
      <c r="U1653" s="28" t="str">
        <f>IF(記入用!O1653="","",ROUNDDOWN(記入用!O1653,0))</f>
        <v/>
      </c>
      <c r="W1653" s="28" t="str">
        <f>IF(記入用!P1653="","",ROUNDDOWN(記入用!P1653,0))</f>
        <v/>
      </c>
    </row>
    <row r="1654" spans="1:23">
      <c r="A1654" s="28" t="str">
        <f>IF(記入用!A1654="","",記入用!A1654)</f>
        <v/>
      </c>
      <c r="B1654" s="28" t="str">
        <f>IF(記入用!B1654="","",記入用!B1654)</f>
        <v/>
      </c>
      <c r="C1654" s="28" t="str">
        <f>IF(記入用!C1654="","",記入用!C1654)</f>
        <v/>
      </c>
      <c r="D1654" s="28" t="str">
        <f>IF(記入用!D1654="","",記入用!D1654)</f>
        <v/>
      </c>
      <c r="E1654" s="28" t="str">
        <f>IF(記入用!E1654="","",記入用!E1654)</f>
        <v/>
      </c>
      <c r="F1654" s="28" t="str">
        <f>IF(記入用!F1654="","",記入用!F1654)</f>
        <v/>
      </c>
      <c r="G1654" s="28" t="str">
        <f>IF(OR(記入用!G1654=0,記入用!H1654=0),"",ROUND((記入用!G1654+記入用!H1654)/2,0))</f>
        <v/>
      </c>
      <c r="I1654" s="28" t="str">
        <f>IF(記入用!I1654="","",記入用!I1654)</f>
        <v/>
      </c>
      <c r="K1654" s="28" t="str">
        <f>IF(記入用!J1654="","",ROUNDDOWN(記入用!J1654,0))</f>
        <v/>
      </c>
      <c r="M1654" s="28" t="str">
        <f>IF(記入用!K1654="","",記入用!K1654)</f>
        <v/>
      </c>
      <c r="O1654" s="28" t="str">
        <f>IF(記入用!M1654="","",記入用!M1654)</f>
        <v/>
      </c>
      <c r="Q1654" s="28" t="str">
        <f>IF(記入用!L1654="","",記入用!L1654)</f>
        <v/>
      </c>
      <c r="S1654" s="28" t="str">
        <f>IF(記入用!N1654="","",ROUNDUP(記入用!N1654,1))</f>
        <v/>
      </c>
      <c r="U1654" s="28" t="str">
        <f>IF(記入用!O1654="","",ROUNDDOWN(記入用!O1654,0))</f>
        <v/>
      </c>
      <c r="W1654" s="28" t="str">
        <f>IF(記入用!P1654="","",ROUNDDOWN(記入用!P1654,0))</f>
        <v/>
      </c>
    </row>
    <row r="1655" spans="1:23">
      <c r="A1655" s="28" t="str">
        <f>IF(記入用!A1655="","",記入用!A1655)</f>
        <v/>
      </c>
      <c r="B1655" s="28" t="str">
        <f>IF(記入用!B1655="","",記入用!B1655)</f>
        <v/>
      </c>
      <c r="C1655" s="28" t="str">
        <f>IF(記入用!C1655="","",記入用!C1655)</f>
        <v/>
      </c>
      <c r="D1655" s="28" t="str">
        <f>IF(記入用!D1655="","",記入用!D1655)</f>
        <v/>
      </c>
      <c r="E1655" s="28" t="str">
        <f>IF(記入用!E1655="","",記入用!E1655)</f>
        <v/>
      </c>
      <c r="F1655" s="28" t="str">
        <f>IF(記入用!F1655="","",記入用!F1655)</f>
        <v/>
      </c>
      <c r="G1655" s="28" t="str">
        <f>IF(OR(記入用!G1655=0,記入用!H1655=0),"",ROUND((記入用!G1655+記入用!H1655)/2,0))</f>
        <v/>
      </c>
      <c r="I1655" s="28" t="str">
        <f>IF(記入用!I1655="","",記入用!I1655)</f>
        <v/>
      </c>
      <c r="K1655" s="28" t="str">
        <f>IF(記入用!J1655="","",ROUNDDOWN(記入用!J1655,0))</f>
        <v/>
      </c>
      <c r="M1655" s="28" t="str">
        <f>IF(記入用!K1655="","",記入用!K1655)</f>
        <v/>
      </c>
      <c r="O1655" s="28" t="str">
        <f>IF(記入用!M1655="","",記入用!M1655)</f>
        <v/>
      </c>
      <c r="Q1655" s="28" t="str">
        <f>IF(記入用!L1655="","",記入用!L1655)</f>
        <v/>
      </c>
      <c r="S1655" s="28" t="str">
        <f>IF(記入用!N1655="","",ROUNDUP(記入用!N1655,1))</f>
        <v/>
      </c>
      <c r="U1655" s="28" t="str">
        <f>IF(記入用!O1655="","",ROUNDDOWN(記入用!O1655,0))</f>
        <v/>
      </c>
      <c r="W1655" s="28" t="str">
        <f>IF(記入用!P1655="","",ROUNDDOWN(記入用!P1655,0))</f>
        <v/>
      </c>
    </row>
    <row r="1656" spans="1:23">
      <c r="A1656" s="28" t="str">
        <f>IF(記入用!A1656="","",記入用!A1656)</f>
        <v/>
      </c>
      <c r="B1656" s="28" t="str">
        <f>IF(記入用!B1656="","",記入用!B1656)</f>
        <v/>
      </c>
      <c r="C1656" s="28" t="str">
        <f>IF(記入用!C1656="","",記入用!C1656)</f>
        <v/>
      </c>
      <c r="D1656" s="28" t="str">
        <f>IF(記入用!D1656="","",記入用!D1656)</f>
        <v/>
      </c>
      <c r="E1656" s="28" t="str">
        <f>IF(記入用!E1656="","",記入用!E1656)</f>
        <v/>
      </c>
      <c r="F1656" s="28" t="str">
        <f>IF(記入用!F1656="","",記入用!F1656)</f>
        <v/>
      </c>
      <c r="G1656" s="28" t="str">
        <f>IF(OR(記入用!G1656=0,記入用!H1656=0),"",ROUND((記入用!G1656+記入用!H1656)/2,0))</f>
        <v/>
      </c>
      <c r="I1656" s="28" t="str">
        <f>IF(記入用!I1656="","",記入用!I1656)</f>
        <v/>
      </c>
      <c r="K1656" s="28" t="str">
        <f>IF(記入用!J1656="","",ROUNDDOWN(記入用!J1656,0))</f>
        <v/>
      </c>
      <c r="M1656" s="28" t="str">
        <f>IF(記入用!K1656="","",記入用!K1656)</f>
        <v/>
      </c>
      <c r="O1656" s="28" t="str">
        <f>IF(記入用!M1656="","",記入用!M1656)</f>
        <v/>
      </c>
      <c r="Q1656" s="28" t="str">
        <f>IF(記入用!L1656="","",記入用!L1656)</f>
        <v/>
      </c>
      <c r="S1656" s="28" t="str">
        <f>IF(記入用!N1656="","",ROUNDUP(記入用!N1656,1))</f>
        <v/>
      </c>
      <c r="U1656" s="28" t="str">
        <f>IF(記入用!O1656="","",ROUNDDOWN(記入用!O1656,0))</f>
        <v/>
      </c>
      <c r="W1656" s="28" t="str">
        <f>IF(記入用!P1656="","",ROUNDDOWN(記入用!P1656,0))</f>
        <v/>
      </c>
    </row>
    <row r="1657" spans="1:23">
      <c r="A1657" s="28" t="str">
        <f>IF(記入用!A1657="","",記入用!A1657)</f>
        <v/>
      </c>
      <c r="B1657" s="28" t="str">
        <f>IF(記入用!B1657="","",記入用!B1657)</f>
        <v/>
      </c>
      <c r="C1657" s="28" t="str">
        <f>IF(記入用!C1657="","",記入用!C1657)</f>
        <v/>
      </c>
      <c r="D1657" s="28" t="str">
        <f>IF(記入用!D1657="","",記入用!D1657)</f>
        <v/>
      </c>
      <c r="E1657" s="28" t="str">
        <f>IF(記入用!E1657="","",記入用!E1657)</f>
        <v/>
      </c>
      <c r="F1657" s="28" t="str">
        <f>IF(記入用!F1657="","",記入用!F1657)</f>
        <v/>
      </c>
      <c r="G1657" s="28" t="str">
        <f>IF(OR(記入用!G1657=0,記入用!H1657=0),"",ROUND((記入用!G1657+記入用!H1657)/2,0))</f>
        <v/>
      </c>
      <c r="I1657" s="28" t="str">
        <f>IF(記入用!I1657="","",記入用!I1657)</f>
        <v/>
      </c>
      <c r="K1657" s="28" t="str">
        <f>IF(記入用!J1657="","",ROUNDDOWN(記入用!J1657,0))</f>
        <v/>
      </c>
      <c r="M1657" s="28" t="str">
        <f>IF(記入用!K1657="","",記入用!K1657)</f>
        <v/>
      </c>
      <c r="O1657" s="28" t="str">
        <f>IF(記入用!M1657="","",記入用!M1657)</f>
        <v/>
      </c>
      <c r="Q1657" s="28" t="str">
        <f>IF(記入用!L1657="","",記入用!L1657)</f>
        <v/>
      </c>
      <c r="S1657" s="28" t="str">
        <f>IF(記入用!N1657="","",ROUNDUP(記入用!N1657,1))</f>
        <v/>
      </c>
      <c r="U1657" s="28" t="str">
        <f>IF(記入用!O1657="","",ROUNDDOWN(記入用!O1657,0))</f>
        <v/>
      </c>
      <c r="W1657" s="28" t="str">
        <f>IF(記入用!P1657="","",ROUNDDOWN(記入用!P1657,0))</f>
        <v/>
      </c>
    </row>
    <row r="1658" spans="1:23">
      <c r="A1658" s="28" t="str">
        <f>IF(記入用!A1658="","",記入用!A1658)</f>
        <v/>
      </c>
      <c r="B1658" s="28" t="str">
        <f>IF(記入用!B1658="","",記入用!B1658)</f>
        <v/>
      </c>
      <c r="C1658" s="28" t="str">
        <f>IF(記入用!C1658="","",記入用!C1658)</f>
        <v/>
      </c>
      <c r="D1658" s="28" t="str">
        <f>IF(記入用!D1658="","",記入用!D1658)</f>
        <v/>
      </c>
      <c r="E1658" s="28" t="str">
        <f>IF(記入用!E1658="","",記入用!E1658)</f>
        <v/>
      </c>
      <c r="F1658" s="28" t="str">
        <f>IF(記入用!F1658="","",記入用!F1658)</f>
        <v/>
      </c>
      <c r="G1658" s="28" t="str">
        <f>IF(OR(記入用!G1658=0,記入用!H1658=0),"",ROUND((記入用!G1658+記入用!H1658)/2,0))</f>
        <v/>
      </c>
      <c r="I1658" s="28" t="str">
        <f>IF(記入用!I1658="","",記入用!I1658)</f>
        <v/>
      </c>
      <c r="K1658" s="28" t="str">
        <f>IF(記入用!J1658="","",ROUNDDOWN(記入用!J1658,0))</f>
        <v/>
      </c>
      <c r="M1658" s="28" t="str">
        <f>IF(記入用!K1658="","",記入用!K1658)</f>
        <v/>
      </c>
      <c r="O1658" s="28" t="str">
        <f>IF(記入用!M1658="","",記入用!M1658)</f>
        <v/>
      </c>
      <c r="Q1658" s="28" t="str">
        <f>IF(記入用!L1658="","",記入用!L1658)</f>
        <v/>
      </c>
      <c r="S1658" s="28" t="str">
        <f>IF(記入用!N1658="","",ROUNDUP(記入用!N1658,1))</f>
        <v/>
      </c>
      <c r="U1658" s="28" t="str">
        <f>IF(記入用!O1658="","",ROUNDDOWN(記入用!O1658,0))</f>
        <v/>
      </c>
      <c r="W1658" s="28" t="str">
        <f>IF(記入用!P1658="","",ROUNDDOWN(記入用!P1658,0))</f>
        <v/>
      </c>
    </row>
    <row r="1659" spans="1:23">
      <c r="A1659" s="28" t="str">
        <f>IF(記入用!A1659="","",記入用!A1659)</f>
        <v/>
      </c>
      <c r="B1659" s="28" t="str">
        <f>IF(記入用!B1659="","",記入用!B1659)</f>
        <v/>
      </c>
      <c r="C1659" s="28" t="str">
        <f>IF(記入用!C1659="","",記入用!C1659)</f>
        <v/>
      </c>
      <c r="D1659" s="28" t="str">
        <f>IF(記入用!D1659="","",記入用!D1659)</f>
        <v/>
      </c>
      <c r="E1659" s="28" t="str">
        <f>IF(記入用!E1659="","",記入用!E1659)</f>
        <v/>
      </c>
      <c r="F1659" s="28" t="str">
        <f>IF(記入用!F1659="","",記入用!F1659)</f>
        <v/>
      </c>
      <c r="G1659" s="28" t="str">
        <f>IF(OR(記入用!G1659=0,記入用!H1659=0),"",ROUND((記入用!G1659+記入用!H1659)/2,0))</f>
        <v/>
      </c>
      <c r="I1659" s="28" t="str">
        <f>IF(記入用!I1659="","",記入用!I1659)</f>
        <v/>
      </c>
      <c r="K1659" s="28" t="str">
        <f>IF(記入用!J1659="","",ROUNDDOWN(記入用!J1659,0))</f>
        <v/>
      </c>
      <c r="M1659" s="28" t="str">
        <f>IF(記入用!K1659="","",記入用!K1659)</f>
        <v/>
      </c>
      <c r="O1659" s="28" t="str">
        <f>IF(記入用!M1659="","",記入用!M1659)</f>
        <v/>
      </c>
      <c r="Q1659" s="28" t="str">
        <f>IF(記入用!L1659="","",記入用!L1659)</f>
        <v/>
      </c>
      <c r="S1659" s="28" t="str">
        <f>IF(記入用!N1659="","",ROUNDUP(記入用!N1659,1))</f>
        <v/>
      </c>
      <c r="U1659" s="28" t="str">
        <f>IF(記入用!O1659="","",ROUNDDOWN(記入用!O1659,0))</f>
        <v/>
      </c>
      <c r="W1659" s="28" t="str">
        <f>IF(記入用!P1659="","",ROUNDDOWN(記入用!P1659,0))</f>
        <v/>
      </c>
    </row>
    <row r="1660" spans="1:23">
      <c r="A1660" s="28" t="str">
        <f>IF(記入用!A1660="","",記入用!A1660)</f>
        <v/>
      </c>
      <c r="B1660" s="28" t="str">
        <f>IF(記入用!B1660="","",記入用!B1660)</f>
        <v/>
      </c>
      <c r="C1660" s="28" t="str">
        <f>IF(記入用!C1660="","",記入用!C1660)</f>
        <v/>
      </c>
      <c r="D1660" s="28" t="str">
        <f>IF(記入用!D1660="","",記入用!D1660)</f>
        <v/>
      </c>
      <c r="E1660" s="28" t="str">
        <f>IF(記入用!E1660="","",記入用!E1660)</f>
        <v/>
      </c>
      <c r="F1660" s="28" t="str">
        <f>IF(記入用!F1660="","",記入用!F1660)</f>
        <v/>
      </c>
      <c r="G1660" s="28" t="str">
        <f>IF(OR(記入用!G1660=0,記入用!H1660=0),"",ROUND((記入用!G1660+記入用!H1660)/2,0))</f>
        <v/>
      </c>
      <c r="I1660" s="28" t="str">
        <f>IF(記入用!I1660="","",記入用!I1660)</f>
        <v/>
      </c>
      <c r="K1660" s="28" t="str">
        <f>IF(記入用!J1660="","",ROUNDDOWN(記入用!J1660,0))</f>
        <v/>
      </c>
      <c r="M1660" s="28" t="str">
        <f>IF(記入用!K1660="","",記入用!K1660)</f>
        <v/>
      </c>
      <c r="O1660" s="28" t="str">
        <f>IF(記入用!M1660="","",記入用!M1660)</f>
        <v/>
      </c>
      <c r="Q1660" s="28" t="str">
        <f>IF(記入用!L1660="","",記入用!L1660)</f>
        <v/>
      </c>
      <c r="S1660" s="28" t="str">
        <f>IF(記入用!N1660="","",ROUNDUP(記入用!N1660,1))</f>
        <v/>
      </c>
      <c r="U1660" s="28" t="str">
        <f>IF(記入用!O1660="","",ROUNDDOWN(記入用!O1660,0))</f>
        <v/>
      </c>
      <c r="W1660" s="28" t="str">
        <f>IF(記入用!P1660="","",ROUNDDOWN(記入用!P1660,0))</f>
        <v/>
      </c>
    </row>
    <row r="1661" spans="1:23">
      <c r="A1661" s="28" t="str">
        <f>IF(記入用!A1661="","",記入用!A1661)</f>
        <v/>
      </c>
      <c r="B1661" s="28" t="str">
        <f>IF(記入用!B1661="","",記入用!B1661)</f>
        <v/>
      </c>
      <c r="C1661" s="28" t="str">
        <f>IF(記入用!C1661="","",記入用!C1661)</f>
        <v/>
      </c>
      <c r="D1661" s="28" t="str">
        <f>IF(記入用!D1661="","",記入用!D1661)</f>
        <v/>
      </c>
      <c r="E1661" s="28" t="str">
        <f>IF(記入用!E1661="","",記入用!E1661)</f>
        <v/>
      </c>
      <c r="F1661" s="28" t="str">
        <f>IF(記入用!F1661="","",記入用!F1661)</f>
        <v/>
      </c>
      <c r="G1661" s="28" t="str">
        <f>IF(OR(記入用!G1661=0,記入用!H1661=0),"",ROUND((記入用!G1661+記入用!H1661)/2,0))</f>
        <v/>
      </c>
      <c r="I1661" s="28" t="str">
        <f>IF(記入用!I1661="","",記入用!I1661)</f>
        <v/>
      </c>
      <c r="K1661" s="28" t="str">
        <f>IF(記入用!J1661="","",ROUNDDOWN(記入用!J1661,0))</f>
        <v/>
      </c>
      <c r="M1661" s="28" t="str">
        <f>IF(記入用!K1661="","",記入用!K1661)</f>
        <v/>
      </c>
      <c r="O1661" s="28" t="str">
        <f>IF(記入用!M1661="","",記入用!M1661)</f>
        <v/>
      </c>
      <c r="Q1661" s="28" t="str">
        <f>IF(記入用!L1661="","",記入用!L1661)</f>
        <v/>
      </c>
      <c r="S1661" s="28" t="str">
        <f>IF(記入用!N1661="","",ROUNDUP(記入用!N1661,1))</f>
        <v/>
      </c>
      <c r="U1661" s="28" t="str">
        <f>IF(記入用!O1661="","",ROUNDDOWN(記入用!O1661,0))</f>
        <v/>
      </c>
      <c r="W1661" s="28" t="str">
        <f>IF(記入用!P1661="","",ROUNDDOWN(記入用!P1661,0))</f>
        <v/>
      </c>
    </row>
    <row r="1662" spans="1:23">
      <c r="A1662" s="28" t="str">
        <f>IF(記入用!A1662="","",記入用!A1662)</f>
        <v/>
      </c>
      <c r="B1662" s="28" t="str">
        <f>IF(記入用!B1662="","",記入用!B1662)</f>
        <v/>
      </c>
      <c r="C1662" s="28" t="str">
        <f>IF(記入用!C1662="","",記入用!C1662)</f>
        <v/>
      </c>
      <c r="D1662" s="28" t="str">
        <f>IF(記入用!D1662="","",記入用!D1662)</f>
        <v/>
      </c>
      <c r="E1662" s="28" t="str">
        <f>IF(記入用!E1662="","",記入用!E1662)</f>
        <v/>
      </c>
      <c r="F1662" s="28" t="str">
        <f>IF(記入用!F1662="","",記入用!F1662)</f>
        <v/>
      </c>
      <c r="G1662" s="28" t="str">
        <f>IF(OR(記入用!G1662=0,記入用!H1662=0),"",ROUND((記入用!G1662+記入用!H1662)/2,0))</f>
        <v/>
      </c>
      <c r="I1662" s="28" t="str">
        <f>IF(記入用!I1662="","",記入用!I1662)</f>
        <v/>
      </c>
      <c r="K1662" s="28" t="str">
        <f>IF(記入用!J1662="","",ROUNDDOWN(記入用!J1662,0))</f>
        <v/>
      </c>
      <c r="M1662" s="28" t="str">
        <f>IF(記入用!K1662="","",記入用!K1662)</f>
        <v/>
      </c>
      <c r="O1662" s="28" t="str">
        <f>IF(記入用!M1662="","",記入用!M1662)</f>
        <v/>
      </c>
      <c r="Q1662" s="28" t="str">
        <f>IF(記入用!L1662="","",記入用!L1662)</f>
        <v/>
      </c>
      <c r="S1662" s="28" t="str">
        <f>IF(記入用!N1662="","",ROUNDUP(記入用!N1662,1))</f>
        <v/>
      </c>
      <c r="U1662" s="28" t="str">
        <f>IF(記入用!O1662="","",ROUNDDOWN(記入用!O1662,0))</f>
        <v/>
      </c>
      <c r="W1662" s="28" t="str">
        <f>IF(記入用!P1662="","",ROUNDDOWN(記入用!P1662,0))</f>
        <v/>
      </c>
    </row>
    <row r="1663" spans="1:23">
      <c r="A1663" s="28" t="str">
        <f>IF(記入用!A1663="","",記入用!A1663)</f>
        <v/>
      </c>
      <c r="B1663" s="28" t="str">
        <f>IF(記入用!B1663="","",記入用!B1663)</f>
        <v/>
      </c>
      <c r="C1663" s="28" t="str">
        <f>IF(記入用!C1663="","",記入用!C1663)</f>
        <v/>
      </c>
      <c r="D1663" s="28" t="str">
        <f>IF(記入用!D1663="","",記入用!D1663)</f>
        <v/>
      </c>
      <c r="E1663" s="28" t="str">
        <f>IF(記入用!E1663="","",記入用!E1663)</f>
        <v/>
      </c>
      <c r="F1663" s="28" t="str">
        <f>IF(記入用!F1663="","",記入用!F1663)</f>
        <v/>
      </c>
      <c r="G1663" s="28" t="str">
        <f>IF(OR(記入用!G1663=0,記入用!H1663=0),"",ROUND((記入用!G1663+記入用!H1663)/2,0))</f>
        <v/>
      </c>
      <c r="I1663" s="28" t="str">
        <f>IF(記入用!I1663="","",記入用!I1663)</f>
        <v/>
      </c>
      <c r="K1663" s="28" t="str">
        <f>IF(記入用!J1663="","",ROUNDDOWN(記入用!J1663,0))</f>
        <v/>
      </c>
      <c r="M1663" s="28" t="str">
        <f>IF(記入用!K1663="","",記入用!K1663)</f>
        <v/>
      </c>
      <c r="O1663" s="28" t="str">
        <f>IF(記入用!M1663="","",記入用!M1663)</f>
        <v/>
      </c>
      <c r="Q1663" s="28" t="str">
        <f>IF(記入用!L1663="","",記入用!L1663)</f>
        <v/>
      </c>
      <c r="S1663" s="28" t="str">
        <f>IF(記入用!N1663="","",ROUNDUP(記入用!N1663,1))</f>
        <v/>
      </c>
      <c r="U1663" s="28" t="str">
        <f>IF(記入用!O1663="","",ROUNDDOWN(記入用!O1663,0))</f>
        <v/>
      </c>
      <c r="W1663" s="28" t="str">
        <f>IF(記入用!P1663="","",ROUNDDOWN(記入用!P1663,0))</f>
        <v/>
      </c>
    </row>
    <row r="1664" spans="1:23">
      <c r="A1664" s="28" t="str">
        <f>IF(記入用!A1664="","",記入用!A1664)</f>
        <v/>
      </c>
      <c r="B1664" s="28" t="str">
        <f>IF(記入用!B1664="","",記入用!B1664)</f>
        <v/>
      </c>
      <c r="C1664" s="28" t="str">
        <f>IF(記入用!C1664="","",記入用!C1664)</f>
        <v/>
      </c>
      <c r="D1664" s="28" t="str">
        <f>IF(記入用!D1664="","",記入用!D1664)</f>
        <v/>
      </c>
      <c r="E1664" s="28" t="str">
        <f>IF(記入用!E1664="","",記入用!E1664)</f>
        <v/>
      </c>
      <c r="F1664" s="28" t="str">
        <f>IF(記入用!F1664="","",記入用!F1664)</f>
        <v/>
      </c>
      <c r="G1664" s="28" t="str">
        <f>IF(OR(記入用!G1664=0,記入用!H1664=0),"",ROUND((記入用!G1664+記入用!H1664)/2,0))</f>
        <v/>
      </c>
      <c r="I1664" s="28" t="str">
        <f>IF(記入用!I1664="","",記入用!I1664)</f>
        <v/>
      </c>
      <c r="K1664" s="28" t="str">
        <f>IF(記入用!J1664="","",ROUNDDOWN(記入用!J1664,0))</f>
        <v/>
      </c>
      <c r="M1664" s="28" t="str">
        <f>IF(記入用!K1664="","",記入用!K1664)</f>
        <v/>
      </c>
      <c r="O1664" s="28" t="str">
        <f>IF(記入用!M1664="","",記入用!M1664)</f>
        <v/>
      </c>
      <c r="Q1664" s="28" t="str">
        <f>IF(記入用!L1664="","",記入用!L1664)</f>
        <v/>
      </c>
      <c r="S1664" s="28" t="str">
        <f>IF(記入用!N1664="","",ROUNDUP(記入用!N1664,1))</f>
        <v/>
      </c>
      <c r="U1664" s="28" t="str">
        <f>IF(記入用!O1664="","",ROUNDDOWN(記入用!O1664,0))</f>
        <v/>
      </c>
      <c r="W1664" s="28" t="str">
        <f>IF(記入用!P1664="","",ROUNDDOWN(記入用!P1664,0))</f>
        <v/>
      </c>
    </row>
    <row r="1665" spans="1:23">
      <c r="A1665" s="28" t="str">
        <f>IF(記入用!A1665="","",記入用!A1665)</f>
        <v/>
      </c>
      <c r="B1665" s="28" t="str">
        <f>IF(記入用!B1665="","",記入用!B1665)</f>
        <v/>
      </c>
      <c r="C1665" s="28" t="str">
        <f>IF(記入用!C1665="","",記入用!C1665)</f>
        <v/>
      </c>
      <c r="D1665" s="28" t="str">
        <f>IF(記入用!D1665="","",記入用!D1665)</f>
        <v/>
      </c>
      <c r="E1665" s="28" t="str">
        <f>IF(記入用!E1665="","",記入用!E1665)</f>
        <v/>
      </c>
      <c r="F1665" s="28" t="str">
        <f>IF(記入用!F1665="","",記入用!F1665)</f>
        <v/>
      </c>
      <c r="G1665" s="28" t="str">
        <f>IF(OR(記入用!G1665=0,記入用!H1665=0),"",ROUND((記入用!G1665+記入用!H1665)/2,0))</f>
        <v/>
      </c>
      <c r="I1665" s="28" t="str">
        <f>IF(記入用!I1665="","",記入用!I1665)</f>
        <v/>
      </c>
      <c r="K1665" s="28" t="str">
        <f>IF(記入用!J1665="","",ROUNDDOWN(記入用!J1665,0))</f>
        <v/>
      </c>
      <c r="M1665" s="28" t="str">
        <f>IF(記入用!K1665="","",記入用!K1665)</f>
        <v/>
      </c>
      <c r="O1665" s="28" t="str">
        <f>IF(記入用!M1665="","",記入用!M1665)</f>
        <v/>
      </c>
      <c r="Q1665" s="28" t="str">
        <f>IF(記入用!L1665="","",記入用!L1665)</f>
        <v/>
      </c>
      <c r="S1665" s="28" t="str">
        <f>IF(記入用!N1665="","",ROUNDUP(記入用!N1665,1))</f>
        <v/>
      </c>
      <c r="U1665" s="28" t="str">
        <f>IF(記入用!O1665="","",ROUNDDOWN(記入用!O1665,0))</f>
        <v/>
      </c>
      <c r="W1665" s="28" t="str">
        <f>IF(記入用!P1665="","",ROUNDDOWN(記入用!P1665,0))</f>
        <v/>
      </c>
    </row>
    <row r="1666" spans="1:23">
      <c r="A1666" s="28" t="str">
        <f>IF(記入用!A1666="","",記入用!A1666)</f>
        <v/>
      </c>
      <c r="B1666" s="28" t="str">
        <f>IF(記入用!B1666="","",記入用!B1666)</f>
        <v/>
      </c>
      <c r="C1666" s="28" t="str">
        <f>IF(記入用!C1666="","",記入用!C1666)</f>
        <v/>
      </c>
      <c r="D1666" s="28" t="str">
        <f>IF(記入用!D1666="","",記入用!D1666)</f>
        <v/>
      </c>
      <c r="E1666" s="28" t="str">
        <f>IF(記入用!E1666="","",記入用!E1666)</f>
        <v/>
      </c>
      <c r="F1666" s="28" t="str">
        <f>IF(記入用!F1666="","",記入用!F1666)</f>
        <v/>
      </c>
      <c r="G1666" s="28" t="str">
        <f>IF(OR(記入用!G1666=0,記入用!H1666=0),"",ROUND((記入用!G1666+記入用!H1666)/2,0))</f>
        <v/>
      </c>
      <c r="I1666" s="28" t="str">
        <f>IF(記入用!I1666="","",記入用!I1666)</f>
        <v/>
      </c>
      <c r="K1666" s="28" t="str">
        <f>IF(記入用!J1666="","",ROUNDDOWN(記入用!J1666,0))</f>
        <v/>
      </c>
      <c r="M1666" s="28" t="str">
        <f>IF(記入用!K1666="","",記入用!K1666)</f>
        <v/>
      </c>
      <c r="O1666" s="28" t="str">
        <f>IF(記入用!M1666="","",記入用!M1666)</f>
        <v/>
      </c>
      <c r="Q1666" s="28" t="str">
        <f>IF(記入用!L1666="","",記入用!L1666)</f>
        <v/>
      </c>
      <c r="S1666" s="28" t="str">
        <f>IF(記入用!N1666="","",ROUNDUP(記入用!N1666,1))</f>
        <v/>
      </c>
      <c r="U1666" s="28" t="str">
        <f>IF(記入用!O1666="","",ROUNDDOWN(記入用!O1666,0))</f>
        <v/>
      </c>
      <c r="W1666" s="28" t="str">
        <f>IF(記入用!P1666="","",ROUNDDOWN(記入用!P1666,0))</f>
        <v/>
      </c>
    </row>
    <row r="1667" spans="1:23">
      <c r="A1667" s="28" t="str">
        <f>IF(記入用!A1667="","",記入用!A1667)</f>
        <v/>
      </c>
      <c r="B1667" s="28" t="str">
        <f>IF(記入用!B1667="","",記入用!B1667)</f>
        <v/>
      </c>
      <c r="C1667" s="28" t="str">
        <f>IF(記入用!C1667="","",記入用!C1667)</f>
        <v/>
      </c>
      <c r="D1667" s="28" t="str">
        <f>IF(記入用!D1667="","",記入用!D1667)</f>
        <v/>
      </c>
      <c r="E1667" s="28" t="str">
        <f>IF(記入用!E1667="","",記入用!E1667)</f>
        <v/>
      </c>
      <c r="F1667" s="28" t="str">
        <f>IF(記入用!F1667="","",記入用!F1667)</f>
        <v/>
      </c>
      <c r="G1667" s="28" t="str">
        <f>IF(OR(記入用!G1667=0,記入用!H1667=0),"",ROUND((記入用!G1667+記入用!H1667)/2,0))</f>
        <v/>
      </c>
      <c r="I1667" s="28" t="str">
        <f>IF(記入用!I1667="","",記入用!I1667)</f>
        <v/>
      </c>
      <c r="K1667" s="28" t="str">
        <f>IF(記入用!J1667="","",ROUNDDOWN(記入用!J1667,0))</f>
        <v/>
      </c>
      <c r="M1667" s="28" t="str">
        <f>IF(記入用!K1667="","",記入用!K1667)</f>
        <v/>
      </c>
      <c r="O1667" s="28" t="str">
        <f>IF(記入用!M1667="","",記入用!M1667)</f>
        <v/>
      </c>
      <c r="Q1667" s="28" t="str">
        <f>IF(記入用!L1667="","",記入用!L1667)</f>
        <v/>
      </c>
      <c r="S1667" s="28" t="str">
        <f>IF(記入用!N1667="","",ROUNDUP(記入用!N1667,1))</f>
        <v/>
      </c>
      <c r="U1667" s="28" t="str">
        <f>IF(記入用!O1667="","",ROUNDDOWN(記入用!O1667,0))</f>
        <v/>
      </c>
      <c r="W1667" s="28" t="str">
        <f>IF(記入用!P1667="","",ROUNDDOWN(記入用!P1667,0))</f>
        <v/>
      </c>
    </row>
    <row r="1668" spans="1:23">
      <c r="A1668" s="28" t="str">
        <f>IF(記入用!A1668="","",記入用!A1668)</f>
        <v/>
      </c>
      <c r="B1668" s="28" t="str">
        <f>IF(記入用!B1668="","",記入用!B1668)</f>
        <v/>
      </c>
      <c r="C1668" s="28" t="str">
        <f>IF(記入用!C1668="","",記入用!C1668)</f>
        <v/>
      </c>
      <c r="D1668" s="28" t="str">
        <f>IF(記入用!D1668="","",記入用!D1668)</f>
        <v/>
      </c>
      <c r="E1668" s="28" t="str">
        <f>IF(記入用!E1668="","",記入用!E1668)</f>
        <v/>
      </c>
      <c r="F1668" s="28" t="str">
        <f>IF(記入用!F1668="","",記入用!F1668)</f>
        <v/>
      </c>
      <c r="G1668" s="28" t="str">
        <f>IF(OR(記入用!G1668=0,記入用!H1668=0),"",ROUND((記入用!G1668+記入用!H1668)/2,0))</f>
        <v/>
      </c>
      <c r="I1668" s="28" t="str">
        <f>IF(記入用!I1668="","",記入用!I1668)</f>
        <v/>
      </c>
      <c r="K1668" s="28" t="str">
        <f>IF(記入用!J1668="","",ROUNDDOWN(記入用!J1668,0))</f>
        <v/>
      </c>
      <c r="M1668" s="28" t="str">
        <f>IF(記入用!K1668="","",記入用!K1668)</f>
        <v/>
      </c>
      <c r="O1668" s="28" t="str">
        <f>IF(記入用!M1668="","",記入用!M1668)</f>
        <v/>
      </c>
      <c r="Q1668" s="28" t="str">
        <f>IF(記入用!L1668="","",記入用!L1668)</f>
        <v/>
      </c>
      <c r="S1668" s="28" t="str">
        <f>IF(記入用!N1668="","",ROUNDUP(記入用!N1668,1))</f>
        <v/>
      </c>
      <c r="U1668" s="28" t="str">
        <f>IF(記入用!O1668="","",ROUNDDOWN(記入用!O1668,0))</f>
        <v/>
      </c>
      <c r="W1668" s="28" t="str">
        <f>IF(記入用!P1668="","",ROUNDDOWN(記入用!P1668,0))</f>
        <v/>
      </c>
    </row>
    <row r="1669" spans="1:23">
      <c r="A1669" s="28" t="str">
        <f>IF(記入用!A1669="","",記入用!A1669)</f>
        <v/>
      </c>
      <c r="B1669" s="28" t="str">
        <f>IF(記入用!B1669="","",記入用!B1669)</f>
        <v/>
      </c>
      <c r="C1669" s="28" t="str">
        <f>IF(記入用!C1669="","",記入用!C1669)</f>
        <v/>
      </c>
      <c r="D1669" s="28" t="str">
        <f>IF(記入用!D1669="","",記入用!D1669)</f>
        <v/>
      </c>
      <c r="E1669" s="28" t="str">
        <f>IF(記入用!E1669="","",記入用!E1669)</f>
        <v/>
      </c>
      <c r="F1669" s="28" t="str">
        <f>IF(記入用!F1669="","",記入用!F1669)</f>
        <v/>
      </c>
      <c r="G1669" s="28" t="str">
        <f>IF(OR(記入用!G1669=0,記入用!H1669=0),"",ROUND((記入用!G1669+記入用!H1669)/2,0))</f>
        <v/>
      </c>
      <c r="I1669" s="28" t="str">
        <f>IF(記入用!I1669="","",記入用!I1669)</f>
        <v/>
      </c>
      <c r="K1669" s="28" t="str">
        <f>IF(記入用!J1669="","",ROUNDDOWN(記入用!J1669,0))</f>
        <v/>
      </c>
      <c r="M1669" s="28" t="str">
        <f>IF(記入用!K1669="","",記入用!K1669)</f>
        <v/>
      </c>
      <c r="O1669" s="28" t="str">
        <f>IF(記入用!M1669="","",記入用!M1669)</f>
        <v/>
      </c>
      <c r="Q1669" s="28" t="str">
        <f>IF(記入用!L1669="","",記入用!L1669)</f>
        <v/>
      </c>
      <c r="S1669" s="28" t="str">
        <f>IF(記入用!N1669="","",ROUNDUP(記入用!N1669,1))</f>
        <v/>
      </c>
      <c r="U1669" s="28" t="str">
        <f>IF(記入用!O1669="","",ROUNDDOWN(記入用!O1669,0))</f>
        <v/>
      </c>
      <c r="W1669" s="28" t="str">
        <f>IF(記入用!P1669="","",ROUNDDOWN(記入用!P1669,0))</f>
        <v/>
      </c>
    </row>
    <row r="1670" spans="1:23">
      <c r="A1670" s="28" t="str">
        <f>IF(記入用!A1670="","",記入用!A1670)</f>
        <v/>
      </c>
      <c r="B1670" s="28" t="str">
        <f>IF(記入用!B1670="","",記入用!B1670)</f>
        <v/>
      </c>
      <c r="C1670" s="28" t="str">
        <f>IF(記入用!C1670="","",記入用!C1670)</f>
        <v/>
      </c>
      <c r="D1670" s="28" t="str">
        <f>IF(記入用!D1670="","",記入用!D1670)</f>
        <v/>
      </c>
      <c r="E1670" s="28" t="str">
        <f>IF(記入用!E1670="","",記入用!E1670)</f>
        <v/>
      </c>
      <c r="F1670" s="28" t="str">
        <f>IF(記入用!F1670="","",記入用!F1670)</f>
        <v/>
      </c>
      <c r="G1670" s="28" t="str">
        <f>IF(OR(記入用!G1670=0,記入用!H1670=0),"",ROUND((記入用!G1670+記入用!H1670)/2,0))</f>
        <v/>
      </c>
      <c r="I1670" s="28" t="str">
        <f>IF(記入用!I1670="","",記入用!I1670)</f>
        <v/>
      </c>
      <c r="K1670" s="28" t="str">
        <f>IF(記入用!J1670="","",ROUNDDOWN(記入用!J1670,0))</f>
        <v/>
      </c>
      <c r="M1670" s="28" t="str">
        <f>IF(記入用!K1670="","",記入用!K1670)</f>
        <v/>
      </c>
      <c r="O1670" s="28" t="str">
        <f>IF(記入用!M1670="","",記入用!M1670)</f>
        <v/>
      </c>
      <c r="Q1670" s="28" t="str">
        <f>IF(記入用!L1670="","",記入用!L1670)</f>
        <v/>
      </c>
      <c r="S1670" s="28" t="str">
        <f>IF(記入用!N1670="","",ROUNDUP(記入用!N1670,1))</f>
        <v/>
      </c>
      <c r="U1670" s="28" t="str">
        <f>IF(記入用!O1670="","",ROUNDDOWN(記入用!O1670,0))</f>
        <v/>
      </c>
      <c r="W1670" s="28" t="str">
        <f>IF(記入用!P1670="","",ROUNDDOWN(記入用!P1670,0))</f>
        <v/>
      </c>
    </row>
    <row r="1671" spans="1:23">
      <c r="A1671" s="28" t="str">
        <f>IF(記入用!A1671="","",記入用!A1671)</f>
        <v/>
      </c>
      <c r="B1671" s="28" t="str">
        <f>IF(記入用!B1671="","",記入用!B1671)</f>
        <v/>
      </c>
      <c r="C1671" s="28" t="str">
        <f>IF(記入用!C1671="","",記入用!C1671)</f>
        <v/>
      </c>
      <c r="D1671" s="28" t="str">
        <f>IF(記入用!D1671="","",記入用!D1671)</f>
        <v/>
      </c>
      <c r="E1671" s="28" t="str">
        <f>IF(記入用!E1671="","",記入用!E1671)</f>
        <v/>
      </c>
      <c r="F1671" s="28" t="str">
        <f>IF(記入用!F1671="","",記入用!F1671)</f>
        <v/>
      </c>
      <c r="G1671" s="28" t="str">
        <f>IF(OR(記入用!G1671=0,記入用!H1671=0),"",ROUND((記入用!G1671+記入用!H1671)/2,0))</f>
        <v/>
      </c>
      <c r="I1671" s="28" t="str">
        <f>IF(記入用!I1671="","",記入用!I1671)</f>
        <v/>
      </c>
      <c r="K1671" s="28" t="str">
        <f>IF(記入用!J1671="","",ROUNDDOWN(記入用!J1671,0))</f>
        <v/>
      </c>
      <c r="M1671" s="28" t="str">
        <f>IF(記入用!K1671="","",記入用!K1671)</f>
        <v/>
      </c>
      <c r="O1671" s="28" t="str">
        <f>IF(記入用!M1671="","",記入用!M1671)</f>
        <v/>
      </c>
      <c r="Q1671" s="28" t="str">
        <f>IF(記入用!L1671="","",記入用!L1671)</f>
        <v/>
      </c>
      <c r="S1671" s="28" t="str">
        <f>IF(記入用!N1671="","",ROUNDUP(記入用!N1671,1))</f>
        <v/>
      </c>
      <c r="U1671" s="28" t="str">
        <f>IF(記入用!O1671="","",ROUNDDOWN(記入用!O1671,0))</f>
        <v/>
      </c>
      <c r="W1671" s="28" t="str">
        <f>IF(記入用!P1671="","",ROUNDDOWN(記入用!P1671,0))</f>
        <v/>
      </c>
    </row>
    <row r="1672" spans="1:23">
      <c r="A1672" s="28" t="str">
        <f>IF(記入用!A1672="","",記入用!A1672)</f>
        <v/>
      </c>
      <c r="B1672" s="28" t="str">
        <f>IF(記入用!B1672="","",記入用!B1672)</f>
        <v/>
      </c>
      <c r="C1672" s="28" t="str">
        <f>IF(記入用!C1672="","",記入用!C1672)</f>
        <v/>
      </c>
      <c r="D1672" s="28" t="str">
        <f>IF(記入用!D1672="","",記入用!D1672)</f>
        <v/>
      </c>
      <c r="E1672" s="28" t="str">
        <f>IF(記入用!E1672="","",記入用!E1672)</f>
        <v/>
      </c>
      <c r="F1672" s="28" t="str">
        <f>IF(記入用!F1672="","",記入用!F1672)</f>
        <v/>
      </c>
      <c r="G1672" s="28" t="str">
        <f>IF(OR(記入用!G1672=0,記入用!H1672=0),"",ROUND((記入用!G1672+記入用!H1672)/2,0))</f>
        <v/>
      </c>
      <c r="I1672" s="28" t="str">
        <f>IF(記入用!I1672="","",記入用!I1672)</f>
        <v/>
      </c>
      <c r="K1672" s="28" t="str">
        <f>IF(記入用!J1672="","",ROUNDDOWN(記入用!J1672,0))</f>
        <v/>
      </c>
      <c r="M1672" s="28" t="str">
        <f>IF(記入用!K1672="","",記入用!K1672)</f>
        <v/>
      </c>
      <c r="O1672" s="28" t="str">
        <f>IF(記入用!M1672="","",記入用!M1672)</f>
        <v/>
      </c>
      <c r="Q1672" s="28" t="str">
        <f>IF(記入用!L1672="","",記入用!L1672)</f>
        <v/>
      </c>
      <c r="S1672" s="28" t="str">
        <f>IF(記入用!N1672="","",ROUNDUP(記入用!N1672,1))</f>
        <v/>
      </c>
      <c r="U1672" s="28" t="str">
        <f>IF(記入用!O1672="","",ROUNDDOWN(記入用!O1672,0))</f>
        <v/>
      </c>
      <c r="W1672" s="28" t="str">
        <f>IF(記入用!P1672="","",ROUNDDOWN(記入用!P1672,0))</f>
        <v/>
      </c>
    </row>
    <row r="1673" spans="1:23">
      <c r="A1673" s="28" t="str">
        <f>IF(記入用!A1673="","",記入用!A1673)</f>
        <v/>
      </c>
      <c r="B1673" s="28" t="str">
        <f>IF(記入用!B1673="","",記入用!B1673)</f>
        <v/>
      </c>
      <c r="C1673" s="28" t="str">
        <f>IF(記入用!C1673="","",記入用!C1673)</f>
        <v/>
      </c>
      <c r="D1673" s="28" t="str">
        <f>IF(記入用!D1673="","",記入用!D1673)</f>
        <v/>
      </c>
      <c r="E1673" s="28" t="str">
        <f>IF(記入用!E1673="","",記入用!E1673)</f>
        <v/>
      </c>
      <c r="F1673" s="28" t="str">
        <f>IF(記入用!F1673="","",記入用!F1673)</f>
        <v/>
      </c>
      <c r="G1673" s="28" t="str">
        <f>IF(OR(記入用!G1673=0,記入用!H1673=0),"",ROUND((記入用!G1673+記入用!H1673)/2,0))</f>
        <v/>
      </c>
      <c r="I1673" s="28" t="str">
        <f>IF(記入用!I1673="","",記入用!I1673)</f>
        <v/>
      </c>
      <c r="K1673" s="28" t="str">
        <f>IF(記入用!J1673="","",ROUNDDOWN(記入用!J1673,0))</f>
        <v/>
      </c>
      <c r="M1673" s="28" t="str">
        <f>IF(記入用!K1673="","",記入用!K1673)</f>
        <v/>
      </c>
      <c r="O1673" s="28" t="str">
        <f>IF(記入用!M1673="","",記入用!M1673)</f>
        <v/>
      </c>
      <c r="Q1673" s="28" t="str">
        <f>IF(記入用!L1673="","",記入用!L1673)</f>
        <v/>
      </c>
      <c r="S1673" s="28" t="str">
        <f>IF(記入用!N1673="","",ROUNDUP(記入用!N1673,1))</f>
        <v/>
      </c>
      <c r="U1673" s="28" t="str">
        <f>IF(記入用!O1673="","",ROUNDDOWN(記入用!O1673,0))</f>
        <v/>
      </c>
      <c r="W1673" s="28" t="str">
        <f>IF(記入用!P1673="","",ROUNDDOWN(記入用!P1673,0))</f>
        <v/>
      </c>
    </row>
    <row r="1674" spans="1:23">
      <c r="A1674" s="28" t="str">
        <f>IF(記入用!A1674="","",記入用!A1674)</f>
        <v/>
      </c>
      <c r="B1674" s="28" t="str">
        <f>IF(記入用!B1674="","",記入用!B1674)</f>
        <v/>
      </c>
      <c r="C1674" s="28" t="str">
        <f>IF(記入用!C1674="","",記入用!C1674)</f>
        <v/>
      </c>
      <c r="D1674" s="28" t="str">
        <f>IF(記入用!D1674="","",記入用!D1674)</f>
        <v/>
      </c>
      <c r="E1674" s="28" t="str">
        <f>IF(記入用!E1674="","",記入用!E1674)</f>
        <v/>
      </c>
      <c r="F1674" s="28" t="str">
        <f>IF(記入用!F1674="","",記入用!F1674)</f>
        <v/>
      </c>
      <c r="G1674" s="28" t="str">
        <f>IF(OR(記入用!G1674=0,記入用!H1674=0),"",ROUND((記入用!G1674+記入用!H1674)/2,0))</f>
        <v/>
      </c>
      <c r="I1674" s="28" t="str">
        <f>IF(記入用!I1674="","",記入用!I1674)</f>
        <v/>
      </c>
      <c r="K1674" s="28" t="str">
        <f>IF(記入用!J1674="","",ROUNDDOWN(記入用!J1674,0))</f>
        <v/>
      </c>
      <c r="M1674" s="28" t="str">
        <f>IF(記入用!K1674="","",記入用!K1674)</f>
        <v/>
      </c>
      <c r="O1674" s="28" t="str">
        <f>IF(記入用!M1674="","",記入用!M1674)</f>
        <v/>
      </c>
      <c r="Q1674" s="28" t="str">
        <f>IF(記入用!L1674="","",記入用!L1674)</f>
        <v/>
      </c>
      <c r="S1674" s="28" t="str">
        <f>IF(記入用!N1674="","",ROUNDUP(記入用!N1674,1))</f>
        <v/>
      </c>
      <c r="U1674" s="28" t="str">
        <f>IF(記入用!O1674="","",ROUNDDOWN(記入用!O1674,0))</f>
        <v/>
      </c>
      <c r="W1674" s="28" t="str">
        <f>IF(記入用!P1674="","",ROUNDDOWN(記入用!P1674,0))</f>
        <v/>
      </c>
    </row>
    <row r="1675" spans="1:23">
      <c r="A1675" s="28" t="str">
        <f>IF(記入用!A1675="","",記入用!A1675)</f>
        <v/>
      </c>
      <c r="B1675" s="28" t="str">
        <f>IF(記入用!B1675="","",記入用!B1675)</f>
        <v/>
      </c>
      <c r="C1675" s="28" t="str">
        <f>IF(記入用!C1675="","",記入用!C1675)</f>
        <v/>
      </c>
      <c r="D1675" s="28" t="str">
        <f>IF(記入用!D1675="","",記入用!D1675)</f>
        <v/>
      </c>
      <c r="E1675" s="28" t="str">
        <f>IF(記入用!E1675="","",記入用!E1675)</f>
        <v/>
      </c>
      <c r="F1675" s="28" t="str">
        <f>IF(記入用!F1675="","",記入用!F1675)</f>
        <v/>
      </c>
      <c r="G1675" s="28" t="str">
        <f>IF(OR(記入用!G1675=0,記入用!H1675=0),"",ROUND((記入用!G1675+記入用!H1675)/2,0))</f>
        <v/>
      </c>
      <c r="I1675" s="28" t="str">
        <f>IF(記入用!I1675="","",記入用!I1675)</f>
        <v/>
      </c>
      <c r="K1675" s="28" t="str">
        <f>IF(記入用!J1675="","",ROUNDDOWN(記入用!J1675,0))</f>
        <v/>
      </c>
      <c r="M1675" s="28" t="str">
        <f>IF(記入用!K1675="","",記入用!K1675)</f>
        <v/>
      </c>
      <c r="O1675" s="28" t="str">
        <f>IF(記入用!M1675="","",記入用!M1675)</f>
        <v/>
      </c>
      <c r="Q1675" s="28" t="str">
        <f>IF(記入用!L1675="","",記入用!L1675)</f>
        <v/>
      </c>
      <c r="S1675" s="28" t="str">
        <f>IF(記入用!N1675="","",ROUNDUP(記入用!N1675,1))</f>
        <v/>
      </c>
      <c r="U1675" s="28" t="str">
        <f>IF(記入用!O1675="","",ROUNDDOWN(記入用!O1675,0))</f>
        <v/>
      </c>
      <c r="W1675" s="28" t="str">
        <f>IF(記入用!P1675="","",ROUNDDOWN(記入用!P1675,0))</f>
        <v/>
      </c>
    </row>
    <row r="1676" spans="1:23">
      <c r="A1676" s="28" t="str">
        <f>IF(記入用!A1676="","",記入用!A1676)</f>
        <v/>
      </c>
      <c r="B1676" s="28" t="str">
        <f>IF(記入用!B1676="","",記入用!B1676)</f>
        <v/>
      </c>
      <c r="C1676" s="28" t="str">
        <f>IF(記入用!C1676="","",記入用!C1676)</f>
        <v/>
      </c>
      <c r="D1676" s="28" t="str">
        <f>IF(記入用!D1676="","",記入用!D1676)</f>
        <v/>
      </c>
      <c r="E1676" s="28" t="str">
        <f>IF(記入用!E1676="","",記入用!E1676)</f>
        <v/>
      </c>
      <c r="F1676" s="28" t="str">
        <f>IF(記入用!F1676="","",記入用!F1676)</f>
        <v/>
      </c>
      <c r="G1676" s="28" t="str">
        <f>IF(OR(記入用!G1676=0,記入用!H1676=0),"",ROUND((記入用!G1676+記入用!H1676)/2,0))</f>
        <v/>
      </c>
      <c r="I1676" s="28" t="str">
        <f>IF(記入用!I1676="","",記入用!I1676)</f>
        <v/>
      </c>
      <c r="K1676" s="28" t="str">
        <f>IF(記入用!J1676="","",ROUNDDOWN(記入用!J1676,0))</f>
        <v/>
      </c>
      <c r="M1676" s="28" t="str">
        <f>IF(記入用!K1676="","",記入用!K1676)</f>
        <v/>
      </c>
      <c r="O1676" s="28" t="str">
        <f>IF(記入用!M1676="","",記入用!M1676)</f>
        <v/>
      </c>
      <c r="Q1676" s="28" t="str">
        <f>IF(記入用!L1676="","",記入用!L1676)</f>
        <v/>
      </c>
      <c r="S1676" s="28" t="str">
        <f>IF(記入用!N1676="","",ROUNDUP(記入用!N1676,1))</f>
        <v/>
      </c>
      <c r="U1676" s="28" t="str">
        <f>IF(記入用!O1676="","",ROUNDDOWN(記入用!O1676,0))</f>
        <v/>
      </c>
      <c r="W1676" s="28" t="str">
        <f>IF(記入用!P1676="","",ROUNDDOWN(記入用!P1676,0))</f>
        <v/>
      </c>
    </row>
    <row r="1677" spans="1:23">
      <c r="A1677" s="28" t="str">
        <f>IF(記入用!A1677="","",記入用!A1677)</f>
        <v/>
      </c>
      <c r="B1677" s="28" t="str">
        <f>IF(記入用!B1677="","",記入用!B1677)</f>
        <v/>
      </c>
      <c r="C1677" s="28" t="str">
        <f>IF(記入用!C1677="","",記入用!C1677)</f>
        <v/>
      </c>
      <c r="D1677" s="28" t="str">
        <f>IF(記入用!D1677="","",記入用!D1677)</f>
        <v/>
      </c>
      <c r="E1677" s="28" t="str">
        <f>IF(記入用!E1677="","",記入用!E1677)</f>
        <v/>
      </c>
      <c r="F1677" s="28" t="str">
        <f>IF(記入用!F1677="","",記入用!F1677)</f>
        <v/>
      </c>
      <c r="G1677" s="28" t="str">
        <f>IF(OR(記入用!G1677=0,記入用!H1677=0),"",ROUND((記入用!G1677+記入用!H1677)/2,0))</f>
        <v/>
      </c>
      <c r="I1677" s="28" t="str">
        <f>IF(記入用!I1677="","",記入用!I1677)</f>
        <v/>
      </c>
      <c r="K1677" s="28" t="str">
        <f>IF(記入用!J1677="","",ROUNDDOWN(記入用!J1677,0))</f>
        <v/>
      </c>
      <c r="M1677" s="28" t="str">
        <f>IF(記入用!K1677="","",記入用!K1677)</f>
        <v/>
      </c>
      <c r="O1677" s="28" t="str">
        <f>IF(記入用!M1677="","",記入用!M1677)</f>
        <v/>
      </c>
      <c r="Q1677" s="28" t="str">
        <f>IF(記入用!L1677="","",記入用!L1677)</f>
        <v/>
      </c>
      <c r="S1677" s="28" t="str">
        <f>IF(記入用!N1677="","",ROUNDUP(記入用!N1677,1))</f>
        <v/>
      </c>
      <c r="U1677" s="28" t="str">
        <f>IF(記入用!O1677="","",ROUNDDOWN(記入用!O1677,0))</f>
        <v/>
      </c>
      <c r="W1677" s="28" t="str">
        <f>IF(記入用!P1677="","",ROUNDDOWN(記入用!P1677,0))</f>
        <v/>
      </c>
    </row>
    <row r="1678" spans="1:23">
      <c r="A1678" s="28" t="str">
        <f>IF(記入用!A1678="","",記入用!A1678)</f>
        <v/>
      </c>
      <c r="B1678" s="28" t="str">
        <f>IF(記入用!B1678="","",記入用!B1678)</f>
        <v/>
      </c>
      <c r="C1678" s="28" t="str">
        <f>IF(記入用!C1678="","",記入用!C1678)</f>
        <v/>
      </c>
      <c r="D1678" s="28" t="str">
        <f>IF(記入用!D1678="","",記入用!D1678)</f>
        <v/>
      </c>
      <c r="E1678" s="28" t="str">
        <f>IF(記入用!E1678="","",記入用!E1678)</f>
        <v/>
      </c>
      <c r="F1678" s="28" t="str">
        <f>IF(記入用!F1678="","",記入用!F1678)</f>
        <v/>
      </c>
      <c r="G1678" s="28" t="str">
        <f>IF(OR(記入用!G1678=0,記入用!H1678=0),"",ROUND((記入用!G1678+記入用!H1678)/2,0))</f>
        <v/>
      </c>
      <c r="I1678" s="28" t="str">
        <f>IF(記入用!I1678="","",記入用!I1678)</f>
        <v/>
      </c>
      <c r="K1678" s="28" t="str">
        <f>IF(記入用!J1678="","",ROUNDDOWN(記入用!J1678,0))</f>
        <v/>
      </c>
      <c r="M1678" s="28" t="str">
        <f>IF(記入用!K1678="","",記入用!K1678)</f>
        <v/>
      </c>
      <c r="O1678" s="28" t="str">
        <f>IF(記入用!M1678="","",記入用!M1678)</f>
        <v/>
      </c>
      <c r="Q1678" s="28" t="str">
        <f>IF(記入用!L1678="","",記入用!L1678)</f>
        <v/>
      </c>
      <c r="S1678" s="28" t="str">
        <f>IF(記入用!N1678="","",ROUNDUP(記入用!N1678,1))</f>
        <v/>
      </c>
      <c r="U1678" s="28" t="str">
        <f>IF(記入用!O1678="","",ROUNDDOWN(記入用!O1678,0))</f>
        <v/>
      </c>
      <c r="W1678" s="28" t="str">
        <f>IF(記入用!P1678="","",ROUNDDOWN(記入用!P1678,0))</f>
        <v/>
      </c>
    </row>
    <row r="1679" spans="1:23">
      <c r="A1679" s="28" t="str">
        <f>IF(記入用!A1679="","",記入用!A1679)</f>
        <v/>
      </c>
      <c r="B1679" s="28" t="str">
        <f>IF(記入用!B1679="","",記入用!B1679)</f>
        <v/>
      </c>
      <c r="C1679" s="28" t="str">
        <f>IF(記入用!C1679="","",記入用!C1679)</f>
        <v/>
      </c>
      <c r="D1679" s="28" t="str">
        <f>IF(記入用!D1679="","",記入用!D1679)</f>
        <v/>
      </c>
      <c r="E1679" s="28" t="str">
        <f>IF(記入用!E1679="","",記入用!E1679)</f>
        <v/>
      </c>
      <c r="F1679" s="28" t="str">
        <f>IF(記入用!F1679="","",記入用!F1679)</f>
        <v/>
      </c>
      <c r="G1679" s="28" t="str">
        <f>IF(OR(記入用!G1679=0,記入用!H1679=0),"",ROUND((記入用!G1679+記入用!H1679)/2,0))</f>
        <v/>
      </c>
      <c r="I1679" s="28" t="str">
        <f>IF(記入用!I1679="","",記入用!I1679)</f>
        <v/>
      </c>
      <c r="K1679" s="28" t="str">
        <f>IF(記入用!J1679="","",ROUNDDOWN(記入用!J1679,0))</f>
        <v/>
      </c>
      <c r="M1679" s="28" t="str">
        <f>IF(記入用!K1679="","",記入用!K1679)</f>
        <v/>
      </c>
      <c r="O1679" s="28" t="str">
        <f>IF(記入用!M1679="","",記入用!M1679)</f>
        <v/>
      </c>
      <c r="Q1679" s="28" t="str">
        <f>IF(記入用!L1679="","",記入用!L1679)</f>
        <v/>
      </c>
      <c r="S1679" s="28" t="str">
        <f>IF(記入用!N1679="","",ROUNDUP(記入用!N1679,1))</f>
        <v/>
      </c>
      <c r="U1679" s="28" t="str">
        <f>IF(記入用!O1679="","",ROUNDDOWN(記入用!O1679,0))</f>
        <v/>
      </c>
      <c r="W1679" s="28" t="str">
        <f>IF(記入用!P1679="","",ROUNDDOWN(記入用!P1679,0))</f>
        <v/>
      </c>
    </row>
    <row r="1680" spans="1:23">
      <c r="A1680" s="28" t="str">
        <f>IF(記入用!A1680="","",記入用!A1680)</f>
        <v/>
      </c>
      <c r="B1680" s="28" t="str">
        <f>IF(記入用!B1680="","",記入用!B1680)</f>
        <v/>
      </c>
      <c r="C1680" s="28" t="str">
        <f>IF(記入用!C1680="","",記入用!C1680)</f>
        <v/>
      </c>
      <c r="D1680" s="28" t="str">
        <f>IF(記入用!D1680="","",記入用!D1680)</f>
        <v/>
      </c>
      <c r="E1680" s="28" t="str">
        <f>IF(記入用!E1680="","",記入用!E1680)</f>
        <v/>
      </c>
      <c r="F1680" s="28" t="str">
        <f>IF(記入用!F1680="","",記入用!F1680)</f>
        <v/>
      </c>
      <c r="G1680" s="28" t="str">
        <f>IF(OR(記入用!G1680=0,記入用!H1680=0),"",ROUND((記入用!G1680+記入用!H1680)/2,0))</f>
        <v/>
      </c>
      <c r="I1680" s="28" t="str">
        <f>IF(記入用!I1680="","",記入用!I1680)</f>
        <v/>
      </c>
      <c r="K1680" s="28" t="str">
        <f>IF(記入用!J1680="","",ROUNDDOWN(記入用!J1680,0))</f>
        <v/>
      </c>
      <c r="M1680" s="28" t="str">
        <f>IF(記入用!K1680="","",記入用!K1680)</f>
        <v/>
      </c>
      <c r="O1680" s="28" t="str">
        <f>IF(記入用!M1680="","",記入用!M1680)</f>
        <v/>
      </c>
      <c r="Q1680" s="28" t="str">
        <f>IF(記入用!L1680="","",記入用!L1680)</f>
        <v/>
      </c>
      <c r="S1680" s="28" t="str">
        <f>IF(記入用!N1680="","",ROUNDUP(記入用!N1680,1))</f>
        <v/>
      </c>
      <c r="U1680" s="28" t="str">
        <f>IF(記入用!O1680="","",ROUNDDOWN(記入用!O1680,0))</f>
        <v/>
      </c>
      <c r="W1680" s="28" t="str">
        <f>IF(記入用!P1680="","",ROUNDDOWN(記入用!P1680,0))</f>
        <v/>
      </c>
    </row>
    <row r="1681" spans="1:23">
      <c r="A1681" s="28" t="str">
        <f>IF(記入用!A1681="","",記入用!A1681)</f>
        <v/>
      </c>
      <c r="B1681" s="28" t="str">
        <f>IF(記入用!B1681="","",記入用!B1681)</f>
        <v/>
      </c>
      <c r="C1681" s="28" t="str">
        <f>IF(記入用!C1681="","",記入用!C1681)</f>
        <v/>
      </c>
      <c r="D1681" s="28" t="str">
        <f>IF(記入用!D1681="","",記入用!D1681)</f>
        <v/>
      </c>
      <c r="E1681" s="28" t="str">
        <f>IF(記入用!E1681="","",記入用!E1681)</f>
        <v/>
      </c>
      <c r="F1681" s="28" t="str">
        <f>IF(記入用!F1681="","",記入用!F1681)</f>
        <v/>
      </c>
      <c r="G1681" s="28" t="str">
        <f>IF(OR(記入用!G1681=0,記入用!H1681=0),"",ROUND((記入用!G1681+記入用!H1681)/2,0))</f>
        <v/>
      </c>
      <c r="I1681" s="28" t="str">
        <f>IF(記入用!I1681="","",記入用!I1681)</f>
        <v/>
      </c>
      <c r="K1681" s="28" t="str">
        <f>IF(記入用!J1681="","",ROUNDDOWN(記入用!J1681,0))</f>
        <v/>
      </c>
      <c r="M1681" s="28" t="str">
        <f>IF(記入用!K1681="","",記入用!K1681)</f>
        <v/>
      </c>
      <c r="O1681" s="28" t="str">
        <f>IF(記入用!M1681="","",記入用!M1681)</f>
        <v/>
      </c>
      <c r="Q1681" s="28" t="str">
        <f>IF(記入用!L1681="","",記入用!L1681)</f>
        <v/>
      </c>
      <c r="S1681" s="28" t="str">
        <f>IF(記入用!N1681="","",ROUNDUP(記入用!N1681,1))</f>
        <v/>
      </c>
      <c r="U1681" s="28" t="str">
        <f>IF(記入用!O1681="","",ROUNDDOWN(記入用!O1681,0))</f>
        <v/>
      </c>
      <c r="W1681" s="28" t="str">
        <f>IF(記入用!P1681="","",ROUNDDOWN(記入用!P1681,0))</f>
        <v/>
      </c>
    </row>
    <row r="1682" spans="1:23">
      <c r="A1682" s="28" t="str">
        <f>IF(記入用!A1682="","",記入用!A1682)</f>
        <v/>
      </c>
      <c r="B1682" s="28" t="str">
        <f>IF(記入用!B1682="","",記入用!B1682)</f>
        <v/>
      </c>
      <c r="C1682" s="28" t="str">
        <f>IF(記入用!C1682="","",記入用!C1682)</f>
        <v/>
      </c>
      <c r="D1682" s="28" t="str">
        <f>IF(記入用!D1682="","",記入用!D1682)</f>
        <v/>
      </c>
      <c r="E1682" s="28" t="str">
        <f>IF(記入用!E1682="","",記入用!E1682)</f>
        <v/>
      </c>
      <c r="F1682" s="28" t="str">
        <f>IF(記入用!F1682="","",記入用!F1682)</f>
        <v/>
      </c>
      <c r="G1682" s="28" t="str">
        <f>IF(OR(記入用!G1682=0,記入用!H1682=0),"",ROUND((記入用!G1682+記入用!H1682)/2,0))</f>
        <v/>
      </c>
      <c r="I1682" s="28" t="str">
        <f>IF(記入用!I1682="","",記入用!I1682)</f>
        <v/>
      </c>
      <c r="K1682" s="28" t="str">
        <f>IF(記入用!J1682="","",ROUNDDOWN(記入用!J1682,0))</f>
        <v/>
      </c>
      <c r="M1682" s="28" t="str">
        <f>IF(記入用!K1682="","",記入用!K1682)</f>
        <v/>
      </c>
      <c r="O1682" s="28" t="str">
        <f>IF(記入用!M1682="","",記入用!M1682)</f>
        <v/>
      </c>
      <c r="Q1682" s="28" t="str">
        <f>IF(記入用!L1682="","",記入用!L1682)</f>
        <v/>
      </c>
      <c r="S1682" s="28" t="str">
        <f>IF(記入用!N1682="","",ROUNDUP(記入用!N1682,1))</f>
        <v/>
      </c>
      <c r="U1682" s="28" t="str">
        <f>IF(記入用!O1682="","",ROUNDDOWN(記入用!O1682,0))</f>
        <v/>
      </c>
      <c r="W1682" s="28" t="str">
        <f>IF(記入用!P1682="","",ROUNDDOWN(記入用!P1682,0))</f>
        <v/>
      </c>
    </row>
    <row r="1683" spans="1:23">
      <c r="A1683" s="28" t="str">
        <f>IF(記入用!A1683="","",記入用!A1683)</f>
        <v/>
      </c>
      <c r="B1683" s="28" t="str">
        <f>IF(記入用!B1683="","",記入用!B1683)</f>
        <v/>
      </c>
      <c r="C1683" s="28" t="str">
        <f>IF(記入用!C1683="","",記入用!C1683)</f>
        <v/>
      </c>
      <c r="D1683" s="28" t="str">
        <f>IF(記入用!D1683="","",記入用!D1683)</f>
        <v/>
      </c>
      <c r="E1683" s="28" t="str">
        <f>IF(記入用!E1683="","",記入用!E1683)</f>
        <v/>
      </c>
      <c r="F1683" s="28" t="str">
        <f>IF(記入用!F1683="","",記入用!F1683)</f>
        <v/>
      </c>
      <c r="G1683" s="28" t="str">
        <f>IF(OR(記入用!G1683=0,記入用!H1683=0),"",ROUND((記入用!G1683+記入用!H1683)/2,0))</f>
        <v/>
      </c>
      <c r="I1683" s="28" t="str">
        <f>IF(記入用!I1683="","",記入用!I1683)</f>
        <v/>
      </c>
      <c r="K1683" s="28" t="str">
        <f>IF(記入用!J1683="","",ROUNDDOWN(記入用!J1683,0))</f>
        <v/>
      </c>
      <c r="M1683" s="28" t="str">
        <f>IF(記入用!K1683="","",記入用!K1683)</f>
        <v/>
      </c>
      <c r="O1683" s="28" t="str">
        <f>IF(記入用!M1683="","",記入用!M1683)</f>
        <v/>
      </c>
      <c r="Q1683" s="28" t="str">
        <f>IF(記入用!L1683="","",記入用!L1683)</f>
        <v/>
      </c>
      <c r="S1683" s="28" t="str">
        <f>IF(記入用!N1683="","",ROUNDUP(記入用!N1683,1))</f>
        <v/>
      </c>
      <c r="U1683" s="28" t="str">
        <f>IF(記入用!O1683="","",ROUNDDOWN(記入用!O1683,0))</f>
        <v/>
      </c>
      <c r="W1683" s="28" t="str">
        <f>IF(記入用!P1683="","",ROUNDDOWN(記入用!P1683,0))</f>
        <v/>
      </c>
    </row>
    <row r="1684" spans="1:23">
      <c r="A1684" s="28" t="str">
        <f>IF(記入用!A1684="","",記入用!A1684)</f>
        <v/>
      </c>
      <c r="B1684" s="28" t="str">
        <f>IF(記入用!B1684="","",記入用!B1684)</f>
        <v/>
      </c>
      <c r="C1684" s="28" t="str">
        <f>IF(記入用!C1684="","",記入用!C1684)</f>
        <v/>
      </c>
      <c r="D1684" s="28" t="str">
        <f>IF(記入用!D1684="","",記入用!D1684)</f>
        <v/>
      </c>
      <c r="E1684" s="28" t="str">
        <f>IF(記入用!E1684="","",記入用!E1684)</f>
        <v/>
      </c>
      <c r="F1684" s="28" t="str">
        <f>IF(記入用!F1684="","",記入用!F1684)</f>
        <v/>
      </c>
      <c r="G1684" s="28" t="str">
        <f>IF(OR(記入用!G1684=0,記入用!H1684=0),"",ROUND((記入用!G1684+記入用!H1684)/2,0))</f>
        <v/>
      </c>
      <c r="I1684" s="28" t="str">
        <f>IF(記入用!I1684="","",記入用!I1684)</f>
        <v/>
      </c>
      <c r="K1684" s="28" t="str">
        <f>IF(記入用!J1684="","",ROUNDDOWN(記入用!J1684,0))</f>
        <v/>
      </c>
      <c r="M1684" s="28" t="str">
        <f>IF(記入用!K1684="","",記入用!K1684)</f>
        <v/>
      </c>
      <c r="O1684" s="28" t="str">
        <f>IF(記入用!M1684="","",記入用!M1684)</f>
        <v/>
      </c>
      <c r="Q1684" s="28" t="str">
        <f>IF(記入用!L1684="","",記入用!L1684)</f>
        <v/>
      </c>
      <c r="S1684" s="28" t="str">
        <f>IF(記入用!N1684="","",ROUNDUP(記入用!N1684,1))</f>
        <v/>
      </c>
      <c r="U1684" s="28" t="str">
        <f>IF(記入用!O1684="","",ROUNDDOWN(記入用!O1684,0))</f>
        <v/>
      </c>
      <c r="W1684" s="28" t="str">
        <f>IF(記入用!P1684="","",ROUNDDOWN(記入用!P1684,0))</f>
        <v/>
      </c>
    </row>
    <row r="1685" spans="1:23">
      <c r="A1685" s="28" t="str">
        <f>IF(記入用!A1685="","",記入用!A1685)</f>
        <v/>
      </c>
      <c r="B1685" s="28" t="str">
        <f>IF(記入用!B1685="","",記入用!B1685)</f>
        <v/>
      </c>
      <c r="C1685" s="28" t="str">
        <f>IF(記入用!C1685="","",記入用!C1685)</f>
        <v/>
      </c>
      <c r="D1685" s="28" t="str">
        <f>IF(記入用!D1685="","",記入用!D1685)</f>
        <v/>
      </c>
      <c r="E1685" s="28" t="str">
        <f>IF(記入用!E1685="","",記入用!E1685)</f>
        <v/>
      </c>
      <c r="F1685" s="28" t="str">
        <f>IF(記入用!F1685="","",記入用!F1685)</f>
        <v/>
      </c>
      <c r="G1685" s="28" t="str">
        <f>IF(OR(記入用!G1685=0,記入用!H1685=0),"",ROUND((記入用!G1685+記入用!H1685)/2,0))</f>
        <v/>
      </c>
      <c r="I1685" s="28" t="str">
        <f>IF(記入用!I1685="","",記入用!I1685)</f>
        <v/>
      </c>
      <c r="K1685" s="28" t="str">
        <f>IF(記入用!J1685="","",ROUNDDOWN(記入用!J1685,0))</f>
        <v/>
      </c>
      <c r="M1685" s="28" t="str">
        <f>IF(記入用!K1685="","",記入用!K1685)</f>
        <v/>
      </c>
      <c r="O1685" s="28" t="str">
        <f>IF(記入用!M1685="","",記入用!M1685)</f>
        <v/>
      </c>
      <c r="Q1685" s="28" t="str">
        <f>IF(記入用!L1685="","",記入用!L1685)</f>
        <v/>
      </c>
      <c r="S1685" s="28" t="str">
        <f>IF(記入用!N1685="","",ROUNDUP(記入用!N1685,1))</f>
        <v/>
      </c>
      <c r="U1685" s="28" t="str">
        <f>IF(記入用!O1685="","",ROUNDDOWN(記入用!O1685,0))</f>
        <v/>
      </c>
      <c r="W1685" s="28" t="str">
        <f>IF(記入用!P1685="","",ROUNDDOWN(記入用!P1685,0))</f>
        <v/>
      </c>
    </row>
    <row r="1686" spans="1:23">
      <c r="A1686" s="28" t="str">
        <f>IF(記入用!A1686="","",記入用!A1686)</f>
        <v/>
      </c>
      <c r="B1686" s="28" t="str">
        <f>IF(記入用!B1686="","",記入用!B1686)</f>
        <v/>
      </c>
      <c r="C1686" s="28" t="str">
        <f>IF(記入用!C1686="","",記入用!C1686)</f>
        <v/>
      </c>
      <c r="D1686" s="28" t="str">
        <f>IF(記入用!D1686="","",記入用!D1686)</f>
        <v/>
      </c>
      <c r="E1686" s="28" t="str">
        <f>IF(記入用!E1686="","",記入用!E1686)</f>
        <v/>
      </c>
      <c r="F1686" s="28" t="str">
        <f>IF(記入用!F1686="","",記入用!F1686)</f>
        <v/>
      </c>
      <c r="G1686" s="28" t="str">
        <f>IF(OR(記入用!G1686=0,記入用!H1686=0),"",ROUND((記入用!G1686+記入用!H1686)/2,0))</f>
        <v/>
      </c>
      <c r="I1686" s="28" t="str">
        <f>IF(記入用!I1686="","",記入用!I1686)</f>
        <v/>
      </c>
      <c r="K1686" s="28" t="str">
        <f>IF(記入用!J1686="","",ROUNDDOWN(記入用!J1686,0))</f>
        <v/>
      </c>
      <c r="M1686" s="28" t="str">
        <f>IF(記入用!K1686="","",記入用!K1686)</f>
        <v/>
      </c>
      <c r="O1686" s="28" t="str">
        <f>IF(記入用!M1686="","",記入用!M1686)</f>
        <v/>
      </c>
      <c r="Q1686" s="28" t="str">
        <f>IF(記入用!L1686="","",記入用!L1686)</f>
        <v/>
      </c>
      <c r="S1686" s="28" t="str">
        <f>IF(記入用!N1686="","",ROUNDUP(記入用!N1686,1))</f>
        <v/>
      </c>
      <c r="U1686" s="28" t="str">
        <f>IF(記入用!O1686="","",ROUNDDOWN(記入用!O1686,0))</f>
        <v/>
      </c>
      <c r="W1686" s="28" t="str">
        <f>IF(記入用!P1686="","",ROUNDDOWN(記入用!P1686,0))</f>
        <v/>
      </c>
    </row>
    <row r="1687" spans="1:23">
      <c r="A1687" s="28" t="str">
        <f>IF(記入用!A1687="","",記入用!A1687)</f>
        <v/>
      </c>
      <c r="B1687" s="28" t="str">
        <f>IF(記入用!B1687="","",記入用!B1687)</f>
        <v/>
      </c>
      <c r="C1687" s="28" t="str">
        <f>IF(記入用!C1687="","",記入用!C1687)</f>
        <v/>
      </c>
      <c r="D1687" s="28" t="str">
        <f>IF(記入用!D1687="","",記入用!D1687)</f>
        <v/>
      </c>
      <c r="E1687" s="28" t="str">
        <f>IF(記入用!E1687="","",記入用!E1687)</f>
        <v/>
      </c>
      <c r="F1687" s="28" t="str">
        <f>IF(記入用!F1687="","",記入用!F1687)</f>
        <v/>
      </c>
      <c r="G1687" s="28" t="str">
        <f>IF(OR(記入用!G1687=0,記入用!H1687=0),"",ROUND((記入用!G1687+記入用!H1687)/2,0))</f>
        <v/>
      </c>
      <c r="I1687" s="28" t="str">
        <f>IF(記入用!I1687="","",記入用!I1687)</f>
        <v/>
      </c>
      <c r="K1687" s="28" t="str">
        <f>IF(記入用!J1687="","",ROUNDDOWN(記入用!J1687,0))</f>
        <v/>
      </c>
      <c r="M1687" s="28" t="str">
        <f>IF(記入用!K1687="","",記入用!K1687)</f>
        <v/>
      </c>
      <c r="O1687" s="28" t="str">
        <f>IF(記入用!M1687="","",記入用!M1687)</f>
        <v/>
      </c>
      <c r="Q1687" s="28" t="str">
        <f>IF(記入用!L1687="","",記入用!L1687)</f>
        <v/>
      </c>
      <c r="S1687" s="28" t="str">
        <f>IF(記入用!N1687="","",ROUNDUP(記入用!N1687,1))</f>
        <v/>
      </c>
      <c r="U1687" s="28" t="str">
        <f>IF(記入用!O1687="","",ROUNDDOWN(記入用!O1687,0))</f>
        <v/>
      </c>
      <c r="W1687" s="28" t="str">
        <f>IF(記入用!P1687="","",ROUNDDOWN(記入用!P1687,0))</f>
        <v/>
      </c>
    </row>
    <row r="1688" spans="1:23">
      <c r="A1688" s="28" t="str">
        <f>IF(記入用!A1688="","",記入用!A1688)</f>
        <v/>
      </c>
      <c r="B1688" s="28" t="str">
        <f>IF(記入用!B1688="","",記入用!B1688)</f>
        <v/>
      </c>
      <c r="C1688" s="28" t="str">
        <f>IF(記入用!C1688="","",記入用!C1688)</f>
        <v/>
      </c>
      <c r="D1688" s="28" t="str">
        <f>IF(記入用!D1688="","",記入用!D1688)</f>
        <v/>
      </c>
      <c r="E1688" s="28" t="str">
        <f>IF(記入用!E1688="","",記入用!E1688)</f>
        <v/>
      </c>
      <c r="F1688" s="28" t="str">
        <f>IF(記入用!F1688="","",記入用!F1688)</f>
        <v/>
      </c>
      <c r="G1688" s="28" t="str">
        <f>IF(OR(記入用!G1688=0,記入用!H1688=0),"",ROUND((記入用!G1688+記入用!H1688)/2,0))</f>
        <v/>
      </c>
      <c r="I1688" s="28" t="str">
        <f>IF(記入用!I1688="","",記入用!I1688)</f>
        <v/>
      </c>
      <c r="K1688" s="28" t="str">
        <f>IF(記入用!J1688="","",ROUNDDOWN(記入用!J1688,0))</f>
        <v/>
      </c>
      <c r="M1688" s="28" t="str">
        <f>IF(記入用!K1688="","",記入用!K1688)</f>
        <v/>
      </c>
      <c r="O1688" s="28" t="str">
        <f>IF(記入用!M1688="","",記入用!M1688)</f>
        <v/>
      </c>
      <c r="Q1688" s="28" t="str">
        <f>IF(記入用!L1688="","",記入用!L1688)</f>
        <v/>
      </c>
      <c r="S1688" s="28" t="str">
        <f>IF(記入用!N1688="","",ROUNDUP(記入用!N1688,1))</f>
        <v/>
      </c>
      <c r="U1688" s="28" t="str">
        <f>IF(記入用!O1688="","",ROUNDDOWN(記入用!O1688,0))</f>
        <v/>
      </c>
      <c r="W1688" s="28" t="str">
        <f>IF(記入用!P1688="","",ROUNDDOWN(記入用!P1688,0))</f>
        <v/>
      </c>
    </row>
    <row r="1689" spans="1:23">
      <c r="A1689" s="28" t="str">
        <f>IF(記入用!A1689="","",記入用!A1689)</f>
        <v/>
      </c>
      <c r="B1689" s="28" t="str">
        <f>IF(記入用!B1689="","",記入用!B1689)</f>
        <v/>
      </c>
      <c r="C1689" s="28" t="str">
        <f>IF(記入用!C1689="","",記入用!C1689)</f>
        <v/>
      </c>
      <c r="D1689" s="28" t="str">
        <f>IF(記入用!D1689="","",記入用!D1689)</f>
        <v/>
      </c>
      <c r="E1689" s="28" t="str">
        <f>IF(記入用!E1689="","",記入用!E1689)</f>
        <v/>
      </c>
      <c r="F1689" s="28" t="str">
        <f>IF(記入用!F1689="","",記入用!F1689)</f>
        <v/>
      </c>
      <c r="G1689" s="28" t="str">
        <f>IF(OR(記入用!G1689=0,記入用!H1689=0),"",ROUND((記入用!G1689+記入用!H1689)/2,0))</f>
        <v/>
      </c>
      <c r="I1689" s="28" t="str">
        <f>IF(記入用!I1689="","",記入用!I1689)</f>
        <v/>
      </c>
      <c r="K1689" s="28" t="str">
        <f>IF(記入用!J1689="","",ROUNDDOWN(記入用!J1689,0))</f>
        <v/>
      </c>
      <c r="M1689" s="28" t="str">
        <f>IF(記入用!K1689="","",記入用!K1689)</f>
        <v/>
      </c>
      <c r="O1689" s="28" t="str">
        <f>IF(記入用!M1689="","",記入用!M1689)</f>
        <v/>
      </c>
      <c r="Q1689" s="28" t="str">
        <f>IF(記入用!L1689="","",記入用!L1689)</f>
        <v/>
      </c>
      <c r="S1689" s="28" t="str">
        <f>IF(記入用!N1689="","",ROUNDUP(記入用!N1689,1))</f>
        <v/>
      </c>
      <c r="U1689" s="28" t="str">
        <f>IF(記入用!O1689="","",ROUNDDOWN(記入用!O1689,0))</f>
        <v/>
      </c>
      <c r="W1689" s="28" t="str">
        <f>IF(記入用!P1689="","",ROUNDDOWN(記入用!P1689,0))</f>
        <v/>
      </c>
    </row>
    <row r="1690" spans="1:23">
      <c r="A1690" s="28" t="str">
        <f>IF(記入用!A1690="","",記入用!A1690)</f>
        <v/>
      </c>
      <c r="B1690" s="28" t="str">
        <f>IF(記入用!B1690="","",記入用!B1690)</f>
        <v/>
      </c>
      <c r="C1690" s="28" t="str">
        <f>IF(記入用!C1690="","",記入用!C1690)</f>
        <v/>
      </c>
      <c r="D1690" s="28" t="str">
        <f>IF(記入用!D1690="","",記入用!D1690)</f>
        <v/>
      </c>
      <c r="E1690" s="28" t="str">
        <f>IF(記入用!E1690="","",記入用!E1690)</f>
        <v/>
      </c>
      <c r="F1690" s="28" t="str">
        <f>IF(記入用!F1690="","",記入用!F1690)</f>
        <v/>
      </c>
      <c r="G1690" s="28" t="str">
        <f>IF(OR(記入用!G1690=0,記入用!H1690=0),"",ROUND((記入用!G1690+記入用!H1690)/2,0))</f>
        <v/>
      </c>
      <c r="I1690" s="28" t="str">
        <f>IF(記入用!I1690="","",記入用!I1690)</f>
        <v/>
      </c>
      <c r="K1690" s="28" t="str">
        <f>IF(記入用!J1690="","",ROUNDDOWN(記入用!J1690,0))</f>
        <v/>
      </c>
      <c r="M1690" s="28" t="str">
        <f>IF(記入用!K1690="","",記入用!K1690)</f>
        <v/>
      </c>
      <c r="O1690" s="28" t="str">
        <f>IF(記入用!M1690="","",記入用!M1690)</f>
        <v/>
      </c>
      <c r="Q1690" s="28" t="str">
        <f>IF(記入用!L1690="","",記入用!L1690)</f>
        <v/>
      </c>
      <c r="S1690" s="28" t="str">
        <f>IF(記入用!N1690="","",ROUNDUP(記入用!N1690,1))</f>
        <v/>
      </c>
      <c r="U1690" s="28" t="str">
        <f>IF(記入用!O1690="","",ROUNDDOWN(記入用!O1690,0))</f>
        <v/>
      </c>
      <c r="W1690" s="28" t="str">
        <f>IF(記入用!P1690="","",ROUNDDOWN(記入用!P1690,0))</f>
        <v/>
      </c>
    </row>
    <row r="1691" spans="1:23">
      <c r="A1691" s="28" t="str">
        <f>IF(記入用!A1691="","",記入用!A1691)</f>
        <v/>
      </c>
      <c r="B1691" s="28" t="str">
        <f>IF(記入用!B1691="","",記入用!B1691)</f>
        <v/>
      </c>
      <c r="C1691" s="28" t="str">
        <f>IF(記入用!C1691="","",記入用!C1691)</f>
        <v/>
      </c>
      <c r="D1691" s="28" t="str">
        <f>IF(記入用!D1691="","",記入用!D1691)</f>
        <v/>
      </c>
      <c r="E1691" s="28" t="str">
        <f>IF(記入用!E1691="","",記入用!E1691)</f>
        <v/>
      </c>
      <c r="F1691" s="28" t="str">
        <f>IF(記入用!F1691="","",記入用!F1691)</f>
        <v/>
      </c>
      <c r="G1691" s="28" t="str">
        <f>IF(OR(記入用!G1691=0,記入用!H1691=0),"",ROUND((記入用!G1691+記入用!H1691)/2,0))</f>
        <v/>
      </c>
      <c r="I1691" s="28" t="str">
        <f>IF(記入用!I1691="","",記入用!I1691)</f>
        <v/>
      </c>
      <c r="K1691" s="28" t="str">
        <f>IF(記入用!J1691="","",ROUNDDOWN(記入用!J1691,0))</f>
        <v/>
      </c>
      <c r="M1691" s="28" t="str">
        <f>IF(記入用!K1691="","",記入用!K1691)</f>
        <v/>
      </c>
      <c r="O1691" s="28" t="str">
        <f>IF(記入用!M1691="","",記入用!M1691)</f>
        <v/>
      </c>
      <c r="Q1691" s="28" t="str">
        <f>IF(記入用!L1691="","",記入用!L1691)</f>
        <v/>
      </c>
      <c r="S1691" s="28" t="str">
        <f>IF(記入用!N1691="","",ROUNDUP(記入用!N1691,1))</f>
        <v/>
      </c>
      <c r="U1691" s="28" t="str">
        <f>IF(記入用!O1691="","",ROUNDDOWN(記入用!O1691,0))</f>
        <v/>
      </c>
      <c r="W1691" s="28" t="str">
        <f>IF(記入用!P1691="","",ROUNDDOWN(記入用!P1691,0))</f>
        <v/>
      </c>
    </row>
    <row r="1692" spans="1:23">
      <c r="A1692" s="28" t="str">
        <f>IF(記入用!A1692="","",記入用!A1692)</f>
        <v/>
      </c>
      <c r="B1692" s="28" t="str">
        <f>IF(記入用!B1692="","",記入用!B1692)</f>
        <v/>
      </c>
      <c r="C1692" s="28" t="str">
        <f>IF(記入用!C1692="","",記入用!C1692)</f>
        <v/>
      </c>
      <c r="D1692" s="28" t="str">
        <f>IF(記入用!D1692="","",記入用!D1692)</f>
        <v/>
      </c>
      <c r="E1692" s="28" t="str">
        <f>IF(記入用!E1692="","",記入用!E1692)</f>
        <v/>
      </c>
      <c r="F1692" s="28" t="str">
        <f>IF(記入用!F1692="","",記入用!F1692)</f>
        <v/>
      </c>
      <c r="G1692" s="28" t="str">
        <f>IF(OR(記入用!G1692=0,記入用!H1692=0),"",ROUND((記入用!G1692+記入用!H1692)/2,0))</f>
        <v/>
      </c>
      <c r="I1692" s="28" t="str">
        <f>IF(記入用!I1692="","",記入用!I1692)</f>
        <v/>
      </c>
      <c r="K1692" s="28" t="str">
        <f>IF(記入用!J1692="","",ROUNDDOWN(記入用!J1692,0))</f>
        <v/>
      </c>
      <c r="M1692" s="28" t="str">
        <f>IF(記入用!K1692="","",記入用!K1692)</f>
        <v/>
      </c>
      <c r="O1692" s="28" t="str">
        <f>IF(記入用!M1692="","",記入用!M1692)</f>
        <v/>
      </c>
      <c r="Q1692" s="28" t="str">
        <f>IF(記入用!L1692="","",記入用!L1692)</f>
        <v/>
      </c>
      <c r="S1692" s="28" t="str">
        <f>IF(記入用!N1692="","",ROUNDUP(記入用!N1692,1))</f>
        <v/>
      </c>
      <c r="U1692" s="28" t="str">
        <f>IF(記入用!O1692="","",ROUNDDOWN(記入用!O1692,0))</f>
        <v/>
      </c>
      <c r="W1692" s="28" t="str">
        <f>IF(記入用!P1692="","",ROUNDDOWN(記入用!P1692,0))</f>
        <v/>
      </c>
    </row>
    <row r="1693" spans="1:23">
      <c r="A1693" s="28" t="str">
        <f>IF(記入用!A1693="","",記入用!A1693)</f>
        <v/>
      </c>
      <c r="B1693" s="28" t="str">
        <f>IF(記入用!B1693="","",記入用!B1693)</f>
        <v/>
      </c>
      <c r="C1693" s="28" t="str">
        <f>IF(記入用!C1693="","",記入用!C1693)</f>
        <v/>
      </c>
      <c r="D1693" s="28" t="str">
        <f>IF(記入用!D1693="","",記入用!D1693)</f>
        <v/>
      </c>
      <c r="E1693" s="28" t="str">
        <f>IF(記入用!E1693="","",記入用!E1693)</f>
        <v/>
      </c>
      <c r="F1693" s="28" t="str">
        <f>IF(記入用!F1693="","",記入用!F1693)</f>
        <v/>
      </c>
      <c r="G1693" s="28" t="str">
        <f>IF(OR(記入用!G1693=0,記入用!H1693=0),"",ROUND((記入用!G1693+記入用!H1693)/2,0))</f>
        <v/>
      </c>
      <c r="I1693" s="28" t="str">
        <f>IF(記入用!I1693="","",記入用!I1693)</f>
        <v/>
      </c>
      <c r="K1693" s="28" t="str">
        <f>IF(記入用!J1693="","",ROUNDDOWN(記入用!J1693,0))</f>
        <v/>
      </c>
      <c r="M1693" s="28" t="str">
        <f>IF(記入用!K1693="","",記入用!K1693)</f>
        <v/>
      </c>
      <c r="O1693" s="28" t="str">
        <f>IF(記入用!M1693="","",記入用!M1693)</f>
        <v/>
      </c>
      <c r="Q1693" s="28" t="str">
        <f>IF(記入用!L1693="","",記入用!L1693)</f>
        <v/>
      </c>
      <c r="S1693" s="28" t="str">
        <f>IF(記入用!N1693="","",ROUNDUP(記入用!N1693,1))</f>
        <v/>
      </c>
      <c r="U1693" s="28" t="str">
        <f>IF(記入用!O1693="","",ROUNDDOWN(記入用!O1693,0))</f>
        <v/>
      </c>
      <c r="W1693" s="28" t="str">
        <f>IF(記入用!P1693="","",ROUNDDOWN(記入用!P1693,0))</f>
        <v/>
      </c>
    </row>
    <row r="1694" spans="1:23">
      <c r="A1694" s="28" t="str">
        <f>IF(記入用!A1694="","",記入用!A1694)</f>
        <v/>
      </c>
      <c r="B1694" s="28" t="str">
        <f>IF(記入用!B1694="","",記入用!B1694)</f>
        <v/>
      </c>
      <c r="C1694" s="28" t="str">
        <f>IF(記入用!C1694="","",記入用!C1694)</f>
        <v/>
      </c>
      <c r="D1694" s="28" t="str">
        <f>IF(記入用!D1694="","",記入用!D1694)</f>
        <v/>
      </c>
      <c r="E1694" s="28" t="str">
        <f>IF(記入用!E1694="","",記入用!E1694)</f>
        <v/>
      </c>
      <c r="F1694" s="28" t="str">
        <f>IF(記入用!F1694="","",記入用!F1694)</f>
        <v/>
      </c>
      <c r="G1694" s="28" t="str">
        <f>IF(OR(記入用!G1694=0,記入用!H1694=0),"",ROUND((記入用!G1694+記入用!H1694)/2,0))</f>
        <v/>
      </c>
      <c r="I1694" s="28" t="str">
        <f>IF(記入用!I1694="","",記入用!I1694)</f>
        <v/>
      </c>
      <c r="K1694" s="28" t="str">
        <f>IF(記入用!J1694="","",ROUNDDOWN(記入用!J1694,0))</f>
        <v/>
      </c>
      <c r="M1694" s="28" t="str">
        <f>IF(記入用!K1694="","",記入用!K1694)</f>
        <v/>
      </c>
      <c r="O1694" s="28" t="str">
        <f>IF(記入用!M1694="","",記入用!M1694)</f>
        <v/>
      </c>
      <c r="Q1694" s="28" t="str">
        <f>IF(記入用!L1694="","",記入用!L1694)</f>
        <v/>
      </c>
      <c r="S1694" s="28" t="str">
        <f>IF(記入用!N1694="","",ROUNDUP(記入用!N1694,1))</f>
        <v/>
      </c>
      <c r="U1694" s="28" t="str">
        <f>IF(記入用!O1694="","",ROUNDDOWN(記入用!O1694,0))</f>
        <v/>
      </c>
      <c r="W1694" s="28" t="str">
        <f>IF(記入用!P1694="","",ROUNDDOWN(記入用!P1694,0))</f>
        <v/>
      </c>
    </row>
    <row r="1695" spans="1:23">
      <c r="A1695" s="28" t="str">
        <f>IF(記入用!A1695="","",記入用!A1695)</f>
        <v/>
      </c>
      <c r="B1695" s="28" t="str">
        <f>IF(記入用!B1695="","",記入用!B1695)</f>
        <v/>
      </c>
      <c r="C1695" s="28" t="str">
        <f>IF(記入用!C1695="","",記入用!C1695)</f>
        <v/>
      </c>
      <c r="D1695" s="28" t="str">
        <f>IF(記入用!D1695="","",記入用!D1695)</f>
        <v/>
      </c>
      <c r="E1695" s="28" t="str">
        <f>IF(記入用!E1695="","",記入用!E1695)</f>
        <v/>
      </c>
      <c r="F1695" s="28" t="str">
        <f>IF(記入用!F1695="","",記入用!F1695)</f>
        <v/>
      </c>
      <c r="G1695" s="28" t="str">
        <f>IF(OR(記入用!G1695=0,記入用!H1695=0),"",ROUND((記入用!G1695+記入用!H1695)/2,0))</f>
        <v/>
      </c>
      <c r="I1695" s="28" t="str">
        <f>IF(記入用!I1695="","",記入用!I1695)</f>
        <v/>
      </c>
      <c r="K1695" s="28" t="str">
        <f>IF(記入用!J1695="","",ROUNDDOWN(記入用!J1695,0))</f>
        <v/>
      </c>
      <c r="M1695" s="28" t="str">
        <f>IF(記入用!K1695="","",記入用!K1695)</f>
        <v/>
      </c>
      <c r="O1695" s="28" t="str">
        <f>IF(記入用!M1695="","",記入用!M1695)</f>
        <v/>
      </c>
      <c r="Q1695" s="28" t="str">
        <f>IF(記入用!L1695="","",記入用!L1695)</f>
        <v/>
      </c>
      <c r="S1695" s="28" t="str">
        <f>IF(記入用!N1695="","",ROUNDUP(記入用!N1695,1))</f>
        <v/>
      </c>
      <c r="U1695" s="28" t="str">
        <f>IF(記入用!O1695="","",ROUNDDOWN(記入用!O1695,0))</f>
        <v/>
      </c>
      <c r="W1695" s="28" t="str">
        <f>IF(記入用!P1695="","",ROUNDDOWN(記入用!P1695,0))</f>
        <v/>
      </c>
    </row>
    <row r="1696" spans="1:23">
      <c r="A1696" s="28" t="str">
        <f>IF(記入用!A1696="","",記入用!A1696)</f>
        <v/>
      </c>
      <c r="B1696" s="28" t="str">
        <f>IF(記入用!B1696="","",記入用!B1696)</f>
        <v/>
      </c>
      <c r="C1696" s="28" t="str">
        <f>IF(記入用!C1696="","",記入用!C1696)</f>
        <v/>
      </c>
      <c r="D1696" s="28" t="str">
        <f>IF(記入用!D1696="","",記入用!D1696)</f>
        <v/>
      </c>
      <c r="E1696" s="28" t="str">
        <f>IF(記入用!E1696="","",記入用!E1696)</f>
        <v/>
      </c>
      <c r="F1696" s="28" t="str">
        <f>IF(記入用!F1696="","",記入用!F1696)</f>
        <v/>
      </c>
      <c r="G1696" s="28" t="str">
        <f>IF(OR(記入用!G1696=0,記入用!H1696=0),"",ROUND((記入用!G1696+記入用!H1696)/2,0))</f>
        <v/>
      </c>
      <c r="I1696" s="28" t="str">
        <f>IF(記入用!I1696="","",記入用!I1696)</f>
        <v/>
      </c>
      <c r="K1696" s="28" t="str">
        <f>IF(記入用!J1696="","",ROUNDDOWN(記入用!J1696,0))</f>
        <v/>
      </c>
      <c r="M1696" s="28" t="str">
        <f>IF(記入用!K1696="","",記入用!K1696)</f>
        <v/>
      </c>
      <c r="O1696" s="28" t="str">
        <f>IF(記入用!M1696="","",記入用!M1696)</f>
        <v/>
      </c>
      <c r="Q1696" s="28" t="str">
        <f>IF(記入用!L1696="","",記入用!L1696)</f>
        <v/>
      </c>
      <c r="S1696" s="28" t="str">
        <f>IF(記入用!N1696="","",ROUNDUP(記入用!N1696,1))</f>
        <v/>
      </c>
      <c r="U1696" s="28" t="str">
        <f>IF(記入用!O1696="","",ROUNDDOWN(記入用!O1696,0))</f>
        <v/>
      </c>
      <c r="W1696" s="28" t="str">
        <f>IF(記入用!P1696="","",ROUNDDOWN(記入用!P1696,0))</f>
        <v/>
      </c>
    </row>
    <row r="1697" spans="1:23">
      <c r="A1697" s="28" t="str">
        <f>IF(記入用!A1697="","",記入用!A1697)</f>
        <v/>
      </c>
      <c r="B1697" s="28" t="str">
        <f>IF(記入用!B1697="","",記入用!B1697)</f>
        <v/>
      </c>
      <c r="C1697" s="28" t="str">
        <f>IF(記入用!C1697="","",記入用!C1697)</f>
        <v/>
      </c>
      <c r="D1697" s="28" t="str">
        <f>IF(記入用!D1697="","",記入用!D1697)</f>
        <v/>
      </c>
      <c r="E1697" s="28" t="str">
        <f>IF(記入用!E1697="","",記入用!E1697)</f>
        <v/>
      </c>
      <c r="F1697" s="28" t="str">
        <f>IF(記入用!F1697="","",記入用!F1697)</f>
        <v/>
      </c>
      <c r="G1697" s="28" t="str">
        <f>IF(OR(記入用!G1697=0,記入用!H1697=0),"",ROUND((記入用!G1697+記入用!H1697)/2,0))</f>
        <v/>
      </c>
      <c r="I1697" s="28" t="str">
        <f>IF(記入用!I1697="","",記入用!I1697)</f>
        <v/>
      </c>
      <c r="K1697" s="28" t="str">
        <f>IF(記入用!J1697="","",ROUNDDOWN(記入用!J1697,0))</f>
        <v/>
      </c>
      <c r="M1697" s="28" t="str">
        <f>IF(記入用!K1697="","",記入用!K1697)</f>
        <v/>
      </c>
      <c r="O1697" s="28" t="str">
        <f>IF(記入用!M1697="","",記入用!M1697)</f>
        <v/>
      </c>
      <c r="Q1697" s="28" t="str">
        <f>IF(記入用!L1697="","",記入用!L1697)</f>
        <v/>
      </c>
      <c r="S1697" s="28" t="str">
        <f>IF(記入用!N1697="","",ROUNDUP(記入用!N1697,1))</f>
        <v/>
      </c>
      <c r="U1697" s="28" t="str">
        <f>IF(記入用!O1697="","",ROUNDDOWN(記入用!O1697,0))</f>
        <v/>
      </c>
      <c r="W1697" s="28" t="str">
        <f>IF(記入用!P1697="","",ROUNDDOWN(記入用!P1697,0))</f>
        <v/>
      </c>
    </row>
    <row r="1698" spans="1:23">
      <c r="A1698" s="28" t="str">
        <f>IF(記入用!A1698="","",記入用!A1698)</f>
        <v/>
      </c>
      <c r="B1698" s="28" t="str">
        <f>IF(記入用!B1698="","",記入用!B1698)</f>
        <v/>
      </c>
      <c r="C1698" s="28" t="str">
        <f>IF(記入用!C1698="","",記入用!C1698)</f>
        <v/>
      </c>
      <c r="D1698" s="28" t="str">
        <f>IF(記入用!D1698="","",記入用!D1698)</f>
        <v/>
      </c>
      <c r="E1698" s="28" t="str">
        <f>IF(記入用!E1698="","",記入用!E1698)</f>
        <v/>
      </c>
      <c r="F1698" s="28" t="str">
        <f>IF(記入用!F1698="","",記入用!F1698)</f>
        <v/>
      </c>
      <c r="G1698" s="28" t="str">
        <f>IF(OR(記入用!G1698=0,記入用!H1698=0),"",ROUND((記入用!G1698+記入用!H1698)/2,0))</f>
        <v/>
      </c>
      <c r="I1698" s="28" t="str">
        <f>IF(記入用!I1698="","",記入用!I1698)</f>
        <v/>
      </c>
      <c r="K1698" s="28" t="str">
        <f>IF(記入用!J1698="","",ROUNDDOWN(記入用!J1698,0))</f>
        <v/>
      </c>
      <c r="M1698" s="28" t="str">
        <f>IF(記入用!K1698="","",記入用!K1698)</f>
        <v/>
      </c>
      <c r="O1698" s="28" t="str">
        <f>IF(記入用!M1698="","",記入用!M1698)</f>
        <v/>
      </c>
      <c r="Q1698" s="28" t="str">
        <f>IF(記入用!L1698="","",記入用!L1698)</f>
        <v/>
      </c>
      <c r="S1698" s="28" t="str">
        <f>IF(記入用!N1698="","",ROUNDUP(記入用!N1698,1))</f>
        <v/>
      </c>
      <c r="U1698" s="28" t="str">
        <f>IF(記入用!O1698="","",ROUNDDOWN(記入用!O1698,0))</f>
        <v/>
      </c>
      <c r="W1698" s="28" t="str">
        <f>IF(記入用!P1698="","",ROUNDDOWN(記入用!P1698,0))</f>
        <v/>
      </c>
    </row>
    <row r="1699" spans="1:23">
      <c r="A1699" s="28" t="str">
        <f>IF(記入用!A1699="","",記入用!A1699)</f>
        <v/>
      </c>
      <c r="B1699" s="28" t="str">
        <f>IF(記入用!B1699="","",記入用!B1699)</f>
        <v/>
      </c>
      <c r="C1699" s="28" t="str">
        <f>IF(記入用!C1699="","",記入用!C1699)</f>
        <v/>
      </c>
      <c r="D1699" s="28" t="str">
        <f>IF(記入用!D1699="","",記入用!D1699)</f>
        <v/>
      </c>
      <c r="E1699" s="28" t="str">
        <f>IF(記入用!E1699="","",記入用!E1699)</f>
        <v/>
      </c>
      <c r="F1699" s="28" t="str">
        <f>IF(記入用!F1699="","",記入用!F1699)</f>
        <v/>
      </c>
      <c r="G1699" s="28" t="str">
        <f>IF(OR(記入用!G1699=0,記入用!H1699=0),"",ROUND((記入用!G1699+記入用!H1699)/2,0))</f>
        <v/>
      </c>
      <c r="I1699" s="28" t="str">
        <f>IF(記入用!I1699="","",記入用!I1699)</f>
        <v/>
      </c>
      <c r="K1699" s="28" t="str">
        <f>IF(記入用!J1699="","",ROUNDDOWN(記入用!J1699,0))</f>
        <v/>
      </c>
      <c r="M1699" s="28" t="str">
        <f>IF(記入用!K1699="","",記入用!K1699)</f>
        <v/>
      </c>
      <c r="O1699" s="28" t="str">
        <f>IF(記入用!M1699="","",記入用!M1699)</f>
        <v/>
      </c>
      <c r="Q1699" s="28" t="str">
        <f>IF(記入用!L1699="","",記入用!L1699)</f>
        <v/>
      </c>
      <c r="S1699" s="28" t="str">
        <f>IF(記入用!N1699="","",ROUNDUP(記入用!N1699,1))</f>
        <v/>
      </c>
      <c r="U1699" s="28" t="str">
        <f>IF(記入用!O1699="","",ROUNDDOWN(記入用!O1699,0))</f>
        <v/>
      </c>
      <c r="W1699" s="28" t="str">
        <f>IF(記入用!P1699="","",ROUNDDOWN(記入用!P1699,0))</f>
        <v/>
      </c>
    </row>
    <row r="1700" spans="1:23">
      <c r="A1700" s="28" t="str">
        <f>IF(記入用!A1700="","",記入用!A1700)</f>
        <v/>
      </c>
      <c r="B1700" s="28" t="str">
        <f>IF(記入用!B1700="","",記入用!B1700)</f>
        <v/>
      </c>
      <c r="C1700" s="28" t="str">
        <f>IF(記入用!C1700="","",記入用!C1700)</f>
        <v/>
      </c>
      <c r="D1700" s="28" t="str">
        <f>IF(記入用!D1700="","",記入用!D1700)</f>
        <v/>
      </c>
      <c r="E1700" s="28" t="str">
        <f>IF(記入用!E1700="","",記入用!E1700)</f>
        <v/>
      </c>
      <c r="F1700" s="28" t="str">
        <f>IF(記入用!F1700="","",記入用!F1700)</f>
        <v/>
      </c>
      <c r="G1700" s="28" t="str">
        <f>IF(OR(記入用!G1700=0,記入用!H1700=0),"",ROUND((記入用!G1700+記入用!H1700)/2,0))</f>
        <v/>
      </c>
      <c r="I1700" s="28" t="str">
        <f>IF(記入用!I1700="","",記入用!I1700)</f>
        <v/>
      </c>
      <c r="K1700" s="28" t="str">
        <f>IF(記入用!J1700="","",ROUNDDOWN(記入用!J1700,0))</f>
        <v/>
      </c>
      <c r="M1700" s="28" t="str">
        <f>IF(記入用!K1700="","",記入用!K1700)</f>
        <v/>
      </c>
      <c r="O1700" s="28" t="str">
        <f>IF(記入用!M1700="","",記入用!M1700)</f>
        <v/>
      </c>
      <c r="Q1700" s="28" t="str">
        <f>IF(記入用!L1700="","",記入用!L1700)</f>
        <v/>
      </c>
      <c r="S1700" s="28" t="str">
        <f>IF(記入用!N1700="","",ROUNDUP(記入用!N1700,1))</f>
        <v/>
      </c>
      <c r="U1700" s="28" t="str">
        <f>IF(記入用!O1700="","",ROUNDDOWN(記入用!O1700,0))</f>
        <v/>
      </c>
      <c r="W1700" s="28" t="str">
        <f>IF(記入用!P1700="","",ROUNDDOWN(記入用!P1700,0))</f>
        <v/>
      </c>
    </row>
    <row r="1701" spans="1:23">
      <c r="A1701" s="28" t="str">
        <f>IF(記入用!A1701="","",記入用!A1701)</f>
        <v/>
      </c>
      <c r="B1701" s="28" t="str">
        <f>IF(記入用!B1701="","",記入用!B1701)</f>
        <v/>
      </c>
      <c r="C1701" s="28" t="str">
        <f>IF(記入用!C1701="","",記入用!C1701)</f>
        <v/>
      </c>
      <c r="D1701" s="28" t="str">
        <f>IF(記入用!D1701="","",記入用!D1701)</f>
        <v/>
      </c>
      <c r="E1701" s="28" t="str">
        <f>IF(記入用!E1701="","",記入用!E1701)</f>
        <v/>
      </c>
      <c r="F1701" s="28" t="str">
        <f>IF(記入用!F1701="","",記入用!F1701)</f>
        <v/>
      </c>
      <c r="G1701" s="28" t="str">
        <f>IF(OR(記入用!G1701=0,記入用!H1701=0),"",ROUND((記入用!G1701+記入用!H1701)/2,0))</f>
        <v/>
      </c>
      <c r="I1701" s="28" t="str">
        <f>IF(記入用!I1701="","",記入用!I1701)</f>
        <v/>
      </c>
      <c r="K1701" s="28" t="str">
        <f>IF(記入用!J1701="","",ROUNDDOWN(記入用!J1701,0))</f>
        <v/>
      </c>
      <c r="M1701" s="28" t="str">
        <f>IF(記入用!K1701="","",記入用!K1701)</f>
        <v/>
      </c>
      <c r="O1701" s="28" t="str">
        <f>IF(記入用!M1701="","",記入用!M1701)</f>
        <v/>
      </c>
      <c r="Q1701" s="28" t="str">
        <f>IF(記入用!L1701="","",記入用!L1701)</f>
        <v/>
      </c>
      <c r="S1701" s="28" t="str">
        <f>IF(記入用!N1701="","",ROUNDUP(記入用!N1701,1))</f>
        <v/>
      </c>
      <c r="U1701" s="28" t="str">
        <f>IF(記入用!O1701="","",ROUNDDOWN(記入用!O1701,0))</f>
        <v/>
      </c>
      <c r="W1701" s="28" t="str">
        <f>IF(記入用!P1701="","",ROUNDDOWN(記入用!P1701,0))</f>
        <v/>
      </c>
    </row>
    <row r="1702" spans="1:23">
      <c r="A1702" s="28" t="str">
        <f>IF(記入用!A1702="","",記入用!A1702)</f>
        <v/>
      </c>
      <c r="B1702" s="28" t="str">
        <f>IF(記入用!B1702="","",記入用!B1702)</f>
        <v/>
      </c>
      <c r="C1702" s="28" t="str">
        <f>IF(記入用!C1702="","",記入用!C1702)</f>
        <v/>
      </c>
      <c r="D1702" s="28" t="str">
        <f>IF(記入用!D1702="","",記入用!D1702)</f>
        <v/>
      </c>
      <c r="E1702" s="28" t="str">
        <f>IF(記入用!E1702="","",記入用!E1702)</f>
        <v/>
      </c>
      <c r="F1702" s="28" t="str">
        <f>IF(記入用!F1702="","",記入用!F1702)</f>
        <v/>
      </c>
      <c r="G1702" s="28" t="str">
        <f>IF(OR(記入用!G1702=0,記入用!H1702=0),"",ROUND((記入用!G1702+記入用!H1702)/2,0))</f>
        <v/>
      </c>
      <c r="I1702" s="28" t="str">
        <f>IF(記入用!I1702="","",記入用!I1702)</f>
        <v/>
      </c>
      <c r="K1702" s="28" t="str">
        <f>IF(記入用!J1702="","",ROUNDDOWN(記入用!J1702,0))</f>
        <v/>
      </c>
      <c r="M1702" s="28" t="str">
        <f>IF(記入用!K1702="","",記入用!K1702)</f>
        <v/>
      </c>
      <c r="O1702" s="28" t="str">
        <f>IF(記入用!M1702="","",記入用!M1702)</f>
        <v/>
      </c>
      <c r="Q1702" s="28" t="str">
        <f>IF(記入用!L1702="","",記入用!L1702)</f>
        <v/>
      </c>
      <c r="S1702" s="28" t="str">
        <f>IF(記入用!N1702="","",ROUNDUP(記入用!N1702,1))</f>
        <v/>
      </c>
      <c r="U1702" s="28" t="str">
        <f>IF(記入用!O1702="","",ROUNDDOWN(記入用!O1702,0))</f>
        <v/>
      </c>
      <c r="W1702" s="28" t="str">
        <f>IF(記入用!P1702="","",ROUNDDOWN(記入用!P1702,0))</f>
        <v/>
      </c>
    </row>
    <row r="1703" spans="1:23">
      <c r="A1703" s="28" t="str">
        <f>IF(記入用!A1703="","",記入用!A1703)</f>
        <v/>
      </c>
      <c r="B1703" s="28" t="str">
        <f>IF(記入用!B1703="","",記入用!B1703)</f>
        <v/>
      </c>
      <c r="C1703" s="28" t="str">
        <f>IF(記入用!C1703="","",記入用!C1703)</f>
        <v/>
      </c>
      <c r="D1703" s="28" t="str">
        <f>IF(記入用!D1703="","",記入用!D1703)</f>
        <v/>
      </c>
      <c r="E1703" s="28" t="str">
        <f>IF(記入用!E1703="","",記入用!E1703)</f>
        <v/>
      </c>
      <c r="F1703" s="28" t="str">
        <f>IF(記入用!F1703="","",記入用!F1703)</f>
        <v/>
      </c>
      <c r="G1703" s="28" t="str">
        <f>IF(OR(記入用!G1703=0,記入用!H1703=0),"",ROUND((記入用!G1703+記入用!H1703)/2,0))</f>
        <v/>
      </c>
      <c r="I1703" s="28" t="str">
        <f>IF(記入用!I1703="","",記入用!I1703)</f>
        <v/>
      </c>
      <c r="K1703" s="28" t="str">
        <f>IF(記入用!J1703="","",ROUNDDOWN(記入用!J1703,0))</f>
        <v/>
      </c>
      <c r="M1703" s="28" t="str">
        <f>IF(記入用!K1703="","",記入用!K1703)</f>
        <v/>
      </c>
      <c r="O1703" s="28" t="str">
        <f>IF(記入用!M1703="","",記入用!M1703)</f>
        <v/>
      </c>
      <c r="Q1703" s="28" t="str">
        <f>IF(記入用!L1703="","",記入用!L1703)</f>
        <v/>
      </c>
      <c r="S1703" s="28" t="str">
        <f>IF(記入用!N1703="","",ROUNDUP(記入用!N1703,1))</f>
        <v/>
      </c>
      <c r="U1703" s="28" t="str">
        <f>IF(記入用!O1703="","",ROUNDDOWN(記入用!O1703,0))</f>
        <v/>
      </c>
      <c r="W1703" s="28" t="str">
        <f>IF(記入用!P1703="","",ROUNDDOWN(記入用!P1703,0))</f>
        <v/>
      </c>
    </row>
    <row r="1704" spans="1:23">
      <c r="A1704" s="28" t="str">
        <f>IF(記入用!A1704="","",記入用!A1704)</f>
        <v/>
      </c>
      <c r="B1704" s="28" t="str">
        <f>IF(記入用!B1704="","",記入用!B1704)</f>
        <v/>
      </c>
      <c r="C1704" s="28" t="str">
        <f>IF(記入用!C1704="","",記入用!C1704)</f>
        <v/>
      </c>
      <c r="D1704" s="28" t="str">
        <f>IF(記入用!D1704="","",記入用!D1704)</f>
        <v/>
      </c>
      <c r="E1704" s="28" t="str">
        <f>IF(記入用!E1704="","",記入用!E1704)</f>
        <v/>
      </c>
      <c r="F1704" s="28" t="str">
        <f>IF(記入用!F1704="","",記入用!F1704)</f>
        <v/>
      </c>
      <c r="G1704" s="28" t="str">
        <f>IF(OR(記入用!G1704=0,記入用!H1704=0),"",ROUND((記入用!G1704+記入用!H1704)/2,0))</f>
        <v/>
      </c>
      <c r="I1704" s="28" t="str">
        <f>IF(記入用!I1704="","",記入用!I1704)</f>
        <v/>
      </c>
      <c r="K1704" s="28" t="str">
        <f>IF(記入用!J1704="","",ROUNDDOWN(記入用!J1704,0))</f>
        <v/>
      </c>
      <c r="M1704" s="28" t="str">
        <f>IF(記入用!K1704="","",記入用!K1704)</f>
        <v/>
      </c>
      <c r="O1704" s="28" t="str">
        <f>IF(記入用!M1704="","",記入用!M1704)</f>
        <v/>
      </c>
      <c r="Q1704" s="28" t="str">
        <f>IF(記入用!L1704="","",記入用!L1704)</f>
        <v/>
      </c>
      <c r="S1704" s="28" t="str">
        <f>IF(記入用!N1704="","",ROUNDUP(記入用!N1704,1))</f>
        <v/>
      </c>
      <c r="U1704" s="28" t="str">
        <f>IF(記入用!O1704="","",ROUNDDOWN(記入用!O1704,0))</f>
        <v/>
      </c>
      <c r="W1704" s="28" t="str">
        <f>IF(記入用!P1704="","",ROUNDDOWN(記入用!P1704,0))</f>
        <v/>
      </c>
    </row>
    <row r="1705" spans="1:23">
      <c r="A1705" s="28" t="str">
        <f>IF(記入用!A1705="","",記入用!A1705)</f>
        <v/>
      </c>
      <c r="B1705" s="28" t="str">
        <f>IF(記入用!B1705="","",記入用!B1705)</f>
        <v/>
      </c>
      <c r="C1705" s="28" t="str">
        <f>IF(記入用!C1705="","",記入用!C1705)</f>
        <v/>
      </c>
      <c r="D1705" s="28" t="str">
        <f>IF(記入用!D1705="","",記入用!D1705)</f>
        <v/>
      </c>
      <c r="E1705" s="28" t="str">
        <f>IF(記入用!E1705="","",記入用!E1705)</f>
        <v/>
      </c>
      <c r="F1705" s="28" t="str">
        <f>IF(記入用!F1705="","",記入用!F1705)</f>
        <v/>
      </c>
      <c r="G1705" s="28" t="str">
        <f>IF(OR(記入用!G1705=0,記入用!H1705=0),"",ROUND((記入用!G1705+記入用!H1705)/2,0))</f>
        <v/>
      </c>
      <c r="I1705" s="28" t="str">
        <f>IF(記入用!I1705="","",記入用!I1705)</f>
        <v/>
      </c>
      <c r="K1705" s="28" t="str">
        <f>IF(記入用!J1705="","",ROUNDDOWN(記入用!J1705,0))</f>
        <v/>
      </c>
      <c r="M1705" s="28" t="str">
        <f>IF(記入用!K1705="","",記入用!K1705)</f>
        <v/>
      </c>
      <c r="O1705" s="28" t="str">
        <f>IF(記入用!M1705="","",記入用!M1705)</f>
        <v/>
      </c>
      <c r="Q1705" s="28" t="str">
        <f>IF(記入用!L1705="","",記入用!L1705)</f>
        <v/>
      </c>
      <c r="S1705" s="28" t="str">
        <f>IF(記入用!N1705="","",ROUNDUP(記入用!N1705,1))</f>
        <v/>
      </c>
      <c r="U1705" s="28" t="str">
        <f>IF(記入用!O1705="","",ROUNDDOWN(記入用!O1705,0))</f>
        <v/>
      </c>
      <c r="W1705" s="28" t="str">
        <f>IF(記入用!P1705="","",ROUNDDOWN(記入用!P1705,0))</f>
        <v/>
      </c>
    </row>
    <row r="1706" spans="1:23">
      <c r="A1706" s="28" t="str">
        <f>IF(記入用!A1706="","",記入用!A1706)</f>
        <v/>
      </c>
      <c r="B1706" s="28" t="str">
        <f>IF(記入用!B1706="","",記入用!B1706)</f>
        <v/>
      </c>
      <c r="C1706" s="28" t="str">
        <f>IF(記入用!C1706="","",記入用!C1706)</f>
        <v/>
      </c>
      <c r="D1706" s="28" t="str">
        <f>IF(記入用!D1706="","",記入用!D1706)</f>
        <v/>
      </c>
      <c r="E1706" s="28" t="str">
        <f>IF(記入用!E1706="","",記入用!E1706)</f>
        <v/>
      </c>
      <c r="F1706" s="28" t="str">
        <f>IF(記入用!F1706="","",記入用!F1706)</f>
        <v/>
      </c>
      <c r="G1706" s="28" t="str">
        <f>IF(OR(記入用!G1706=0,記入用!H1706=0),"",ROUND((記入用!G1706+記入用!H1706)/2,0))</f>
        <v/>
      </c>
      <c r="I1706" s="28" t="str">
        <f>IF(記入用!I1706="","",記入用!I1706)</f>
        <v/>
      </c>
      <c r="K1706" s="28" t="str">
        <f>IF(記入用!J1706="","",ROUNDDOWN(記入用!J1706,0))</f>
        <v/>
      </c>
      <c r="M1706" s="28" t="str">
        <f>IF(記入用!K1706="","",記入用!K1706)</f>
        <v/>
      </c>
      <c r="O1706" s="28" t="str">
        <f>IF(記入用!M1706="","",記入用!M1706)</f>
        <v/>
      </c>
      <c r="Q1706" s="28" t="str">
        <f>IF(記入用!L1706="","",記入用!L1706)</f>
        <v/>
      </c>
      <c r="S1706" s="28" t="str">
        <f>IF(記入用!N1706="","",ROUNDUP(記入用!N1706,1))</f>
        <v/>
      </c>
      <c r="U1706" s="28" t="str">
        <f>IF(記入用!O1706="","",ROUNDDOWN(記入用!O1706,0))</f>
        <v/>
      </c>
      <c r="W1706" s="28" t="str">
        <f>IF(記入用!P1706="","",ROUNDDOWN(記入用!P1706,0))</f>
        <v/>
      </c>
    </row>
    <row r="1707" spans="1:23">
      <c r="A1707" s="28" t="str">
        <f>IF(記入用!A1707="","",記入用!A1707)</f>
        <v/>
      </c>
      <c r="B1707" s="28" t="str">
        <f>IF(記入用!B1707="","",記入用!B1707)</f>
        <v/>
      </c>
      <c r="C1707" s="28" t="str">
        <f>IF(記入用!C1707="","",記入用!C1707)</f>
        <v/>
      </c>
      <c r="D1707" s="28" t="str">
        <f>IF(記入用!D1707="","",記入用!D1707)</f>
        <v/>
      </c>
      <c r="E1707" s="28" t="str">
        <f>IF(記入用!E1707="","",記入用!E1707)</f>
        <v/>
      </c>
      <c r="F1707" s="28" t="str">
        <f>IF(記入用!F1707="","",記入用!F1707)</f>
        <v/>
      </c>
      <c r="G1707" s="28" t="str">
        <f>IF(OR(記入用!G1707=0,記入用!H1707=0),"",ROUND((記入用!G1707+記入用!H1707)/2,0))</f>
        <v/>
      </c>
      <c r="I1707" s="28" t="str">
        <f>IF(記入用!I1707="","",記入用!I1707)</f>
        <v/>
      </c>
      <c r="K1707" s="28" t="str">
        <f>IF(記入用!J1707="","",ROUNDDOWN(記入用!J1707,0))</f>
        <v/>
      </c>
      <c r="M1707" s="28" t="str">
        <f>IF(記入用!K1707="","",記入用!K1707)</f>
        <v/>
      </c>
      <c r="O1707" s="28" t="str">
        <f>IF(記入用!M1707="","",記入用!M1707)</f>
        <v/>
      </c>
      <c r="Q1707" s="28" t="str">
        <f>IF(記入用!L1707="","",記入用!L1707)</f>
        <v/>
      </c>
      <c r="S1707" s="28" t="str">
        <f>IF(記入用!N1707="","",ROUNDUP(記入用!N1707,1))</f>
        <v/>
      </c>
      <c r="U1707" s="28" t="str">
        <f>IF(記入用!O1707="","",ROUNDDOWN(記入用!O1707,0))</f>
        <v/>
      </c>
      <c r="W1707" s="28" t="str">
        <f>IF(記入用!P1707="","",ROUNDDOWN(記入用!P1707,0))</f>
        <v/>
      </c>
    </row>
    <row r="1708" spans="1:23">
      <c r="A1708" s="28" t="str">
        <f>IF(記入用!A1708="","",記入用!A1708)</f>
        <v/>
      </c>
      <c r="B1708" s="28" t="str">
        <f>IF(記入用!B1708="","",記入用!B1708)</f>
        <v/>
      </c>
      <c r="C1708" s="28" t="str">
        <f>IF(記入用!C1708="","",記入用!C1708)</f>
        <v/>
      </c>
      <c r="D1708" s="28" t="str">
        <f>IF(記入用!D1708="","",記入用!D1708)</f>
        <v/>
      </c>
      <c r="E1708" s="28" t="str">
        <f>IF(記入用!E1708="","",記入用!E1708)</f>
        <v/>
      </c>
      <c r="F1708" s="28" t="str">
        <f>IF(記入用!F1708="","",記入用!F1708)</f>
        <v/>
      </c>
      <c r="G1708" s="28" t="str">
        <f>IF(OR(記入用!G1708=0,記入用!H1708=0),"",ROUND((記入用!G1708+記入用!H1708)/2,0))</f>
        <v/>
      </c>
      <c r="I1708" s="28" t="str">
        <f>IF(記入用!I1708="","",記入用!I1708)</f>
        <v/>
      </c>
      <c r="K1708" s="28" t="str">
        <f>IF(記入用!J1708="","",ROUNDDOWN(記入用!J1708,0))</f>
        <v/>
      </c>
      <c r="M1708" s="28" t="str">
        <f>IF(記入用!K1708="","",記入用!K1708)</f>
        <v/>
      </c>
      <c r="O1708" s="28" t="str">
        <f>IF(記入用!M1708="","",記入用!M1708)</f>
        <v/>
      </c>
      <c r="Q1708" s="28" t="str">
        <f>IF(記入用!L1708="","",記入用!L1708)</f>
        <v/>
      </c>
      <c r="S1708" s="28" t="str">
        <f>IF(記入用!N1708="","",ROUNDUP(記入用!N1708,1))</f>
        <v/>
      </c>
      <c r="U1708" s="28" t="str">
        <f>IF(記入用!O1708="","",ROUNDDOWN(記入用!O1708,0))</f>
        <v/>
      </c>
      <c r="W1708" s="28" t="str">
        <f>IF(記入用!P1708="","",ROUNDDOWN(記入用!P1708,0))</f>
        <v/>
      </c>
    </row>
    <row r="1709" spans="1:23">
      <c r="A1709" s="28" t="str">
        <f>IF(記入用!A1709="","",記入用!A1709)</f>
        <v/>
      </c>
      <c r="B1709" s="28" t="str">
        <f>IF(記入用!B1709="","",記入用!B1709)</f>
        <v/>
      </c>
      <c r="C1709" s="28" t="str">
        <f>IF(記入用!C1709="","",記入用!C1709)</f>
        <v/>
      </c>
      <c r="D1709" s="28" t="str">
        <f>IF(記入用!D1709="","",記入用!D1709)</f>
        <v/>
      </c>
      <c r="E1709" s="28" t="str">
        <f>IF(記入用!E1709="","",記入用!E1709)</f>
        <v/>
      </c>
      <c r="F1709" s="28" t="str">
        <f>IF(記入用!F1709="","",記入用!F1709)</f>
        <v/>
      </c>
      <c r="G1709" s="28" t="str">
        <f>IF(OR(記入用!G1709=0,記入用!H1709=0),"",ROUND((記入用!G1709+記入用!H1709)/2,0))</f>
        <v/>
      </c>
      <c r="I1709" s="28" t="str">
        <f>IF(記入用!I1709="","",記入用!I1709)</f>
        <v/>
      </c>
      <c r="K1709" s="28" t="str">
        <f>IF(記入用!J1709="","",ROUNDDOWN(記入用!J1709,0))</f>
        <v/>
      </c>
      <c r="M1709" s="28" t="str">
        <f>IF(記入用!K1709="","",記入用!K1709)</f>
        <v/>
      </c>
      <c r="O1709" s="28" t="str">
        <f>IF(記入用!M1709="","",記入用!M1709)</f>
        <v/>
      </c>
      <c r="Q1709" s="28" t="str">
        <f>IF(記入用!L1709="","",記入用!L1709)</f>
        <v/>
      </c>
      <c r="S1709" s="28" t="str">
        <f>IF(記入用!N1709="","",ROUNDUP(記入用!N1709,1))</f>
        <v/>
      </c>
      <c r="U1709" s="28" t="str">
        <f>IF(記入用!O1709="","",ROUNDDOWN(記入用!O1709,0))</f>
        <v/>
      </c>
      <c r="W1709" s="28" t="str">
        <f>IF(記入用!P1709="","",ROUNDDOWN(記入用!P1709,0))</f>
        <v/>
      </c>
    </row>
    <row r="1710" spans="1:23">
      <c r="A1710" s="28" t="str">
        <f>IF(記入用!A1710="","",記入用!A1710)</f>
        <v/>
      </c>
      <c r="B1710" s="28" t="str">
        <f>IF(記入用!B1710="","",記入用!B1710)</f>
        <v/>
      </c>
      <c r="C1710" s="28" t="str">
        <f>IF(記入用!C1710="","",記入用!C1710)</f>
        <v/>
      </c>
      <c r="D1710" s="28" t="str">
        <f>IF(記入用!D1710="","",記入用!D1710)</f>
        <v/>
      </c>
      <c r="E1710" s="28" t="str">
        <f>IF(記入用!E1710="","",記入用!E1710)</f>
        <v/>
      </c>
      <c r="F1710" s="28" t="str">
        <f>IF(記入用!F1710="","",記入用!F1710)</f>
        <v/>
      </c>
      <c r="G1710" s="28" t="str">
        <f>IF(OR(記入用!G1710=0,記入用!H1710=0),"",ROUND((記入用!G1710+記入用!H1710)/2,0))</f>
        <v/>
      </c>
      <c r="I1710" s="28" t="str">
        <f>IF(記入用!I1710="","",記入用!I1710)</f>
        <v/>
      </c>
      <c r="K1710" s="28" t="str">
        <f>IF(記入用!J1710="","",ROUNDDOWN(記入用!J1710,0))</f>
        <v/>
      </c>
      <c r="M1710" s="28" t="str">
        <f>IF(記入用!K1710="","",記入用!K1710)</f>
        <v/>
      </c>
      <c r="O1710" s="28" t="str">
        <f>IF(記入用!M1710="","",記入用!M1710)</f>
        <v/>
      </c>
      <c r="Q1710" s="28" t="str">
        <f>IF(記入用!L1710="","",記入用!L1710)</f>
        <v/>
      </c>
      <c r="S1710" s="28" t="str">
        <f>IF(記入用!N1710="","",ROUNDUP(記入用!N1710,1))</f>
        <v/>
      </c>
      <c r="U1710" s="28" t="str">
        <f>IF(記入用!O1710="","",ROUNDDOWN(記入用!O1710,0))</f>
        <v/>
      </c>
      <c r="W1710" s="28" t="str">
        <f>IF(記入用!P1710="","",ROUNDDOWN(記入用!P1710,0))</f>
        <v/>
      </c>
    </row>
    <row r="1711" spans="1:23">
      <c r="A1711" s="28" t="str">
        <f>IF(記入用!A1711="","",記入用!A1711)</f>
        <v/>
      </c>
      <c r="B1711" s="28" t="str">
        <f>IF(記入用!B1711="","",記入用!B1711)</f>
        <v/>
      </c>
      <c r="C1711" s="28" t="str">
        <f>IF(記入用!C1711="","",記入用!C1711)</f>
        <v/>
      </c>
      <c r="D1711" s="28" t="str">
        <f>IF(記入用!D1711="","",記入用!D1711)</f>
        <v/>
      </c>
      <c r="E1711" s="28" t="str">
        <f>IF(記入用!E1711="","",記入用!E1711)</f>
        <v/>
      </c>
      <c r="F1711" s="28" t="str">
        <f>IF(記入用!F1711="","",記入用!F1711)</f>
        <v/>
      </c>
      <c r="G1711" s="28" t="str">
        <f>IF(OR(記入用!G1711=0,記入用!H1711=0),"",ROUND((記入用!G1711+記入用!H1711)/2,0))</f>
        <v/>
      </c>
      <c r="I1711" s="28" t="str">
        <f>IF(記入用!I1711="","",記入用!I1711)</f>
        <v/>
      </c>
      <c r="K1711" s="28" t="str">
        <f>IF(記入用!J1711="","",ROUNDDOWN(記入用!J1711,0))</f>
        <v/>
      </c>
      <c r="M1711" s="28" t="str">
        <f>IF(記入用!K1711="","",記入用!K1711)</f>
        <v/>
      </c>
      <c r="O1711" s="28" t="str">
        <f>IF(記入用!M1711="","",記入用!M1711)</f>
        <v/>
      </c>
      <c r="Q1711" s="28" t="str">
        <f>IF(記入用!L1711="","",記入用!L1711)</f>
        <v/>
      </c>
      <c r="S1711" s="28" t="str">
        <f>IF(記入用!N1711="","",ROUNDUP(記入用!N1711,1))</f>
        <v/>
      </c>
      <c r="U1711" s="28" t="str">
        <f>IF(記入用!O1711="","",ROUNDDOWN(記入用!O1711,0))</f>
        <v/>
      </c>
      <c r="W1711" s="28" t="str">
        <f>IF(記入用!P1711="","",ROUNDDOWN(記入用!P1711,0))</f>
        <v/>
      </c>
    </row>
    <row r="1712" spans="1:23">
      <c r="A1712" s="28" t="str">
        <f>IF(記入用!A1712="","",記入用!A1712)</f>
        <v/>
      </c>
      <c r="B1712" s="28" t="str">
        <f>IF(記入用!B1712="","",記入用!B1712)</f>
        <v/>
      </c>
      <c r="C1712" s="28" t="str">
        <f>IF(記入用!C1712="","",記入用!C1712)</f>
        <v/>
      </c>
      <c r="D1712" s="28" t="str">
        <f>IF(記入用!D1712="","",記入用!D1712)</f>
        <v/>
      </c>
      <c r="E1712" s="28" t="str">
        <f>IF(記入用!E1712="","",記入用!E1712)</f>
        <v/>
      </c>
      <c r="F1712" s="28" t="str">
        <f>IF(記入用!F1712="","",記入用!F1712)</f>
        <v/>
      </c>
      <c r="G1712" s="28" t="str">
        <f>IF(OR(記入用!G1712=0,記入用!H1712=0),"",ROUND((記入用!G1712+記入用!H1712)/2,0))</f>
        <v/>
      </c>
      <c r="I1712" s="28" t="str">
        <f>IF(記入用!I1712="","",記入用!I1712)</f>
        <v/>
      </c>
      <c r="K1712" s="28" t="str">
        <f>IF(記入用!J1712="","",ROUNDDOWN(記入用!J1712,0))</f>
        <v/>
      </c>
      <c r="M1712" s="28" t="str">
        <f>IF(記入用!K1712="","",記入用!K1712)</f>
        <v/>
      </c>
      <c r="O1712" s="28" t="str">
        <f>IF(記入用!M1712="","",記入用!M1712)</f>
        <v/>
      </c>
      <c r="Q1712" s="28" t="str">
        <f>IF(記入用!L1712="","",記入用!L1712)</f>
        <v/>
      </c>
      <c r="S1712" s="28" t="str">
        <f>IF(記入用!N1712="","",ROUNDUP(記入用!N1712,1))</f>
        <v/>
      </c>
      <c r="U1712" s="28" t="str">
        <f>IF(記入用!O1712="","",ROUNDDOWN(記入用!O1712,0))</f>
        <v/>
      </c>
      <c r="W1712" s="28" t="str">
        <f>IF(記入用!P1712="","",ROUNDDOWN(記入用!P1712,0))</f>
        <v/>
      </c>
    </row>
    <row r="1713" spans="1:23">
      <c r="A1713" s="28" t="str">
        <f>IF(記入用!A1713="","",記入用!A1713)</f>
        <v/>
      </c>
      <c r="B1713" s="28" t="str">
        <f>IF(記入用!B1713="","",記入用!B1713)</f>
        <v/>
      </c>
      <c r="C1713" s="28" t="str">
        <f>IF(記入用!C1713="","",記入用!C1713)</f>
        <v/>
      </c>
      <c r="D1713" s="28" t="str">
        <f>IF(記入用!D1713="","",記入用!D1713)</f>
        <v/>
      </c>
      <c r="E1713" s="28" t="str">
        <f>IF(記入用!E1713="","",記入用!E1713)</f>
        <v/>
      </c>
      <c r="F1713" s="28" t="str">
        <f>IF(記入用!F1713="","",記入用!F1713)</f>
        <v/>
      </c>
      <c r="G1713" s="28" t="str">
        <f>IF(OR(記入用!G1713=0,記入用!H1713=0),"",ROUND((記入用!G1713+記入用!H1713)/2,0))</f>
        <v/>
      </c>
      <c r="I1713" s="28" t="str">
        <f>IF(記入用!I1713="","",記入用!I1713)</f>
        <v/>
      </c>
      <c r="K1713" s="28" t="str">
        <f>IF(記入用!J1713="","",ROUNDDOWN(記入用!J1713,0))</f>
        <v/>
      </c>
      <c r="M1713" s="28" t="str">
        <f>IF(記入用!K1713="","",記入用!K1713)</f>
        <v/>
      </c>
      <c r="O1713" s="28" t="str">
        <f>IF(記入用!M1713="","",記入用!M1713)</f>
        <v/>
      </c>
      <c r="Q1713" s="28" t="str">
        <f>IF(記入用!L1713="","",記入用!L1713)</f>
        <v/>
      </c>
      <c r="S1713" s="28" t="str">
        <f>IF(記入用!N1713="","",ROUNDUP(記入用!N1713,1))</f>
        <v/>
      </c>
      <c r="U1713" s="28" t="str">
        <f>IF(記入用!O1713="","",ROUNDDOWN(記入用!O1713,0))</f>
        <v/>
      </c>
      <c r="W1713" s="28" t="str">
        <f>IF(記入用!P1713="","",ROUNDDOWN(記入用!P1713,0))</f>
        <v/>
      </c>
    </row>
    <row r="1714" spans="1:23">
      <c r="A1714" s="28" t="str">
        <f>IF(記入用!A1714="","",記入用!A1714)</f>
        <v/>
      </c>
      <c r="B1714" s="28" t="str">
        <f>IF(記入用!B1714="","",記入用!B1714)</f>
        <v/>
      </c>
      <c r="C1714" s="28" t="str">
        <f>IF(記入用!C1714="","",記入用!C1714)</f>
        <v/>
      </c>
      <c r="D1714" s="28" t="str">
        <f>IF(記入用!D1714="","",記入用!D1714)</f>
        <v/>
      </c>
      <c r="E1714" s="28" t="str">
        <f>IF(記入用!E1714="","",記入用!E1714)</f>
        <v/>
      </c>
      <c r="F1714" s="28" t="str">
        <f>IF(記入用!F1714="","",記入用!F1714)</f>
        <v/>
      </c>
      <c r="G1714" s="28" t="str">
        <f>IF(OR(記入用!G1714=0,記入用!H1714=0),"",ROUND((記入用!G1714+記入用!H1714)/2,0))</f>
        <v/>
      </c>
      <c r="I1714" s="28" t="str">
        <f>IF(記入用!I1714="","",記入用!I1714)</f>
        <v/>
      </c>
      <c r="K1714" s="28" t="str">
        <f>IF(記入用!J1714="","",ROUNDDOWN(記入用!J1714,0))</f>
        <v/>
      </c>
      <c r="M1714" s="28" t="str">
        <f>IF(記入用!K1714="","",記入用!K1714)</f>
        <v/>
      </c>
      <c r="O1714" s="28" t="str">
        <f>IF(記入用!M1714="","",記入用!M1714)</f>
        <v/>
      </c>
      <c r="Q1714" s="28" t="str">
        <f>IF(記入用!L1714="","",記入用!L1714)</f>
        <v/>
      </c>
      <c r="S1714" s="28" t="str">
        <f>IF(記入用!N1714="","",ROUNDUP(記入用!N1714,1))</f>
        <v/>
      </c>
      <c r="U1714" s="28" t="str">
        <f>IF(記入用!O1714="","",ROUNDDOWN(記入用!O1714,0))</f>
        <v/>
      </c>
      <c r="W1714" s="28" t="str">
        <f>IF(記入用!P1714="","",ROUNDDOWN(記入用!P1714,0))</f>
        <v/>
      </c>
    </row>
    <row r="1715" spans="1:23">
      <c r="A1715" s="28" t="str">
        <f>IF(記入用!A1715="","",記入用!A1715)</f>
        <v/>
      </c>
      <c r="B1715" s="28" t="str">
        <f>IF(記入用!B1715="","",記入用!B1715)</f>
        <v/>
      </c>
      <c r="C1715" s="28" t="str">
        <f>IF(記入用!C1715="","",記入用!C1715)</f>
        <v/>
      </c>
      <c r="D1715" s="28" t="str">
        <f>IF(記入用!D1715="","",記入用!D1715)</f>
        <v/>
      </c>
      <c r="E1715" s="28" t="str">
        <f>IF(記入用!E1715="","",記入用!E1715)</f>
        <v/>
      </c>
      <c r="F1715" s="28" t="str">
        <f>IF(記入用!F1715="","",記入用!F1715)</f>
        <v/>
      </c>
      <c r="G1715" s="28" t="str">
        <f>IF(OR(記入用!G1715=0,記入用!H1715=0),"",ROUND((記入用!G1715+記入用!H1715)/2,0))</f>
        <v/>
      </c>
      <c r="I1715" s="28" t="str">
        <f>IF(記入用!I1715="","",記入用!I1715)</f>
        <v/>
      </c>
      <c r="K1715" s="28" t="str">
        <f>IF(記入用!J1715="","",ROUNDDOWN(記入用!J1715,0))</f>
        <v/>
      </c>
      <c r="M1715" s="28" t="str">
        <f>IF(記入用!K1715="","",記入用!K1715)</f>
        <v/>
      </c>
      <c r="O1715" s="28" t="str">
        <f>IF(記入用!M1715="","",記入用!M1715)</f>
        <v/>
      </c>
      <c r="Q1715" s="28" t="str">
        <f>IF(記入用!L1715="","",記入用!L1715)</f>
        <v/>
      </c>
      <c r="S1715" s="28" t="str">
        <f>IF(記入用!N1715="","",ROUNDUP(記入用!N1715,1))</f>
        <v/>
      </c>
      <c r="U1715" s="28" t="str">
        <f>IF(記入用!O1715="","",ROUNDDOWN(記入用!O1715,0))</f>
        <v/>
      </c>
      <c r="W1715" s="28" t="str">
        <f>IF(記入用!P1715="","",ROUNDDOWN(記入用!P1715,0))</f>
        <v/>
      </c>
    </row>
    <row r="1716" spans="1:23">
      <c r="A1716" s="28" t="str">
        <f>IF(記入用!A1716="","",記入用!A1716)</f>
        <v/>
      </c>
      <c r="B1716" s="28" t="str">
        <f>IF(記入用!B1716="","",記入用!B1716)</f>
        <v/>
      </c>
      <c r="C1716" s="28" t="str">
        <f>IF(記入用!C1716="","",記入用!C1716)</f>
        <v/>
      </c>
      <c r="D1716" s="28" t="str">
        <f>IF(記入用!D1716="","",記入用!D1716)</f>
        <v/>
      </c>
      <c r="E1716" s="28" t="str">
        <f>IF(記入用!E1716="","",記入用!E1716)</f>
        <v/>
      </c>
      <c r="F1716" s="28" t="str">
        <f>IF(記入用!F1716="","",記入用!F1716)</f>
        <v/>
      </c>
      <c r="G1716" s="28" t="str">
        <f>IF(OR(記入用!G1716=0,記入用!H1716=0),"",ROUND((記入用!G1716+記入用!H1716)/2,0))</f>
        <v/>
      </c>
      <c r="I1716" s="28" t="str">
        <f>IF(記入用!I1716="","",記入用!I1716)</f>
        <v/>
      </c>
      <c r="K1716" s="28" t="str">
        <f>IF(記入用!J1716="","",ROUNDDOWN(記入用!J1716,0))</f>
        <v/>
      </c>
      <c r="M1716" s="28" t="str">
        <f>IF(記入用!K1716="","",記入用!K1716)</f>
        <v/>
      </c>
      <c r="O1716" s="28" t="str">
        <f>IF(記入用!M1716="","",記入用!M1716)</f>
        <v/>
      </c>
      <c r="Q1716" s="28" t="str">
        <f>IF(記入用!L1716="","",記入用!L1716)</f>
        <v/>
      </c>
      <c r="S1716" s="28" t="str">
        <f>IF(記入用!N1716="","",ROUNDUP(記入用!N1716,1))</f>
        <v/>
      </c>
      <c r="U1716" s="28" t="str">
        <f>IF(記入用!O1716="","",ROUNDDOWN(記入用!O1716,0))</f>
        <v/>
      </c>
      <c r="W1716" s="28" t="str">
        <f>IF(記入用!P1716="","",ROUNDDOWN(記入用!P1716,0))</f>
        <v/>
      </c>
    </row>
    <row r="1717" spans="1:23">
      <c r="A1717" s="28" t="str">
        <f>IF(記入用!A1717="","",記入用!A1717)</f>
        <v/>
      </c>
      <c r="B1717" s="28" t="str">
        <f>IF(記入用!B1717="","",記入用!B1717)</f>
        <v/>
      </c>
      <c r="C1717" s="28" t="str">
        <f>IF(記入用!C1717="","",記入用!C1717)</f>
        <v/>
      </c>
      <c r="D1717" s="28" t="str">
        <f>IF(記入用!D1717="","",記入用!D1717)</f>
        <v/>
      </c>
      <c r="E1717" s="28" t="str">
        <f>IF(記入用!E1717="","",記入用!E1717)</f>
        <v/>
      </c>
      <c r="F1717" s="28" t="str">
        <f>IF(記入用!F1717="","",記入用!F1717)</f>
        <v/>
      </c>
      <c r="G1717" s="28" t="str">
        <f>IF(OR(記入用!G1717=0,記入用!H1717=0),"",ROUND((記入用!G1717+記入用!H1717)/2,0))</f>
        <v/>
      </c>
      <c r="I1717" s="28" t="str">
        <f>IF(記入用!I1717="","",記入用!I1717)</f>
        <v/>
      </c>
      <c r="K1717" s="28" t="str">
        <f>IF(記入用!J1717="","",ROUNDDOWN(記入用!J1717,0))</f>
        <v/>
      </c>
      <c r="M1717" s="28" t="str">
        <f>IF(記入用!K1717="","",記入用!K1717)</f>
        <v/>
      </c>
      <c r="O1717" s="28" t="str">
        <f>IF(記入用!M1717="","",記入用!M1717)</f>
        <v/>
      </c>
      <c r="Q1717" s="28" t="str">
        <f>IF(記入用!L1717="","",記入用!L1717)</f>
        <v/>
      </c>
      <c r="S1717" s="28" t="str">
        <f>IF(記入用!N1717="","",ROUNDUP(記入用!N1717,1))</f>
        <v/>
      </c>
      <c r="U1717" s="28" t="str">
        <f>IF(記入用!O1717="","",ROUNDDOWN(記入用!O1717,0))</f>
        <v/>
      </c>
      <c r="W1717" s="28" t="str">
        <f>IF(記入用!P1717="","",ROUNDDOWN(記入用!P1717,0))</f>
        <v/>
      </c>
    </row>
    <row r="1718" spans="1:23">
      <c r="A1718" s="28" t="str">
        <f>IF(記入用!A1718="","",記入用!A1718)</f>
        <v/>
      </c>
      <c r="B1718" s="28" t="str">
        <f>IF(記入用!B1718="","",記入用!B1718)</f>
        <v/>
      </c>
      <c r="C1718" s="28" t="str">
        <f>IF(記入用!C1718="","",記入用!C1718)</f>
        <v/>
      </c>
      <c r="D1718" s="28" t="str">
        <f>IF(記入用!D1718="","",記入用!D1718)</f>
        <v/>
      </c>
      <c r="E1718" s="28" t="str">
        <f>IF(記入用!E1718="","",記入用!E1718)</f>
        <v/>
      </c>
      <c r="F1718" s="28" t="str">
        <f>IF(記入用!F1718="","",記入用!F1718)</f>
        <v/>
      </c>
      <c r="G1718" s="28" t="str">
        <f>IF(OR(記入用!G1718=0,記入用!H1718=0),"",ROUND((記入用!G1718+記入用!H1718)/2,0))</f>
        <v/>
      </c>
      <c r="I1718" s="28" t="str">
        <f>IF(記入用!I1718="","",記入用!I1718)</f>
        <v/>
      </c>
      <c r="K1718" s="28" t="str">
        <f>IF(記入用!J1718="","",ROUNDDOWN(記入用!J1718,0))</f>
        <v/>
      </c>
      <c r="M1718" s="28" t="str">
        <f>IF(記入用!K1718="","",記入用!K1718)</f>
        <v/>
      </c>
      <c r="O1718" s="28" t="str">
        <f>IF(記入用!M1718="","",記入用!M1718)</f>
        <v/>
      </c>
      <c r="Q1718" s="28" t="str">
        <f>IF(記入用!L1718="","",記入用!L1718)</f>
        <v/>
      </c>
      <c r="S1718" s="28" t="str">
        <f>IF(記入用!N1718="","",ROUNDUP(記入用!N1718,1))</f>
        <v/>
      </c>
      <c r="U1718" s="28" t="str">
        <f>IF(記入用!O1718="","",ROUNDDOWN(記入用!O1718,0))</f>
        <v/>
      </c>
      <c r="W1718" s="28" t="str">
        <f>IF(記入用!P1718="","",ROUNDDOWN(記入用!P1718,0))</f>
        <v/>
      </c>
    </row>
    <row r="1719" spans="1:23">
      <c r="A1719" s="28" t="str">
        <f>IF(記入用!A1719="","",記入用!A1719)</f>
        <v/>
      </c>
      <c r="B1719" s="28" t="str">
        <f>IF(記入用!B1719="","",記入用!B1719)</f>
        <v/>
      </c>
      <c r="C1719" s="28" t="str">
        <f>IF(記入用!C1719="","",記入用!C1719)</f>
        <v/>
      </c>
      <c r="D1719" s="28" t="str">
        <f>IF(記入用!D1719="","",記入用!D1719)</f>
        <v/>
      </c>
      <c r="E1719" s="28" t="str">
        <f>IF(記入用!E1719="","",記入用!E1719)</f>
        <v/>
      </c>
      <c r="F1719" s="28" t="str">
        <f>IF(記入用!F1719="","",記入用!F1719)</f>
        <v/>
      </c>
      <c r="G1719" s="28" t="str">
        <f>IF(OR(記入用!G1719=0,記入用!H1719=0),"",ROUND((記入用!G1719+記入用!H1719)/2,0))</f>
        <v/>
      </c>
      <c r="I1719" s="28" t="str">
        <f>IF(記入用!I1719="","",記入用!I1719)</f>
        <v/>
      </c>
      <c r="K1719" s="28" t="str">
        <f>IF(記入用!J1719="","",ROUNDDOWN(記入用!J1719,0))</f>
        <v/>
      </c>
      <c r="M1719" s="28" t="str">
        <f>IF(記入用!K1719="","",記入用!K1719)</f>
        <v/>
      </c>
      <c r="O1719" s="28" t="str">
        <f>IF(記入用!M1719="","",記入用!M1719)</f>
        <v/>
      </c>
      <c r="Q1719" s="28" t="str">
        <f>IF(記入用!L1719="","",記入用!L1719)</f>
        <v/>
      </c>
      <c r="S1719" s="28" t="str">
        <f>IF(記入用!N1719="","",ROUNDUP(記入用!N1719,1))</f>
        <v/>
      </c>
      <c r="U1719" s="28" t="str">
        <f>IF(記入用!O1719="","",ROUNDDOWN(記入用!O1719,0))</f>
        <v/>
      </c>
      <c r="W1719" s="28" t="str">
        <f>IF(記入用!P1719="","",ROUNDDOWN(記入用!P1719,0))</f>
        <v/>
      </c>
    </row>
    <row r="1720" spans="1:23">
      <c r="A1720" s="28" t="str">
        <f>IF(記入用!A1720="","",記入用!A1720)</f>
        <v/>
      </c>
      <c r="B1720" s="28" t="str">
        <f>IF(記入用!B1720="","",記入用!B1720)</f>
        <v/>
      </c>
      <c r="C1720" s="28" t="str">
        <f>IF(記入用!C1720="","",記入用!C1720)</f>
        <v/>
      </c>
      <c r="D1720" s="28" t="str">
        <f>IF(記入用!D1720="","",記入用!D1720)</f>
        <v/>
      </c>
      <c r="E1720" s="28" t="str">
        <f>IF(記入用!E1720="","",記入用!E1720)</f>
        <v/>
      </c>
      <c r="F1720" s="28" t="str">
        <f>IF(記入用!F1720="","",記入用!F1720)</f>
        <v/>
      </c>
      <c r="G1720" s="28" t="str">
        <f>IF(OR(記入用!G1720=0,記入用!H1720=0),"",ROUND((記入用!G1720+記入用!H1720)/2,0))</f>
        <v/>
      </c>
      <c r="I1720" s="28" t="str">
        <f>IF(記入用!I1720="","",記入用!I1720)</f>
        <v/>
      </c>
      <c r="K1720" s="28" t="str">
        <f>IF(記入用!J1720="","",ROUNDDOWN(記入用!J1720,0))</f>
        <v/>
      </c>
      <c r="M1720" s="28" t="str">
        <f>IF(記入用!K1720="","",記入用!K1720)</f>
        <v/>
      </c>
      <c r="O1720" s="28" t="str">
        <f>IF(記入用!M1720="","",記入用!M1720)</f>
        <v/>
      </c>
      <c r="Q1720" s="28" t="str">
        <f>IF(記入用!L1720="","",記入用!L1720)</f>
        <v/>
      </c>
      <c r="S1720" s="28" t="str">
        <f>IF(記入用!N1720="","",ROUNDUP(記入用!N1720,1))</f>
        <v/>
      </c>
      <c r="U1720" s="28" t="str">
        <f>IF(記入用!O1720="","",ROUNDDOWN(記入用!O1720,0))</f>
        <v/>
      </c>
      <c r="W1720" s="28" t="str">
        <f>IF(記入用!P1720="","",ROUNDDOWN(記入用!P1720,0))</f>
        <v/>
      </c>
    </row>
    <row r="1721" spans="1:23">
      <c r="A1721" s="28" t="str">
        <f>IF(記入用!A1721="","",記入用!A1721)</f>
        <v/>
      </c>
      <c r="B1721" s="28" t="str">
        <f>IF(記入用!B1721="","",記入用!B1721)</f>
        <v/>
      </c>
      <c r="C1721" s="28" t="str">
        <f>IF(記入用!C1721="","",記入用!C1721)</f>
        <v/>
      </c>
      <c r="D1721" s="28" t="str">
        <f>IF(記入用!D1721="","",記入用!D1721)</f>
        <v/>
      </c>
      <c r="E1721" s="28" t="str">
        <f>IF(記入用!E1721="","",記入用!E1721)</f>
        <v/>
      </c>
      <c r="F1721" s="28" t="str">
        <f>IF(記入用!F1721="","",記入用!F1721)</f>
        <v/>
      </c>
      <c r="G1721" s="28" t="str">
        <f>IF(OR(記入用!G1721=0,記入用!H1721=0),"",ROUND((記入用!G1721+記入用!H1721)/2,0))</f>
        <v/>
      </c>
      <c r="I1721" s="28" t="str">
        <f>IF(記入用!I1721="","",記入用!I1721)</f>
        <v/>
      </c>
      <c r="K1721" s="28" t="str">
        <f>IF(記入用!J1721="","",ROUNDDOWN(記入用!J1721,0))</f>
        <v/>
      </c>
      <c r="M1721" s="28" t="str">
        <f>IF(記入用!K1721="","",記入用!K1721)</f>
        <v/>
      </c>
      <c r="O1721" s="28" t="str">
        <f>IF(記入用!M1721="","",記入用!M1721)</f>
        <v/>
      </c>
      <c r="Q1721" s="28" t="str">
        <f>IF(記入用!L1721="","",記入用!L1721)</f>
        <v/>
      </c>
      <c r="S1721" s="28" t="str">
        <f>IF(記入用!N1721="","",ROUNDUP(記入用!N1721,1))</f>
        <v/>
      </c>
      <c r="U1721" s="28" t="str">
        <f>IF(記入用!O1721="","",ROUNDDOWN(記入用!O1721,0))</f>
        <v/>
      </c>
      <c r="W1721" s="28" t="str">
        <f>IF(記入用!P1721="","",ROUNDDOWN(記入用!P1721,0))</f>
        <v/>
      </c>
    </row>
    <row r="1722" spans="1:23">
      <c r="A1722" s="28" t="str">
        <f>IF(記入用!A1722="","",記入用!A1722)</f>
        <v/>
      </c>
      <c r="B1722" s="28" t="str">
        <f>IF(記入用!B1722="","",記入用!B1722)</f>
        <v/>
      </c>
      <c r="C1722" s="28" t="str">
        <f>IF(記入用!C1722="","",記入用!C1722)</f>
        <v/>
      </c>
      <c r="D1722" s="28" t="str">
        <f>IF(記入用!D1722="","",記入用!D1722)</f>
        <v/>
      </c>
      <c r="E1722" s="28" t="str">
        <f>IF(記入用!E1722="","",記入用!E1722)</f>
        <v/>
      </c>
      <c r="F1722" s="28" t="str">
        <f>IF(記入用!F1722="","",記入用!F1722)</f>
        <v/>
      </c>
      <c r="G1722" s="28" t="str">
        <f>IF(OR(記入用!G1722=0,記入用!H1722=0),"",ROUND((記入用!G1722+記入用!H1722)/2,0))</f>
        <v/>
      </c>
      <c r="I1722" s="28" t="str">
        <f>IF(記入用!I1722="","",記入用!I1722)</f>
        <v/>
      </c>
      <c r="K1722" s="28" t="str">
        <f>IF(記入用!J1722="","",ROUNDDOWN(記入用!J1722,0))</f>
        <v/>
      </c>
      <c r="M1722" s="28" t="str">
        <f>IF(記入用!K1722="","",記入用!K1722)</f>
        <v/>
      </c>
      <c r="O1722" s="28" t="str">
        <f>IF(記入用!M1722="","",記入用!M1722)</f>
        <v/>
      </c>
      <c r="Q1722" s="28" t="str">
        <f>IF(記入用!L1722="","",記入用!L1722)</f>
        <v/>
      </c>
      <c r="S1722" s="28" t="str">
        <f>IF(記入用!N1722="","",ROUNDUP(記入用!N1722,1))</f>
        <v/>
      </c>
      <c r="U1722" s="28" t="str">
        <f>IF(記入用!O1722="","",ROUNDDOWN(記入用!O1722,0))</f>
        <v/>
      </c>
      <c r="W1722" s="28" t="str">
        <f>IF(記入用!P1722="","",ROUNDDOWN(記入用!P1722,0))</f>
        <v/>
      </c>
    </row>
    <row r="1723" spans="1:23">
      <c r="A1723" s="28" t="str">
        <f>IF(記入用!A1723="","",記入用!A1723)</f>
        <v/>
      </c>
      <c r="B1723" s="28" t="str">
        <f>IF(記入用!B1723="","",記入用!B1723)</f>
        <v/>
      </c>
      <c r="C1723" s="28" t="str">
        <f>IF(記入用!C1723="","",記入用!C1723)</f>
        <v/>
      </c>
      <c r="D1723" s="28" t="str">
        <f>IF(記入用!D1723="","",記入用!D1723)</f>
        <v/>
      </c>
      <c r="E1723" s="28" t="str">
        <f>IF(記入用!E1723="","",記入用!E1723)</f>
        <v/>
      </c>
      <c r="F1723" s="28" t="str">
        <f>IF(記入用!F1723="","",記入用!F1723)</f>
        <v/>
      </c>
      <c r="G1723" s="28" t="str">
        <f>IF(OR(記入用!G1723=0,記入用!H1723=0),"",ROUND((記入用!G1723+記入用!H1723)/2,0))</f>
        <v/>
      </c>
      <c r="I1723" s="28" t="str">
        <f>IF(記入用!I1723="","",記入用!I1723)</f>
        <v/>
      </c>
      <c r="K1723" s="28" t="str">
        <f>IF(記入用!J1723="","",ROUNDDOWN(記入用!J1723,0))</f>
        <v/>
      </c>
      <c r="M1723" s="28" t="str">
        <f>IF(記入用!K1723="","",記入用!K1723)</f>
        <v/>
      </c>
      <c r="O1723" s="28" t="str">
        <f>IF(記入用!M1723="","",記入用!M1723)</f>
        <v/>
      </c>
      <c r="Q1723" s="28" t="str">
        <f>IF(記入用!L1723="","",記入用!L1723)</f>
        <v/>
      </c>
      <c r="S1723" s="28" t="str">
        <f>IF(記入用!N1723="","",ROUNDUP(記入用!N1723,1))</f>
        <v/>
      </c>
      <c r="U1723" s="28" t="str">
        <f>IF(記入用!O1723="","",ROUNDDOWN(記入用!O1723,0))</f>
        <v/>
      </c>
      <c r="W1723" s="28" t="str">
        <f>IF(記入用!P1723="","",ROUNDDOWN(記入用!P1723,0))</f>
        <v/>
      </c>
    </row>
    <row r="1724" spans="1:23">
      <c r="A1724" s="28" t="str">
        <f>IF(記入用!A1724="","",記入用!A1724)</f>
        <v/>
      </c>
      <c r="B1724" s="28" t="str">
        <f>IF(記入用!B1724="","",記入用!B1724)</f>
        <v/>
      </c>
      <c r="C1724" s="28" t="str">
        <f>IF(記入用!C1724="","",記入用!C1724)</f>
        <v/>
      </c>
      <c r="D1724" s="28" t="str">
        <f>IF(記入用!D1724="","",記入用!D1724)</f>
        <v/>
      </c>
      <c r="E1724" s="28" t="str">
        <f>IF(記入用!E1724="","",記入用!E1724)</f>
        <v/>
      </c>
      <c r="F1724" s="28" t="str">
        <f>IF(記入用!F1724="","",記入用!F1724)</f>
        <v/>
      </c>
      <c r="G1724" s="28" t="str">
        <f>IF(OR(記入用!G1724=0,記入用!H1724=0),"",ROUND((記入用!G1724+記入用!H1724)/2,0))</f>
        <v/>
      </c>
      <c r="I1724" s="28" t="str">
        <f>IF(記入用!I1724="","",記入用!I1724)</f>
        <v/>
      </c>
      <c r="K1724" s="28" t="str">
        <f>IF(記入用!J1724="","",ROUNDDOWN(記入用!J1724,0))</f>
        <v/>
      </c>
      <c r="M1724" s="28" t="str">
        <f>IF(記入用!K1724="","",記入用!K1724)</f>
        <v/>
      </c>
      <c r="O1724" s="28" t="str">
        <f>IF(記入用!M1724="","",記入用!M1724)</f>
        <v/>
      </c>
      <c r="Q1724" s="28" t="str">
        <f>IF(記入用!L1724="","",記入用!L1724)</f>
        <v/>
      </c>
      <c r="S1724" s="28" t="str">
        <f>IF(記入用!N1724="","",ROUNDUP(記入用!N1724,1))</f>
        <v/>
      </c>
      <c r="U1724" s="28" t="str">
        <f>IF(記入用!O1724="","",ROUNDDOWN(記入用!O1724,0))</f>
        <v/>
      </c>
      <c r="W1724" s="28" t="str">
        <f>IF(記入用!P1724="","",ROUNDDOWN(記入用!P1724,0))</f>
        <v/>
      </c>
    </row>
    <row r="1725" spans="1:23">
      <c r="A1725" s="28" t="str">
        <f>IF(記入用!A1725="","",記入用!A1725)</f>
        <v/>
      </c>
      <c r="B1725" s="28" t="str">
        <f>IF(記入用!B1725="","",記入用!B1725)</f>
        <v/>
      </c>
      <c r="C1725" s="28" t="str">
        <f>IF(記入用!C1725="","",記入用!C1725)</f>
        <v/>
      </c>
      <c r="D1725" s="28" t="str">
        <f>IF(記入用!D1725="","",記入用!D1725)</f>
        <v/>
      </c>
      <c r="E1725" s="28" t="str">
        <f>IF(記入用!E1725="","",記入用!E1725)</f>
        <v/>
      </c>
      <c r="F1725" s="28" t="str">
        <f>IF(記入用!F1725="","",記入用!F1725)</f>
        <v/>
      </c>
      <c r="G1725" s="28" t="str">
        <f>IF(OR(記入用!G1725=0,記入用!H1725=0),"",ROUND((記入用!G1725+記入用!H1725)/2,0))</f>
        <v/>
      </c>
      <c r="I1725" s="28" t="str">
        <f>IF(記入用!I1725="","",記入用!I1725)</f>
        <v/>
      </c>
      <c r="K1725" s="28" t="str">
        <f>IF(記入用!J1725="","",ROUNDDOWN(記入用!J1725,0))</f>
        <v/>
      </c>
      <c r="M1725" s="28" t="str">
        <f>IF(記入用!K1725="","",記入用!K1725)</f>
        <v/>
      </c>
      <c r="O1725" s="28" t="str">
        <f>IF(記入用!M1725="","",記入用!M1725)</f>
        <v/>
      </c>
      <c r="Q1725" s="28" t="str">
        <f>IF(記入用!L1725="","",記入用!L1725)</f>
        <v/>
      </c>
      <c r="S1725" s="28" t="str">
        <f>IF(記入用!N1725="","",ROUNDUP(記入用!N1725,1))</f>
        <v/>
      </c>
      <c r="U1725" s="28" t="str">
        <f>IF(記入用!O1725="","",ROUNDDOWN(記入用!O1725,0))</f>
        <v/>
      </c>
      <c r="W1725" s="28" t="str">
        <f>IF(記入用!P1725="","",ROUNDDOWN(記入用!P1725,0))</f>
        <v/>
      </c>
    </row>
    <row r="1726" spans="1:23">
      <c r="A1726" s="28" t="str">
        <f>IF(記入用!A1726="","",記入用!A1726)</f>
        <v/>
      </c>
      <c r="B1726" s="28" t="str">
        <f>IF(記入用!B1726="","",記入用!B1726)</f>
        <v/>
      </c>
      <c r="C1726" s="28" t="str">
        <f>IF(記入用!C1726="","",記入用!C1726)</f>
        <v/>
      </c>
      <c r="D1726" s="28" t="str">
        <f>IF(記入用!D1726="","",記入用!D1726)</f>
        <v/>
      </c>
      <c r="E1726" s="28" t="str">
        <f>IF(記入用!E1726="","",記入用!E1726)</f>
        <v/>
      </c>
      <c r="F1726" s="28" t="str">
        <f>IF(記入用!F1726="","",記入用!F1726)</f>
        <v/>
      </c>
      <c r="G1726" s="28" t="str">
        <f>IF(OR(記入用!G1726=0,記入用!H1726=0),"",ROUND((記入用!G1726+記入用!H1726)/2,0))</f>
        <v/>
      </c>
      <c r="I1726" s="28" t="str">
        <f>IF(記入用!I1726="","",記入用!I1726)</f>
        <v/>
      </c>
      <c r="K1726" s="28" t="str">
        <f>IF(記入用!J1726="","",ROUNDDOWN(記入用!J1726,0))</f>
        <v/>
      </c>
      <c r="M1726" s="28" t="str">
        <f>IF(記入用!K1726="","",記入用!K1726)</f>
        <v/>
      </c>
      <c r="O1726" s="28" t="str">
        <f>IF(記入用!M1726="","",記入用!M1726)</f>
        <v/>
      </c>
      <c r="Q1726" s="28" t="str">
        <f>IF(記入用!L1726="","",記入用!L1726)</f>
        <v/>
      </c>
      <c r="S1726" s="28" t="str">
        <f>IF(記入用!N1726="","",ROUNDUP(記入用!N1726,1))</f>
        <v/>
      </c>
      <c r="U1726" s="28" t="str">
        <f>IF(記入用!O1726="","",ROUNDDOWN(記入用!O1726,0))</f>
        <v/>
      </c>
      <c r="W1726" s="28" t="str">
        <f>IF(記入用!P1726="","",ROUNDDOWN(記入用!P1726,0))</f>
        <v/>
      </c>
    </row>
    <row r="1727" spans="1:23">
      <c r="A1727" s="28" t="str">
        <f>IF(記入用!A1727="","",記入用!A1727)</f>
        <v/>
      </c>
      <c r="B1727" s="28" t="str">
        <f>IF(記入用!B1727="","",記入用!B1727)</f>
        <v/>
      </c>
      <c r="C1727" s="28" t="str">
        <f>IF(記入用!C1727="","",記入用!C1727)</f>
        <v/>
      </c>
      <c r="D1727" s="28" t="str">
        <f>IF(記入用!D1727="","",記入用!D1727)</f>
        <v/>
      </c>
      <c r="E1727" s="28" t="str">
        <f>IF(記入用!E1727="","",記入用!E1727)</f>
        <v/>
      </c>
      <c r="F1727" s="28" t="str">
        <f>IF(記入用!F1727="","",記入用!F1727)</f>
        <v/>
      </c>
      <c r="G1727" s="28" t="str">
        <f>IF(OR(記入用!G1727=0,記入用!H1727=0),"",ROUND((記入用!G1727+記入用!H1727)/2,0))</f>
        <v/>
      </c>
      <c r="I1727" s="28" t="str">
        <f>IF(記入用!I1727="","",記入用!I1727)</f>
        <v/>
      </c>
      <c r="K1727" s="28" t="str">
        <f>IF(記入用!J1727="","",ROUNDDOWN(記入用!J1727,0))</f>
        <v/>
      </c>
      <c r="M1727" s="28" t="str">
        <f>IF(記入用!K1727="","",記入用!K1727)</f>
        <v/>
      </c>
      <c r="O1727" s="28" t="str">
        <f>IF(記入用!M1727="","",記入用!M1727)</f>
        <v/>
      </c>
      <c r="Q1727" s="28" t="str">
        <f>IF(記入用!L1727="","",記入用!L1727)</f>
        <v/>
      </c>
      <c r="S1727" s="28" t="str">
        <f>IF(記入用!N1727="","",ROUNDUP(記入用!N1727,1))</f>
        <v/>
      </c>
      <c r="U1727" s="28" t="str">
        <f>IF(記入用!O1727="","",ROUNDDOWN(記入用!O1727,0))</f>
        <v/>
      </c>
      <c r="W1727" s="28" t="str">
        <f>IF(記入用!P1727="","",ROUNDDOWN(記入用!P1727,0))</f>
        <v/>
      </c>
    </row>
    <row r="1728" spans="1:23">
      <c r="A1728" s="28" t="str">
        <f>IF(記入用!A1728="","",記入用!A1728)</f>
        <v/>
      </c>
      <c r="B1728" s="28" t="str">
        <f>IF(記入用!B1728="","",記入用!B1728)</f>
        <v/>
      </c>
      <c r="C1728" s="28" t="str">
        <f>IF(記入用!C1728="","",記入用!C1728)</f>
        <v/>
      </c>
      <c r="D1728" s="28" t="str">
        <f>IF(記入用!D1728="","",記入用!D1728)</f>
        <v/>
      </c>
      <c r="E1728" s="28" t="str">
        <f>IF(記入用!E1728="","",記入用!E1728)</f>
        <v/>
      </c>
      <c r="F1728" s="28" t="str">
        <f>IF(記入用!F1728="","",記入用!F1728)</f>
        <v/>
      </c>
      <c r="G1728" s="28" t="str">
        <f>IF(OR(記入用!G1728=0,記入用!H1728=0),"",ROUND((記入用!G1728+記入用!H1728)/2,0))</f>
        <v/>
      </c>
      <c r="I1728" s="28" t="str">
        <f>IF(記入用!I1728="","",記入用!I1728)</f>
        <v/>
      </c>
      <c r="K1728" s="28" t="str">
        <f>IF(記入用!J1728="","",ROUNDDOWN(記入用!J1728,0))</f>
        <v/>
      </c>
      <c r="M1728" s="28" t="str">
        <f>IF(記入用!K1728="","",記入用!K1728)</f>
        <v/>
      </c>
      <c r="O1728" s="28" t="str">
        <f>IF(記入用!M1728="","",記入用!M1728)</f>
        <v/>
      </c>
      <c r="Q1728" s="28" t="str">
        <f>IF(記入用!L1728="","",記入用!L1728)</f>
        <v/>
      </c>
      <c r="S1728" s="28" t="str">
        <f>IF(記入用!N1728="","",ROUNDUP(記入用!N1728,1))</f>
        <v/>
      </c>
      <c r="U1728" s="28" t="str">
        <f>IF(記入用!O1728="","",ROUNDDOWN(記入用!O1728,0))</f>
        <v/>
      </c>
      <c r="W1728" s="28" t="str">
        <f>IF(記入用!P1728="","",ROUNDDOWN(記入用!P1728,0))</f>
        <v/>
      </c>
    </row>
    <row r="1729" spans="1:23">
      <c r="A1729" s="28" t="str">
        <f>IF(記入用!A1729="","",記入用!A1729)</f>
        <v/>
      </c>
      <c r="B1729" s="28" t="str">
        <f>IF(記入用!B1729="","",記入用!B1729)</f>
        <v/>
      </c>
      <c r="C1729" s="28" t="str">
        <f>IF(記入用!C1729="","",記入用!C1729)</f>
        <v/>
      </c>
      <c r="D1729" s="28" t="str">
        <f>IF(記入用!D1729="","",記入用!D1729)</f>
        <v/>
      </c>
      <c r="E1729" s="28" t="str">
        <f>IF(記入用!E1729="","",記入用!E1729)</f>
        <v/>
      </c>
      <c r="F1729" s="28" t="str">
        <f>IF(記入用!F1729="","",記入用!F1729)</f>
        <v/>
      </c>
      <c r="G1729" s="28" t="str">
        <f>IF(OR(記入用!G1729=0,記入用!H1729=0),"",ROUND((記入用!G1729+記入用!H1729)/2,0))</f>
        <v/>
      </c>
      <c r="I1729" s="28" t="str">
        <f>IF(記入用!I1729="","",記入用!I1729)</f>
        <v/>
      </c>
      <c r="K1729" s="28" t="str">
        <f>IF(記入用!J1729="","",ROUNDDOWN(記入用!J1729,0))</f>
        <v/>
      </c>
      <c r="M1729" s="28" t="str">
        <f>IF(記入用!K1729="","",記入用!K1729)</f>
        <v/>
      </c>
      <c r="O1729" s="28" t="str">
        <f>IF(記入用!M1729="","",記入用!M1729)</f>
        <v/>
      </c>
      <c r="Q1729" s="28" t="str">
        <f>IF(記入用!L1729="","",記入用!L1729)</f>
        <v/>
      </c>
      <c r="S1729" s="28" t="str">
        <f>IF(記入用!N1729="","",ROUNDUP(記入用!N1729,1))</f>
        <v/>
      </c>
      <c r="U1729" s="28" t="str">
        <f>IF(記入用!O1729="","",ROUNDDOWN(記入用!O1729,0))</f>
        <v/>
      </c>
      <c r="W1729" s="28" t="str">
        <f>IF(記入用!P1729="","",ROUNDDOWN(記入用!P1729,0))</f>
        <v/>
      </c>
    </row>
    <row r="1730" spans="1:23">
      <c r="A1730" s="28" t="str">
        <f>IF(記入用!A1730="","",記入用!A1730)</f>
        <v/>
      </c>
      <c r="B1730" s="28" t="str">
        <f>IF(記入用!B1730="","",記入用!B1730)</f>
        <v/>
      </c>
      <c r="C1730" s="28" t="str">
        <f>IF(記入用!C1730="","",記入用!C1730)</f>
        <v/>
      </c>
      <c r="D1730" s="28" t="str">
        <f>IF(記入用!D1730="","",記入用!D1730)</f>
        <v/>
      </c>
      <c r="E1730" s="28" t="str">
        <f>IF(記入用!E1730="","",記入用!E1730)</f>
        <v/>
      </c>
      <c r="F1730" s="28" t="str">
        <f>IF(記入用!F1730="","",記入用!F1730)</f>
        <v/>
      </c>
      <c r="G1730" s="28" t="str">
        <f>IF(OR(記入用!G1730=0,記入用!H1730=0),"",ROUND((記入用!G1730+記入用!H1730)/2,0))</f>
        <v/>
      </c>
      <c r="I1730" s="28" t="str">
        <f>IF(記入用!I1730="","",記入用!I1730)</f>
        <v/>
      </c>
      <c r="K1730" s="28" t="str">
        <f>IF(記入用!J1730="","",ROUNDDOWN(記入用!J1730,0))</f>
        <v/>
      </c>
      <c r="M1730" s="28" t="str">
        <f>IF(記入用!K1730="","",記入用!K1730)</f>
        <v/>
      </c>
      <c r="O1730" s="28" t="str">
        <f>IF(記入用!M1730="","",記入用!M1730)</f>
        <v/>
      </c>
      <c r="Q1730" s="28" t="str">
        <f>IF(記入用!L1730="","",記入用!L1730)</f>
        <v/>
      </c>
      <c r="S1730" s="28" t="str">
        <f>IF(記入用!N1730="","",ROUNDUP(記入用!N1730,1))</f>
        <v/>
      </c>
      <c r="U1730" s="28" t="str">
        <f>IF(記入用!O1730="","",ROUNDDOWN(記入用!O1730,0))</f>
        <v/>
      </c>
      <c r="W1730" s="28" t="str">
        <f>IF(記入用!P1730="","",ROUNDDOWN(記入用!P1730,0))</f>
        <v/>
      </c>
    </row>
    <row r="1731" spans="1:23">
      <c r="A1731" s="28" t="str">
        <f>IF(記入用!A1731="","",記入用!A1731)</f>
        <v/>
      </c>
      <c r="B1731" s="28" t="str">
        <f>IF(記入用!B1731="","",記入用!B1731)</f>
        <v/>
      </c>
      <c r="C1731" s="28" t="str">
        <f>IF(記入用!C1731="","",記入用!C1731)</f>
        <v/>
      </c>
      <c r="D1731" s="28" t="str">
        <f>IF(記入用!D1731="","",記入用!D1731)</f>
        <v/>
      </c>
      <c r="E1731" s="28" t="str">
        <f>IF(記入用!E1731="","",記入用!E1731)</f>
        <v/>
      </c>
      <c r="F1731" s="28" t="str">
        <f>IF(記入用!F1731="","",記入用!F1731)</f>
        <v/>
      </c>
      <c r="G1731" s="28" t="str">
        <f>IF(OR(記入用!G1731=0,記入用!H1731=0),"",ROUND((記入用!G1731+記入用!H1731)/2,0))</f>
        <v/>
      </c>
      <c r="I1731" s="28" t="str">
        <f>IF(記入用!I1731="","",記入用!I1731)</f>
        <v/>
      </c>
      <c r="K1731" s="28" t="str">
        <f>IF(記入用!J1731="","",ROUNDDOWN(記入用!J1731,0))</f>
        <v/>
      </c>
      <c r="M1731" s="28" t="str">
        <f>IF(記入用!K1731="","",記入用!K1731)</f>
        <v/>
      </c>
      <c r="O1731" s="28" t="str">
        <f>IF(記入用!M1731="","",記入用!M1731)</f>
        <v/>
      </c>
      <c r="Q1731" s="28" t="str">
        <f>IF(記入用!L1731="","",記入用!L1731)</f>
        <v/>
      </c>
      <c r="S1731" s="28" t="str">
        <f>IF(記入用!N1731="","",ROUNDUP(記入用!N1731,1))</f>
        <v/>
      </c>
      <c r="U1731" s="28" t="str">
        <f>IF(記入用!O1731="","",ROUNDDOWN(記入用!O1731,0))</f>
        <v/>
      </c>
      <c r="W1731" s="28" t="str">
        <f>IF(記入用!P1731="","",ROUNDDOWN(記入用!P1731,0))</f>
        <v/>
      </c>
    </row>
    <row r="1732" spans="1:23">
      <c r="A1732" s="28" t="str">
        <f>IF(記入用!A1732="","",記入用!A1732)</f>
        <v/>
      </c>
      <c r="B1732" s="28" t="str">
        <f>IF(記入用!B1732="","",記入用!B1732)</f>
        <v/>
      </c>
      <c r="C1732" s="28" t="str">
        <f>IF(記入用!C1732="","",記入用!C1732)</f>
        <v/>
      </c>
      <c r="D1732" s="28" t="str">
        <f>IF(記入用!D1732="","",記入用!D1732)</f>
        <v/>
      </c>
      <c r="E1732" s="28" t="str">
        <f>IF(記入用!E1732="","",記入用!E1732)</f>
        <v/>
      </c>
      <c r="F1732" s="28" t="str">
        <f>IF(記入用!F1732="","",記入用!F1732)</f>
        <v/>
      </c>
      <c r="G1732" s="28" t="str">
        <f>IF(OR(記入用!G1732=0,記入用!H1732=0),"",ROUND((記入用!G1732+記入用!H1732)/2,0))</f>
        <v/>
      </c>
      <c r="I1732" s="28" t="str">
        <f>IF(記入用!I1732="","",記入用!I1732)</f>
        <v/>
      </c>
      <c r="K1732" s="28" t="str">
        <f>IF(記入用!J1732="","",ROUNDDOWN(記入用!J1732,0))</f>
        <v/>
      </c>
      <c r="M1732" s="28" t="str">
        <f>IF(記入用!K1732="","",記入用!K1732)</f>
        <v/>
      </c>
      <c r="O1732" s="28" t="str">
        <f>IF(記入用!M1732="","",記入用!M1732)</f>
        <v/>
      </c>
      <c r="Q1732" s="28" t="str">
        <f>IF(記入用!L1732="","",記入用!L1732)</f>
        <v/>
      </c>
      <c r="S1732" s="28" t="str">
        <f>IF(記入用!N1732="","",ROUNDUP(記入用!N1732,1))</f>
        <v/>
      </c>
      <c r="U1732" s="28" t="str">
        <f>IF(記入用!O1732="","",ROUNDDOWN(記入用!O1732,0))</f>
        <v/>
      </c>
      <c r="W1732" s="28" t="str">
        <f>IF(記入用!P1732="","",ROUNDDOWN(記入用!P1732,0))</f>
        <v/>
      </c>
    </row>
    <row r="1733" spans="1:23">
      <c r="A1733" s="28" t="str">
        <f>IF(記入用!A1733="","",記入用!A1733)</f>
        <v/>
      </c>
      <c r="B1733" s="28" t="str">
        <f>IF(記入用!B1733="","",記入用!B1733)</f>
        <v/>
      </c>
      <c r="C1733" s="28" t="str">
        <f>IF(記入用!C1733="","",記入用!C1733)</f>
        <v/>
      </c>
      <c r="D1733" s="28" t="str">
        <f>IF(記入用!D1733="","",記入用!D1733)</f>
        <v/>
      </c>
      <c r="E1733" s="28" t="str">
        <f>IF(記入用!E1733="","",記入用!E1733)</f>
        <v/>
      </c>
      <c r="F1733" s="28" t="str">
        <f>IF(記入用!F1733="","",記入用!F1733)</f>
        <v/>
      </c>
      <c r="G1733" s="28" t="str">
        <f>IF(OR(記入用!G1733=0,記入用!H1733=0),"",ROUND((記入用!G1733+記入用!H1733)/2,0))</f>
        <v/>
      </c>
      <c r="I1733" s="28" t="str">
        <f>IF(記入用!I1733="","",記入用!I1733)</f>
        <v/>
      </c>
      <c r="K1733" s="28" t="str">
        <f>IF(記入用!J1733="","",ROUNDDOWN(記入用!J1733,0))</f>
        <v/>
      </c>
      <c r="M1733" s="28" t="str">
        <f>IF(記入用!K1733="","",記入用!K1733)</f>
        <v/>
      </c>
      <c r="O1733" s="28" t="str">
        <f>IF(記入用!M1733="","",記入用!M1733)</f>
        <v/>
      </c>
      <c r="Q1733" s="28" t="str">
        <f>IF(記入用!L1733="","",記入用!L1733)</f>
        <v/>
      </c>
      <c r="S1733" s="28" t="str">
        <f>IF(記入用!N1733="","",ROUNDUP(記入用!N1733,1))</f>
        <v/>
      </c>
      <c r="U1733" s="28" t="str">
        <f>IF(記入用!O1733="","",ROUNDDOWN(記入用!O1733,0))</f>
        <v/>
      </c>
      <c r="W1733" s="28" t="str">
        <f>IF(記入用!P1733="","",ROUNDDOWN(記入用!P1733,0))</f>
        <v/>
      </c>
    </row>
    <row r="1734" spans="1:23">
      <c r="A1734" s="28" t="str">
        <f>IF(記入用!A1734="","",記入用!A1734)</f>
        <v/>
      </c>
      <c r="B1734" s="28" t="str">
        <f>IF(記入用!B1734="","",記入用!B1734)</f>
        <v/>
      </c>
      <c r="C1734" s="28" t="str">
        <f>IF(記入用!C1734="","",記入用!C1734)</f>
        <v/>
      </c>
      <c r="D1734" s="28" t="str">
        <f>IF(記入用!D1734="","",記入用!D1734)</f>
        <v/>
      </c>
      <c r="E1734" s="28" t="str">
        <f>IF(記入用!E1734="","",記入用!E1734)</f>
        <v/>
      </c>
      <c r="F1734" s="28" t="str">
        <f>IF(記入用!F1734="","",記入用!F1734)</f>
        <v/>
      </c>
      <c r="G1734" s="28" t="str">
        <f>IF(OR(記入用!G1734=0,記入用!H1734=0),"",ROUND((記入用!G1734+記入用!H1734)/2,0))</f>
        <v/>
      </c>
      <c r="I1734" s="28" t="str">
        <f>IF(記入用!I1734="","",記入用!I1734)</f>
        <v/>
      </c>
      <c r="K1734" s="28" t="str">
        <f>IF(記入用!J1734="","",ROUNDDOWN(記入用!J1734,0))</f>
        <v/>
      </c>
      <c r="M1734" s="28" t="str">
        <f>IF(記入用!K1734="","",記入用!K1734)</f>
        <v/>
      </c>
      <c r="O1734" s="28" t="str">
        <f>IF(記入用!M1734="","",記入用!M1734)</f>
        <v/>
      </c>
      <c r="Q1734" s="28" t="str">
        <f>IF(記入用!L1734="","",記入用!L1734)</f>
        <v/>
      </c>
      <c r="S1734" s="28" t="str">
        <f>IF(記入用!N1734="","",ROUNDUP(記入用!N1734,1))</f>
        <v/>
      </c>
      <c r="U1734" s="28" t="str">
        <f>IF(記入用!O1734="","",ROUNDDOWN(記入用!O1734,0))</f>
        <v/>
      </c>
      <c r="W1734" s="28" t="str">
        <f>IF(記入用!P1734="","",ROUNDDOWN(記入用!P1734,0))</f>
        <v/>
      </c>
    </row>
    <row r="1735" spans="1:23">
      <c r="A1735" s="28" t="str">
        <f>IF(記入用!A1735="","",記入用!A1735)</f>
        <v/>
      </c>
      <c r="B1735" s="28" t="str">
        <f>IF(記入用!B1735="","",記入用!B1735)</f>
        <v/>
      </c>
      <c r="C1735" s="28" t="str">
        <f>IF(記入用!C1735="","",記入用!C1735)</f>
        <v/>
      </c>
      <c r="D1735" s="28" t="str">
        <f>IF(記入用!D1735="","",記入用!D1735)</f>
        <v/>
      </c>
      <c r="E1735" s="28" t="str">
        <f>IF(記入用!E1735="","",記入用!E1735)</f>
        <v/>
      </c>
      <c r="F1735" s="28" t="str">
        <f>IF(記入用!F1735="","",記入用!F1735)</f>
        <v/>
      </c>
      <c r="G1735" s="28" t="str">
        <f>IF(OR(記入用!G1735=0,記入用!H1735=0),"",ROUND((記入用!G1735+記入用!H1735)/2,0))</f>
        <v/>
      </c>
      <c r="I1735" s="28" t="str">
        <f>IF(記入用!I1735="","",記入用!I1735)</f>
        <v/>
      </c>
      <c r="K1735" s="28" t="str">
        <f>IF(記入用!J1735="","",ROUNDDOWN(記入用!J1735,0))</f>
        <v/>
      </c>
      <c r="M1735" s="28" t="str">
        <f>IF(記入用!K1735="","",記入用!K1735)</f>
        <v/>
      </c>
      <c r="O1735" s="28" t="str">
        <f>IF(記入用!M1735="","",記入用!M1735)</f>
        <v/>
      </c>
      <c r="Q1735" s="28" t="str">
        <f>IF(記入用!L1735="","",記入用!L1735)</f>
        <v/>
      </c>
      <c r="S1735" s="28" t="str">
        <f>IF(記入用!N1735="","",ROUNDUP(記入用!N1735,1))</f>
        <v/>
      </c>
      <c r="U1735" s="28" t="str">
        <f>IF(記入用!O1735="","",ROUNDDOWN(記入用!O1735,0))</f>
        <v/>
      </c>
      <c r="W1735" s="28" t="str">
        <f>IF(記入用!P1735="","",ROUNDDOWN(記入用!P1735,0))</f>
        <v/>
      </c>
    </row>
    <row r="1736" spans="1:23">
      <c r="A1736" s="28" t="str">
        <f>IF(記入用!A1736="","",記入用!A1736)</f>
        <v/>
      </c>
      <c r="B1736" s="28" t="str">
        <f>IF(記入用!B1736="","",記入用!B1736)</f>
        <v/>
      </c>
      <c r="C1736" s="28" t="str">
        <f>IF(記入用!C1736="","",記入用!C1736)</f>
        <v/>
      </c>
      <c r="D1736" s="28" t="str">
        <f>IF(記入用!D1736="","",記入用!D1736)</f>
        <v/>
      </c>
      <c r="E1736" s="28" t="str">
        <f>IF(記入用!E1736="","",記入用!E1736)</f>
        <v/>
      </c>
      <c r="F1736" s="28" t="str">
        <f>IF(記入用!F1736="","",記入用!F1736)</f>
        <v/>
      </c>
      <c r="G1736" s="28" t="str">
        <f>IF(OR(記入用!G1736=0,記入用!H1736=0),"",ROUND((記入用!G1736+記入用!H1736)/2,0))</f>
        <v/>
      </c>
      <c r="I1736" s="28" t="str">
        <f>IF(記入用!I1736="","",記入用!I1736)</f>
        <v/>
      </c>
      <c r="K1736" s="28" t="str">
        <f>IF(記入用!J1736="","",ROUNDDOWN(記入用!J1736,0))</f>
        <v/>
      </c>
      <c r="M1736" s="28" t="str">
        <f>IF(記入用!K1736="","",記入用!K1736)</f>
        <v/>
      </c>
      <c r="O1736" s="28" t="str">
        <f>IF(記入用!M1736="","",記入用!M1736)</f>
        <v/>
      </c>
      <c r="Q1736" s="28" t="str">
        <f>IF(記入用!L1736="","",記入用!L1736)</f>
        <v/>
      </c>
      <c r="S1736" s="28" t="str">
        <f>IF(記入用!N1736="","",ROUNDUP(記入用!N1736,1))</f>
        <v/>
      </c>
      <c r="U1736" s="28" t="str">
        <f>IF(記入用!O1736="","",ROUNDDOWN(記入用!O1736,0))</f>
        <v/>
      </c>
      <c r="W1736" s="28" t="str">
        <f>IF(記入用!P1736="","",ROUNDDOWN(記入用!P1736,0))</f>
        <v/>
      </c>
    </row>
    <row r="1737" spans="1:23">
      <c r="A1737" s="28" t="str">
        <f>IF(記入用!A1737="","",記入用!A1737)</f>
        <v/>
      </c>
      <c r="B1737" s="28" t="str">
        <f>IF(記入用!B1737="","",記入用!B1737)</f>
        <v/>
      </c>
      <c r="C1737" s="28" t="str">
        <f>IF(記入用!C1737="","",記入用!C1737)</f>
        <v/>
      </c>
      <c r="D1737" s="28" t="str">
        <f>IF(記入用!D1737="","",記入用!D1737)</f>
        <v/>
      </c>
      <c r="E1737" s="28" t="str">
        <f>IF(記入用!E1737="","",記入用!E1737)</f>
        <v/>
      </c>
      <c r="F1737" s="28" t="str">
        <f>IF(記入用!F1737="","",記入用!F1737)</f>
        <v/>
      </c>
      <c r="G1737" s="28" t="str">
        <f>IF(OR(記入用!G1737=0,記入用!H1737=0),"",ROUND((記入用!G1737+記入用!H1737)/2,0))</f>
        <v/>
      </c>
      <c r="I1737" s="28" t="str">
        <f>IF(記入用!I1737="","",記入用!I1737)</f>
        <v/>
      </c>
      <c r="K1737" s="28" t="str">
        <f>IF(記入用!J1737="","",ROUNDDOWN(記入用!J1737,0))</f>
        <v/>
      </c>
      <c r="M1737" s="28" t="str">
        <f>IF(記入用!K1737="","",記入用!K1737)</f>
        <v/>
      </c>
      <c r="O1737" s="28" t="str">
        <f>IF(記入用!M1737="","",記入用!M1737)</f>
        <v/>
      </c>
      <c r="Q1737" s="28" t="str">
        <f>IF(記入用!L1737="","",記入用!L1737)</f>
        <v/>
      </c>
      <c r="S1737" s="28" t="str">
        <f>IF(記入用!N1737="","",ROUNDUP(記入用!N1737,1))</f>
        <v/>
      </c>
      <c r="U1737" s="28" t="str">
        <f>IF(記入用!O1737="","",ROUNDDOWN(記入用!O1737,0))</f>
        <v/>
      </c>
      <c r="W1737" s="28" t="str">
        <f>IF(記入用!P1737="","",ROUNDDOWN(記入用!P1737,0))</f>
        <v/>
      </c>
    </row>
    <row r="1738" spans="1:23">
      <c r="A1738" s="28" t="str">
        <f>IF(記入用!A1738="","",記入用!A1738)</f>
        <v/>
      </c>
      <c r="B1738" s="28" t="str">
        <f>IF(記入用!B1738="","",記入用!B1738)</f>
        <v/>
      </c>
      <c r="C1738" s="28" t="str">
        <f>IF(記入用!C1738="","",記入用!C1738)</f>
        <v/>
      </c>
      <c r="D1738" s="28" t="str">
        <f>IF(記入用!D1738="","",記入用!D1738)</f>
        <v/>
      </c>
      <c r="E1738" s="28" t="str">
        <f>IF(記入用!E1738="","",記入用!E1738)</f>
        <v/>
      </c>
      <c r="F1738" s="28" t="str">
        <f>IF(記入用!F1738="","",記入用!F1738)</f>
        <v/>
      </c>
      <c r="G1738" s="28" t="str">
        <f>IF(OR(記入用!G1738=0,記入用!H1738=0),"",ROUND((記入用!G1738+記入用!H1738)/2,0))</f>
        <v/>
      </c>
      <c r="I1738" s="28" t="str">
        <f>IF(記入用!I1738="","",記入用!I1738)</f>
        <v/>
      </c>
      <c r="K1738" s="28" t="str">
        <f>IF(記入用!J1738="","",ROUNDDOWN(記入用!J1738,0))</f>
        <v/>
      </c>
      <c r="M1738" s="28" t="str">
        <f>IF(記入用!K1738="","",記入用!K1738)</f>
        <v/>
      </c>
      <c r="O1738" s="28" t="str">
        <f>IF(記入用!M1738="","",記入用!M1738)</f>
        <v/>
      </c>
      <c r="Q1738" s="28" t="str">
        <f>IF(記入用!L1738="","",記入用!L1738)</f>
        <v/>
      </c>
      <c r="S1738" s="28" t="str">
        <f>IF(記入用!N1738="","",ROUNDUP(記入用!N1738,1))</f>
        <v/>
      </c>
      <c r="U1738" s="28" t="str">
        <f>IF(記入用!O1738="","",ROUNDDOWN(記入用!O1738,0))</f>
        <v/>
      </c>
      <c r="W1738" s="28" t="str">
        <f>IF(記入用!P1738="","",ROUNDDOWN(記入用!P1738,0))</f>
        <v/>
      </c>
    </row>
    <row r="1739" spans="1:23">
      <c r="A1739" s="28" t="str">
        <f>IF(記入用!A1739="","",記入用!A1739)</f>
        <v/>
      </c>
      <c r="B1739" s="28" t="str">
        <f>IF(記入用!B1739="","",記入用!B1739)</f>
        <v/>
      </c>
      <c r="C1739" s="28" t="str">
        <f>IF(記入用!C1739="","",記入用!C1739)</f>
        <v/>
      </c>
      <c r="D1739" s="28" t="str">
        <f>IF(記入用!D1739="","",記入用!D1739)</f>
        <v/>
      </c>
      <c r="E1739" s="28" t="str">
        <f>IF(記入用!E1739="","",記入用!E1739)</f>
        <v/>
      </c>
      <c r="F1739" s="28" t="str">
        <f>IF(記入用!F1739="","",記入用!F1739)</f>
        <v/>
      </c>
      <c r="G1739" s="28" t="str">
        <f>IF(OR(記入用!G1739=0,記入用!H1739=0),"",ROUND((記入用!G1739+記入用!H1739)/2,0))</f>
        <v/>
      </c>
      <c r="I1739" s="28" t="str">
        <f>IF(記入用!I1739="","",記入用!I1739)</f>
        <v/>
      </c>
      <c r="K1739" s="28" t="str">
        <f>IF(記入用!J1739="","",ROUNDDOWN(記入用!J1739,0))</f>
        <v/>
      </c>
      <c r="M1739" s="28" t="str">
        <f>IF(記入用!K1739="","",記入用!K1739)</f>
        <v/>
      </c>
      <c r="O1739" s="28" t="str">
        <f>IF(記入用!M1739="","",記入用!M1739)</f>
        <v/>
      </c>
      <c r="Q1739" s="28" t="str">
        <f>IF(記入用!L1739="","",記入用!L1739)</f>
        <v/>
      </c>
      <c r="S1739" s="28" t="str">
        <f>IF(記入用!N1739="","",ROUNDUP(記入用!N1739,1))</f>
        <v/>
      </c>
      <c r="U1739" s="28" t="str">
        <f>IF(記入用!O1739="","",ROUNDDOWN(記入用!O1739,0))</f>
        <v/>
      </c>
      <c r="W1739" s="28" t="str">
        <f>IF(記入用!P1739="","",ROUNDDOWN(記入用!P1739,0))</f>
        <v/>
      </c>
    </row>
    <row r="1740" spans="1:23">
      <c r="A1740" s="28" t="str">
        <f>IF(記入用!A1740="","",記入用!A1740)</f>
        <v/>
      </c>
      <c r="B1740" s="28" t="str">
        <f>IF(記入用!B1740="","",記入用!B1740)</f>
        <v/>
      </c>
      <c r="C1740" s="28" t="str">
        <f>IF(記入用!C1740="","",記入用!C1740)</f>
        <v/>
      </c>
      <c r="D1740" s="28" t="str">
        <f>IF(記入用!D1740="","",記入用!D1740)</f>
        <v/>
      </c>
      <c r="E1740" s="28" t="str">
        <f>IF(記入用!E1740="","",記入用!E1740)</f>
        <v/>
      </c>
      <c r="F1740" s="28" t="str">
        <f>IF(記入用!F1740="","",記入用!F1740)</f>
        <v/>
      </c>
      <c r="G1740" s="28" t="str">
        <f>IF(OR(記入用!G1740=0,記入用!H1740=0),"",ROUND((記入用!G1740+記入用!H1740)/2,0))</f>
        <v/>
      </c>
      <c r="I1740" s="28" t="str">
        <f>IF(記入用!I1740="","",記入用!I1740)</f>
        <v/>
      </c>
      <c r="K1740" s="28" t="str">
        <f>IF(記入用!J1740="","",ROUNDDOWN(記入用!J1740,0))</f>
        <v/>
      </c>
      <c r="M1740" s="28" t="str">
        <f>IF(記入用!K1740="","",記入用!K1740)</f>
        <v/>
      </c>
      <c r="O1740" s="28" t="str">
        <f>IF(記入用!M1740="","",記入用!M1740)</f>
        <v/>
      </c>
      <c r="Q1740" s="28" t="str">
        <f>IF(記入用!L1740="","",記入用!L1740)</f>
        <v/>
      </c>
      <c r="S1740" s="28" t="str">
        <f>IF(記入用!N1740="","",ROUNDUP(記入用!N1740,1))</f>
        <v/>
      </c>
      <c r="U1740" s="28" t="str">
        <f>IF(記入用!O1740="","",ROUNDDOWN(記入用!O1740,0))</f>
        <v/>
      </c>
      <c r="W1740" s="28" t="str">
        <f>IF(記入用!P1740="","",ROUNDDOWN(記入用!P1740,0))</f>
        <v/>
      </c>
    </row>
    <row r="1741" spans="1:23">
      <c r="A1741" s="28" t="str">
        <f>IF(記入用!A1741="","",記入用!A1741)</f>
        <v/>
      </c>
      <c r="B1741" s="28" t="str">
        <f>IF(記入用!B1741="","",記入用!B1741)</f>
        <v/>
      </c>
      <c r="C1741" s="28" t="str">
        <f>IF(記入用!C1741="","",記入用!C1741)</f>
        <v/>
      </c>
      <c r="D1741" s="28" t="str">
        <f>IF(記入用!D1741="","",記入用!D1741)</f>
        <v/>
      </c>
      <c r="E1741" s="28" t="str">
        <f>IF(記入用!E1741="","",記入用!E1741)</f>
        <v/>
      </c>
      <c r="F1741" s="28" t="str">
        <f>IF(記入用!F1741="","",記入用!F1741)</f>
        <v/>
      </c>
      <c r="G1741" s="28" t="str">
        <f>IF(OR(記入用!G1741=0,記入用!H1741=0),"",ROUND((記入用!G1741+記入用!H1741)/2,0))</f>
        <v/>
      </c>
      <c r="I1741" s="28" t="str">
        <f>IF(記入用!I1741="","",記入用!I1741)</f>
        <v/>
      </c>
      <c r="K1741" s="28" t="str">
        <f>IF(記入用!J1741="","",ROUNDDOWN(記入用!J1741,0))</f>
        <v/>
      </c>
      <c r="M1741" s="28" t="str">
        <f>IF(記入用!K1741="","",記入用!K1741)</f>
        <v/>
      </c>
      <c r="O1741" s="28" t="str">
        <f>IF(記入用!M1741="","",記入用!M1741)</f>
        <v/>
      </c>
      <c r="Q1741" s="28" t="str">
        <f>IF(記入用!L1741="","",記入用!L1741)</f>
        <v/>
      </c>
      <c r="S1741" s="28" t="str">
        <f>IF(記入用!N1741="","",ROUNDUP(記入用!N1741,1))</f>
        <v/>
      </c>
      <c r="U1741" s="28" t="str">
        <f>IF(記入用!O1741="","",ROUNDDOWN(記入用!O1741,0))</f>
        <v/>
      </c>
      <c r="W1741" s="28" t="str">
        <f>IF(記入用!P1741="","",ROUNDDOWN(記入用!P1741,0))</f>
        <v/>
      </c>
    </row>
    <row r="1742" spans="1:23">
      <c r="A1742" s="28" t="str">
        <f>IF(記入用!A1742="","",記入用!A1742)</f>
        <v/>
      </c>
      <c r="B1742" s="28" t="str">
        <f>IF(記入用!B1742="","",記入用!B1742)</f>
        <v/>
      </c>
      <c r="C1742" s="28" t="str">
        <f>IF(記入用!C1742="","",記入用!C1742)</f>
        <v/>
      </c>
      <c r="D1742" s="28" t="str">
        <f>IF(記入用!D1742="","",記入用!D1742)</f>
        <v/>
      </c>
      <c r="E1742" s="28" t="str">
        <f>IF(記入用!E1742="","",記入用!E1742)</f>
        <v/>
      </c>
      <c r="F1742" s="28" t="str">
        <f>IF(記入用!F1742="","",記入用!F1742)</f>
        <v/>
      </c>
      <c r="G1742" s="28" t="str">
        <f>IF(OR(記入用!G1742=0,記入用!H1742=0),"",ROUND((記入用!G1742+記入用!H1742)/2,0))</f>
        <v/>
      </c>
      <c r="I1742" s="28" t="str">
        <f>IF(記入用!I1742="","",記入用!I1742)</f>
        <v/>
      </c>
      <c r="K1742" s="28" t="str">
        <f>IF(記入用!J1742="","",ROUNDDOWN(記入用!J1742,0))</f>
        <v/>
      </c>
      <c r="M1742" s="28" t="str">
        <f>IF(記入用!K1742="","",記入用!K1742)</f>
        <v/>
      </c>
      <c r="O1742" s="28" t="str">
        <f>IF(記入用!M1742="","",記入用!M1742)</f>
        <v/>
      </c>
      <c r="Q1742" s="28" t="str">
        <f>IF(記入用!L1742="","",記入用!L1742)</f>
        <v/>
      </c>
      <c r="S1742" s="28" t="str">
        <f>IF(記入用!N1742="","",ROUNDUP(記入用!N1742,1))</f>
        <v/>
      </c>
      <c r="U1742" s="28" t="str">
        <f>IF(記入用!O1742="","",ROUNDDOWN(記入用!O1742,0))</f>
        <v/>
      </c>
      <c r="W1742" s="28" t="str">
        <f>IF(記入用!P1742="","",ROUNDDOWN(記入用!P1742,0))</f>
        <v/>
      </c>
    </row>
    <row r="1743" spans="1:23">
      <c r="A1743" s="28" t="str">
        <f>IF(記入用!A1743="","",記入用!A1743)</f>
        <v/>
      </c>
      <c r="B1743" s="28" t="str">
        <f>IF(記入用!B1743="","",記入用!B1743)</f>
        <v/>
      </c>
      <c r="C1743" s="28" t="str">
        <f>IF(記入用!C1743="","",記入用!C1743)</f>
        <v/>
      </c>
      <c r="D1743" s="28" t="str">
        <f>IF(記入用!D1743="","",記入用!D1743)</f>
        <v/>
      </c>
      <c r="E1743" s="28" t="str">
        <f>IF(記入用!E1743="","",記入用!E1743)</f>
        <v/>
      </c>
      <c r="F1743" s="28" t="str">
        <f>IF(記入用!F1743="","",記入用!F1743)</f>
        <v/>
      </c>
      <c r="G1743" s="28" t="str">
        <f>IF(OR(記入用!G1743=0,記入用!H1743=0),"",ROUND((記入用!G1743+記入用!H1743)/2,0))</f>
        <v/>
      </c>
      <c r="I1743" s="28" t="str">
        <f>IF(記入用!I1743="","",記入用!I1743)</f>
        <v/>
      </c>
      <c r="K1743" s="28" t="str">
        <f>IF(記入用!J1743="","",ROUNDDOWN(記入用!J1743,0))</f>
        <v/>
      </c>
      <c r="M1743" s="28" t="str">
        <f>IF(記入用!K1743="","",記入用!K1743)</f>
        <v/>
      </c>
      <c r="O1743" s="28" t="str">
        <f>IF(記入用!M1743="","",記入用!M1743)</f>
        <v/>
      </c>
      <c r="Q1743" s="28" t="str">
        <f>IF(記入用!L1743="","",記入用!L1743)</f>
        <v/>
      </c>
      <c r="S1743" s="28" t="str">
        <f>IF(記入用!N1743="","",ROUNDUP(記入用!N1743,1))</f>
        <v/>
      </c>
      <c r="U1743" s="28" t="str">
        <f>IF(記入用!O1743="","",ROUNDDOWN(記入用!O1743,0))</f>
        <v/>
      </c>
      <c r="W1743" s="28" t="str">
        <f>IF(記入用!P1743="","",ROUNDDOWN(記入用!P1743,0))</f>
        <v/>
      </c>
    </row>
    <row r="1744" spans="1:23">
      <c r="A1744" s="28" t="str">
        <f>IF(記入用!A1744="","",記入用!A1744)</f>
        <v/>
      </c>
      <c r="B1744" s="28" t="str">
        <f>IF(記入用!B1744="","",記入用!B1744)</f>
        <v/>
      </c>
      <c r="C1744" s="28" t="str">
        <f>IF(記入用!C1744="","",記入用!C1744)</f>
        <v/>
      </c>
      <c r="D1744" s="28" t="str">
        <f>IF(記入用!D1744="","",記入用!D1744)</f>
        <v/>
      </c>
      <c r="E1744" s="28" t="str">
        <f>IF(記入用!E1744="","",記入用!E1744)</f>
        <v/>
      </c>
      <c r="F1744" s="28" t="str">
        <f>IF(記入用!F1744="","",記入用!F1744)</f>
        <v/>
      </c>
      <c r="G1744" s="28" t="str">
        <f>IF(OR(記入用!G1744=0,記入用!H1744=0),"",ROUND((記入用!G1744+記入用!H1744)/2,0))</f>
        <v/>
      </c>
      <c r="I1744" s="28" t="str">
        <f>IF(記入用!I1744="","",記入用!I1744)</f>
        <v/>
      </c>
      <c r="K1744" s="28" t="str">
        <f>IF(記入用!J1744="","",ROUNDDOWN(記入用!J1744,0))</f>
        <v/>
      </c>
      <c r="M1744" s="28" t="str">
        <f>IF(記入用!K1744="","",記入用!K1744)</f>
        <v/>
      </c>
      <c r="O1744" s="28" t="str">
        <f>IF(記入用!M1744="","",記入用!M1744)</f>
        <v/>
      </c>
      <c r="Q1744" s="28" t="str">
        <f>IF(記入用!L1744="","",記入用!L1744)</f>
        <v/>
      </c>
      <c r="S1744" s="28" t="str">
        <f>IF(記入用!N1744="","",ROUNDUP(記入用!N1744,1))</f>
        <v/>
      </c>
      <c r="U1744" s="28" t="str">
        <f>IF(記入用!O1744="","",ROUNDDOWN(記入用!O1744,0))</f>
        <v/>
      </c>
      <c r="W1744" s="28" t="str">
        <f>IF(記入用!P1744="","",ROUNDDOWN(記入用!P1744,0))</f>
        <v/>
      </c>
    </row>
    <row r="1745" spans="1:23">
      <c r="A1745" s="28" t="str">
        <f>IF(記入用!A1745="","",記入用!A1745)</f>
        <v/>
      </c>
      <c r="B1745" s="28" t="str">
        <f>IF(記入用!B1745="","",記入用!B1745)</f>
        <v/>
      </c>
      <c r="C1745" s="28" t="str">
        <f>IF(記入用!C1745="","",記入用!C1745)</f>
        <v/>
      </c>
      <c r="D1745" s="28" t="str">
        <f>IF(記入用!D1745="","",記入用!D1745)</f>
        <v/>
      </c>
      <c r="E1745" s="28" t="str">
        <f>IF(記入用!E1745="","",記入用!E1745)</f>
        <v/>
      </c>
      <c r="F1745" s="28" t="str">
        <f>IF(記入用!F1745="","",記入用!F1745)</f>
        <v/>
      </c>
      <c r="G1745" s="28" t="str">
        <f>IF(OR(記入用!G1745=0,記入用!H1745=0),"",ROUND((記入用!G1745+記入用!H1745)/2,0))</f>
        <v/>
      </c>
      <c r="I1745" s="28" t="str">
        <f>IF(記入用!I1745="","",記入用!I1745)</f>
        <v/>
      </c>
      <c r="K1745" s="28" t="str">
        <f>IF(記入用!J1745="","",ROUNDDOWN(記入用!J1745,0))</f>
        <v/>
      </c>
      <c r="M1745" s="28" t="str">
        <f>IF(記入用!K1745="","",記入用!K1745)</f>
        <v/>
      </c>
      <c r="O1745" s="28" t="str">
        <f>IF(記入用!M1745="","",記入用!M1745)</f>
        <v/>
      </c>
      <c r="Q1745" s="28" t="str">
        <f>IF(記入用!L1745="","",記入用!L1745)</f>
        <v/>
      </c>
      <c r="S1745" s="28" t="str">
        <f>IF(記入用!N1745="","",ROUNDUP(記入用!N1745,1))</f>
        <v/>
      </c>
      <c r="U1745" s="28" t="str">
        <f>IF(記入用!O1745="","",ROUNDDOWN(記入用!O1745,0))</f>
        <v/>
      </c>
      <c r="W1745" s="28" t="str">
        <f>IF(記入用!P1745="","",ROUNDDOWN(記入用!P1745,0))</f>
        <v/>
      </c>
    </row>
    <row r="1746" spans="1:23">
      <c r="A1746" s="28" t="str">
        <f>IF(記入用!A1746="","",記入用!A1746)</f>
        <v/>
      </c>
      <c r="B1746" s="28" t="str">
        <f>IF(記入用!B1746="","",記入用!B1746)</f>
        <v/>
      </c>
      <c r="C1746" s="28" t="str">
        <f>IF(記入用!C1746="","",記入用!C1746)</f>
        <v/>
      </c>
      <c r="D1746" s="28" t="str">
        <f>IF(記入用!D1746="","",記入用!D1746)</f>
        <v/>
      </c>
      <c r="E1746" s="28" t="str">
        <f>IF(記入用!E1746="","",記入用!E1746)</f>
        <v/>
      </c>
      <c r="F1746" s="28" t="str">
        <f>IF(記入用!F1746="","",記入用!F1746)</f>
        <v/>
      </c>
      <c r="G1746" s="28" t="str">
        <f>IF(OR(記入用!G1746=0,記入用!H1746=0),"",ROUND((記入用!G1746+記入用!H1746)/2,0))</f>
        <v/>
      </c>
      <c r="I1746" s="28" t="str">
        <f>IF(記入用!I1746="","",記入用!I1746)</f>
        <v/>
      </c>
      <c r="K1746" s="28" t="str">
        <f>IF(記入用!J1746="","",ROUNDDOWN(記入用!J1746,0))</f>
        <v/>
      </c>
      <c r="M1746" s="28" t="str">
        <f>IF(記入用!K1746="","",記入用!K1746)</f>
        <v/>
      </c>
      <c r="O1746" s="28" t="str">
        <f>IF(記入用!M1746="","",記入用!M1746)</f>
        <v/>
      </c>
      <c r="Q1746" s="28" t="str">
        <f>IF(記入用!L1746="","",記入用!L1746)</f>
        <v/>
      </c>
      <c r="S1746" s="28" t="str">
        <f>IF(記入用!N1746="","",ROUNDUP(記入用!N1746,1))</f>
        <v/>
      </c>
      <c r="U1746" s="28" t="str">
        <f>IF(記入用!O1746="","",ROUNDDOWN(記入用!O1746,0))</f>
        <v/>
      </c>
      <c r="W1746" s="28" t="str">
        <f>IF(記入用!P1746="","",ROUNDDOWN(記入用!P1746,0))</f>
        <v/>
      </c>
    </row>
    <row r="1747" spans="1:23">
      <c r="A1747" s="28" t="str">
        <f>IF(記入用!A1747="","",記入用!A1747)</f>
        <v/>
      </c>
      <c r="B1747" s="28" t="str">
        <f>IF(記入用!B1747="","",記入用!B1747)</f>
        <v/>
      </c>
      <c r="C1747" s="28" t="str">
        <f>IF(記入用!C1747="","",記入用!C1747)</f>
        <v/>
      </c>
      <c r="D1747" s="28" t="str">
        <f>IF(記入用!D1747="","",記入用!D1747)</f>
        <v/>
      </c>
      <c r="E1747" s="28" t="str">
        <f>IF(記入用!E1747="","",記入用!E1747)</f>
        <v/>
      </c>
      <c r="F1747" s="28" t="str">
        <f>IF(記入用!F1747="","",記入用!F1747)</f>
        <v/>
      </c>
      <c r="G1747" s="28" t="str">
        <f>IF(OR(記入用!G1747=0,記入用!H1747=0),"",ROUND((記入用!G1747+記入用!H1747)/2,0))</f>
        <v/>
      </c>
      <c r="I1747" s="28" t="str">
        <f>IF(記入用!I1747="","",記入用!I1747)</f>
        <v/>
      </c>
      <c r="K1747" s="28" t="str">
        <f>IF(記入用!J1747="","",ROUNDDOWN(記入用!J1747,0))</f>
        <v/>
      </c>
      <c r="M1747" s="28" t="str">
        <f>IF(記入用!K1747="","",記入用!K1747)</f>
        <v/>
      </c>
      <c r="O1747" s="28" t="str">
        <f>IF(記入用!M1747="","",記入用!M1747)</f>
        <v/>
      </c>
      <c r="Q1747" s="28" t="str">
        <f>IF(記入用!L1747="","",記入用!L1747)</f>
        <v/>
      </c>
      <c r="S1747" s="28" t="str">
        <f>IF(記入用!N1747="","",ROUNDUP(記入用!N1747,1))</f>
        <v/>
      </c>
      <c r="U1747" s="28" t="str">
        <f>IF(記入用!O1747="","",ROUNDDOWN(記入用!O1747,0))</f>
        <v/>
      </c>
      <c r="W1747" s="28" t="str">
        <f>IF(記入用!P1747="","",ROUNDDOWN(記入用!P1747,0))</f>
        <v/>
      </c>
    </row>
    <row r="1748" spans="1:23">
      <c r="A1748" s="28" t="str">
        <f>IF(記入用!A1748="","",記入用!A1748)</f>
        <v/>
      </c>
      <c r="B1748" s="28" t="str">
        <f>IF(記入用!B1748="","",記入用!B1748)</f>
        <v/>
      </c>
      <c r="C1748" s="28" t="str">
        <f>IF(記入用!C1748="","",記入用!C1748)</f>
        <v/>
      </c>
      <c r="D1748" s="28" t="str">
        <f>IF(記入用!D1748="","",記入用!D1748)</f>
        <v/>
      </c>
      <c r="E1748" s="28" t="str">
        <f>IF(記入用!E1748="","",記入用!E1748)</f>
        <v/>
      </c>
      <c r="F1748" s="28" t="str">
        <f>IF(記入用!F1748="","",記入用!F1748)</f>
        <v/>
      </c>
      <c r="G1748" s="28" t="str">
        <f>IF(OR(記入用!G1748=0,記入用!H1748=0),"",ROUND((記入用!G1748+記入用!H1748)/2,0))</f>
        <v/>
      </c>
      <c r="I1748" s="28" t="str">
        <f>IF(記入用!I1748="","",記入用!I1748)</f>
        <v/>
      </c>
      <c r="K1748" s="28" t="str">
        <f>IF(記入用!J1748="","",ROUNDDOWN(記入用!J1748,0))</f>
        <v/>
      </c>
      <c r="M1748" s="28" t="str">
        <f>IF(記入用!K1748="","",記入用!K1748)</f>
        <v/>
      </c>
      <c r="O1748" s="28" t="str">
        <f>IF(記入用!M1748="","",記入用!M1748)</f>
        <v/>
      </c>
      <c r="Q1748" s="28" t="str">
        <f>IF(記入用!L1748="","",記入用!L1748)</f>
        <v/>
      </c>
      <c r="S1748" s="28" t="str">
        <f>IF(記入用!N1748="","",ROUNDUP(記入用!N1748,1))</f>
        <v/>
      </c>
      <c r="U1748" s="28" t="str">
        <f>IF(記入用!O1748="","",ROUNDDOWN(記入用!O1748,0))</f>
        <v/>
      </c>
      <c r="W1748" s="28" t="str">
        <f>IF(記入用!P1748="","",ROUNDDOWN(記入用!P1748,0))</f>
        <v/>
      </c>
    </row>
    <row r="1749" spans="1:23">
      <c r="A1749" s="28" t="str">
        <f>IF(記入用!A1749="","",記入用!A1749)</f>
        <v/>
      </c>
      <c r="B1749" s="28" t="str">
        <f>IF(記入用!B1749="","",記入用!B1749)</f>
        <v/>
      </c>
      <c r="C1749" s="28" t="str">
        <f>IF(記入用!C1749="","",記入用!C1749)</f>
        <v/>
      </c>
      <c r="D1749" s="28" t="str">
        <f>IF(記入用!D1749="","",記入用!D1749)</f>
        <v/>
      </c>
      <c r="E1749" s="28" t="str">
        <f>IF(記入用!E1749="","",記入用!E1749)</f>
        <v/>
      </c>
      <c r="F1749" s="28" t="str">
        <f>IF(記入用!F1749="","",記入用!F1749)</f>
        <v/>
      </c>
      <c r="G1749" s="28" t="str">
        <f>IF(OR(記入用!G1749=0,記入用!H1749=0),"",ROUND((記入用!G1749+記入用!H1749)/2,0))</f>
        <v/>
      </c>
      <c r="I1749" s="28" t="str">
        <f>IF(記入用!I1749="","",記入用!I1749)</f>
        <v/>
      </c>
      <c r="K1749" s="28" t="str">
        <f>IF(記入用!J1749="","",ROUNDDOWN(記入用!J1749,0))</f>
        <v/>
      </c>
      <c r="M1749" s="28" t="str">
        <f>IF(記入用!K1749="","",記入用!K1749)</f>
        <v/>
      </c>
      <c r="O1749" s="28" t="str">
        <f>IF(記入用!M1749="","",記入用!M1749)</f>
        <v/>
      </c>
      <c r="Q1749" s="28" t="str">
        <f>IF(記入用!L1749="","",記入用!L1749)</f>
        <v/>
      </c>
      <c r="S1749" s="28" t="str">
        <f>IF(記入用!N1749="","",ROUNDUP(記入用!N1749,1))</f>
        <v/>
      </c>
      <c r="U1749" s="28" t="str">
        <f>IF(記入用!O1749="","",ROUNDDOWN(記入用!O1749,0))</f>
        <v/>
      </c>
      <c r="W1749" s="28" t="str">
        <f>IF(記入用!P1749="","",ROUNDDOWN(記入用!P1749,0))</f>
        <v/>
      </c>
    </row>
    <row r="1750" spans="1:23">
      <c r="A1750" s="28" t="str">
        <f>IF(記入用!A1750="","",記入用!A1750)</f>
        <v/>
      </c>
      <c r="B1750" s="28" t="str">
        <f>IF(記入用!B1750="","",記入用!B1750)</f>
        <v/>
      </c>
      <c r="C1750" s="28" t="str">
        <f>IF(記入用!C1750="","",記入用!C1750)</f>
        <v/>
      </c>
      <c r="D1750" s="28" t="str">
        <f>IF(記入用!D1750="","",記入用!D1750)</f>
        <v/>
      </c>
      <c r="E1750" s="28" t="str">
        <f>IF(記入用!E1750="","",記入用!E1750)</f>
        <v/>
      </c>
      <c r="F1750" s="28" t="str">
        <f>IF(記入用!F1750="","",記入用!F1750)</f>
        <v/>
      </c>
      <c r="G1750" s="28" t="str">
        <f>IF(OR(記入用!G1750=0,記入用!H1750=0),"",ROUND((記入用!G1750+記入用!H1750)/2,0))</f>
        <v/>
      </c>
      <c r="I1750" s="28" t="str">
        <f>IF(記入用!I1750="","",記入用!I1750)</f>
        <v/>
      </c>
      <c r="K1750" s="28" t="str">
        <f>IF(記入用!J1750="","",ROUNDDOWN(記入用!J1750,0))</f>
        <v/>
      </c>
      <c r="M1750" s="28" t="str">
        <f>IF(記入用!K1750="","",記入用!K1750)</f>
        <v/>
      </c>
      <c r="O1750" s="28" t="str">
        <f>IF(記入用!M1750="","",記入用!M1750)</f>
        <v/>
      </c>
      <c r="Q1750" s="28" t="str">
        <f>IF(記入用!L1750="","",記入用!L1750)</f>
        <v/>
      </c>
      <c r="S1750" s="28" t="str">
        <f>IF(記入用!N1750="","",ROUNDUP(記入用!N1750,1))</f>
        <v/>
      </c>
      <c r="U1750" s="28" t="str">
        <f>IF(記入用!O1750="","",ROUNDDOWN(記入用!O1750,0))</f>
        <v/>
      </c>
      <c r="W1750" s="28" t="str">
        <f>IF(記入用!P1750="","",ROUNDDOWN(記入用!P1750,0))</f>
        <v/>
      </c>
    </row>
    <row r="1751" spans="1:23">
      <c r="A1751" s="28" t="str">
        <f>IF(記入用!A1751="","",記入用!A1751)</f>
        <v/>
      </c>
      <c r="B1751" s="28" t="str">
        <f>IF(記入用!B1751="","",記入用!B1751)</f>
        <v/>
      </c>
      <c r="C1751" s="28" t="str">
        <f>IF(記入用!C1751="","",記入用!C1751)</f>
        <v/>
      </c>
      <c r="D1751" s="28" t="str">
        <f>IF(記入用!D1751="","",記入用!D1751)</f>
        <v/>
      </c>
      <c r="E1751" s="28" t="str">
        <f>IF(記入用!E1751="","",記入用!E1751)</f>
        <v/>
      </c>
      <c r="F1751" s="28" t="str">
        <f>IF(記入用!F1751="","",記入用!F1751)</f>
        <v/>
      </c>
      <c r="G1751" s="28" t="str">
        <f>IF(OR(記入用!G1751=0,記入用!H1751=0),"",ROUND((記入用!G1751+記入用!H1751)/2,0))</f>
        <v/>
      </c>
      <c r="I1751" s="28" t="str">
        <f>IF(記入用!I1751="","",記入用!I1751)</f>
        <v/>
      </c>
      <c r="K1751" s="28" t="str">
        <f>IF(記入用!J1751="","",ROUNDDOWN(記入用!J1751,0))</f>
        <v/>
      </c>
      <c r="M1751" s="28" t="str">
        <f>IF(記入用!K1751="","",記入用!K1751)</f>
        <v/>
      </c>
      <c r="O1751" s="28" t="str">
        <f>IF(記入用!M1751="","",記入用!M1751)</f>
        <v/>
      </c>
      <c r="Q1751" s="28" t="str">
        <f>IF(記入用!L1751="","",記入用!L1751)</f>
        <v/>
      </c>
      <c r="S1751" s="28" t="str">
        <f>IF(記入用!N1751="","",ROUNDUP(記入用!N1751,1))</f>
        <v/>
      </c>
      <c r="U1751" s="28" t="str">
        <f>IF(記入用!O1751="","",ROUNDDOWN(記入用!O1751,0))</f>
        <v/>
      </c>
      <c r="W1751" s="28" t="str">
        <f>IF(記入用!P1751="","",ROUNDDOWN(記入用!P1751,0))</f>
        <v/>
      </c>
    </row>
    <row r="1752" spans="1:23">
      <c r="A1752" s="28" t="str">
        <f>IF(記入用!A1752="","",記入用!A1752)</f>
        <v/>
      </c>
      <c r="B1752" s="28" t="str">
        <f>IF(記入用!B1752="","",記入用!B1752)</f>
        <v/>
      </c>
      <c r="C1752" s="28" t="str">
        <f>IF(記入用!C1752="","",記入用!C1752)</f>
        <v/>
      </c>
      <c r="D1752" s="28" t="str">
        <f>IF(記入用!D1752="","",記入用!D1752)</f>
        <v/>
      </c>
      <c r="E1752" s="28" t="str">
        <f>IF(記入用!E1752="","",記入用!E1752)</f>
        <v/>
      </c>
      <c r="F1752" s="28" t="str">
        <f>IF(記入用!F1752="","",記入用!F1752)</f>
        <v/>
      </c>
      <c r="G1752" s="28" t="str">
        <f>IF(OR(記入用!G1752=0,記入用!H1752=0),"",ROUND((記入用!G1752+記入用!H1752)/2,0))</f>
        <v/>
      </c>
      <c r="I1752" s="28" t="str">
        <f>IF(記入用!I1752="","",記入用!I1752)</f>
        <v/>
      </c>
      <c r="K1752" s="28" t="str">
        <f>IF(記入用!J1752="","",ROUNDDOWN(記入用!J1752,0))</f>
        <v/>
      </c>
      <c r="M1752" s="28" t="str">
        <f>IF(記入用!K1752="","",記入用!K1752)</f>
        <v/>
      </c>
      <c r="O1752" s="28" t="str">
        <f>IF(記入用!M1752="","",記入用!M1752)</f>
        <v/>
      </c>
      <c r="Q1752" s="28" t="str">
        <f>IF(記入用!L1752="","",記入用!L1752)</f>
        <v/>
      </c>
      <c r="S1752" s="28" t="str">
        <f>IF(記入用!N1752="","",ROUNDUP(記入用!N1752,1))</f>
        <v/>
      </c>
      <c r="U1752" s="28" t="str">
        <f>IF(記入用!O1752="","",ROUNDDOWN(記入用!O1752,0))</f>
        <v/>
      </c>
      <c r="W1752" s="28" t="str">
        <f>IF(記入用!P1752="","",ROUNDDOWN(記入用!P1752,0))</f>
        <v/>
      </c>
    </row>
    <row r="1753" spans="1:23">
      <c r="A1753" s="28" t="str">
        <f>IF(記入用!A1753="","",記入用!A1753)</f>
        <v/>
      </c>
      <c r="B1753" s="28" t="str">
        <f>IF(記入用!B1753="","",記入用!B1753)</f>
        <v/>
      </c>
      <c r="C1753" s="28" t="str">
        <f>IF(記入用!C1753="","",記入用!C1753)</f>
        <v/>
      </c>
      <c r="D1753" s="28" t="str">
        <f>IF(記入用!D1753="","",記入用!D1753)</f>
        <v/>
      </c>
      <c r="E1753" s="28" t="str">
        <f>IF(記入用!E1753="","",記入用!E1753)</f>
        <v/>
      </c>
      <c r="F1753" s="28" t="str">
        <f>IF(記入用!F1753="","",記入用!F1753)</f>
        <v/>
      </c>
      <c r="G1753" s="28" t="str">
        <f>IF(OR(記入用!G1753=0,記入用!H1753=0),"",ROUND((記入用!G1753+記入用!H1753)/2,0))</f>
        <v/>
      </c>
      <c r="I1753" s="28" t="str">
        <f>IF(記入用!I1753="","",記入用!I1753)</f>
        <v/>
      </c>
      <c r="K1753" s="28" t="str">
        <f>IF(記入用!J1753="","",ROUNDDOWN(記入用!J1753,0))</f>
        <v/>
      </c>
      <c r="M1753" s="28" t="str">
        <f>IF(記入用!K1753="","",記入用!K1753)</f>
        <v/>
      </c>
      <c r="O1753" s="28" t="str">
        <f>IF(記入用!M1753="","",記入用!M1753)</f>
        <v/>
      </c>
      <c r="Q1753" s="28" t="str">
        <f>IF(記入用!L1753="","",記入用!L1753)</f>
        <v/>
      </c>
      <c r="S1753" s="28" t="str">
        <f>IF(記入用!N1753="","",ROUNDUP(記入用!N1753,1))</f>
        <v/>
      </c>
      <c r="U1753" s="28" t="str">
        <f>IF(記入用!O1753="","",ROUNDDOWN(記入用!O1753,0))</f>
        <v/>
      </c>
      <c r="W1753" s="28" t="str">
        <f>IF(記入用!P1753="","",ROUNDDOWN(記入用!P1753,0))</f>
        <v/>
      </c>
    </row>
    <row r="1754" spans="1:23">
      <c r="A1754" s="28" t="str">
        <f>IF(記入用!A1754="","",記入用!A1754)</f>
        <v/>
      </c>
      <c r="B1754" s="28" t="str">
        <f>IF(記入用!B1754="","",記入用!B1754)</f>
        <v/>
      </c>
      <c r="C1754" s="28" t="str">
        <f>IF(記入用!C1754="","",記入用!C1754)</f>
        <v/>
      </c>
      <c r="D1754" s="28" t="str">
        <f>IF(記入用!D1754="","",記入用!D1754)</f>
        <v/>
      </c>
      <c r="E1754" s="28" t="str">
        <f>IF(記入用!E1754="","",記入用!E1754)</f>
        <v/>
      </c>
      <c r="F1754" s="28" t="str">
        <f>IF(記入用!F1754="","",記入用!F1754)</f>
        <v/>
      </c>
      <c r="G1754" s="28" t="str">
        <f>IF(OR(記入用!G1754=0,記入用!H1754=0),"",ROUND((記入用!G1754+記入用!H1754)/2,0))</f>
        <v/>
      </c>
      <c r="I1754" s="28" t="str">
        <f>IF(記入用!I1754="","",記入用!I1754)</f>
        <v/>
      </c>
      <c r="K1754" s="28" t="str">
        <f>IF(記入用!J1754="","",ROUNDDOWN(記入用!J1754,0))</f>
        <v/>
      </c>
      <c r="M1754" s="28" t="str">
        <f>IF(記入用!K1754="","",記入用!K1754)</f>
        <v/>
      </c>
      <c r="O1754" s="28" t="str">
        <f>IF(記入用!M1754="","",記入用!M1754)</f>
        <v/>
      </c>
      <c r="Q1754" s="28" t="str">
        <f>IF(記入用!L1754="","",記入用!L1754)</f>
        <v/>
      </c>
      <c r="S1754" s="28" t="str">
        <f>IF(記入用!N1754="","",ROUNDUP(記入用!N1754,1))</f>
        <v/>
      </c>
      <c r="U1754" s="28" t="str">
        <f>IF(記入用!O1754="","",ROUNDDOWN(記入用!O1754,0))</f>
        <v/>
      </c>
      <c r="W1754" s="28" t="str">
        <f>IF(記入用!P1754="","",ROUNDDOWN(記入用!P1754,0))</f>
        <v/>
      </c>
    </row>
    <row r="1755" spans="1:23">
      <c r="A1755" s="28" t="str">
        <f>IF(記入用!A1755="","",記入用!A1755)</f>
        <v/>
      </c>
      <c r="B1755" s="28" t="str">
        <f>IF(記入用!B1755="","",記入用!B1755)</f>
        <v/>
      </c>
      <c r="C1755" s="28" t="str">
        <f>IF(記入用!C1755="","",記入用!C1755)</f>
        <v/>
      </c>
      <c r="D1755" s="28" t="str">
        <f>IF(記入用!D1755="","",記入用!D1755)</f>
        <v/>
      </c>
      <c r="E1755" s="28" t="str">
        <f>IF(記入用!E1755="","",記入用!E1755)</f>
        <v/>
      </c>
      <c r="F1755" s="28" t="str">
        <f>IF(記入用!F1755="","",記入用!F1755)</f>
        <v/>
      </c>
      <c r="G1755" s="28" t="str">
        <f>IF(OR(記入用!G1755=0,記入用!H1755=0),"",ROUND((記入用!G1755+記入用!H1755)/2,0))</f>
        <v/>
      </c>
      <c r="I1755" s="28" t="str">
        <f>IF(記入用!I1755="","",記入用!I1755)</f>
        <v/>
      </c>
      <c r="K1755" s="28" t="str">
        <f>IF(記入用!J1755="","",ROUNDDOWN(記入用!J1755,0))</f>
        <v/>
      </c>
      <c r="M1755" s="28" t="str">
        <f>IF(記入用!K1755="","",記入用!K1755)</f>
        <v/>
      </c>
      <c r="O1755" s="28" t="str">
        <f>IF(記入用!M1755="","",記入用!M1755)</f>
        <v/>
      </c>
      <c r="Q1755" s="28" t="str">
        <f>IF(記入用!L1755="","",記入用!L1755)</f>
        <v/>
      </c>
      <c r="S1755" s="28" t="str">
        <f>IF(記入用!N1755="","",ROUNDUP(記入用!N1755,1))</f>
        <v/>
      </c>
      <c r="U1755" s="28" t="str">
        <f>IF(記入用!O1755="","",ROUNDDOWN(記入用!O1755,0))</f>
        <v/>
      </c>
      <c r="W1755" s="28" t="str">
        <f>IF(記入用!P1755="","",ROUNDDOWN(記入用!P1755,0))</f>
        <v/>
      </c>
    </row>
    <row r="1756" spans="1:23">
      <c r="A1756" s="28" t="str">
        <f>IF(記入用!A1756="","",記入用!A1756)</f>
        <v/>
      </c>
      <c r="B1756" s="28" t="str">
        <f>IF(記入用!B1756="","",記入用!B1756)</f>
        <v/>
      </c>
      <c r="C1756" s="28" t="str">
        <f>IF(記入用!C1756="","",記入用!C1756)</f>
        <v/>
      </c>
      <c r="D1756" s="28" t="str">
        <f>IF(記入用!D1756="","",記入用!D1756)</f>
        <v/>
      </c>
      <c r="E1756" s="28" t="str">
        <f>IF(記入用!E1756="","",記入用!E1756)</f>
        <v/>
      </c>
      <c r="F1756" s="28" t="str">
        <f>IF(記入用!F1756="","",記入用!F1756)</f>
        <v/>
      </c>
      <c r="G1756" s="28" t="str">
        <f>IF(OR(記入用!G1756=0,記入用!H1756=0),"",ROUND((記入用!G1756+記入用!H1756)/2,0))</f>
        <v/>
      </c>
      <c r="I1756" s="28" t="str">
        <f>IF(記入用!I1756="","",記入用!I1756)</f>
        <v/>
      </c>
      <c r="K1756" s="28" t="str">
        <f>IF(記入用!J1756="","",ROUNDDOWN(記入用!J1756,0))</f>
        <v/>
      </c>
      <c r="M1756" s="28" t="str">
        <f>IF(記入用!K1756="","",記入用!K1756)</f>
        <v/>
      </c>
      <c r="O1756" s="28" t="str">
        <f>IF(記入用!M1756="","",記入用!M1756)</f>
        <v/>
      </c>
      <c r="Q1756" s="28" t="str">
        <f>IF(記入用!L1756="","",記入用!L1756)</f>
        <v/>
      </c>
      <c r="S1756" s="28" t="str">
        <f>IF(記入用!N1756="","",ROUNDUP(記入用!N1756,1))</f>
        <v/>
      </c>
      <c r="U1756" s="28" t="str">
        <f>IF(記入用!O1756="","",ROUNDDOWN(記入用!O1756,0))</f>
        <v/>
      </c>
      <c r="W1756" s="28" t="str">
        <f>IF(記入用!P1756="","",ROUNDDOWN(記入用!P1756,0))</f>
        <v/>
      </c>
    </row>
    <row r="1757" spans="1:23">
      <c r="A1757" s="28" t="str">
        <f>IF(記入用!A1757="","",記入用!A1757)</f>
        <v/>
      </c>
      <c r="B1757" s="28" t="str">
        <f>IF(記入用!B1757="","",記入用!B1757)</f>
        <v/>
      </c>
      <c r="C1757" s="28" t="str">
        <f>IF(記入用!C1757="","",記入用!C1757)</f>
        <v/>
      </c>
      <c r="D1757" s="28" t="str">
        <f>IF(記入用!D1757="","",記入用!D1757)</f>
        <v/>
      </c>
      <c r="E1757" s="28" t="str">
        <f>IF(記入用!E1757="","",記入用!E1757)</f>
        <v/>
      </c>
      <c r="F1757" s="28" t="str">
        <f>IF(記入用!F1757="","",記入用!F1757)</f>
        <v/>
      </c>
      <c r="G1757" s="28" t="str">
        <f>IF(OR(記入用!G1757=0,記入用!H1757=0),"",ROUND((記入用!G1757+記入用!H1757)/2,0))</f>
        <v/>
      </c>
      <c r="I1757" s="28" t="str">
        <f>IF(記入用!I1757="","",記入用!I1757)</f>
        <v/>
      </c>
      <c r="K1757" s="28" t="str">
        <f>IF(記入用!J1757="","",ROUNDDOWN(記入用!J1757,0))</f>
        <v/>
      </c>
      <c r="M1757" s="28" t="str">
        <f>IF(記入用!K1757="","",記入用!K1757)</f>
        <v/>
      </c>
      <c r="O1757" s="28" t="str">
        <f>IF(記入用!M1757="","",記入用!M1757)</f>
        <v/>
      </c>
      <c r="Q1757" s="28" t="str">
        <f>IF(記入用!L1757="","",記入用!L1757)</f>
        <v/>
      </c>
      <c r="S1757" s="28" t="str">
        <f>IF(記入用!N1757="","",ROUNDUP(記入用!N1757,1))</f>
        <v/>
      </c>
      <c r="U1757" s="28" t="str">
        <f>IF(記入用!O1757="","",ROUNDDOWN(記入用!O1757,0))</f>
        <v/>
      </c>
      <c r="W1757" s="28" t="str">
        <f>IF(記入用!P1757="","",ROUNDDOWN(記入用!P1757,0))</f>
        <v/>
      </c>
    </row>
    <row r="1758" spans="1:23">
      <c r="A1758" s="28" t="str">
        <f>IF(記入用!A1758="","",記入用!A1758)</f>
        <v/>
      </c>
      <c r="B1758" s="28" t="str">
        <f>IF(記入用!B1758="","",記入用!B1758)</f>
        <v/>
      </c>
      <c r="C1758" s="28" t="str">
        <f>IF(記入用!C1758="","",記入用!C1758)</f>
        <v/>
      </c>
      <c r="D1758" s="28" t="str">
        <f>IF(記入用!D1758="","",記入用!D1758)</f>
        <v/>
      </c>
      <c r="E1758" s="28" t="str">
        <f>IF(記入用!E1758="","",記入用!E1758)</f>
        <v/>
      </c>
      <c r="F1758" s="28" t="str">
        <f>IF(記入用!F1758="","",記入用!F1758)</f>
        <v/>
      </c>
      <c r="G1758" s="28" t="str">
        <f>IF(OR(記入用!G1758=0,記入用!H1758=0),"",ROUND((記入用!G1758+記入用!H1758)/2,0))</f>
        <v/>
      </c>
      <c r="I1758" s="28" t="str">
        <f>IF(記入用!I1758="","",記入用!I1758)</f>
        <v/>
      </c>
      <c r="K1758" s="28" t="str">
        <f>IF(記入用!J1758="","",ROUNDDOWN(記入用!J1758,0))</f>
        <v/>
      </c>
      <c r="M1758" s="28" t="str">
        <f>IF(記入用!K1758="","",記入用!K1758)</f>
        <v/>
      </c>
      <c r="O1758" s="28" t="str">
        <f>IF(記入用!M1758="","",記入用!M1758)</f>
        <v/>
      </c>
      <c r="Q1758" s="28" t="str">
        <f>IF(記入用!L1758="","",記入用!L1758)</f>
        <v/>
      </c>
      <c r="S1758" s="28" t="str">
        <f>IF(記入用!N1758="","",ROUNDUP(記入用!N1758,1))</f>
        <v/>
      </c>
      <c r="U1758" s="28" t="str">
        <f>IF(記入用!O1758="","",ROUNDDOWN(記入用!O1758,0))</f>
        <v/>
      </c>
      <c r="W1758" s="28" t="str">
        <f>IF(記入用!P1758="","",ROUNDDOWN(記入用!P1758,0))</f>
        <v/>
      </c>
    </row>
    <row r="1759" spans="1:23">
      <c r="A1759" s="28" t="str">
        <f>IF(記入用!A1759="","",記入用!A1759)</f>
        <v/>
      </c>
      <c r="B1759" s="28" t="str">
        <f>IF(記入用!B1759="","",記入用!B1759)</f>
        <v/>
      </c>
      <c r="C1759" s="28" t="str">
        <f>IF(記入用!C1759="","",記入用!C1759)</f>
        <v/>
      </c>
      <c r="D1759" s="28" t="str">
        <f>IF(記入用!D1759="","",記入用!D1759)</f>
        <v/>
      </c>
      <c r="E1759" s="28" t="str">
        <f>IF(記入用!E1759="","",記入用!E1759)</f>
        <v/>
      </c>
      <c r="F1759" s="28" t="str">
        <f>IF(記入用!F1759="","",記入用!F1759)</f>
        <v/>
      </c>
      <c r="G1759" s="28" t="str">
        <f>IF(OR(記入用!G1759=0,記入用!H1759=0),"",ROUND((記入用!G1759+記入用!H1759)/2,0))</f>
        <v/>
      </c>
      <c r="I1759" s="28" t="str">
        <f>IF(記入用!I1759="","",記入用!I1759)</f>
        <v/>
      </c>
      <c r="K1759" s="28" t="str">
        <f>IF(記入用!J1759="","",ROUNDDOWN(記入用!J1759,0))</f>
        <v/>
      </c>
      <c r="M1759" s="28" t="str">
        <f>IF(記入用!K1759="","",記入用!K1759)</f>
        <v/>
      </c>
      <c r="O1759" s="28" t="str">
        <f>IF(記入用!M1759="","",記入用!M1759)</f>
        <v/>
      </c>
      <c r="Q1759" s="28" t="str">
        <f>IF(記入用!L1759="","",記入用!L1759)</f>
        <v/>
      </c>
      <c r="S1759" s="28" t="str">
        <f>IF(記入用!N1759="","",ROUNDUP(記入用!N1759,1))</f>
        <v/>
      </c>
      <c r="U1759" s="28" t="str">
        <f>IF(記入用!O1759="","",ROUNDDOWN(記入用!O1759,0))</f>
        <v/>
      </c>
      <c r="W1759" s="28" t="str">
        <f>IF(記入用!P1759="","",ROUNDDOWN(記入用!P1759,0))</f>
        <v/>
      </c>
    </row>
    <row r="1760" spans="1:23">
      <c r="A1760" s="28" t="str">
        <f>IF(記入用!A1760="","",記入用!A1760)</f>
        <v/>
      </c>
      <c r="B1760" s="28" t="str">
        <f>IF(記入用!B1760="","",記入用!B1760)</f>
        <v/>
      </c>
      <c r="C1760" s="28" t="str">
        <f>IF(記入用!C1760="","",記入用!C1760)</f>
        <v/>
      </c>
      <c r="D1760" s="28" t="str">
        <f>IF(記入用!D1760="","",記入用!D1760)</f>
        <v/>
      </c>
      <c r="E1760" s="28" t="str">
        <f>IF(記入用!E1760="","",記入用!E1760)</f>
        <v/>
      </c>
      <c r="F1760" s="28" t="str">
        <f>IF(記入用!F1760="","",記入用!F1760)</f>
        <v/>
      </c>
      <c r="G1760" s="28" t="str">
        <f>IF(OR(記入用!G1760=0,記入用!H1760=0),"",ROUND((記入用!G1760+記入用!H1760)/2,0))</f>
        <v/>
      </c>
      <c r="I1760" s="28" t="str">
        <f>IF(記入用!I1760="","",記入用!I1760)</f>
        <v/>
      </c>
      <c r="K1760" s="28" t="str">
        <f>IF(記入用!J1760="","",ROUNDDOWN(記入用!J1760,0))</f>
        <v/>
      </c>
      <c r="M1760" s="28" t="str">
        <f>IF(記入用!K1760="","",記入用!K1760)</f>
        <v/>
      </c>
      <c r="O1760" s="28" t="str">
        <f>IF(記入用!M1760="","",記入用!M1760)</f>
        <v/>
      </c>
      <c r="Q1760" s="28" t="str">
        <f>IF(記入用!L1760="","",記入用!L1760)</f>
        <v/>
      </c>
      <c r="S1760" s="28" t="str">
        <f>IF(記入用!N1760="","",ROUNDUP(記入用!N1760,1))</f>
        <v/>
      </c>
      <c r="U1760" s="28" t="str">
        <f>IF(記入用!O1760="","",ROUNDDOWN(記入用!O1760,0))</f>
        <v/>
      </c>
      <c r="W1760" s="28" t="str">
        <f>IF(記入用!P1760="","",ROUNDDOWN(記入用!P1760,0))</f>
        <v/>
      </c>
    </row>
    <row r="1761" spans="1:23">
      <c r="A1761" s="28" t="str">
        <f>IF(記入用!A1761="","",記入用!A1761)</f>
        <v/>
      </c>
      <c r="B1761" s="28" t="str">
        <f>IF(記入用!B1761="","",記入用!B1761)</f>
        <v/>
      </c>
      <c r="C1761" s="28" t="str">
        <f>IF(記入用!C1761="","",記入用!C1761)</f>
        <v/>
      </c>
      <c r="D1761" s="28" t="str">
        <f>IF(記入用!D1761="","",記入用!D1761)</f>
        <v/>
      </c>
      <c r="E1761" s="28" t="str">
        <f>IF(記入用!E1761="","",記入用!E1761)</f>
        <v/>
      </c>
      <c r="F1761" s="28" t="str">
        <f>IF(記入用!F1761="","",記入用!F1761)</f>
        <v/>
      </c>
      <c r="G1761" s="28" t="str">
        <f>IF(OR(記入用!G1761=0,記入用!H1761=0),"",ROUND((記入用!G1761+記入用!H1761)/2,0))</f>
        <v/>
      </c>
      <c r="I1761" s="28" t="str">
        <f>IF(記入用!I1761="","",記入用!I1761)</f>
        <v/>
      </c>
      <c r="K1761" s="28" t="str">
        <f>IF(記入用!J1761="","",ROUNDDOWN(記入用!J1761,0))</f>
        <v/>
      </c>
      <c r="M1761" s="28" t="str">
        <f>IF(記入用!K1761="","",記入用!K1761)</f>
        <v/>
      </c>
      <c r="O1761" s="28" t="str">
        <f>IF(記入用!M1761="","",記入用!M1761)</f>
        <v/>
      </c>
      <c r="Q1761" s="28" t="str">
        <f>IF(記入用!L1761="","",記入用!L1761)</f>
        <v/>
      </c>
      <c r="S1761" s="28" t="str">
        <f>IF(記入用!N1761="","",ROUNDUP(記入用!N1761,1))</f>
        <v/>
      </c>
      <c r="U1761" s="28" t="str">
        <f>IF(記入用!O1761="","",ROUNDDOWN(記入用!O1761,0))</f>
        <v/>
      </c>
      <c r="W1761" s="28" t="str">
        <f>IF(記入用!P1761="","",ROUNDDOWN(記入用!P1761,0))</f>
        <v/>
      </c>
    </row>
    <row r="1762" spans="1:23">
      <c r="A1762" s="28" t="str">
        <f>IF(記入用!A1762="","",記入用!A1762)</f>
        <v/>
      </c>
      <c r="B1762" s="28" t="str">
        <f>IF(記入用!B1762="","",記入用!B1762)</f>
        <v/>
      </c>
      <c r="C1762" s="28" t="str">
        <f>IF(記入用!C1762="","",記入用!C1762)</f>
        <v/>
      </c>
      <c r="D1762" s="28" t="str">
        <f>IF(記入用!D1762="","",記入用!D1762)</f>
        <v/>
      </c>
      <c r="E1762" s="28" t="str">
        <f>IF(記入用!E1762="","",記入用!E1762)</f>
        <v/>
      </c>
      <c r="F1762" s="28" t="str">
        <f>IF(記入用!F1762="","",記入用!F1762)</f>
        <v/>
      </c>
      <c r="G1762" s="28" t="str">
        <f>IF(OR(記入用!G1762=0,記入用!H1762=0),"",ROUND((記入用!G1762+記入用!H1762)/2,0))</f>
        <v/>
      </c>
      <c r="I1762" s="28" t="str">
        <f>IF(記入用!I1762="","",記入用!I1762)</f>
        <v/>
      </c>
      <c r="K1762" s="28" t="str">
        <f>IF(記入用!J1762="","",ROUNDDOWN(記入用!J1762,0))</f>
        <v/>
      </c>
      <c r="M1762" s="28" t="str">
        <f>IF(記入用!K1762="","",記入用!K1762)</f>
        <v/>
      </c>
      <c r="O1762" s="28" t="str">
        <f>IF(記入用!M1762="","",記入用!M1762)</f>
        <v/>
      </c>
      <c r="Q1762" s="28" t="str">
        <f>IF(記入用!L1762="","",記入用!L1762)</f>
        <v/>
      </c>
      <c r="S1762" s="28" t="str">
        <f>IF(記入用!N1762="","",ROUNDUP(記入用!N1762,1))</f>
        <v/>
      </c>
      <c r="U1762" s="28" t="str">
        <f>IF(記入用!O1762="","",ROUNDDOWN(記入用!O1762,0))</f>
        <v/>
      </c>
      <c r="W1762" s="28" t="str">
        <f>IF(記入用!P1762="","",ROUNDDOWN(記入用!P1762,0))</f>
        <v/>
      </c>
    </row>
    <row r="1763" spans="1:23">
      <c r="A1763" s="28" t="str">
        <f>IF(記入用!A1763="","",記入用!A1763)</f>
        <v/>
      </c>
      <c r="B1763" s="28" t="str">
        <f>IF(記入用!B1763="","",記入用!B1763)</f>
        <v/>
      </c>
      <c r="C1763" s="28" t="str">
        <f>IF(記入用!C1763="","",記入用!C1763)</f>
        <v/>
      </c>
      <c r="D1763" s="28" t="str">
        <f>IF(記入用!D1763="","",記入用!D1763)</f>
        <v/>
      </c>
      <c r="E1763" s="28" t="str">
        <f>IF(記入用!E1763="","",記入用!E1763)</f>
        <v/>
      </c>
      <c r="F1763" s="28" t="str">
        <f>IF(記入用!F1763="","",記入用!F1763)</f>
        <v/>
      </c>
      <c r="G1763" s="28" t="str">
        <f>IF(OR(記入用!G1763=0,記入用!H1763=0),"",ROUND((記入用!G1763+記入用!H1763)/2,0))</f>
        <v/>
      </c>
      <c r="I1763" s="28" t="str">
        <f>IF(記入用!I1763="","",記入用!I1763)</f>
        <v/>
      </c>
      <c r="K1763" s="28" t="str">
        <f>IF(記入用!J1763="","",ROUNDDOWN(記入用!J1763,0))</f>
        <v/>
      </c>
      <c r="M1763" s="28" t="str">
        <f>IF(記入用!K1763="","",記入用!K1763)</f>
        <v/>
      </c>
      <c r="O1763" s="28" t="str">
        <f>IF(記入用!M1763="","",記入用!M1763)</f>
        <v/>
      </c>
      <c r="Q1763" s="28" t="str">
        <f>IF(記入用!L1763="","",記入用!L1763)</f>
        <v/>
      </c>
      <c r="S1763" s="28" t="str">
        <f>IF(記入用!N1763="","",ROUNDUP(記入用!N1763,1))</f>
        <v/>
      </c>
      <c r="U1763" s="28" t="str">
        <f>IF(記入用!O1763="","",ROUNDDOWN(記入用!O1763,0))</f>
        <v/>
      </c>
      <c r="W1763" s="28" t="str">
        <f>IF(記入用!P1763="","",ROUNDDOWN(記入用!P1763,0))</f>
        <v/>
      </c>
    </row>
    <row r="1764" spans="1:23">
      <c r="A1764" s="28" t="str">
        <f>IF(記入用!A1764="","",記入用!A1764)</f>
        <v/>
      </c>
      <c r="B1764" s="28" t="str">
        <f>IF(記入用!B1764="","",記入用!B1764)</f>
        <v/>
      </c>
      <c r="C1764" s="28" t="str">
        <f>IF(記入用!C1764="","",記入用!C1764)</f>
        <v/>
      </c>
      <c r="D1764" s="28" t="str">
        <f>IF(記入用!D1764="","",記入用!D1764)</f>
        <v/>
      </c>
      <c r="E1764" s="28" t="str">
        <f>IF(記入用!E1764="","",記入用!E1764)</f>
        <v/>
      </c>
      <c r="F1764" s="28" t="str">
        <f>IF(記入用!F1764="","",記入用!F1764)</f>
        <v/>
      </c>
      <c r="G1764" s="28" t="str">
        <f>IF(OR(記入用!G1764=0,記入用!H1764=0),"",ROUND((記入用!G1764+記入用!H1764)/2,0))</f>
        <v/>
      </c>
      <c r="I1764" s="28" t="str">
        <f>IF(記入用!I1764="","",記入用!I1764)</f>
        <v/>
      </c>
      <c r="K1764" s="28" t="str">
        <f>IF(記入用!J1764="","",ROUNDDOWN(記入用!J1764,0))</f>
        <v/>
      </c>
      <c r="M1764" s="28" t="str">
        <f>IF(記入用!K1764="","",記入用!K1764)</f>
        <v/>
      </c>
      <c r="O1764" s="28" t="str">
        <f>IF(記入用!M1764="","",記入用!M1764)</f>
        <v/>
      </c>
      <c r="Q1764" s="28" t="str">
        <f>IF(記入用!L1764="","",記入用!L1764)</f>
        <v/>
      </c>
      <c r="S1764" s="28" t="str">
        <f>IF(記入用!N1764="","",ROUNDUP(記入用!N1764,1))</f>
        <v/>
      </c>
      <c r="U1764" s="28" t="str">
        <f>IF(記入用!O1764="","",ROUNDDOWN(記入用!O1764,0))</f>
        <v/>
      </c>
      <c r="W1764" s="28" t="str">
        <f>IF(記入用!P1764="","",ROUNDDOWN(記入用!P1764,0))</f>
        <v/>
      </c>
    </row>
    <row r="1765" spans="1:23">
      <c r="A1765" s="28" t="str">
        <f>IF(記入用!A1765="","",記入用!A1765)</f>
        <v/>
      </c>
      <c r="B1765" s="28" t="str">
        <f>IF(記入用!B1765="","",記入用!B1765)</f>
        <v/>
      </c>
      <c r="C1765" s="28" t="str">
        <f>IF(記入用!C1765="","",記入用!C1765)</f>
        <v/>
      </c>
      <c r="D1765" s="28" t="str">
        <f>IF(記入用!D1765="","",記入用!D1765)</f>
        <v/>
      </c>
      <c r="E1765" s="28" t="str">
        <f>IF(記入用!E1765="","",記入用!E1765)</f>
        <v/>
      </c>
      <c r="F1765" s="28" t="str">
        <f>IF(記入用!F1765="","",記入用!F1765)</f>
        <v/>
      </c>
      <c r="G1765" s="28" t="str">
        <f>IF(OR(記入用!G1765=0,記入用!H1765=0),"",ROUND((記入用!G1765+記入用!H1765)/2,0))</f>
        <v/>
      </c>
      <c r="I1765" s="28" t="str">
        <f>IF(記入用!I1765="","",記入用!I1765)</f>
        <v/>
      </c>
      <c r="K1765" s="28" t="str">
        <f>IF(記入用!J1765="","",ROUNDDOWN(記入用!J1765,0))</f>
        <v/>
      </c>
      <c r="M1765" s="28" t="str">
        <f>IF(記入用!K1765="","",記入用!K1765)</f>
        <v/>
      </c>
      <c r="O1765" s="28" t="str">
        <f>IF(記入用!M1765="","",記入用!M1765)</f>
        <v/>
      </c>
      <c r="Q1765" s="28" t="str">
        <f>IF(記入用!L1765="","",記入用!L1765)</f>
        <v/>
      </c>
      <c r="S1765" s="28" t="str">
        <f>IF(記入用!N1765="","",ROUNDUP(記入用!N1765,1))</f>
        <v/>
      </c>
      <c r="U1765" s="28" t="str">
        <f>IF(記入用!O1765="","",ROUNDDOWN(記入用!O1765,0))</f>
        <v/>
      </c>
      <c r="W1765" s="28" t="str">
        <f>IF(記入用!P1765="","",ROUNDDOWN(記入用!P1765,0))</f>
        <v/>
      </c>
    </row>
    <row r="1766" spans="1:23">
      <c r="A1766" s="28" t="str">
        <f>IF(記入用!A1766="","",記入用!A1766)</f>
        <v/>
      </c>
      <c r="B1766" s="28" t="str">
        <f>IF(記入用!B1766="","",記入用!B1766)</f>
        <v/>
      </c>
      <c r="C1766" s="28" t="str">
        <f>IF(記入用!C1766="","",記入用!C1766)</f>
        <v/>
      </c>
      <c r="D1766" s="28" t="str">
        <f>IF(記入用!D1766="","",記入用!D1766)</f>
        <v/>
      </c>
      <c r="E1766" s="28" t="str">
        <f>IF(記入用!E1766="","",記入用!E1766)</f>
        <v/>
      </c>
      <c r="F1766" s="28" t="str">
        <f>IF(記入用!F1766="","",記入用!F1766)</f>
        <v/>
      </c>
      <c r="G1766" s="28" t="str">
        <f>IF(OR(記入用!G1766=0,記入用!H1766=0),"",ROUND((記入用!G1766+記入用!H1766)/2,0))</f>
        <v/>
      </c>
      <c r="I1766" s="28" t="str">
        <f>IF(記入用!I1766="","",記入用!I1766)</f>
        <v/>
      </c>
      <c r="K1766" s="28" t="str">
        <f>IF(記入用!J1766="","",ROUNDDOWN(記入用!J1766,0))</f>
        <v/>
      </c>
      <c r="M1766" s="28" t="str">
        <f>IF(記入用!K1766="","",記入用!K1766)</f>
        <v/>
      </c>
      <c r="O1766" s="28" t="str">
        <f>IF(記入用!M1766="","",記入用!M1766)</f>
        <v/>
      </c>
      <c r="Q1766" s="28" t="str">
        <f>IF(記入用!L1766="","",記入用!L1766)</f>
        <v/>
      </c>
      <c r="S1766" s="28" t="str">
        <f>IF(記入用!N1766="","",ROUNDUP(記入用!N1766,1))</f>
        <v/>
      </c>
      <c r="U1766" s="28" t="str">
        <f>IF(記入用!O1766="","",ROUNDDOWN(記入用!O1766,0))</f>
        <v/>
      </c>
      <c r="W1766" s="28" t="str">
        <f>IF(記入用!P1766="","",ROUNDDOWN(記入用!P1766,0))</f>
        <v/>
      </c>
    </row>
    <row r="1767" spans="1:23">
      <c r="A1767" s="28" t="str">
        <f>IF(記入用!A1767="","",記入用!A1767)</f>
        <v/>
      </c>
      <c r="B1767" s="28" t="str">
        <f>IF(記入用!B1767="","",記入用!B1767)</f>
        <v/>
      </c>
      <c r="C1767" s="28" t="str">
        <f>IF(記入用!C1767="","",記入用!C1767)</f>
        <v/>
      </c>
      <c r="D1767" s="28" t="str">
        <f>IF(記入用!D1767="","",記入用!D1767)</f>
        <v/>
      </c>
      <c r="E1767" s="28" t="str">
        <f>IF(記入用!E1767="","",記入用!E1767)</f>
        <v/>
      </c>
      <c r="F1767" s="28" t="str">
        <f>IF(記入用!F1767="","",記入用!F1767)</f>
        <v/>
      </c>
      <c r="G1767" s="28" t="str">
        <f>IF(OR(記入用!G1767=0,記入用!H1767=0),"",ROUND((記入用!G1767+記入用!H1767)/2,0))</f>
        <v/>
      </c>
      <c r="I1767" s="28" t="str">
        <f>IF(記入用!I1767="","",記入用!I1767)</f>
        <v/>
      </c>
      <c r="K1767" s="28" t="str">
        <f>IF(記入用!J1767="","",ROUNDDOWN(記入用!J1767,0))</f>
        <v/>
      </c>
      <c r="M1767" s="28" t="str">
        <f>IF(記入用!K1767="","",記入用!K1767)</f>
        <v/>
      </c>
      <c r="O1767" s="28" t="str">
        <f>IF(記入用!M1767="","",記入用!M1767)</f>
        <v/>
      </c>
      <c r="Q1767" s="28" t="str">
        <f>IF(記入用!L1767="","",記入用!L1767)</f>
        <v/>
      </c>
      <c r="S1767" s="28" t="str">
        <f>IF(記入用!N1767="","",ROUNDUP(記入用!N1767,1))</f>
        <v/>
      </c>
      <c r="U1767" s="28" t="str">
        <f>IF(記入用!O1767="","",ROUNDDOWN(記入用!O1767,0))</f>
        <v/>
      </c>
      <c r="W1767" s="28" t="str">
        <f>IF(記入用!P1767="","",ROUNDDOWN(記入用!P1767,0))</f>
        <v/>
      </c>
    </row>
    <row r="1768" spans="1:23">
      <c r="A1768" s="28" t="str">
        <f>IF(記入用!A1768="","",記入用!A1768)</f>
        <v/>
      </c>
      <c r="B1768" s="28" t="str">
        <f>IF(記入用!B1768="","",記入用!B1768)</f>
        <v/>
      </c>
      <c r="C1768" s="28" t="str">
        <f>IF(記入用!C1768="","",記入用!C1768)</f>
        <v/>
      </c>
      <c r="D1768" s="28" t="str">
        <f>IF(記入用!D1768="","",記入用!D1768)</f>
        <v/>
      </c>
      <c r="E1768" s="28" t="str">
        <f>IF(記入用!E1768="","",記入用!E1768)</f>
        <v/>
      </c>
      <c r="F1768" s="28" t="str">
        <f>IF(記入用!F1768="","",記入用!F1768)</f>
        <v/>
      </c>
      <c r="G1768" s="28" t="str">
        <f>IF(OR(記入用!G1768=0,記入用!H1768=0),"",ROUND((記入用!G1768+記入用!H1768)/2,0))</f>
        <v/>
      </c>
      <c r="I1768" s="28" t="str">
        <f>IF(記入用!I1768="","",記入用!I1768)</f>
        <v/>
      </c>
      <c r="K1768" s="28" t="str">
        <f>IF(記入用!J1768="","",ROUNDDOWN(記入用!J1768,0))</f>
        <v/>
      </c>
      <c r="M1768" s="28" t="str">
        <f>IF(記入用!K1768="","",記入用!K1768)</f>
        <v/>
      </c>
      <c r="O1768" s="28" t="str">
        <f>IF(記入用!M1768="","",記入用!M1768)</f>
        <v/>
      </c>
      <c r="Q1768" s="28" t="str">
        <f>IF(記入用!L1768="","",記入用!L1768)</f>
        <v/>
      </c>
      <c r="S1768" s="28" t="str">
        <f>IF(記入用!N1768="","",ROUNDUP(記入用!N1768,1))</f>
        <v/>
      </c>
      <c r="U1768" s="28" t="str">
        <f>IF(記入用!O1768="","",ROUNDDOWN(記入用!O1768,0))</f>
        <v/>
      </c>
      <c r="W1768" s="28" t="str">
        <f>IF(記入用!P1768="","",ROUNDDOWN(記入用!P1768,0))</f>
        <v/>
      </c>
    </row>
    <row r="1769" spans="1:23">
      <c r="A1769" s="28" t="str">
        <f>IF(記入用!A1769="","",記入用!A1769)</f>
        <v/>
      </c>
      <c r="B1769" s="28" t="str">
        <f>IF(記入用!B1769="","",記入用!B1769)</f>
        <v/>
      </c>
      <c r="C1769" s="28" t="str">
        <f>IF(記入用!C1769="","",記入用!C1769)</f>
        <v/>
      </c>
      <c r="D1769" s="28" t="str">
        <f>IF(記入用!D1769="","",記入用!D1769)</f>
        <v/>
      </c>
      <c r="E1769" s="28" t="str">
        <f>IF(記入用!E1769="","",記入用!E1769)</f>
        <v/>
      </c>
      <c r="F1769" s="28" t="str">
        <f>IF(記入用!F1769="","",記入用!F1769)</f>
        <v/>
      </c>
      <c r="G1769" s="28" t="str">
        <f>IF(OR(記入用!G1769=0,記入用!H1769=0),"",ROUND((記入用!G1769+記入用!H1769)/2,0))</f>
        <v/>
      </c>
      <c r="I1769" s="28" t="str">
        <f>IF(記入用!I1769="","",記入用!I1769)</f>
        <v/>
      </c>
      <c r="K1769" s="28" t="str">
        <f>IF(記入用!J1769="","",ROUNDDOWN(記入用!J1769,0))</f>
        <v/>
      </c>
      <c r="M1769" s="28" t="str">
        <f>IF(記入用!K1769="","",記入用!K1769)</f>
        <v/>
      </c>
      <c r="O1769" s="28" t="str">
        <f>IF(記入用!M1769="","",記入用!M1769)</f>
        <v/>
      </c>
      <c r="Q1769" s="28" t="str">
        <f>IF(記入用!L1769="","",記入用!L1769)</f>
        <v/>
      </c>
      <c r="S1769" s="28" t="str">
        <f>IF(記入用!N1769="","",ROUNDUP(記入用!N1769,1))</f>
        <v/>
      </c>
      <c r="U1769" s="28" t="str">
        <f>IF(記入用!O1769="","",ROUNDDOWN(記入用!O1769,0))</f>
        <v/>
      </c>
      <c r="W1769" s="28" t="str">
        <f>IF(記入用!P1769="","",ROUNDDOWN(記入用!P1769,0))</f>
        <v/>
      </c>
    </row>
    <row r="1770" spans="1:23">
      <c r="A1770" s="28" t="str">
        <f>IF(記入用!A1770="","",記入用!A1770)</f>
        <v/>
      </c>
      <c r="B1770" s="28" t="str">
        <f>IF(記入用!B1770="","",記入用!B1770)</f>
        <v/>
      </c>
      <c r="C1770" s="28" t="str">
        <f>IF(記入用!C1770="","",記入用!C1770)</f>
        <v/>
      </c>
      <c r="D1770" s="28" t="str">
        <f>IF(記入用!D1770="","",記入用!D1770)</f>
        <v/>
      </c>
      <c r="E1770" s="28" t="str">
        <f>IF(記入用!E1770="","",記入用!E1770)</f>
        <v/>
      </c>
      <c r="F1770" s="28" t="str">
        <f>IF(記入用!F1770="","",記入用!F1770)</f>
        <v/>
      </c>
      <c r="G1770" s="28" t="str">
        <f>IF(OR(記入用!G1770=0,記入用!H1770=0),"",ROUND((記入用!G1770+記入用!H1770)/2,0))</f>
        <v/>
      </c>
      <c r="I1770" s="28" t="str">
        <f>IF(記入用!I1770="","",記入用!I1770)</f>
        <v/>
      </c>
      <c r="K1770" s="28" t="str">
        <f>IF(記入用!J1770="","",ROUNDDOWN(記入用!J1770,0))</f>
        <v/>
      </c>
      <c r="M1770" s="28" t="str">
        <f>IF(記入用!K1770="","",記入用!K1770)</f>
        <v/>
      </c>
      <c r="O1770" s="28" t="str">
        <f>IF(記入用!M1770="","",記入用!M1770)</f>
        <v/>
      </c>
      <c r="Q1770" s="28" t="str">
        <f>IF(記入用!L1770="","",記入用!L1770)</f>
        <v/>
      </c>
      <c r="S1770" s="28" t="str">
        <f>IF(記入用!N1770="","",ROUNDUP(記入用!N1770,1))</f>
        <v/>
      </c>
      <c r="U1770" s="28" t="str">
        <f>IF(記入用!O1770="","",ROUNDDOWN(記入用!O1770,0))</f>
        <v/>
      </c>
      <c r="W1770" s="28" t="str">
        <f>IF(記入用!P1770="","",ROUNDDOWN(記入用!P1770,0))</f>
        <v/>
      </c>
    </row>
    <row r="1771" spans="1:23">
      <c r="A1771" s="28" t="str">
        <f>IF(記入用!A1771="","",記入用!A1771)</f>
        <v/>
      </c>
      <c r="B1771" s="28" t="str">
        <f>IF(記入用!B1771="","",記入用!B1771)</f>
        <v/>
      </c>
      <c r="C1771" s="28" t="str">
        <f>IF(記入用!C1771="","",記入用!C1771)</f>
        <v/>
      </c>
      <c r="D1771" s="28" t="str">
        <f>IF(記入用!D1771="","",記入用!D1771)</f>
        <v/>
      </c>
      <c r="E1771" s="28" t="str">
        <f>IF(記入用!E1771="","",記入用!E1771)</f>
        <v/>
      </c>
      <c r="F1771" s="28" t="str">
        <f>IF(記入用!F1771="","",記入用!F1771)</f>
        <v/>
      </c>
      <c r="G1771" s="28" t="str">
        <f>IF(OR(記入用!G1771=0,記入用!H1771=0),"",ROUND((記入用!G1771+記入用!H1771)/2,0))</f>
        <v/>
      </c>
      <c r="I1771" s="28" t="str">
        <f>IF(記入用!I1771="","",記入用!I1771)</f>
        <v/>
      </c>
      <c r="K1771" s="28" t="str">
        <f>IF(記入用!J1771="","",ROUNDDOWN(記入用!J1771,0))</f>
        <v/>
      </c>
      <c r="M1771" s="28" t="str">
        <f>IF(記入用!K1771="","",記入用!K1771)</f>
        <v/>
      </c>
      <c r="O1771" s="28" t="str">
        <f>IF(記入用!M1771="","",記入用!M1771)</f>
        <v/>
      </c>
      <c r="Q1771" s="28" t="str">
        <f>IF(記入用!L1771="","",記入用!L1771)</f>
        <v/>
      </c>
      <c r="S1771" s="28" t="str">
        <f>IF(記入用!N1771="","",ROUNDUP(記入用!N1771,1))</f>
        <v/>
      </c>
      <c r="U1771" s="28" t="str">
        <f>IF(記入用!O1771="","",ROUNDDOWN(記入用!O1771,0))</f>
        <v/>
      </c>
      <c r="W1771" s="28" t="str">
        <f>IF(記入用!P1771="","",ROUNDDOWN(記入用!P1771,0))</f>
        <v/>
      </c>
    </row>
    <row r="1772" spans="1:23">
      <c r="A1772" s="28" t="str">
        <f>IF(記入用!A1772="","",記入用!A1772)</f>
        <v/>
      </c>
      <c r="B1772" s="28" t="str">
        <f>IF(記入用!B1772="","",記入用!B1772)</f>
        <v/>
      </c>
      <c r="C1772" s="28" t="str">
        <f>IF(記入用!C1772="","",記入用!C1772)</f>
        <v/>
      </c>
      <c r="D1772" s="28" t="str">
        <f>IF(記入用!D1772="","",記入用!D1772)</f>
        <v/>
      </c>
      <c r="E1772" s="28" t="str">
        <f>IF(記入用!E1772="","",記入用!E1772)</f>
        <v/>
      </c>
      <c r="F1772" s="28" t="str">
        <f>IF(記入用!F1772="","",記入用!F1772)</f>
        <v/>
      </c>
      <c r="G1772" s="28" t="str">
        <f>IF(OR(記入用!G1772=0,記入用!H1772=0),"",ROUND((記入用!G1772+記入用!H1772)/2,0))</f>
        <v/>
      </c>
      <c r="I1772" s="28" t="str">
        <f>IF(記入用!I1772="","",記入用!I1772)</f>
        <v/>
      </c>
      <c r="K1772" s="28" t="str">
        <f>IF(記入用!J1772="","",ROUNDDOWN(記入用!J1772,0))</f>
        <v/>
      </c>
      <c r="M1772" s="28" t="str">
        <f>IF(記入用!K1772="","",記入用!K1772)</f>
        <v/>
      </c>
      <c r="O1772" s="28" t="str">
        <f>IF(記入用!M1772="","",記入用!M1772)</f>
        <v/>
      </c>
      <c r="Q1772" s="28" t="str">
        <f>IF(記入用!L1772="","",記入用!L1772)</f>
        <v/>
      </c>
      <c r="S1772" s="28" t="str">
        <f>IF(記入用!N1772="","",ROUNDUP(記入用!N1772,1))</f>
        <v/>
      </c>
      <c r="U1772" s="28" t="str">
        <f>IF(記入用!O1772="","",ROUNDDOWN(記入用!O1772,0))</f>
        <v/>
      </c>
      <c r="W1772" s="28" t="str">
        <f>IF(記入用!P1772="","",ROUNDDOWN(記入用!P1772,0))</f>
        <v/>
      </c>
    </row>
    <row r="1773" spans="1:23">
      <c r="A1773" s="28" t="str">
        <f>IF(記入用!A1773="","",記入用!A1773)</f>
        <v/>
      </c>
      <c r="B1773" s="28" t="str">
        <f>IF(記入用!B1773="","",記入用!B1773)</f>
        <v/>
      </c>
      <c r="C1773" s="28" t="str">
        <f>IF(記入用!C1773="","",記入用!C1773)</f>
        <v/>
      </c>
      <c r="D1773" s="28" t="str">
        <f>IF(記入用!D1773="","",記入用!D1773)</f>
        <v/>
      </c>
      <c r="E1773" s="28" t="str">
        <f>IF(記入用!E1773="","",記入用!E1773)</f>
        <v/>
      </c>
      <c r="F1773" s="28" t="str">
        <f>IF(記入用!F1773="","",記入用!F1773)</f>
        <v/>
      </c>
      <c r="G1773" s="28" t="str">
        <f>IF(OR(記入用!G1773=0,記入用!H1773=0),"",ROUND((記入用!G1773+記入用!H1773)/2,0))</f>
        <v/>
      </c>
      <c r="I1773" s="28" t="str">
        <f>IF(記入用!I1773="","",記入用!I1773)</f>
        <v/>
      </c>
      <c r="K1773" s="28" t="str">
        <f>IF(記入用!J1773="","",ROUNDDOWN(記入用!J1773,0))</f>
        <v/>
      </c>
      <c r="M1773" s="28" t="str">
        <f>IF(記入用!K1773="","",記入用!K1773)</f>
        <v/>
      </c>
      <c r="O1773" s="28" t="str">
        <f>IF(記入用!M1773="","",記入用!M1773)</f>
        <v/>
      </c>
      <c r="Q1773" s="28" t="str">
        <f>IF(記入用!L1773="","",記入用!L1773)</f>
        <v/>
      </c>
      <c r="S1773" s="28" t="str">
        <f>IF(記入用!N1773="","",ROUNDUP(記入用!N1773,1))</f>
        <v/>
      </c>
      <c r="U1773" s="28" t="str">
        <f>IF(記入用!O1773="","",ROUNDDOWN(記入用!O1773,0))</f>
        <v/>
      </c>
      <c r="W1773" s="28" t="str">
        <f>IF(記入用!P1773="","",ROUNDDOWN(記入用!P1773,0))</f>
        <v/>
      </c>
    </row>
    <row r="1774" spans="1:23">
      <c r="A1774" s="28" t="str">
        <f>IF(記入用!A1774="","",記入用!A1774)</f>
        <v/>
      </c>
      <c r="B1774" s="28" t="str">
        <f>IF(記入用!B1774="","",記入用!B1774)</f>
        <v/>
      </c>
      <c r="C1774" s="28" t="str">
        <f>IF(記入用!C1774="","",記入用!C1774)</f>
        <v/>
      </c>
      <c r="D1774" s="28" t="str">
        <f>IF(記入用!D1774="","",記入用!D1774)</f>
        <v/>
      </c>
      <c r="E1774" s="28" t="str">
        <f>IF(記入用!E1774="","",記入用!E1774)</f>
        <v/>
      </c>
      <c r="F1774" s="28" t="str">
        <f>IF(記入用!F1774="","",記入用!F1774)</f>
        <v/>
      </c>
      <c r="G1774" s="28" t="str">
        <f>IF(OR(記入用!G1774=0,記入用!H1774=0),"",ROUND((記入用!G1774+記入用!H1774)/2,0))</f>
        <v/>
      </c>
      <c r="I1774" s="28" t="str">
        <f>IF(記入用!I1774="","",記入用!I1774)</f>
        <v/>
      </c>
      <c r="K1774" s="28" t="str">
        <f>IF(記入用!J1774="","",ROUNDDOWN(記入用!J1774,0))</f>
        <v/>
      </c>
      <c r="M1774" s="28" t="str">
        <f>IF(記入用!K1774="","",記入用!K1774)</f>
        <v/>
      </c>
      <c r="O1774" s="28" t="str">
        <f>IF(記入用!M1774="","",記入用!M1774)</f>
        <v/>
      </c>
      <c r="Q1774" s="28" t="str">
        <f>IF(記入用!L1774="","",記入用!L1774)</f>
        <v/>
      </c>
      <c r="S1774" s="28" t="str">
        <f>IF(記入用!N1774="","",ROUNDUP(記入用!N1774,1))</f>
        <v/>
      </c>
      <c r="U1774" s="28" t="str">
        <f>IF(記入用!O1774="","",ROUNDDOWN(記入用!O1774,0))</f>
        <v/>
      </c>
      <c r="W1774" s="28" t="str">
        <f>IF(記入用!P1774="","",ROUNDDOWN(記入用!P1774,0))</f>
        <v/>
      </c>
    </row>
    <row r="1775" spans="1:23">
      <c r="A1775" s="28" t="str">
        <f>IF(記入用!A1775="","",記入用!A1775)</f>
        <v/>
      </c>
      <c r="B1775" s="28" t="str">
        <f>IF(記入用!B1775="","",記入用!B1775)</f>
        <v/>
      </c>
      <c r="C1775" s="28" t="str">
        <f>IF(記入用!C1775="","",記入用!C1775)</f>
        <v/>
      </c>
      <c r="D1775" s="28" t="str">
        <f>IF(記入用!D1775="","",記入用!D1775)</f>
        <v/>
      </c>
      <c r="E1775" s="28" t="str">
        <f>IF(記入用!E1775="","",記入用!E1775)</f>
        <v/>
      </c>
      <c r="F1775" s="28" t="str">
        <f>IF(記入用!F1775="","",記入用!F1775)</f>
        <v/>
      </c>
      <c r="G1775" s="28" t="str">
        <f>IF(OR(記入用!G1775=0,記入用!H1775=0),"",ROUND((記入用!G1775+記入用!H1775)/2,0))</f>
        <v/>
      </c>
      <c r="I1775" s="28" t="str">
        <f>IF(記入用!I1775="","",記入用!I1775)</f>
        <v/>
      </c>
      <c r="K1775" s="28" t="str">
        <f>IF(記入用!J1775="","",ROUNDDOWN(記入用!J1775,0))</f>
        <v/>
      </c>
      <c r="M1775" s="28" t="str">
        <f>IF(記入用!K1775="","",記入用!K1775)</f>
        <v/>
      </c>
      <c r="O1775" s="28" t="str">
        <f>IF(記入用!M1775="","",記入用!M1775)</f>
        <v/>
      </c>
      <c r="Q1775" s="28" t="str">
        <f>IF(記入用!L1775="","",記入用!L1775)</f>
        <v/>
      </c>
      <c r="S1775" s="28" t="str">
        <f>IF(記入用!N1775="","",ROUNDUP(記入用!N1775,1))</f>
        <v/>
      </c>
      <c r="U1775" s="28" t="str">
        <f>IF(記入用!O1775="","",ROUNDDOWN(記入用!O1775,0))</f>
        <v/>
      </c>
      <c r="W1775" s="28" t="str">
        <f>IF(記入用!P1775="","",ROUNDDOWN(記入用!P1775,0))</f>
        <v/>
      </c>
    </row>
    <row r="1776" spans="1:23">
      <c r="A1776" s="28" t="str">
        <f>IF(記入用!A1776="","",記入用!A1776)</f>
        <v/>
      </c>
      <c r="B1776" s="28" t="str">
        <f>IF(記入用!B1776="","",記入用!B1776)</f>
        <v/>
      </c>
      <c r="C1776" s="28" t="str">
        <f>IF(記入用!C1776="","",記入用!C1776)</f>
        <v/>
      </c>
      <c r="D1776" s="28" t="str">
        <f>IF(記入用!D1776="","",記入用!D1776)</f>
        <v/>
      </c>
      <c r="E1776" s="28" t="str">
        <f>IF(記入用!E1776="","",記入用!E1776)</f>
        <v/>
      </c>
      <c r="F1776" s="28" t="str">
        <f>IF(記入用!F1776="","",記入用!F1776)</f>
        <v/>
      </c>
      <c r="G1776" s="28" t="str">
        <f>IF(OR(記入用!G1776=0,記入用!H1776=0),"",ROUND((記入用!G1776+記入用!H1776)/2,0))</f>
        <v/>
      </c>
      <c r="I1776" s="28" t="str">
        <f>IF(記入用!I1776="","",記入用!I1776)</f>
        <v/>
      </c>
      <c r="K1776" s="28" t="str">
        <f>IF(記入用!J1776="","",ROUNDDOWN(記入用!J1776,0))</f>
        <v/>
      </c>
      <c r="M1776" s="28" t="str">
        <f>IF(記入用!K1776="","",記入用!K1776)</f>
        <v/>
      </c>
      <c r="O1776" s="28" t="str">
        <f>IF(記入用!M1776="","",記入用!M1776)</f>
        <v/>
      </c>
      <c r="Q1776" s="28" t="str">
        <f>IF(記入用!L1776="","",記入用!L1776)</f>
        <v/>
      </c>
      <c r="S1776" s="28" t="str">
        <f>IF(記入用!N1776="","",ROUNDUP(記入用!N1776,1))</f>
        <v/>
      </c>
      <c r="U1776" s="28" t="str">
        <f>IF(記入用!O1776="","",ROUNDDOWN(記入用!O1776,0))</f>
        <v/>
      </c>
      <c r="W1776" s="28" t="str">
        <f>IF(記入用!P1776="","",ROUNDDOWN(記入用!P1776,0))</f>
        <v/>
      </c>
    </row>
    <row r="1777" spans="1:23">
      <c r="A1777" s="28" t="str">
        <f>IF(記入用!A1777="","",記入用!A1777)</f>
        <v/>
      </c>
      <c r="B1777" s="28" t="str">
        <f>IF(記入用!B1777="","",記入用!B1777)</f>
        <v/>
      </c>
      <c r="C1777" s="28" t="str">
        <f>IF(記入用!C1777="","",記入用!C1777)</f>
        <v/>
      </c>
      <c r="D1777" s="28" t="str">
        <f>IF(記入用!D1777="","",記入用!D1777)</f>
        <v/>
      </c>
      <c r="E1777" s="28" t="str">
        <f>IF(記入用!E1777="","",記入用!E1777)</f>
        <v/>
      </c>
      <c r="F1777" s="28" t="str">
        <f>IF(記入用!F1777="","",記入用!F1777)</f>
        <v/>
      </c>
      <c r="G1777" s="28" t="str">
        <f>IF(OR(記入用!G1777=0,記入用!H1777=0),"",ROUND((記入用!G1777+記入用!H1777)/2,0))</f>
        <v/>
      </c>
      <c r="I1777" s="28" t="str">
        <f>IF(記入用!I1777="","",記入用!I1777)</f>
        <v/>
      </c>
      <c r="K1777" s="28" t="str">
        <f>IF(記入用!J1777="","",ROUNDDOWN(記入用!J1777,0))</f>
        <v/>
      </c>
      <c r="M1777" s="28" t="str">
        <f>IF(記入用!K1777="","",記入用!K1777)</f>
        <v/>
      </c>
      <c r="O1777" s="28" t="str">
        <f>IF(記入用!M1777="","",記入用!M1777)</f>
        <v/>
      </c>
      <c r="Q1777" s="28" t="str">
        <f>IF(記入用!L1777="","",記入用!L1777)</f>
        <v/>
      </c>
      <c r="S1777" s="28" t="str">
        <f>IF(記入用!N1777="","",ROUNDUP(記入用!N1777,1))</f>
        <v/>
      </c>
      <c r="U1777" s="28" t="str">
        <f>IF(記入用!O1777="","",ROUNDDOWN(記入用!O1777,0))</f>
        <v/>
      </c>
      <c r="W1777" s="28" t="str">
        <f>IF(記入用!P1777="","",ROUNDDOWN(記入用!P1777,0))</f>
        <v/>
      </c>
    </row>
    <row r="1778" spans="1:23">
      <c r="A1778" s="28" t="str">
        <f>IF(記入用!A1778="","",記入用!A1778)</f>
        <v/>
      </c>
      <c r="B1778" s="28" t="str">
        <f>IF(記入用!B1778="","",記入用!B1778)</f>
        <v/>
      </c>
      <c r="C1778" s="28" t="str">
        <f>IF(記入用!C1778="","",記入用!C1778)</f>
        <v/>
      </c>
      <c r="D1778" s="28" t="str">
        <f>IF(記入用!D1778="","",記入用!D1778)</f>
        <v/>
      </c>
      <c r="E1778" s="28" t="str">
        <f>IF(記入用!E1778="","",記入用!E1778)</f>
        <v/>
      </c>
      <c r="F1778" s="28" t="str">
        <f>IF(記入用!F1778="","",記入用!F1778)</f>
        <v/>
      </c>
      <c r="G1778" s="28" t="str">
        <f>IF(OR(記入用!G1778=0,記入用!H1778=0),"",ROUND((記入用!G1778+記入用!H1778)/2,0))</f>
        <v/>
      </c>
      <c r="I1778" s="28" t="str">
        <f>IF(記入用!I1778="","",記入用!I1778)</f>
        <v/>
      </c>
      <c r="K1778" s="28" t="str">
        <f>IF(記入用!J1778="","",ROUNDDOWN(記入用!J1778,0))</f>
        <v/>
      </c>
      <c r="M1778" s="28" t="str">
        <f>IF(記入用!K1778="","",記入用!K1778)</f>
        <v/>
      </c>
      <c r="O1778" s="28" t="str">
        <f>IF(記入用!M1778="","",記入用!M1778)</f>
        <v/>
      </c>
      <c r="Q1778" s="28" t="str">
        <f>IF(記入用!L1778="","",記入用!L1778)</f>
        <v/>
      </c>
      <c r="S1778" s="28" t="str">
        <f>IF(記入用!N1778="","",ROUNDUP(記入用!N1778,1))</f>
        <v/>
      </c>
      <c r="U1778" s="28" t="str">
        <f>IF(記入用!O1778="","",ROUNDDOWN(記入用!O1778,0))</f>
        <v/>
      </c>
      <c r="W1778" s="28" t="str">
        <f>IF(記入用!P1778="","",ROUNDDOWN(記入用!P1778,0))</f>
        <v/>
      </c>
    </row>
    <row r="1779" spans="1:23">
      <c r="A1779" s="28" t="str">
        <f>IF(記入用!A1779="","",記入用!A1779)</f>
        <v/>
      </c>
      <c r="B1779" s="28" t="str">
        <f>IF(記入用!B1779="","",記入用!B1779)</f>
        <v/>
      </c>
      <c r="C1779" s="28" t="str">
        <f>IF(記入用!C1779="","",記入用!C1779)</f>
        <v/>
      </c>
      <c r="D1779" s="28" t="str">
        <f>IF(記入用!D1779="","",記入用!D1779)</f>
        <v/>
      </c>
      <c r="E1779" s="28" t="str">
        <f>IF(記入用!E1779="","",記入用!E1779)</f>
        <v/>
      </c>
      <c r="F1779" s="28" t="str">
        <f>IF(記入用!F1779="","",記入用!F1779)</f>
        <v/>
      </c>
      <c r="G1779" s="28" t="str">
        <f>IF(OR(記入用!G1779=0,記入用!H1779=0),"",ROUND((記入用!G1779+記入用!H1779)/2,0))</f>
        <v/>
      </c>
      <c r="I1779" s="28" t="str">
        <f>IF(記入用!I1779="","",記入用!I1779)</f>
        <v/>
      </c>
      <c r="K1779" s="28" t="str">
        <f>IF(記入用!J1779="","",ROUNDDOWN(記入用!J1779,0))</f>
        <v/>
      </c>
      <c r="M1779" s="28" t="str">
        <f>IF(記入用!K1779="","",記入用!K1779)</f>
        <v/>
      </c>
      <c r="O1779" s="28" t="str">
        <f>IF(記入用!M1779="","",記入用!M1779)</f>
        <v/>
      </c>
      <c r="Q1779" s="28" t="str">
        <f>IF(記入用!L1779="","",記入用!L1779)</f>
        <v/>
      </c>
      <c r="S1779" s="28" t="str">
        <f>IF(記入用!N1779="","",ROUNDUP(記入用!N1779,1))</f>
        <v/>
      </c>
      <c r="U1779" s="28" t="str">
        <f>IF(記入用!O1779="","",ROUNDDOWN(記入用!O1779,0))</f>
        <v/>
      </c>
      <c r="W1779" s="28" t="str">
        <f>IF(記入用!P1779="","",ROUNDDOWN(記入用!P1779,0))</f>
        <v/>
      </c>
    </row>
    <row r="1780" spans="1:23">
      <c r="A1780" s="28" t="str">
        <f>IF(記入用!A1780="","",記入用!A1780)</f>
        <v/>
      </c>
      <c r="B1780" s="28" t="str">
        <f>IF(記入用!B1780="","",記入用!B1780)</f>
        <v/>
      </c>
      <c r="C1780" s="28" t="str">
        <f>IF(記入用!C1780="","",記入用!C1780)</f>
        <v/>
      </c>
      <c r="D1780" s="28" t="str">
        <f>IF(記入用!D1780="","",記入用!D1780)</f>
        <v/>
      </c>
      <c r="E1780" s="28" t="str">
        <f>IF(記入用!E1780="","",記入用!E1780)</f>
        <v/>
      </c>
      <c r="F1780" s="28" t="str">
        <f>IF(記入用!F1780="","",記入用!F1780)</f>
        <v/>
      </c>
      <c r="G1780" s="28" t="str">
        <f>IF(OR(記入用!G1780=0,記入用!H1780=0),"",ROUND((記入用!G1780+記入用!H1780)/2,0))</f>
        <v/>
      </c>
      <c r="I1780" s="28" t="str">
        <f>IF(記入用!I1780="","",記入用!I1780)</f>
        <v/>
      </c>
      <c r="K1780" s="28" t="str">
        <f>IF(記入用!J1780="","",ROUNDDOWN(記入用!J1780,0))</f>
        <v/>
      </c>
      <c r="M1780" s="28" t="str">
        <f>IF(記入用!K1780="","",記入用!K1780)</f>
        <v/>
      </c>
      <c r="O1780" s="28" t="str">
        <f>IF(記入用!M1780="","",記入用!M1780)</f>
        <v/>
      </c>
      <c r="Q1780" s="28" t="str">
        <f>IF(記入用!L1780="","",記入用!L1780)</f>
        <v/>
      </c>
      <c r="S1780" s="28" t="str">
        <f>IF(記入用!N1780="","",ROUNDUP(記入用!N1780,1))</f>
        <v/>
      </c>
      <c r="U1780" s="28" t="str">
        <f>IF(記入用!O1780="","",ROUNDDOWN(記入用!O1780,0))</f>
        <v/>
      </c>
      <c r="W1780" s="28" t="str">
        <f>IF(記入用!P1780="","",ROUNDDOWN(記入用!P1780,0))</f>
        <v/>
      </c>
    </row>
    <row r="1781" spans="1:23">
      <c r="A1781" s="28" t="str">
        <f>IF(記入用!A1781="","",記入用!A1781)</f>
        <v/>
      </c>
      <c r="B1781" s="28" t="str">
        <f>IF(記入用!B1781="","",記入用!B1781)</f>
        <v/>
      </c>
      <c r="C1781" s="28" t="str">
        <f>IF(記入用!C1781="","",記入用!C1781)</f>
        <v/>
      </c>
      <c r="D1781" s="28" t="str">
        <f>IF(記入用!D1781="","",記入用!D1781)</f>
        <v/>
      </c>
      <c r="E1781" s="28" t="str">
        <f>IF(記入用!E1781="","",記入用!E1781)</f>
        <v/>
      </c>
      <c r="F1781" s="28" t="str">
        <f>IF(記入用!F1781="","",記入用!F1781)</f>
        <v/>
      </c>
      <c r="G1781" s="28" t="str">
        <f>IF(OR(記入用!G1781=0,記入用!H1781=0),"",ROUND((記入用!G1781+記入用!H1781)/2,0))</f>
        <v/>
      </c>
      <c r="I1781" s="28" t="str">
        <f>IF(記入用!I1781="","",記入用!I1781)</f>
        <v/>
      </c>
      <c r="K1781" s="28" t="str">
        <f>IF(記入用!J1781="","",ROUNDDOWN(記入用!J1781,0))</f>
        <v/>
      </c>
      <c r="M1781" s="28" t="str">
        <f>IF(記入用!K1781="","",記入用!K1781)</f>
        <v/>
      </c>
      <c r="O1781" s="28" t="str">
        <f>IF(記入用!M1781="","",記入用!M1781)</f>
        <v/>
      </c>
      <c r="Q1781" s="28" t="str">
        <f>IF(記入用!L1781="","",記入用!L1781)</f>
        <v/>
      </c>
      <c r="S1781" s="28" t="str">
        <f>IF(記入用!N1781="","",ROUNDUP(記入用!N1781,1))</f>
        <v/>
      </c>
      <c r="U1781" s="28" t="str">
        <f>IF(記入用!O1781="","",ROUNDDOWN(記入用!O1781,0))</f>
        <v/>
      </c>
      <c r="W1781" s="28" t="str">
        <f>IF(記入用!P1781="","",ROUNDDOWN(記入用!P1781,0))</f>
        <v/>
      </c>
    </row>
    <row r="1782" spans="1:23">
      <c r="A1782" s="28" t="str">
        <f>IF(記入用!A1782="","",記入用!A1782)</f>
        <v/>
      </c>
      <c r="B1782" s="28" t="str">
        <f>IF(記入用!B1782="","",記入用!B1782)</f>
        <v/>
      </c>
      <c r="C1782" s="28" t="str">
        <f>IF(記入用!C1782="","",記入用!C1782)</f>
        <v/>
      </c>
      <c r="D1782" s="28" t="str">
        <f>IF(記入用!D1782="","",記入用!D1782)</f>
        <v/>
      </c>
      <c r="E1782" s="28" t="str">
        <f>IF(記入用!E1782="","",記入用!E1782)</f>
        <v/>
      </c>
      <c r="F1782" s="28" t="str">
        <f>IF(記入用!F1782="","",記入用!F1782)</f>
        <v/>
      </c>
      <c r="G1782" s="28" t="str">
        <f>IF(OR(記入用!G1782=0,記入用!H1782=0),"",ROUND((記入用!G1782+記入用!H1782)/2,0))</f>
        <v/>
      </c>
      <c r="I1782" s="28" t="str">
        <f>IF(記入用!I1782="","",記入用!I1782)</f>
        <v/>
      </c>
      <c r="K1782" s="28" t="str">
        <f>IF(記入用!J1782="","",ROUNDDOWN(記入用!J1782,0))</f>
        <v/>
      </c>
      <c r="M1782" s="28" t="str">
        <f>IF(記入用!K1782="","",記入用!K1782)</f>
        <v/>
      </c>
      <c r="O1782" s="28" t="str">
        <f>IF(記入用!M1782="","",記入用!M1782)</f>
        <v/>
      </c>
      <c r="Q1782" s="28" t="str">
        <f>IF(記入用!L1782="","",記入用!L1782)</f>
        <v/>
      </c>
      <c r="S1782" s="28" t="str">
        <f>IF(記入用!N1782="","",ROUNDUP(記入用!N1782,1))</f>
        <v/>
      </c>
      <c r="U1782" s="28" t="str">
        <f>IF(記入用!O1782="","",ROUNDDOWN(記入用!O1782,0))</f>
        <v/>
      </c>
      <c r="W1782" s="28" t="str">
        <f>IF(記入用!P1782="","",ROUNDDOWN(記入用!P1782,0))</f>
        <v/>
      </c>
    </row>
    <row r="1783" spans="1:23">
      <c r="A1783" s="28" t="str">
        <f>IF(記入用!A1783="","",記入用!A1783)</f>
        <v/>
      </c>
      <c r="B1783" s="28" t="str">
        <f>IF(記入用!B1783="","",記入用!B1783)</f>
        <v/>
      </c>
      <c r="C1783" s="28" t="str">
        <f>IF(記入用!C1783="","",記入用!C1783)</f>
        <v/>
      </c>
      <c r="D1783" s="28" t="str">
        <f>IF(記入用!D1783="","",記入用!D1783)</f>
        <v/>
      </c>
      <c r="E1783" s="28" t="str">
        <f>IF(記入用!E1783="","",記入用!E1783)</f>
        <v/>
      </c>
      <c r="F1783" s="28" t="str">
        <f>IF(記入用!F1783="","",記入用!F1783)</f>
        <v/>
      </c>
      <c r="G1783" s="28" t="str">
        <f>IF(OR(記入用!G1783=0,記入用!H1783=0),"",ROUND((記入用!G1783+記入用!H1783)/2,0))</f>
        <v/>
      </c>
      <c r="I1783" s="28" t="str">
        <f>IF(記入用!I1783="","",記入用!I1783)</f>
        <v/>
      </c>
      <c r="K1783" s="28" t="str">
        <f>IF(記入用!J1783="","",ROUNDDOWN(記入用!J1783,0))</f>
        <v/>
      </c>
      <c r="M1783" s="28" t="str">
        <f>IF(記入用!K1783="","",記入用!K1783)</f>
        <v/>
      </c>
      <c r="O1783" s="28" t="str">
        <f>IF(記入用!M1783="","",記入用!M1783)</f>
        <v/>
      </c>
      <c r="Q1783" s="28" t="str">
        <f>IF(記入用!L1783="","",記入用!L1783)</f>
        <v/>
      </c>
      <c r="S1783" s="28" t="str">
        <f>IF(記入用!N1783="","",ROUNDUP(記入用!N1783,1))</f>
        <v/>
      </c>
      <c r="U1783" s="28" t="str">
        <f>IF(記入用!O1783="","",ROUNDDOWN(記入用!O1783,0))</f>
        <v/>
      </c>
      <c r="W1783" s="28" t="str">
        <f>IF(記入用!P1783="","",ROUNDDOWN(記入用!P1783,0))</f>
        <v/>
      </c>
    </row>
    <row r="1784" spans="1:23">
      <c r="A1784" s="28" t="str">
        <f>IF(記入用!A1784="","",記入用!A1784)</f>
        <v/>
      </c>
      <c r="B1784" s="28" t="str">
        <f>IF(記入用!B1784="","",記入用!B1784)</f>
        <v/>
      </c>
      <c r="C1784" s="28" t="str">
        <f>IF(記入用!C1784="","",記入用!C1784)</f>
        <v/>
      </c>
      <c r="D1784" s="28" t="str">
        <f>IF(記入用!D1784="","",記入用!D1784)</f>
        <v/>
      </c>
      <c r="E1784" s="28" t="str">
        <f>IF(記入用!E1784="","",記入用!E1784)</f>
        <v/>
      </c>
      <c r="F1784" s="28" t="str">
        <f>IF(記入用!F1784="","",記入用!F1784)</f>
        <v/>
      </c>
      <c r="G1784" s="28" t="str">
        <f>IF(OR(記入用!G1784=0,記入用!H1784=0),"",ROUND((記入用!G1784+記入用!H1784)/2,0))</f>
        <v/>
      </c>
      <c r="I1784" s="28" t="str">
        <f>IF(記入用!I1784="","",記入用!I1784)</f>
        <v/>
      </c>
      <c r="K1784" s="28" t="str">
        <f>IF(記入用!J1784="","",ROUNDDOWN(記入用!J1784,0))</f>
        <v/>
      </c>
      <c r="M1784" s="28" t="str">
        <f>IF(記入用!K1784="","",記入用!K1784)</f>
        <v/>
      </c>
      <c r="O1784" s="28" t="str">
        <f>IF(記入用!M1784="","",記入用!M1784)</f>
        <v/>
      </c>
      <c r="Q1784" s="28" t="str">
        <f>IF(記入用!L1784="","",記入用!L1784)</f>
        <v/>
      </c>
      <c r="S1784" s="28" t="str">
        <f>IF(記入用!N1784="","",ROUNDUP(記入用!N1784,1))</f>
        <v/>
      </c>
      <c r="U1784" s="28" t="str">
        <f>IF(記入用!O1784="","",ROUNDDOWN(記入用!O1784,0))</f>
        <v/>
      </c>
      <c r="W1784" s="28" t="str">
        <f>IF(記入用!P1784="","",ROUNDDOWN(記入用!P1784,0))</f>
        <v/>
      </c>
    </row>
    <row r="1785" spans="1:23">
      <c r="A1785" s="28" t="str">
        <f>IF(記入用!A1785="","",記入用!A1785)</f>
        <v/>
      </c>
      <c r="B1785" s="28" t="str">
        <f>IF(記入用!B1785="","",記入用!B1785)</f>
        <v/>
      </c>
      <c r="C1785" s="28" t="str">
        <f>IF(記入用!C1785="","",記入用!C1785)</f>
        <v/>
      </c>
      <c r="D1785" s="28" t="str">
        <f>IF(記入用!D1785="","",記入用!D1785)</f>
        <v/>
      </c>
      <c r="E1785" s="28" t="str">
        <f>IF(記入用!E1785="","",記入用!E1785)</f>
        <v/>
      </c>
      <c r="F1785" s="28" t="str">
        <f>IF(記入用!F1785="","",記入用!F1785)</f>
        <v/>
      </c>
      <c r="G1785" s="28" t="str">
        <f>IF(OR(記入用!G1785=0,記入用!H1785=0),"",ROUND((記入用!G1785+記入用!H1785)/2,0))</f>
        <v/>
      </c>
      <c r="I1785" s="28" t="str">
        <f>IF(記入用!I1785="","",記入用!I1785)</f>
        <v/>
      </c>
      <c r="K1785" s="28" t="str">
        <f>IF(記入用!J1785="","",ROUNDDOWN(記入用!J1785,0))</f>
        <v/>
      </c>
      <c r="M1785" s="28" t="str">
        <f>IF(記入用!K1785="","",記入用!K1785)</f>
        <v/>
      </c>
      <c r="O1785" s="28" t="str">
        <f>IF(記入用!M1785="","",記入用!M1785)</f>
        <v/>
      </c>
      <c r="Q1785" s="28" t="str">
        <f>IF(記入用!L1785="","",記入用!L1785)</f>
        <v/>
      </c>
      <c r="S1785" s="28" t="str">
        <f>IF(記入用!N1785="","",ROUNDUP(記入用!N1785,1))</f>
        <v/>
      </c>
      <c r="U1785" s="28" t="str">
        <f>IF(記入用!O1785="","",ROUNDDOWN(記入用!O1785,0))</f>
        <v/>
      </c>
      <c r="W1785" s="28" t="str">
        <f>IF(記入用!P1785="","",ROUNDDOWN(記入用!P1785,0))</f>
        <v/>
      </c>
    </row>
    <row r="1786" spans="1:23">
      <c r="A1786" s="28" t="str">
        <f>IF(記入用!A1786="","",記入用!A1786)</f>
        <v/>
      </c>
      <c r="B1786" s="28" t="str">
        <f>IF(記入用!B1786="","",記入用!B1786)</f>
        <v/>
      </c>
      <c r="C1786" s="28" t="str">
        <f>IF(記入用!C1786="","",記入用!C1786)</f>
        <v/>
      </c>
      <c r="D1786" s="28" t="str">
        <f>IF(記入用!D1786="","",記入用!D1786)</f>
        <v/>
      </c>
      <c r="E1786" s="28" t="str">
        <f>IF(記入用!E1786="","",記入用!E1786)</f>
        <v/>
      </c>
      <c r="F1786" s="28" t="str">
        <f>IF(記入用!F1786="","",記入用!F1786)</f>
        <v/>
      </c>
      <c r="G1786" s="28" t="str">
        <f>IF(OR(記入用!G1786=0,記入用!H1786=0),"",ROUND((記入用!G1786+記入用!H1786)/2,0))</f>
        <v/>
      </c>
      <c r="I1786" s="28" t="str">
        <f>IF(記入用!I1786="","",記入用!I1786)</f>
        <v/>
      </c>
      <c r="K1786" s="28" t="str">
        <f>IF(記入用!J1786="","",ROUNDDOWN(記入用!J1786,0))</f>
        <v/>
      </c>
      <c r="M1786" s="28" t="str">
        <f>IF(記入用!K1786="","",記入用!K1786)</f>
        <v/>
      </c>
      <c r="O1786" s="28" t="str">
        <f>IF(記入用!M1786="","",記入用!M1786)</f>
        <v/>
      </c>
      <c r="Q1786" s="28" t="str">
        <f>IF(記入用!L1786="","",記入用!L1786)</f>
        <v/>
      </c>
      <c r="S1786" s="28" t="str">
        <f>IF(記入用!N1786="","",ROUNDUP(記入用!N1786,1))</f>
        <v/>
      </c>
      <c r="U1786" s="28" t="str">
        <f>IF(記入用!O1786="","",ROUNDDOWN(記入用!O1786,0))</f>
        <v/>
      </c>
      <c r="W1786" s="28" t="str">
        <f>IF(記入用!P1786="","",ROUNDDOWN(記入用!P1786,0))</f>
        <v/>
      </c>
    </row>
    <row r="1787" spans="1:23">
      <c r="A1787" s="28" t="str">
        <f>IF(記入用!A1787="","",記入用!A1787)</f>
        <v/>
      </c>
      <c r="B1787" s="28" t="str">
        <f>IF(記入用!B1787="","",記入用!B1787)</f>
        <v/>
      </c>
      <c r="C1787" s="28" t="str">
        <f>IF(記入用!C1787="","",記入用!C1787)</f>
        <v/>
      </c>
      <c r="D1787" s="28" t="str">
        <f>IF(記入用!D1787="","",記入用!D1787)</f>
        <v/>
      </c>
      <c r="E1787" s="28" t="str">
        <f>IF(記入用!E1787="","",記入用!E1787)</f>
        <v/>
      </c>
      <c r="F1787" s="28" t="str">
        <f>IF(記入用!F1787="","",記入用!F1787)</f>
        <v/>
      </c>
      <c r="G1787" s="28" t="str">
        <f>IF(OR(記入用!G1787=0,記入用!H1787=0),"",ROUND((記入用!G1787+記入用!H1787)/2,0))</f>
        <v/>
      </c>
      <c r="I1787" s="28" t="str">
        <f>IF(記入用!I1787="","",記入用!I1787)</f>
        <v/>
      </c>
      <c r="K1787" s="28" t="str">
        <f>IF(記入用!J1787="","",ROUNDDOWN(記入用!J1787,0))</f>
        <v/>
      </c>
      <c r="M1787" s="28" t="str">
        <f>IF(記入用!K1787="","",記入用!K1787)</f>
        <v/>
      </c>
      <c r="O1787" s="28" t="str">
        <f>IF(記入用!M1787="","",記入用!M1787)</f>
        <v/>
      </c>
      <c r="Q1787" s="28" t="str">
        <f>IF(記入用!L1787="","",記入用!L1787)</f>
        <v/>
      </c>
      <c r="S1787" s="28" t="str">
        <f>IF(記入用!N1787="","",ROUNDUP(記入用!N1787,1))</f>
        <v/>
      </c>
      <c r="U1787" s="28" t="str">
        <f>IF(記入用!O1787="","",ROUNDDOWN(記入用!O1787,0))</f>
        <v/>
      </c>
      <c r="W1787" s="28" t="str">
        <f>IF(記入用!P1787="","",ROUNDDOWN(記入用!P1787,0))</f>
        <v/>
      </c>
    </row>
    <row r="1788" spans="1:23">
      <c r="A1788" s="28" t="str">
        <f>IF(記入用!A1788="","",記入用!A1788)</f>
        <v/>
      </c>
      <c r="B1788" s="28" t="str">
        <f>IF(記入用!B1788="","",記入用!B1788)</f>
        <v/>
      </c>
      <c r="C1788" s="28" t="str">
        <f>IF(記入用!C1788="","",記入用!C1788)</f>
        <v/>
      </c>
      <c r="D1788" s="28" t="str">
        <f>IF(記入用!D1788="","",記入用!D1788)</f>
        <v/>
      </c>
      <c r="E1788" s="28" t="str">
        <f>IF(記入用!E1788="","",記入用!E1788)</f>
        <v/>
      </c>
      <c r="F1788" s="28" t="str">
        <f>IF(記入用!F1788="","",記入用!F1788)</f>
        <v/>
      </c>
      <c r="G1788" s="28" t="str">
        <f>IF(OR(記入用!G1788=0,記入用!H1788=0),"",ROUND((記入用!G1788+記入用!H1788)/2,0))</f>
        <v/>
      </c>
      <c r="I1788" s="28" t="str">
        <f>IF(記入用!I1788="","",記入用!I1788)</f>
        <v/>
      </c>
      <c r="K1788" s="28" t="str">
        <f>IF(記入用!J1788="","",ROUNDDOWN(記入用!J1788,0))</f>
        <v/>
      </c>
      <c r="M1788" s="28" t="str">
        <f>IF(記入用!K1788="","",記入用!K1788)</f>
        <v/>
      </c>
      <c r="O1788" s="28" t="str">
        <f>IF(記入用!M1788="","",記入用!M1788)</f>
        <v/>
      </c>
      <c r="Q1788" s="28" t="str">
        <f>IF(記入用!L1788="","",記入用!L1788)</f>
        <v/>
      </c>
      <c r="S1788" s="28" t="str">
        <f>IF(記入用!N1788="","",ROUNDUP(記入用!N1788,1))</f>
        <v/>
      </c>
      <c r="U1788" s="28" t="str">
        <f>IF(記入用!O1788="","",ROUNDDOWN(記入用!O1788,0))</f>
        <v/>
      </c>
      <c r="W1788" s="28" t="str">
        <f>IF(記入用!P1788="","",ROUNDDOWN(記入用!P1788,0))</f>
        <v/>
      </c>
    </row>
    <row r="1789" spans="1:23">
      <c r="A1789" s="28" t="str">
        <f>IF(記入用!A1789="","",記入用!A1789)</f>
        <v/>
      </c>
      <c r="B1789" s="28" t="str">
        <f>IF(記入用!B1789="","",記入用!B1789)</f>
        <v/>
      </c>
      <c r="C1789" s="28" t="str">
        <f>IF(記入用!C1789="","",記入用!C1789)</f>
        <v/>
      </c>
      <c r="D1789" s="28" t="str">
        <f>IF(記入用!D1789="","",記入用!D1789)</f>
        <v/>
      </c>
      <c r="E1789" s="28" t="str">
        <f>IF(記入用!E1789="","",記入用!E1789)</f>
        <v/>
      </c>
      <c r="F1789" s="28" t="str">
        <f>IF(記入用!F1789="","",記入用!F1789)</f>
        <v/>
      </c>
      <c r="G1789" s="28" t="str">
        <f>IF(OR(記入用!G1789=0,記入用!H1789=0),"",ROUND((記入用!G1789+記入用!H1789)/2,0))</f>
        <v/>
      </c>
      <c r="I1789" s="28" t="str">
        <f>IF(記入用!I1789="","",記入用!I1789)</f>
        <v/>
      </c>
      <c r="K1789" s="28" t="str">
        <f>IF(記入用!J1789="","",ROUNDDOWN(記入用!J1789,0))</f>
        <v/>
      </c>
      <c r="M1789" s="28" t="str">
        <f>IF(記入用!K1789="","",記入用!K1789)</f>
        <v/>
      </c>
      <c r="O1789" s="28" t="str">
        <f>IF(記入用!M1789="","",記入用!M1789)</f>
        <v/>
      </c>
      <c r="Q1789" s="28" t="str">
        <f>IF(記入用!L1789="","",記入用!L1789)</f>
        <v/>
      </c>
      <c r="S1789" s="28" t="str">
        <f>IF(記入用!N1789="","",ROUNDUP(記入用!N1789,1))</f>
        <v/>
      </c>
      <c r="U1789" s="28" t="str">
        <f>IF(記入用!O1789="","",ROUNDDOWN(記入用!O1789,0))</f>
        <v/>
      </c>
      <c r="W1789" s="28" t="str">
        <f>IF(記入用!P1789="","",ROUNDDOWN(記入用!P1789,0))</f>
        <v/>
      </c>
    </row>
    <row r="1790" spans="1:23">
      <c r="A1790" s="28" t="str">
        <f>IF(記入用!A1790="","",記入用!A1790)</f>
        <v/>
      </c>
      <c r="B1790" s="28" t="str">
        <f>IF(記入用!B1790="","",記入用!B1790)</f>
        <v/>
      </c>
      <c r="C1790" s="28" t="str">
        <f>IF(記入用!C1790="","",記入用!C1790)</f>
        <v/>
      </c>
      <c r="D1790" s="28" t="str">
        <f>IF(記入用!D1790="","",記入用!D1790)</f>
        <v/>
      </c>
      <c r="E1790" s="28" t="str">
        <f>IF(記入用!E1790="","",記入用!E1790)</f>
        <v/>
      </c>
      <c r="F1790" s="28" t="str">
        <f>IF(記入用!F1790="","",記入用!F1790)</f>
        <v/>
      </c>
      <c r="G1790" s="28" t="str">
        <f>IF(OR(記入用!G1790=0,記入用!H1790=0),"",ROUND((記入用!G1790+記入用!H1790)/2,0))</f>
        <v/>
      </c>
      <c r="I1790" s="28" t="str">
        <f>IF(記入用!I1790="","",記入用!I1790)</f>
        <v/>
      </c>
      <c r="K1790" s="28" t="str">
        <f>IF(記入用!J1790="","",ROUNDDOWN(記入用!J1790,0))</f>
        <v/>
      </c>
      <c r="M1790" s="28" t="str">
        <f>IF(記入用!K1790="","",記入用!K1790)</f>
        <v/>
      </c>
      <c r="O1790" s="28" t="str">
        <f>IF(記入用!M1790="","",記入用!M1790)</f>
        <v/>
      </c>
      <c r="Q1790" s="28" t="str">
        <f>IF(記入用!L1790="","",記入用!L1790)</f>
        <v/>
      </c>
      <c r="S1790" s="28" t="str">
        <f>IF(記入用!N1790="","",ROUNDUP(記入用!N1790,1))</f>
        <v/>
      </c>
      <c r="U1790" s="28" t="str">
        <f>IF(記入用!O1790="","",ROUNDDOWN(記入用!O1790,0))</f>
        <v/>
      </c>
      <c r="W1790" s="28" t="str">
        <f>IF(記入用!P1790="","",ROUNDDOWN(記入用!P1790,0))</f>
        <v/>
      </c>
    </row>
    <row r="1791" spans="1:23">
      <c r="A1791" s="28" t="str">
        <f>IF(記入用!A1791="","",記入用!A1791)</f>
        <v/>
      </c>
      <c r="B1791" s="28" t="str">
        <f>IF(記入用!B1791="","",記入用!B1791)</f>
        <v/>
      </c>
      <c r="C1791" s="28" t="str">
        <f>IF(記入用!C1791="","",記入用!C1791)</f>
        <v/>
      </c>
      <c r="D1791" s="28" t="str">
        <f>IF(記入用!D1791="","",記入用!D1791)</f>
        <v/>
      </c>
      <c r="E1791" s="28" t="str">
        <f>IF(記入用!E1791="","",記入用!E1791)</f>
        <v/>
      </c>
      <c r="F1791" s="28" t="str">
        <f>IF(記入用!F1791="","",記入用!F1791)</f>
        <v/>
      </c>
      <c r="G1791" s="28" t="str">
        <f>IF(OR(記入用!G1791=0,記入用!H1791=0),"",ROUND((記入用!G1791+記入用!H1791)/2,0))</f>
        <v/>
      </c>
      <c r="I1791" s="28" t="str">
        <f>IF(記入用!I1791="","",記入用!I1791)</f>
        <v/>
      </c>
      <c r="K1791" s="28" t="str">
        <f>IF(記入用!J1791="","",ROUNDDOWN(記入用!J1791,0))</f>
        <v/>
      </c>
      <c r="M1791" s="28" t="str">
        <f>IF(記入用!K1791="","",記入用!K1791)</f>
        <v/>
      </c>
      <c r="O1791" s="28" t="str">
        <f>IF(記入用!M1791="","",記入用!M1791)</f>
        <v/>
      </c>
      <c r="Q1791" s="28" t="str">
        <f>IF(記入用!L1791="","",記入用!L1791)</f>
        <v/>
      </c>
      <c r="S1791" s="28" t="str">
        <f>IF(記入用!N1791="","",ROUNDUP(記入用!N1791,1))</f>
        <v/>
      </c>
      <c r="U1791" s="28" t="str">
        <f>IF(記入用!O1791="","",ROUNDDOWN(記入用!O1791,0))</f>
        <v/>
      </c>
      <c r="W1791" s="28" t="str">
        <f>IF(記入用!P1791="","",ROUNDDOWN(記入用!P1791,0))</f>
        <v/>
      </c>
    </row>
    <row r="1792" spans="1:23">
      <c r="A1792" s="28" t="str">
        <f>IF(記入用!A1792="","",記入用!A1792)</f>
        <v/>
      </c>
      <c r="B1792" s="28" t="str">
        <f>IF(記入用!B1792="","",記入用!B1792)</f>
        <v/>
      </c>
      <c r="C1792" s="28" t="str">
        <f>IF(記入用!C1792="","",記入用!C1792)</f>
        <v/>
      </c>
      <c r="D1792" s="28" t="str">
        <f>IF(記入用!D1792="","",記入用!D1792)</f>
        <v/>
      </c>
      <c r="E1792" s="28" t="str">
        <f>IF(記入用!E1792="","",記入用!E1792)</f>
        <v/>
      </c>
      <c r="F1792" s="28" t="str">
        <f>IF(記入用!F1792="","",記入用!F1792)</f>
        <v/>
      </c>
      <c r="G1792" s="28" t="str">
        <f>IF(OR(記入用!G1792=0,記入用!H1792=0),"",ROUND((記入用!G1792+記入用!H1792)/2,0))</f>
        <v/>
      </c>
      <c r="I1792" s="28" t="str">
        <f>IF(記入用!I1792="","",記入用!I1792)</f>
        <v/>
      </c>
      <c r="K1792" s="28" t="str">
        <f>IF(記入用!J1792="","",ROUNDDOWN(記入用!J1792,0))</f>
        <v/>
      </c>
      <c r="M1792" s="28" t="str">
        <f>IF(記入用!K1792="","",記入用!K1792)</f>
        <v/>
      </c>
      <c r="O1792" s="28" t="str">
        <f>IF(記入用!M1792="","",記入用!M1792)</f>
        <v/>
      </c>
      <c r="Q1792" s="28" t="str">
        <f>IF(記入用!L1792="","",記入用!L1792)</f>
        <v/>
      </c>
      <c r="S1792" s="28" t="str">
        <f>IF(記入用!N1792="","",ROUNDUP(記入用!N1792,1))</f>
        <v/>
      </c>
      <c r="U1792" s="28" t="str">
        <f>IF(記入用!O1792="","",ROUNDDOWN(記入用!O1792,0))</f>
        <v/>
      </c>
      <c r="W1792" s="28" t="str">
        <f>IF(記入用!P1792="","",ROUNDDOWN(記入用!P1792,0))</f>
        <v/>
      </c>
    </row>
    <row r="1793" spans="1:23">
      <c r="A1793" s="28" t="str">
        <f>IF(記入用!A1793="","",記入用!A1793)</f>
        <v/>
      </c>
      <c r="B1793" s="28" t="str">
        <f>IF(記入用!B1793="","",記入用!B1793)</f>
        <v/>
      </c>
      <c r="C1793" s="28" t="str">
        <f>IF(記入用!C1793="","",記入用!C1793)</f>
        <v/>
      </c>
      <c r="D1793" s="28" t="str">
        <f>IF(記入用!D1793="","",記入用!D1793)</f>
        <v/>
      </c>
      <c r="E1793" s="28" t="str">
        <f>IF(記入用!E1793="","",記入用!E1793)</f>
        <v/>
      </c>
      <c r="F1793" s="28" t="str">
        <f>IF(記入用!F1793="","",記入用!F1793)</f>
        <v/>
      </c>
      <c r="G1793" s="28" t="str">
        <f>IF(OR(記入用!G1793=0,記入用!H1793=0),"",ROUND((記入用!G1793+記入用!H1793)/2,0))</f>
        <v/>
      </c>
      <c r="I1793" s="28" t="str">
        <f>IF(記入用!I1793="","",記入用!I1793)</f>
        <v/>
      </c>
      <c r="K1793" s="28" t="str">
        <f>IF(記入用!J1793="","",ROUNDDOWN(記入用!J1793,0))</f>
        <v/>
      </c>
      <c r="M1793" s="28" t="str">
        <f>IF(記入用!K1793="","",記入用!K1793)</f>
        <v/>
      </c>
      <c r="O1793" s="28" t="str">
        <f>IF(記入用!M1793="","",記入用!M1793)</f>
        <v/>
      </c>
      <c r="Q1793" s="28" t="str">
        <f>IF(記入用!L1793="","",記入用!L1793)</f>
        <v/>
      </c>
      <c r="S1793" s="28" t="str">
        <f>IF(記入用!N1793="","",ROUNDUP(記入用!N1793,1))</f>
        <v/>
      </c>
      <c r="U1793" s="28" t="str">
        <f>IF(記入用!O1793="","",ROUNDDOWN(記入用!O1793,0))</f>
        <v/>
      </c>
      <c r="W1793" s="28" t="str">
        <f>IF(記入用!P1793="","",ROUNDDOWN(記入用!P1793,0))</f>
        <v/>
      </c>
    </row>
    <row r="1794" spans="1:23">
      <c r="A1794" s="28" t="str">
        <f>IF(記入用!A1794="","",記入用!A1794)</f>
        <v/>
      </c>
      <c r="B1794" s="28" t="str">
        <f>IF(記入用!B1794="","",記入用!B1794)</f>
        <v/>
      </c>
      <c r="C1794" s="28" t="str">
        <f>IF(記入用!C1794="","",記入用!C1794)</f>
        <v/>
      </c>
      <c r="D1794" s="28" t="str">
        <f>IF(記入用!D1794="","",記入用!D1794)</f>
        <v/>
      </c>
      <c r="E1794" s="28" t="str">
        <f>IF(記入用!E1794="","",記入用!E1794)</f>
        <v/>
      </c>
      <c r="F1794" s="28" t="str">
        <f>IF(記入用!F1794="","",記入用!F1794)</f>
        <v/>
      </c>
      <c r="G1794" s="28" t="str">
        <f>IF(OR(記入用!G1794=0,記入用!H1794=0),"",ROUND((記入用!G1794+記入用!H1794)/2,0))</f>
        <v/>
      </c>
      <c r="I1794" s="28" t="str">
        <f>IF(記入用!I1794="","",記入用!I1794)</f>
        <v/>
      </c>
      <c r="K1794" s="28" t="str">
        <f>IF(記入用!J1794="","",ROUNDDOWN(記入用!J1794,0))</f>
        <v/>
      </c>
      <c r="M1794" s="28" t="str">
        <f>IF(記入用!K1794="","",記入用!K1794)</f>
        <v/>
      </c>
      <c r="O1794" s="28" t="str">
        <f>IF(記入用!M1794="","",記入用!M1794)</f>
        <v/>
      </c>
      <c r="Q1794" s="28" t="str">
        <f>IF(記入用!L1794="","",記入用!L1794)</f>
        <v/>
      </c>
      <c r="S1794" s="28" t="str">
        <f>IF(記入用!N1794="","",ROUNDUP(記入用!N1794,1))</f>
        <v/>
      </c>
      <c r="U1794" s="28" t="str">
        <f>IF(記入用!O1794="","",ROUNDDOWN(記入用!O1794,0))</f>
        <v/>
      </c>
      <c r="W1794" s="28" t="str">
        <f>IF(記入用!P1794="","",ROUNDDOWN(記入用!P1794,0))</f>
        <v/>
      </c>
    </row>
    <row r="1795" spans="1:23">
      <c r="A1795" s="28" t="str">
        <f>IF(記入用!A1795="","",記入用!A1795)</f>
        <v/>
      </c>
      <c r="B1795" s="28" t="str">
        <f>IF(記入用!B1795="","",記入用!B1795)</f>
        <v/>
      </c>
      <c r="C1795" s="28" t="str">
        <f>IF(記入用!C1795="","",記入用!C1795)</f>
        <v/>
      </c>
      <c r="D1795" s="28" t="str">
        <f>IF(記入用!D1795="","",記入用!D1795)</f>
        <v/>
      </c>
      <c r="E1795" s="28" t="str">
        <f>IF(記入用!E1795="","",記入用!E1795)</f>
        <v/>
      </c>
      <c r="F1795" s="28" t="str">
        <f>IF(記入用!F1795="","",記入用!F1795)</f>
        <v/>
      </c>
      <c r="G1795" s="28" t="str">
        <f>IF(OR(記入用!G1795=0,記入用!H1795=0),"",ROUND((記入用!G1795+記入用!H1795)/2,0))</f>
        <v/>
      </c>
      <c r="I1795" s="28" t="str">
        <f>IF(記入用!I1795="","",記入用!I1795)</f>
        <v/>
      </c>
      <c r="K1795" s="28" t="str">
        <f>IF(記入用!J1795="","",ROUNDDOWN(記入用!J1795,0))</f>
        <v/>
      </c>
      <c r="M1795" s="28" t="str">
        <f>IF(記入用!K1795="","",記入用!K1795)</f>
        <v/>
      </c>
      <c r="O1795" s="28" t="str">
        <f>IF(記入用!M1795="","",記入用!M1795)</f>
        <v/>
      </c>
      <c r="Q1795" s="28" t="str">
        <f>IF(記入用!L1795="","",記入用!L1795)</f>
        <v/>
      </c>
      <c r="S1795" s="28" t="str">
        <f>IF(記入用!N1795="","",ROUNDUP(記入用!N1795,1))</f>
        <v/>
      </c>
      <c r="U1795" s="28" t="str">
        <f>IF(記入用!O1795="","",ROUNDDOWN(記入用!O1795,0))</f>
        <v/>
      </c>
      <c r="W1795" s="28" t="str">
        <f>IF(記入用!P1795="","",ROUNDDOWN(記入用!P1795,0))</f>
        <v/>
      </c>
    </row>
    <row r="1796" spans="1:23">
      <c r="A1796" s="28" t="str">
        <f>IF(記入用!A1796="","",記入用!A1796)</f>
        <v/>
      </c>
      <c r="B1796" s="28" t="str">
        <f>IF(記入用!B1796="","",記入用!B1796)</f>
        <v/>
      </c>
      <c r="C1796" s="28" t="str">
        <f>IF(記入用!C1796="","",記入用!C1796)</f>
        <v/>
      </c>
      <c r="D1796" s="28" t="str">
        <f>IF(記入用!D1796="","",記入用!D1796)</f>
        <v/>
      </c>
      <c r="E1796" s="28" t="str">
        <f>IF(記入用!E1796="","",記入用!E1796)</f>
        <v/>
      </c>
      <c r="F1796" s="28" t="str">
        <f>IF(記入用!F1796="","",記入用!F1796)</f>
        <v/>
      </c>
      <c r="G1796" s="28" t="str">
        <f>IF(OR(記入用!G1796=0,記入用!H1796=0),"",ROUND((記入用!G1796+記入用!H1796)/2,0))</f>
        <v/>
      </c>
      <c r="I1796" s="28" t="str">
        <f>IF(記入用!I1796="","",記入用!I1796)</f>
        <v/>
      </c>
      <c r="K1796" s="28" t="str">
        <f>IF(記入用!J1796="","",ROUNDDOWN(記入用!J1796,0))</f>
        <v/>
      </c>
      <c r="M1796" s="28" t="str">
        <f>IF(記入用!K1796="","",記入用!K1796)</f>
        <v/>
      </c>
      <c r="O1796" s="28" t="str">
        <f>IF(記入用!M1796="","",記入用!M1796)</f>
        <v/>
      </c>
      <c r="Q1796" s="28" t="str">
        <f>IF(記入用!L1796="","",記入用!L1796)</f>
        <v/>
      </c>
      <c r="S1796" s="28" t="str">
        <f>IF(記入用!N1796="","",ROUNDUP(記入用!N1796,1))</f>
        <v/>
      </c>
      <c r="U1796" s="28" t="str">
        <f>IF(記入用!O1796="","",ROUNDDOWN(記入用!O1796,0))</f>
        <v/>
      </c>
      <c r="W1796" s="28" t="str">
        <f>IF(記入用!P1796="","",ROUNDDOWN(記入用!P1796,0))</f>
        <v/>
      </c>
    </row>
    <row r="1797" spans="1:23">
      <c r="A1797" s="28" t="str">
        <f>IF(記入用!A1797="","",記入用!A1797)</f>
        <v/>
      </c>
      <c r="B1797" s="28" t="str">
        <f>IF(記入用!B1797="","",記入用!B1797)</f>
        <v/>
      </c>
      <c r="C1797" s="28" t="str">
        <f>IF(記入用!C1797="","",記入用!C1797)</f>
        <v/>
      </c>
      <c r="D1797" s="28" t="str">
        <f>IF(記入用!D1797="","",記入用!D1797)</f>
        <v/>
      </c>
      <c r="E1797" s="28" t="str">
        <f>IF(記入用!E1797="","",記入用!E1797)</f>
        <v/>
      </c>
      <c r="F1797" s="28" t="str">
        <f>IF(記入用!F1797="","",記入用!F1797)</f>
        <v/>
      </c>
      <c r="G1797" s="28" t="str">
        <f>IF(OR(記入用!G1797=0,記入用!H1797=0),"",ROUND((記入用!G1797+記入用!H1797)/2,0))</f>
        <v/>
      </c>
      <c r="I1797" s="28" t="str">
        <f>IF(記入用!I1797="","",記入用!I1797)</f>
        <v/>
      </c>
      <c r="K1797" s="28" t="str">
        <f>IF(記入用!J1797="","",ROUNDDOWN(記入用!J1797,0))</f>
        <v/>
      </c>
      <c r="M1797" s="28" t="str">
        <f>IF(記入用!K1797="","",記入用!K1797)</f>
        <v/>
      </c>
      <c r="O1797" s="28" t="str">
        <f>IF(記入用!M1797="","",記入用!M1797)</f>
        <v/>
      </c>
      <c r="Q1797" s="28" t="str">
        <f>IF(記入用!L1797="","",記入用!L1797)</f>
        <v/>
      </c>
      <c r="S1797" s="28" t="str">
        <f>IF(記入用!N1797="","",ROUNDUP(記入用!N1797,1))</f>
        <v/>
      </c>
      <c r="U1797" s="28" t="str">
        <f>IF(記入用!O1797="","",ROUNDDOWN(記入用!O1797,0))</f>
        <v/>
      </c>
      <c r="W1797" s="28" t="str">
        <f>IF(記入用!P1797="","",ROUNDDOWN(記入用!P1797,0))</f>
        <v/>
      </c>
    </row>
    <row r="1798" spans="1:23">
      <c r="A1798" s="28" t="str">
        <f>IF(記入用!A1798="","",記入用!A1798)</f>
        <v/>
      </c>
      <c r="B1798" s="28" t="str">
        <f>IF(記入用!B1798="","",記入用!B1798)</f>
        <v/>
      </c>
      <c r="C1798" s="28" t="str">
        <f>IF(記入用!C1798="","",記入用!C1798)</f>
        <v/>
      </c>
      <c r="D1798" s="28" t="str">
        <f>IF(記入用!D1798="","",記入用!D1798)</f>
        <v/>
      </c>
      <c r="E1798" s="28" t="str">
        <f>IF(記入用!E1798="","",記入用!E1798)</f>
        <v/>
      </c>
      <c r="F1798" s="28" t="str">
        <f>IF(記入用!F1798="","",記入用!F1798)</f>
        <v/>
      </c>
      <c r="G1798" s="28" t="str">
        <f>IF(OR(記入用!G1798=0,記入用!H1798=0),"",ROUND((記入用!G1798+記入用!H1798)/2,0))</f>
        <v/>
      </c>
      <c r="I1798" s="28" t="str">
        <f>IF(記入用!I1798="","",記入用!I1798)</f>
        <v/>
      </c>
      <c r="K1798" s="28" t="str">
        <f>IF(記入用!J1798="","",ROUNDDOWN(記入用!J1798,0))</f>
        <v/>
      </c>
      <c r="M1798" s="28" t="str">
        <f>IF(記入用!K1798="","",記入用!K1798)</f>
        <v/>
      </c>
      <c r="O1798" s="28" t="str">
        <f>IF(記入用!M1798="","",記入用!M1798)</f>
        <v/>
      </c>
      <c r="Q1798" s="28" t="str">
        <f>IF(記入用!L1798="","",記入用!L1798)</f>
        <v/>
      </c>
      <c r="S1798" s="28" t="str">
        <f>IF(記入用!N1798="","",ROUNDUP(記入用!N1798,1))</f>
        <v/>
      </c>
      <c r="U1798" s="28" t="str">
        <f>IF(記入用!O1798="","",ROUNDDOWN(記入用!O1798,0))</f>
        <v/>
      </c>
      <c r="W1798" s="28" t="str">
        <f>IF(記入用!P1798="","",ROUNDDOWN(記入用!P1798,0))</f>
        <v/>
      </c>
    </row>
    <row r="1799" spans="1:23">
      <c r="A1799" s="28" t="str">
        <f>IF(記入用!A1799="","",記入用!A1799)</f>
        <v/>
      </c>
      <c r="B1799" s="28" t="str">
        <f>IF(記入用!B1799="","",記入用!B1799)</f>
        <v/>
      </c>
      <c r="C1799" s="28" t="str">
        <f>IF(記入用!C1799="","",記入用!C1799)</f>
        <v/>
      </c>
      <c r="D1799" s="28" t="str">
        <f>IF(記入用!D1799="","",記入用!D1799)</f>
        <v/>
      </c>
      <c r="E1799" s="28" t="str">
        <f>IF(記入用!E1799="","",記入用!E1799)</f>
        <v/>
      </c>
      <c r="F1799" s="28" t="str">
        <f>IF(記入用!F1799="","",記入用!F1799)</f>
        <v/>
      </c>
      <c r="G1799" s="28" t="str">
        <f>IF(OR(記入用!G1799=0,記入用!H1799=0),"",ROUND((記入用!G1799+記入用!H1799)/2,0))</f>
        <v/>
      </c>
      <c r="I1799" s="28" t="str">
        <f>IF(記入用!I1799="","",記入用!I1799)</f>
        <v/>
      </c>
      <c r="K1799" s="28" t="str">
        <f>IF(記入用!J1799="","",ROUNDDOWN(記入用!J1799,0))</f>
        <v/>
      </c>
      <c r="M1799" s="28" t="str">
        <f>IF(記入用!K1799="","",記入用!K1799)</f>
        <v/>
      </c>
      <c r="O1799" s="28" t="str">
        <f>IF(記入用!M1799="","",記入用!M1799)</f>
        <v/>
      </c>
      <c r="Q1799" s="28" t="str">
        <f>IF(記入用!L1799="","",記入用!L1799)</f>
        <v/>
      </c>
      <c r="S1799" s="28" t="str">
        <f>IF(記入用!N1799="","",ROUNDUP(記入用!N1799,1))</f>
        <v/>
      </c>
      <c r="U1799" s="28" t="str">
        <f>IF(記入用!O1799="","",ROUNDDOWN(記入用!O1799,0))</f>
        <v/>
      </c>
      <c r="W1799" s="28" t="str">
        <f>IF(記入用!P1799="","",ROUNDDOWN(記入用!P1799,0))</f>
        <v/>
      </c>
    </row>
    <row r="1800" spans="1:23">
      <c r="A1800" s="28" t="str">
        <f>IF(記入用!A1800="","",記入用!A1800)</f>
        <v/>
      </c>
      <c r="B1800" s="28" t="str">
        <f>IF(記入用!B1800="","",記入用!B1800)</f>
        <v/>
      </c>
      <c r="C1800" s="28" t="str">
        <f>IF(記入用!C1800="","",記入用!C1800)</f>
        <v/>
      </c>
      <c r="D1800" s="28" t="str">
        <f>IF(記入用!D1800="","",記入用!D1800)</f>
        <v/>
      </c>
      <c r="E1800" s="28" t="str">
        <f>IF(記入用!E1800="","",記入用!E1800)</f>
        <v/>
      </c>
      <c r="F1800" s="28" t="str">
        <f>IF(記入用!F1800="","",記入用!F1800)</f>
        <v/>
      </c>
      <c r="G1800" s="28" t="str">
        <f>IF(OR(記入用!G1800=0,記入用!H1800=0),"",ROUND((記入用!G1800+記入用!H1800)/2,0))</f>
        <v/>
      </c>
      <c r="I1800" s="28" t="str">
        <f>IF(記入用!I1800="","",記入用!I1800)</f>
        <v/>
      </c>
      <c r="K1800" s="28" t="str">
        <f>IF(記入用!J1800="","",ROUNDDOWN(記入用!J1800,0))</f>
        <v/>
      </c>
      <c r="M1800" s="28" t="str">
        <f>IF(記入用!K1800="","",記入用!K1800)</f>
        <v/>
      </c>
      <c r="O1800" s="28" t="str">
        <f>IF(記入用!M1800="","",記入用!M1800)</f>
        <v/>
      </c>
      <c r="Q1800" s="28" t="str">
        <f>IF(記入用!L1800="","",記入用!L1800)</f>
        <v/>
      </c>
      <c r="S1800" s="28" t="str">
        <f>IF(記入用!N1800="","",ROUNDUP(記入用!N1800,1))</f>
        <v/>
      </c>
      <c r="U1800" s="28" t="str">
        <f>IF(記入用!O1800="","",ROUNDDOWN(記入用!O1800,0))</f>
        <v/>
      </c>
      <c r="W1800" s="28" t="str">
        <f>IF(記入用!P1800="","",ROUNDDOWN(記入用!P1800,0))</f>
        <v/>
      </c>
    </row>
    <row r="1801" spans="1:23">
      <c r="A1801" s="28" t="str">
        <f>IF(記入用!A1801="","",記入用!A1801)</f>
        <v/>
      </c>
      <c r="B1801" s="28" t="str">
        <f>IF(記入用!B1801="","",記入用!B1801)</f>
        <v/>
      </c>
      <c r="C1801" s="28" t="str">
        <f>IF(記入用!C1801="","",記入用!C1801)</f>
        <v/>
      </c>
      <c r="D1801" s="28" t="str">
        <f>IF(記入用!D1801="","",記入用!D1801)</f>
        <v/>
      </c>
      <c r="E1801" s="28" t="str">
        <f>IF(記入用!E1801="","",記入用!E1801)</f>
        <v/>
      </c>
      <c r="F1801" s="28" t="str">
        <f>IF(記入用!F1801="","",記入用!F1801)</f>
        <v/>
      </c>
      <c r="G1801" s="28" t="str">
        <f>IF(OR(記入用!G1801=0,記入用!H1801=0),"",ROUND((記入用!G1801+記入用!H1801)/2,0))</f>
        <v/>
      </c>
      <c r="I1801" s="28" t="str">
        <f>IF(記入用!I1801="","",記入用!I1801)</f>
        <v/>
      </c>
      <c r="K1801" s="28" t="str">
        <f>IF(記入用!J1801="","",ROUNDDOWN(記入用!J1801,0))</f>
        <v/>
      </c>
      <c r="M1801" s="28" t="str">
        <f>IF(記入用!K1801="","",記入用!K1801)</f>
        <v/>
      </c>
      <c r="O1801" s="28" t="str">
        <f>IF(記入用!M1801="","",記入用!M1801)</f>
        <v/>
      </c>
      <c r="Q1801" s="28" t="str">
        <f>IF(記入用!L1801="","",記入用!L1801)</f>
        <v/>
      </c>
      <c r="S1801" s="28" t="str">
        <f>IF(記入用!N1801="","",ROUNDUP(記入用!N1801,1))</f>
        <v/>
      </c>
      <c r="U1801" s="28" t="str">
        <f>IF(記入用!O1801="","",ROUNDDOWN(記入用!O1801,0))</f>
        <v/>
      </c>
      <c r="W1801" s="28" t="str">
        <f>IF(記入用!P1801="","",ROUNDDOWN(記入用!P1801,0))</f>
        <v/>
      </c>
    </row>
    <row r="1802" spans="1:23">
      <c r="A1802" s="28" t="str">
        <f>IF(記入用!A1802="","",記入用!A1802)</f>
        <v/>
      </c>
      <c r="B1802" s="28" t="str">
        <f>IF(記入用!B1802="","",記入用!B1802)</f>
        <v/>
      </c>
      <c r="C1802" s="28" t="str">
        <f>IF(記入用!C1802="","",記入用!C1802)</f>
        <v/>
      </c>
      <c r="D1802" s="28" t="str">
        <f>IF(記入用!D1802="","",記入用!D1802)</f>
        <v/>
      </c>
      <c r="E1802" s="28" t="str">
        <f>IF(記入用!E1802="","",記入用!E1802)</f>
        <v/>
      </c>
      <c r="F1802" s="28" t="str">
        <f>IF(記入用!F1802="","",記入用!F1802)</f>
        <v/>
      </c>
      <c r="G1802" s="28" t="str">
        <f>IF(OR(記入用!G1802=0,記入用!H1802=0),"",ROUND((記入用!G1802+記入用!H1802)/2,0))</f>
        <v/>
      </c>
      <c r="I1802" s="28" t="str">
        <f>IF(記入用!I1802="","",記入用!I1802)</f>
        <v/>
      </c>
      <c r="K1802" s="28" t="str">
        <f>IF(記入用!J1802="","",ROUNDDOWN(記入用!J1802,0))</f>
        <v/>
      </c>
      <c r="M1802" s="28" t="str">
        <f>IF(記入用!K1802="","",記入用!K1802)</f>
        <v/>
      </c>
      <c r="O1802" s="28" t="str">
        <f>IF(記入用!M1802="","",記入用!M1802)</f>
        <v/>
      </c>
      <c r="Q1802" s="28" t="str">
        <f>IF(記入用!L1802="","",記入用!L1802)</f>
        <v/>
      </c>
      <c r="S1802" s="28" t="str">
        <f>IF(記入用!N1802="","",ROUNDUP(記入用!N1802,1))</f>
        <v/>
      </c>
      <c r="U1802" s="28" t="str">
        <f>IF(記入用!O1802="","",ROUNDDOWN(記入用!O1802,0))</f>
        <v/>
      </c>
      <c r="W1802" s="28" t="str">
        <f>IF(記入用!P1802="","",ROUNDDOWN(記入用!P1802,0))</f>
        <v/>
      </c>
    </row>
    <row r="1803" spans="1:23">
      <c r="A1803" s="28" t="str">
        <f>IF(記入用!A1803="","",記入用!A1803)</f>
        <v/>
      </c>
      <c r="B1803" s="28" t="str">
        <f>IF(記入用!B1803="","",記入用!B1803)</f>
        <v/>
      </c>
      <c r="C1803" s="28" t="str">
        <f>IF(記入用!C1803="","",記入用!C1803)</f>
        <v/>
      </c>
      <c r="D1803" s="28" t="str">
        <f>IF(記入用!D1803="","",記入用!D1803)</f>
        <v/>
      </c>
      <c r="E1803" s="28" t="str">
        <f>IF(記入用!E1803="","",記入用!E1803)</f>
        <v/>
      </c>
      <c r="F1803" s="28" t="str">
        <f>IF(記入用!F1803="","",記入用!F1803)</f>
        <v/>
      </c>
      <c r="G1803" s="28" t="str">
        <f>IF(OR(記入用!G1803=0,記入用!H1803=0),"",ROUND((記入用!G1803+記入用!H1803)/2,0))</f>
        <v/>
      </c>
      <c r="I1803" s="28" t="str">
        <f>IF(記入用!I1803="","",記入用!I1803)</f>
        <v/>
      </c>
      <c r="K1803" s="28" t="str">
        <f>IF(記入用!J1803="","",ROUNDDOWN(記入用!J1803,0))</f>
        <v/>
      </c>
      <c r="M1803" s="28" t="str">
        <f>IF(記入用!K1803="","",記入用!K1803)</f>
        <v/>
      </c>
      <c r="O1803" s="28" t="str">
        <f>IF(記入用!M1803="","",記入用!M1803)</f>
        <v/>
      </c>
      <c r="Q1803" s="28" t="str">
        <f>IF(記入用!L1803="","",記入用!L1803)</f>
        <v/>
      </c>
      <c r="S1803" s="28" t="str">
        <f>IF(記入用!N1803="","",ROUNDUP(記入用!N1803,1))</f>
        <v/>
      </c>
      <c r="U1803" s="28" t="str">
        <f>IF(記入用!O1803="","",ROUNDDOWN(記入用!O1803,0))</f>
        <v/>
      </c>
      <c r="W1803" s="28" t="str">
        <f>IF(記入用!P1803="","",ROUNDDOWN(記入用!P1803,0))</f>
        <v/>
      </c>
    </row>
    <row r="1804" spans="1:23">
      <c r="A1804" s="28" t="str">
        <f>IF(記入用!A1804="","",記入用!A1804)</f>
        <v/>
      </c>
      <c r="B1804" s="28" t="str">
        <f>IF(記入用!B1804="","",記入用!B1804)</f>
        <v/>
      </c>
      <c r="C1804" s="28" t="str">
        <f>IF(記入用!C1804="","",記入用!C1804)</f>
        <v/>
      </c>
      <c r="D1804" s="28" t="str">
        <f>IF(記入用!D1804="","",記入用!D1804)</f>
        <v/>
      </c>
      <c r="E1804" s="28" t="str">
        <f>IF(記入用!E1804="","",記入用!E1804)</f>
        <v/>
      </c>
      <c r="F1804" s="28" t="str">
        <f>IF(記入用!F1804="","",記入用!F1804)</f>
        <v/>
      </c>
      <c r="G1804" s="28" t="str">
        <f>IF(OR(記入用!G1804=0,記入用!H1804=0),"",ROUND((記入用!G1804+記入用!H1804)/2,0))</f>
        <v/>
      </c>
      <c r="I1804" s="28" t="str">
        <f>IF(記入用!I1804="","",記入用!I1804)</f>
        <v/>
      </c>
      <c r="K1804" s="28" t="str">
        <f>IF(記入用!J1804="","",ROUNDDOWN(記入用!J1804,0))</f>
        <v/>
      </c>
      <c r="M1804" s="28" t="str">
        <f>IF(記入用!K1804="","",記入用!K1804)</f>
        <v/>
      </c>
      <c r="O1804" s="28" t="str">
        <f>IF(記入用!M1804="","",記入用!M1804)</f>
        <v/>
      </c>
      <c r="Q1804" s="28" t="str">
        <f>IF(記入用!L1804="","",記入用!L1804)</f>
        <v/>
      </c>
      <c r="S1804" s="28" t="str">
        <f>IF(記入用!N1804="","",ROUNDUP(記入用!N1804,1))</f>
        <v/>
      </c>
      <c r="U1804" s="28" t="str">
        <f>IF(記入用!O1804="","",ROUNDDOWN(記入用!O1804,0))</f>
        <v/>
      </c>
      <c r="W1804" s="28" t="str">
        <f>IF(記入用!P1804="","",ROUNDDOWN(記入用!P1804,0))</f>
        <v/>
      </c>
    </row>
    <row r="1805" spans="1:23">
      <c r="A1805" s="28" t="str">
        <f>IF(記入用!A1805="","",記入用!A1805)</f>
        <v/>
      </c>
      <c r="B1805" s="28" t="str">
        <f>IF(記入用!B1805="","",記入用!B1805)</f>
        <v/>
      </c>
      <c r="C1805" s="28" t="str">
        <f>IF(記入用!C1805="","",記入用!C1805)</f>
        <v/>
      </c>
      <c r="D1805" s="28" t="str">
        <f>IF(記入用!D1805="","",記入用!D1805)</f>
        <v/>
      </c>
      <c r="E1805" s="28" t="str">
        <f>IF(記入用!E1805="","",記入用!E1805)</f>
        <v/>
      </c>
      <c r="F1805" s="28" t="str">
        <f>IF(記入用!F1805="","",記入用!F1805)</f>
        <v/>
      </c>
      <c r="G1805" s="28" t="str">
        <f>IF(OR(記入用!G1805=0,記入用!H1805=0),"",ROUND((記入用!G1805+記入用!H1805)/2,0))</f>
        <v/>
      </c>
      <c r="I1805" s="28" t="str">
        <f>IF(記入用!I1805="","",記入用!I1805)</f>
        <v/>
      </c>
      <c r="K1805" s="28" t="str">
        <f>IF(記入用!J1805="","",ROUNDDOWN(記入用!J1805,0))</f>
        <v/>
      </c>
      <c r="M1805" s="28" t="str">
        <f>IF(記入用!K1805="","",記入用!K1805)</f>
        <v/>
      </c>
      <c r="O1805" s="28" t="str">
        <f>IF(記入用!M1805="","",記入用!M1805)</f>
        <v/>
      </c>
      <c r="Q1805" s="28" t="str">
        <f>IF(記入用!L1805="","",記入用!L1805)</f>
        <v/>
      </c>
      <c r="S1805" s="28" t="str">
        <f>IF(記入用!N1805="","",ROUNDUP(記入用!N1805,1))</f>
        <v/>
      </c>
      <c r="U1805" s="28" t="str">
        <f>IF(記入用!O1805="","",ROUNDDOWN(記入用!O1805,0))</f>
        <v/>
      </c>
      <c r="W1805" s="28" t="str">
        <f>IF(記入用!P1805="","",ROUNDDOWN(記入用!P1805,0))</f>
        <v/>
      </c>
    </row>
    <row r="1806" spans="1:23">
      <c r="A1806" s="28" t="str">
        <f>IF(記入用!A1806="","",記入用!A1806)</f>
        <v/>
      </c>
      <c r="B1806" s="28" t="str">
        <f>IF(記入用!B1806="","",記入用!B1806)</f>
        <v/>
      </c>
      <c r="C1806" s="28" t="str">
        <f>IF(記入用!C1806="","",記入用!C1806)</f>
        <v/>
      </c>
      <c r="D1806" s="28" t="str">
        <f>IF(記入用!D1806="","",記入用!D1806)</f>
        <v/>
      </c>
      <c r="E1806" s="28" t="str">
        <f>IF(記入用!E1806="","",記入用!E1806)</f>
        <v/>
      </c>
      <c r="F1806" s="28" t="str">
        <f>IF(記入用!F1806="","",記入用!F1806)</f>
        <v/>
      </c>
      <c r="G1806" s="28" t="str">
        <f>IF(OR(記入用!G1806=0,記入用!H1806=0),"",ROUND((記入用!G1806+記入用!H1806)/2,0))</f>
        <v/>
      </c>
      <c r="I1806" s="28" t="str">
        <f>IF(記入用!I1806="","",記入用!I1806)</f>
        <v/>
      </c>
      <c r="K1806" s="28" t="str">
        <f>IF(記入用!J1806="","",ROUNDDOWN(記入用!J1806,0))</f>
        <v/>
      </c>
      <c r="M1806" s="28" t="str">
        <f>IF(記入用!K1806="","",記入用!K1806)</f>
        <v/>
      </c>
      <c r="O1806" s="28" t="str">
        <f>IF(記入用!M1806="","",記入用!M1806)</f>
        <v/>
      </c>
      <c r="Q1806" s="28" t="str">
        <f>IF(記入用!L1806="","",記入用!L1806)</f>
        <v/>
      </c>
      <c r="S1806" s="28" t="str">
        <f>IF(記入用!N1806="","",ROUNDUP(記入用!N1806,1))</f>
        <v/>
      </c>
      <c r="U1806" s="28" t="str">
        <f>IF(記入用!O1806="","",ROUNDDOWN(記入用!O1806,0))</f>
        <v/>
      </c>
      <c r="W1806" s="28" t="str">
        <f>IF(記入用!P1806="","",ROUNDDOWN(記入用!P1806,0))</f>
        <v/>
      </c>
    </row>
    <row r="1807" spans="1:23">
      <c r="A1807" s="28" t="str">
        <f>IF(記入用!A1807="","",記入用!A1807)</f>
        <v/>
      </c>
      <c r="B1807" s="28" t="str">
        <f>IF(記入用!B1807="","",記入用!B1807)</f>
        <v/>
      </c>
      <c r="C1807" s="28" t="str">
        <f>IF(記入用!C1807="","",記入用!C1807)</f>
        <v/>
      </c>
      <c r="D1807" s="28" t="str">
        <f>IF(記入用!D1807="","",記入用!D1807)</f>
        <v/>
      </c>
      <c r="E1807" s="28" t="str">
        <f>IF(記入用!E1807="","",記入用!E1807)</f>
        <v/>
      </c>
      <c r="F1807" s="28" t="str">
        <f>IF(記入用!F1807="","",記入用!F1807)</f>
        <v/>
      </c>
      <c r="G1807" s="28" t="str">
        <f>IF(OR(記入用!G1807=0,記入用!H1807=0),"",ROUND((記入用!G1807+記入用!H1807)/2,0))</f>
        <v/>
      </c>
      <c r="I1807" s="28" t="str">
        <f>IF(記入用!I1807="","",記入用!I1807)</f>
        <v/>
      </c>
      <c r="K1807" s="28" t="str">
        <f>IF(記入用!J1807="","",ROUNDDOWN(記入用!J1807,0))</f>
        <v/>
      </c>
      <c r="M1807" s="28" t="str">
        <f>IF(記入用!K1807="","",記入用!K1807)</f>
        <v/>
      </c>
      <c r="O1807" s="28" t="str">
        <f>IF(記入用!M1807="","",記入用!M1807)</f>
        <v/>
      </c>
      <c r="Q1807" s="28" t="str">
        <f>IF(記入用!L1807="","",記入用!L1807)</f>
        <v/>
      </c>
      <c r="S1807" s="28" t="str">
        <f>IF(記入用!N1807="","",ROUNDUP(記入用!N1807,1))</f>
        <v/>
      </c>
      <c r="U1807" s="28" t="str">
        <f>IF(記入用!O1807="","",ROUNDDOWN(記入用!O1807,0))</f>
        <v/>
      </c>
      <c r="W1807" s="28" t="str">
        <f>IF(記入用!P1807="","",ROUNDDOWN(記入用!P1807,0))</f>
        <v/>
      </c>
    </row>
    <row r="1808" spans="1:23">
      <c r="A1808" s="28" t="str">
        <f>IF(記入用!A1808="","",記入用!A1808)</f>
        <v/>
      </c>
      <c r="B1808" s="28" t="str">
        <f>IF(記入用!B1808="","",記入用!B1808)</f>
        <v/>
      </c>
      <c r="C1808" s="28" t="str">
        <f>IF(記入用!C1808="","",記入用!C1808)</f>
        <v/>
      </c>
      <c r="D1808" s="28" t="str">
        <f>IF(記入用!D1808="","",記入用!D1808)</f>
        <v/>
      </c>
      <c r="E1808" s="28" t="str">
        <f>IF(記入用!E1808="","",記入用!E1808)</f>
        <v/>
      </c>
      <c r="F1808" s="28" t="str">
        <f>IF(記入用!F1808="","",記入用!F1808)</f>
        <v/>
      </c>
      <c r="G1808" s="28" t="str">
        <f>IF(OR(記入用!G1808=0,記入用!H1808=0),"",ROUND((記入用!G1808+記入用!H1808)/2,0))</f>
        <v/>
      </c>
      <c r="I1808" s="28" t="str">
        <f>IF(記入用!I1808="","",記入用!I1808)</f>
        <v/>
      </c>
      <c r="K1808" s="28" t="str">
        <f>IF(記入用!J1808="","",ROUNDDOWN(記入用!J1808,0))</f>
        <v/>
      </c>
      <c r="M1808" s="28" t="str">
        <f>IF(記入用!K1808="","",記入用!K1808)</f>
        <v/>
      </c>
      <c r="O1808" s="28" t="str">
        <f>IF(記入用!M1808="","",記入用!M1808)</f>
        <v/>
      </c>
      <c r="Q1808" s="28" t="str">
        <f>IF(記入用!L1808="","",記入用!L1808)</f>
        <v/>
      </c>
      <c r="S1808" s="28" t="str">
        <f>IF(記入用!N1808="","",ROUNDUP(記入用!N1808,1))</f>
        <v/>
      </c>
      <c r="U1808" s="28" t="str">
        <f>IF(記入用!O1808="","",ROUNDDOWN(記入用!O1808,0))</f>
        <v/>
      </c>
      <c r="W1808" s="28" t="str">
        <f>IF(記入用!P1808="","",ROUNDDOWN(記入用!P1808,0))</f>
        <v/>
      </c>
    </row>
    <row r="1809" spans="1:23">
      <c r="A1809" s="28" t="str">
        <f>IF(記入用!A1809="","",記入用!A1809)</f>
        <v/>
      </c>
      <c r="B1809" s="28" t="str">
        <f>IF(記入用!B1809="","",記入用!B1809)</f>
        <v/>
      </c>
      <c r="C1809" s="28" t="str">
        <f>IF(記入用!C1809="","",記入用!C1809)</f>
        <v/>
      </c>
      <c r="D1809" s="28" t="str">
        <f>IF(記入用!D1809="","",記入用!D1809)</f>
        <v/>
      </c>
      <c r="E1809" s="28" t="str">
        <f>IF(記入用!E1809="","",記入用!E1809)</f>
        <v/>
      </c>
      <c r="F1809" s="28" t="str">
        <f>IF(記入用!F1809="","",記入用!F1809)</f>
        <v/>
      </c>
      <c r="G1809" s="28" t="str">
        <f>IF(OR(記入用!G1809=0,記入用!H1809=0),"",ROUND((記入用!G1809+記入用!H1809)/2,0))</f>
        <v/>
      </c>
      <c r="I1809" s="28" t="str">
        <f>IF(記入用!I1809="","",記入用!I1809)</f>
        <v/>
      </c>
      <c r="K1809" s="28" t="str">
        <f>IF(記入用!J1809="","",ROUNDDOWN(記入用!J1809,0))</f>
        <v/>
      </c>
      <c r="M1809" s="28" t="str">
        <f>IF(記入用!K1809="","",記入用!K1809)</f>
        <v/>
      </c>
      <c r="O1809" s="28" t="str">
        <f>IF(記入用!M1809="","",記入用!M1809)</f>
        <v/>
      </c>
      <c r="Q1809" s="28" t="str">
        <f>IF(記入用!L1809="","",記入用!L1809)</f>
        <v/>
      </c>
      <c r="S1809" s="28" t="str">
        <f>IF(記入用!N1809="","",ROUNDUP(記入用!N1809,1))</f>
        <v/>
      </c>
      <c r="U1809" s="28" t="str">
        <f>IF(記入用!O1809="","",ROUNDDOWN(記入用!O1809,0))</f>
        <v/>
      </c>
      <c r="W1809" s="28" t="str">
        <f>IF(記入用!P1809="","",ROUNDDOWN(記入用!P1809,0))</f>
        <v/>
      </c>
    </row>
    <row r="1810" spans="1:23">
      <c r="A1810" s="28" t="str">
        <f>IF(記入用!A1810="","",記入用!A1810)</f>
        <v/>
      </c>
      <c r="B1810" s="28" t="str">
        <f>IF(記入用!B1810="","",記入用!B1810)</f>
        <v/>
      </c>
      <c r="C1810" s="28" t="str">
        <f>IF(記入用!C1810="","",記入用!C1810)</f>
        <v/>
      </c>
      <c r="D1810" s="28" t="str">
        <f>IF(記入用!D1810="","",記入用!D1810)</f>
        <v/>
      </c>
      <c r="E1810" s="28" t="str">
        <f>IF(記入用!E1810="","",記入用!E1810)</f>
        <v/>
      </c>
      <c r="F1810" s="28" t="str">
        <f>IF(記入用!F1810="","",記入用!F1810)</f>
        <v/>
      </c>
      <c r="G1810" s="28" t="str">
        <f>IF(OR(記入用!G1810=0,記入用!H1810=0),"",ROUND((記入用!G1810+記入用!H1810)/2,0))</f>
        <v/>
      </c>
      <c r="I1810" s="28" t="str">
        <f>IF(記入用!I1810="","",記入用!I1810)</f>
        <v/>
      </c>
      <c r="K1810" s="28" t="str">
        <f>IF(記入用!J1810="","",ROUNDDOWN(記入用!J1810,0))</f>
        <v/>
      </c>
      <c r="M1810" s="28" t="str">
        <f>IF(記入用!K1810="","",記入用!K1810)</f>
        <v/>
      </c>
      <c r="O1810" s="28" t="str">
        <f>IF(記入用!M1810="","",記入用!M1810)</f>
        <v/>
      </c>
      <c r="Q1810" s="28" t="str">
        <f>IF(記入用!L1810="","",記入用!L1810)</f>
        <v/>
      </c>
      <c r="S1810" s="28" t="str">
        <f>IF(記入用!N1810="","",ROUNDUP(記入用!N1810,1))</f>
        <v/>
      </c>
      <c r="U1810" s="28" t="str">
        <f>IF(記入用!O1810="","",ROUNDDOWN(記入用!O1810,0))</f>
        <v/>
      </c>
      <c r="W1810" s="28" t="str">
        <f>IF(記入用!P1810="","",ROUNDDOWN(記入用!P1810,0))</f>
        <v/>
      </c>
    </row>
    <row r="1811" spans="1:23">
      <c r="A1811" s="28" t="str">
        <f>IF(記入用!A1811="","",記入用!A1811)</f>
        <v/>
      </c>
      <c r="B1811" s="28" t="str">
        <f>IF(記入用!B1811="","",記入用!B1811)</f>
        <v/>
      </c>
      <c r="C1811" s="28" t="str">
        <f>IF(記入用!C1811="","",記入用!C1811)</f>
        <v/>
      </c>
      <c r="D1811" s="28" t="str">
        <f>IF(記入用!D1811="","",記入用!D1811)</f>
        <v/>
      </c>
      <c r="E1811" s="28" t="str">
        <f>IF(記入用!E1811="","",記入用!E1811)</f>
        <v/>
      </c>
      <c r="F1811" s="28" t="str">
        <f>IF(記入用!F1811="","",記入用!F1811)</f>
        <v/>
      </c>
      <c r="G1811" s="28" t="str">
        <f>IF(OR(記入用!G1811=0,記入用!H1811=0),"",ROUND((記入用!G1811+記入用!H1811)/2,0))</f>
        <v/>
      </c>
      <c r="I1811" s="28" t="str">
        <f>IF(記入用!I1811="","",記入用!I1811)</f>
        <v/>
      </c>
      <c r="K1811" s="28" t="str">
        <f>IF(記入用!J1811="","",ROUNDDOWN(記入用!J1811,0))</f>
        <v/>
      </c>
      <c r="M1811" s="28" t="str">
        <f>IF(記入用!K1811="","",記入用!K1811)</f>
        <v/>
      </c>
      <c r="O1811" s="28" t="str">
        <f>IF(記入用!M1811="","",記入用!M1811)</f>
        <v/>
      </c>
      <c r="Q1811" s="28" t="str">
        <f>IF(記入用!L1811="","",記入用!L1811)</f>
        <v/>
      </c>
      <c r="S1811" s="28" t="str">
        <f>IF(記入用!N1811="","",ROUNDUP(記入用!N1811,1))</f>
        <v/>
      </c>
      <c r="U1811" s="28" t="str">
        <f>IF(記入用!O1811="","",ROUNDDOWN(記入用!O1811,0))</f>
        <v/>
      </c>
      <c r="W1811" s="28" t="str">
        <f>IF(記入用!P1811="","",ROUNDDOWN(記入用!P1811,0))</f>
        <v/>
      </c>
    </row>
    <row r="1812" spans="1:23">
      <c r="A1812" s="28" t="str">
        <f>IF(記入用!A1812="","",記入用!A1812)</f>
        <v/>
      </c>
      <c r="B1812" s="28" t="str">
        <f>IF(記入用!B1812="","",記入用!B1812)</f>
        <v/>
      </c>
      <c r="C1812" s="28" t="str">
        <f>IF(記入用!C1812="","",記入用!C1812)</f>
        <v/>
      </c>
      <c r="D1812" s="28" t="str">
        <f>IF(記入用!D1812="","",記入用!D1812)</f>
        <v/>
      </c>
      <c r="E1812" s="28" t="str">
        <f>IF(記入用!E1812="","",記入用!E1812)</f>
        <v/>
      </c>
      <c r="F1812" s="28" t="str">
        <f>IF(記入用!F1812="","",記入用!F1812)</f>
        <v/>
      </c>
      <c r="G1812" s="28" t="str">
        <f>IF(OR(記入用!G1812=0,記入用!H1812=0),"",ROUND((記入用!G1812+記入用!H1812)/2,0))</f>
        <v/>
      </c>
      <c r="I1812" s="28" t="str">
        <f>IF(記入用!I1812="","",記入用!I1812)</f>
        <v/>
      </c>
      <c r="K1812" s="28" t="str">
        <f>IF(記入用!J1812="","",ROUNDDOWN(記入用!J1812,0))</f>
        <v/>
      </c>
      <c r="M1812" s="28" t="str">
        <f>IF(記入用!K1812="","",記入用!K1812)</f>
        <v/>
      </c>
      <c r="O1812" s="28" t="str">
        <f>IF(記入用!M1812="","",記入用!M1812)</f>
        <v/>
      </c>
      <c r="Q1812" s="28" t="str">
        <f>IF(記入用!L1812="","",記入用!L1812)</f>
        <v/>
      </c>
      <c r="S1812" s="28" t="str">
        <f>IF(記入用!N1812="","",ROUNDUP(記入用!N1812,1))</f>
        <v/>
      </c>
      <c r="U1812" s="28" t="str">
        <f>IF(記入用!O1812="","",ROUNDDOWN(記入用!O1812,0))</f>
        <v/>
      </c>
      <c r="W1812" s="28" t="str">
        <f>IF(記入用!P1812="","",ROUNDDOWN(記入用!P1812,0))</f>
        <v/>
      </c>
    </row>
    <row r="1813" spans="1:23">
      <c r="A1813" s="28" t="str">
        <f>IF(記入用!A1813="","",記入用!A1813)</f>
        <v/>
      </c>
      <c r="B1813" s="28" t="str">
        <f>IF(記入用!B1813="","",記入用!B1813)</f>
        <v/>
      </c>
      <c r="C1813" s="28" t="str">
        <f>IF(記入用!C1813="","",記入用!C1813)</f>
        <v/>
      </c>
      <c r="D1813" s="28" t="str">
        <f>IF(記入用!D1813="","",記入用!D1813)</f>
        <v/>
      </c>
      <c r="E1813" s="28" t="str">
        <f>IF(記入用!E1813="","",記入用!E1813)</f>
        <v/>
      </c>
      <c r="F1813" s="28" t="str">
        <f>IF(記入用!F1813="","",記入用!F1813)</f>
        <v/>
      </c>
      <c r="G1813" s="28" t="str">
        <f>IF(OR(記入用!G1813=0,記入用!H1813=0),"",ROUND((記入用!G1813+記入用!H1813)/2,0))</f>
        <v/>
      </c>
      <c r="I1813" s="28" t="str">
        <f>IF(記入用!I1813="","",記入用!I1813)</f>
        <v/>
      </c>
      <c r="K1813" s="28" t="str">
        <f>IF(記入用!J1813="","",ROUNDDOWN(記入用!J1813,0))</f>
        <v/>
      </c>
      <c r="M1813" s="28" t="str">
        <f>IF(記入用!K1813="","",記入用!K1813)</f>
        <v/>
      </c>
      <c r="O1813" s="28" t="str">
        <f>IF(記入用!M1813="","",記入用!M1813)</f>
        <v/>
      </c>
      <c r="Q1813" s="28" t="str">
        <f>IF(記入用!L1813="","",記入用!L1813)</f>
        <v/>
      </c>
      <c r="S1813" s="28" t="str">
        <f>IF(記入用!N1813="","",ROUNDUP(記入用!N1813,1))</f>
        <v/>
      </c>
      <c r="U1813" s="28" t="str">
        <f>IF(記入用!O1813="","",ROUNDDOWN(記入用!O1813,0))</f>
        <v/>
      </c>
      <c r="W1813" s="28" t="str">
        <f>IF(記入用!P1813="","",ROUNDDOWN(記入用!P1813,0))</f>
        <v/>
      </c>
    </row>
    <row r="1814" spans="1:23">
      <c r="A1814" s="28" t="str">
        <f>IF(記入用!A1814="","",記入用!A1814)</f>
        <v/>
      </c>
      <c r="B1814" s="28" t="str">
        <f>IF(記入用!B1814="","",記入用!B1814)</f>
        <v/>
      </c>
      <c r="C1814" s="28" t="str">
        <f>IF(記入用!C1814="","",記入用!C1814)</f>
        <v/>
      </c>
      <c r="D1814" s="28" t="str">
        <f>IF(記入用!D1814="","",記入用!D1814)</f>
        <v/>
      </c>
      <c r="E1814" s="28" t="str">
        <f>IF(記入用!E1814="","",記入用!E1814)</f>
        <v/>
      </c>
      <c r="F1814" s="28" t="str">
        <f>IF(記入用!F1814="","",記入用!F1814)</f>
        <v/>
      </c>
      <c r="G1814" s="28" t="str">
        <f>IF(OR(記入用!G1814=0,記入用!H1814=0),"",ROUND((記入用!G1814+記入用!H1814)/2,0))</f>
        <v/>
      </c>
      <c r="I1814" s="28" t="str">
        <f>IF(記入用!I1814="","",記入用!I1814)</f>
        <v/>
      </c>
      <c r="K1814" s="28" t="str">
        <f>IF(記入用!J1814="","",ROUNDDOWN(記入用!J1814,0))</f>
        <v/>
      </c>
      <c r="M1814" s="28" t="str">
        <f>IF(記入用!K1814="","",記入用!K1814)</f>
        <v/>
      </c>
      <c r="O1814" s="28" t="str">
        <f>IF(記入用!M1814="","",記入用!M1814)</f>
        <v/>
      </c>
      <c r="Q1814" s="28" t="str">
        <f>IF(記入用!L1814="","",記入用!L1814)</f>
        <v/>
      </c>
      <c r="S1814" s="28" t="str">
        <f>IF(記入用!N1814="","",ROUNDUP(記入用!N1814,1))</f>
        <v/>
      </c>
      <c r="U1814" s="28" t="str">
        <f>IF(記入用!O1814="","",ROUNDDOWN(記入用!O1814,0))</f>
        <v/>
      </c>
      <c r="W1814" s="28" t="str">
        <f>IF(記入用!P1814="","",ROUNDDOWN(記入用!P1814,0))</f>
        <v/>
      </c>
    </row>
    <row r="1815" spans="1:23">
      <c r="A1815" s="28" t="str">
        <f>IF(記入用!A1815="","",記入用!A1815)</f>
        <v/>
      </c>
      <c r="B1815" s="28" t="str">
        <f>IF(記入用!B1815="","",記入用!B1815)</f>
        <v/>
      </c>
      <c r="C1815" s="28" t="str">
        <f>IF(記入用!C1815="","",記入用!C1815)</f>
        <v/>
      </c>
      <c r="D1815" s="28" t="str">
        <f>IF(記入用!D1815="","",記入用!D1815)</f>
        <v/>
      </c>
      <c r="E1815" s="28" t="str">
        <f>IF(記入用!E1815="","",記入用!E1815)</f>
        <v/>
      </c>
      <c r="F1815" s="28" t="str">
        <f>IF(記入用!F1815="","",記入用!F1815)</f>
        <v/>
      </c>
      <c r="G1815" s="28" t="str">
        <f>IF(OR(記入用!G1815=0,記入用!H1815=0),"",ROUND((記入用!G1815+記入用!H1815)/2,0))</f>
        <v/>
      </c>
      <c r="I1815" s="28" t="str">
        <f>IF(記入用!I1815="","",記入用!I1815)</f>
        <v/>
      </c>
      <c r="K1815" s="28" t="str">
        <f>IF(記入用!J1815="","",ROUNDDOWN(記入用!J1815,0))</f>
        <v/>
      </c>
      <c r="M1815" s="28" t="str">
        <f>IF(記入用!K1815="","",記入用!K1815)</f>
        <v/>
      </c>
      <c r="O1815" s="28" t="str">
        <f>IF(記入用!M1815="","",記入用!M1815)</f>
        <v/>
      </c>
      <c r="Q1815" s="28" t="str">
        <f>IF(記入用!L1815="","",記入用!L1815)</f>
        <v/>
      </c>
      <c r="S1815" s="28" t="str">
        <f>IF(記入用!N1815="","",ROUNDUP(記入用!N1815,1))</f>
        <v/>
      </c>
      <c r="U1815" s="28" t="str">
        <f>IF(記入用!O1815="","",ROUNDDOWN(記入用!O1815,0))</f>
        <v/>
      </c>
      <c r="W1815" s="28" t="str">
        <f>IF(記入用!P1815="","",ROUNDDOWN(記入用!P1815,0))</f>
        <v/>
      </c>
    </row>
    <row r="1816" spans="1:23">
      <c r="A1816" s="28" t="str">
        <f>IF(記入用!A1816="","",記入用!A1816)</f>
        <v/>
      </c>
      <c r="B1816" s="28" t="str">
        <f>IF(記入用!B1816="","",記入用!B1816)</f>
        <v/>
      </c>
      <c r="C1816" s="28" t="str">
        <f>IF(記入用!C1816="","",記入用!C1816)</f>
        <v/>
      </c>
      <c r="D1816" s="28" t="str">
        <f>IF(記入用!D1816="","",記入用!D1816)</f>
        <v/>
      </c>
      <c r="E1816" s="28" t="str">
        <f>IF(記入用!E1816="","",記入用!E1816)</f>
        <v/>
      </c>
      <c r="F1816" s="28" t="str">
        <f>IF(記入用!F1816="","",記入用!F1816)</f>
        <v/>
      </c>
      <c r="G1816" s="28" t="str">
        <f>IF(OR(記入用!G1816=0,記入用!H1816=0),"",ROUND((記入用!G1816+記入用!H1816)/2,0))</f>
        <v/>
      </c>
      <c r="I1816" s="28" t="str">
        <f>IF(記入用!I1816="","",記入用!I1816)</f>
        <v/>
      </c>
      <c r="K1816" s="28" t="str">
        <f>IF(記入用!J1816="","",ROUNDDOWN(記入用!J1816,0))</f>
        <v/>
      </c>
      <c r="M1816" s="28" t="str">
        <f>IF(記入用!K1816="","",記入用!K1816)</f>
        <v/>
      </c>
      <c r="O1816" s="28" t="str">
        <f>IF(記入用!M1816="","",記入用!M1816)</f>
        <v/>
      </c>
      <c r="Q1816" s="28" t="str">
        <f>IF(記入用!L1816="","",記入用!L1816)</f>
        <v/>
      </c>
      <c r="S1816" s="28" t="str">
        <f>IF(記入用!N1816="","",ROUNDUP(記入用!N1816,1))</f>
        <v/>
      </c>
      <c r="U1816" s="28" t="str">
        <f>IF(記入用!O1816="","",ROUNDDOWN(記入用!O1816,0))</f>
        <v/>
      </c>
      <c r="W1816" s="28" t="str">
        <f>IF(記入用!P1816="","",ROUNDDOWN(記入用!P1816,0))</f>
        <v/>
      </c>
    </row>
    <row r="1817" spans="1:23">
      <c r="A1817" s="28" t="str">
        <f>IF(記入用!A1817="","",記入用!A1817)</f>
        <v/>
      </c>
      <c r="B1817" s="28" t="str">
        <f>IF(記入用!B1817="","",記入用!B1817)</f>
        <v/>
      </c>
      <c r="C1817" s="28" t="str">
        <f>IF(記入用!C1817="","",記入用!C1817)</f>
        <v/>
      </c>
      <c r="D1817" s="28" t="str">
        <f>IF(記入用!D1817="","",記入用!D1817)</f>
        <v/>
      </c>
      <c r="E1817" s="28" t="str">
        <f>IF(記入用!E1817="","",記入用!E1817)</f>
        <v/>
      </c>
      <c r="F1817" s="28" t="str">
        <f>IF(記入用!F1817="","",記入用!F1817)</f>
        <v/>
      </c>
      <c r="G1817" s="28" t="str">
        <f>IF(OR(記入用!G1817=0,記入用!H1817=0),"",ROUND((記入用!G1817+記入用!H1817)/2,0))</f>
        <v/>
      </c>
      <c r="I1817" s="28" t="str">
        <f>IF(記入用!I1817="","",記入用!I1817)</f>
        <v/>
      </c>
      <c r="K1817" s="28" t="str">
        <f>IF(記入用!J1817="","",ROUNDDOWN(記入用!J1817,0))</f>
        <v/>
      </c>
      <c r="M1817" s="28" t="str">
        <f>IF(記入用!K1817="","",記入用!K1817)</f>
        <v/>
      </c>
      <c r="O1817" s="28" t="str">
        <f>IF(記入用!M1817="","",記入用!M1817)</f>
        <v/>
      </c>
      <c r="Q1817" s="28" t="str">
        <f>IF(記入用!L1817="","",記入用!L1817)</f>
        <v/>
      </c>
      <c r="S1817" s="28" t="str">
        <f>IF(記入用!N1817="","",ROUNDUP(記入用!N1817,1))</f>
        <v/>
      </c>
      <c r="U1817" s="28" t="str">
        <f>IF(記入用!O1817="","",ROUNDDOWN(記入用!O1817,0))</f>
        <v/>
      </c>
      <c r="W1817" s="28" t="str">
        <f>IF(記入用!P1817="","",ROUNDDOWN(記入用!P1817,0))</f>
        <v/>
      </c>
    </row>
    <row r="1818" spans="1:23">
      <c r="A1818" s="28" t="str">
        <f>IF(記入用!A1818="","",記入用!A1818)</f>
        <v/>
      </c>
      <c r="B1818" s="28" t="str">
        <f>IF(記入用!B1818="","",記入用!B1818)</f>
        <v/>
      </c>
      <c r="C1818" s="28" t="str">
        <f>IF(記入用!C1818="","",記入用!C1818)</f>
        <v/>
      </c>
      <c r="D1818" s="28" t="str">
        <f>IF(記入用!D1818="","",記入用!D1818)</f>
        <v/>
      </c>
      <c r="E1818" s="28" t="str">
        <f>IF(記入用!E1818="","",記入用!E1818)</f>
        <v/>
      </c>
      <c r="F1818" s="28" t="str">
        <f>IF(記入用!F1818="","",記入用!F1818)</f>
        <v/>
      </c>
      <c r="G1818" s="28" t="str">
        <f>IF(OR(記入用!G1818=0,記入用!H1818=0),"",ROUND((記入用!G1818+記入用!H1818)/2,0))</f>
        <v/>
      </c>
      <c r="I1818" s="28" t="str">
        <f>IF(記入用!I1818="","",記入用!I1818)</f>
        <v/>
      </c>
      <c r="K1818" s="28" t="str">
        <f>IF(記入用!J1818="","",ROUNDDOWN(記入用!J1818,0))</f>
        <v/>
      </c>
      <c r="M1818" s="28" t="str">
        <f>IF(記入用!K1818="","",記入用!K1818)</f>
        <v/>
      </c>
      <c r="O1818" s="28" t="str">
        <f>IF(記入用!M1818="","",記入用!M1818)</f>
        <v/>
      </c>
      <c r="Q1818" s="28" t="str">
        <f>IF(記入用!L1818="","",記入用!L1818)</f>
        <v/>
      </c>
      <c r="S1818" s="28" t="str">
        <f>IF(記入用!N1818="","",ROUNDUP(記入用!N1818,1))</f>
        <v/>
      </c>
      <c r="U1818" s="28" t="str">
        <f>IF(記入用!O1818="","",ROUNDDOWN(記入用!O1818,0))</f>
        <v/>
      </c>
      <c r="W1818" s="28" t="str">
        <f>IF(記入用!P1818="","",ROUNDDOWN(記入用!P1818,0))</f>
        <v/>
      </c>
    </row>
    <row r="1819" spans="1:23">
      <c r="A1819" s="28" t="str">
        <f>IF(記入用!A1819="","",記入用!A1819)</f>
        <v/>
      </c>
      <c r="B1819" s="28" t="str">
        <f>IF(記入用!B1819="","",記入用!B1819)</f>
        <v/>
      </c>
      <c r="C1819" s="28" t="str">
        <f>IF(記入用!C1819="","",記入用!C1819)</f>
        <v/>
      </c>
      <c r="D1819" s="28" t="str">
        <f>IF(記入用!D1819="","",記入用!D1819)</f>
        <v/>
      </c>
      <c r="E1819" s="28" t="str">
        <f>IF(記入用!E1819="","",記入用!E1819)</f>
        <v/>
      </c>
      <c r="F1819" s="28" t="str">
        <f>IF(記入用!F1819="","",記入用!F1819)</f>
        <v/>
      </c>
      <c r="G1819" s="28" t="str">
        <f>IF(OR(記入用!G1819=0,記入用!H1819=0),"",ROUND((記入用!G1819+記入用!H1819)/2,0))</f>
        <v/>
      </c>
      <c r="I1819" s="28" t="str">
        <f>IF(記入用!I1819="","",記入用!I1819)</f>
        <v/>
      </c>
      <c r="K1819" s="28" t="str">
        <f>IF(記入用!J1819="","",ROUNDDOWN(記入用!J1819,0))</f>
        <v/>
      </c>
      <c r="M1819" s="28" t="str">
        <f>IF(記入用!K1819="","",記入用!K1819)</f>
        <v/>
      </c>
      <c r="O1819" s="28" t="str">
        <f>IF(記入用!M1819="","",記入用!M1819)</f>
        <v/>
      </c>
      <c r="Q1819" s="28" t="str">
        <f>IF(記入用!L1819="","",記入用!L1819)</f>
        <v/>
      </c>
      <c r="S1819" s="28" t="str">
        <f>IF(記入用!N1819="","",ROUNDUP(記入用!N1819,1))</f>
        <v/>
      </c>
      <c r="U1819" s="28" t="str">
        <f>IF(記入用!O1819="","",ROUNDDOWN(記入用!O1819,0))</f>
        <v/>
      </c>
      <c r="W1819" s="28" t="str">
        <f>IF(記入用!P1819="","",ROUNDDOWN(記入用!P1819,0))</f>
        <v/>
      </c>
    </row>
    <row r="1820" spans="1:23">
      <c r="A1820" s="28" t="str">
        <f>IF(記入用!A1820="","",記入用!A1820)</f>
        <v/>
      </c>
      <c r="B1820" s="28" t="str">
        <f>IF(記入用!B1820="","",記入用!B1820)</f>
        <v/>
      </c>
      <c r="C1820" s="28" t="str">
        <f>IF(記入用!C1820="","",記入用!C1820)</f>
        <v/>
      </c>
      <c r="D1820" s="28" t="str">
        <f>IF(記入用!D1820="","",記入用!D1820)</f>
        <v/>
      </c>
      <c r="E1820" s="28" t="str">
        <f>IF(記入用!E1820="","",記入用!E1820)</f>
        <v/>
      </c>
      <c r="F1820" s="28" t="str">
        <f>IF(記入用!F1820="","",記入用!F1820)</f>
        <v/>
      </c>
      <c r="G1820" s="28" t="str">
        <f>IF(OR(記入用!G1820=0,記入用!H1820=0),"",ROUND((記入用!G1820+記入用!H1820)/2,0))</f>
        <v/>
      </c>
      <c r="I1820" s="28" t="str">
        <f>IF(記入用!I1820="","",記入用!I1820)</f>
        <v/>
      </c>
      <c r="K1820" s="28" t="str">
        <f>IF(記入用!J1820="","",ROUNDDOWN(記入用!J1820,0))</f>
        <v/>
      </c>
      <c r="M1820" s="28" t="str">
        <f>IF(記入用!K1820="","",記入用!K1820)</f>
        <v/>
      </c>
      <c r="O1820" s="28" t="str">
        <f>IF(記入用!M1820="","",記入用!M1820)</f>
        <v/>
      </c>
      <c r="Q1820" s="28" t="str">
        <f>IF(記入用!L1820="","",記入用!L1820)</f>
        <v/>
      </c>
      <c r="S1820" s="28" t="str">
        <f>IF(記入用!N1820="","",ROUNDUP(記入用!N1820,1))</f>
        <v/>
      </c>
      <c r="U1820" s="28" t="str">
        <f>IF(記入用!O1820="","",ROUNDDOWN(記入用!O1820,0))</f>
        <v/>
      </c>
      <c r="W1820" s="28" t="str">
        <f>IF(記入用!P1820="","",ROUNDDOWN(記入用!P1820,0))</f>
        <v/>
      </c>
    </row>
    <row r="1821" spans="1:23">
      <c r="A1821" s="28" t="str">
        <f>IF(記入用!A1821="","",記入用!A1821)</f>
        <v/>
      </c>
      <c r="B1821" s="28" t="str">
        <f>IF(記入用!B1821="","",記入用!B1821)</f>
        <v/>
      </c>
      <c r="C1821" s="28" t="str">
        <f>IF(記入用!C1821="","",記入用!C1821)</f>
        <v/>
      </c>
      <c r="D1821" s="28" t="str">
        <f>IF(記入用!D1821="","",記入用!D1821)</f>
        <v/>
      </c>
      <c r="E1821" s="28" t="str">
        <f>IF(記入用!E1821="","",記入用!E1821)</f>
        <v/>
      </c>
      <c r="F1821" s="28" t="str">
        <f>IF(記入用!F1821="","",記入用!F1821)</f>
        <v/>
      </c>
      <c r="G1821" s="28" t="str">
        <f>IF(OR(記入用!G1821=0,記入用!H1821=0),"",ROUND((記入用!G1821+記入用!H1821)/2,0))</f>
        <v/>
      </c>
      <c r="I1821" s="28" t="str">
        <f>IF(記入用!I1821="","",記入用!I1821)</f>
        <v/>
      </c>
      <c r="K1821" s="28" t="str">
        <f>IF(記入用!J1821="","",ROUNDDOWN(記入用!J1821,0))</f>
        <v/>
      </c>
      <c r="M1821" s="28" t="str">
        <f>IF(記入用!K1821="","",記入用!K1821)</f>
        <v/>
      </c>
      <c r="O1821" s="28" t="str">
        <f>IF(記入用!M1821="","",記入用!M1821)</f>
        <v/>
      </c>
      <c r="Q1821" s="28" t="str">
        <f>IF(記入用!L1821="","",記入用!L1821)</f>
        <v/>
      </c>
      <c r="S1821" s="28" t="str">
        <f>IF(記入用!N1821="","",ROUNDUP(記入用!N1821,1))</f>
        <v/>
      </c>
      <c r="U1821" s="28" t="str">
        <f>IF(記入用!O1821="","",ROUNDDOWN(記入用!O1821,0))</f>
        <v/>
      </c>
      <c r="W1821" s="28" t="str">
        <f>IF(記入用!P1821="","",ROUNDDOWN(記入用!P1821,0))</f>
        <v/>
      </c>
    </row>
    <row r="1822" spans="1:23">
      <c r="A1822" s="28" t="str">
        <f>IF(記入用!A1822="","",記入用!A1822)</f>
        <v/>
      </c>
      <c r="B1822" s="28" t="str">
        <f>IF(記入用!B1822="","",記入用!B1822)</f>
        <v/>
      </c>
      <c r="C1822" s="28" t="str">
        <f>IF(記入用!C1822="","",記入用!C1822)</f>
        <v/>
      </c>
      <c r="D1822" s="28" t="str">
        <f>IF(記入用!D1822="","",記入用!D1822)</f>
        <v/>
      </c>
      <c r="E1822" s="28" t="str">
        <f>IF(記入用!E1822="","",記入用!E1822)</f>
        <v/>
      </c>
      <c r="F1822" s="28" t="str">
        <f>IF(記入用!F1822="","",記入用!F1822)</f>
        <v/>
      </c>
      <c r="G1822" s="28" t="str">
        <f>IF(OR(記入用!G1822=0,記入用!H1822=0),"",ROUND((記入用!G1822+記入用!H1822)/2,0))</f>
        <v/>
      </c>
      <c r="I1822" s="28" t="str">
        <f>IF(記入用!I1822="","",記入用!I1822)</f>
        <v/>
      </c>
      <c r="K1822" s="28" t="str">
        <f>IF(記入用!J1822="","",ROUNDDOWN(記入用!J1822,0))</f>
        <v/>
      </c>
      <c r="M1822" s="28" t="str">
        <f>IF(記入用!K1822="","",記入用!K1822)</f>
        <v/>
      </c>
      <c r="O1822" s="28" t="str">
        <f>IF(記入用!M1822="","",記入用!M1822)</f>
        <v/>
      </c>
      <c r="Q1822" s="28" t="str">
        <f>IF(記入用!L1822="","",記入用!L1822)</f>
        <v/>
      </c>
      <c r="S1822" s="28" t="str">
        <f>IF(記入用!N1822="","",ROUNDUP(記入用!N1822,1))</f>
        <v/>
      </c>
      <c r="U1822" s="28" t="str">
        <f>IF(記入用!O1822="","",ROUNDDOWN(記入用!O1822,0))</f>
        <v/>
      </c>
      <c r="W1822" s="28" t="str">
        <f>IF(記入用!P1822="","",ROUNDDOWN(記入用!P1822,0))</f>
        <v/>
      </c>
    </row>
    <row r="1823" spans="1:23">
      <c r="A1823" s="28" t="str">
        <f>IF(記入用!A1823="","",記入用!A1823)</f>
        <v/>
      </c>
      <c r="B1823" s="28" t="str">
        <f>IF(記入用!B1823="","",記入用!B1823)</f>
        <v/>
      </c>
      <c r="C1823" s="28" t="str">
        <f>IF(記入用!C1823="","",記入用!C1823)</f>
        <v/>
      </c>
      <c r="D1823" s="28" t="str">
        <f>IF(記入用!D1823="","",記入用!D1823)</f>
        <v/>
      </c>
      <c r="E1823" s="28" t="str">
        <f>IF(記入用!E1823="","",記入用!E1823)</f>
        <v/>
      </c>
      <c r="F1823" s="28" t="str">
        <f>IF(記入用!F1823="","",記入用!F1823)</f>
        <v/>
      </c>
      <c r="G1823" s="28" t="str">
        <f>IF(OR(記入用!G1823=0,記入用!H1823=0),"",ROUND((記入用!G1823+記入用!H1823)/2,0))</f>
        <v/>
      </c>
      <c r="I1823" s="28" t="str">
        <f>IF(記入用!I1823="","",記入用!I1823)</f>
        <v/>
      </c>
      <c r="K1823" s="28" t="str">
        <f>IF(記入用!J1823="","",ROUNDDOWN(記入用!J1823,0))</f>
        <v/>
      </c>
      <c r="M1823" s="28" t="str">
        <f>IF(記入用!K1823="","",記入用!K1823)</f>
        <v/>
      </c>
      <c r="O1823" s="28" t="str">
        <f>IF(記入用!M1823="","",記入用!M1823)</f>
        <v/>
      </c>
      <c r="Q1823" s="28" t="str">
        <f>IF(記入用!L1823="","",記入用!L1823)</f>
        <v/>
      </c>
      <c r="S1823" s="28" t="str">
        <f>IF(記入用!N1823="","",ROUNDUP(記入用!N1823,1))</f>
        <v/>
      </c>
      <c r="U1823" s="28" t="str">
        <f>IF(記入用!O1823="","",ROUNDDOWN(記入用!O1823,0))</f>
        <v/>
      </c>
      <c r="W1823" s="28" t="str">
        <f>IF(記入用!P1823="","",ROUNDDOWN(記入用!P1823,0))</f>
        <v/>
      </c>
    </row>
    <row r="1824" spans="1:23">
      <c r="A1824" s="28" t="str">
        <f>IF(記入用!A1824="","",記入用!A1824)</f>
        <v/>
      </c>
      <c r="B1824" s="28" t="str">
        <f>IF(記入用!B1824="","",記入用!B1824)</f>
        <v/>
      </c>
      <c r="C1824" s="28" t="str">
        <f>IF(記入用!C1824="","",記入用!C1824)</f>
        <v/>
      </c>
      <c r="D1824" s="28" t="str">
        <f>IF(記入用!D1824="","",記入用!D1824)</f>
        <v/>
      </c>
      <c r="E1824" s="28" t="str">
        <f>IF(記入用!E1824="","",記入用!E1824)</f>
        <v/>
      </c>
      <c r="F1824" s="28" t="str">
        <f>IF(記入用!F1824="","",記入用!F1824)</f>
        <v/>
      </c>
      <c r="G1824" s="28" t="str">
        <f>IF(OR(記入用!G1824=0,記入用!H1824=0),"",ROUND((記入用!G1824+記入用!H1824)/2,0))</f>
        <v/>
      </c>
      <c r="I1824" s="28" t="str">
        <f>IF(記入用!I1824="","",記入用!I1824)</f>
        <v/>
      </c>
      <c r="K1824" s="28" t="str">
        <f>IF(記入用!J1824="","",ROUNDDOWN(記入用!J1824,0))</f>
        <v/>
      </c>
      <c r="M1824" s="28" t="str">
        <f>IF(記入用!K1824="","",記入用!K1824)</f>
        <v/>
      </c>
      <c r="O1824" s="28" t="str">
        <f>IF(記入用!M1824="","",記入用!M1824)</f>
        <v/>
      </c>
      <c r="Q1824" s="28" t="str">
        <f>IF(記入用!L1824="","",記入用!L1824)</f>
        <v/>
      </c>
      <c r="S1824" s="28" t="str">
        <f>IF(記入用!N1824="","",ROUNDUP(記入用!N1824,1))</f>
        <v/>
      </c>
      <c r="U1824" s="28" t="str">
        <f>IF(記入用!O1824="","",ROUNDDOWN(記入用!O1824,0))</f>
        <v/>
      </c>
      <c r="W1824" s="28" t="str">
        <f>IF(記入用!P1824="","",ROUNDDOWN(記入用!P1824,0))</f>
        <v/>
      </c>
    </row>
    <row r="1825" spans="1:23">
      <c r="A1825" s="28" t="str">
        <f>IF(記入用!A1825="","",記入用!A1825)</f>
        <v/>
      </c>
      <c r="B1825" s="28" t="str">
        <f>IF(記入用!B1825="","",記入用!B1825)</f>
        <v/>
      </c>
      <c r="C1825" s="28" t="str">
        <f>IF(記入用!C1825="","",記入用!C1825)</f>
        <v/>
      </c>
      <c r="D1825" s="28" t="str">
        <f>IF(記入用!D1825="","",記入用!D1825)</f>
        <v/>
      </c>
      <c r="E1825" s="28" t="str">
        <f>IF(記入用!E1825="","",記入用!E1825)</f>
        <v/>
      </c>
      <c r="F1825" s="28" t="str">
        <f>IF(記入用!F1825="","",記入用!F1825)</f>
        <v/>
      </c>
      <c r="G1825" s="28" t="str">
        <f>IF(OR(記入用!G1825=0,記入用!H1825=0),"",ROUND((記入用!G1825+記入用!H1825)/2,0))</f>
        <v/>
      </c>
      <c r="I1825" s="28" t="str">
        <f>IF(記入用!I1825="","",記入用!I1825)</f>
        <v/>
      </c>
      <c r="K1825" s="28" t="str">
        <f>IF(記入用!J1825="","",ROUNDDOWN(記入用!J1825,0))</f>
        <v/>
      </c>
      <c r="M1825" s="28" t="str">
        <f>IF(記入用!K1825="","",記入用!K1825)</f>
        <v/>
      </c>
      <c r="O1825" s="28" t="str">
        <f>IF(記入用!M1825="","",記入用!M1825)</f>
        <v/>
      </c>
      <c r="Q1825" s="28" t="str">
        <f>IF(記入用!L1825="","",記入用!L1825)</f>
        <v/>
      </c>
      <c r="S1825" s="28" t="str">
        <f>IF(記入用!N1825="","",ROUNDUP(記入用!N1825,1))</f>
        <v/>
      </c>
      <c r="U1825" s="28" t="str">
        <f>IF(記入用!O1825="","",ROUNDDOWN(記入用!O1825,0))</f>
        <v/>
      </c>
      <c r="W1825" s="28" t="str">
        <f>IF(記入用!P1825="","",ROUNDDOWN(記入用!P1825,0))</f>
        <v/>
      </c>
    </row>
    <row r="1826" spans="1:23">
      <c r="A1826" s="28" t="str">
        <f>IF(記入用!A1826="","",記入用!A1826)</f>
        <v/>
      </c>
      <c r="B1826" s="28" t="str">
        <f>IF(記入用!B1826="","",記入用!B1826)</f>
        <v/>
      </c>
      <c r="C1826" s="28" t="str">
        <f>IF(記入用!C1826="","",記入用!C1826)</f>
        <v/>
      </c>
      <c r="D1826" s="28" t="str">
        <f>IF(記入用!D1826="","",記入用!D1826)</f>
        <v/>
      </c>
      <c r="E1826" s="28" t="str">
        <f>IF(記入用!E1826="","",記入用!E1826)</f>
        <v/>
      </c>
      <c r="F1826" s="28" t="str">
        <f>IF(記入用!F1826="","",記入用!F1826)</f>
        <v/>
      </c>
      <c r="G1826" s="28" t="str">
        <f>IF(OR(記入用!G1826=0,記入用!H1826=0),"",ROUND((記入用!G1826+記入用!H1826)/2,0))</f>
        <v/>
      </c>
      <c r="I1826" s="28" t="str">
        <f>IF(記入用!I1826="","",記入用!I1826)</f>
        <v/>
      </c>
      <c r="K1826" s="28" t="str">
        <f>IF(記入用!J1826="","",ROUNDDOWN(記入用!J1826,0))</f>
        <v/>
      </c>
      <c r="M1826" s="28" t="str">
        <f>IF(記入用!K1826="","",記入用!K1826)</f>
        <v/>
      </c>
      <c r="O1826" s="28" t="str">
        <f>IF(記入用!M1826="","",記入用!M1826)</f>
        <v/>
      </c>
      <c r="Q1826" s="28" t="str">
        <f>IF(記入用!L1826="","",記入用!L1826)</f>
        <v/>
      </c>
      <c r="S1826" s="28" t="str">
        <f>IF(記入用!N1826="","",ROUNDUP(記入用!N1826,1))</f>
        <v/>
      </c>
      <c r="U1826" s="28" t="str">
        <f>IF(記入用!O1826="","",ROUNDDOWN(記入用!O1826,0))</f>
        <v/>
      </c>
      <c r="W1826" s="28" t="str">
        <f>IF(記入用!P1826="","",ROUNDDOWN(記入用!P1826,0))</f>
        <v/>
      </c>
    </row>
    <row r="1827" spans="1:23">
      <c r="A1827" s="28" t="str">
        <f>IF(記入用!A1827="","",記入用!A1827)</f>
        <v/>
      </c>
      <c r="B1827" s="28" t="str">
        <f>IF(記入用!B1827="","",記入用!B1827)</f>
        <v/>
      </c>
      <c r="C1827" s="28" t="str">
        <f>IF(記入用!C1827="","",記入用!C1827)</f>
        <v/>
      </c>
      <c r="D1827" s="28" t="str">
        <f>IF(記入用!D1827="","",記入用!D1827)</f>
        <v/>
      </c>
      <c r="E1827" s="28" t="str">
        <f>IF(記入用!E1827="","",記入用!E1827)</f>
        <v/>
      </c>
      <c r="F1827" s="28" t="str">
        <f>IF(記入用!F1827="","",記入用!F1827)</f>
        <v/>
      </c>
      <c r="G1827" s="28" t="str">
        <f>IF(OR(記入用!G1827=0,記入用!H1827=0),"",ROUND((記入用!G1827+記入用!H1827)/2,0))</f>
        <v/>
      </c>
      <c r="I1827" s="28" t="str">
        <f>IF(記入用!I1827="","",記入用!I1827)</f>
        <v/>
      </c>
      <c r="K1827" s="28" t="str">
        <f>IF(記入用!J1827="","",ROUNDDOWN(記入用!J1827,0))</f>
        <v/>
      </c>
      <c r="M1827" s="28" t="str">
        <f>IF(記入用!K1827="","",記入用!K1827)</f>
        <v/>
      </c>
      <c r="O1827" s="28" t="str">
        <f>IF(記入用!M1827="","",記入用!M1827)</f>
        <v/>
      </c>
      <c r="Q1827" s="28" t="str">
        <f>IF(記入用!L1827="","",記入用!L1827)</f>
        <v/>
      </c>
      <c r="S1827" s="28" t="str">
        <f>IF(記入用!N1827="","",ROUNDUP(記入用!N1827,1))</f>
        <v/>
      </c>
      <c r="U1827" s="28" t="str">
        <f>IF(記入用!O1827="","",ROUNDDOWN(記入用!O1827,0))</f>
        <v/>
      </c>
      <c r="W1827" s="28" t="str">
        <f>IF(記入用!P1827="","",ROUNDDOWN(記入用!P1827,0))</f>
        <v/>
      </c>
    </row>
    <row r="1828" spans="1:23">
      <c r="A1828" s="28" t="str">
        <f>IF(記入用!A1828="","",記入用!A1828)</f>
        <v/>
      </c>
      <c r="B1828" s="28" t="str">
        <f>IF(記入用!B1828="","",記入用!B1828)</f>
        <v/>
      </c>
      <c r="C1828" s="28" t="str">
        <f>IF(記入用!C1828="","",記入用!C1828)</f>
        <v/>
      </c>
      <c r="D1828" s="28" t="str">
        <f>IF(記入用!D1828="","",記入用!D1828)</f>
        <v/>
      </c>
      <c r="E1828" s="28" t="str">
        <f>IF(記入用!E1828="","",記入用!E1828)</f>
        <v/>
      </c>
      <c r="F1828" s="28" t="str">
        <f>IF(記入用!F1828="","",記入用!F1828)</f>
        <v/>
      </c>
      <c r="G1828" s="28" t="str">
        <f>IF(OR(記入用!G1828=0,記入用!H1828=0),"",ROUND((記入用!G1828+記入用!H1828)/2,0))</f>
        <v/>
      </c>
      <c r="I1828" s="28" t="str">
        <f>IF(記入用!I1828="","",記入用!I1828)</f>
        <v/>
      </c>
      <c r="K1828" s="28" t="str">
        <f>IF(記入用!J1828="","",ROUNDDOWN(記入用!J1828,0))</f>
        <v/>
      </c>
      <c r="M1828" s="28" t="str">
        <f>IF(記入用!K1828="","",記入用!K1828)</f>
        <v/>
      </c>
      <c r="O1828" s="28" t="str">
        <f>IF(記入用!M1828="","",記入用!M1828)</f>
        <v/>
      </c>
      <c r="Q1828" s="28" t="str">
        <f>IF(記入用!L1828="","",記入用!L1828)</f>
        <v/>
      </c>
      <c r="S1828" s="28" t="str">
        <f>IF(記入用!N1828="","",ROUNDUP(記入用!N1828,1))</f>
        <v/>
      </c>
      <c r="U1828" s="28" t="str">
        <f>IF(記入用!O1828="","",ROUNDDOWN(記入用!O1828,0))</f>
        <v/>
      </c>
      <c r="W1828" s="28" t="str">
        <f>IF(記入用!P1828="","",ROUNDDOWN(記入用!P1828,0))</f>
        <v/>
      </c>
    </row>
    <row r="1829" spans="1:23">
      <c r="A1829" s="28" t="str">
        <f>IF(記入用!A1829="","",記入用!A1829)</f>
        <v/>
      </c>
      <c r="B1829" s="28" t="str">
        <f>IF(記入用!B1829="","",記入用!B1829)</f>
        <v/>
      </c>
      <c r="C1829" s="28" t="str">
        <f>IF(記入用!C1829="","",記入用!C1829)</f>
        <v/>
      </c>
      <c r="D1829" s="28" t="str">
        <f>IF(記入用!D1829="","",記入用!D1829)</f>
        <v/>
      </c>
      <c r="E1829" s="28" t="str">
        <f>IF(記入用!E1829="","",記入用!E1829)</f>
        <v/>
      </c>
      <c r="F1829" s="28" t="str">
        <f>IF(記入用!F1829="","",記入用!F1829)</f>
        <v/>
      </c>
      <c r="G1829" s="28" t="str">
        <f>IF(OR(記入用!G1829=0,記入用!H1829=0),"",ROUND((記入用!G1829+記入用!H1829)/2,0))</f>
        <v/>
      </c>
      <c r="I1829" s="28" t="str">
        <f>IF(記入用!I1829="","",記入用!I1829)</f>
        <v/>
      </c>
      <c r="K1829" s="28" t="str">
        <f>IF(記入用!J1829="","",ROUNDDOWN(記入用!J1829,0))</f>
        <v/>
      </c>
      <c r="M1829" s="28" t="str">
        <f>IF(記入用!K1829="","",記入用!K1829)</f>
        <v/>
      </c>
      <c r="O1829" s="28" t="str">
        <f>IF(記入用!M1829="","",記入用!M1829)</f>
        <v/>
      </c>
      <c r="Q1829" s="28" t="str">
        <f>IF(記入用!L1829="","",記入用!L1829)</f>
        <v/>
      </c>
      <c r="S1829" s="28" t="str">
        <f>IF(記入用!N1829="","",ROUNDUP(記入用!N1829,1))</f>
        <v/>
      </c>
      <c r="U1829" s="28" t="str">
        <f>IF(記入用!O1829="","",ROUNDDOWN(記入用!O1829,0))</f>
        <v/>
      </c>
      <c r="W1829" s="28" t="str">
        <f>IF(記入用!P1829="","",ROUNDDOWN(記入用!P1829,0))</f>
        <v/>
      </c>
    </row>
    <row r="1830" spans="1:23">
      <c r="A1830" s="28" t="str">
        <f>IF(記入用!A1830="","",記入用!A1830)</f>
        <v/>
      </c>
      <c r="B1830" s="28" t="str">
        <f>IF(記入用!B1830="","",記入用!B1830)</f>
        <v/>
      </c>
      <c r="C1830" s="28" t="str">
        <f>IF(記入用!C1830="","",記入用!C1830)</f>
        <v/>
      </c>
      <c r="D1830" s="28" t="str">
        <f>IF(記入用!D1830="","",記入用!D1830)</f>
        <v/>
      </c>
      <c r="E1830" s="28" t="str">
        <f>IF(記入用!E1830="","",記入用!E1830)</f>
        <v/>
      </c>
      <c r="F1830" s="28" t="str">
        <f>IF(記入用!F1830="","",記入用!F1830)</f>
        <v/>
      </c>
      <c r="G1830" s="28" t="str">
        <f>IF(OR(記入用!G1830=0,記入用!H1830=0),"",ROUND((記入用!G1830+記入用!H1830)/2,0))</f>
        <v/>
      </c>
      <c r="I1830" s="28" t="str">
        <f>IF(記入用!I1830="","",記入用!I1830)</f>
        <v/>
      </c>
      <c r="K1830" s="28" t="str">
        <f>IF(記入用!J1830="","",ROUNDDOWN(記入用!J1830,0))</f>
        <v/>
      </c>
      <c r="M1830" s="28" t="str">
        <f>IF(記入用!K1830="","",記入用!K1830)</f>
        <v/>
      </c>
      <c r="O1830" s="28" t="str">
        <f>IF(記入用!M1830="","",記入用!M1830)</f>
        <v/>
      </c>
      <c r="Q1830" s="28" t="str">
        <f>IF(記入用!L1830="","",記入用!L1830)</f>
        <v/>
      </c>
      <c r="S1830" s="28" t="str">
        <f>IF(記入用!N1830="","",ROUNDUP(記入用!N1830,1))</f>
        <v/>
      </c>
      <c r="U1830" s="28" t="str">
        <f>IF(記入用!O1830="","",ROUNDDOWN(記入用!O1830,0))</f>
        <v/>
      </c>
      <c r="W1830" s="28" t="str">
        <f>IF(記入用!P1830="","",ROUNDDOWN(記入用!P1830,0))</f>
        <v/>
      </c>
    </row>
    <row r="1831" spans="1:23">
      <c r="A1831" s="28" t="str">
        <f>IF(記入用!A1831="","",記入用!A1831)</f>
        <v/>
      </c>
      <c r="B1831" s="28" t="str">
        <f>IF(記入用!B1831="","",記入用!B1831)</f>
        <v/>
      </c>
      <c r="C1831" s="28" t="str">
        <f>IF(記入用!C1831="","",記入用!C1831)</f>
        <v/>
      </c>
      <c r="D1831" s="28" t="str">
        <f>IF(記入用!D1831="","",記入用!D1831)</f>
        <v/>
      </c>
      <c r="E1831" s="28" t="str">
        <f>IF(記入用!E1831="","",記入用!E1831)</f>
        <v/>
      </c>
      <c r="F1831" s="28" t="str">
        <f>IF(記入用!F1831="","",記入用!F1831)</f>
        <v/>
      </c>
      <c r="G1831" s="28" t="str">
        <f>IF(OR(記入用!G1831=0,記入用!H1831=0),"",ROUND((記入用!G1831+記入用!H1831)/2,0))</f>
        <v/>
      </c>
      <c r="I1831" s="28" t="str">
        <f>IF(記入用!I1831="","",記入用!I1831)</f>
        <v/>
      </c>
      <c r="K1831" s="28" t="str">
        <f>IF(記入用!J1831="","",ROUNDDOWN(記入用!J1831,0))</f>
        <v/>
      </c>
      <c r="M1831" s="28" t="str">
        <f>IF(記入用!K1831="","",記入用!K1831)</f>
        <v/>
      </c>
      <c r="O1831" s="28" t="str">
        <f>IF(記入用!M1831="","",記入用!M1831)</f>
        <v/>
      </c>
      <c r="Q1831" s="28" t="str">
        <f>IF(記入用!L1831="","",記入用!L1831)</f>
        <v/>
      </c>
      <c r="S1831" s="28" t="str">
        <f>IF(記入用!N1831="","",ROUNDUP(記入用!N1831,1))</f>
        <v/>
      </c>
      <c r="U1831" s="28" t="str">
        <f>IF(記入用!O1831="","",ROUNDDOWN(記入用!O1831,0))</f>
        <v/>
      </c>
      <c r="W1831" s="28" t="str">
        <f>IF(記入用!P1831="","",ROUNDDOWN(記入用!P1831,0))</f>
        <v/>
      </c>
    </row>
    <row r="1832" spans="1:23">
      <c r="A1832" s="28" t="str">
        <f>IF(記入用!A1832="","",記入用!A1832)</f>
        <v/>
      </c>
      <c r="B1832" s="28" t="str">
        <f>IF(記入用!B1832="","",記入用!B1832)</f>
        <v/>
      </c>
      <c r="C1832" s="28" t="str">
        <f>IF(記入用!C1832="","",記入用!C1832)</f>
        <v/>
      </c>
      <c r="D1832" s="28" t="str">
        <f>IF(記入用!D1832="","",記入用!D1832)</f>
        <v/>
      </c>
      <c r="E1832" s="28" t="str">
        <f>IF(記入用!E1832="","",記入用!E1832)</f>
        <v/>
      </c>
      <c r="F1832" s="28" t="str">
        <f>IF(記入用!F1832="","",記入用!F1832)</f>
        <v/>
      </c>
      <c r="G1832" s="28" t="str">
        <f>IF(OR(記入用!G1832=0,記入用!H1832=0),"",ROUND((記入用!G1832+記入用!H1832)/2,0))</f>
        <v/>
      </c>
      <c r="I1832" s="28" t="str">
        <f>IF(記入用!I1832="","",記入用!I1832)</f>
        <v/>
      </c>
      <c r="K1832" s="28" t="str">
        <f>IF(記入用!J1832="","",ROUNDDOWN(記入用!J1832,0))</f>
        <v/>
      </c>
      <c r="M1832" s="28" t="str">
        <f>IF(記入用!K1832="","",記入用!K1832)</f>
        <v/>
      </c>
      <c r="O1832" s="28" t="str">
        <f>IF(記入用!M1832="","",記入用!M1832)</f>
        <v/>
      </c>
      <c r="Q1832" s="28" t="str">
        <f>IF(記入用!L1832="","",記入用!L1832)</f>
        <v/>
      </c>
      <c r="S1832" s="28" t="str">
        <f>IF(記入用!N1832="","",ROUNDUP(記入用!N1832,1))</f>
        <v/>
      </c>
      <c r="U1832" s="28" t="str">
        <f>IF(記入用!O1832="","",ROUNDDOWN(記入用!O1832,0))</f>
        <v/>
      </c>
      <c r="W1832" s="28" t="str">
        <f>IF(記入用!P1832="","",ROUNDDOWN(記入用!P1832,0))</f>
        <v/>
      </c>
    </row>
    <row r="1833" spans="1:23">
      <c r="A1833" s="28" t="str">
        <f>IF(記入用!A1833="","",記入用!A1833)</f>
        <v/>
      </c>
      <c r="B1833" s="28" t="str">
        <f>IF(記入用!B1833="","",記入用!B1833)</f>
        <v/>
      </c>
      <c r="C1833" s="28" t="str">
        <f>IF(記入用!C1833="","",記入用!C1833)</f>
        <v/>
      </c>
      <c r="D1833" s="28" t="str">
        <f>IF(記入用!D1833="","",記入用!D1833)</f>
        <v/>
      </c>
      <c r="E1833" s="28" t="str">
        <f>IF(記入用!E1833="","",記入用!E1833)</f>
        <v/>
      </c>
      <c r="F1833" s="28" t="str">
        <f>IF(記入用!F1833="","",記入用!F1833)</f>
        <v/>
      </c>
      <c r="G1833" s="28" t="str">
        <f>IF(OR(記入用!G1833=0,記入用!H1833=0),"",ROUND((記入用!G1833+記入用!H1833)/2,0))</f>
        <v/>
      </c>
      <c r="I1833" s="28" t="str">
        <f>IF(記入用!I1833="","",記入用!I1833)</f>
        <v/>
      </c>
      <c r="K1833" s="28" t="str">
        <f>IF(記入用!J1833="","",ROUNDDOWN(記入用!J1833,0))</f>
        <v/>
      </c>
      <c r="M1833" s="28" t="str">
        <f>IF(記入用!K1833="","",記入用!K1833)</f>
        <v/>
      </c>
      <c r="O1833" s="28" t="str">
        <f>IF(記入用!M1833="","",記入用!M1833)</f>
        <v/>
      </c>
      <c r="Q1833" s="28" t="str">
        <f>IF(記入用!L1833="","",記入用!L1833)</f>
        <v/>
      </c>
      <c r="S1833" s="28" t="str">
        <f>IF(記入用!N1833="","",ROUNDUP(記入用!N1833,1))</f>
        <v/>
      </c>
      <c r="U1833" s="28" t="str">
        <f>IF(記入用!O1833="","",ROUNDDOWN(記入用!O1833,0))</f>
        <v/>
      </c>
      <c r="W1833" s="28" t="str">
        <f>IF(記入用!P1833="","",ROUNDDOWN(記入用!P1833,0))</f>
        <v/>
      </c>
    </row>
    <row r="1834" spans="1:23">
      <c r="A1834" s="28" t="str">
        <f>IF(記入用!A1834="","",記入用!A1834)</f>
        <v/>
      </c>
      <c r="B1834" s="28" t="str">
        <f>IF(記入用!B1834="","",記入用!B1834)</f>
        <v/>
      </c>
      <c r="C1834" s="28" t="str">
        <f>IF(記入用!C1834="","",記入用!C1834)</f>
        <v/>
      </c>
      <c r="D1834" s="28" t="str">
        <f>IF(記入用!D1834="","",記入用!D1834)</f>
        <v/>
      </c>
      <c r="E1834" s="28" t="str">
        <f>IF(記入用!E1834="","",記入用!E1834)</f>
        <v/>
      </c>
      <c r="F1834" s="28" t="str">
        <f>IF(記入用!F1834="","",記入用!F1834)</f>
        <v/>
      </c>
      <c r="G1834" s="28" t="str">
        <f>IF(OR(記入用!G1834=0,記入用!H1834=0),"",ROUND((記入用!G1834+記入用!H1834)/2,0))</f>
        <v/>
      </c>
      <c r="I1834" s="28" t="str">
        <f>IF(記入用!I1834="","",記入用!I1834)</f>
        <v/>
      </c>
      <c r="K1834" s="28" t="str">
        <f>IF(記入用!J1834="","",ROUNDDOWN(記入用!J1834,0))</f>
        <v/>
      </c>
      <c r="M1834" s="28" t="str">
        <f>IF(記入用!K1834="","",記入用!K1834)</f>
        <v/>
      </c>
      <c r="O1834" s="28" t="str">
        <f>IF(記入用!M1834="","",記入用!M1834)</f>
        <v/>
      </c>
      <c r="Q1834" s="28" t="str">
        <f>IF(記入用!L1834="","",記入用!L1834)</f>
        <v/>
      </c>
      <c r="S1834" s="28" t="str">
        <f>IF(記入用!N1834="","",ROUNDUP(記入用!N1834,1))</f>
        <v/>
      </c>
      <c r="U1834" s="28" t="str">
        <f>IF(記入用!O1834="","",ROUNDDOWN(記入用!O1834,0))</f>
        <v/>
      </c>
      <c r="W1834" s="28" t="str">
        <f>IF(記入用!P1834="","",ROUNDDOWN(記入用!P1834,0))</f>
        <v/>
      </c>
    </row>
    <row r="1835" spans="1:23">
      <c r="A1835" s="28" t="str">
        <f>IF(記入用!A1835="","",記入用!A1835)</f>
        <v/>
      </c>
      <c r="B1835" s="28" t="str">
        <f>IF(記入用!B1835="","",記入用!B1835)</f>
        <v/>
      </c>
      <c r="C1835" s="28" t="str">
        <f>IF(記入用!C1835="","",記入用!C1835)</f>
        <v/>
      </c>
      <c r="D1835" s="28" t="str">
        <f>IF(記入用!D1835="","",記入用!D1835)</f>
        <v/>
      </c>
      <c r="E1835" s="28" t="str">
        <f>IF(記入用!E1835="","",記入用!E1835)</f>
        <v/>
      </c>
      <c r="F1835" s="28" t="str">
        <f>IF(記入用!F1835="","",記入用!F1835)</f>
        <v/>
      </c>
      <c r="G1835" s="28" t="str">
        <f>IF(OR(記入用!G1835=0,記入用!H1835=0),"",ROUND((記入用!G1835+記入用!H1835)/2,0))</f>
        <v/>
      </c>
      <c r="I1835" s="28" t="str">
        <f>IF(記入用!I1835="","",記入用!I1835)</f>
        <v/>
      </c>
      <c r="K1835" s="28" t="str">
        <f>IF(記入用!J1835="","",ROUNDDOWN(記入用!J1835,0))</f>
        <v/>
      </c>
      <c r="M1835" s="28" t="str">
        <f>IF(記入用!K1835="","",記入用!K1835)</f>
        <v/>
      </c>
      <c r="O1835" s="28" t="str">
        <f>IF(記入用!M1835="","",記入用!M1835)</f>
        <v/>
      </c>
      <c r="Q1835" s="28" t="str">
        <f>IF(記入用!L1835="","",記入用!L1835)</f>
        <v/>
      </c>
      <c r="S1835" s="28" t="str">
        <f>IF(記入用!N1835="","",ROUNDUP(記入用!N1835,1))</f>
        <v/>
      </c>
      <c r="U1835" s="28" t="str">
        <f>IF(記入用!O1835="","",ROUNDDOWN(記入用!O1835,0))</f>
        <v/>
      </c>
      <c r="W1835" s="28" t="str">
        <f>IF(記入用!P1835="","",ROUNDDOWN(記入用!P1835,0))</f>
        <v/>
      </c>
    </row>
    <row r="1836" spans="1:23">
      <c r="A1836" s="28" t="str">
        <f>IF(記入用!A1836="","",記入用!A1836)</f>
        <v/>
      </c>
      <c r="B1836" s="28" t="str">
        <f>IF(記入用!B1836="","",記入用!B1836)</f>
        <v/>
      </c>
      <c r="C1836" s="28" t="str">
        <f>IF(記入用!C1836="","",記入用!C1836)</f>
        <v/>
      </c>
      <c r="D1836" s="28" t="str">
        <f>IF(記入用!D1836="","",記入用!D1836)</f>
        <v/>
      </c>
      <c r="E1836" s="28" t="str">
        <f>IF(記入用!E1836="","",記入用!E1836)</f>
        <v/>
      </c>
      <c r="F1836" s="28" t="str">
        <f>IF(記入用!F1836="","",記入用!F1836)</f>
        <v/>
      </c>
      <c r="G1836" s="28" t="str">
        <f>IF(OR(記入用!G1836=0,記入用!H1836=0),"",ROUND((記入用!G1836+記入用!H1836)/2,0))</f>
        <v/>
      </c>
      <c r="I1836" s="28" t="str">
        <f>IF(記入用!I1836="","",記入用!I1836)</f>
        <v/>
      </c>
      <c r="K1836" s="28" t="str">
        <f>IF(記入用!J1836="","",ROUNDDOWN(記入用!J1836,0))</f>
        <v/>
      </c>
      <c r="M1836" s="28" t="str">
        <f>IF(記入用!K1836="","",記入用!K1836)</f>
        <v/>
      </c>
      <c r="O1836" s="28" t="str">
        <f>IF(記入用!M1836="","",記入用!M1836)</f>
        <v/>
      </c>
      <c r="Q1836" s="28" t="str">
        <f>IF(記入用!L1836="","",記入用!L1836)</f>
        <v/>
      </c>
      <c r="S1836" s="28" t="str">
        <f>IF(記入用!N1836="","",ROUNDUP(記入用!N1836,1))</f>
        <v/>
      </c>
      <c r="U1836" s="28" t="str">
        <f>IF(記入用!O1836="","",ROUNDDOWN(記入用!O1836,0))</f>
        <v/>
      </c>
      <c r="W1836" s="28" t="str">
        <f>IF(記入用!P1836="","",ROUNDDOWN(記入用!P1836,0))</f>
        <v/>
      </c>
    </row>
    <row r="1837" spans="1:23">
      <c r="A1837" s="28" t="str">
        <f>IF(記入用!A1837="","",記入用!A1837)</f>
        <v/>
      </c>
      <c r="B1837" s="28" t="str">
        <f>IF(記入用!B1837="","",記入用!B1837)</f>
        <v/>
      </c>
      <c r="C1837" s="28" t="str">
        <f>IF(記入用!C1837="","",記入用!C1837)</f>
        <v/>
      </c>
      <c r="D1837" s="28" t="str">
        <f>IF(記入用!D1837="","",記入用!D1837)</f>
        <v/>
      </c>
      <c r="E1837" s="28" t="str">
        <f>IF(記入用!E1837="","",記入用!E1837)</f>
        <v/>
      </c>
      <c r="F1837" s="28" t="str">
        <f>IF(記入用!F1837="","",記入用!F1837)</f>
        <v/>
      </c>
      <c r="G1837" s="28" t="str">
        <f>IF(OR(記入用!G1837=0,記入用!H1837=0),"",ROUND((記入用!G1837+記入用!H1837)/2,0))</f>
        <v/>
      </c>
      <c r="I1837" s="28" t="str">
        <f>IF(記入用!I1837="","",記入用!I1837)</f>
        <v/>
      </c>
      <c r="K1837" s="28" t="str">
        <f>IF(記入用!J1837="","",ROUNDDOWN(記入用!J1837,0))</f>
        <v/>
      </c>
      <c r="M1837" s="28" t="str">
        <f>IF(記入用!K1837="","",記入用!K1837)</f>
        <v/>
      </c>
      <c r="O1837" s="28" t="str">
        <f>IF(記入用!M1837="","",記入用!M1837)</f>
        <v/>
      </c>
      <c r="Q1837" s="28" t="str">
        <f>IF(記入用!L1837="","",記入用!L1837)</f>
        <v/>
      </c>
      <c r="S1837" s="28" t="str">
        <f>IF(記入用!N1837="","",ROUNDUP(記入用!N1837,1))</f>
        <v/>
      </c>
      <c r="U1837" s="28" t="str">
        <f>IF(記入用!O1837="","",ROUNDDOWN(記入用!O1837,0))</f>
        <v/>
      </c>
      <c r="W1837" s="28" t="str">
        <f>IF(記入用!P1837="","",ROUNDDOWN(記入用!P1837,0))</f>
        <v/>
      </c>
    </row>
    <row r="1838" spans="1:23">
      <c r="A1838" s="28" t="str">
        <f>IF(記入用!A1838="","",記入用!A1838)</f>
        <v/>
      </c>
      <c r="B1838" s="28" t="str">
        <f>IF(記入用!B1838="","",記入用!B1838)</f>
        <v/>
      </c>
      <c r="C1838" s="28" t="str">
        <f>IF(記入用!C1838="","",記入用!C1838)</f>
        <v/>
      </c>
      <c r="D1838" s="28" t="str">
        <f>IF(記入用!D1838="","",記入用!D1838)</f>
        <v/>
      </c>
      <c r="E1838" s="28" t="str">
        <f>IF(記入用!E1838="","",記入用!E1838)</f>
        <v/>
      </c>
      <c r="F1838" s="28" t="str">
        <f>IF(記入用!F1838="","",記入用!F1838)</f>
        <v/>
      </c>
      <c r="G1838" s="28" t="str">
        <f>IF(OR(記入用!G1838=0,記入用!H1838=0),"",ROUND((記入用!G1838+記入用!H1838)/2,0))</f>
        <v/>
      </c>
      <c r="I1838" s="28" t="str">
        <f>IF(記入用!I1838="","",記入用!I1838)</f>
        <v/>
      </c>
      <c r="K1838" s="28" t="str">
        <f>IF(記入用!J1838="","",ROUNDDOWN(記入用!J1838,0))</f>
        <v/>
      </c>
      <c r="M1838" s="28" t="str">
        <f>IF(記入用!K1838="","",記入用!K1838)</f>
        <v/>
      </c>
      <c r="O1838" s="28" t="str">
        <f>IF(記入用!M1838="","",記入用!M1838)</f>
        <v/>
      </c>
      <c r="Q1838" s="28" t="str">
        <f>IF(記入用!L1838="","",記入用!L1838)</f>
        <v/>
      </c>
      <c r="S1838" s="28" t="str">
        <f>IF(記入用!N1838="","",ROUNDUP(記入用!N1838,1))</f>
        <v/>
      </c>
      <c r="U1838" s="28" t="str">
        <f>IF(記入用!O1838="","",ROUNDDOWN(記入用!O1838,0))</f>
        <v/>
      </c>
      <c r="W1838" s="28" t="str">
        <f>IF(記入用!P1838="","",ROUNDDOWN(記入用!P1838,0))</f>
        <v/>
      </c>
    </row>
    <row r="1839" spans="1:23">
      <c r="A1839" s="28" t="str">
        <f>IF(記入用!A1839="","",記入用!A1839)</f>
        <v/>
      </c>
      <c r="B1839" s="28" t="str">
        <f>IF(記入用!B1839="","",記入用!B1839)</f>
        <v/>
      </c>
      <c r="C1839" s="28" t="str">
        <f>IF(記入用!C1839="","",記入用!C1839)</f>
        <v/>
      </c>
      <c r="D1839" s="28" t="str">
        <f>IF(記入用!D1839="","",記入用!D1839)</f>
        <v/>
      </c>
      <c r="E1839" s="28" t="str">
        <f>IF(記入用!E1839="","",記入用!E1839)</f>
        <v/>
      </c>
      <c r="F1839" s="28" t="str">
        <f>IF(記入用!F1839="","",記入用!F1839)</f>
        <v/>
      </c>
      <c r="G1839" s="28" t="str">
        <f>IF(OR(記入用!G1839=0,記入用!H1839=0),"",ROUND((記入用!G1839+記入用!H1839)/2,0))</f>
        <v/>
      </c>
      <c r="I1839" s="28" t="str">
        <f>IF(記入用!I1839="","",記入用!I1839)</f>
        <v/>
      </c>
      <c r="K1839" s="28" t="str">
        <f>IF(記入用!J1839="","",ROUNDDOWN(記入用!J1839,0))</f>
        <v/>
      </c>
      <c r="M1839" s="28" t="str">
        <f>IF(記入用!K1839="","",記入用!K1839)</f>
        <v/>
      </c>
      <c r="O1839" s="28" t="str">
        <f>IF(記入用!M1839="","",記入用!M1839)</f>
        <v/>
      </c>
      <c r="Q1839" s="28" t="str">
        <f>IF(記入用!L1839="","",記入用!L1839)</f>
        <v/>
      </c>
      <c r="S1839" s="28" t="str">
        <f>IF(記入用!N1839="","",ROUNDUP(記入用!N1839,1))</f>
        <v/>
      </c>
      <c r="U1839" s="28" t="str">
        <f>IF(記入用!O1839="","",ROUNDDOWN(記入用!O1839,0))</f>
        <v/>
      </c>
      <c r="W1839" s="28" t="str">
        <f>IF(記入用!P1839="","",ROUNDDOWN(記入用!P1839,0))</f>
        <v/>
      </c>
    </row>
    <row r="1840" spans="1:23">
      <c r="A1840" s="28" t="str">
        <f>IF(記入用!A1840="","",記入用!A1840)</f>
        <v/>
      </c>
      <c r="B1840" s="28" t="str">
        <f>IF(記入用!B1840="","",記入用!B1840)</f>
        <v/>
      </c>
      <c r="C1840" s="28" t="str">
        <f>IF(記入用!C1840="","",記入用!C1840)</f>
        <v/>
      </c>
      <c r="D1840" s="28" t="str">
        <f>IF(記入用!D1840="","",記入用!D1840)</f>
        <v/>
      </c>
      <c r="E1840" s="28" t="str">
        <f>IF(記入用!E1840="","",記入用!E1840)</f>
        <v/>
      </c>
      <c r="F1840" s="28" t="str">
        <f>IF(記入用!F1840="","",記入用!F1840)</f>
        <v/>
      </c>
      <c r="G1840" s="28" t="str">
        <f>IF(OR(記入用!G1840=0,記入用!H1840=0),"",ROUND((記入用!G1840+記入用!H1840)/2,0))</f>
        <v/>
      </c>
      <c r="I1840" s="28" t="str">
        <f>IF(記入用!I1840="","",記入用!I1840)</f>
        <v/>
      </c>
      <c r="K1840" s="28" t="str">
        <f>IF(記入用!J1840="","",ROUNDDOWN(記入用!J1840,0))</f>
        <v/>
      </c>
      <c r="M1840" s="28" t="str">
        <f>IF(記入用!K1840="","",記入用!K1840)</f>
        <v/>
      </c>
      <c r="O1840" s="28" t="str">
        <f>IF(記入用!M1840="","",記入用!M1840)</f>
        <v/>
      </c>
      <c r="Q1840" s="28" t="str">
        <f>IF(記入用!L1840="","",記入用!L1840)</f>
        <v/>
      </c>
      <c r="S1840" s="28" t="str">
        <f>IF(記入用!N1840="","",ROUNDUP(記入用!N1840,1))</f>
        <v/>
      </c>
      <c r="U1840" s="28" t="str">
        <f>IF(記入用!O1840="","",ROUNDDOWN(記入用!O1840,0))</f>
        <v/>
      </c>
      <c r="W1840" s="28" t="str">
        <f>IF(記入用!P1840="","",ROUNDDOWN(記入用!P1840,0))</f>
        <v/>
      </c>
    </row>
    <row r="1841" spans="1:23">
      <c r="A1841" s="28" t="str">
        <f>IF(記入用!A1841="","",記入用!A1841)</f>
        <v/>
      </c>
      <c r="B1841" s="28" t="str">
        <f>IF(記入用!B1841="","",記入用!B1841)</f>
        <v/>
      </c>
      <c r="C1841" s="28" t="str">
        <f>IF(記入用!C1841="","",記入用!C1841)</f>
        <v/>
      </c>
      <c r="D1841" s="28" t="str">
        <f>IF(記入用!D1841="","",記入用!D1841)</f>
        <v/>
      </c>
      <c r="E1841" s="28" t="str">
        <f>IF(記入用!E1841="","",記入用!E1841)</f>
        <v/>
      </c>
      <c r="F1841" s="28" t="str">
        <f>IF(記入用!F1841="","",記入用!F1841)</f>
        <v/>
      </c>
      <c r="G1841" s="28" t="str">
        <f>IF(OR(記入用!G1841=0,記入用!H1841=0),"",ROUND((記入用!G1841+記入用!H1841)/2,0))</f>
        <v/>
      </c>
      <c r="I1841" s="28" t="str">
        <f>IF(記入用!I1841="","",記入用!I1841)</f>
        <v/>
      </c>
      <c r="K1841" s="28" t="str">
        <f>IF(記入用!J1841="","",ROUNDDOWN(記入用!J1841,0))</f>
        <v/>
      </c>
      <c r="M1841" s="28" t="str">
        <f>IF(記入用!K1841="","",記入用!K1841)</f>
        <v/>
      </c>
      <c r="O1841" s="28" t="str">
        <f>IF(記入用!M1841="","",記入用!M1841)</f>
        <v/>
      </c>
      <c r="Q1841" s="28" t="str">
        <f>IF(記入用!L1841="","",記入用!L1841)</f>
        <v/>
      </c>
      <c r="S1841" s="28" t="str">
        <f>IF(記入用!N1841="","",ROUNDUP(記入用!N1841,1))</f>
        <v/>
      </c>
      <c r="U1841" s="28" t="str">
        <f>IF(記入用!O1841="","",ROUNDDOWN(記入用!O1841,0))</f>
        <v/>
      </c>
      <c r="W1841" s="28" t="str">
        <f>IF(記入用!P1841="","",ROUNDDOWN(記入用!P1841,0))</f>
        <v/>
      </c>
    </row>
    <row r="1842" spans="1:23">
      <c r="A1842" s="28" t="str">
        <f>IF(記入用!A1842="","",記入用!A1842)</f>
        <v/>
      </c>
      <c r="B1842" s="28" t="str">
        <f>IF(記入用!B1842="","",記入用!B1842)</f>
        <v/>
      </c>
      <c r="C1842" s="28" t="str">
        <f>IF(記入用!C1842="","",記入用!C1842)</f>
        <v/>
      </c>
      <c r="D1842" s="28" t="str">
        <f>IF(記入用!D1842="","",記入用!D1842)</f>
        <v/>
      </c>
      <c r="E1842" s="28" t="str">
        <f>IF(記入用!E1842="","",記入用!E1842)</f>
        <v/>
      </c>
      <c r="F1842" s="28" t="str">
        <f>IF(記入用!F1842="","",記入用!F1842)</f>
        <v/>
      </c>
      <c r="G1842" s="28" t="str">
        <f>IF(OR(記入用!G1842=0,記入用!H1842=0),"",ROUND((記入用!G1842+記入用!H1842)/2,0))</f>
        <v/>
      </c>
      <c r="I1842" s="28" t="str">
        <f>IF(記入用!I1842="","",記入用!I1842)</f>
        <v/>
      </c>
      <c r="K1842" s="28" t="str">
        <f>IF(記入用!J1842="","",ROUNDDOWN(記入用!J1842,0))</f>
        <v/>
      </c>
      <c r="M1842" s="28" t="str">
        <f>IF(記入用!K1842="","",記入用!K1842)</f>
        <v/>
      </c>
      <c r="O1842" s="28" t="str">
        <f>IF(記入用!M1842="","",記入用!M1842)</f>
        <v/>
      </c>
      <c r="Q1842" s="28" t="str">
        <f>IF(記入用!L1842="","",記入用!L1842)</f>
        <v/>
      </c>
      <c r="S1842" s="28" t="str">
        <f>IF(記入用!N1842="","",ROUNDUP(記入用!N1842,1))</f>
        <v/>
      </c>
      <c r="U1842" s="28" t="str">
        <f>IF(記入用!O1842="","",ROUNDDOWN(記入用!O1842,0))</f>
        <v/>
      </c>
      <c r="W1842" s="28" t="str">
        <f>IF(記入用!P1842="","",ROUNDDOWN(記入用!P1842,0))</f>
        <v/>
      </c>
    </row>
    <row r="1843" spans="1:23">
      <c r="A1843" s="28" t="str">
        <f>IF(記入用!A1843="","",記入用!A1843)</f>
        <v/>
      </c>
      <c r="B1843" s="28" t="str">
        <f>IF(記入用!B1843="","",記入用!B1843)</f>
        <v/>
      </c>
      <c r="C1843" s="28" t="str">
        <f>IF(記入用!C1843="","",記入用!C1843)</f>
        <v/>
      </c>
      <c r="D1843" s="28" t="str">
        <f>IF(記入用!D1843="","",記入用!D1843)</f>
        <v/>
      </c>
      <c r="E1843" s="28" t="str">
        <f>IF(記入用!E1843="","",記入用!E1843)</f>
        <v/>
      </c>
      <c r="F1843" s="28" t="str">
        <f>IF(記入用!F1843="","",記入用!F1843)</f>
        <v/>
      </c>
      <c r="G1843" s="28" t="str">
        <f>IF(OR(記入用!G1843=0,記入用!H1843=0),"",ROUND((記入用!G1843+記入用!H1843)/2,0))</f>
        <v/>
      </c>
      <c r="I1843" s="28" t="str">
        <f>IF(記入用!I1843="","",記入用!I1843)</f>
        <v/>
      </c>
      <c r="K1843" s="28" t="str">
        <f>IF(記入用!J1843="","",ROUNDDOWN(記入用!J1843,0))</f>
        <v/>
      </c>
      <c r="M1843" s="28" t="str">
        <f>IF(記入用!K1843="","",記入用!K1843)</f>
        <v/>
      </c>
      <c r="O1843" s="28" t="str">
        <f>IF(記入用!M1843="","",記入用!M1843)</f>
        <v/>
      </c>
      <c r="Q1843" s="28" t="str">
        <f>IF(記入用!L1843="","",記入用!L1843)</f>
        <v/>
      </c>
      <c r="S1843" s="28" t="str">
        <f>IF(記入用!N1843="","",ROUNDUP(記入用!N1843,1))</f>
        <v/>
      </c>
      <c r="U1843" s="28" t="str">
        <f>IF(記入用!O1843="","",ROUNDDOWN(記入用!O1843,0))</f>
        <v/>
      </c>
      <c r="W1843" s="28" t="str">
        <f>IF(記入用!P1843="","",ROUNDDOWN(記入用!P1843,0))</f>
        <v/>
      </c>
    </row>
    <row r="1844" spans="1:23">
      <c r="A1844" s="28" t="str">
        <f>IF(記入用!A1844="","",記入用!A1844)</f>
        <v/>
      </c>
      <c r="B1844" s="28" t="str">
        <f>IF(記入用!B1844="","",記入用!B1844)</f>
        <v/>
      </c>
      <c r="C1844" s="28" t="str">
        <f>IF(記入用!C1844="","",記入用!C1844)</f>
        <v/>
      </c>
      <c r="D1844" s="28" t="str">
        <f>IF(記入用!D1844="","",記入用!D1844)</f>
        <v/>
      </c>
      <c r="E1844" s="28" t="str">
        <f>IF(記入用!E1844="","",記入用!E1844)</f>
        <v/>
      </c>
      <c r="F1844" s="28" t="str">
        <f>IF(記入用!F1844="","",記入用!F1844)</f>
        <v/>
      </c>
      <c r="G1844" s="28" t="str">
        <f>IF(OR(記入用!G1844=0,記入用!H1844=0),"",ROUND((記入用!G1844+記入用!H1844)/2,0))</f>
        <v/>
      </c>
      <c r="I1844" s="28" t="str">
        <f>IF(記入用!I1844="","",記入用!I1844)</f>
        <v/>
      </c>
      <c r="K1844" s="28" t="str">
        <f>IF(記入用!J1844="","",ROUNDDOWN(記入用!J1844,0))</f>
        <v/>
      </c>
      <c r="M1844" s="28" t="str">
        <f>IF(記入用!K1844="","",記入用!K1844)</f>
        <v/>
      </c>
      <c r="O1844" s="28" t="str">
        <f>IF(記入用!M1844="","",記入用!M1844)</f>
        <v/>
      </c>
      <c r="Q1844" s="28" t="str">
        <f>IF(記入用!L1844="","",記入用!L1844)</f>
        <v/>
      </c>
      <c r="S1844" s="28" t="str">
        <f>IF(記入用!N1844="","",ROUNDUP(記入用!N1844,1))</f>
        <v/>
      </c>
      <c r="U1844" s="28" t="str">
        <f>IF(記入用!O1844="","",ROUNDDOWN(記入用!O1844,0))</f>
        <v/>
      </c>
      <c r="W1844" s="28" t="str">
        <f>IF(記入用!P1844="","",ROUNDDOWN(記入用!P1844,0))</f>
        <v/>
      </c>
    </row>
    <row r="1845" spans="1:23">
      <c r="A1845" s="28" t="str">
        <f>IF(記入用!A1845="","",記入用!A1845)</f>
        <v/>
      </c>
      <c r="B1845" s="28" t="str">
        <f>IF(記入用!B1845="","",記入用!B1845)</f>
        <v/>
      </c>
      <c r="C1845" s="28" t="str">
        <f>IF(記入用!C1845="","",記入用!C1845)</f>
        <v/>
      </c>
      <c r="D1845" s="28" t="str">
        <f>IF(記入用!D1845="","",記入用!D1845)</f>
        <v/>
      </c>
      <c r="E1845" s="28" t="str">
        <f>IF(記入用!E1845="","",記入用!E1845)</f>
        <v/>
      </c>
      <c r="F1845" s="28" t="str">
        <f>IF(記入用!F1845="","",記入用!F1845)</f>
        <v/>
      </c>
      <c r="G1845" s="28" t="str">
        <f>IF(OR(記入用!G1845=0,記入用!H1845=0),"",ROUND((記入用!G1845+記入用!H1845)/2,0))</f>
        <v/>
      </c>
      <c r="I1845" s="28" t="str">
        <f>IF(記入用!I1845="","",記入用!I1845)</f>
        <v/>
      </c>
      <c r="K1845" s="28" t="str">
        <f>IF(記入用!J1845="","",ROUNDDOWN(記入用!J1845,0))</f>
        <v/>
      </c>
      <c r="M1845" s="28" t="str">
        <f>IF(記入用!K1845="","",記入用!K1845)</f>
        <v/>
      </c>
      <c r="O1845" s="28" t="str">
        <f>IF(記入用!M1845="","",記入用!M1845)</f>
        <v/>
      </c>
      <c r="Q1845" s="28" t="str">
        <f>IF(記入用!L1845="","",記入用!L1845)</f>
        <v/>
      </c>
      <c r="S1845" s="28" t="str">
        <f>IF(記入用!N1845="","",ROUNDUP(記入用!N1845,1))</f>
        <v/>
      </c>
      <c r="U1845" s="28" t="str">
        <f>IF(記入用!O1845="","",ROUNDDOWN(記入用!O1845,0))</f>
        <v/>
      </c>
      <c r="W1845" s="28" t="str">
        <f>IF(記入用!P1845="","",ROUNDDOWN(記入用!P1845,0))</f>
        <v/>
      </c>
    </row>
    <row r="1846" spans="1:23">
      <c r="A1846" s="28" t="str">
        <f>IF(記入用!A1846="","",記入用!A1846)</f>
        <v/>
      </c>
      <c r="B1846" s="28" t="str">
        <f>IF(記入用!B1846="","",記入用!B1846)</f>
        <v/>
      </c>
      <c r="C1846" s="28" t="str">
        <f>IF(記入用!C1846="","",記入用!C1846)</f>
        <v/>
      </c>
      <c r="D1846" s="28" t="str">
        <f>IF(記入用!D1846="","",記入用!D1846)</f>
        <v/>
      </c>
      <c r="E1846" s="28" t="str">
        <f>IF(記入用!E1846="","",記入用!E1846)</f>
        <v/>
      </c>
      <c r="F1846" s="28" t="str">
        <f>IF(記入用!F1846="","",記入用!F1846)</f>
        <v/>
      </c>
      <c r="G1846" s="28" t="str">
        <f>IF(OR(記入用!G1846=0,記入用!H1846=0),"",ROUND((記入用!G1846+記入用!H1846)/2,0))</f>
        <v/>
      </c>
      <c r="I1846" s="28" t="str">
        <f>IF(記入用!I1846="","",記入用!I1846)</f>
        <v/>
      </c>
      <c r="K1846" s="28" t="str">
        <f>IF(記入用!J1846="","",ROUNDDOWN(記入用!J1846,0))</f>
        <v/>
      </c>
      <c r="M1846" s="28" t="str">
        <f>IF(記入用!K1846="","",記入用!K1846)</f>
        <v/>
      </c>
      <c r="O1846" s="28" t="str">
        <f>IF(記入用!M1846="","",記入用!M1846)</f>
        <v/>
      </c>
      <c r="Q1846" s="28" t="str">
        <f>IF(記入用!L1846="","",記入用!L1846)</f>
        <v/>
      </c>
      <c r="S1846" s="28" t="str">
        <f>IF(記入用!N1846="","",ROUNDUP(記入用!N1846,1))</f>
        <v/>
      </c>
      <c r="U1846" s="28" t="str">
        <f>IF(記入用!O1846="","",ROUNDDOWN(記入用!O1846,0))</f>
        <v/>
      </c>
      <c r="W1846" s="28" t="str">
        <f>IF(記入用!P1846="","",ROUNDDOWN(記入用!P1846,0))</f>
        <v/>
      </c>
    </row>
    <row r="1847" spans="1:23">
      <c r="A1847" s="28" t="str">
        <f>IF(記入用!A1847="","",記入用!A1847)</f>
        <v/>
      </c>
      <c r="B1847" s="28" t="str">
        <f>IF(記入用!B1847="","",記入用!B1847)</f>
        <v/>
      </c>
      <c r="C1847" s="28" t="str">
        <f>IF(記入用!C1847="","",記入用!C1847)</f>
        <v/>
      </c>
      <c r="D1847" s="28" t="str">
        <f>IF(記入用!D1847="","",記入用!D1847)</f>
        <v/>
      </c>
      <c r="E1847" s="28" t="str">
        <f>IF(記入用!E1847="","",記入用!E1847)</f>
        <v/>
      </c>
      <c r="F1847" s="28" t="str">
        <f>IF(記入用!F1847="","",記入用!F1847)</f>
        <v/>
      </c>
      <c r="G1847" s="28" t="str">
        <f>IF(OR(記入用!G1847=0,記入用!H1847=0),"",ROUND((記入用!G1847+記入用!H1847)/2,0))</f>
        <v/>
      </c>
      <c r="I1847" s="28" t="str">
        <f>IF(記入用!I1847="","",記入用!I1847)</f>
        <v/>
      </c>
      <c r="K1847" s="28" t="str">
        <f>IF(記入用!J1847="","",ROUNDDOWN(記入用!J1847,0))</f>
        <v/>
      </c>
      <c r="M1847" s="28" t="str">
        <f>IF(記入用!K1847="","",記入用!K1847)</f>
        <v/>
      </c>
      <c r="O1847" s="28" t="str">
        <f>IF(記入用!M1847="","",記入用!M1847)</f>
        <v/>
      </c>
      <c r="Q1847" s="28" t="str">
        <f>IF(記入用!L1847="","",記入用!L1847)</f>
        <v/>
      </c>
      <c r="S1847" s="28" t="str">
        <f>IF(記入用!N1847="","",ROUNDUP(記入用!N1847,1))</f>
        <v/>
      </c>
      <c r="U1847" s="28" t="str">
        <f>IF(記入用!O1847="","",ROUNDDOWN(記入用!O1847,0))</f>
        <v/>
      </c>
      <c r="W1847" s="28" t="str">
        <f>IF(記入用!P1847="","",ROUNDDOWN(記入用!P1847,0))</f>
        <v/>
      </c>
    </row>
    <row r="1848" spans="1:23">
      <c r="A1848" s="28" t="str">
        <f>IF(記入用!A1848="","",記入用!A1848)</f>
        <v/>
      </c>
      <c r="B1848" s="28" t="str">
        <f>IF(記入用!B1848="","",記入用!B1848)</f>
        <v/>
      </c>
      <c r="C1848" s="28" t="str">
        <f>IF(記入用!C1848="","",記入用!C1848)</f>
        <v/>
      </c>
      <c r="D1848" s="28" t="str">
        <f>IF(記入用!D1848="","",記入用!D1848)</f>
        <v/>
      </c>
      <c r="E1848" s="28" t="str">
        <f>IF(記入用!E1848="","",記入用!E1848)</f>
        <v/>
      </c>
      <c r="F1848" s="28" t="str">
        <f>IF(記入用!F1848="","",記入用!F1848)</f>
        <v/>
      </c>
      <c r="G1848" s="28" t="str">
        <f>IF(OR(記入用!G1848=0,記入用!H1848=0),"",ROUND((記入用!G1848+記入用!H1848)/2,0))</f>
        <v/>
      </c>
      <c r="I1848" s="28" t="str">
        <f>IF(記入用!I1848="","",記入用!I1848)</f>
        <v/>
      </c>
      <c r="K1848" s="28" t="str">
        <f>IF(記入用!J1848="","",ROUNDDOWN(記入用!J1848,0))</f>
        <v/>
      </c>
      <c r="M1848" s="28" t="str">
        <f>IF(記入用!K1848="","",記入用!K1848)</f>
        <v/>
      </c>
      <c r="O1848" s="28" t="str">
        <f>IF(記入用!M1848="","",記入用!M1848)</f>
        <v/>
      </c>
      <c r="Q1848" s="28" t="str">
        <f>IF(記入用!L1848="","",記入用!L1848)</f>
        <v/>
      </c>
      <c r="S1848" s="28" t="str">
        <f>IF(記入用!N1848="","",ROUNDUP(記入用!N1848,1))</f>
        <v/>
      </c>
      <c r="U1848" s="28" t="str">
        <f>IF(記入用!O1848="","",ROUNDDOWN(記入用!O1848,0))</f>
        <v/>
      </c>
      <c r="W1848" s="28" t="str">
        <f>IF(記入用!P1848="","",ROUNDDOWN(記入用!P1848,0))</f>
        <v/>
      </c>
    </row>
    <row r="1849" spans="1:23">
      <c r="A1849" s="28" t="str">
        <f>IF(記入用!A1849="","",記入用!A1849)</f>
        <v/>
      </c>
      <c r="B1849" s="28" t="str">
        <f>IF(記入用!B1849="","",記入用!B1849)</f>
        <v/>
      </c>
      <c r="C1849" s="28" t="str">
        <f>IF(記入用!C1849="","",記入用!C1849)</f>
        <v/>
      </c>
      <c r="D1849" s="28" t="str">
        <f>IF(記入用!D1849="","",記入用!D1849)</f>
        <v/>
      </c>
      <c r="E1849" s="28" t="str">
        <f>IF(記入用!E1849="","",記入用!E1849)</f>
        <v/>
      </c>
      <c r="F1849" s="28" t="str">
        <f>IF(記入用!F1849="","",記入用!F1849)</f>
        <v/>
      </c>
      <c r="G1849" s="28" t="str">
        <f>IF(OR(記入用!G1849=0,記入用!H1849=0),"",ROUND((記入用!G1849+記入用!H1849)/2,0))</f>
        <v/>
      </c>
      <c r="I1849" s="28" t="str">
        <f>IF(記入用!I1849="","",記入用!I1849)</f>
        <v/>
      </c>
      <c r="K1849" s="28" t="str">
        <f>IF(記入用!J1849="","",ROUNDDOWN(記入用!J1849,0))</f>
        <v/>
      </c>
      <c r="M1849" s="28" t="str">
        <f>IF(記入用!K1849="","",記入用!K1849)</f>
        <v/>
      </c>
      <c r="O1849" s="28" t="str">
        <f>IF(記入用!M1849="","",記入用!M1849)</f>
        <v/>
      </c>
      <c r="Q1849" s="28" t="str">
        <f>IF(記入用!L1849="","",記入用!L1849)</f>
        <v/>
      </c>
      <c r="S1849" s="28" t="str">
        <f>IF(記入用!N1849="","",ROUNDUP(記入用!N1849,1))</f>
        <v/>
      </c>
      <c r="U1849" s="28" t="str">
        <f>IF(記入用!O1849="","",ROUNDDOWN(記入用!O1849,0))</f>
        <v/>
      </c>
      <c r="W1849" s="28" t="str">
        <f>IF(記入用!P1849="","",ROUNDDOWN(記入用!P1849,0))</f>
        <v/>
      </c>
    </row>
    <row r="1850" spans="1:23">
      <c r="A1850" s="28" t="str">
        <f>IF(記入用!A1850="","",記入用!A1850)</f>
        <v/>
      </c>
      <c r="B1850" s="28" t="str">
        <f>IF(記入用!B1850="","",記入用!B1850)</f>
        <v/>
      </c>
      <c r="C1850" s="28" t="str">
        <f>IF(記入用!C1850="","",記入用!C1850)</f>
        <v/>
      </c>
      <c r="D1850" s="28" t="str">
        <f>IF(記入用!D1850="","",記入用!D1850)</f>
        <v/>
      </c>
      <c r="E1850" s="28" t="str">
        <f>IF(記入用!E1850="","",記入用!E1850)</f>
        <v/>
      </c>
      <c r="F1850" s="28" t="str">
        <f>IF(記入用!F1850="","",記入用!F1850)</f>
        <v/>
      </c>
      <c r="G1850" s="28" t="str">
        <f>IF(OR(記入用!G1850=0,記入用!H1850=0),"",ROUND((記入用!G1850+記入用!H1850)/2,0))</f>
        <v/>
      </c>
      <c r="I1850" s="28" t="str">
        <f>IF(記入用!I1850="","",記入用!I1850)</f>
        <v/>
      </c>
      <c r="K1850" s="28" t="str">
        <f>IF(記入用!J1850="","",ROUNDDOWN(記入用!J1850,0))</f>
        <v/>
      </c>
      <c r="M1850" s="28" t="str">
        <f>IF(記入用!K1850="","",記入用!K1850)</f>
        <v/>
      </c>
      <c r="O1850" s="28" t="str">
        <f>IF(記入用!M1850="","",記入用!M1850)</f>
        <v/>
      </c>
      <c r="Q1850" s="28" t="str">
        <f>IF(記入用!L1850="","",記入用!L1850)</f>
        <v/>
      </c>
      <c r="S1850" s="28" t="str">
        <f>IF(記入用!N1850="","",ROUNDUP(記入用!N1850,1))</f>
        <v/>
      </c>
      <c r="U1850" s="28" t="str">
        <f>IF(記入用!O1850="","",ROUNDDOWN(記入用!O1850,0))</f>
        <v/>
      </c>
      <c r="W1850" s="28" t="str">
        <f>IF(記入用!P1850="","",ROUNDDOWN(記入用!P1850,0))</f>
        <v/>
      </c>
    </row>
    <row r="1851" spans="1:23">
      <c r="A1851" s="28" t="str">
        <f>IF(記入用!A1851="","",記入用!A1851)</f>
        <v/>
      </c>
      <c r="B1851" s="28" t="str">
        <f>IF(記入用!B1851="","",記入用!B1851)</f>
        <v/>
      </c>
      <c r="C1851" s="28" t="str">
        <f>IF(記入用!C1851="","",記入用!C1851)</f>
        <v/>
      </c>
      <c r="D1851" s="28" t="str">
        <f>IF(記入用!D1851="","",記入用!D1851)</f>
        <v/>
      </c>
      <c r="E1851" s="28" t="str">
        <f>IF(記入用!E1851="","",記入用!E1851)</f>
        <v/>
      </c>
      <c r="F1851" s="28" t="str">
        <f>IF(記入用!F1851="","",記入用!F1851)</f>
        <v/>
      </c>
      <c r="G1851" s="28" t="str">
        <f>IF(OR(記入用!G1851=0,記入用!H1851=0),"",ROUND((記入用!G1851+記入用!H1851)/2,0))</f>
        <v/>
      </c>
      <c r="I1851" s="28" t="str">
        <f>IF(記入用!I1851="","",記入用!I1851)</f>
        <v/>
      </c>
      <c r="K1851" s="28" t="str">
        <f>IF(記入用!J1851="","",ROUNDDOWN(記入用!J1851,0))</f>
        <v/>
      </c>
      <c r="M1851" s="28" t="str">
        <f>IF(記入用!K1851="","",記入用!K1851)</f>
        <v/>
      </c>
      <c r="O1851" s="28" t="str">
        <f>IF(記入用!M1851="","",記入用!M1851)</f>
        <v/>
      </c>
      <c r="Q1851" s="28" t="str">
        <f>IF(記入用!L1851="","",記入用!L1851)</f>
        <v/>
      </c>
      <c r="S1851" s="28" t="str">
        <f>IF(記入用!N1851="","",ROUNDUP(記入用!N1851,1))</f>
        <v/>
      </c>
      <c r="U1851" s="28" t="str">
        <f>IF(記入用!O1851="","",ROUNDDOWN(記入用!O1851,0))</f>
        <v/>
      </c>
      <c r="W1851" s="28" t="str">
        <f>IF(記入用!P1851="","",ROUNDDOWN(記入用!P1851,0))</f>
        <v/>
      </c>
    </row>
    <row r="1852" spans="1:23">
      <c r="A1852" s="28" t="str">
        <f>IF(記入用!A1852="","",記入用!A1852)</f>
        <v/>
      </c>
      <c r="B1852" s="28" t="str">
        <f>IF(記入用!B1852="","",記入用!B1852)</f>
        <v/>
      </c>
      <c r="C1852" s="28" t="str">
        <f>IF(記入用!C1852="","",記入用!C1852)</f>
        <v/>
      </c>
      <c r="D1852" s="28" t="str">
        <f>IF(記入用!D1852="","",記入用!D1852)</f>
        <v/>
      </c>
      <c r="E1852" s="28" t="str">
        <f>IF(記入用!E1852="","",記入用!E1852)</f>
        <v/>
      </c>
      <c r="F1852" s="28" t="str">
        <f>IF(記入用!F1852="","",記入用!F1852)</f>
        <v/>
      </c>
      <c r="G1852" s="28" t="str">
        <f>IF(OR(記入用!G1852=0,記入用!H1852=0),"",ROUND((記入用!G1852+記入用!H1852)/2,0))</f>
        <v/>
      </c>
      <c r="I1852" s="28" t="str">
        <f>IF(記入用!I1852="","",記入用!I1852)</f>
        <v/>
      </c>
      <c r="K1852" s="28" t="str">
        <f>IF(記入用!J1852="","",ROUNDDOWN(記入用!J1852,0))</f>
        <v/>
      </c>
      <c r="M1852" s="28" t="str">
        <f>IF(記入用!K1852="","",記入用!K1852)</f>
        <v/>
      </c>
      <c r="O1852" s="28" t="str">
        <f>IF(記入用!M1852="","",記入用!M1852)</f>
        <v/>
      </c>
      <c r="Q1852" s="28" t="str">
        <f>IF(記入用!L1852="","",記入用!L1852)</f>
        <v/>
      </c>
      <c r="S1852" s="28" t="str">
        <f>IF(記入用!N1852="","",ROUNDUP(記入用!N1852,1))</f>
        <v/>
      </c>
      <c r="U1852" s="28" t="str">
        <f>IF(記入用!O1852="","",ROUNDDOWN(記入用!O1852,0))</f>
        <v/>
      </c>
      <c r="W1852" s="28" t="str">
        <f>IF(記入用!P1852="","",ROUNDDOWN(記入用!P1852,0))</f>
        <v/>
      </c>
    </row>
    <row r="1853" spans="1:23">
      <c r="A1853" s="28" t="str">
        <f>IF(記入用!A1853="","",記入用!A1853)</f>
        <v/>
      </c>
      <c r="B1853" s="28" t="str">
        <f>IF(記入用!B1853="","",記入用!B1853)</f>
        <v/>
      </c>
      <c r="C1853" s="28" t="str">
        <f>IF(記入用!C1853="","",記入用!C1853)</f>
        <v/>
      </c>
      <c r="D1853" s="28" t="str">
        <f>IF(記入用!D1853="","",記入用!D1853)</f>
        <v/>
      </c>
      <c r="E1853" s="28" t="str">
        <f>IF(記入用!E1853="","",記入用!E1853)</f>
        <v/>
      </c>
      <c r="F1853" s="28" t="str">
        <f>IF(記入用!F1853="","",記入用!F1853)</f>
        <v/>
      </c>
      <c r="G1853" s="28" t="str">
        <f>IF(OR(記入用!G1853=0,記入用!H1853=0),"",ROUND((記入用!G1853+記入用!H1853)/2,0))</f>
        <v/>
      </c>
      <c r="I1853" s="28" t="str">
        <f>IF(記入用!I1853="","",記入用!I1853)</f>
        <v/>
      </c>
      <c r="K1853" s="28" t="str">
        <f>IF(記入用!J1853="","",ROUNDDOWN(記入用!J1853,0))</f>
        <v/>
      </c>
      <c r="M1853" s="28" t="str">
        <f>IF(記入用!K1853="","",記入用!K1853)</f>
        <v/>
      </c>
      <c r="O1853" s="28" t="str">
        <f>IF(記入用!M1853="","",記入用!M1853)</f>
        <v/>
      </c>
      <c r="Q1853" s="28" t="str">
        <f>IF(記入用!L1853="","",記入用!L1853)</f>
        <v/>
      </c>
      <c r="S1853" s="28" t="str">
        <f>IF(記入用!N1853="","",ROUNDUP(記入用!N1853,1))</f>
        <v/>
      </c>
      <c r="U1853" s="28" t="str">
        <f>IF(記入用!O1853="","",ROUNDDOWN(記入用!O1853,0))</f>
        <v/>
      </c>
      <c r="W1853" s="28" t="str">
        <f>IF(記入用!P1853="","",ROUNDDOWN(記入用!P1853,0))</f>
        <v/>
      </c>
    </row>
    <row r="1854" spans="1:23">
      <c r="A1854" s="28" t="str">
        <f>IF(記入用!A1854="","",記入用!A1854)</f>
        <v/>
      </c>
      <c r="B1854" s="28" t="str">
        <f>IF(記入用!B1854="","",記入用!B1854)</f>
        <v/>
      </c>
      <c r="C1854" s="28" t="str">
        <f>IF(記入用!C1854="","",記入用!C1854)</f>
        <v/>
      </c>
      <c r="D1854" s="28" t="str">
        <f>IF(記入用!D1854="","",記入用!D1854)</f>
        <v/>
      </c>
      <c r="E1854" s="28" t="str">
        <f>IF(記入用!E1854="","",記入用!E1854)</f>
        <v/>
      </c>
      <c r="F1854" s="28" t="str">
        <f>IF(記入用!F1854="","",記入用!F1854)</f>
        <v/>
      </c>
      <c r="G1854" s="28" t="str">
        <f>IF(OR(記入用!G1854=0,記入用!H1854=0),"",ROUND((記入用!G1854+記入用!H1854)/2,0))</f>
        <v/>
      </c>
      <c r="I1854" s="28" t="str">
        <f>IF(記入用!I1854="","",記入用!I1854)</f>
        <v/>
      </c>
      <c r="K1854" s="28" t="str">
        <f>IF(記入用!J1854="","",ROUNDDOWN(記入用!J1854,0))</f>
        <v/>
      </c>
      <c r="M1854" s="28" t="str">
        <f>IF(記入用!K1854="","",記入用!K1854)</f>
        <v/>
      </c>
      <c r="O1854" s="28" t="str">
        <f>IF(記入用!M1854="","",記入用!M1854)</f>
        <v/>
      </c>
      <c r="Q1854" s="28" t="str">
        <f>IF(記入用!L1854="","",記入用!L1854)</f>
        <v/>
      </c>
      <c r="S1854" s="28" t="str">
        <f>IF(記入用!N1854="","",ROUNDUP(記入用!N1854,1))</f>
        <v/>
      </c>
      <c r="U1854" s="28" t="str">
        <f>IF(記入用!O1854="","",ROUNDDOWN(記入用!O1854,0))</f>
        <v/>
      </c>
      <c r="W1854" s="28" t="str">
        <f>IF(記入用!P1854="","",ROUNDDOWN(記入用!P1854,0))</f>
        <v/>
      </c>
    </row>
    <row r="1855" spans="1:23">
      <c r="A1855" s="28" t="str">
        <f>IF(記入用!A1855="","",記入用!A1855)</f>
        <v/>
      </c>
      <c r="B1855" s="28" t="str">
        <f>IF(記入用!B1855="","",記入用!B1855)</f>
        <v/>
      </c>
      <c r="C1855" s="28" t="str">
        <f>IF(記入用!C1855="","",記入用!C1855)</f>
        <v/>
      </c>
      <c r="D1855" s="28" t="str">
        <f>IF(記入用!D1855="","",記入用!D1855)</f>
        <v/>
      </c>
      <c r="E1855" s="28" t="str">
        <f>IF(記入用!E1855="","",記入用!E1855)</f>
        <v/>
      </c>
      <c r="F1855" s="28" t="str">
        <f>IF(記入用!F1855="","",記入用!F1855)</f>
        <v/>
      </c>
      <c r="G1855" s="28" t="str">
        <f>IF(OR(記入用!G1855=0,記入用!H1855=0),"",ROUND((記入用!G1855+記入用!H1855)/2,0))</f>
        <v/>
      </c>
      <c r="I1855" s="28" t="str">
        <f>IF(記入用!I1855="","",記入用!I1855)</f>
        <v/>
      </c>
      <c r="K1855" s="28" t="str">
        <f>IF(記入用!J1855="","",ROUNDDOWN(記入用!J1855,0))</f>
        <v/>
      </c>
      <c r="M1855" s="28" t="str">
        <f>IF(記入用!K1855="","",記入用!K1855)</f>
        <v/>
      </c>
      <c r="O1855" s="28" t="str">
        <f>IF(記入用!M1855="","",記入用!M1855)</f>
        <v/>
      </c>
      <c r="Q1855" s="28" t="str">
        <f>IF(記入用!L1855="","",記入用!L1855)</f>
        <v/>
      </c>
      <c r="S1855" s="28" t="str">
        <f>IF(記入用!N1855="","",ROUNDUP(記入用!N1855,1))</f>
        <v/>
      </c>
      <c r="U1855" s="28" t="str">
        <f>IF(記入用!O1855="","",ROUNDDOWN(記入用!O1855,0))</f>
        <v/>
      </c>
      <c r="W1855" s="28" t="str">
        <f>IF(記入用!P1855="","",ROUNDDOWN(記入用!P1855,0))</f>
        <v/>
      </c>
    </row>
    <row r="1856" spans="1:23">
      <c r="A1856" s="28" t="str">
        <f>IF(記入用!A1856="","",記入用!A1856)</f>
        <v/>
      </c>
      <c r="B1856" s="28" t="str">
        <f>IF(記入用!B1856="","",記入用!B1856)</f>
        <v/>
      </c>
      <c r="C1856" s="28" t="str">
        <f>IF(記入用!C1856="","",記入用!C1856)</f>
        <v/>
      </c>
      <c r="D1856" s="28" t="str">
        <f>IF(記入用!D1856="","",記入用!D1856)</f>
        <v/>
      </c>
      <c r="E1856" s="28" t="str">
        <f>IF(記入用!E1856="","",記入用!E1856)</f>
        <v/>
      </c>
      <c r="F1856" s="28" t="str">
        <f>IF(記入用!F1856="","",記入用!F1856)</f>
        <v/>
      </c>
      <c r="G1856" s="28" t="str">
        <f>IF(OR(記入用!G1856=0,記入用!H1856=0),"",ROUND((記入用!G1856+記入用!H1856)/2,0))</f>
        <v/>
      </c>
      <c r="I1856" s="28" t="str">
        <f>IF(記入用!I1856="","",記入用!I1856)</f>
        <v/>
      </c>
      <c r="K1856" s="28" t="str">
        <f>IF(記入用!J1856="","",ROUNDDOWN(記入用!J1856,0))</f>
        <v/>
      </c>
      <c r="M1856" s="28" t="str">
        <f>IF(記入用!K1856="","",記入用!K1856)</f>
        <v/>
      </c>
      <c r="O1856" s="28" t="str">
        <f>IF(記入用!M1856="","",記入用!M1856)</f>
        <v/>
      </c>
      <c r="Q1856" s="28" t="str">
        <f>IF(記入用!L1856="","",記入用!L1856)</f>
        <v/>
      </c>
      <c r="S1856" s="28" t="str">
        <f>IF(記入用!N1856="","",ROUNDUP(記入用!N1856,1))</f>
        <v/>
      </c>
      <c r="U1856" s="28" t="str">
        <f>IF(記入用!O1856="","",ROUNDDOWN(記入用!O1856,0))</f>
        <v/>
      </c>
      <c r="W1856" s="28" t="str">
        <f>IF(記入用!P1856="","",ROUNDDOWN(記入用!P1856,0))</f>
        <v/>
      </c>
    </row>
    <row r="1857" spans="1:23">
      <c r="A1857" s="28" t="str">
        <f>IF(記入用!A1857="","",記入用!A1857)</f>
        <v/>
      </c>
      <c r="B1857" s="28" t="str">
        <f>IF(記入用!B1857="","",記入用!B1857)</f>
        <v/>
      </c>
      <c r="C1857" s="28" t="str">
        <f>IF(記入用!C1857="","",記入用!C1857)</f>
        <v/>
      </c>
      <c r="D1857" s="28" t="str">
        <f>IF(記入用!D1857="","",記入用!D1857)</f>
        <v/>
      </c>
      <c r="E1857" s="28" t="str">
        <f>IF(記入用!E1857="","",記入用!E1857)</f>
        <v/>
      </c>
      <c r="F1857" s="28" t="str">
        <f>IF(記入用!F1857="","",記入用!F1857)</f>
        <v/>
      </c>
      <c r="G1857" s="28" t="str">
        <f>IF(OR(記入用!G1857=0,記入用!H1857=0),"",ROUND((記入用!G1857+記入用!H1857)/2,0))</f>
        <v/>
      </c>
      <c r="I1857" s="28" t="str">
        <f>IF(記入用!I1857="","",記入用!I1857)</f>
        <v/>
      </c>
      <c r="K1857" s="28" t="str">
        <f>IF(記入用!J1857="","",ROUNDDOWN(記入用!J1857,0))</f>
        <v/>
      </c>
      <c r="M1857" s="28" t="str">
        <f>IF(記入用!K1857="","",記入用!K1857)</f>
        <v/>
      </c>
      <c r="O1857" s="28" t="str">
        <f>IF(記入用!M1857="","",記入用!M1857)</f>
        <v/>
      </c>
      <c r="Q1857" s="28" t="str">
        <f>IF(記入用!L1857="","",記入用!L1857)</f>
        <v/>
      </c>
      <c r="S1857" s="28" t="str">
        <f>IF(記入用!N1857="","",ROUNDUP(記入用!N1857,1))</f>
        <v/>
      </c>
      <c r="U1857" s="28" t="str">
        <f>IF(記入用!O1857="","",ROUNDDOWN(記入用!O1857,0))</f>
        <v/>
      </c>
      <c r="W1857" s="28" t="str">
        <f>IF(記入用!P1857="","",ROUNDDOWN(記入用!P1857,0))</f>
        <v/>
      </c>
    </row>
    <row r="1858" spans="1:23">
      <c r="A1858" s="28" t="str">
        <f>IF(記入用!A1858="","",記入用!A1858)</f>
        <v/>
      </c>
      <c r="B1858" s="28" t="str">
        <f>IF(記入用!B1858="","",記入用!B1858)</f>
        <v/>
      </c>
      <c r="C1858" s="28" t="str">
        <f>IF(記入用!C1858="","",記入用!C1858)</f>
        <v/>
      </c>
      <c r="D1858" s="28" t="str">
        <f>IF(記入用!D1858="","",記入用!D1858)</f>
        <v/>
      </c>
      <c r="E1858" s="28" t="str">
        <f>IF(記入用!E1858="","",記入用!E1858)</f>
        <v/>
      </c>
      <c r="F1858" s="28" t="str">
        <f>IF(記入用!F1858="","",記入用!F1858)</f>
        <v/>
      </c>
      <c r="G1858" s="28" t="str">
        <f>IF(OR(記入用!G1858=0,記入用!H1858=0),"",ROUND((記入用!G1858+記入用!H1858)/2,0))</f>
        <v/>
      </c>
      <c r="I1858" s="28" t="str">
        <f>IF(記入用!I1858="","",記入用!I1858)</f>
        <v/>
      </c>
      <c r="K1858" s="28" t="str">
        <f>IF(記入用!J1858="","",ROUNDDOWN(記入用!J1858,0))</f>
        <v/>
      </c>
      <c r="M1858" s="28" t="str">
        <f>IF(記入用!K1858="","",記入用!K1858)</f>
        <v/>
      </c>
      <c r="O1858" s="28" t="str">
        <f>IF(記入用!M1858="","",記入用!M1858)</f>
        <v/>
      </c>
      <c r="Q1858" s="28" t="str">
        <f>IF(記入用!L1858="","",記入用!L1858)</f>
        <v/>
      </c>
      <c r="S1858" s="28" t="str">
        <f>IF(記入用!N1858="","",ROUNDUP(記入用!N1858,1))</f>
        <v/>
      </c>
      <c r="U1858" s="28" t="str">
        <f>IF(記入用!O1858="","",ROUNDDOWN(記入用!O1858,0))</f>
        <v/>
      </c>
      <c r="W1858" s="28" t="str">
        <f>IF(記入用!P1858="","",ROUNDDOWN(記入用!P1858,0))</f>
        <v/>
      </c>
    </row>
    <row r="1859" spans="1:23">
      <c r="A1859" s="28" t="str">
        <f>IF(記入用!A1859="","",記入用!A1859)</f>
        <v/>
      </c>
      <c r="B1859" s="28" t="str">
        <f>IF(記入用!B1859="","",記入用!B1859)</f>
        <v/>
      </c>
      <c r="C1859" s="28" t="str">
        <f>IF(記入用!C1859="","",記入用!C1859)</f>
        <v/>
      </c>
      <c r="D1859" s="28" t="str">
        <f>IF(記入用!D1859="","",記入用!D1859)</f>
        <v/>
      </c>
      <c r="E1859" s="28" t="str">
        <f>IF(記入用!E1859="","",記入用!E1859)</f>
        <v/>
      </c>
      <c r="F1859" s="28" t="str">
        <f>IF(記入用!F1859="","",記入用!F1859)</f>
        <v/>
      </c>
      <c r="G1859" s="28" t="str">
        <f>IF(OR(記入用!G1859=0,記入用!H1859=0),"",ROUND((記入用!G1859+記入用!H1859)/2,0))</f>
        <v/>
      </c>
      <c r="I1859" s="28" t="str">
        <f>IF(記入用!I1859="","",記入用!I1859)</f>
        <v/>
      </c>
      <c r="K1859" s="28" t="str">
        <f>IF(記入用!J1859="","",ROUNDDOWN(記入用!J1859,0))</f>
        <v/>
      </c>
      <c r="M1859" s="28" t="str">
        <f>IF(記入用!K1859="","",記入用!K1859)</f>
        <v/>
      </c>
      <c r="O1859" s="28" t="str">
        <f>IF(記入用!M1859="","",記入用!M1859)</f>
        <v/>
      </c>
      <c r="Q1859" s="28" t="str">
        <f>IF(記入用!L1859="","",記入用!L1859)</f>
        <v/>
      </c>
      <c r="S1859" s="28" t="str">
        <f>IF(記入用!N1859="","",ROUNDUP(記入用!N1859,1))</f>
        <v/>
      </c>
      <c r="U1859" s="28" t="str">
        <f>IF(記入用!O1859="","",ROUNDDOWN(記入用!O1859,0))</f>
        <v/>
      </c>
      <c r="W1859" s="28" t="str">
        <f>IF(記入用!P1859="","",ROUNDDOWN(記入用!P1859,0))</f>
        <v/>
      </c>
    </row>
    <row r="1860" spans="1:23">
      <c r="A1860" s="28" t="str">
        <f>IF(記入用!A1860="","",記入用!A1860)</f>
        <v/>
      </c>
      <c r="B1860" s="28" t="str">
        <f>IF(記入用!B1860="","",記入用!B1860)</f>
        <v/>
      </c>
      <c r="C1860" s="28" t="str">
        <f>IF(記入用!C1860="","",記入用!C1860)</f>
        <v/>
      </c>
      <c r="D1860" s="28" t="str">
        <f>IF(記入用!D1860="","",記入用!D1860)</f>
        <v/>
      </c>
      <c r="E1860" s="28" t="str">
        <f>IF(記入用!E1860="","",記入用!E1860)</f>
        <v/>
      </c>
      <c r="F1860" s="28" t="str">
        <f>IF(記入用!F1860="","",記入用!F1860)</f>
        <v/>
      </c>
      <c r="G1860" s="28" t="str">
        <f>IF(OR(記入用!G1860=0,記入用!H1860=0),"",ROUND((記入用!G1860+記入用!H1860)/2,0))</f>
        <v/>
      </c>
      <c r="I1860" s="28" t="str">
        <f>IF(記入用!I1860="","",記入用!I1860)</f>
        <v/>
      </c>
      <c r="K1860" s="28" t="str">
        <f>IF(記入用!J1860="","",ROUNDDOWN(記入用!J1860,0))</f>
        <v/>
      </c>
      <c r="M1860" s="28" t="str">
        <f>IF(記入用!K1860="","",記入用!K1860)</f>
        <v/>
      </c>
      <c r="O1860" s="28" t="str">
        <f>IF(記入用!M1860="","",記入用!M1860)</f>
        <v/>
      </c>
      <c r="Q1860" s="28" t="str">
        <f>IF(記入用!L1860="","",記入用!L1860)</f>
        <v/>
      </c>
      <c r="S1860" s="28" t="str">
        <f>IF(記入用!N1860="","",ROUNDUP(記入用!N1860,1))</f>
        <v/>
      </c>
      <c r="U1860" s="28" t="str">
        <f>IF(記入用!O1860="","",ROUNDDOWN(記入用!O1860,0))</f>
        <v/>
      </c>
      <c r="W1860" s="28" t="str">
        <f>IF(記入用!P1860="","",ROUNDDOWN(記入用!P1860,0))</f>
        <v/>
      </c>
    </row>
    <row r="1861" spans="1:23">
      <c r="A1861" s="28" t="str">
        <f>IF(記入用!A1861="","",記入用!A1861)</f>
        <v/>
      </c>
      <c r="B1861" s="28" t="str">
        <f>IF(記入用!B1861="","",記入用!B1861)</f>
        <v/>
      </c>
      <c r="C1861" s="28" t="str">
        <f>IF(記入用!C1861="","",記入用!C1861)</f>
        <v/>
      </c>
      <c r="D1861" s="28" t="str">
        <f>IF(記入用!D1861="","",記入用!D1861)</f>
        <v/>
      </c>
      <c r="E1861" s="28" t="str">
        <f>IF(記入用!E1861="","",記入用!E1861)</f>
        <v/>
      </c>
      <c r="F1861" s="28" t="str">
        <f>IF(記入用!F1861="","",記入用!F1861)</f>
        <v/>
      </c>
      <c r="G1861" s="28" t="str">
        <f>IF(OR(記入用!G1861=0,記入用!H1861=0),"",ROUND((記入用!G1861+記入用!H1861)/2,0))</f>
        <v/>
      </c>
      <c r="I1861" s="28" t="str">
        <f>IF(記入用!I1861="","",記入用!I1861)</f>
        <v/>
      </c>
      <c r="K1861" s="28" t="str">
        <f>IF(記入用!J1861="","",ROUNDDOWN(記入用!J1861,0))</f>
        <v/>
      </c>
      <c r="M1861" s="28" t="str">
        <f>IF(記入用!K1861="","",記入用!K1861)</f>
        <v/>
      </c>
      <c r="O1861" s="28" t="str">
        <f>IF(記入用!M1861="","",記入用!M1861)</f>
        <v/>
      </c>
      <c r="Q1861" s="28" t="str">
        <f>IF(記入用!L1861="","",記入用!L1861)</f>
        <v/>
      </c>
      <c r="S1861" s="28" t="str">
        <f>IF(記入用!N1861="","",ROUNDUP(記入用!N1861,1))</f>
        <v/>
      </c>
      <c r="U1861" s="28" t="str">
        <f>IF(記入用!O1861="","",ROUNDDOWN(記入用!O1861,0))</f>
        <v/>
      </c>
      <c r="W1861" s="28" t="str">
        <f>IF(記入用!P1861="","",ROUNDDOWN(記入用!P1861,0))</f>
        <v/>
      </c>
    </row>
    <row r="1862" spans="1:23">
      <c r="A1862" s="28" t="str">
        <f>IF(記入用!A1862="","",記入用!A1862)</f>
        <v/>
      </c>
      <c r="B1862" s="28" t="str">
        <f>IF(記入用!B1862="","",記入用!B1862)</f>
        <v/>
      </c>
      <c r="C1862" s="28" t="str">
        <f>IF(記入用!C1862="","",記入用!C1862)</f>
        <v/>
      </c>
      <c r="D1862" s="28" t="str">
        <f>IF(記入用!D1862="","",記入用!D1862)</f>
        <v/>
      </c>
      <c r="E1862" s="28" t="str">
        <f>IF(記入用!E1862="","",記入用!E1862)</f>
        <v/>
      </c>
      <c r="F1862" s="28" t="str">
        <f>IF(記入用!F1862="","",記入用!F1862)</f>
        <v/>
      </c>
      <c r="G1862" s="28" t="str">
        <f>IF(OR(記入用!G1862=0,記入用!H1862=0),"",ROUND((記入用!G1862+記入用!H1862)/2,0))</f>
        <v/>
      </c>
      <c r="I1862" s="28" t="str">
        <f>IF(記入用!I1862="","",記入用!I1862)</f>
        <v/>
      </c>
      <c r="K1862" s="28" t="str">
        <f>IF(記入用!J1862="","",ROUNDDOWN(記入用!J1862,0))</f>
        <v/>
      </c>
      <c r="M1862" s="28" t="str">
        <f>IF(記入用!K1862="","",記入用!K1862)</f>
        <v/>
      </c>
      <c r="O1862" s="28" t="str">
        <f>IF(記入用!M1862="","",記入用!M1862)</f>
        <v/>
      </c>
      <c r="Q1862" s="28" t="str">
        <f>IF(記入用!L1862="","",記入用!L1862)</f>
        <v/>
      </c>
      <c r="S1862" s="28" t="str">
        <f>IF(記入用!N1862="","",ROUNDUP(記入用!N1862,1))</f>
        <v/>
      </c>
      <c r="U1862" s="28" t="str">
        <f>IF(記入用!O1862="","",ROUNDDOWN(記入用!O1862,0))</f>
        <v/>
      </c>
      <c r="W1862" s="28" t="str">
        <f>IF(記入用!P1862="","",ROUNDDOWN(記入用!P1862,0))</f>
        <v/>
      </c>
    </row>
    <row r="1863" spans="1:23">
      <c r="A1863" s="28" t="str">
        <f>IF(記入用!A1863="","",記入用!A1863)</f>
        <v/>
      </c>
      <c r="B1863" s="28" t="str">
        <f>IF(記入用!B1863="","",記入用!B1863)</f>
        <v/>
      </c>
      <c r="C1863" s="28" t="str">
        <f>IF(記入用!C1863="","",記入用!C1863)</f>
        <v/>
      </c>
      <c r="D1863" s="28" t="str">
        <f>IF(記入用!D1863="","",記入用!D1863)</f>
        <v/>
      </c>
      <c r="E1863" s="28" t="str">
        <f>IF(記入用!E1863="","",記入用!E1863)</f>
        <v/>
      </c>
      <c r="F1863" s="28" t="str">
        <f>IF(記入用!F1863="","",記入用!F1863)</f>
        <v/>
      </c>
      <c r="G1863" s="28" t="str">
        <f>IF(OR(記入用!G1863=0,記入用!H1863=0),"",ROUND((記入用!G1863+記入用!H1863)/2,0))</f>
        <v/>
      </c>
      <c r="I1863" s="28" t="str">
        <f>IF(記入用!I1863="","",記入用!I1863)</f>
        <v/>
      </c>
      <c r="K1863" s="28" t="str">
        <f>IF(記入用!J1863="","",ROUNDDOWN(記入用!J1863,0))</f>
        <v/>
      </c>
      <c r="M1863" s="28" t="str">
        <f>IF(記入用!K1863="","",記入用!K1863)</f>
        <v/>
      </c>
      <c r="O1863" s="28" t="str">
        <f>IF(記入用!M1863="","",記入用!M1863)</f>
        <v/>
      </c>
      <c r="Q1863" s="28" t="str">
        <f>IF(記入用!L1863="","",記入用!L1863)</f>
        <v/>
      </c>
      <c r="S1863" s="28" t="str">
        <f>IF(記入用!N1863="","",ROUNDUP(記入用!N1863,1))</f>
        <v/>
      </c>
      <c r="U1863" s="28" t="str">
        <f>IF(記入用!O1863="","",ROUNDDOWN(記入用!O1863,0))</f>
        <v/>
      </c>
      <c r="W1863" s="28" t="str">
        <f>IF(記入用!P1863="","",ROUNDDOWN(記入用!P1863,0))</f>
        <v/>
      </c>
    </row>
    <row r="1864" spans="1:23">
      <c r="A1864" s="28" t="str">
        <f>IF(記入用!A1864="","",記入用!A1864)</f>
        <v/>
      </c>
      <c r="B1864" s="28" t="str">
        <f>IF(記入用!B1864="","",記入用!B1864)</f>
        <v/>
      </c>
      <c r="C1864" s="28" t="str">
        <f>IF(記入用!C1864="","",記入用!C1864)</f>
        <v/>
      </c>
      <c r="D1864" s="28" t="str">
        <f>IF(記入用!D1864="","",記入用!D1864)</f>
        <v/>
      </c>
      <c r="E1864" s="28" t="str">
        <f>IF(記入用!E1864="","",記入用!E1864)</f>
        <v/>
      </c>
      <c r="F1864" s="28" t="str">
        <f>IF(記入用!F1864="","",記入用!F1864)</f>
        <v/>
      </c>
      <c r="G1864" s="28" t="str">
        <f>IF(OR(記入用!G1864=0,記入用!H1864=0),"",ROUND((記入用!G1864+記入用!H1864)/2,0))</f>
        <v/>
      </c>
      <c r="I1864" s="28" t="str">
        <f>IF(記入用!I1864="","",記入用!I1864)</f>
        <v/>
      </c>
      <c r="K1864" s="28" t="str">
        <f>IF(記入用!J1864="","",ROUNDDOWN(記入用!J1864,0))</f>
        <v/>
      </c>
      <c r="M1864" s="28" t="str">
        <f>IF(記入用!K1864="","",記入用!K1864)</f>
        <v/>
      </c>
      <c r="O1864" s="28" t="str">
        <f>IF(記入用!M1864="","",記入用!M1864)</f>
        <v/>
      </c>
      <c r="Q1864" s="28" t="str">
        <f>IF(記入用!L1864="","",記入用!L1864)</f>
        <v/>
      </c>
      <c r="S1864" s="28" t="str">
        <f>IF(記入用!N1864="","",ROUNDUP(記入用!N1864,1))</f>
        <v/>
      </c>
      <c r="U1864" s="28" t="str">
        <f>IF(記入用!O1864="","",ROUNDDOWN(記入用!O1864,0))</f>
        <v/>
      </c>
      <c r="W1864" s="28" t="str">
        <f>IF(記入用!P1864="","",ROUNDDOWN(記入用!P1864,0))</f>
        <v/>
      </c>
    </row>
    <row r="1865" spans="1:23">
      <c r="A1865" s="28" t="str">
        <f>IF(記入用!A1865="","",記入用!A1865)</f>
        <v/>
      </c>
      <c r="B1865" s="28" t="str">
        <f>IF(記入用!B1865="","",記入用!B1865)</f>
        <v/>
      </c>
      <c r="C1865" s="28" t="str">
        <f>IF(記入用!C1865="","",記入用!C1865)</f>
        <v/>
      </c>
      <c r="D1865" s="28" t="str">
        <f>IF(記入用!D1865="","",記入用!D1865)</f>
        <v/>
      </c>
      <c r="E1865" s="28" t="str">
        <f>IF(記入用!E1865="","",記入用!E1865)</f>
        <v/>
      </c>
      <c r="F1865" s="28" t="str">
        <f>IF(記入用!F1865="","",記入用!F1865)</f>
        <v/>
      </c>
      <c r="G1865" s="28" t="str">
        <f>IF(OR(記入用!G1865=0,記入用!H1865=0),"",ROUND((記入用!G1865+記入用!H1865)/2,0))</f>
        <v/>
      </c>
      <c r="I1865" s="28" t="str">
        <f>IF(記入用!I1865="","",記入用!I1865)</f>
        <v/>
      </c>
      <c r="K1865" s="28" t="str">
        <f>IF(記入用!J1865="","",ROUNDDOWN(記入用!J1865,0))</f>
        <v/>
      </c>
      <c r="M1865" s="28" t="str">
        <f>IF(記入用!K1865="","",記入用!K1865)</f>
        <v/>
      </c>
      <c r="O1865" s="28" t="str">
        <f>IF(記入用!M1865="","",記入用!M1865)</f>
        <v/>
      </c>
      <c r="Q1865" s="28" t="str">
        <f>IF(記入用!L1865="","",記入用!L1865)</f>
        <v/>
      </c>
      <c r="S1865" s="28" t="str">
        <f>IF(記入用!N1865="","",ROUNDUP(記入用!N1865,1))</f>
        <v/>
      </c>
      <c r="U1865" s="28" t="str">
        <f>IF(記入用!O1865="","",ROUNDDOWN(記入用!O1865,0))</f>
        <v/>
      </c>
      <c r="W1865" s="28" t="str">
        <f>IF(記入用!P1865="","",ROUNDDOWN(記入用!P1865,0))</f>
        <v/>
      </c>
    </row>
    <row r="1866" spans="1:23">
      <c r="A1866" s="28" t="str">
        <f>IF(記入用!A1866="","",記入用!A1866)</f>
        <v/>
      </c>
      <c r="B1866" s="28" t="str">
        <f>IF(記入用!B1866="","",記入用!B1866)</f>
        <v/>
      </c>
      <c r="C1866" s="28" t="str">
        <f>IF(記入用!C1866="","",記入用!C1866)</f>
        <v/>
      </c>
      <c r="D1866" s="28" t="str">
        <f>IF(記入用!D1866="","",記入用!D1866)</f>
        <v/>
      </c>
      <c r="E1866" s="28" t="str">
        <f>IF(記入用!E1866="","",記入用!E1866)</f>
        <v/>
      </c>
      <c r="F1866" s="28" t="str">
        <f>IF(記入用!F1866="","",記入用!F1866)</f>
        <v/>
      </c>
      <c r="G1866" s="28" t="str">
        <f>IF(OR(記入用!G1866=0,記入用!H1866=0),"",ROUND((記入用!G1866+記入用!H1866)/2,0))</f>
        <v/>
      </c>
      <c r="I1866" s="28" t="str">
        <f>IF(記入用!I1866="","",記入用!I1866)</f>
        <v/>
      </c>
      <c r="K1866" s="28" t="str">
        <f>IF(記入用!J1866="","",ROUNDDOWN(記入用!J1866,0))</f>
        <v/>
      </c>
      <c r="M1866" s="28" t="str">
        <f>IF(記入用!K1866="","",記入用!K1866)</f>
        <v/>
      </c>
      <c r="O1866" s="28" t="str">
        <f>IF(記入用!M1866="","",記入用!M1866)</f>
        <v/>
      </c>
      <c r="Q1866" s="28" t="str">
        <f>IF(記入用!L1866="","",記入用!L1866)</f>
        <v/>
      </c>
      <c r="S1866" s="28" t="str">
        <f>IF(記入用!N1866="","",ROUNDUP(記入用!N1866,1))</f>
        <v/>
      </c>
      <c r="U1866" s="28" t="str">
        <f>IF(記入用!O1866="","",ROUNDDOWN(記入用!O1866,0))</f>
        <v/>
      </c>
      <c r="W1866" s="28" t="str">
        <f>IF(記入用!P1866="","",ROUNDDOWN(記入用!P1866,0))</f>
        <v/>
      </c>
    </row>
    <row r="1867" spans="1:23">
      <c r="A1867" s="28" t="str">
        <f>IF(記入用!A1867="","",記入用!A1867)</f>
        <v/>
      </c>
      <c r="B1867" s="28" t="str">
        <f>IF(記入用!B1867="","",記入用!B1867)</f>
        <v/>
      </c>
      <c r="C1867" s="28" t="str">
        <f>IF(記入用!C1867="","",記入用!C1867)</f>
        <v/>
      </c>
      <c r="D1867" s="28" t="str">
        <f>IF(記入用!D1867="","",記入用!D1867)</f>
        <v/>
      </c>
      <c r="E1867" s="28" t="str">
        <f>IF(記入用!E1867="","",記入用!E1867)</f>
        <v/>
      </c>
      <c r="F1867" s="28" t="str">
        <f>IF(記入用!F1867="","",記入用!F1867)</f>
        <v/>
      </c>
      <c r="G1867" s="28" t="str">
        <f>IF(OR(記入用!G1867=0,記入用!H1867=0),"",ROUND((記入用!G1867+記入用!H1867)/2,0))</f>
        <v/>
      </c>
      <c r="I1867" s="28" t="str">
        <f>IF(記入用!I1867="","",記入用!I1867)</f>
        <v/>
      </c>
      <c r="K1867" s="28" t="str">
        <f>IF(記入用!J1867="","",ROUNDDOWN(記入用!J1867,0))</f>
        <v/>
      </c>
      <c r="M1867" s="28" t="str">
        <f>IF(記入用!K1867="","",記入用!K1867)</f>
        <v/>
      </c>
      <c r="O1867" s="28" t="str">
        <f>IF(記入用!M1867="","",記入用!M1867)</f>
        <v/>
      </c>
      <c r="Q1867" s="28" t="str">
        <f>IF(記入用!L1867="","",記入用!L1867)</f>
        <v/>
      </c>
      <c r="S1867" s="28" t="str">
        <f>IF(記入用!N1867="","",ROUNDUP(記入用!N1867,1))</f>
        <v/>
      </c>
      <c r="U1867" s="28" t="str">
        <f>IF(記入用!O1867="","",ROUNDDOWN(記入用!O1867,0))</f>
        <v/>
      </c>
      <c r="W1867" s="28" t="str">
        <f>IF(記入用!P1867="","",ROUNDDOWN(記入用!P1867,0))</f>
        <v/>
      </c>
    </row>
    <row r="1868" spans="1:23">
      <c r="A1868" s="28" t="str">
        <f>IF(記入用!A1868="","",記入用!A1868)</f>
        <v/>
      </c>
      <c r="B1868" s="28" t="str">
        <f>IF(記入用!B1868="","",記入用!B1868)</f>
        <v/>
      </c>
      <c r="C1868" s="28" t="str">
        <f>IF(記入用!C1868="","",記入用!C1868)</f>
        <v/>
      </c>
      <c r="D1868" s="28" t="str">
        <f>IF(記入用!D1868="","",記入用!D1868)</f>
        <v/>
      </c>
      <c r="E1868" s="28" t="str">
        <f>IF(記入用!E1868="","",記入用!E1868)</f>
        <v/>
      </c>
      <c r="F1868" s="28" t="str">
        <f>IF(記入用!F1868="","",記入用!F1868)</f>
        <v/>
      </c>
      <c r="G1868" s="28" t="str">
        <f>IF(OR(記入用!G1868=0,記入用!H1868=0),"",ROUND((記入用!G1868+記入用!H1868)/2,0))</f>
        <v/>
      </c>
      <c r="I1868" s="28" t="str">
        <f>IF(記入用!I1868="","",記入用!I1868)</f>
        <v/>
      </c>
      <c r="K1868" s="28" t="str">
        <f>IF(記入用!J1868="","",ROUNDDOWN(記入用!J1868,0))</f>
        <v/>
      </c>
      <c r="M1868" s="28" t="str">
        <f>IF(記入用!K1868="","",記入用!K1868)</f>
        <v/>
      </c>
      <c r="O1868" s="28" t="str">
        <f>IF(記入用!M1868="","",記入用!M1868)</f>
        <v/>
      </c>
      <c r="Q1868" s="28" t="str">
        <f>IF(記入用!L1868="","",記入用!L1868)</f>
        <v/>
      </c>
      <c r="S1868" s="28" t="str">
        <f>IF(記入用!N1868="","",ROUNDUP(記入用!N1868,1))</f>
        <v/>
      </c>
      <c r="U1868" s="28" t="str">
        <f>IF(記入用!O1868="","",ROUNDDOWN(記入用!O1868,0))</f>
        <v/>
      </c>
      <c r="W1868" s="28" t="str">
        <f>IF(記入用!P1868="","",ROUNDDOWN(記入用!P1868,0))</f>
        <v/>
      </c>
    </row>
    <row r="1869" spans="1:23">
      <c r="A1869" s="28" t="str">
        <f>IF(記入用!A1869="","",記入用!A1869)</f>
        <v/>
      </c>
      <c r="B1869" s="28" t="str">
        <f>IF(記入用!B1869="","",記入用!B1869)</f>
        <v/>
      </c>
      <c r="C1869" s="28" t="str">
        <f>IF(記入用!C1869="","",記入用!C1869)</f>
        <v/>
      </c>
      <c r="D1869" s="28" t="str">
        <f>IF(記入用!D1869="","",記入用!D1869)</f>
        <v/>
      </c>
      <c r="E1869" s="28" t="str">
        <f>IF(記入用!E1869="","",記入用!E1869)</f>
        <v/>
      </c>
      <c r="F1869" s="28" t="str">
        <f>IF(記入用!F1869="","",記入用!F1869)</f>
        <v/>
      </c>
      <c r="G1869" s="28" t="str">
        <f>IF(OR(記入用!G1869=0,記入用!H1869=0),"",ROUND((記入用!G1869+記入用!H1869)/2,0))</f>
        <v/>
      </c>
      <c r="I1869" s="28" t="str">
        <f>IF(記入用!I1869="","",記入用!I1869)</f>
        <v/>
      </c>
      <c r="K1869" s="28" t="str">
        <f>IF(記入用!J1869="","",ROUNDDOWN(記入用!J1869,0))</f>
        <v/>
      </c>
      <c r="M1869" s="28" t="str">
        <f>IF(記入用!K1869="","",記入用!K1869)</f>
        <v/>
      </c>
      <c r="O1869" s="28" t="str">
        <f>IF(記入用!M1869="","",記入用!M1869)</f>
        <v/>
      </c>
      <c r="Q1869" s="28" t="str">
        <f>IF(記入用!L1869="","",記入用!L1869)</f>
        <v/>
      </c>
      <c r="S1869" s="28" t="str">
        <f>IF(記入用!N1869="","",ROUNDUP(記入用!N1869,1))</f>
        <v/>
      </c>
      <c r="U1869" s="28" t="str">
        <f>IF(記入用!O1869="","",ROUNDDOWN(記入用!O1869,0))</f>
        <v/>
      </c>
      <c r="W1869" s="28" t="str">
        <f>IF(記入用!P1869="","",ROUNDDOWN(記入用!P1869,0))</f>
        <v/>
      </c>
    </row>
    <row r="1870" spans="1:23">
      <c r="A1870" s="28" t="str">
        <f>IF(記入用!A1870="","",記入用!A1870)</f>
        <v/>
      </c>
      <c r="B1870" s="28" t="str">
        <f>IF(記入用!B1870="","",記入用!B1870)</f>
        <v/>
      </c>
      <c r="C1870" s="28" t="str">
        <f>IF(記入用!C1870="","",記入用!C1870)</f>
        <v/>
      </c>
      <c r="D1870" s="28" t="str">
        <f>IF(記入用!D1870="","",記入用!D1870)</f>
        <v/>
      </c>
      <c r="E1870" s="28" t="str">
        <f>IF(記入用!E1870="","",記入用!E1870)</f>
        <v/>
      </c>
      <c r="F1870" s="28" t="str">
        <f>IF(記入用!F1870="","",記入用!F1870)</f>
        <v/>
      </c>
      <c r="G1870" s="28" t="str">
        <f>IF(OR(記入用!G1870=0,記入用!H1870=0),"",ROUND((記入用!G1870+記入用!H1870)/2,0))</f>
        <v/>
      </c>
      <c r="I1870" s="28" t="str">
        <f>IF(記入用!I1870="","",記入用!I1870)</f>
        <v/>
      </c>
      <c r="K1870" s="28" t="str">
        <f>IF(記入用!J1870="","",ROUNDDOWN(記入用!J1870,0))</f>
        <v/>
      </c>
      <c r="M1870" s="28" t="str">
        <f>IF(記入用!K1870="","",記入用!K1870)</f>
        <v/>
      </c>
      <c r="O1870" s="28" t="str">
        <f>IF(記入用!M1870="","",記入用!M1870)</f>
        <v/>
      </c>
      <c r="Q1870" s="28" t="str">
        <f>IF(記入用!L1870="","",記入用!L1870)</f>
        <v/>
      </c>
      <c r="S1870" s="28" t="str">
        <f>IF(記入用!N1870="","",ROUNDUP(記入用!N1870,1))</f>
        <v/>
      </c>
      <c r="U1870" s="28" t="str">
        <f>IF(記入用!O1870="","",ROUNDDOWN(記入用!O1870,0))</f>
        <v/>
      </c>
      <c r="W1870" s="28" t="str">
        <f>IF(記入用!P1870="","",ROUNDDOWN(記入用!P1870,0))</f>
        <v/>
      </c>
    </row>
    <row r="1871" spans="1:23">
      <c r="A1871" s="28" t="str">
        <f>IF(記入用!A1871="","",記入用!A1871)</f>
        <v/>
      </c>
      <c r="B1871" s="28" t="str">
        <f>IF(記入用!B1871="","",記入用!B1871)</f>
        <v/>
      </c>
      <c r="C1871" s="28" t="str">
        <f>IF(記入用!C1871="","",記入用!C1871)</f>
        <v/>
      </c>
      <c r="D1871" s="28" t="str">
        <f>IF(記入用!D1871="","",記入用!D1871)</f>
        <v/>
      </c>
      <c r="E1871" s="28" t="str">
        <f>IF(記入用!E1871="","",記入用!E1871)</f>
        <v/>
      </c>
      <c r="F1871" s="28" t="str">
        <f>IF(記入用!F1871="","",記入用!F1871)</f>
        <v/>
      </c>
      <c r="G1871" s="28" t="str">
        <f>IF(OR(記入用!G1871=0,記入用!H1871=0),"",ROUND((記入用!G1871+記入用!H1871)/2,0))</f>
        <v/>
      </c>
      <c r="I1871" s="28" t="str">
        <f>IF(記入用!I1871="","",記入用!I1871)</f>
        <v/>
      </c>
      <c r="K1871" s="28" t="str">
        <f>IF(記入用!J1871="","",ROUNDDOWN(記入用!J1871,0))</f>
        <v/>
      </c>
      <c r="M1871" s="28" t="str">
        <f>IF(記入用!K1871="","",記入用!K1871)</f>
        <v/>
      </c>
      <c r="O1871" s="28" t="str">
        <f>IF(記入用!M1871="","",記入用!M1871)</f>
        <v/>
      </c>
      <c r="Q1871" s="28" t="str">
        <f>IF(記入用!L1871="","",記入用!L1871)</f>
        <v/>
      </c>
      <c r="S1871" s="28" t="str">
        <f>IF(記入用!N1871="","",ROUNDUP(記入用!N1871,1))</f>
        <v/>
      </c>
      <c r="U1871" s="28" t="str">
        <f>IF(記入用!O1871="","",ROUNDDOWN(記入用!O1871,0))</f>
        <v/>
      </c>
      <c r="W1871" s="28" t="str">
        <f>IF(記入用!P1871="","",ROUNDDOWN(記入用!P1871,0))</f>
        <v/>
      </c>
    </row>
    <row r="1872" spans="1:23">
      <c r="A1872" s="28" t="str">
        <f>IF(記入用!A1872="","",記入用!A1872)</f>
        <v/>
      </c>
      <c r="B1872" s="28" t="str">
        <f>IF(記入用!B1872="","",記入用!B1872)</f>
        <v/>
      </c>
      <c r="C1872" s="28" t="str">
        <f>IF(記入用!C1872="","",記入用!C1872)</f>
        <v/>
      </c>
      <c r="D1872" s="28" t="str">
        <f>IF(記入用!D1872="","",記入用!D1872)</f>
        <v/>
      </c>
      <c r="E1872" s="28" t="str">
        <f>IF(記入用!E1872="","",記入用!E1872)</f>
        <v/>
      </c>
      <c r="F1872" s="28" t="str">
        <f>IF(記入用!F1872="","",記入用!F1872)</f>
        <v/>
      </c>
      <c r="G1872" s="28" t="str">
        <f>IF(OR(記入用!G1872=0,記入用!H1872=0),"",ROUND((記入用!G1872+記入用!H1872)/2,0))</f>
        <v/>
      </c>
      <c r="I1872" s="28" t="str">
        <f>IF(記入用!I1872="","",記入用!I1872)</f>
        <v/>
      </c>
      <c r="K1872" s="28" t="str">
        <f>IF(記入用!J1872="","",ROUNDDOWN(記入用!J1872,0))</f>
        <v/>
      </c>
      <c r="M1872" s="28" t="str">
        <f>IF(記入用!K1872="","",記入用!K1872)</f>
        <v/>
      </c>
      <c r="O1872" s="28" t="str">
        <f>IF(記入用!M1872="","",記入用!M1872)</f>
        <v/>
      </c>
      <c r="Q1872" s="28" t="str">
        <f>IF(記入用!L1872="","",記入用!L1872)</f>
        <v/>
      </c>
      <c r="S1872" s="28" t="str">
        <f>IF(記入用!N1872="","",ROUNDUP(記入用!N1872,1))</f>
        <v/>
      </c>
      <c r="U1872" s="28" t="str">
        <f>IF(記入用!O1872="","",ROUNDDOWN(記入用!O1872,0))</f>
        <v/>
      </c>
      <c r="W1872" s="28" t="str">
        <f>IF(記入用!P1872="","",ROUNDDOWN(記入用!P1872,0))</f>
        <v/>
      </c>
    </row>
    <row r="1873" spans="1:23">
      <c r="A1873" s="28" t="str">
        <f>IF(記入用!A1873="","",記入用!A1873)</f>
        <v/>
      </c>
      <c r="B1873" s="28" t="str">
        <f>IF(記入用!B1873="","",記入用!B1873)</f>
        <v/>
      </c>
      <c r="C1873" s="28" t="str">
        <f>IF(記入用!C1873="","",記入用!C1873)</f>
        <v/>
      </c>
      <c r="D1873" s="28" t="str">
        <f>IF(記入用!D1873="","",記入用!D1873)</f>
        <v/>
      </c>
      <c r="E1873" s="28" t="str">
        <f>IF(記入用!E1873="","",記入用!E1873)</f>
        <v/>
      </c>
      <c r="F1873" s="28" t="str">
        <f>IF(記入用!F1873="","",記入用!F1873)</f>
        <v/>
      </c>
      <c r="G1873" s="28" t="str">
        <f>IF(OR(記入用!G1873=0,記入用!H1873=0),"",ROUND((記入用!G1873+記入用!H1873)/2,0))</f>
        <v/>
      </c>
      <c r="I1873" s="28" t="str">
        <f>IF(記入用!I1873="","",記入用!I1873)</f>
        <v/>
      </c>
      <c r="K1873" s="28" t="str">
        <f>IF(記入用!J1873="","",ROUNDDOWN(記入用!J1873,0))</f>
        <v/>
      </c>
      <c r="M1873" s="28" t="str">
        <f>IF(記入用!K1873="","",記入用!K1873)</f>
        <v/>
      </c>
      <c r="O1873" s="28" t="str">
        <f>IF(記入用!M1873="","",記入用!M1873)</f>
        <v/>
      </c>
      <c r="Q1873" s="28" t="str">
        <f>IF(記入用!L1873="","",記入用!L1873)</f>
        <v/>
      </c>
      <c r="S1873" s="28" t="str">
        <f>IF(記入用!N1873="","",ROUNDUP(記入用!N1873,1))</f>
        <v/>
      </c>
      <c r="U1873" s="28" t="str">
        <f>IF(記入用!O1873="","",ROUNDDOWN(記入用!O1873,0))</f>
        <v/>
      </c>
      <c r="W1873" s="28" t="str">
        <f>IF(記入用!P1873="","",ROUNDDOWN(記入用!P1873,0))</f>
        <v/>
      </c>
    </row>
    <row r="1874" spans="1:23">
      <c r="A1874" s="28" t="str">
        <f>IF(記入用!A1874="","",記入用!A1874)</f>
        <v/>
      </c>
      <c r="B1874" s="28" t="str">
        <f>IF(記入用!B1874="","",記入用!B1874)</f>
        <v/>
      </c>
      <c r="C1874" s="28" t="str">
        <f>IF(記入用!C1874="","",記入用!C1874)</f>
        <v/>
      </c>
      <c r="D1874" s="28" t="str">
        <f>IF(記入用!D1874="","",記入用!D1874)</f>
        <v/>
      </c>
      <c r="E1874" s="28" t="str">
        <f>IF(記入用!E1874="","",記入用!E1874)</f>
        <v/>
      </c>
      <c r="F1874" s="28" t="str">
        <f>IF(記入用!F1874="","",記入用!F1874)</f>
        <v/>
      </c>
      <c r="G1874" s="28" t="str">
        <f>IF(OR(記入用!G1874=0,記入用!H1874=0),"",ROUND((記入用!G1874+記入用!H1874)/2,0))</f>
        <v/>
      </c>
      <c r="I1874" s="28" t="str">
        <f>IF(記入用!I1874="","",記入用!I1874)</f>
        <v/>
      </c>
      <c r="K1874" s="28" t="str">
        <f>IF(記入用!J1874="","",ROUNDDOWN(記入用!J1874,0))</f>
        <v/>
      </c>
      <c r="M1874" s="28" t="str">
        <f>IF(記入用!K1874="","",記入用!K1874)</f>
        <v/>
      </c>
      <c r="O1874" s="28" t="str">
        <f>IF(記入用!M1874="","",記入用!M1874)</f>
        <v/>
      </c>
      <c r="Q1874" s="28" t="str">
        <f>IF(記入用!L1874="","",記入用!L1874)</f>
        <v/>
      </c>
      <c r="S1874" s="28" t="str">
        <f>IF(記入用!N1874="","",ROUNDUP(記入用!N1874,1))</f>
        <v/>
      </c>
      <c r="U1874" s="28" t="str">
        <f>IF(記入用!O1874="","",ROUNDDOWN(記入用!O1874,0))</f>
        <v/>
      </c>
      <c r="W1874" s="28" t="str">
        <f>IF(記入用!P1874="","",ROUNDDOWN(記入用!P1874,0))</f>
        <v/>
      </c>
    </row>
    <row r="1875" spans="1:23">
      <c r="A1875" s="28" t="str">
        <f>IF(記入用!A1875="","",記入用!A1875)</f>
        <v/>
      </c>
      <c r="B1875" s="28" t="str">
        <f>IF(記入用!B1875="","",記入用!B1875)</f>
        <v/>
      </c>
      <c r="C1875" s="28" t="str">
        <f>IF(記入用!C1875="","",記入用!C1875)</f>
        <v/>
      </c>
      <c r="D1875" s="28" t="str">
        <f>IF(記入用!D1875="","",記入用!D1875)</f>
        <v/>
      </c>
      <c r="E1875" s="28" t="str">
        <f>IF(記入用!E1875="","",記入用!E1875)</f>
        <v/>
      </c>
      <c r="F1875" s="28" t="str">
        <f>IF(記入用!F1875="","",記入用!F1875)</f>
        <v/>
      </c>
      <c r="G1875" s="28" t="str">
        <f>IF(OR(記入用!G1875=0,記入用!H1875=0),"",ROUND((記入用!G1875+記入用!H1875)/2,0))</f>
        <v/>
      </c>
      <c r="I1875" s="28" t="str">
        <f>IF(記入用!I1875="","",記入用!I1875)</f>
        <v/>
      </c>
      <c r="K1875" s="28" t="str">
        <f>IF(記入用!J1875="","",ROUNDDOWN(記入用!J1875,0))</f>
        <v/>
      </c>
      <c r="M1875" s="28" t="str">
        <f>IF(記入用!K1875="","",記入用!K1875)</f>
        <v/>
      </c>
      <c r="O1875" s="28" t="str">
        <f>IF(記入用!M1875="","",記入用!M1875)</f>
        <v/>
      </c>
      <c r="Q1875" s="28" t="str">
        <f>IF(記入用!L1875="","",記入用!L1875)</f>
        <v/>
      </c>
      <c r="S1875" s="28" t="str">
        <f>IF(記入用!N1875="","",ROUNDUP(記入用!N1875,1))</f>
        <v/>
      </c>
      <c r="U1875" s="28" t="str">
        <f>IF(記入用!O1875="","",ROUNDDOWN(記入用!O1875,0))</f>
        <v/>
      </c>
      <c r="W1875" s="28" t="str">
        <f>IF(記入用!P1875="","",ROUNDDOWN(記入用!P1875,0))</f>
        <v/>
      </c>
    </row>
    <row r="1876" spans="1:23">
      <c r="A1876" s="28" t="str">
        <f>IF(記入用!A1876="","",記入用!A1876)</f>
        <v/>
      </c>
      <c r="B1876" s="28" t="str">
        <f>IF(記入用!B1876="","",記入用!B1876)</f>
        <v/>
      </c>
      <c r="C1876" s="28" t="str">
        <f>IF(記入用!C1876="","",記入用!C1876)</f>
        <v/>
      </c>
      <c r="D1876" s="28" t="str">
        <f>IF(記入用!D1876="","",記入用!D1876)</f>
        <v/>
      </c>
      <c r="E1876" s="28" t="str">
        <f>IF(記入用!E1876="","",記入用!E1876)</f>
        <v/>
      </c>
      <c r="F1876" s="28" t="str">
        <f>IF(記入用!F1876="","",記入用!F1876)</f>
        <v/>
      </c>
      <c r="G1876" s="28" t="str">
        <f>IF(OR(記入用!G1876=0,記入用!H1876=0),"",ROUND((記入用!G1876+記入用!H1876)/2,0))</f>
        <v/>
      </c>
      <c r="I1876" s="28" t="str">
        <f>IF(記入用!I1876="","",記入用!I1876)</f>
        <v/>
      </c>
      <c r="K1876" s="28" t="str">
        <f>IF(記入用!J1876="","",ROUNDDOWN(記入用!J1876,0))</f>
        <v/>
      </c>
      <c r="M1876" s="28" t="str">
        <f>IF(記入用!K1876="","",記入用!K1876)</f>
        <v/>
      </c>
      <c r="O1876" s="28" t="str">
        <f>IF(記入用!M1876="","",記入用!M1876)</f>
        <v/>
      </c>
      <c r="Q1876" s="28" t="str">
        <f>IF(記入用!L1876="","",記入用!L1876)</f>
        <v/>
      </c>
      <c r="S1876" s="28" t="str">
        <f>IF(記入用!N1876="","",ROUNDUP(記入用!N1876,1))</f>
        <v/>
      </c>
      <c r="U1876" s="28" t="str">
        <f>IF(記入用!O1876="","",ROUNDDOWN(記入用!O1876,0))</f>
        <v/>
      </c>
      <c r="W1876" s="28" t="str">
        <f>IF(記入用!P1876="","",ROUNDDOWN(記入用!P1876,0))</f>
        <v/>
      </c>
    </row>
    <row r="1877" spans="1:23">
      <c r="A1877" s="28" t="str">
        <f>IF(記入用!A1877="","",記入用!A1877)</f>
        <v/>
      </c>
      <c r="B1877" s="28" t="str">
        <f>IF(記入用!B1877="","",記入用!B1877)</f>
        <v/>
      </c>
      <c r="C1877" s="28" t="str">
        <f>IF(記入用!C1877="","",記入用!C1877)</f>
        <v/>
      </c>
      <c r="D1877" s="28" t="str">
        <f>IF(記入用!D1877="","",記入用!D1877)</f>
        <v/>
      </c>
      <c r="E1877" s="28" t="str">
        <f>IF(記入用!E1877="","",記入用!E1877)</f>
        <v/>
      </c>
      <c r="F1877" s="28" t="str">
        <f>IF(記入用!F1877="","",記入用!F1877)</f>
        <v/>
      </c>
      <c r="G1877" s="28" t="str">
        <f>IF(OR(記入用!G1877=0,記入用!H1877=0),"",ROUND((記入用!G1877+記入用!H1877)/2,0))</f>
        <v/>
      </c>
      <c r="I1877" s="28" t="str">
        <f>IF(記入用!I1877="","",記入用!I1877)</f>
        <v/>
      </c>
      <c r="K1877" s="28" t="str">
        <f>IF(記入用!J1877="","",ROUNDDOWN(記入用!J1877,0))</f>
        <v/>
      </c>
      <c r="M1877" s="28" t="str">
        <f>IF(記入用!K1877="","",記入用!K1877)</f>
        <v/>
      </c>
      <c r="O1877" s="28" t="str">
        <f>IF(記入用!M1877="","",記入用!M1877)</f>
        <v/>
      </c>
      <c r="Q1877" s="28" t="str">
        <f>IF(記入用!L1877="","",記入用!L1877)</f>
        <v/>
      </c>
      <c r="S1877" s="28" t="str">
        <f>IF(記入用!N1877="","",ROUNDUP(記入用!N1877,1))</f>
        <v/>
      </c>
      <c r="U1877" s="28" t="str">
        <f>IF(記入用!O1877="","",ROUNDDOWN(記入用!O1877,0))</f>
        <v/>
      </c>
      <c r="W1877" s="28" t="str">
        <f>IF(記入用!P1877="","",ROUNDDOWN(記入用!P1877,0))</f>
        <v/>
      </c>
    </row>
    <row r="1878" spans="1:23">
      <c r="A1878" s="28" t="str">
        <f>IF(記入用!A1878="","",記入用!A1878)</f>
        <v/>
      </c>
      <c r="B1878" s="28" t="str">
        <f>IF(記入用!B1878="","",記入用!B1878)</f>
        <v/>
      </c>
      <c r="C1878" s="28" t="str">
        <f>IF(記入用!C1878="","",記入用!C1878)</f>
        <v/>
      </c>
      <c r="D1878" s="28" t="str">
        <f>IF(記入用!D1878="","",記入用!D1878)</f>
        <v/>
      </c>
      <c r="E1878" s="28" t="str">
        <f>IF(記入用!E1878="","",記入用!E1878)</f>
        <v/>
      </c>
      <c r="F1878" s="28" t="str">
        <f>IF(記入用!F1878="","",記入用!F1878)</f>
        <v/>
      </c>
      <c r="G1878" s="28" t="str">
        <f>IF(OR(記入用!G1878=0,記入用!H1878=0),"",ROUND((記入用!G1878+記入用!H1878)/2,0))</f>
        <v/>
      </c>
      <c r="I1878" s="28" t="str">
        <f>IF(記入用!I1878="","",記入用!I1878)</f>
        <v/>
      </c>
      <c r="K1878" s="28" t="str">
        <f>IF(記入用!J1878="","",ROUNDDOWN(記入用!J1878,0))</f>
        <v/>
      </c>
      <c r="M1878" s="28" t="str">
        <f>IF(記入用!K1878="","",記入用!K1878)</f>
        <v/>
      </c>
      <c r="O1878" s="28" t="str">
        <f>IF(記入用!M1878="","",記入用!M1878)</f>
        <v/>
      </c>
      <c r="Q1878" s="28" t="str">
        <f>IF(記入用!L1878="","",記入用!L1878)</f>
        <v/>
      </c>
      <c r="S1878" s="28" t="str">
        <f>IF(記入用!N1878="","",ROUNDUP(記入用!N1878,1))</f>
        <v/>
      </c>
      <c r="U1878" s="28" t="str">
        <f>IF(記入用!O1878="","",ROUNDDOWN(記入用!O1878,0))</f>
        <v/>
      </c>
      <c r="W1878" s="28" t="str">
        <f>IF(記入用!P1878="","",ROUNDDOWN(記入用!P1878,0))</f>
        <v/>
      </c>
    </row>
    <row r="1879" spans="1:23">
      <c r="A1879" s="28" t="str">
        <f>IF(記入用!A1879="","",記入用!A1879)</f>
        <v/>
      </c>
      <c r="B1879" s="28" t="str">
        <f>IF(記入用!B1879="","",記入用!B1879)</f>
        <v/>
      </c>
      <c r="C1879" s="28" t="str">
        <f>IF(記入用!C1879="","",記入用!C1879)</f>
        <v/>
      </c>
      <c r="D1879" s="28" t="str">
        <f>IF(記入用!D1879="","",記入用!D1879)</f>
        <v/>
      </c>
      <c r="E1879" s="28" t="str">
        <f>IF(記入用!E1879="","",記入用!E1879)</f>
        <v/>
      </c>
      <c r="F1879" s="28" t="str">
        <f>IF(記入用!F1879="","",記入用!F1879)</f>
        <v/>
      </c>
      <c r="G1879" s="28" t="str">
        <f>IF(OR(記入用!G1879=0,記入用!H1879=0),"",ROUND((記入用!G1879+記入用!H1879)/2,0))</f>
        <v/>
      </c>
      <c r="I1879" s="28" t="str">
        <f>IF(記入用!I1879="","",記入用!I1879)</f>
        <v/>
      </c>
      <c r="K1879" s="28" t="str">
        <f>IF(記入用!J1879="","",ROUNDDOWN(記入用!J1879,0))</f>
        <v/>
      </c>
      <c r="M1879" s="28" t="str">
        <f>IF(記入用!K1879="","",記入用!K1879)</f>
        <v/>
      </c>
      <c r="O1879" s="28" t="str">
        <f>IF(記入用!M1879="","",記入用!M1879)</f>
        <v/>
      </c>
      <c r="Q1879" s="28" t="str">
        <f>IF(記入用!L1879="","",記入用!L1879)</f>
        <v/>
      </c>
      <c r="S1879" s="28" t="str">
        <f>IF(記入用!N1879="","",ROUNDUP(記入用!N1879,1))</f>
        <v/>
      </c>
      <c r="U1879" s="28" t="str">
        <f>IF(記入用!O1879="","",ROUNDDOWN(記入用!O1879,0))</f>
        <v/>
      </c>
      <c r="W1879" s="28" t="str">
        <f>IF(記入用!P1879="","",ROUNDDOWN(記入用!P1879,0))</f>
        <v/>
      </c>
    </row>
    <row r="1880" spans="1:23">
      <c r="A1880" s="28" t="str">
        <f>IF(記入用!A1880="","",記入用!A1880)</f>
        <v/>
      </c>
      <c r="B1880" s="28" t="str">
        <f>IF(記入用!B1880="","",記入用!B1880)</f>
        <v/>
      </c>
      <c r="C1880" s="28" t="str">
        <f>IF(記入用!C1880="","",記入用!C1880)</f>
        <v/>
      </c>
      <c r="D1880" s="28" t="str">
        <f>IF(記入用!D1880="","",記入用!D1880)</f>
        <v/>
      </c>
      <c r="E1880" s="28" t="str">
        <f>IF(記入用!E1880="","",記入用!E1880)</f>
        <v/>
      </c>
      <c r="F1880" s="28" t="str">
        <f>IF(記入用!F1880="","",記入用!F1880)</f>
        <v/>
      </c>
      <c r="G1880" s="28" t="str">
        <f>IF(OR(記入用!G1880=0,記入用!H1880=0),"",ROUND((記入用!G1880+記入用!H1880)/2,0))</f>
        <v/>
      </c>
      <c r="I1880" s="28" t="str">
        <f>IF(記入用!I1880="","",記入用!I1880)</f>
        <v/>
      </c>
      <c r="K1880" s="28" t="str">
        <f>IF(記入用!J1880="","",ROUNDDOWN(記入用!J1880,0))</f>
        <v/>
      </c>
      <c r="M1880" s="28" t="str">
        <f>IF(記入用!K1880="","",記入用!K1880)</f>
        <v/>
      </c>
      <c r="O1880" s="28" t="str">
        <f>IF(記入用!M1880="","",記入用!M1880)</f>
        <v/>
      </c>
      <c r="Q1880" s="28" t="str">
        <f>IF(記入用!L1880="","",記入用!L1880)</f>
        <v/>
      </c>
      <c r="S1880" s="28" t="str">
        <f>IF(記入用!N1880="","",ROUNDUP(記入用!N1880,1))</f>
        <v/>
      </c>
      <c r="U1880" s="28" t="str">
        <f>IF(記入用!O1880="","",ROUNDDOWN(記入用!O1880,0))</f>
        <v/>
      </c>
      <c r="W1880" s="28" t="str">
        <f>IF(記入用!P1880="","",ROUNDDOWN(記入用!P1880,0))</f>
        <v/>
      </c>
    </row>
    <row r="1881" spans="1:23">
      <c r="A1881" s="28" t="str">
        <f>IF(記入用!A1881="","",記入用!A1881)</f>
        <v/>
      </c>
      <c r="B1881" s="28" t="str">
        <f>IF(記入用!B1881="","",記入用!B1881)</f>
        <v/>
      </c>
      <c r="C1881" s="28" t="str">
        <f>IF(記入用!C1881="","",記入用!C1881)</f>
        <v/>
      </c>
      <c r="D1881" s="28" t="str">
        <f>IF(記入用!D1881="","",記入用!D1881)</f>
        <v/>
      </c>
      <c r="E1881" s="28" t="str">
        <f>IF(記入用!E1881="","",記入用!E1881)</f>
        <v/>
      </c>
      <c r="F1881" s="28" t="str">
        <f>IF(記入用!F1881="","",記入用!F1881)</f>
        <v/>
      </c>
      <c r="G1881" s="28" t="str">
        <f>IF(OR(記入用!G1881=0,記入用!H1881=0),"",ROUND((記入用!G1881+記入用!H1881)/2,0))</f>
        <v/>
      </c>
      <c r="I1881" s="28" t="str">
        <f>IF(記入用!I1881="","",記入用!I1881)</f>
        <v/>
      </c>
      <c r="K1881" s="28" t="str">
        <f>IF(記入用!J1881="","",ROUNDDOWN(記入用!J1881,0))</f>
        <v/>
      </c>
      <c r="M1881" s="28" t="str">
        <f>IF(記入用!K1881="","",記入用!K1881)</f>
        <v/>
      </c>
      <c r="O1881" s="28" t="str">
        <f>IF(記入用!M1881="","",記入用!M1881)</f>
        <v/>
      </c>
      <c r="Q1881" s="28" t="str">
        <f>IF(記入用!L1881="","",記入用!L1881)</f>
        <v/>
      </c>
      <c r="S1881" s="28" t="str">
        <f>IF(記入用!N1881="","",ROUNDUP(記入用!N1881,1))</f>
        <v/>
      </c>
      <c r="U1881" s="28" t="str">
        <f>IF(記入用!O1881="","",ROUNDDOWN(記入用!O1881,0))</f>
        <v/>
      </c>
      <c r="W1881" s="28" t="str">
        <f>IF(記入用!P1881="","",ROUNDDOWN(記入用!P1881,0))</f>
        <v/>
      </c>
    </row>
    <row r="1882" spans="1:23">
      <c r="A1882" s="28" t="str">
        <f>IF(記入用!A1882="","",記入用!A1882)</f>
        <v/>
      </c>
      <c r="B1882" s="28" t="str">
        <f>IF(記入用!B1882="","",記入用!B1882)</f>
        <v/>
      </c>
      <c r="C1882" s="28" t="str">
        <f>IF(記入用!C1882="","",記入用!C1882)</f>
        <v/>
      </c>
      <c r="D1882" s="28" t="str">
        <f>IF(記入用!D1882="","",記入用!D1882)</f>
        <v/>
      </c>
      <c r="E1882" s="28" t="str">
        <f>IF(記入用!E1882="","",記入用!E1882)</f>
        <v/>
      </c>
      <c r="F1882" s="28" t="str">
        <f>IF(記入用!F1882="","",記入用!F1882)</f>
        <v/>
      </c>
      <c r="G1882" s="28" t="str">
        <f>IF(OR(記入用!G1882=0,記入用!H1882=0),"",ROUND((記入用!G1882+記入用!H1882)/2,0))</f>
        <v/>
      </c>
      <c r="I1882" s="28" t="str">
        <f>IF(記入用!I1882="","",記入用!I1882)</f>
        <v/>
      </c>
      <c r="K1882" s="28" t="str">
        <f>IF(記入用!J1882="","",ROUNDDOWN(記入用!J1882,0))</f>
        <v/>
      </c>
      <c r="M1882" s="28" t="str">
        <f>IF(記入用!K1882="","",記入用!K1882)</f>
        <v/>
      </c>
      <c r="O1882" s="28" t="str">
        <f>IF(記入用!M1882="","",記入用!M1882)</f>
        <v/>
      </c>
      <c r="Q1882" s="28" t="str">
        <f>IF(記入用!L1882="","",記入用!L1882)</f>
        <v/>
      </c>
      <c r="S1882" s="28" t="str">
        <f>IF(記入用!N1882="","",ROUNDUP(記入用!N1882,1))</f>
        <v/>
      </c>
      <c r="U1882" s="28" t="str">
        <f>IF(記入用!O1882="","",ROUNDDOWN(記入用!O1882,0))</f>
        <v/>
      </c>
      <c r="W1882" s="28" t="str">
        <f>IF(記入用!P1882="","",ROUNDDOWN(記入用!P1882,0))</f>
        <v/>
      </c>
    </row>
    <row r="1883" spans="1:23">
      <c r="A1883" s="28" t="str">
        <f>IF(記入用!A1883="","",記入用!A1883)</f>
        <v/>
      </c>
      <c r="B1883" s="28" t="str">
        <f>IF(記入用!B1883="","",記入用!B1883)</f>
        <v/>
      </c>
      <c r="C1883" s="28" t="str">
        <f>IF(記入用!C1883="","",記入用!C1883)</f>
        <v/>
      </c>
      <c r="D1883" s="28" t="str">
        <f>IF(記入用!D1883="","",記入用!D1883)</f>
        <v/>
      </c>
      <c r="E1883" s="28" t="str">
        <f>IF(記入用!E1883="","",記入用!E1883)</f>
        <v/>
      </c>
      <c r="F1883" s="28" t="str">
        <f>IF(記入用!F1883="","",記入用!F1883)</f>
        <v/>
      </c>
      <c r="G1883" s="28" t="str">
        <f>IF(OR(記入用!G1883=0,記入用!H1883=0),"",ROUND((記入用!G1883+記入用!H1883)/2,0))</f>
        <v/>
      </c>
      <c r="I1883" s="28" t="str">
        <f>IF(記入用!I1883="","",記入用!I1883)</f>
        <v/>
      </c>
      <c r="K1883" s="28" t="str">
        <f>IF(記入用!J1883="","",ROUNDDOWN(記入用!J1883,0))</f>
        <v/>
      </c>
      <c r="M1883" s="28" t="str">
        <f>IF(記入用!K1883="","",記入用!K1883)</f>
        <v/>
      </c>
      <c r="O1883" s="28" t="str">
        <f>IF(記入用!M1883="","",記入用!M1883)</f>
        <v/>
      </c>
      <c r="Q1883" s="28" t="str">
        <f>IF(記入用!L1883="","",記入用!L1883)</f>
        <v/>
      </c>
      <c r="S1883" s="28" t="str">
        <f>IF(記入用!N1883="","",ROUNDUP(記入用!N1883,1))</f>
        <v/>
      </c>
      <c r="U1883" s="28" t="str">
        <f>IF(記入用!O1883="","",ROUNDDOWN(記入用!O1883,0))</f>
        <v/>
      </c>
      <c r="W1883" s="28" t="str">
        <f>IF(記入用!P1883="","",ROUNDDOWN(記入用!P1883,0))</f>
        <v/>
      </c>
    </row>
    <row r="1884" spans="1:23">
      <c r="A1884" s="28" t="str">
        <f>IF(記入用!A1884="","",記入用!A1884)</f>
        <v/>
      </c>
      <c r="B1884" s="28" t="str">
        <f>IF(記入用!B1884="","",記入用!B1884)</f>
        <v/>
      </c>
      <c r="C1884" s="28" t="str">
        <f>IF(記入用!C1884="","",記入用!C1884)</f>
        <v/>
      </c>
      <c r="D1884" s="28" t="str">
        <f>IF(記入用!D1884="","",記入用!D1884)</f>
        <v/>
      </c>
      <c r="E1884" s="28" t="str">
        <f>IF(記入用!E1884="","",記入用!E1884)</f>
        <v/>
      </c>
      <c r="F1884" s="28" t="str">
        <f>IF(記入用!F1884="","",記入用!F1884)</f>
        <v/>
      </c>
      <c r="G1884" s="28" t="str">
        <f>IF(OR(記入用!G1884=0,記入用!H1884=0),"",ROUND((記入用!G1884+記入用!H1884)/2,0))</f>
        <v/>
      </c>
      <c r="I1884" s="28" t="str">
        <f>IF(記入用!I1884="","",記入用!I1884)</f>
        <v/>
      </c>
      <c r="K1884" s="28" t="str">
        <f>IF(記入用!J1884="","",ROUNDDOWN(記入用!J1884,0))</f>
        <v/>
      </c>
      <c r="M1884" s="28" t="str">
        <f>IF(記入用!K1884="","",記入用!K1884)</f>
        <v/>
      </c>
      <c r="O1884" s="28" t="str">
        <f>IF(記入用!M1884="","",記入用!M1884)</f>
        <v/>
      </c>
      <c r="Q1884" s="28" t="str">
        <f>IF(記入用!L1884="","",記入用!L1884)</f>
        <v/>
      </c>
      <c r="S1884" s="28" t="str">
        <f>IF(記入用!N1884="","",ROUNDUP(記入用!N1884,1))</f>
        <v/>
      </c>
      <c r="U1884" s="28" t="str">
        <f>IF(記入用!O1884="","",ROUNDDOWN(記入用!O1884,0))</f>
        <v/>
      </c>
      <c r="W1884" s="28" t="str">
        <f>IF(記入用!P1884="","",ROUNDDOWN(記入用!P1884,0))</f>
        <v/>
      </c>
    </row>
    <row r="1885" spans="1:23">
      <c r="A1885" s="28" t="str">
        <f>IF(記入用!A1885="","",記入用!A1885)</f>
        <v/>
      </c>
      <c r="B1885" s="28" t="str">
        <f>IF(記入用!B1885="","",記入用!B1885)</f>
        <v/>
      </c>
      <c r="C1885" s="28" t="str">
        <f>IF(記入用!C1885="","",記入用!C1885)</f>
        <v/>
      </c>
      <c r="D1885" s="28" t="str">
        <f>IF(記入用!D1885="","",記入用!D1885)</f>
        <v/>
      </c>
      <c r="E1885" s="28" t="str">
        <f>IF(記入用!E1885="","",記入用!E1885)</f>
        <v/>
      </c>
      <c r="F1885" s="28" t="str">
        <f>IF(記入用!F1885="","",記入用!F1885)</f>
        <v/>
      </c>
      <c r="G1885" s="28" t="str">
        <f>IF(OR(記入用!G1885=0,記入用!H1885=0),"",ROUND((記入用!G1885+記入用!H1885)/2,0))</f>
        <v/>
      </c>
      <c r="I1885" s="28" t="str">
        <f>IF(記入用!I1885="","",記入用!I1885)</f>
        <v/>
      </c>
      <c r="K1885" s="28" t="str">
        <f>IF(記入用!J1885="","",ROUNDDOWN(記入用!J1885,0))</f>
        <v/>
      </c>
      <c r="M1885" s="28" t="str">
        <f>IF(記入用!K1885="","",記入用!K1885)</f>
        <v/>
      </c>
      <c r="O1885" s="28" t="str">
        <f>IF(記入用!M1885="","",記入用!M1885)</f>
        <v/>
      </c>
      <c r="Q1885" s="28" t="str">
        <f>IF(記入用!L1885="","",記入用!L1885)</f>
        <v/>
      </c>
      <c r="S1885" s="28" t="str">
        <f>IF(記入用!N1885="","",ROUNDUP(記入用!N1885,1))</f>
        <v/>
      </c>
      <c r="U1885" s="28" t="str">
        <f>IF(記入用!O1885="","",ROUNDDOWN(記入用!O1885,0))</f>
        <v/>
      </c>
      <c r="W1885" s="28" t="str">
        <f>IF(記入用!P1885="","",ROUNDDOWN(記入用!P1885,0))</f>
        <v/>
      </c>
    </row>
    <row r="1886" spans="1:23">
      <c r="A1886" s="28" t="str">
        <f>IF(記入用!A1886="","",記入用!A1886)</f>
        <v/>
      </c>
      <c r="B1886" s="28" t="str">
        <f>IF(記入用!B1886="","",記入用!B1886)</f>
        <v/>
      </c>
      <c r="C1886" s="28" t="str">
        <f>IF(記入用!C1886="","",記入用!C1886)</f>
        <v/>
      </c>
      <c r="D1886" s="28" t="str">
        <f>IF(記入用!D1886="","",記入用!D1886)</f>
        <v/>
      </c>
      <c r="E1886" s="28" t="str">
        <f>IF(記入用!E1886="","",記入用!E1886)</f>
        <v/>
      </c>
      <c r="F1886" s="28" t="str">
        <f>IF(記入用!F1886="","",記入用!F1886)</f>
        <v/>
      </c>
      <c r="G1886" s="28" t="str">
        <f>IF(OR(記入用!G1886=0,記入用!H1886=0),"",ROUND((記入用!G1886+記入用!H1886)/2,0))</f>
        <v/>
      </c>
      <c r="I1886" s="28" t="str">
        <f>IF(記入用!I1886="","",記入用!I1886)</f>
        <v/>
      </c>
      <c r="K1886" s="28" t="str">
        <f>IF(記入用!J1886="","",ROUNDDOWN(記入用!J1886,0))</f>
        <v/>
      </c>
      <c r="M1886" s="28" t="str">
        <f>IF(記入用!K1886="","",記入用!K1886)</f>
        <v/>
      </c>
      <c r="O1886" s="28" t="str">
        <f>IF(記入用!M1886="","",記入用!M1886)</f>
        <v/>
      </c>
      <c r="Q1886" s="28" t="str">
        <f>IF(記入用!L1886="","",記入用!L1886)</f>
        <v/>
      </c>
      <c r="S1886" s="28" t="str">
        <f>IF(記入用!N1886="","",ROUNDUP(記入用!N1886,1))</f>
        <v/>
      </c>
      <c r="U1886" s="28" t="str">
        <f>IF(記入用!O1886="","",ROUNDDOWN(記入用!O1886,0))</f>
        <v/>
      </c>
      <c r="W1886" s="28" t="str">
        <f>IF(記入用!P1886="","",ROUNDDOWN(記入用!P1886,0))</f>
        <v/>
      </c>
    </row>
    <row r="1887" spans="1:23">
      <c r="A1887" s="28" t="str">
        <f>IF(記入用!A1887="","",記入用!A1887)</f>
        <v/>
      </c>
      <c r="B1887" s="28" t="str">
        <f>IF(記入用!B1887="","",記入用!B1887)</f>
        <v/>
      </c>
      <c r="C1887" s="28" t="str">
        <f>IF(記入用!C1887="","",記入用!C1887)</f>
        <v/>
      </c>
      <c r="D1887" s="28" t="str">
        <f>IF(記入用!D1887="","",記入用!D1887)</f>
        <v/>
      </c>
      <c r="E1887" s="28" t="str">
        <f>IF(記入用!E1887="","",記入用!E1887)</f>
        <v/>
      </c>
      <c r="F1887" s="28" t="str">
        <f>IF(記入用!F1887="","",記入用!F1887)</f>
        <v/>
      </c>
      <c r="G1887" s="28" t="str">
        <f>IF(OR(記入用!G1887=0,記入用!H1887=0),"",ROUND((記入用!G1887+記入用!H1887)/2,0))</f>
        <v/>
      </c>
      <c r="I1887" s="28" t="str">
        <f>IF(記入用!I1887="","",記入用!I1887)</f>
        <v/>
      </c>
      <c r="K1887" s="28" t="str">
        <f>IF(記入用!J1887="","",ROUNDDOWN(記入用!J1887,0))</f>
        <v/>
      </c>
      <c r="M1887" s="28" t="str">
        <f>IF(記入用!K1887="","",記入用!K1887)</f>
        <v/>
      </c>
      <c r="O1887" s="28" t="str">
        <f>IF(記入用!M1887="","",記入用!M1887)</f>
        <v/>
      </c>
      <c r="Q1887" s="28" t="str">
        <f>IF(記入用!L1887="","",記入用!L1887)</f>
        <v/>
      </c>
      <c r="S1887" s="28" t="str">
        <f>IF(記入用!N1887="","",ROUNDUP(記入用!N1887,1))</f>
        <v/>
      </c>
      <c r="U1887" s="28" t="str">
        <f>IF(記入用!O1887="","",ROUNDDOWN(記入用!O1887,0))</f>
        <v/>
      </c>
      <c r="W1887" s="28" t="str">
        <f>IF(記入用!P1887="","",ROUNDDOWN(記入用!P1887,0))</f>
        <v/>
      </c>
    </row>
    <row r="1888" spans="1:23">
      <c r="A1888" s="28" t="str">
        <f>IF(記入用!A1888="","",記入用!A1888)</f>
        <v/>
      </c>
      <c r="B1888" s="28" t="str">
        <f>IF(記入用!B1888="","",記入用!B1888)</f>
        <v/>
      </c>
      <c r="C1888" s="28" t="str">
        <f>IF(記入用!C1888="","",記入用!C1888)</f>
        <v/>
      </c>
      <c r="D1888" s="28" t="str">
        <f>IF(記入用!D1888="","",記入用!D1888)</f>
        <v/>
      </c>
      <c r="E1888" s="28" t="str">
        <f>IF(記入用!E1888="","",記入用!E1888)</f>
        <v/>
      </c>
      <c r="F1888" s="28" t="str">
        <f>IF(記入用!F1888="","",記入用!F1888)</f>
        <v/>
      </c>
      <c r="G1888" s="28" t="str">
        <f>IF(OR(記入用!G1888=0,記入用!H1888=0),"",ROUND((記入用!G1888+記入用!H1888)/2,0))</f>
        <v/>
      </c>
      <c r="I1888" s="28" t="str">
        <f>IF(記入用!I1888="","",記入用!I1888)</f>
        <v/>
      </c>
      <c r="K1888" s="28" t="str">
        <f>IF(記入用!J1888="","",ROUNDDOWN(記入用!J1888,0))</f>
        <v/>
      </c>
      <c r="M1888" s="28" t="str">
        <f>IF(記入用!K1888="","",記入用!K1888)</f>
        <v/>
      </c>
      <c r="O1888" s="28" t="str">
        <f>IF(記入用!M1888="","",記入用!M1888)</f>
        <v/>
      </c>
      <c r="Q1888" s="28" t="str">
        <f>IF(記入用!L1888="","",記入用!L1888)</f>
        <v/>
      </c>
      <c r="S1888" s="28" t="str">
        <f>IF(記入用!N1888="","",ROUNDUP(記入用!N1888,1))</f>
        <v/>
      </c>
      <c r="U1888" s="28" t="str">
        <f>IF(記入用!O1888="","",ROUNDDOWN(記入用!O1888,0))</f>
        <v/>
      </c>
      <c r="W1888" s="28" t="str">
        <f>IF(記入用!P1888="","",ROUNDDOWN(記入用!P1888,0))</f>
        <v/>
      </c>
    </row>
    <row r="1889" spans="1:23">
      <c r="A1889" s="28" t="str">
        <f>IF(記入用!A1889="","",記入用!A1889)</f>
        <v/>
      </c>
      <c r="B1889" s="28" t="str">
        <f>IF(記入用!B1889="","",記入用!B1889)</f>
        <v/>
      </c>
      <c r="C1889" s="28" t="str">
        <f>IF(記入用!C1889="","",記入用!C1889)</f>
        <v/>
      </c>
      <c r="D1889" s="28" t="str">
        <f>IF(記入用!D1889="","",記入用!D1889)</f>
        <v/>
      </c>
      <c r="E1889" s="28" t="str">
        <f>IF(記入用!E1889="","",記入用!E1889)</f>
        <v/>
      </c>
      <c r="F1889" s="28" t="str">
        <f>IF(記入用!F1889="","",記入用!F1889)</f>
        <v/>
      </c>
      <c r="G1889" s="28" t="str">
        <f>IF(OR(記入用!G1889=0,記入用!H1889=0),"",ROUND((記入用!G1889+記入用!H1889)/2,0))</f>
        <v/>
      </c>
      <c r="I1889" s="28" t="str">
        <f>IF(記入用!I1889="","",記入用!I1889)</f>
        <v/>
      </c>
      <c r="K1889" s="28" t="str">
        <f>IF(記入用!J1889="","",ROUNDDOWN(記入用!J1889,0))</f>
        <v/>
      </c>
      <c r="M1889" s="28" t="str">
        <f>IF(記入用!K1889="","",記入用!K1889)</f>
        <v/>
      </c>
      <c r="O1889" s="28" t="str">
        <f>IF(記入用!M1889="","",記入用!M1889)</f>
        <v/>
      </c>
      <c r="Q1889" s="28" t="str">
        <f>IF(記入用!L1889="","",記入用!L1889)</f>
        <v/>
      </c>
      <c r="S1889" s="28" t="str">
        <f>IF(記入用!N1889="","",ROUNDUP(記入用!N1889,1))</f>
        <v/>
      </c>
      <c r="U1889" s="28" t="str">
        <f>IF(記入用!O1889="","",ROUNDDOWN(記入用!O1889,0))</f>
        <v/>
      </c>
      <c r="W1889" s="28" t="str">
        <f>IF(記入用!P1889="","",ROUNDDOWN(記入用!P1889,0))</f>
        <v/>
      </c>
    </row>
    <row r="1890" spans="1:23">
      <c r="A1890" s="28" t="str">
        <f>IF(記入用!A1890="","",記入用!A1890)</f>
        <v/>
      </c>
      <c r="B1890" s="28" t="str">
        <f>IF(記入用!B1890="","",記入用!B1890)</f>
        <v/>
      </c>
      <c r="C1890" s="28" t="str">
        <f>IF(記入用!C1890="","",記入用!C1890)</f>
        <v/>
      </c>
      <c r="D1890" s="28" t="str">
        <f>IF(記入用!D1890="","",記入用!D1890)</f>
        <v/>
      </c>
      <c r="E1890" s="28" t="str">
        <f>IF(記入用!E1890="","",記入用!E1890)</f>
        <v/>
      </c>
      <c r="F1890" s="28" t="str">
        <f>IF(記入用!F1890="","",記入用!F1890)</f>
        <v/>
      </c>
      <c r="G1890" s="28" t="str">
        <f>IF(OR(記入用!G1890=0,記入用!H1890=0),"",ROUND((記入用!G1890+記入用!H1890)/2,0))</f>
        <v/>
      </c>
      <c r="I1890" s="28" t="str">
        <f>IF(記入用!I1890="","",記入用!I1890)</f>
        <v/>
      </c>
      <c r="K1890" s="28" t="str">
        <f>IF(記入用!J1890="","",ROUNDDOWN(記入用!J1890,0))</f>
        <v/>
      </c>
      <c r="M1890" s="28" t="str">
        <f>IF(記入用!K1890="","",記入用!K1890)</f>
        <v/>
      </c>
      <c r="O1890" s="28" t="str">
        <f>IF(記入用!M1890="","",記入用!M1890)</f>
        <v/>
      </c>
      <c r="Q1890" s="28" t="str">
        <f>IF(記入用!L1890="","",記入用!L1890)</f>
        <v/>
      </c>
      <c r="S1890" s="28" t="str">
        <f>IF(記入用!N1890="","",ROUNDUP(記入用!N1890,1))</f>
        <v/>
      </c>
      <c r="U1890" s="28" t="str">
        <f>IF(記入用!O1890="","",ROUNDDOWN(記入用!O1890,0))</f>
        <v/>
      </c>
      <c r="W1890" s="28" t="str">
        <f>IF(記入用!P1890="","",ROUNDDOWN(記入用!P1890,0))</f>
        <v/>
      </c>
    </row>
    <row r="1891" spans="1:23">
      <c r="A1891" s="28" t="str">
        <f>IF(記入用!A1891="","",記入用!A1891)</f>
        <v/>
      </c>
      <c r="B1891" s="28" t="str">
        <f>IF(記入用!B1891="","",記入用!B1891)</f>
        <v/>
      </c>
      <c r="C1891" s="28" t="str">
        <f>IF(記入用!C1891="","",記入用!C1891)</f>
        <v/>
      </c>
      <c r="D1891" s="28" t="str">
        <f>IF(記入用!D1891="","",記入用!D1891)</f>
        <v/>
      </c>
      <c r="E1891" s="28" t="str">
        <f>IF(記入用!E1891="","",記入用!E1891)</f>
        <v/>
      </c>
      <c r="F1891" s="28" t="str">
        <f>IF(記入用!F1891="","",記入用!F1891)</f>
        <v/>
      </c>
      <c r="G1891" s="28" t="str">
        <f>IF(OR(記入用!G1891=0,記入用!H1891=0),"",ROUND((記入用!G1891+記入用!H1891)/2,0))</f>
        <v/>
      </c>
      <c r="I1891" s="28" t="str">
        <f>IF(記入用!I1891="","",記入用!I1891)</f>
        <v/>
      </c>
      <c r="K1891" s="28" t="str">
        <f>IF(記入用!J1891="","",ROUNDDOWN(記入用!J1891,0))</f>
        <v/>
      </c>
      <c r="M1891" s="28" t="str">
        <f>IF(記入用!K1891="","",記入用!K1891)</f>
        <v/>
      </c>
      <c r="O1891" s="28" t="str">
        <f>IF(記入用!M1891="","",記入用!M1891)</f>
        <v/>
      </c>
      <c r="Q1891" s="28" t="str">
        <f>IF(記入用!L1891="","",記入用!L1891)</f>
        <v/>
      </c>
      <c r="S1891" s="28" t="str">
        <f>IF(記入用!N1891="","",ROUNDUP(記入用!N1891,1))</f>
        <v/>
      </c>
      <c r="U1891" s="28" t="str">
        <f>IF(記入用!O1891="","",ROUNDDOWN(記入用!O1891,0))</f>
        <v/>
      </c>
      <c r="W1891" s="28" t="str">
        <f>IF(記入用!P1891="","",ROUNDDOWN(記入用!P1891,0))</f>
        <v/>
      </c>
    </row>
    <row r="1892" spans="1:23">
      <c r="A1892" s="28" t="str">
        <f>IF(記入用!A1892="","",記入用!A1892)</f>
        <v/>
      </c>
      <c r="B1892" s="28" t="str">
        <f>IF(記入用!B1892="","",記入用!B1892)</f>
        <v/>
      </c>
      <c r="C1892" s="28" t="str">
        <f>IF(記入用!C1892="","",記入用!C1892)</f>
        <v/>
      </c>
      <c r="D1892" s="28" t="str">
        <f>IF(記入用!D1892="","",記入用!D1892)</f>
        <v/>
      </c>
      <c r="E1892" s="28" t="str">
        <f>IF(記入用!E1892="","",記入用!E1892)</f>
        <v/>
      </c>
      <c r="F1892" s="28" t="str">
        <f>IF(記入用!F1892="","",記入用!F1892)</f>
        <v/>
      </c>
      <c r="G1892" s="28" t="str">
        <f>IF(OR(記入用!G1892=0,記入用!H1892=0),"",ROUND((記入用!G1892+記入用!H1892)/2,0))</f>
        <v/>
      </c>
      <c r="I1892" s="28" t="str">
        <f>IF(記入用!I1892="","",記入用!I1892)</f>
        <v/>
      </c>
      <c r="K1892" s="28" t="str">
        <f>IF(記入用!J1892="","",ROUNDDOWN(記入用!J1892,0))</f>
        <v/>
      </c>
      <c r="M1892" s="28" t="str">
        <f>IF(記入用!K1892="","",記入用!K1892)</f>
        <v/>
      </c>
      <c r="O1892" s="28" t="str">
        <f>IF(記入用!M1892="","",記入用!M1892)</f>
        <v/>
      </c>
      <c r="Q1892" s="28" t="str">
        <f>IF(記入用!L1892="","",記入用!L1892)</f>
        <v/>
      </c>
      <c r="S1892" s="28" t="str">
        <f>IF(記入用!N1892="","",ROUNDUP(記入用!N1892,1))</f>
        <v/>
      </c>
      <c r="U1892" s="28" t="str">
        <f>IF(記入用!O1892="","",ROUNDDOWN(記入用!O1892,0))</f>
        <v/>
      </c>
      <c r="W1892" s="28" t="str">
        <f>IF(記入用!P1892="","",ROUNDDOWN(記入用!P1892,0))</f>
        <v/>
      </c>
    </row>
    <row r="1893" spans="1:23">
      <c r="A1893" s="28" t="str">
        <f>IF(記入用!A1893="","",記入用!A1893)</f>
        <v/>
      </c>
      <c r="B1893" s="28" t="str">
        <f>IF(記入用!B1893="","",記入用!B1893)</f>
        <v/>
      </c>
      <c r="C1893" s="28" t="str">
        <f>IF(記入用!C1893="","",記入用!C1893)</f>
        <v/>
      </c>
      <c r="D1893" s="28" t="str">
        <f>IF(記入用!D1893="","",記入用!D1893)</f>
        <v/>
      </c>
      <c r="E1893" s="28" t="str">
        <f>IF(記入用!E1893="","",記入用!E1893)</f>
        <v/>
      </c>
      <c r="F1893" s="28" t="str">
        <f>IF(記入用!F1893="","",記入用!F1893)</f>
        <v/>
      </c>
      <c r="G1893" s="28" t="str">
        <f>IF(OR(記入用!G1893=0,記入用!H1893=0),"",ROUND((記入用!G1893+記入用!H1893)/2,0))</f>
        <v/>
      </c>
      <c r="I1893" s="28" t="str">
        <f>IF(記入用!I1893="","",記入用!I1893)</f>
        <v/>
      </c>
      <c r="K1893" s="28" t="str">
        <f>IF(記入用!J1893="","",ROUNDDOWN(記入用!J1893,0))</f>
        <v/>
      </c>
      <c r="M1893" s="28" t="str">
        <f>IF(記入用!K1893="","",記入用!K1893)</f>
        <v/>
      </c>
      <c r="O1893" s="28" t="str">
        <f>IF(記入用!M1893="","",記入用!M1893)</f>
        <v/>
      </c>
      <c r="Q1893" s="28" t="str">
        <f>IF(記入用!L1893="","",記入用!L1893)</f>
        <v/>
      </c>
      <c r="S1893" s="28" t="str">
        <f>IF(記入用!N1893="","",ROUNDUP(記入用!N1893,1))</f>
        <v/>
      </c>
      <c r="U1893" s="28" t="str">
        <f>IF(記入用!O1893="","",ROUNDDOWN(記入用!O1893,0))</f>
        <v/>
      </c>
      <c r="W1893" s="28" t="str">
        <f>IF(記入用!P1893="","",ROUNDDOWN(記入用!P1893,0))</f>
        <v/>
      </c>
    </row>
    <row r="1894" spans="1:23">
      <c r="A1894" s="28" t="str">
        <f>IF(記入用!A1894="","",記入用!A1894)</f>
        <v/>
      </c>
      <c r="B1894" s="28" t="str">
        <f>IF(記入用!B1894="","",記入用!B1894)</f>
        <v/>
      </c>
      <c r="C1894" s="28" t="str">
        <f>IF(記入用!C1894="","",記入用!C1894)</f>
        <v/>
      </c>
      <c r="D1894" s="28" t="str">
        <f>IF(記入用!D1894="","",記入用!D1894)</f>
        <v/>
      </c>
      <c r="E1894" s="28" t="str">
        <f>IF(記入用!E1894="","",記入用!E1894)</f>
        <v/>
      </c>
      <c r="F1894" s="28" t="str">
        <f>IF(記入用!F1894="","",記入用!F1894)</f>
        <v/>
      </c>
      <c r="G1894" s="28" t="str">
        <f>IF(OR(記入用!G1894=0,記入用!H1894=0),"",ROUND((記入用!G1894+記入用!H1894)/2,0))</f>
        <v/>
      </c>
      <c r="I1894" s="28" t="str">
        <f>IF(記入用!I1894="","",記入用!I1894)</f>
        <v/>
      </c>
      <c r="K1894" s="28" t="str">
        <f>IF(記入用!J1894="","",ROUNDDOWN(記入用!J1894,0))</f>
        <v/>
      </c>
      <c r="M1894" s="28" t="str">
        <f>IF(記入用!K1894="","",記入用!K1894)</f>
        <v/>
      </c>
      <c r="O1894" s="28" t="str">
        <f>IF(記入用!M1894="","",記入用!M1894)</f>
        <v/>
      </c>
      <c r="Q1894" s="28" t="str">
        <f>IF(記入用!L1894="","",記入用!L1894)</f>
        <v/>
      </c>
      <c r="S1894" s="28" t="str">
        <f>IF(記入用!N1894="","",ROUNDUP(記入用!N1894,1))</f>
        <v/>
      </c>
      <c r="U1894" s="28" t="str">
        <f>IF(記入用!O1894="","",ROUNDDOWN(記入用!O1894,0))</f>
        <v/>
      </c>
      <c r="W1894" s="28" t="str">
        <f>IF(記入用!P1894="","",ROUNDDOWN(記入用!P1894,0))</f>
        <v/>
      </c>
    </row>
    <row r="1895" spans="1:23">
      <c r="A1895" s="28" t="str">
        <f>IF(記入用!A1895="","",記入用!A1895)</f>
        <v/>
      </c>
      <c r="B1895" s="28" t="str">
        <f>IF(記入用!B1895="","",記入用!B1895)</f>
        <v/>
      </c>
      <c r="C1895" s="28" t="str">
        <f>IF(記入用!C1895="","",記入用!C1895)</f>
        <v/>
      </c>
      <c r="D1895" s="28" t="str">
        <f>IF(記入用!D1895="","",記入用!D1895)</f>
        <v/>
      </c>
      <c r="E1895" s="28" t="str">
        <f>IF(記入用!E1895="","",記入用!E1895)</f>
        <v/>
      </c>
      <c r="F1895" s="28" t="str">
        <f>IF(記入用!F1895="","",記入用!F1895)</f>
        <v/>
      </c>
      <c r="G1895" s="28" t="str">
        <f>IF(OR(記入用!G1895=0,記入用!H1895=0),"",ROUND((記入用!G1895+記入用!H1895)/2,0))</f>
        <v/>
      </c>
      <c r="I1895" s="28" t="str">
        <f>IF(記入用!I1895="","",記入用!I1895)</f>
        <v/>
      </c>
      <c r="K1895" s="28" t="str">
        <f>IF(記入用!J1895="","",ROUNDDOWN(記入用!J1895,0))</f>
        <v/>
      </c>
      <c r="M1895" s="28" t="str">
        <f>IF(記入用!K1895="","",記入用!K1895)</f>
        <v/>
      </c>
      <c r="O1895" s="28" t="str">
        <f>IF(記入用!M1895="","",記入用!M1895)</f>
        <v/>
      </c>
      <c r="Q1895" s="28" t="str">
        <f>IF(記入用!L1895="","",記入用!L1895)</f>
        <v/>
      </c>
      <c r="S1895" s="28" t="str">
        <f>IF(記入用!N1895="","",ROUNDUP(記入用!N1895,1))</f>
        <v/>
      </c>
      <c r="U1895" s="28" t="str">
        <f>IF(記入用!O1895="","",ROUNDDOWN(記入用!O1895,0))</f>
        <v/>
      </c>
      <c r="W1895" s="28" t="str">
        <f>IF(記入用!P1895="","",ROUNDDOWN(記入用!P1895,0))</f>
        <v/>
      </c>
    </row>
    <row r="1896" spans="1:23">
      <c r="A1896" s="28" t="str">
        <f>IF(記入用!A1896="","",記入用!A1896)</f>
        <v/>
      </c>
      <c r="B1896" s="28" t="str">
        <f>IF(記入用!B1896="","",記入用!B1896)</f>
        <v/>
      </c>
      <c r="C1896" s="28" t="str">
        <f>IF(記入用!C1896="","",記入用!C1896)</f>
        <v/>
      </c>
      <c r="D1896" s="28" t="str">
        <f>IF(記入用!D1896="","",記入用!D1896)</f>
        <v/>
      </c>
      <c r="E1896" s="28" t="str">
        <f>IF(記入用!E1896="","",記入用!E1896)</f>
        <v/>
      </c>
      <c r="F1896" s="28" t="str">
        <f>IF(記入用!F1896="","",記入用!F1896)</f>
        <v/>
      </c>
      <c r="G1896" s="28" t="str">
        <f>IF(OR(記入用!G1896=0,記入用!H1896=0),"",ROUND((記入用!G1896+記入用!H1896)/2,0))</f>
        <v/>
      </c>
      <c r="I1896" s="28" t="str">
        <f>IF(記入用!I1896="","",記入用!I1896)</f>
        <v/>
      </c>
      <c r="K1896" s="28" t="str">
        <f>IF(記入用!J1896="","",ROUNDDOWN(記入用!J1896,0))</f>
        <v/>
      </c>
      <c r="M1896" s="28" t="str">
        <f>IF(記入用!K1896="","",記入用!K1896)</f>
        <v/>
      </c>
      <c r="O1896" s="28" t="str">
        <f>IF(記入用!M1896="","",記入用!M1896)</f>
        <v/>
      </c>
      <c r="Q1896" s="28" t="str">
        <f>IF(記入用!L1896="","",記入用!L1896)</f>
        <v/>
      </c>
      <c r="S1896" s="28" t="str">
        <f>IF(記入用!N1896="","",ROUNDUP(記入用!N1896,1))</f>
        <v/>
      </c>
      <c r="U1896" s="28" t="str">
        <f>IF(記入用!O1896="","",ROUNDDOWN(記入用!O1896,0))</f>
        <v/>
      </c>
      <c r="W1896" s="28" t="str">
        <f>IF(記入用!P1896="","",ROUNDDOWN(記入用!P1896,0))</f>
        <v/>
      </c>
    </row>
    <row r="1897" spans="1:23">
      <c r="A1897" s="28" t="str">
        <f>IF(記入用!A1897="","",記入用!A1897)</f>
        <v/>
      </c>
      <c r="B1897" s="28" t="str">
        <f>IF(記入用!B1897="","",記入用!B1897)</f>
        <v/>
      </c>
      <c r="C1897" s="28" t="str">
        <f>IF(記入用!C1897="","",記入用!C1897)</f>
        <v/>
      </c>
      <c r="D1897" s="28" t="str">
        <f>IF(記入用!D1897="","",記入用!D1897)</f>
        <v/>
      </c>
      <c r="E1897" s="28" t="str">
        <f>IF(記入用!E1897="","",記入用!E1897)</f>
        <v/>
      </c>
      <c r="F1897" s="28" t="str">
        <f>IF(記入用!F1897="","",記入用!F1897)</f>
        <v/>
      </c>
      <c r="G1897" s="28" t="str">
        <f>IF(OR(記入用!G1897=0,記入用!H1897=0),"",ROUND((記入用!G1897+記入用!H1897)/2,0))</f>
        <v/>
      </c>
      <c r="I1897" s="28" t="str">
        <f>IF(記入用!I1897="","",記入用!I1897)</f>
        <v/>
      </c>
      <c r="K1897" s="28" t="str">
        <f>IF(記入用!J1897="","",ROUNDDOWN(記入用!J1897,0))</f>
        <v/>
      </c>
      <c r="M1897" s="28" t="str">
        <f>IF(記入用!K1897="","",記入用!K1897)</f>
        <v/>
      </c>
      <c r="O1897" s="28" t="str">
        <f>IF(記入用!M1897="","",記入用!M1897)</f>
        <v/>
      </c>
      <c r="Q1897" s="28" t="str">
        <f>IF(記入用!L1897="","",記入用!L1897)</f>
        <v/>
      </c>
      <c r="S1897" s="28" t="str">
        <f>IF(記入用!N1897="","",ROUNDUP(記入用!N1897,1))</f>
        <v/>
      </c>
      <c r="U1897" s="28" t="str">
        <f>IF(記入用!O1897="","",ROUNDDOWN(記入用!O1897,0))</f>
        <v/>
      </c>
      <c r="W1897" s="28" t="str">
        <f>IF(記入用!P1897="","",ROUNDDOWN(記入用!P1897,0))</f>
        <v/>
      </c>
    </row>
    <row r="1898" spans="1:23">
      <c r="A1898" s="28" t="str">
        <f>IF(記入用!A1898="","",記入用!A1898)</f>
        <v/>
      </c>
      <c r="B1898" s="28" t="str">
        <f>IF(記入用!B1898="","",記入用!B1898)</f>
        <v/>
      </c>
      <c r="C1898" s="28" t="str">
        <f>IF(記入用!C1898="","",記入用!C1898)</f>
        <v/>
      </c>
      <c r="D1898" s="28" t="str">
        <f>IF(記入用!D1898="","",記入用!D1898)</f>
        <v/>
      </c>
      <c r="E1898" s="28" t="str">
        <f>IF(記入用!E1898="","",記入用!E1898)</f>
        <v/>
      </c>
      <c r="F1898" s="28" t="str">
        <f>IF(記入用!F1898="","",記入用!F1898)</f>
        <v/>
      </c>
      <c r="G1898" s="28" t="str">
        <f>IF(OR(記入用!G1898=0,記入用!H1898=0),"",ROUND((記入用!G1898+記入用!H1898)/2,0))</f>
        <v/>
      </c>
      <c r="I1898" s="28" t="str">
        <f>IF(記入用!I1898="","",記入用!I1898)</f>
        <v/>
      </c>
      <c r="K1898" s="28" t="str">
        <f>IF(記入用!J1898="","",ROUNDDOWN(記入用!J1898,0))</f>
        <v/>
      </c>
      <c r="M1898" s="28" t="str">
        <f>IF(記入用!K1898="","",記入用!K1898)</f>
        <v/>
      </c>
      <c r="O1898" s="28" t="str">
        <f>IF(記入用!M1898="","",記入用!M1898)</f>
        <v/>
      </c>
      <c r="Q1898" s="28" t="str">
        <f>IF(記入用!L1898="","",記入用!L1898)</f>
        <v/>
      </c>
      <c r="S1898" s="28" t="str">
        <f>IF(記入用!N1898="","",ROUNDUP(記入用!N1898,1))</f>
        <v/>
      </c>
      <c r="U1898" s="28" t="str">
        <f>IF(記入用!O1898="","",ROUNDDOWN(記入用!O1898,0))</f>
        <v/>
      </c>
      <c r="W1898" s="28" t="str">
        <f>IF(記入用!P1898="","",ROUNDDOWN(記入用!P1898,0))</f>
        <v/>
      </c>
    </row>
    <row r="1899" spans="1:23">
      <c r="A1899" s="28" t="str">
        <f>IF(記入用!A1899="","",記入用!A1899)</f>
        <v/>
      </c>
      <c r="B1899" s="28" t="str">
        <f>IF(記入用!B1899="","",記入用!B1899)</f>
        <v/>
      </c>
      <c r="C1899" s="28" t="str">
        <f>IF(記入用!C1899="","",記入用!C1899)</f>
        <v/>
      </c>
      <c r="D1899" s="28" t="str">
        <f>IF(記入用!D1899="","",記入用!D1899)</f>
        <v/>
      </c>
      <c r="E1899" s="28" t="str">
        <f>IF(記入用!E1899="","",記入用!E1899)</f>
        <v/>
      </c>
      <c r="F1899" s="28" t="str">
        <f>IF(記入用!F1899="","",記入用!F1899)</f>
        <v/>
      </c>
      <c r="G1899" s="28" t="str">
        <f>IF(OR(記入用!G1899=0,記入用!H1899=0),"",ROUND((記入用!G1899+記入用!H1899)/2,0))</f>
        <v/>
      </c>
      <c r="I1899" s="28" t="str">
        <f>IF(記入用!I1899="","",記入用!I1899)</f>
        <v/>
      </c>
      <c r="K1899" s="28" t="str">
        <f>IF(記入用!J1899="","",ROUNDDOWN(記入用!J1899,0))</f>
        <v/>
      </c>
      <c r="M1899" s="28" t="str">
        <f>IF(記入用!K1899="","",記入用!K1899)</f>
        <v/>
      </c>
      <c r="O1899" s="28" t="str">
        <f>IF(記入用!M1899="","",記入用!M1899)</f>
        <v/>
      </c>
      <c r="Q1899" s="28" t="str">
        <f>IF(記入用!L1899="","",記入用!L1899)</f>
        <v/>
      </c>
      <c r="S1899" s="28" t="str">
        <f>IF(記入用!N1899="","",ROUNDUP(記入用!N1899,1))</f>
        <v/>
      </c>
      <c r="U1899" s="28" t="str">
        <f>IF(記入用!O1899="","",ROUNDDOWN(記入用!O1899,0))</f>
        <v/>
      </c>
      <c r="W1899" s="28" t="str">
        <f>IF(記入用!P1899="","",ROUNDDOWN(記入用!P1899,0))</f>
        <v/>
      </c>
    </row>
    <row r="1900" spans="1:23">
      <c r="A1900" s="28" t="str">
        <f>IF(記入用!A1900="","",記入用!A1900)</f>
        <v/>
      </c>
      <c r="B1900" s="28" t="str">
        <f>IF(記入用!B1900="","",記入用!B1900)</f>
        <v/>
      </c>
      <c r="C1900" s="28" t="str">
        <f>IF(記入用!C1900="","",記入用!C1900)</f>
        <v/>
      </c>
      <c r="D1900" s="28" t="str">
        <f>IF(記入用!D1900="","",記入用!D1900)</f>
        <v/>
      </c>
      <c r="E1900" s="28" t="str">
        <f>IF(記入用!E1900="","",記入用!E1900)</f>
        <v/>
      </c>
      <c r="F1900" s="28" t="str">
        <f>IF(記入用!F1900="","",記入用!F1900)</f>
        <v/>
      </c>
      <c r="G1900" s="28" t="str">
        <f>IF(OR(記入用!G1900=0,記入用!H1900=0),"",ROUND((記入用!G1900+記入用!H1900)/2,0))</f>
        <v/>
      </c>
      <c r="I1900" s="28" t="str">
        <f>IF(記入用!I1900="","",記入用!I1900)</f>
        <v/>
      </c>
      <c r="K1900" s="28" t="str">
        <f>IF(記入用!J1900="","",ROUNDDOWN(記入用!J1900,0))</f>
        <v/>
      </c>
      <c r="M1900" s="28" t="str">
        <f>IF(記入用!K1900="","",記入用!K1900)</f>
        <v/>
      </c>
      <c r="O1900" s="28" t="str">
        <f>IF(記入用!M1900="","",記入用!M1900)</f>
        <v/>
      </c>
      <c r="Q1900" s="28" t="str">
        <f>IF(記入用!L1900="","",記入用!L1900)</f>
        <v/>
      </c>
      <c r="S1900" s="28" t="str">
        <f>IF(記入用!N1900="","",ROUNDUP(記入用!N1900,1))</f>
        <v/>
      </c>
      <c r="U1900" s="28" t="str">
        <f>IF(記入用!O1900="","",ROUNDDOWN(記入用!O1900,0))</f>
        <v/>
      </c>
      <c r="W1900" s="28" t="str">
        <f>IF(記入用!P1900="","",ROUNDDOWN(記入用!P1900,0))</f>
        <v/>
      </c>
    </row>
    <row r="1901" spans="1:23">
      <c r="A1901" s="28" t="str">
        <f>IF(記入用!A1901="","",記入用!A1901)</f>
        <v/>
      </c>
      <c r="B1901" s="28" t="str">
        <f>IF(記入用!B1901="","",記入用!B1901)</f>
        <v/>
      </c>
      <c r="C1901" s="28" t="str">
        <f>IF(記入用!C1901="","",記入用!C1901)</f>
        <v/>
      </c>
      <c r="D1901" s="28" t="str">
        <f>IF(記入用!D1901="","",記入用!D1901)</f>
        <v/>
      </c>
      <c r="E1901" s="28" t="str">
        <f>IF(記入用!E1901="","",記入用!E1901)</f>
        <v/>
      </c>
      <c r="F1901" s="28" t="str">
        <f>IF(記入用!F1901="","",記入用!F1901)</f>
        <v/>
      </c>
      <c r="G1901" s="28" t="str">
        <f>IF(OR(記入用!G1901=0,記入用!H1901=0),"",ROUND((記入用!G1901+記入用!H1901)/2,0))</f>
        <v/>
      </c>
      <c r="I1901" s="28" t="str">
        <f>IF(記入用!I1901="","",記入用!I1901)</f>
        <v/>
      </c>
      <c r="K1901" s="28" t="str">
        <f>IF(記入用!J1901="","",ROUNDDOWN(記入用!J1901,0))</f>
        <v/>
      </c>
      <c r="M1901" s="28" t="str">
        <f>IF(記入用!K1901="","",記入用!K1901)</f>
        <v/>
      </c>
      <c r="O1901" s="28" t="str">
        <f>IF(記入用!M1901="","",記入用!M1901)</f>
        <v/>
      </c>
      <c r="Q1901" s="28" t="str">
        <f>IF(記入用!L1901="","",記入用!L1901)</f>
        <v/>
      </c>
      <c r="S1901" s="28" t="str">
        <f>IF(記入用!N1901="","",ROUNDUP(記入用!N1901,1))</f>
        <v/>
      </c>
      <c r="U1901" s="28" t="str">
        <f>IF(記入用!O1901="","",ROUNDDOWN(記入用!O1901,0))</f>
        <v/>
      </c>
      <c r="W1901" s="28" t="str">
        <f>IF(記入用!P1901="","",ROUNDDOWN(記入用!P1901,0))</f>
        <v/>
      </c>
    </row>
    <row r="1902" spans="1:23">
      <c r="A1902" s="28" t="str">
        <f>IF(記入用!A1902="","",記入用!A1902)</f>
        <v/>
      </c>
      <c r="B1902" s="28" t="str">
        <f>IF(記入用!B1902="","",記入用!B1902)</f>
        <v/>
      </c>
      <c r="C1902" s="28" t="str">
        <f>IF(記入用!C1902="","",記入用!C1902)</f>
        <v/>
      </c>
      <c r="D1902" s="28" t="str">
        <f>IF(記入用!D1902="","",記入用!D1902)</f>
        <v/>
      </c>
      <c r="E1902" s="28" t="str">
        <f>IF(記入用!E1902="","",記入用!E1902)</f>
        <v/>
      </c>
      <c r="F1902" s="28" t="str">
        <f>IF(記入用!F1902="","",記入用!F1902)</f>
        <v/>
      </c>
      <c r="G1902" s="28" t="str">
        <f>IF(OR(記入用!G1902=0,記入用!H1902=0),"",ROUND((記入用!G1902+記入用!H1902)/2,0))</f>
        <v/>
      </c>
      <c r="I1902" s="28" t="str">
        <f>IF(記入用!I1902="","",記入用!I1902)</f>
        <v/>
      </c>
      <c r="K1902" s="28" t="str">
        <f>IF(記入用!J1902="","",ROUNDDOWN(記入用!J1902,0))</f>
        <v/>
      </c>
      <c r="M1902" s="28" t="str">
        <f>IF(記入用!K1902="","",記入用!K1902)</f>
        <v/>
      </c>
      <c r="O1902" s="28" t="str">
        <f>IF(記入用!M1902="","",記入用!M1902)</f>
        <v/>
      </c>
      <c r="Q1902" s="28" t="str">
        <f>IF(記入用!L1902="","",記入用!L1902)</f>
        <v/>
      </c>
      <c r="S1902" s="28" t="str">
        <f>IF(記入用!N1902="","",ROUNDUP(記入用!N1902,1))</f>
        <v/>
      </c>
      <c r="U1902" s="28" t="str">
        <f>IF(記入用!O1902="","",ROUNDDOWN(記入用!O1902,0))</f>
        <v/>
      </c>
      <c r="W1902" s="28" t="str">
        <f>IF(記入用!P1902="","",ROUNDDOWN(記入用!P1902,0))</f>
        <v/>
      </c>
    </row>
    <row r="1903" spans="1:23">
      <c r="A1903" s="28" t="str">
        <f>IF(記入用!A1903="","",記入用!A1903)</f>
        <v/>
      </c>
      <c r="B1903" s="28" t="str">
        <f>IF(記入用!B1903="","",記入用!B1903)</f>
        <v/>
      </c>
      <c r="C1903" s="28" t="str">
        <f>IF(記入用!C1903="","",記入用!C1903)</f>
        <v/>
      </c>
      <c r="D1903" s="28" t="str">
        <f>IF(記入用!D1903="","",記入用!D1903)</f>
        <v/>
      </c>
      <c r="E1903" s="28" t="str">
        <f>IF(記入用!E1903="","",記入用!E1903)</f>
        <v/>
      </c>
      <c r="F1903" s="28" t="str">
        <f>IF(記入用!F1903="","",記入用!F1903)</f>
        <v/>
      </c>
      <c r="G1903" s="28" t="str">
        <f>IF(OR(記入用!G1903=0,記入用!H1903=0),"",ROUND((記入用!G1903+記入用!H1903)/2,0))</f>
        <v/>
      </c>
      <c r="I1903" s="28" t="str">
        <f>IF(記入用!I1903="","",記入用!I1903)</f>
        <v/>
      </c>
      <c r="K1903" s="28" t="str">
        <f>IF(記入用!J1903="","",ROUNDDOWN(記入用!J1903,0))</f>
        <v/>
      </c>
      <c r="M1903" s="28" t="str">
        <f>IF(記入用!K1903="","",記入用!K1903)</f>
        <v/>
      </c>
      <c r="O1903" s="28" t="str">
        <f>IF(記入用!M1903="","",記入用!M1903)</f>
        <v/>
      </c>
      <c r="Q1903" s="28" t="str">
        <f>IF(記入用!L1903="","",記入用!L1903)</f>
        <v/>
      </c>
      <c r="S1903" s="28" t="str">
        <f>IF(記入用!N1903="","",ROUNDUP(記入用!N1903,1))</f>
        <v/>
      </c>
      <c r="U1903" s="28" t="str">
        <f>IF(記入用!O1903="","",ROUNDDOWN(記入用!O1903,0))</f>
        <v/>
      </c>
      <c r="W1903" s="28" t="str">
        <f>IF(記入用!P1903="","",ROUNDDOWN(記入用!P1903,0))</f>
        <v/>
      </c>
    </row>
    <row r="1904" spans="1:23">
      <c r="A1904" s="28" t="str">
        <f>IF(記入用!A1904="","",記入用!A1904)</f>
        <v/>
      </c>
      <c r="B1904" s="28" t="str">
        <f>IF(記入用!B1904="","",記入用!B1904)</f>
        <v/>
      </c>
      <c r="C1904" s="28" t="str">
        <f>IF(記入用!C1904="","",記入用!C1904)</f>
        <v/>
      </c>
      <c r="D1904" s="28" t="str">
        <f>IF(記入用!D1904="","",記入用!D1904)</f>
        <v/>
      </c>
      <c r="E1904" s="28" t="str">
        <f>IF(記入用!E1904="","",記入用!E1904)</f>
        <v/>
      </c>
      <c r="F1904" s="28" t="str">
        <f>IF(記入用!F1904="","",記入用!F1904)</f>
        <v/>
      </c>
      <c r="G1904" s="28" t="str">
        <f>IF(OR(記入用!G1904=0,記入用!H1904=0),"",ROUND((記入用!G1904+記入用!H1904)/2,0))</f>
        <v/>
      </c>
      <c r="I1904" s="28" t="str">
        <f>IF(記入用!I1904="","",記入用!I1904)</f>
        <v/>
      </c>
      <c r="K1904" s="28" t="str">
        <f>IF(記入用!J1904="","",ROUNDDOWN(記入用!J1904,0))</f>
        <v/>
      </c>
      <c r="M1904" s="28" t="str">
        <f>IF(記入用!K1904="","",記入用!K1904)</f>
        <v/>
      </c>
      <c r="O1904" s="28" t="str">
        <f>IF(記入用!M1904="","",記入用!M1904)</f>
        <v/>
      </c>
      <c r="Q1904" s="28" t="str">
        <f>IF(記入用!L1904="","",記入用!L1904)</f>
        <v/>
      </c>
      <c r="S1904" s="28" t="str">
        <f>IF(記入用!N1904="","",ROUNDUP(記入用!N1904,1))</f>
        <v/>
      </c>
      <c r="U1904" s="28" t="str">
        <f>IF(記入用!O1904="","",ROUNDDOWN(記入用!O1904,0))</f>
        <v/>
      </c>
      <c r="W1904" s="28" t="str">
        <f>IF(記入用!P1904="","",ROUNDDOWN(記入用!P1904,0))</f>
        <v/>
      </c>
    </row>
    <row r="1905" spans="1:23">
      <c r="A1905" s="28" t="str">
        <f>IF(記入用!A1905="","",記入用!A1905)</f>
        <v/>
      </c>
      <c r="B1905" s="28" t="str">
        <f>IF(記入用!B1905="","",記入用!B1905)</f>
        <v/>
      </c>
      <c r="C1905" s="28" t="str">
        <f>IF(記入用!C1905="","",記入用!C1905)</f>
        <v/>
      </c>
      <c r="D1905" s="28" t="str">
        <f>IF(記入用!D1905="","",記入用!D1905)</f>
        <v/>
      </c>
      <c r="E1905" s="28" t="str">
        <f>IF(記入用!E1905="","",記入用!E1905)</f>
        <v/>
      </c>
      <c r="F1905" s="28" t="str">
        <f>IF(記入用!F1905="","",記入用!F1905)</f>
        <v/>
      </c>
      <c r="G1905" s="28" t="str">
        <f>IF(OR(記入用!G1905=0,記入用!H1905=0),"",ROUND((記入用!G1905+記入用!H1905)/2,0))</f>
        <v/>
      </c>
      <c r="I1905" s="28" t="str">
        <f>IF(記入用!I1905="","",記入用!I1905)</f>
        <v/>
      </c>
      <c r="K1905" s="28" t="str">
        <f>IF(記入用!J1905="","",ROUNDDOWN(記入用!J1905,0))</f>
        <v/>
      </c>
      <c r="M1905" s="28" t="str">
        <f>IF(記入用!K1905="","",記入用!K1905)</f>
        <v/>
      </c>
      <c r="O1905" s="28" t="str">
        <f>IF(記入用!M1905="","",記入用!M1905)</f>
        <v/>
      </c>
      <c r="Q1905" s="28" t="str">
        <f>IF(記入用!L1905="","",記入用!L1905)</f>
        <v/>
      </c>
      <c r="S1905" s="28" t="str">
        <f>IF(記入用!N1905="","",ROUNDUP(記入用!N1905,1))</f>
        <v/>
      </c>
      <c r="U1905" s="28" t="str">
        <f>IF(記入用!O1905="","",ROUNDDOWN(記入用!O1905,0))</f>
        <v/>
      </c>
      <c r="W1905" s="28" t="str">
        <f>IF(記入用!P1905="","",ROUNDDOWN(記入用!P1905,0))</f>
        <v/>
      </c>
    </row>
    <row r="1906" spans="1:23">
      <c r="A1906" s="28" t="str">
        <f>IF(記入用!A1906="","",記入用!A1906)</f>
        <v/>
      </c>
      <c r="B1906" s="28" t="str">
        <f>IF(記入用!B1906="","",記入用!B1906)</f>
        <v/>
      </c>
      <c r="C1906" s="28" t="str">
        <f>IF(記入用!C1906="","",記入用!C1906)</f>
        <v/>
      </c>
      <c r="D1906" s="28" t="str">
        <f>IF(記入用!D1906="","",記入用!D1906)</f>
        <v/>
      </c>
      <c r="E1906" s="28" t="str">
        <f>IF(記入用!E1906="","",記入用!E1906)</f>
        <v/>
      </c>
      <c r="F1906" s="28" t="str">
        <f>IF(記入用!F1906="","",記入用!F1906)</f>
        <v/>
      </c>
      <c r="G1906" s="28" t="str">
        <f>IF(OR(記入用!G1906=0,記入用!H1906=0),"",ROUND((記入用!G1906+記入用!H1906)/2,0))</f>
        <v/>
      </c>
      <c r="I1906" s="28" t="str">
        <f>IF(記入用!I1906="","",記入用!I1906)</f>
        <v/>
      </c>
      <c r="K1906" s="28" t="str">
        <f>IF(記入用!J1906="","",ROUNDDOWN(記入用!J1906,0))</f>
        <v/>
      </c>
      <c r="M1906" s="28" t="str">
        <f>IF(記入用!K1906="","",記入用!K1906)</f>
        <v/>
      </c>
      <c r="O1906" s="28" t="str">
        <f>IF(記入用!M1906="","",記入用!M1906)</f>
        <v/>
      </c>
      <c r="Q1906" s="28" t="str">
        <f>IF(記入用!L1906="","",記入用!L1906)</f>
        <v/>
      </c>
      <c r="S1906" s="28" t="str">
        <f>IF(記入用!N1906="","",ROUNDUP(記入用!N1906,1))</f>
        <v/>
      </c>
      <c r="U1906" s="28" t="str">
        <f>IF(記入用!O1906="","",ROUNDDOWN(記入用!O1906,0))</f>
        <v/>
      </c>
      <c r="W1906" s="28" t="str">
        <f>IF(記入用!P1906="","",ROUNDDOWN(記入用!P1906,0))</f>
        <v/>
      </c>
    </row>
    <row r="1907" spans="1:23">
      <c r="A1907" s="28" t="str">
        <f>IF(記入用!A1907="","",記入用!A1907)</f>
        <v/>
      </c>
      <c r="B1907" s="28" t="str">
        <f>IF(記入用!B1907="","",記入用!B1907)</f>
        <v/>
      </c>
      <c r="C1907" s="28" t="str">
        <f>IF(記入用!C1907="","",記入用!C1907)</f>
        <v/>
      </c>
      <c r="D1907" s="28" t="str">
        <f>IF(記入用!D1907="","",記入用!D1907)</f>
        <v/>
      </c>
      <c r="E1907" s="28" t="str">
        <f>IF(記入用!E1907="","",記入用!E1907)</f>
        <v/>
      </c>
      <c r="F1907" s="28" t="str">
        <f>IF(記入用!F1907="","",記入用!F1907)</f>
        <v/>
      </c>
      <c r="G1907" s="28" t="str">
        <f>IF(OR(記入用!G1907=0,記入用!H1907=0),"",ROUND((記入用!G1907+記入用!H1907)/2,0))</f>
        <v/>
      </c>
      <c r="I1907" s="28" t="str">
        <f>IF(記入用!I1907="","",記入用!I1907)</f>
        <v/>
      </c>
      <c r="K1907" s="28" t="str">
        <f>IF(記入用!J1907="","",ROUNDDOWN(記入用!J1907,0))</f>
        <v/>
      </c>
      <c r="M1907" s="28" t="str">
        <f>IF(記入用!K1907="","",記入用!K1907)</f>
        <v/>
      </c>
      <c r="O1907" s="28" t="str">
        <f>IF(記入用!M1907="","",記入用!M1907)</f>
        <v/>
      </c>
      <c r="Q1907" s="28" t="str">
        <f>IF(記入用!L1907="","",記入用!L1907)</f>
        <v/>
      </c>
      <c r="S1907" s="28" t="str">
        <f>IF(記入用!N1907="","",ROUNDUP(記入用!N1907,1))</f>
        <v/>
      </c>
      <c r="U1907" s="28" t="str">
        <f>IF(記入用!O1907="","",ROUNDDOWN(記入用!O1907,0))</f>
        <v/>
      </c>
      <c r="W1907" s="28" t="str">
        <f>IF(記入用!P1907="","",ROUNDDOWN(記入用!P1907,0))</f>
        <v/>
      </c>
    </row>
    <row r="1908" spans="1:23">
      <c r="A1908" s="28" t="str">
        <f>IF(記入用!A1908="","",記入用!A1908)</f>
        <v/>
      </c>
      <c r="B1908" s="28" t="str">
        <f>IF(記入用!B1908="","",記入用!B1908)</f>
        <v/>
      </c>
      <c r="C1908" s="28" t="str">
        <f>IF(記入用!C1908="","",記入用!C1908)</f>
        <v/>
      </c>
      <c r="D1908" s="28" t="str">
        <f>IF(記入用!D1908="","",記入用!D1908)</f>
        <v/>
      </c>
      <c r="E1908" s="28" t="str">
        <f>IF(記入用!E1908="","",記入用!E1908)</f>
        <v/>
      </c>
      <c r="F1908" s="28" t="str">
        <f>IF(記入用!F1908="","",記入用!F1908)</f>
        <v/>
      </c>
      <c r="G1908" s="28" t="str">
        <f>IF(OR(記入用!G1908=0,記入用!H1908=0),"",ROUND((記入用!G1908+記入用!H1908)/2,0))</f>
        <v/>
      </c>
      <c r="I1908" s="28" t="str">
        <f>IF(記入用!I1908="","",記入用!I1908)</f>
        <v/>
      </c>
      <c r="K1908" s="28" t="str">
        <f>IF(記入用!J1908="","",ROUNDDOWN(記入用!J1908,0))</f>
        <v/>
      </c>
      <c r="M1908" s="28" t="str">
        <f>IF(記入用!K1908="","",記入用!K1908)</f>
        <v/>
      </c>
      <c r="O1908" s="28" t="str">
        <f>IF(記入用!M1908="","",記入用!M1908)</f>
        <v/>
      </c>
      <c r="Q1908" s="28" t="str">
        <f>IF(記入用!L1908="","",記入用!L1908)</f>
        <v/>
      </c>
      <c r="S1908" s="28" t="str">
        <f>IF(記入用!N1908="","",ROUNDUP(記入用!N1908,1))</f>
        <v/>
      </c>
      <c r="U1908" s="28" t="str">
        <f>IF(記入用!O1908="","",ROUNDDOWN(記入用!O1908,0))</f>
        <v/>
      </c>
      <c r="W1908" s="28" t="str">
        <f>IF(記入用!P1908="","",ROUNDDOWN(記入用!P1908,0))</f>
        <v/>
      </c>
    </row>
    <row r="1909" spans="1:23">
      <c r="A1909" s="28" t="str">
        <f>IF(記入用!A1909="","",記入用!A1909)</f>
        <v/>
      </c>
      <c r="B1909" s="28" t="str">
        <f>IF(記入用!B1909="","",記入用!B1909)</f>
        <v/>
      </c>
      <c r="C1909" s="28" t="str">
        <f>IF(記入用!C1909="","",記入用!C1909)</f>
        <v/>
      </c>
      <c r="D1909" s="28" t="str">
        <f>IF(記入用!D1909="","",記入用!D1909)</f>
        <v/>
      </c>
      <c r="E1909" s="28" t="str">
        <f>IF(記入用!E1909="","",記入用!E1909)</f>
        <v/>
      </c>
      <c r="F1909" s="28" t="str">
        <f>IF(記入用!F1909="","",記入用!F1909)</f>
        <v/>
      </c>
      <c r="G1909" s="28" t="str">
        <f>IF(OR(記入用!G1909=0,記入用!H1909=0),"",ROUND((記入用!G1909+記入用!H1909)/2,0))</f>
        <v/>
      </c>
      <c r="I1909" s="28" t="str">
        <f>IF(記入用!I1909="","",記入用!I1909)</f>
        <v/>
      </c>
      <c r="K1909" s="28" t="str">
        <f>IF(記入用!J1909="","",ROUNDDOWN(記入用!J1909,0))</f>
        <v/>
      </c>
      <c r="M1909" s="28" t="str">
        <f>IF(記入用!K1909="","",記入用!K1909)</f>
        <v/>
      </c>
      <c r="O1909" s="28" t="str">
        <f>IF(記入用!M1909="","",記入用!M1909)</f>
        <v/>
      </c>
      <c r="Q1909" s="28" t="str">
        <f>IF(記入用!L1909="","",記入用!L1909)</f>
        <v/>
      </c>
      <c r="S1909" s="28" t="str">
        <f>IF(記入用!N1909="","",ROUNDUP(記入用!N1909,1))</f>
        <v/>
      </c>
      <c r="U1909" s="28" t="str">
        <f>IF(記入用!O1909="","",ROUNDDOWN(記入用!O1909,0))</f>
        <v/>
      </c>
      <c r="W1909" s="28" t="str">
        <f>IF(記入用!P1909="","",ROUNDDOWN(記入用!P1909,0))</f>
        <v/>
      </c>
    </row>
    <row r="1910" spans="1:23">
      <c r="A1910" s="28" t="str">
        <f>IF(記入用!A1910="","",記入用!A1910)</f>
        <v/>
      </c>
      <c r="B1910" s="28" t="str">
        <f>IF(記入用!B1910="","",記入用!B1910)</f>
        <v/>
      </c>
      <c r="C1910" s="28" t="str">
        <f>IF(記入用!C1910="","",記入用!C1910)</f>
        <v/>
      </c>
      <c r="D1910" s="28" t="str">
        <f>IF(記入用!D1910="","",記入用!D1910)</f>
        <v/>
      </c>
      <c r="E1910" s="28" t="str">
        <f>IF(記入用!E1910="","",記入用!E1910)</f>
        <v/>
      </c>
      <c r="F1910" s="28" t="str">
        <f>IF(記入用!F1910="","",記入用!F1910)</f>
        <v/>
      </c>
      <c r="G1910" s="28" t="str">
        <f>IF(OR(記入用!G1910=0,記入用!H1910=0),"",ROUND((記入用!G1910+記入用!H1910)/2,0))</f>
        <v/>
      </c>
      <c r="I1910" s="28" t="str">
        <f>IF(記入用!I1910="","",記入用!I1910)</f>
        <v/>
      </c>
      <c r="K1910" s="28" t="str">
        <f>IF(記入用!J1910="","",ROUNDDOWN(記入用!J1910,0))</f>
        <v/>
      </c>
      <c r="M1910" s="28" t="str">
        <f>IF(記入用!K1910="","",記入用!K1910)</f>
        <v/>
      </c>
      <c r="O1910" s="28" t="str">
        <f>IF(記入用!M1910="","",記入用!M1910)</f>
        <v/>
      </c>
      <c r="Q1910" s="28" t="str">
        <f>IF(記入用!L1910="","",記入用!L1910)</f>
        <v/>
      </c>
      <c r="S1910" s="28" t="str">
        <f>IF(記入用!N1910="","",ROUNDUP(記入用!N1910,1))</f>
        <v/>
      </c>
      <c r="U1910" s="28" t="str">
        <f>IF(記入用!O1910="","",ROUNDDOWN(記入用!O1910,0))</f>
        <v/>
      </c>
      <c r="W1910" s="28" t="str">
        <f>IF(記入用!P1910="","",ROUNDDOWN(記入用!P1910,0))</f>
        <v/>
      </c>
    </row>
    <row r="1911" spans="1:23">
      <c r="A1911" s="28" t="str">
        <f>IF(記入用!A1911="","",記入用!A1911)</f>
        <v/>
      </c>
      <c r="B1911" s="28" t="str">
        <f>IF(記入用!B1911="","",記入用!B1911)</f>
        <v/>
      </c>
      <c r="C1911" s="28" t="str">
        <f>IF(記入用!C1911="","",記入用!C1911)</f>
        <v/>
      </c>
      <c r="D1911" s="28" t="str">
        <f>IF(記入用!D1911="","",記入用!D1911)</f>
        <v/>
      </c>
      <c r="E1911" s="28" t="str">
        <f>IF(記入用!E1911="","",記入用!E1911)</f>
        <v/>
      </c>
      <c r="F1911" s="28" t="str">
        <f>IF(記入用!F1911="","",記入用!F1911)</f>
        <v/>
      </c>
      <c r="G1911" s="28" t="str">
        <f>IF(OR(記入用!G1911=0,記入用!H1911=0),"",ROUND((記入用!G1911+記入用!H1911)/2,0))</f>
        <v/>
      </c>
      <c r="I1911" s="28" t="str">
        <f>IF(記入用!I1911="","",記入用!I1911)</f>
        <v/>
      </c>
      <c r="K1911" s="28" t="str">
        <f>IF(記入用!J1911="","",ROUNDDOWN(記入用!J1911,0))</f>
        <v/>
      </c>
      <c r="M1911" s="28" t="str">
        <f>IF(記入用!K1911="","",記入用!K1911)</f>
        <v/>
      </c>
      <c r="O1911" s="28" t="str">
        <f>IF(記入用!M1911="","",記入用!M1911)</f>
        <v/>
      </c>
      <c r="Q1911" s="28" t="str">
        <f>IF(記入用!L1911="","",記入用!L1911)</f>
        <v/>
      </c>
      <c r="S1911" s="28" t="str">
        <f>IF(記入用!N1911="","",ROUNDUP(記入用!N1911,1))</f>
        <v/>
      </c>
      <c r="U1911" s="28" t="str">
        <f>IF(記入用!O1911="","",ROUNDDOWN(記入用!O1911,0))</f>
        <v/>
      </c>
      <c r="W1911" s="28" t="str">
        <f>IF(記入用!P1911="","",ROUNDDOWN(記入用!P1911,0))</f>
        <v/>
      </c>
    </row>
    <row r="1912" spans="1:23">
      <c r="A1912" s="28" t="str">
        <f>IF(記入用!A1912="","",記入用!A1912)</f>
        <v/>
      </c>
      <c r="B1912" s="28" t="str">
        <f>IF(記入用!B1912="","",記入用!B1912)</f>
        <v/>
      </c>
      <c r="C1912" s="28" t="str">
        <f>IF(記入用!C1912="","",記入用!C1912)</f>
        <v/>
      </c>
      <c r="D1912" s="28" t="str">
        <f>IF(記入用!D1912="","",記入用!D1912)</f>
        <v/>
      </c>
      <c r="E1912" s="28" t="str">
        <f>IF(記入用!E1912="","",記入用!E1912)</f>
        <v/>
      </c>
      <c r="F1912" s="28" t="str">
        <f>IF(記入用!F1912="","",記入用!F1912)</f>
        <v/>
      </c>
      <c r="G1912" s="28" t="str">
        <f>IF(OR(記入用!G1912=0,記入用!H1912=0),"",ROUND((記入用!G1912+記入用!H1912)/2,0))</f>
        <v/>
      </c>
      <c r="I1912" s="28" t="str">
        <f>IF(記入用!I1912="","",記入用!I1912)</f>
        <v/>
      </c>
      <c r="K1912" s="28" t="str">
        <f>IF(記入用!J1912="","",ROUNDDOWN(記入用!J1912,0))</f>
        <v/>
      </c>
      <c r="M1912" s="28" t="str">
        <f>IF(記入用!K1912="","",記入用!K1912)</f>
        <v/>
      </c>
      <c r="O1912" s="28" t="str">
        <f>IF(記入用!M1912="","",記入用!M1912)</f>
        <v/>
      </c>
      <c r="Q1912" s="28" t="str">
        <f>IF(記入用!L1912="","",記入用!L1912)</f>
        <v/>
      </c>
      <c r="S1912" s="28" t="str">
        <f>IF(記入用!N1912="","",ROUNDUP(記入用!N1912,1))</f>
        <v/>
      </c>
      <c r="U1912" s="28" t="str">
        <f>IF(記入用!O1912="","",ROUNDDOWN(記入用!O1912,0))</f>
        <v/>
      </c>
      <c r="W1912" s="28" t="str">
        <f>IF(記入用!P1912="","",ROUNDDOWN(記入用!P1912,0))</f>
        <v/>
      </c>
    </row>
    <row r="1913" spans="1:23">
      <c r="A1913" s="28" t="str">
        <f>IF(記入用!A1913="","",記入用!A1913)</f>
        <v/>
      </c>
      <c r="B1913" s="28" t="str">
        <f>IF(記入用!B1913="","",記入用!B1913)</f>
        <v/>
      </c>
      <c r="C1913" s="28" t="str">
        <f>IF(記入用!C1913="","",記入用!C1913)</f>
        <v/>
      </c>
      <c r="D1913" s="28" t="str">
        <f>IF(記入用!D1913="","",記入用!D1913)</f>
        <v/>
      </c>
      <c r="E1913" s="28" t="str">
        <f>IF(記入用!E1913="","",記入用!E1913)</f>
        <v/>
      </c>
      <c r="F1913" s="28" t="str">
        <f>IF(記入用!F1913="","",記入用!F1913)</f>
        <v/>
      </c>
      <c r="G1913" s="28" t="str">
        <f>IF(OR(記入用!G1913=0,記入用!H1913=0),"",ROUND((記入用!G1913+記入用!H1913)/2,0))</f>
        <v/>
      </c>
      <c r="I1913" s="28" t="str">
        <f>IF(記入用!I1913="","",記入用!I1913)</f>
        <v/>
      </c>
      <c r="K1913" s="28" t="str">
        <f>IF(記入用!J1913="","",ROUNDDOWN(記入用!J1913,0))</f>
        <v/>
      </c>
      <c r="M1913" s="28" t="str">
        <f>IF(記入用!K1913="","",記入用!K1913)</f>
        <v/>
      </c>
      <c r="O1913" s="28" t="str">
        <f>IF(記入用!M1913="","",記入用!M1913)</f>
        <v/>
      </c>
      <c r="Q1913" s="28" t="str">
        <f>IF(記入用!L1913="","",記入用!L1913)</f>
        <v/>
      </c>
      <c r="S1913" s="28" t="str">
        <f>IF(記入用!N1913="","",ROUNDUP(記入用!N1913,1))</f>
        <v/>
      </c>
      <c r="U1913" s="28" t="str">
        <f>IF(記入用!O1913="","",ROUNDDOWN(記入用!O1913,0))</f>
        <v/>
      </c>
      <c r="W1913" s="28" t="str">
        <f>IF(記入用!P1913="","",ROUNDDOWN(記入用!P1913,0))</f>
        <v/>
      </c>
    </row>
    <row r="1914" spans="1:23">
      <c r="A1914" s="28" t="str">
        <f>IF(記入用!A1914="","",記入用!A1914)</f>
        <v/>
      </c>
      <c r="B1914" s="28" t="str">
        <f>IF(記入用!B1914="","",記入用!B1914)</f>
        <v/>
      </c>
      <c r="C1914" s="28" t="str">
        <f>IF(記入用!C1914="","",記入用!C1914)</f>
        <v/>
      </c>
      <c r="D1914" s="28" t="str">
        <f>IF(記入用!D1914="","",記入用!D1914)</f>
        <v/>
      </c>
      <c r="E1914" s="28" t="str">
        <f>IF(記入用!E1914="","",記入用!E1914)</f>
        <v/>
      </c>
      <c r="F1914" s="28" t="str">
        <f>IF(記入用!F1914="","",記入用!F1914)</f>
        <v/>
      </c>
      <c r="G1914" s="28" t="str">
        <f>IF(OR(記入用!G1914=0,記入用!H1914=0),"",ROUND((記入用!G1914+記入用!H1914)/2,0))</f>
        <v/>
      </c>
      <c r="I1914" s="28" t="str">
        <f>IF(記入用!I1914="","",記入用!I1914)</f>
        <v/>
      </c>
      <c r="K1914" s="28" t="str">
        <f>IF(記入用!J1914="","",ROUNDDOWN(記入用!J1914,0))</f>
        <v/>
      </c>
      <c r="M1914" s="28" t="str">
        <f>IF(記入用!K1914="","",記入用!K1914)</f>
        <v/>
      </c>
      <c r="O1914" s="28" t="str">
        <f>IF(記入用!M1914="","",記入用!M1914)</f>
        <v/>
      </c>
      <c r="Q1914" s="28" t="str">
        <f>IF(記入用!L1914="","",記入用!L1914)</f>
        <v/>
      </c>
      <c r="S1914" s="28" t="str">
        <f>IF(記入用!N1914="","",ROUNDUP(記入用!N1914,1))</f>
        <v/>
      </c>
      <c r="U1914" s="28" t="str">
        <f>IF(記入用!O1914="","",ROUNDDOWN(記入用!O1914,0))</f>
        <v/>
      </c>
      <c r="W1914" s="28" t="str">
        <f>IF(記入用!P1914="","",ROUNDDOWN(記入用!P1914,0))</f>
        <v/>
      </c>
    </row>
    <row r="1915" spans="1:23">
      <c r="A1915" s="28" t="str">
        <f>IF(記入用!A1915="","",記入用!A1915)</f>
        <v/>
      </c>
      <c r="B1915" s="28" t="str">
        <f>IF(記入用!B1915="","",記入用!B1915)</f>
        <v/>
      </c>
      <c r="C1915" s="28" t="str">
        <f>IF(記入用!C1915="","",記入用!C1915)</f>
        <v/>
      </c>
      <c r="D1915" s="28" t="str">
        <f>IF(記入用!D1915="","",記入用!D1915)</f>
        <v/>
      </c>
      <c r="E1915" s="28" t="str">
        <f>IF(記入用!E1915="","",記入用!E1915)</f>
        <v/>
      </c>
      <c r="F1915" s="28" t="str">
        <f>IF(記入用!F1915="","",記入用!F1915)</f>
        <v/>
      </c>
      <c r="G1915" s="28" t="str">
        <f>IF(OR(記入用!G1915=0,記入用!H1915=0),"",ROUND((記入用!G1915+記入用!H1915)/2,0))</f>
        <v/>
      </c>
      <c r="I1915" s="28" t="str">
        <f>IF(記入用!I1915="","",記入用!I1915)</f>
        <v/>
      </c>
      <c r="K1915" s="28" t="str">
        <f>IF(記入用!J1915="","",ROUNDDOWN(記入用!J1915,0))</f>
        <v/>
      </c>
      <c r="M1915" s="28" t="str">
        <f>IF(記入用!K1915="","",記入用!K1915)</f>
        <v/>
      </c>
      <c r="O1915" s="28" t="str">
        <f>IF(記入用!M1915="","",記入用!M1915)</f>
        <v/>
      </c>
      <c r="Q1915" s="28" t="str">
        <f>IF(記入用!L1915="","",記入用!L1915)</f>
        <v/>
      </c>
      <c r="S1915" s="28" t="str">
        <f>IF(記入用!N1915="","",ROUNDUP(記入用!N1915,1))</f>
        <v/>
      </c>
      <c r="U1915" s="28" t="str">
        <f>IF(記入用!O1915="","",ROUNDDOWN(記入用!O1915,0))</f>
        <v/>
      </c>
      <c r="W1915" s="28" t="str">
        <f>IF(記入用!P1915="","",ROUNDDOWN(記入用!P1915,0))</f>
        <v/>
      </c>
    </row>
    <row r="1916" spans="1:23">
      <c r="A1916" s="28" t="str">
        <f>IF(記入用!A1916="","",記入用!A1916)</f>
        <v/>
      </c>
      <c r="B1916" s="28" t="str">
        <f>IF(記入用!B1916="","",記入用!B1916)</f>
        <v/>
      </c>
      <c r="C1916" s="28" t="str">
        <f>IF(記入用!C1916="","",記入用!C1916)</f>
        <v/>
      </c>
      <c r="D1916" s="28" t="str">
        <f>IF(記入用!D1916="","",記入用!D1916)</f>
        <v/>
      </c>
      <c r="E1916" s="28" t="str">
        <f>IF(記入用!E1916="","",記入用!E1916)</f>
        <v/>
      </c>
      <c r="F1916" s="28" t="str">
        <f>IF(記入用!F1916="","",記入用!F1916)</f>
        <v/>
      </c>
      <c r="G1916" s="28" t="str">
        <f>IF(OR(記入用!G1916=0,記入用!H1916=0),"",ROUND((記入用!G1916+記入用!H1916)/2,0))</f>
        <v/>
      </c>
      <c r="I1916" s="28" t="str">
        <f>IF(記入用!I1916="","",記入用!I1916)</f>
        <v/>
      </c>
      <c r="K1916" s="28" t="str">
        <f>IF(記入用!J1916="","",ROUNDDOWN(記入用!J1916,0))</f>
        <v/>
      </c>
      <c r="M1916" s="28" t="str">
        <f>IF(記入用!K1916="","",記入用!K1916)</f>
        <v/>
      </c>
      <c r="O1916" s="28" t="str">
        <f>IF(記入用!M1916="","",記入用!M1916)</f>
        <v/>
      </c>
      <c r="Q1916" s="28" t="str">
        <f>IF(記入用!L1916="","",記入用!L1916)</f>
        <v/>
      </c>
      <c r="S1916" s="28" t="str">
        <f>IF(記入用!N1916="","",ROUNDUP(記入用!N1916,1))</f>
        <v/>
      </c>
      <c r="U1916" s="28" t="str">
        <f>IF(記入用!O1916="","",ROUNDDOWN(記入用!O1916,0))</f>
        <v/>
      </c>
      <c r="W1916" s="28" t="str">
        <f>IF(記入用!P1916="","",ROUNDDOWN(記入用!P1916,0))</f>
        <v/>
      </c>
    </row>
    <row r="1917" spans="1:23">
      <c r="A1917" s="28" t="str">
        <f>IF(記入用!A1917="","",記入用!A1917)</f>
        <v/>
      </c>
      <c r="B1917" s="28" t="str">
        <f>IF(記入用!B1917="","",記入用!B1917)</f>
        <v/>
      </c>
      <c r="C1917" s="28" t="str">
        <f>IF(記入用!C1917="","",記入用!C1917)</f>
        <v/>
      </c>
      <c r="D1917" s="28" t="str">
        <f>IF(記入用!D1917="","",記入用!D1917)</f>
        <v/>
      </c>
      <c r="E1917" s="28" t="str">
        <f>IF(記入用!E1917="","",記入用!E1917)</f>
        <v/>
      </c>
      <c r="F1917" s="28" t="str">
        <f>IF(記入用!F1917="","",記入用!F1917)</f>
        <v/>
      </c>
      <c r="G1917" s="28" t="str">
        <f>IF(OR(記入用!G1917=0,記入用!H1917=0),"",ROUND((記入用!G1917+記入用!H1917)/2,0))</f>
        <v/>
      </c>
      <c r="I1917" s="28" t="str">
        <f>IF(記入用!I1917="","",記入用!I1917)</f>
        <v/>
      </c>
      <c r="K1917" s="28" t="str">
        <f>IF(記入用!J1917="","",ROUNDDOWN(記入用!J1917,0))</f>
        <v/>
      </c>
      <c r="M1917" s="28" t="str">
        <f>IF(記入用!K1917="","",記入用!K1917)</f>
        <v/>
      </c>
      <c r="O1917" s="28" t="str">
        <f>IF(記入用!M1917="","",記入用!M1917)</f>
        <v/>
      </c>
      <c r="Q1917" s="28" t="str">
        <f>IF(記入用!L1917="","",記入用!L1917)</f>
        <v/>
      </c>
      <c r="S1917" s="28" t="str">
        <f>IF(記入用!N1917="","",ROUNDUP(記入用!N1917,1))</f>
        <v/>
      </c>
      <c r="U1917" s="28" t="str">
        <f>IF(記入用!O1917="","",ROUNDDOWN(記入用!O1917,0))</f>
        <v/>
      </c>
      <c r="W1917" s="28" t="str">
        <f>IF(記入用!P1917="","",ROUNDDOWN(記入用!P1917,0))</f>
        <v/>
      </c>
    </row>
    <row r="1918" spans="1:23">
      <c r="A1918" s="28" t="str">
        <f>IF(記入用!A1918="","",記入用!A1918)</f>
        <v/>
      </c>
      <c r="B1918" s="28" t="str">
        <f>IF(記入用!B1918="","",記入用!B1918)</f>
        <v/>
      </c>
      <c r="C1918" s="28" t="str">
        <f>IF(記入用!C1918="","",記入用!C1918)</f>
        <v/>
      </c>
      <c r="D1918" s="28" t="str">
        <f>IF(記入用!D1918="","",記入用!D1918)</f>
        <v/>
      </c>
      <c r="E1918" s="28" t="str">
        <f>IF(記入用!E1918="","",記入用!E1918)</f>
        <v/>
      </c>
      <c r="F1918" s="28" t="str">
        <f>IF(記入用!F1918="","",記入用!F1918)</f>
        <v/>
      </c>
      <c r="G1918" s="28" t="str">
        <f>IF(OR(記入用!G1918=0,記入用!H1918=0),"",ROUND((記入用!G1918+記入用!H1918)/2,0))</f>
        <v/>
      </c>
      <c r="I1918" s="28" t="str">
        <f>IF(記入用!I1918="","",記入用!I1918)</f>
        <v/>
      </c>
      <c r="K1918" s="28" t="str">
        <f>IF(記入用!J1918="","",ROUNDDOWN(記入用!J1918,0))</f>
        <v/>
      </c>
      <c r="M1918" s="28" t="str">
        <f>IF(記入用!K1918="","",記入用!K1918)</f>
        <v/>
      </c>
      <c r="O1918" s="28" t="str">
        <f>IF(記入用!M1918="","",記入用!M1918)</f>
        <v/>
      </c>
      <c r="Q1918" s="28" t="str">
        <f>IF(記入用!L1918="","",記入用!L1918)</f>
        <v/>
      </c>
      <c r="S1918" s="28" t="str">
        <f>IF(記入用!N1918="","",ROUNDUP(記入用!N1918,1))</f>
        <v/>
      </c>
      <c r="U1918" s="28" t="str">
        <f>IF(記入用!O1918="","",ROUNDDOWN(記入用!O1918,0))</f>
        <v/>
      </c>
      <c r="W1918" s="28" t="str">
        <f>IF(記入用!P1918="","",ROUNDDOWN(記入用!P1918,0))</f>
        <v/>
      </c>
    </row>
    <row r="1919" spans="1:23">
      <c r="A1919" s="28" t="str">
        <f>IF(記入用!A1919="","",記入用!A1919)</f>
        <v/>
      </c>
      <c r="B1919" s="28" t="str">
        <f>IF(記入用!B1919="","",記入用!B1919)</f>
        <v/>
      </c>
      <c r="C1919" s="28" t="str">
        <f>IF(記入用!C1919="","",記入用!C1919)</f>
        <v/>
      </c>
      <c r="D1919" s="28" t="str">
        <f>IF(記入用!D1919="","",記入用!D1919)</f>
        <v/>
      </c>
      <c r="E1919" s="28" t="str">
        <f>IF(記入用!E1919="","",記入用!E1919)</f>
        <v/>
      </c>
      <c r="F1919" s="28" t="str">
        <f>IF(記入用!F1919="","",記入用!F1919)</f>
        <v/>
      </c>
      <c r="G1919" s="28" t="str">
        <f>IF(OR(記入用!G1919=0,記入用!H1919=0),"",ROUND((記入用!G1919+記入用!H1919)/2,0))</f>
        <v/>
      </c>
      <c r="I1919" s="28" t="str">
        <f>IF(記入用!I1919="","",記入用!I1919)</f>
        <v/>
      </c>
      <c r="K1919" s="28" t="str">
        <f>IF(記入用!J1919="","",ROUNDDOWN(記入用!J1919,0))</f>
        <v/>
      </c>
      <c r="M1919" s="28" t="str">
        <f>IF(記入用!K1919="","",記入用!K1919)</f>
        <v/>
      </c>
      <c r="O1919" s="28" t="str">
        <f>IF(記入用!M1919="","",記入用!M1919)</f>
        <v/>
      </c>
      <c r="Q1919" s="28" t="str">
        <f>IF(記入用!L1919="","",記入用!L1919)</f>
        <v/>
      </c>
      <c r="S1919" s="28" t="str">
        <f>IF(記入用!N1919="","",ROUNDUP(記入用!N1919,1))</f>
        <v/>
      </c>
      <c r="U1919" s="28" t="str">
        <f>IF(記入用!O1919="","",ROUNDDOWN(記入用!O1919,0))</f>
        <v/>
      </c>
      <c r="W1919" s="28" t="str">
        <f>IF(記入用!P1919="","",ROUNDDOWN(記入用!P1919,0))</f>
        <v/>
      </c>
    </row>
    <row r="1920" spans="1:23">
      <c r="A1920" s="28" t="str">
        <f>IF(記入用!A1920="","",記入用!A1920)</f>
        <v/>
      </c>
      <c r="B1920" s="28" t="str">
        <f>IF(記入用!B1920="","",記入用!B1920)</f>
        <v/>
      </c>
      <c r="C1920" s="28" t="str">
        <f>IF(記入用!C1920="","",記入用!C1920)</f>
        <v/>
      </c>
      <c r="D1920" s="28" t="str">
        <f>IF(記入用!D1920="","",記入用!D1920)</f>
        <v/>
      </c>
      <c r="E1920" s="28" t="str">
        <f>IF(記入用!E1920="","",記入用!E1920)</f>
        <v/>
      </c>
      <c r="F1920" s="28" t="str">
        <f>IF(記入用!F1920="","",記入用!F1920)</f>
        <v/>
      </c>
      <c r="G1920" s="28" t="str">
        <f>IF(OR(記入用!G1920=0,記入用!H1920=0),"",ROUND((記入用!G1920+記入用!H1920)/2,0))</f>
        <v/>
      </c>
      <c r="I1920" s="28" t="str">
        <f>IF(記入用!I1920="","",記入用!I1920)</f>
        <v/>
      </c>
      <c r="K1920" s="28" t="str">
        <f>IF(記入用!J1920="","",ROUNDDOWN(記入用!J1920,0))</f>
        <v/>
      </c>
      <c r="M1920" s="28" t="str">
        <f>IF(記入用!K1920="","",記入用!K1920)</f>
        <v/>
      </c>
      <c r="O1920" s="28" t="str">
        <f>IF(記入用!M1920="","",記入用!M1920)</f>
        <v/>
      </c>
      <c r="Q1920" s="28" t="str">
        <f>IF(記入用!L1920="","",記入用!L1920)</f>
        <v/>
      </c>
      <c r="S1920" s="28" t="str">
        <f>IF(記入用!N1920="","",ROUNDUP(記入用!N1920,1))</f>
        <v/>
      </c>
      <c r="U1920" s="28" t="str">
        <f>IF(記入用!O1920="","",ROUNDDOWN(記入用!O1920,0))</f>
        <v/>
      </c>
      <c r="W1920" s="28" t="str">
        <f>IF(記入用!P1920="","",ROUNDDOWN(記入用!P1920,0))</f>
        <v/>
      </c>
    </row>
    <row r="1921" spans="1:23">
      <c r="A1921" s="28" t="str">
        <f>IF(記入用!A1921="","",記入用!A1921)</f>
        <v/>
      </c>
      <c r="B1921" s="28" t="str">
        <f>IF(記入用!B1921="","",記入用!B1921)</f>
        <v/>
      </c>
      <c r="C1921" s="28" t="str">
        <f>IF(記入用!C1921="","",記入用!C1921)</f>
        <v/>
      </c>
      <c r="D1921" s="28" t="str">
        <f>IF(記入用!D1921="","",記入用!D1921)</f>
        <v/>
      </c>
      <c r="E1921" s="28" t="str">
        <f>IF(記入用!E1921="","",記入用!E1921)</f>
        <v/>
      </c>
      <c r="F1921" s="28" t="str">
        <f>IF(記入用!F1921="","",記入用!F1921)</f>
        <v/>
      </c>
      <c r="G1921" s="28" t="str">
        <f>IF(OR(記入用!G1921=0,記入用!H1921=0),"",ROUND((記入用!G1921+記入用!H1921)/2,0))</f>
        <v/>
      </c>
      <c r="I1921" s="28" t="str">
        <f>IF(記入用!I1921="","",記入用!I1921)</f>
        <v/>
      </c>
      <c r="K1921" s="28" t="str">
        <f>IF(記入用!J1921="","",ROUNDDOWN(記入用!J1921,0))</f>
        <v/>
      </c>
      <c r="M1921" s="28" t="str">
        <f>IF(記入用!K1921="","",記入用!K1921)</f>
        <v/>
      </c>
      <c r="O1921" s="28" t="str">
        <f>IF(記入用!M1921="","",記入用!M1921)</f>
        <v/>
      </c>
      <c r="Q1921" s="28" t="str">
        <f>IF(記入用!L1921="","",記入用!L1921)</f>
        <v/>
      </c>
      <c r="S1921" s="28" t="str">
        <f>IF(記入用!N1921="","",ROUNDUP(記入用!N1921,1))</f>
        <v/>
      </c>
      <c r="U1921" s="28" t="str">
        <f>IF(記入用!O1921="","",ROUNDDOWN(記入用!O1921,0))</f>
        <v/>
      </c>
      <c r="W1921" s="28" t="str">
        <f>IF(記入用!P1921="","",ROUNDDOWN(記入用!P1921,0))</f>
        <v/>
      </c>
    </row>
    <row r="1922" spans="1:23">
      <c r="A1922" s="28" t="str">
        <f>IF(記入用!A1922="","",記入用!A1922)</f>
        <v/>
      </c>
      <c r="B1922" s="28" t="str">
        <f>IF(記入用!B1922="","",記入用!B1922)</f>
        <v/>
      </c>
      <c r="C1922" s="28" t="str">
        <f>IF(記入用!C1922="","",記入用!C1922)</f>
        <v/>
      </c>
      <c r="D1922" s="28" t="str">
        <f>IF(記入用!D1922="","",記入用!D1922)</f>
        <v/>
      </c>
      <c r="E1922" s="28" t="str">
        <f>IF(記入用!E1922="","",記入用!E1922)</f>
        <v/>
      </c>
      <c r="F1922" s="28" t="str">
        <f>IF(記入用!F1922="","",記入用!F1922)</f>
        <v/>
      </c>
      <c r="G1922" s="28" t="str">
        <f>IF(OR(記入用!G1922=0,記入用!H1922=0),"",ROUND((記入用!G1922+記入用!H1922)/2,0))</f>
        <v/>
      </c>
      <c r="I1922" s="28" t="str">
        <f>IF(記入用!I1922="","",記入用!I1922)</f>
        <v/>
      </c>
      <c r="K1922" s="28" t="str">
        <f>IF(記入用!J1922="","",ROUNDDOWN(記入用!J1922,0))</f>
        <v/>
      </c>
      <c r="M1922" s="28" t="str">
        <f>IF(記入用!K1922="","",記入用!K1922)</f>
        <v/>
      </c>
      <c r="O1922" s="28" t="str">
        <f>IF(記入用!M1922="","",記入用!M1922)</f>
        <v/>
      </c>
      <c r="Q1922" s="28" t="str">
        <f>IF(記入用!L1922="","",記入用!L1922)</f>
        <v/>
      </c>
      <c r="S1922" s="28" t="str">
        <f>IF(記入用!N1922="","",ROUNDUP(記入用!N1922,1))</f>
        <v/>
      </c>
      <c r="U1922" s="28" t="str">
        <f>IF(記入用!O1922="","",ROUNDDOWN(記入用!O1922,0))</f>
        <v/>
      </c>
      <c r="W1922" s="28" t="str">
        <f>IF(記入用!P1922="","",ROUNDDOWN(記入用!P1922,0))</f>
        <v/>
      </c>
    </row>
    <row r="1923" spans="1:23">
      <c r="A1923" s="28" t="str">
        <f>IF(記入用!A1923="","",記入用!A1923)</f>
        <v/>
      </c>
      <c r="B1923" s="28" t="str">
        <f>IF(記入用!B1923="","",記入用!B1923)</f>
        <v/>
      </c>
      <c r="C1923" s="28" t="str">
        <f>IF(記入用!C1923="","",記入用!C1923)</f>
        <v/>
      </c>
      <c r="D1923" s="28" t="str">
        <f>IF(記入用!D1923="","",記入用!D1923)</f>
        <v/>
      </c>
      <c r="E1923" s="28" t="str">
        <f>IF(記入用!E1923="","",記入用!E1923)</f>
        <v/>
      </c>
      <c r="F1923" s="28" t="str">
        <f>IF(記入用!F1923="","",記入用!F1923)</f>
        <v/>
      </c>
      <c r="G1923" s="28" t="str">
        <f>IF(OR(記入用!G1923=0,記入用!H1923=0),"",ROUND((記入用!G1923+記入用!H1923)/2,0))</f>
        <v/>
      </c>
      <c r="I1923" s="28" t="str">
        <f>IF(記入用!I1923="","",記入用!I1923)</f>
        <v/>
      </c>
      <c r="K1923" s="28" t="str">
        <f>IF(記入用!J1923="","",ROUNDDOWN(記入用!J1923,0))</f>
        <v/>
      </c>
      <c r="M1923" s="28" t="str">
        <f>IF(記入用!K1923="","",記入用!K1923)</f>
        <v/>
      </c>
      <c r="O1923" s="28" t="str">
        <f>IF(記入用!M1923="","",記入用!M1923)</f>
        <v/>
      </c>
      <c r="Q1923" s="28" t="str">
        <f>IF(記入用!L1923="","",記入用!L1923)</f>
        <v/>
      </c>
      <c r="S1923" s="28" t="str">
        <f>IF(記入用!N1923="","",ROUNDUP(記入用!N1923,1))</f>
        <v/>
      </c>
      <c r="U1923" s="28" t="str">
        <f>IF(記入用!O1923="","",ROUNDDOWN(記入用!O1923,0))</f>
        <v/>
      </c>
      <c r="W1923" s="28" t="str">
        <f>IF(記入用!P1923="","",ROUNDDOWN(記入用!P1923,0))</f>
        <v/>
      </c>
    </row>
    <row r="1924" spans="1:23">
      <c r="A1924" s="28" t="str">
        <f>IF(記入用!A1924="","",記入用!A1924)</f>
        <v/>
      </c>
      <c r="B1924" s="28" t="str">
        <f>IF(記入用!B1924="","",記入用!B1924)</f>
        <v/>
      </c>
      <c r="C1924" s="28" t="str">
        <f>IF(記入用!C1924="","",記入用!C1924)</f>
        <v/>
      </c>
      <c r="D1924" s="28" t="str">
        <f>IF(記入用!D1924="","",記入用!D1924)</f>
        <v/>
      </c>
      <c r="E1924" s="28" t="str">
        <f>IF(記入用!E1924="","",記入用!E1924)</f>
        <v/>
      </c>
      <c r="F1924" s="28" t="str">
        <f>IF(記入用!F1924="","",記入用!F1924)</f>
        <v/>
      </c>
      <c r="G1924" s="28" t="str">
        <f>IF(OR(記入用!G1924=0,記入用!H1924=0),"",ROUND((記入用!G1924+記入用!H1924)/2,0))</f>
        <v/>
      </c>
      <c r="I1924" s="28" t="str">
        <f>IF(記入用!I1924="","",記入用!I1924)</f>
        <v/>
      </c>
      <c r="K1924" s="28" t="str">
        <f>IF(記入用!J1924="","",ROUNDDOWN(記入用!J1924,0))</f>
        <v/>
      </c>
      <c r="M1924" s="28" t="str">
        <f>IF(記入用!K1924="","",記入用!K1924)</f>
        <v/>
      </c>
      <c r="O1924" s="28" t="str">
        <f>IF(記入用!M1924="","",記入用!M1924)</f>
        <v/>
      </c>
      <c r="Q1924" s="28" t="str">
        <f>IF(記入用!L1924="","",記入用!L1924)</f>
        <v/>
      </c>
      <c r="S1924" s="28" t="str">
        <f>IF(記入用!N1924="","",ROUNDUP(記入用!N1924,1))</f>
        <v/>
      </c>
      <c r="U1924" s="28" t="str">
        <f>IF(記入用!O1924="","",ROUNDDOWN(記入用!O1924,0))</f>
        <v/>
      </c>
      <c r="W1924" s="28" t="str">
        <f>IF(記入用!P1924="","",ROUNDDOWN(記入用!P1924,0))</f>
        <v/>
      </c>
    </row>
    <row r="1925" spans="1:23">
      <c r="A1925" s="28" t="str">
        <f>IF(記入用!A1925="","",記入用!A1925)</f>
        <v/>
      </c>
      <c r="B1925" s="28" t="str">
        <f>IF(記入用!B1925="","",記入用!B1925)</f>
        <v/>
      </c>
      <c r="C1925" s="28" t="str">
        <f>IF(記入用!C1925="","",記入用!C1925)</f>
        <v/>
      </c>
      <c r="D1925" s="28" t="str">
        <f>IF(記入用!D1925="","",記入用!D1925)</f>
        <v/>
      </c>
      <c r="E1925" s="28" t="str">
        <f>IF(記入用!E1925="","",記入用!E1925)</f>
        <v/>
      </c>
      <c r="F1925" s="28" t="str">
        <f>IF(記入用!F1925="","",記入用!F1925)</f>
        <v/>
      </c>
      <c r="G1925" s="28" t="str">
        <f>IF(OR(記入用!G1925=0,記入用!H1925=0),"",ROUND((記入用!G1925+記入用!H1925)/2,0))</f>
        <v/>
      </c>
      <c r="I1925" s="28" t="str">
        <f>IF(記入用!I1925="","",記入用!I1925)</f>
        <v/>
      </c>
      <c r="K1925" s="28" t="str">
        <f>IF(記入用!J1925="","",ROUNDDOWN(記入用!J1925,0))</f>
        <v/>
      </c>
      <c r="M1925" s="28" t="str">
        <f>IF(記入用!K1925="","",記入用!K1925)</f>
        <v/>
      </c>
      <c r="O1925" s="28" t="str">
        <f>IF(記入用!M1925="","",記入用!M1925)</f>
        <v/>
      </c>
      <c r="Q1925" s="28" t="str">
        <f>IF(記入用!L1925="","",記入用!L1925)</f>
        <v/>
      </c>
      <c r="S1925" s="28" t="str">
        <f>IF(記入用!N1925="","",ROUNDUP(記入用!N1925,1))</f>
        <v/>
      </c>
      <c r="U1925" s="28" t="str">
        <f>IF(記入用!O1925="","",ROUNDDOWN(記入用!O1925,0))</f>
        <v/>
      </c>
      <c r="W1925" s="28" t="str">
        <f>IF(記入用!P1925="","",ROUNDDOWN(記入用!P1925,0))</f>
        <v/>
      </c>
    </row>
    <row r="1926" spans="1:23">
      <c r="A1926" s="28" t="str">
        <f>IF(記入用!A1926="","",記入用!A1926)</f>
        <v/>
      </c>
      <c r="B1926" s="28" t="str">
        <f>IF(記入用!B1926="","",記入用!B1926)</f>
        <v/>
      </c>
      <c r="C1926" s="28" t="str">
        <f>IF(記入用!C1926="","",記入用!C1926)</f>
        <v/>
      </c>
      <c r="D1926" s="28" t="str">
        <f>IF(記入用!D1926="","",記入用!D1926)</f>
        <v/>
      </c>
      <c r="E1926" s="28" t="str">
        <f>IF(記入用!E1926="","",記入用!E1926)</f>
        <v/>
      </c>
      <c r="F1926" s="28" t="str">
        <f>IF(記入用!F1926="","",記入用!F1926)</f>
        <v/>
      </c>
      <c r="G1926" s="28" t="str">
        <f>IF(OR(記入用!G1926=0,記入用!H1926=0),"",ROUND((記入用!G1926+記入用!H1926)/2,0))</f>
        <v/>
      </c>
      <c r="I1926" s="28" t="str">
        <f>IF(記入用!I1926="","",記入用!I1926)</f>
        <v/>
      </c>
      <c r="K1926" s="28" t="str">
        <f>IF(記入用!J1926="","",ROUNDDOWN(記入用!J1926,0))</f>
        <v/>
      </c>
      <c r="M1926" s="28" t="str">
        <f>IF(記入用!K1926="","",記入用!K1926)</f>
        <v/>
      </c>
      <c r="O1926" s="28" t="str">
        <f>IF(記入用!M1926="","",記入用!M1926)</f>
        <v/>
      </c>
      <c r="Q1926" s="28" t="str">
        <f>IF(記入用!L1926="","",記入用!L1926)</f>
        <v/>
      </c>
      <c r="S1926" s="28" t="str">
        <f>IF(記入用!N1926="","",ROUNDUP(記入用!N1926,1))</f>
        <v/>
      </c>
      <c r="U1926" s="28" t="str">
        <f>IF(記入用!O1926="","",ROUNDDOWN(記入用!O1926,0))</f>
        <v/>
      </c>
      <c r="W1926" s="28" t="str">
        <f>IF(記入用!P1926="","",ROUNDDOWN(記入用!P1926,0))</f>
        <v/>
      </c>
    </row>
    <row r="1927" spans="1:23">
      <c r="A1927" s="28" t="str">
        <f>IF(記入用!A1927="","",記入用!A1927)</f>
        <v/>
      </c>
      <c r="B1927" s="28" t="str">
        <f>IF(記入用!B1927="","",記入用!B1927)</f>
        <v/>
      </c>
      <c r="C1927" s="28" t="str">
        <f>IF(記入用!C1927="","",記入用!C1927)</f>
        <v/>
      </c>
      <c r="D1927" s="28" t="str">
        <f>IF(記入用!D1927="","",記入用!D1927)</f>
        <v/>
      </c>
      <c r="E1927" s="28" t="str">
        <f>IF(記入用!E1927="","",記入用!E1927)</f>
        <v/>
      </c>
      <c r="F1927" s="28" t="str">
        <f>IF(記入用!F1927="","",記入用!F1927)</f>
        <v/>
      </c>
      <c r="G1927" s="28" t="str">
        <f>IF(OR(記入用!G1927=0,記入用!H1927=0),"",ROUND((記入用!G1927+記入用!H1927)/2,0))</f>
        <v/>
      </c>
      <c r="I1927" s="28" t="str">
        <f>IF(記入用!I1927="","",記入用!I1927)</f>
        <v/>
      </c>
      <c r="K1927" s="28" t="str">
        <f>IF(記入用!J1927="","",ROUNDDOWN(記入用!J1927,0))</f>
        <v/>
      </c>
      <c r="M1927" s="28" t="str">
        <f>IF(記入用!K1927="","",記入用!K1927)</f>
        <v/>
      </c>
      <c r="O1927" s="28" t="str">
        <f>IF(記入用!M1927="","",記入用!M1927)</f>
        <v/>
      </c>
      <c r="Q1927" s="28" t="str">
        <f>IF(記入用!L1927="","",記入用!L1927)</f>
        <v/>
      </c>
      <c r="S1927" s="28" t="str">
        <f>IF(記入用!N1927="","",ROUNDUP(記入用!N1927,1))</f>
        <v/>
      </c>
      <c r="U1927" s="28" t="str">
        <f>IF(記入用!O1927="","",ROUNDDOWN(記入用!O1927,0))</f>
        <v/>
      </c>
      <c r="W1927" s="28" t="str">
        <f>IF(記入用!P1927="","",ROUNDDOWN(記入用!P1927,0))</f>
        <v/>
      </c>
    </row>
    <row r="1928" spans="1:23">
      <c r="A1928" s="28" t="str">
        <f>IF(記入用!A1928="","",記入用!A1928)</f>
        <v/>
      </c>
      <c r="B1928" s="28" t="str">
        <f>IF(記入用!B1928="","",記入用!B1928)</f>
        <v/>
      </c>
      <c r="C1928" s="28" t="str">
        <f>IF(記入用!C1928="","",記入用!C1928)</f>
        <v/>
      </c>
      <c r="D1928" s="28" t="str">
        <f>IF(記入用!D1928="","",記入用!D1928)</f>
        <v/>
      </c>
      <c r="E1928" s="28" t="str">
        <f>IF(記入用!E1928="","",記入用!E1928)</f>
        <v/>
      </c>
      <c r="F1928" s="28" t="str">
        <f>IF(記入用!F1928="","",記入用!F1928)</f>
        <v/>
      </c>
      <c r="G1928" s="28" t="str">
        <f>IF(OR(記入用!G1928=0,記入用!H1928=0),"",ROUND((記入用!G1928+記入用!H1928)/2,0))</f>
        <v/>
      </c>
      <c r="I1928" s="28" t="str">
        <f>IF(記入用!I1928="","",記入用!I1928)</f>
        <v/>
      </c>
      <c r="K1928" s="28" t="str">
        <f>IF(記入用!J1928="","",ROUNDDOWN(記入用!J1928,0))</f>
        <v/>
      </c>
      <c r="M1928" s="28" t="str">
        <f>IF(記入用!K1928="","",記入用!K1928)</f>
        <v/>
      </c>
      <c r="O1928" s="28" t="str">
        <f>IF(記入用!M1928="","",記入用!M1928)</f>
        <v/>
      </c>
      <c r="Q1928" s="28" t="str">
        <f>IF(記入用!L1928="","",記入用!L1928)</f>
        <v/>
      </c>
      <c r="S1928" s="28" t="str">
        <f>IF(記入用!N1928="","",ROUNDUP(記入用!N1928,1))</f>
        <v/>
      </c>
      <c r="U1928" s="28" t="str">
        <f>IF(記入用!O1928="","",ROUNDDOWN(記入用!O1928,0))</f>
        <v/>
      </c>
      <c r="W1928" s="28" t="str">
        <f>IF(記入用!P1928="","",ROUNDDOWN(記入用!P1928,0))</f>
        <v/>
      </c>
    </row>
    <row r="1929" spans="1:23">
      <c r="A1929" s="28" t="str">
        <f>IF(記入用!A1929="","",記入用!A1929)</f>
        <v/>
      </c>
      <c r="B1929" s="28" t="str">
        <f>IF(記入用!B1929="","",記入用!B1929)</f>
        <v/>
      </c>
      <c r="C1929" s="28" t="str">
        <f>IF(記入用!C1929="","",記入用!C1929)</f>
        <v/>
      </c>
      <c r="D1929" s="28" t="str">
        <f>IF(記入用!D1929="","",記入用!D1929)</f>
        <v/>
      </c>
      <c r="E1929" s="28" t="str">
        <f>IF(記入用!E1929="","",記入用!E1929)</f>
        <v/>
      </c>
      <c r="F1929" s="28" t="str">
        <f>IF(記入用!F1929="","",記入用!F1929)</f>
        <v/>
      </c>
      <c r="G1929" s="28" t="str">
        <f>IF(OR(記入用!G1929=0,記入用!H1929=0),"",ROUND((記入用!G1929+記入用!H1929)/2,0))</f>
        <v/>
      </c>
      <c r="I1929" s="28" t="str">
        <f>IF(記入用!I1929="","",記入用!I1929)</f>
        <v/>
      </c>
      <c r="K1929" s="28" t="str">
        <f>IF(記入用!J1929="","",ROUNDDOWN(記入用!J1929,0))</f>
        <v/>
      </c>
      <c r="M1929" s="28" t="str">
        <f>IF(記入用!K1929="","",記入用!K1929)</f>
        <v/>
      </c>
      <c r="O1929" s="28" t="str">
        <f>IF(記入用!M1929="","",記入用!M1929)</f>
        <v/>
      </c>
      <c r="Q1929" s="28" t="str">
        <f>IF(記入用!L1929="","",記入用!L1929)</f>
        <v/>
      </c>
      <c r="S1929" s="28" t="str">
        <f>IF(記入用!N1929="","",ROUNDUP(記入用!N1929,1))</f>
        <v/>
      </c>
      <c r="U1929" s="28" t="str">
        <f>IF(記入用!O1929="","",ROUNDDOWN(記入用!O1929,0))</f>
        <v/>
      </c>
      <c r="W1929" s="28" t="str">
        <f>IF(記入用!P1929="","",ROUNDDOWN(記入用!P1929,0))</f>
        <v/>
      </c>
    </row>
    <row r="1930" spans="1:23">
      <c r="A1930" s="28" t="str">
        <f>IF(記入用!A1930="","",記入用!A1930)</f>
        <v/>
      </c>
      <c r="B1930" s="28" t="str">
        <f>IF(記入用!B1930="","",記入用!B1930)</f>
        <v/>
      </c>
      <c r="C1930" s="28" t="str">
        <f>IF(記入用!C1930="","",記入用!C1930)</f>
        <v/>
      </c>
      <c r="D1930" s="28" t="str">
        <f>IF(記入用!D1930="","",記入用!D1930)</f>
        <v/>
      </c>
      <c r="E1930" s="28" t="str">
        <f>IF(記入用!E1930="","",記入用!E1930)</f>
        <v/>
      </c>
      <c r="F1930" s="28" t="str">
        <f>IF(記入用!F1930="","",記入用!F1930)</f>
        <v/>
      </c>
      <c r="G1930" s="28" t="str">
        <f>IF(OR(記入用!G1930=0,記入用!H1930=0),"",ROUND((記入用!G1930+記入用!H1930)/2,0))</f>
        <v/>
      </c>
      <c r="I1930" s="28" t="str">
        <f>IF(記入用!I1930="","",記入用!I1930)</f>
        <v/>
      </c>
      <c r="K1930" s="28" t="str">
        <f>IF(記入用!J1930="","",ROUNDDOWN(記入用!J1930,0))</f>
        <v/>
      </c>
      <c r="M1930" s="28" t="str">
        <f>IF(記入用!K1930="","",記入用!K1930)</f>
        <v/>
      </c>
      <c r="O1930" s="28" t="str">
        <f>IF(記入用!M1930="","",記入用!M1930)</f>
        <v/>
      </c>
      <c r="Q1930" s="28" t="str">
        <f>IF(記入用!L1930="","",記入用!L1930)</f>
        <v/>
      </c>
      <c r="S1930" s="28" t="str">
        <f>IF(記入用!N1930="","",ROUNDUP(記入用!N1930,1))</f>
        <v/>
      </c>
      <c r="U1930" s="28" t="str">
        <f>IF(記入用!O1930="","",ROUNDDOWN(記入用!O1930,0))</f>
        <v/>
      </c>
      <c r="W1930" s="28" t="str">
        <f>IF(記入用!P1930="","",ROUNDDOWN(記入用!P1930,0))</f>
        <v/>
      </c>
    </row>
    <row r="1931" spans="1:23">
      <c r="A1931" s="28" t="str">
        <f>IF(記入用!A1931="","",記入用!A1931)</f>
        <v/>
      </c>
      <c r="B1931" s="28" t="str">
        <f>IF(記入用!B1931="","",記入用!B1931)</f>
        <v/>
      </c>
      <c r="C1931" s="28" t="str">
        <f>IF(記入用!C1931="","",記入用!C1931)</f>
        <v/>
      </c>
      <c r="D1931" s="28" t="str">
        <f>IF(記入用!D1931="","",記入用!D1931)</f>
        <v/>
      </c>
      <c r="E1931" s="28" t="str">
        <f>IF(記入用!E1931="","",記入用!E1931)</f>
        <v/>
      </c>
      <c r="F1931" s="28" t="str">
        <f>IF(記入用!F1931="","",記入用!F1931)</f>
        <v/>
      </c>
      <c r="G1931" s="28" t="str">
        <f>IF(OR(記入用!G1931=0,記入用!H1931=0),"",ROUND((記入用!G1931+記入用!H1931)/2,0))</f>
        <v/>
      </c>
      <c r="I1931" s="28" t="str">
        <f>IF(記入用!I1931="","",記入用!I1931)</f>
        <v/>
      </c>
      <c r="K1931" s="28" t="str">
        <f>IF(記入用!J1931="","",ROUNDDOWN(記入用!J1931,0))</f>
        <v/>
      </c>
      <c r="M1931" s="28" t="str">
        <f>IF(記入用!K1931="","",記入用!K1931)</f>
        <v/>
      </c>
      <c r="O1931" s="28" t="str">
        <f>IF(記入用!M1931="","",記入用!M1931)</f>
        <v/>
      </c>
      <c r="Q1931" s="28" t="str">
        <f>IF(記入用!L1931="","",記入用!L1931)</f>
        <v/>
      </c>
      <c r="S1931" s="28" t="str">
        <f>IF(記入用!N1931="","",ROUNDUP(記入用!N1931,1))</f>
        <v/>
      </c>
      <c r="U1931" s="28" t="str">
        <f>IF(記入用!O1931="","",ROUNDDOWN(記入用!O1931,0))</f>
        <v/>
      </c>
      <c r="W1931" s="28" t="str">
        <f>IF(記入用!P1931="","",ROUNDDOWN(記入用!P1931,0))</f>
        <v/>
      </c>
    </row>
    <row r="1932" spans="1:23">
      <c r="A1932" s="28" t="str">
        <f>IF(記入用!A1932="","",記入用!A1932)</f>
        <v/>
      </c>
      <c r="B1932" s="28" t="str">
        <f>IF(記入用!B1932="","",記入用!B1932)</f>
        <v/>
      </c>
      <c r="C1932" s="28" t="str">
        <f>IF(記入用!C1932="","",記入用!C1932)</f>
        <v/>
      </c>
      <c r="D1932" s="28" t="str">
        <f>IF(記入用!D1932="","",記入用!D1932)</f>
        <v/>
      </c>
      <c r="E1932" s="28" t="str">
        <f>IF(記入用!E1932="","",記入用!E1932)</f>
        <v/>
      </c>
      <c r="F1932" s="28" t="str">
        <f>IF(記入用!F1932="","",記入用!F1932)</f>
        <v/>
      </c>
      <c r="G1932" s="28" t="str">
        <f>IF(OR(記入用!G1932=0,記入用!H1932=0),"",ROUND((記入用!G1932+記入用!H1932)/2,0))</f>
        <v/>
      </c>
      <c r="I1932" s="28" t="str">
        <f>IF(記入用!I1932="","",記入用!I1932)</f>
        <v/>
      </c>
      <c r="K1932" s="28" t="str">
        <f>IF(記入用!J1932="","",ROUNDDOWN(記入用!J1932,0))</f>
        <v/>
      </c>
      <c r="M1932" s="28" t="str">
        <f>IF(記入用!K1932="","",記入用!K1932)</f>
        <v/>
      </c>
      <c r="O1932" s="28" t="str">
        <f>IF(記入用!M1932="","",記入用!M1932)</f>
        <v/>
      </c>
      <c r="Q1932" s="28" t="str">
        <f>IF(記入用!L1932="","",記入用!L1932)</f>
        <v/>
      </c>
      <c r="S1932" s="28" t="str">
        <f>IF(記入用!N1932="","",ROUNDUP(記入用!N1932,1))</f>
        <v/>
      </c>
      <c r="U1932" s="28" t="str">
        <f>IF(記入用!O1932="","",ROUNDDOWN(記入用!O1932,0))</f>
        <v/>
      </c>
      <c r="W1932" s="28" t="str">
        <f>IF(記入用!P1932="","",ROUNDDOWN(記入用!P1932,0))</f>
        <v/>
      </c>
    </row>
    <row r="1933" spans="1:23">
      <c r="A1933" s="28" t="str">
        <f>IF(記入用!A1933="","",記入用!A1933)</f>
        <v/>
      </c>
      <c r="B1933" s="28" t="str">
        <f>IF(記入用!B1933="","",記入用!B1933)</f>
        <v/>
      </c>
      <c r="C1933" s="28" t="str">
        <f>IF(記入用!C1933="","",記入用!C1933)</f>
        <v/>
      </c>
      <c r="D1933" s="28" t="str">
        <f>IF(記入用!D1933="","",記入用!D1933)</f>
        <v/>
      </c>
      <c r="E1933" s="28" t="str">
        <f>IF(記入用!E1933="","",記入用!E1933)</f>
        <v/>
      </c>
      <c r="F1933" s="28" t="str">
        <f>IF(記入用!F1933="","",記入用!F1933)</f>
        <v/>
      </c>
      <c r="G1933" s="28" t="str">
        <f>IF(OR(記入用!G1933=0,記入用!H1933=0),"",ROUND((記入用!G1933+記入用!H1933)/2,0))</f>
        <v/>
      </c>
      <c r="I1933" s="28" t="str">
        <f>IF(記入用!I1933="","",記入用!I1933)</f>
        <v/>
      </c>
      <c r="K1933" s="28" t="str">
        <f>IF(記入用!J1933="","",ROUNDDOWN(記入用!J1933,0))</f>
        <v/>
      </c>
      <c r="M1933" s="28" t="str">
        <f>IF(記入用!K1933="","",記入用!K1933)</f>
        <v/>
      </c>
      <c r="O1933" s="28" t="str">
        <f>IF(記入用!M1933="","",記入用!M1933)</f>
        <v/>
      </c>
      <c r="Q1933" s="28" t="str">
        <f>IF(記入用!L1933="","",記入用!L1933)</f>
        <v/>
      </c>
      <c r="S1933" s="28" t="str">
        <f>IF(記入用!N1933="","",ROUNDUP(記入用!N1933,1))</f>
        <v/>
      </c>
      <c r="U1933" s="28" t="str">
        <f>IF(記入用!O1933="","",ROUNDDOWN(記入用!O1933,0))</f>
        <v/>
      </c>
      <c r="W1933" s="28" t="str">
        <f>IF(記入用!P1933="","",ROUNDDOWN(記入用!P1933,0))</f>
        <v/>
      </c>
    </row>
    <row r="1934" spans="1:23">
      <c r="A1934" s="28" t="str">
        <f>IF(記入用!A1934="","",記入用!A1934)</f>
        <v/>
      </c>
      <c r="B1934" s="28" t="str">
        <f>IF(記入用!B1934="","",記入用!B1934)</f>
        <v/>
      </c>
      <c r="C1934" s="28" t="str">
        <f>IF(記入用!C1934="","",記入用!C1934)</f>
        <v/>
      </c>
      <c r="D1934" s="28" t="str">
        <f>IF(記入用!D1934="","",記入用!D1934)</f>
        <v/>
      </c>
      <c r="E1934" s="28" t="str">
        <f>IF(記入用!E1934="","",記入用!E1934)</f>
        <v/>
      </c>
      <c r="F1934" s="28" t="str">
        <f>IF(記入用!F1934="","",記入用!F1934)</f>
        <v/>
      </c>
      <c r="G1934" s="28" t="str">
        <f>IF(OR(記入用!G1934=0,記入用!H1934=0),"",ROUND((記入用!G1934+記入用!H1934)/2,0))</f>
        <v/>
      </c>
      <c r="I1934" s="28" t="str">
        <f>IF(記入用!I1934="","",記入用!I1934)</f>
        <v/>
      </c>
      <c r="K1934" s="28" t="str">
        <f>IF(記入用!J1934="","",ROUNDDOWN(記入用!J1934,0))</f>
        <v/>
      </c>
      <c r="M1934" s="28" t="str">
        <f>IF(記入用!K1934="","",記入用!K1934)</f>
        <v/>
      </c>
      <c r="O1934" s="28" t="str">
        <f>IF(記入用!M1934="","",記入用!M1934)</f>
        <v/>
      </c>
      <c r="Q1934" s="28" t="str">
        <f>IF(記入用!L1934="","",記入用!L1934)</f>
        <v/>
      </c>
      <c r="S1934" s="28" t="str">
        <f>IF(記入用!N1934="","",ROUNDUP(記入用!N1934,1))</f>
        <v/>
      </c>
      <c r="U1934" s="28" t="str">
        <f>IF(記入用!O1934="","",ROUNDDOWN(記入用!O1934,0))</f>
        <v/>
      </c>
      <c r="W1934" s="28" t="str">
        <f>IF(記入用!P1934="","",ROUNDDOWN(記入用!P1934,0))</f>
        <v/>
      </c>
    </row>
    <row r="1935" spans="1:23">
      <c r="A1935" s="28" t="str">
        <f>IF(記入用!A1935="","",記入用!A1935)</f>
        <v/>
      </c>
      <c r="B1935" s="28" t="str">
        <f>IF(記入用!B1935="","",記入用!B1935)</f>
        <v/>
      </c>
      <c r="C1935" s="28" t="str">
        <f>IF(記入用!C1935="","",記入用!C1935)</f>
        <v/>
      </c>
      <c r="D1935" s="28" t="str">
        <f>IF(記入用!D1935="","",記入用!D1935)</f>
        <v/>
      </c>
      <c r="E1935" s="28" t="str">
        <f>IF(記入用!E1935="","",記入用!E1935)</f>
        <v/>
      </c>
      <c r="F1935" s="28" t="str">
        <f>IF(記入用!F1935="","",記入用!F1935)</f>
        <v/>
      </c>
      <c r="G1935" s="28" t="str">
        <f>IF(OR(記入用!G1935=0,記入用!H1935=0),"",ROUND((記入用!G1935+記入用!H1935)/2,0))</f>
        <v/>
      </c>
      <c r="I1935" s="28" t="str">
        <f>IF(記入用!I1935="","",記入用!I1935)</f>
        <v/>
      </c>
      <c r="K1935" s="28" t="str">
        <f>IF(記入用!J1935="","",ROUNDDOWN(記入用!J1935,0))</f>
        <v/>
      </c>
      <c r="M1935" s="28" t="str">
        <f>IF(記入用!K1935="","",記入用!K1935)</f>
        <v/>
      </c>
      <c r="O1935" s="28" t="str">
        <f>IF(記入用!M1935="","",記入用!M1935)</f>
        <v/>
      </c>
      <c r="Q1935" s="28" t="str">
        <f>IF(記入用!L1935="","",記入用!L1935)</f>
        <v/>
      </c>
      <c r="S1935" s="28" t="str">
        <f>IF(記入用!N1935="","",ROUNDUP(記入用!N1935,1))</f>
        <v/>
      </c>
      <c r="U1935" s="28" t="str">
        <f>IF(記入用!O1935="","",ROUNDDOWN(記入用!O1935,0))</f>
        <v/>
      </c>
      <c r="W1935" s="28" t="str">
        <f>IF(記入用!P1935="","",ROUNDDOWN(記入用!P1935,0))</f>
        <v/>
      </c>
    </row>
    <row r="1936" spans="1:23">
      <c r="A1936" s="28" t="str">
        <f>IF(記入用!A1936="","",記入用!A1936)</f>
        <v/>
      </c>
      <c r="B1936" s="28" t="str">
        <f>IF(記入用!B1936="","",記入用!B1936)</f>
        <v/>
      </c>
      <c r="C1936" s="28" t="str">
        <f>IF(記入用!C1936="","",記入用!C1936)</f>
        <v/>
      </c>
      <c r="D1936" s="28" t="str">
        <f>IF(記入用!D1936="","",記入用!D1936)</f>
        <v/>
      </c>
      <c r="E1936" s="28" t="str">
        <f>IF(記入用!E1936="","",記入用!E1936)</f>
        <v/>
      </c>
      <c r="F1936" s="28" t="str">
        <f>IF(記入用!F1936="","",記入用!F1936)</f>
        <v/>
      </c>
      <c r="G1936" s="28" t="str">
        <f>IF(OR(記入用!G1936=0,記入用!H1936=0),"",ROUND((記入用!G1936+記入用!H1936)/2,0))</f>
        <v/>
      </c>
      <c r="I1936" s="28" t="str">
        <f>IF(記入用!I1936="","",記入用!I1936)</f>
        <v/>
      </c>
      <c r="K1936" s="28" t="str">
        <f>IF(記入用!J1936="","",ROUNDDOWN(記入用!J1936,0))</f>
        <v/>
      </c>
      <c r="M1936" s="28" t="str">
        <f>IF(記入用!K1936="","",記入用!K1936)</f>
        <v/>
      </c>
      <c r="O1936" s="28" t="str">
        <f>IF(記入用!M1936="","",記入用!M1936)</f>
        <v/>
      </c>
      <c r="Q1936" s="28" t="str">
        <f>IF(記入用!L1936="","",記入用!L1936)</f>
        <v/>
      </c>
      <c r="S1936" s="28" t="str">
        <f>IF(記入用!N1936="","",ROUNDUP(記入用!N1936,1))</f>
        <v/>
      </c>
      <c r="U1936" s="28" t="str">
        <f>IF(記入用!O1936="","",ROUNDDOWN(記入用!O1936,0))</f>
        <v/>
      </c>
      <c r="W1936" s="28" t="str">
        <f>IF(記入用!P1936="","",ROUNDDOWN(記入用!P1936,0))</f>
        <v/>
      </c>
    </row>
    <row r="1937" spans="1:23">
      <c r="A1937" s="28" t="str">
        <f>IF(記入用!A1937="","",記入用!A1937)</f>
        <v/>
      </c>
      <c r="B1937" s="28" t="str">
        <f>IF(記入用!B1937="","",記入用!B1937)</f>
        <v/>
      </c>
      <c r="C1937" s="28" t="str">
        <f>IF(記入用!C1937="","",記入用!C1937)</f>
        <v/>
      </c>
      <c r="D1937" s="28" t="str">
        <f>IF(記入用!D1937="","",記入用!D1937)</f>
        <v/>
      </c>
      <c r="E1937" s="28" t="str">
        <f>IF(記入用!E1937="","",記入用!E1937)</f>
        <v/>
      </c>
      <c r="F1937" s="28" t="str">
        <f>IF(記入用!F1937="","",記入用!F1937)</f>
        <v/>
      </c>
      <c r="G1937" s="28" t="str">
        <f>IF(OR(記入用!G1937=0,記入用!H1937=0),"",ROUND((記入用!G1937+記入用!H1937)/2,0))</f>
        <v/>
      </c>
      <c r="I1937" s="28" t="str">
        <f>IF(記入用!I1937="","",記入用!I1937)</f>
        <v/>
      </c>
      <c r="K1937" s="28" t="str">
        <f>IF(記入用!J1937="","",ROUNDDOWN(記入用!J1937,0))</f>
        <v/>
      </c>
      <c r="M1937" s="28" t="str">
        <f>IF(記入用!K1937="","",記入用!K1937)</f>
        <v/>
      </c>
      <c r="O1937" s="28" t="str">
        <f>IF(記入用!M1937="","",記入用!M1937)</f>
        <v/>
      </c>
      <c r="Q1937" s="28" t="str">
        <f>IF(記入用!L1937="","",記入用!L1937)</f>
        <v/>
      </c>
      <c r="S1937" s="28" t="str">
        <f>IF(記入用!N1937="","",ROUNDUP(記入用!N1937,1))</f>
        <v/>
      </c>
      <c r="U1937" s="28" t="str">
        <f>IF(記入用!O1937="","",ROUNDDOWN(記入用!O1937,0))</f>
        <v/>
      </c>
      <c r="W1937" s="28" t="str">
        <f>IF(記入用!P1937="","",ROUNDDOWN(記入用!P1937,0))</f>
        <v/>
      </c>
    </row>
    <row r="1938" spans="1:23">
      <c r="A1938" s="28" t="str">
        <f>IF(記入用!A1938="","",記入用!A1938)</f>
        <v/>
      </c>
      <c r="B1938" s="28" t="str">
        <f>IF(記入用!B1938="","",記入用!B1938)</f>
        <v/>
      </c>
      <c r="C1938" s="28" t="str">
        <f>IF(記入用!C1938="","",記入用!C1938)</f>
        <v/>
      </c>
      <c r="D1938" s="28" t="str">
        <f>IF(記入用!D1938="","",記入用!D1938)</f>
        <v/>
      </c>
      <c r="E1938" s="28" t="str">
        <f>IF(記入用!E1938="","",記入用!E1938)</f>
        <v/>
      </c>
      <c r="F1938" s="28" t="str">
        <f>IF(記入用!F1938="","",記入用!F1938)</f>
        <v/>
      </c>
      <c r="G1938" s="28" t="str">
        <f>IF(OR(記入用!G1938=0,記入用!H1938=0),"",ROUND((記入用!G1938+記入用!H1938)/2,0))</f>
        <v/>
      </c>
      <c r="I1938" s="28" t="str">
        <f>IF(記入用!I1938="","",記入用!I1938)</f>
        <v/>
      </c>
      <c r="K1938" s="28" t="str">
        <f>IF(記入用!J1938="","",ROUNDDOWN(記入用!J1938,0))</f>
        <v/>
      </c>
      <c r="M1938" s="28" t="str">
        <f>IF(記入用!K1938="","",記入用!K1938)</f>
        <v/>
      </c>
      <c r="O1938" s="28" t="str">
        <f>IF(記入用!M1938="","",記入用!M1938)</f>
        <v/>
      </c>
      <c r="Q1938" s="28" t="str">
        <f>IF(記入用!L1938="","",記入用!L1938)</f>
        <v/>
      </c>
      <c r="S1938" s="28" t="str">
        <f>IF(記入用!N1938="","",ROUNDUP(記入用!N1938,1))</f>
        <v/>
      </c>
      <c r="U1938" s="28" t="str">
        <f>IF(記入用!O1938="","",ROUNDDOWN(記入用!O1938,0))</f>
        <v/>
      </c>
      <c r="W1938" s="28" t="str">
        <f>IF(記入用!P1938="","",ROUNDDOWN(記入用!P1938,0))</f>
        <v/>
      </c>
    </row>
    <row r="1939" spans="1:23">
      <c r="A1939" s="28" t="str">
        <f>IF(記入用!A1939="","",記入用!A1939)</f>
        <v/>
      </c>
      <c r="B1939" s="28" t="str">
        <f>IF(記入用!B1939="","",記入用!B1939)</f>
        <v/>
      </c>
      <c r="C1939" s="28" t="str">
        <f>IF(記入用!C1939="","",記入用!C1939)</f>
        <v/>
      </c>
      <c r="D1939" s="28" t="str">
        <f>IF(記入用!D1939="","",記入用!D1939)</f>
        <v/>
      </c>
      <c r="E1939" s="28" t="str">
        <f>IF(記入用!E1939="","",記入用!E1939)</f>
        <v/>
      </c>
      <c r="F1939" s="28" t="str">
        <f>IF(記入用!F1939="","",記入用!F1939)</f>
        <v/>
      </c>
      <c r="G1939" s="28" t="str">
        <f>IF(OR(記入用!G1939=0,記入用!H1939=0),"",ROUND((記入用!G1939+記入用!H1939)/2,0))</f>
        <v/>
      </c>
      <c r="I1939" s="28" t="str">
        <f>IF(記入用!I1939="","",記入用!I1939)</f>
        <v/>
      </c>
      <c r="K1939" s="28" t="str">
        <f>IF(記入用!J1939="","",ROUNDDOWN(記入用!J1939,0))</f>
        <v/>
      </c>
      <c r="M1939" s="28" t="str">
        <f>IF(記入用!K1939="","",記入用!K1939)</f>
        <v/>
      </c>
      <c r="O1939" s="28" t="str">
        <f>IF(記入用!M1939="","",記入用!M1939)</f>
        <v/>
      </c>
      <c r="Q1939" s="28" t="str">
        <f>IF(記入用!L1939="","",記入用!L1939)</f>
        <v/>
      </c>
      <c r="S1939" s="28" t="str">
        <f>IF(記入用!N1939="","",ROUNDUP(記入用!N1939,1))</f>
        <v/>
      </c>
      <c r="U1939" s="28" t="str">
        <f>IF(記入用!O1939="","",ROUNDDOWN(記入用!O1939,0))</f>
        <v/>
      </c>
      <c r="W1939" s="28" t="str">
        <f>IF(記入用!P1939="","",ROUNDDOWN(記入用!P1939,0))</f>
        <v/>
      </c>
    </row>
    <row r="1940" spans="1:23">
      <c r="A1940" s="28" t="str">
        <f>IF(記入用!A1940="","",記入用!A1940)</f>
        <v/>
      </c>
      <c r="B1940" s="28" t="str">
        <f>IF(記入用!B1940="","",記入用!B1940)</f>
        <v/>
      </c>
      <c r="C1940" s="28" t="str">
        <f>IF(記入用!C1940="","",記入用!C1940)</f>
        <v/>
      </c>
      <c r="D1940" s="28" t="str">
        <f>IF(記入用!D1940="","",記入用!D1940)</f>
        <v/>
      </c>
      <c r="E1940" s="28" t="str">
        <f>IF(記入用!E1940="","",記入用!E1940)</f>
        <v/>
      </c>
      <c r="F1940" s="28" t="str">
        <f>IF(記入用!F1940="","",記入用!F1940)</f>
        <v/>
      </c>
      <c r="G1940" s="28" t="str">
        <f>IF(OR(記入用!G1940=0,記入用!H1940=0),"",ROUND((記入用!G1940+記入用!H1940)/2,0))</f>
        <v/>
      </c>
      <c r="I1940" s="28" t="str">
        <f>IF(記入用!I1940="","",記入用!I1940)</f>
        <v/>
      </c>
      <c r="K1940" s="28" t="str">
        <f>IF(記入用!J1940="","",ROUNDDOWN(記入用!J1940,0))</f>
        <v/>
      </c>
      <c r="M1940" s="28" t="str">
        <f>IF(記入用!K1940="","",記入用!K1940)</f>
        <v/>
      </c>
      <c r="O1940" s="28" t="str">
        <f>IF(記入用!M1940="","",記入用!M1940)</f>
        <v/>
      </c>
      <c r="Q1940" s="28" t="str">
        <f>IF(記入用!L1940="","",記入用!L1940)</f>
        <v/>
      </c>
      <c r="S1940" s="28" t="str">
        <f>IF(記入用!N1940="","",ROUNDUP(記入用!N1940,1))</f>
        <v/>
      </c>
      <c r="U1940" s="28" t="str">
        <f>IF(記入用!O1940="","",ROUNDDOWN(記入用!O1940,0))</f>
        <v/>
      </c>
      <c r="W1940" s="28" t="str">
        <f>IF(記入用!P1940="","",ROUNDDOWN(記入用!P1940,0))</f>
        <v/>
      </c>
    </row>
    <row r="1941" spans="1:23">
      <c r="A1941" s="28" t="str">
        <f>IF(記入用!A1941="","",記入用!A1941)</f>
        <v/>
      </c>
      <c r="B1941" s="28" t="str">
        <f>IF(記入用!B1941="","",記入用!B1941)</f>
        <v/>
      </c>
      <c r="C1941" s="28" t="str">
        <f>IF(記入用!C1941="","",記入用!C1941)</f>
        <v/>
      </c>
      <c r="D1941" s="28" t="str">
        <f>IF(記入用!D1941="","",記入用!D1941)</f>
        <v/>
      </c>
      <c r="E1941" s="28" t="str">
        <f>IF(記入用!E1941="","",記入用!E1941)</f>
        <v/>
      </c>
      <c r="F1941" s="28" t="str">
        <f>IF(記入用!F1941="","",記入用!F1941)</f>
        <v/>
      </c>
      <c r="G1941" s="28" t="str">
        <f>IF(OR(記入用!G1941=0,記入用!H1941=0),"",ROUND((記入用!G1941+記入用!H1941)/2,0))</f>
        <v/>
      </c>
      <c r="I1941" s="28" t="str">
        <f>IF(記入用!I1941="","",記入用!I1941)</f>
        <v/>
      </c>
      <c r="K1941" s="28" t="str">
        <f>IF(記入用!J1941="","",ROUNDDOWN(記入用!J1941,0))</f>
        <v/>
      </c>
      <c r="M1941" s="28" t="str">
        <f>IF(記入用!K1941="","",記入用!K1941)</f>
        <v/>
      </c>
      <c r="O1941" s="28" t="str">
        <f>IF(記入用!M1941="","",記入用!M1941)</f>
        <v/>
      </c>
      <c r="Q1941" s="28" t="str">
        <f>IF(記入用!L1941="","",記入用!L1941)</f>
        <v/>
      </c>
      <c r="S1941" s="28" t="str">
        <f>IF(記入用!N1941="","",ROUNDUP(記入用!N1941,1))</f>
        <v/>
      </c>
      <c r="U1941" s="28" t="str">
        <f>IF(記入用!O1941="","",ROUNDDOWN(記入用!O1941,0))</f>
        <v/>
      </c>
      <c r="W1941" s="28" t="str">
        <f>IF(記入用!P1941="","",ROUNDDOWN(記入用!P1941,0))</f>
        <v/>
      </c>
    </row>
    <row r="1942" spans="1:23">
      <c r="A1942" s="28" t="str">
        <f>IF(記入用!A1942="","",記入用!A1942)</f>
        <v/>
      </c>
      <c r="B1942" s="28" t="str">
        <f>IF(記入用!B1942="","",記入用!B1942)</f>
        <v/>
      </c>
      <c r="C1942" s="28" t="str">
        <f>IF(記入用!C1942="","",記入用!C1942)</f>
        <v/>
      </c>
      <c r="D1942" s="28" t="str">
        <f>IF(記入用!D1942="","",記入用!D1942)</f>
        <v/>
      </c>
      <c r="E1942" s="28" t="str">
        <f>IF(記入用!E1942="","",記入用!E1942)</f>
        <v/>
      </c>
      <c r="F1942" s="28" t="str">
        <f>IF(記入用!F1942="","",記入用!F1942)</f>
        <v/>
      </c>
      <c r="G1942" s="28" t="str">
        <f>IF(OR(記入用!G1942=0,記入用!H1942=0),"",ROUND((記入用!G1942+記入用!H1942)/2,0))</f>
        <v/>
      </c>
      <c r="I1942" s="28" t="str">
        <f>IF(記入用!I1942="","",記入用!I1942)</f>
        <v/>
      </c>
      <c r="K1942" s="28" t="str">
        <f>IF(記入用!J1942="","",ROUNDDOWN(記入用!J1942,0))</f>
        <v/>
      </c>
      <c r="M1942" s="28" t="str">
        <f>IF(記入用!K1942="","",記入用!K1942)</f>
        <v/>
      </c>
      <c r="O1942" s="28" t="str">
        <f>IF(記入用!M1942="","",記入用!M1942)</f>
        <v/>
      </c>
      <c r="Q1942" s="28" t="str">
        <f>IF(記入用!L1942="","",記入用!L1942)</f>
        <v/>
      </c>
      <c r="S1942" s="28" t="str">
        <f>IF(記入用!N1942="","",ROUNDUP(記入用!N1942,1))</f>
        <v/>
      </c>
      <c r="U1942" s="28" t="str">
        <f>IF(記入用!O1942="","",ROUNDDOWN(記入用!O1942,0))</f>
        <v/>
      </c>
      <c r="W1942" s="28" t="str">
        <f>IF(記入用!P1942="","",ROUNDDOWN(記入用!P1942,0))</f>
        <v/>
      </c>
    </row>
    <row r="1943" spans="1:23">
      <c r="A1943" s="28" t="str">
        <f>IF(記入用!A1943="","",記入用!A1943)</f>
        <v/>
      </c>
      <c r="B1943" s="28" t="str">
        <f>IF(記入用!B1943="","",記入用!B1943)</f>
        <v/>
      </c>
      <c r="C1943" s="28" t="str">
        <f>IF(記入用!C1943="","",記入用!C1943)</f>
        <v/>
      </c>
      <c r="D1943" s="28" t="str">
        <f>IF(記入用!D1943="","",記入用!D1943)</f>
        <v/>
      </c>
      <c r="E1943" s="28" t="str">
        <f>IF(記入用!E1943="","",記入用!E1943)</f>
        <v/>
      </c>
      <c r="F1943" s="28" t="str">
        <f>IF(記入用!F1943="","",記入用!F1943)</f>
        <v/>
      </c>
      <c r="G1943" s="28" t="str">
        <f>IF(OR(記入用!G1943=0,記入用!H1943=0),"",ROUND((記入用!G1943+記入用!H1943)/2,0))</f>
        <v/>
      </c>
      <c r="I1943" s="28" t="str">
        <f>IF(記入用!I1943="","",記入用!I1943)</f>
        <v/>
      </c>
      <c r="K1943" s="28" t="str">
        <f>IF(記入用!J1943="","",ROUNDDOWN(記入用!J1943,0))</f>
        <v/>
      </c>
      <c r="M1943" s="28" t="str">
        <f>IF(記入用!K1943="","",記入用!K1943)</f>
        <v/>
      </c>
      <c r="O1943" s="28" t="str">
        <f>IF(記入用!M1943="","",記入用!M1943)</f>
        <v/>
      </c>
      <c r="Q1943" s="28" t="str">
        <f>IF(記入用!L1943="","",記入用!L1943)</f>
        <v/>
      </c>
      <c r="S1943" s="28" t="str">
        <f>IF(記入用!N1943="","",ROUNDUP(記入用!N1943,1))</f>
        <v/>
      </c>
      <c r="U1943" s="28" t="str">
        <f>IF(記入用!O1943="","",ROUNDDOWN(記入用!O1943,0))</f>
        <v/>
      </c>
      <c r="W1943" s="28" t="str">
        <f>IF(記入用!P1943="","",ROUNDDOWN(記入用!P1943,0))</f>
        <v/>
      </c>
    </row>
    <row r="1944" spans="1:23">
      <c r="A1944" s="28" t="str">
        <f>IF(記入用!A1944="","",記入用!A1944)</f>
        <v/>
      </c>
      <c r="B1944" s="28" t="str">
        <f>IF(記入用!B1944="","",記入用!B1944)</f>
        <v/>
      </c>
      <c r="C1944" s="28" t="str">
        <f>IF(記入用!C1944="","",記入用!C1944)</f>
        <v/>
      </c>
      <c r="D1944" s="28" t="str">
        <f>IF(記入用!D1944="","",記入用!D1944)</f>
        <v/>
      </c>
      <c r="E1944" s="28" t="str">
        <f>IF(記入用!E1944="","",記入用!E1944)</f>
        <v/>
      </c>
      <c r="F1944" s="28" t="str">
        <f>IF(記入用!F1944="","",記入用!F1944)</f>
        <v/>
      </c>
      <c r="G1944" s="28" t="str">
        <f>IF(OR(記入用!G1944=0,記入用!H1944=0),"",ROUND((記入用!G1944+記入用!H1944)/2,0))</f>
        <v/>
      </c>
      <c r="I1944" s="28" t="str">
        <f>IF(記入用!I1944="","",記入用!I1944)</f>
        <v/>
      </c>
      <c r="K1944" s="28" t="str">
        <f>IF(記入用!J1944="","",ROUNDDOWN(記入用!J1944,0))</f>
        <v/>
      </c>
      <c r="M1944" s="28" t="str">
        <f>IF(記入用!K1944="","",記入用!K1944)</f>
        <v/>
      </c>
      <c r="O1944" s="28" t="str">
        <f>IF(記入用!M1944="","",記入用!M1944)</f>
        <v/>
      </c>
      <c r="Q1944" s="28" t="str">
        <f>IF(記入用!L1944="","",記入用!L1944)</f>
        <v/>
      </c>
      <c r="S1944" s="28" t="str">
        <f>IF(記入用!N1944="","",ROUNDUP(記入用!N1944,1))</f>
        <v/>
      </c>
      <c r="U1944" s="28" t="str">
        <f>IF(記入用!O1944="","",ROUNDDOWN(記入用!O1944,0))</f>
        <v/>
      </c>
      <c r="W1944" s="28" t="str">
        <f>IF(記入用!P1944="","",ROUNDDOWN(記入用!P1944,0))</f>
        <v/>
      </c>
    </row>
    <row r="1945" spans="1:23">
      <c r="A1945" s="28" t="str">
        <f>IF(記入用!A1945="","",記入用!A1945)</f>
        <v/>
      </c>
      <c r="B1945" s="28" t="str">
        <f>IF(記入用!B1945="","",記入用!B1945)</f>
        <v/>
      </c>
      <c r="C1945" s="28" t="str">
        <f>IF(記入用!C1945="","",記入用!C1945)</f>
        <v/>
      </c>
      <c r="D1945" s="28" t="str">
        <f>IF(記入用!D1945="","",記入用!D1945)</f>
        <v/>
      </c>
      <c r="E1945" s="28" t="str">
        <f>IF(記入用!E1945="","",記入用!E1945)</f>
        <v/>
      </c>
      <c r="F1945" s="28" t="str">
        <f>IF(記入用!F1945="","",記入用!F1945)</f>
        <v/>
      </c>
      <c r="G1945" s="28" t="str">
        <f>IF(OR(記入用!G1945=0,記入用!H1945=0),"",ROUND((記入用!G1945+記入用!H1945)/2,0))</f>
        <v/>
      </c>
      <c r="I1945" s="28" t="str">
        <f>IF(記入用!I1945="","",記入用!I1945)</f>
        <v/>
      </c>
      <c r="K1945" s="28" t="str">
        <f>IF(記入用!J1945="","",ROUNDDOWN(記入用!J1945,0))</f>
        <v/>
      </c>
      <c r="M1945" s="28" t="str">
        <f>IF(記入用!K1945="","",記入用!K1945)</f>
        <v/>
      </c>
      <c r="O1945" s="28" t="str">
        <f>IF(記入用!M1945="","",記入用!M1945)</f>
        <v/>
      </c>
      <c r="Q1945" s="28" t="str">
        <f>IF(記入用!L1945="","",記入用!L1945)</f>
        <v/>
      </c>
      <c r="S1945" s="28" t="str">
        <f>IF(記入用!N1945="","",ROUNDUP(記入用!N1945,1))</f>
        <v/>
      </c>
      <c r="U1945" s="28" t="str">
        <f>IF(記入用!O1945="","",ROUNDDOWN(記入用!O1945,0))</f>
        <v/>
      </c>
      <c r="W1945" s="28" t="str">
        <f>IF(記入用!P1945="","",ROUNDDOWN(記入用!P1945,0))</f>
        <v/>
      </c>
    </row>
    <row r="1946" spans="1:23">
      <c r="A1946" s="28" t="str">
        <f>IF(記入用!A1946="","",記入用!A1946)</f>
        <v/>
      </c>
      <c r="B1946" s="28" t="str">
        <f>IF(記入用!B1946="","",記入用!B1946)</f>
        <v/>
      </c>
      <c r="C1946" s="28" t="str">
        <f>IF(記入用!C1946="","",記入用!C1946)</f>
        <v/>
      </c>
      <c r="D1946" s="28" t="str">
        <f>IF(記入用!D1946="","",記入用!D1946)</f>
        <v/>
      </c>
      <c r="E1946" s="28" t="str">
        <f>IF(記入用!E1946="","",記入用!E1946)</f>
        <v/>
      </c>
      <c r="F1946" s="28" t="str">
        <f>IF(記入用!F1946="","",記入用!F1946)</f>
        <v/>
      </c>
      <c r="G1946" s="28" t="str">
        <f>IF(OR(記入用!G1946=0,記入用!H1946=0),"",ROUND((記入用!G1946+記入用!H1946)/2,0))</f>
        <v/>
      </c>
      <c r="I1946" s="28" t="str">
        <f>IF(記入用!I1946="","",記入用!I1946)</f>
        <v/>
      </c>
      <c r="K1946" s="28" t="str">
        <f>IF(記入用!J1946="","",ROUNDDOWN(記入用!J1946,0))</f>
        <v/>
      </c>
      <c r="M1946" s="28" t="str">
        <f>IF(記入用!K1946="","",記入用!K1946)</f>
        <v/>
      </c>
      <c r="O1946" s="28" t="str">
        <f>IF(記入用!M1946="","",記入用!M1946)</f>
        <v/>
      </c>
      <c r="Q1946" s="28" t="str">
        <f>IF(記入用!L1946="","",記入用!L1946)</f>
        <v/>
      </c>
      <c r="S1946" s="28" t="str">
        <f>IF(記入用!N1946="","",ROUNDUP(記入用!N1946,1))</f>
        <v/>
      </c>
      <c r="U1946" s="28" t="str">
        <f>IF(記入用!O1946="","",ROUNDDOWN(記入用!O1946,0))</f>
        <v/>
      </c>
      <c r="W1946" s="28" t="str">
        <f>IF(記入用!P1946="","",ROUNDDOWN(記入用!P1946,0))</f>
        <v/>
      </c>
    </row>
    <row r="1947" spans="1:23">
      <c r="A1947" s="28" t="str">
        <f>IF(記入用!A1947="","",記入用!A1947)</f>
        <v/>
      </c>
      <c r="B1947" s="28" t="str">
        <f>IF(記入用!B1947="","",記入用!B1947)</f>
        <v/>
      </c>
      <c r="C1947" s="28" t="str">
        <f>IF(記入用!C1947="","",記入用!C1947)</f>
        <v/>
      </c>
      <c r="D1947" s="28" t="str">
        <f>IF(記入用!D1947="","",記入用!D1947)</f>
        <v/>
      </c>
      <c r="E1947" s="28" t="str">
        <f>IF(記入用!E1947="","",記入用!E1947)</f>
        <v/>
      </c>
      <c r="F1947" s="28" t="str">
        <f>IF(記入用!F1947="","",記入用!F1947)</f>
        <v/>
      </c>
      <c r="G1947" s="28" t="str">
        <f>IF(OR(記入用!G1947=0,記入用!H1947=0),"",ROUND((記入用!G1947+記入用!H1947)/2,0))</f>
        <v/>
      </c>
      <c r="I1947" s="28" t="str">
        <f>IF(記入用!I1947="","",記入用!I1947)</f>
        <v/>
      </c>
      <c r="K1947" s="28" t="str">
        <f>IF(記入用!J1947="","",ROUNDDOWN(記入用!J1947,0))</f>
        <v/>
      </c>
      <c r="M1947" s="28" t="str">
        <f>IF(記入用!K1947="","",記入用!K1947)</f>
        <v/>
      </c>
      <c r="O1947" s="28" t="str">
        <f>IF(記入用!M1947="","",記入用!M1947)</f>
        <v/>
      </c>
      <c r="Q1947" s="28" t="str">
        <f>IF(記入用!L1947="","",記入用!L1947)</f>
        <v/>
      </c>
      <c r="S1947" s="28" t="str">
        <f>IF(記入用!N1947="","",ROUNDUP(記入用!N1947,1))</f>
        <v/>
      </c>
      <c r="U1947" s="28" t="str">
        <f>IF(記入用!O1947="","",ROUNDDOWN(記入用!O1947,0))</f>
        <v/>
      </c>
      <c r="W1947" s="28" t="str">
        <f>IF(記入用!P1947="","",ROUNDDOWN(記入用!P1947,0))</f>
        <v/>
      </c>
    </row>
    <row r="1948" spans="1:23">
      <c r="A1948" s="28" t="str">
        <f>IF(記入用!A1948="","",記入用!A1948)</f>
        <v/>
      </c>
      <c r="B1948" s="28" t="str">
        <f>IF(記入用!B1948="","",記入用!B1948)</f>
        <v/>
      </c>
      <c r="C1948" s="28" t="str">
        <f>IF(記入用!C1948="","",記入用!C1948)</f>
        <v/>
      </c>
      <c r="D1948" s="28" t="str">
        <f>IF(記入用!D1948="","",記入用!D1948)</f>
        <v/>
      </c>
      <c r="E1948" s="28" t="str">
        <f>IF(記入用!E1948="","",記入用!E1948)</f>
        <v/>
      </c>
      <c r="F1948" s="28" t="str">
        <f>IF(記入用!F1948="","",記入用!F1948)</f>
        <v/>
      </c>
      <c r="G1948" s="28" t="str">
        <f>IF(OR(記入用!G1948=0,記入用!H1948=0),"",ROUND((記入用!G1948+記入用!H1948)/2,0))</f>
        <v/>
      </c>
      <c r="I1948" s="28" t="str">
        <f>IF(記入用!I1948="","",記入用!I1948)</f>
        <v/>
      </c>
      <c r="K1948" s="28" t="str">
        <f>IF(記入用!J1948="","",ROUNDDOWN(記入用!J1948,0))</f>
        <v/>
      </c>
      <c r="M1948" s="28" t="str">
        <f>IF(記入用!K1948="","",記入用!K1948)</f>
        <v/>
      </c>
      <c r="O1948" s="28" t="str">
        <f>IF(記入用!M1948="","",記入用!M1948)</f>
        <v/>
      </c>
      <c r="Q1948" s="28" t="str">
        <f>IF(記入用!L1948="","",記入用!L1948)</f>
        <v/>
      </c>
      <c r="S1948" s="28" t="str">
        <f>IF(記入用!N1948="","",ROUNDUP(記入用!N1948,1))</f>
        <v/>
      </c>
      <c r="U1948" s="28" t="str">
        <f>IF(記入用!O1948="","",ROUNDDOWN(記入用!O1948,0))</f>
        <v/>
      </c>
      <c r="W1948" s="28" t="str">
        <f>IF(記入用!P1948="","",ROUNDDOWN(記入用!P1948,0))</f>
        <v/>
      </c>
    </row>
    <row r="1949" spans="1:23">
      <c r="A1949" s="28" t="str">
        <f>IF(記入用!A1949="","",記入用!A1949)</f>
        <v/>
      </c>
      <c r="B1949" s="28" t="str">
        <f>IF(記入用!B1949="","",記入用!B1949)</f>
        <v/>
      </c>
      <c r="C1949" s="28" t="str">
        <f>IF(記入用!C1949="","",記入用!C1949)</f>
        <v/>
      </c>
      <c r="D1949" s="28" t="str">
        <f>IF(記入用!D1949="","",記入用!D1949)</f>
        <v/>
      </c>
      <c r="E1949" s="28" t="str">
        <f>IF(記入用!E1949="","",記入用!E1949)</f>
        <v/>
      </c>
      <c r="F1949" s="28" t="str">
        <f>IF(記入用!F1949="","",記入用!F1949)</f>
        <v/>
      </c>
      <c r="G1949" s="28" t="str">
        <f>IF(OR(記入用!G1949=0,記入用!H1949=0),"",ROUND((記入用!G1949+記入用!H1949)/2,0))</f>
        <v/>
      </c>
      <c r="I1949" s="28" t="str">
        <f>IF(記入用!I1949="","",記入用!I1949)</f>
        <v/>
      </c>
      <c r="K1949" s="28" t="str">
        <f>IF(記入用!J1949="","",ROUNDDOWN(記入用!J1949,0))</f>
        <v/>
      </c>
      <c r="M1949" s="28" t="str">
        <f>IF(記入用!K1949="","",記入用!K1949)</f>
        <v/>
      </c>
      <c r="O1949" s="28" t="str">
        <f>IF(記入用!M1949="","",記入用!M1949)</f>
        <v/>
      </c>
      <c r="Q1949" s="28" t="str">
        <f>IF(記入用!L1949="","",記入用!L1949)</f>
        <v/>
      </c>
      <c r="S1949" s="28" t="str">
        <f>IF(記入用!N1949="","",ROUNDUP(記入用!N1949,1))</f>
        <v/>
      </c>
      <c r="U1949" s="28" t="str">
        <f>IF(記入用!O1949="","",ROUNDDOWN(記入用!O1949,0))</f>
        <v/>
      </c>
      <c r="W1949" s="28" t="str">
        <f>IF(記入用!P1949="","",ROUNDDOWN(記入用!P1949,0))</f>
        <v/>
      </c>
    </row>
    <row r="1950" spans="1:23">
      <c r="A1950" s="28" t="str">
        <f>IF(記入用!A1950="","",記入用!A1950)</f>
        <v/>
      </c>
      <c r="B1950" s="28" t="str">
        <f>IF(記入用!B1950="","",記入用!B1950)</f>
        <v/>
      </c>
      <c r="C1950" s="28" t="str">
        <f>IF(記入用!C1950="","",記入用!C1950)</f>
        <v/>
      </c>
      <c r="D1950" s="28" t="str">
        <f>IF(記入用!D1950="","",記入用!D1950)</f>
        <v/>
      </c>
      <c r="E1950" s="28" t="str">
        <f>IF(記入用!E1950="","",記入用!E1950)</f>
        <v/>
      </c>
      <c r="F1950" s="28" t="str">
        <f>IF(記入用!F1950="","",記入用!F1950)</f>
        <v/>
      </c>
      <c r="G1950" s="28" t="str">
        <f>IF(OR(記入用!G1950=0,記入用!H1950=0),"",ROUND((記入用!G1950+記入用!H1950)/2,0))</f>
        <v/>
      </c>
      <c r="I1950" s="28" t="str">
        <f>IF(記入用!I1950="","",記入用!I1950)</f>
        <v/>
      </c>
      <c r="K1950" s="28" t="str">
        <f>IF(記入用!J1950="","",ROUNDDOWN(記入用!J1950,0))</f>
        <v/>
      </c>
      <c r="M1950" s="28" t="str">
        <f>IF(記入用!K1950="","",記入用!K1950)</f>
        <v/>
      </c>
      <c r="O1950" s="28" t="str">
        <f>IF(記入用!M1950="","",記入用!M1950)</f>
        <v/>
      </c>
      <c r="Q1950" s="28" t="str">
        <f>IF(記入用!L1950="","",記入用!L1950)</f>
        <v/>
      </c>
      <c r="S1950" s="28" t="str">
        <f>IF(記入用!N1950="","",ROUNDUP(記入用!N1950,1))</f>
        <v/>
      </c>
      <c r="U1950" s="28" t="str">
        <f>IF(記入用!O1950="","",ROUNDDOWN(記入用!O1950,0))</f>
        <v/>
      </c>
      <c r="W1950" s="28" t="str">
        <f>IF(記入用!P1950="","",ROUNDDOWN(記入用!P1950,0))</f>
        <v/>
      </c>
    </row>
    <row r="1951" spans="1:23">
      <c r="A1951" s="28" t="str">
        <f>IF(記入用!A1951="","",記入用!A1951)</f>
        <v/>
      </c>
      <c r="B1951" s="28" t="str">
        <f>IF(記入用!B1951="","",記入用!B1951)</f>
        <v/>
      </c>
      <c r="C1951" s="28" t="str">
        <f>IF(記入用!C1951="","",記入用!C1951)</f>
        <v/>
      </c>
      <c r="D1951" s="28" t="str">
        <f>IF(記入用!D1951="","",記入用!D1951)</f>
        <v/>
      </c>
      <c r="E1951" s="28" t="str">
        <f>IF(記入用!E1951="","",記入用!E1951)</f>
        <v/>
      </c>
      <c r="F1951" s="28" t="str">
        <f>IF(記入用!F1951="","",記入用!F1951)</f>
        <v/>
      </c>
      <c r="G1951" s="28" t="str">
        <f>IF(OR(記入用!G1951=0,記入用!H1951=0),"",ROUND((記入用!G1951+記入用!H1951)/2,0))</f>
        <v/>
      </c>
      <c r="I1951" s="28" t="str">
        <f>IF(記入用!I1951="","",記入用!I1951)</f>
        <v/>
      </c>
      <c r="K1951" s="28" t="str">
        <f>IF(記入用!J1951="","",ROUNDDOWN(記入用!J1951,0))</f>
        <v/>
      </c>
      <c r="M1951" s="28" t="str">
        <f>IF(記入用!K1951="","",記入用!K1951)</f>
        <v/>
      </c>
      <c r="O1951" s="28" t="str">
        <f>IF(記入用!M1951="","",記入用!M1951)</f>
        <v/>
      </c>
      <c r="Q1951" s="28" t="str">
        <f>IF(記入用!L1951="","",記入用!L1951)</f>
        <v/>
      </c>
      <c r="S1951" s="28" t="str">
        <f>IF(記入用!N1951="","",ROUNDUP(記入用!N1951,1))</f>
        <v/>
      </c>
      <c r="U1951" s="28" t="str">
        <f>IF(記入用!O1951="","",ROUNDDOWN(記入用!O1951,0))</f>
        <v/>
      </c>
      <c r="W1951" s="28" t="str">
        <f>IF(記入用!P1951="","",ROUNDDOWN(記入用!P1951,0))</f>
        <v/>
      </c>
    </row>
    <row r="1952" spans="1:23">
      <c r="A1952" s="28" t="str">
        <f>IF(記入用!A1952="","",記入用!A1952)</f>
        <v/>
      </c>
      <c r="B1952" s="28" t="str">
        <f>IF(記入用!B1952="","",記入用!B1952)</f>
        <v/>
      </c>
      <c r="C1952" s="28" t="str">
        <f>IF(記入用!C1952="","",記入用!C1952)</f>
        <v/>
      </c>
      <c r="D1952" s="28" t="str">
        <f>IF(記入用!D1952="","",記入用!D1952)</f>
        <v/>
      </c>
      <c r="E1952" s="28" t="str">
        <f>IF(記入用!E1952="","",記入用!E1952)</f>
        <v/>
      </c>
      <c r="F1952" s="28" t="str">
        <f>IF(記入用!F1952="","",記入用!F1952)</f>
        <v/>
      </c>
      <c r="G1952" s="28" t="str">
        <f>IF(OR(記入用!G1952=0,記入用!H1952=0),"",ROUND((記入用!G1952+記入用!H1952)/2,0))</f>
        <v/>
      </c>
      <c r="I1952" s="28" t="str">
        <f>IF(記入用!I1952="","",記入用!I1952)</f>
        <v/>
      </c>
      <c r="K1952" s="28" t="str">
        <f>IF(記入用!J1952="","",ROUNDDOWN(記入用!J1952,0))</f>
        <v/>
      </c>
      <c r="M1952" s="28" t="str">
        <f>IF(記入用!K1952="","",記入用!K1952)</f>
        <v/>
      </c>
      <c r="O1952" s="28" t="str">
        <f>IF(記入用!M1952="","",記入用!M1952)</f>
        <v/>
      </c>
      <c r="Q1952" s="28" t="str">
        <f>IF(記入用!L1952="","",記入用!L1952)</f>
        <v/>
      </c>
      <c r="S1952" s="28" t="str">
        <f>IF(記入用!N1952="","",ROUNDUP(記入用!N1952,1))</f>
        <v/>
      </c>
      <c r="U1952" s="28" t="str">
        <f>IF(記入用!O1952="","",ROUNDDOWN(記入用!O1952,0))</f>
        <v/>
      </c>
      <c r="W1952" s="28" t="str">
        <f>IF(記入用!P1952="","",ROUNDDOWN(記入用!P1952,0))</f>
        <v/>
      </c>
    </row>
    <row r="1953" spans="1:23">
      <c r="A1953" s="28" t="str">
        <f>IF(記入用!A1953="","",記入用!A1953)</f>
        <v/>
      </c>
      <c r="B1953" s="28" t="str">
        <f>IF(記入用!B1953="","",記入用!B1953)</f>
        <v/>
      </c>
      <c r="C1953" s="28" t="str">
        <f>IF(記入用!C1953="","",記入用!C1953)</f>
        <v/>
      </c>
      <c r="D1953" s="28" t="str">
        <f>IF(記入用!D1953="","",記入用!D1953)</f>
        <v/>
      </c>
      <c r="E1953" s="28" t="str">
        <f>IF(記入用!E1953="","",記入用!E1953)</f>
        <v/>
      </c>
      <c r="F1953" s="28" t="str">
        <f>IF(記入用!F1953="","",記入用!F1953)</f>
        <v/>
      </c>
      <c r="G1953" s="28" t="str">
        <f>IF(OR(記入用!G1953=0,記入用!H1953=0),"",ROUND((記入用!G1953+記入用!H1953)/2,0))</f>
        <v/>
      </c>
      <c r="I1953" s="28" t="str">
        <f>IF(記入用!I1953="","",記入用!I1953)</f>
        <v/>
      </c>
      <c r="K1953" s="28" t="str">
        <f>IF(記入用!J1953="","",ROUNDDOWN(記入用!J1953,0))</f>
        <v/>
      </c>
      <c r="M1953" s="28" t="str">
        <f>IF(記入用!K1953="","",記入用!K1953)</f>
        <v/>
      </c>
      <c r="O1953" s="28" t="str">
        <f>IF(記入用!M1953="","",記入用!M1953)</f>
        <v/>
      </c>
      <c r="Q1953" s="28" t="str">
        <f>IF(記入用!L1953="","",記入用!L1953)</f>
        <v/>
      </c>
      <c r="S1953" s="28" t="str">
        <f>IF(記入用!N1953="","",ROUNDUP(記入用!N1953,1))</f>
        <v/>
      </c>
      <c r="U1953" s="28" t="str">
        <f>IF(記入用!O1953="","",ROUNDDOWN(記入用!O1953,0))</f>
        <v/>
      </c>
      <c r="W1953" s="28" t="str">
        <f>IF(記入用!P1953="","",ROUNDDOWN(記入用!P1953,0))</f>
        <v/>
      </c>
    </row>
    <row r="1954" spans="1:23">
      <c r="A1954" s="28" t="str">
        <f>IF(記入用!A1954="","",記入用!A1954)</f>
        <v/>
      </c>
      <c r="B1954" s="28" t="str">
        <f>IF(記入用!B1954="","",記入用!B1954)</f>
        <v/>
      </c>
      <c r="C1954" s="28" t="str">
        <f>IF(記入用!C1954="","",記入用!C1954)</f>
        <v/>
      </c>
      <c r="D1954" s="28" t="str">
        <f>IF(記入用!D1954="","",記入用!D1954)</f>
        <v/>
      </c>
      <c r="E1954" s="28" t="str">
        <f>IF(記入用!E1954="","",記入用!E1954)</f>
        <v/>
      </c>
      <c r="F1954" s="28" t="str">
        <f>IF(記入用!F1954="","",記入用!F1954)</f>
        <v/>
      </c>
      <c r="G1954" s="28" t="str">
        <f>IF(OR(記入用!G1954=0,記入用!H1954=0),"",ROUND((記入用!G1954+記入用!H1954)/2,0))</f>
        <v/>
      </c>
      <c r="I1954" s="28" t="str">
        <f>IF(記入用!I1954="","",記入用!I1954)</f>
        <v/>
      </c>
      <c r="K1954" s="28" t="str">
        <f>IF(記入用!J1954="","",ROUNDDOWN(記入用!J1954,0))</f>
        <v/>
      </c>
      <c r="M1954" s="28" t="str">
        <f>IF(記入用!K1954="","",記入用!K1954)</f>
        <v/>
      </c>
      <c r="O1954" s="28" t="str">
        <f>IF(記入用!M1954="","",記入用!M1954)</f>
        <v/>
      </c>
      <c r="Q1954" s="28" t="str">
        <f>IF(記入用!L1954="","",記入用!L1954)</f>
        <v/>
      </c>
      <c r="S1954" s="28" t="str">
        <f>IF(記入用!N1954="","",ROUNDUP(記入用!N1954,1))</f>
        <v/>
      </c>
      <c r="U1954" s="28" t="str">
        <f>IF(記入用!O1954="","",ROUNDDOWN(記入用!O1954,0))</f>
        <v/>
      </c>
      <c r="W1954" s="28" t="str">
        <f>IF(記入用!P1954="","",ROUNDDOWN(記入用!P1954,0))</f>
        <v/>
      </c>
    </row>
    <row r="1955" spans="1:23">
      <c r="A1955" s="28" t="str">
        <f>IF(記入用!A1955="","",記入用!A1955)</f>
        <v/>
      </c>
      <c r="B1955" s="28" t="str">
        <f>IF(記入用!B1955="","",記入用!B1955)</f>
        <v/>
      </c>
      <c r="C1955" s="28" t="str">
        <f>IF(記入用!C1955="","",記入用!C1955)</f>
        <v/>
      </c>
      <c r="D1955" s="28" t="str">
        <f>IF(記入用!D1955="","",記入用!D1955)</f>
        <v/>
      </c>
      <c r="E1955" s="28" t="str">
        <f>IF(記入用!E1955="","",記入用!E1955)</f>
        <v/>
      </c>
      <c r="F1955" s="28" t="str">
        <f>IF(記入用!F1955="","",記入用!F1955)</f>
        <v/>
      </c>
      <c r="G1955" s="28" t="str">
        <f>IF(OR(記入用!G1955=0,記入用!H1955=0),"",ROUND((記入用!G1955+記入用!H1955)/2,0))</f>
        <v/>
      </c>
      <c r="I1955" s="28" t="str">
        <f>IF(記入用!I1955="","",記入用!I1955)</f>
        <v/>
      </c>
      <c r="K1955" s="28" t="str">
        <f>IF(記入用!J1955="","",ROUNDDOWN(記入用!J1955,0))</f>
        <v/>
      </c>
      <c r="M1955" s="28" t="str">
        <f>IF(記入用!K1955="","",記入用!K1955)</f>
        <v/>
      </c>
      <c r="O1955" s="28" t="str">
        <f>IF(記入用!M1955="","",記入用!M1955)</f>
        <v/>
      </c>
      <c r="Q1955" s="28" t="str">
        <f>IF(記入用!L1955="","",記入用!L1955)</f>
        <v/>
      </c>
      <c r="S1955" s="28" t="str">
        <f>IF(記入用!N1955="","",ROUNDUP(記入用!N1955,1))</f>
        <v/>
      </c>
      <c r="U1955" s="28" t="str">
        <f>IF(記入用!O1955="","",ROUNDDOWN(記入用!O1955,0))</f>
        <v/>
      </c>
      <c r="W1955" s="28" t="str">
        <f>IF(記入用!P1955="","",ROUNDDOWN(記入用!P1955,0))</f>
        <v/>
      </c>
    </row>
    <row r="1956" spans="1:23">
      <c r="A1956" s="28" t="str">
        <f>IF(記入用!A1956="","",記入用!A1956)</f>
        <v/>
      </c>
      <c r="B1956" s="28" t="str">
        <f>IF(記入用!B1956="","",記入用!B1956)</f>
        <v/>
      </c>
      <c r="C1956" s="28" t="str">
        <f>IF(記入用!C1956="","",記入用!C1956)</f>
        <v/>
      </c>
      <c r="D1956" s="28" t="str">
        <f>IF(記入用!D1956="","",記入用!D1956)</f>
        <v/>
      </c>
      <c r="E1956" s="28" t="str">
        <f>IF(記入用!E1956="","",記入用!E1956)</f>
        <v/>
      </c>
      <c r="F1956" s="28" t="str">
        <f>IF(記入用!F1956="","",記入用!F1956)</f>
        <v/>
      </c>
      <c r="G1956" s="28" t="str">
        <f>IF(OR(記入用!G1956=0,記入用!H1956=0),"",ROUND((記入用!G1956+記入用!H1956)/2,0))</f>
        <v/>
      </c>
      <c r="I1956" s="28" t="str">
        <f>IF(記入用!I1956="","",記入用!I1956)</f>
        <v/>
      </c>
      <c r="K1956" s="28" t="str">
        <f>IF(記入用!J1956="","",ROUNDDOWN(記入用!J1956,0))</f>
        <v/>
      </c>
      <c r="M1956" s="28" t="str">
        <f>IF(記入用!K1956="","",記入用!K1956)</f>
        <v/>
      </c>
      <c r="O1956" s="28" t="str">
        <f>IF(記入用!M1956="","",記入用!M1956)</f>
        <v/>
      </c>
      <c r="Q1956" s="28" t="str">
        <f>IF(記入用!L1956="","",記入用!L1956)</f>
        <v/>
      </c>
      <c r="S1956" s="28" t="str">
        <f>IF(記入用!N1956="","",ROUNDUP(記入用!N1956,1))</f>
        <v/>
      </c>
      <c r="U1956" s="28" t="str">
        <f>IF(記入用!O1956="","",ROUNDDOWN(記入用!O1956,0))</f>
        <v/>
      </c>
      <c r="W1956" s="28" t="str">
        <f>IF(記入用!P1956="","",ROUNDDOWN(記入用!P1956,0))</f>
        <v/>
      </c>
    </row>
    <row r="1957" spans="1:23">
      <c r="A1957" s="28" t="str">
        <f>IF(記入用!A1957="","",記入用!A1957)</f>
        <v/>
      </c>
      <c r="B1957" s="28" t="str">
        <f>IF(記入用!B1957="","",記入用!B1957)</f>
        <v/>
      </c>
      <c r="C1957" s="28" t="str">
        <f>IF(記入用!C1957="","",記入用!C1957)</f>
        <v/>
      </c>
      <c r="D1957" s="28" t="str">
        <f>IF(記入用!D1957="","",記入用!D1957)</f>
        <v/>
      </c>
      <c r="E1957" s="28" t="str">
        <f>IF(記入用!E1957="","",記入用!E1957)</f>
        <v/>
      </c>
      <c r="F1957" s="28" t="str">
        <f>IF(記入用!F1957="","",記入用!F1957)</f>
        <v/>
      </c>
      <c r="G1957" s="28" t="str">
        <f>IF(OR(記入用!G1957=0,記入用!H1957=0),"",ROUND((記入用!G1957+記入用!H1957)/2,0))</f>
        <v/>
      </c>
      <c r="I1957" s="28" t="str">
        <f>IF(記入用!I1957="","",記入用!I1957)</f>
        <v/>
      </c>
      <c r="K1957" s="28" t="str">
        <f>IF(記入用!J1957="","",ROUNDDOWN(記入用!J1957,0))</f>
        <v/>
      </c>
      <c r="M1957" s="28" t="str">
        <f>IF(記入用!K1957="","",記入用!K1957)</f>
        <v/>
      </c>
      <c r="O1957" s="28" t="str">
        <f>IF(記入用!M1957="","",記入用!M1957)</f>
        <v/>
      </c>
      <c r="Q1957" s="28" t="str">
        <f>IF(記入用!L1957="","",記入用!L1957)</f>
        <v/>
      </c>
      <c r="S1957" s="28" t="str">
        <f>IF(記入用!N1957="","",ROUNDUP(記入用!N1957,1))</f>
        <v/>
      </c>
      <c r="U1957" s="28" t="str">
        <f>IF(記入用!O1957="","",ROUNDDOWN(記入用!O1957,0))</f>
        <v/>
      </c>
      <c r="W1957" s="28" t="str">
        <f>IF(記入用!P1957="","",ROUNDDOWN(記入用!P1957,0))</f>
        <v/>
      </c>
    </row>
    <row r="1958" spans="1:23">
      <c r="A1958" s="28" t="str">
        <f>IF(記入用!A1958="","",記入用!A1958)</f>
        <v/>
      </c>
      <c r="B1958" s="28" t="str">
        <f>IF(記入用!B1958="","",記入用!B1958)</f>
        <v/>
      </c>
      <c r="C1958" s="28" t="str">
        <f>IF(記入用!C1958="","",記入用!C1958)</f>
        <v/>
      </c>
      <c r="D1958" s="28" t="str">
        <f>IF(記入用!D1958="","",記入用!D1958)</f>
        <v/>
      </c>
      <c r="E1958" s="28" t="str">
        <f>IF(記入用!E1958="","",記入用!E1958)</f>
        <v/>
      </c>
      <c r="F1958" s="28" t="str">
        <f>IF(記入用!F1958="","",記入用!F1958)</f>
        <v/>
      </c>
      <c r="G1958" s="28" t="str">
        <f>IF(OR(記入用!G1958=0,記入用!H1958=0),"",ROUND((記入用!G1958+記入用!H1958)/2,0))</f>
        <v/>
      </c>
      <c r="I1958" s="28" t="str">
        <f>IF(記入用!I1958="","",記入用!I1958)</f>
        <v/>
      </c>
      <c r="K1958" s="28" t="str">
        <f>IF(記入用!J1958="","",ROUNDDOWN(記入用!J1958,0))</f>
        <v/>
      </c>
      <c r="M1958" s="28" t="str">
        <f>IF(記入用!K1958="","",記入用!K1958)</f>
        <v/>
      </c>
      <c r="O1958" s="28" t="str">
        <f>IF(記入用!M1958="","",記入用!M1958)</f>
        <v/>
      </c>
      <c r="Q1958" s="28" t="str">
        <f>IF(記入用!L1958="","",記入用!L1958)</f>
        <v/>
      </c>
      <c r="S1958" s="28" t="str">
        <f>IF(記入用!N1958="","",ROUNDUP(記入用!N1958,1))</f>
        <v/>
      </c>
      <c r="U1958" s="28" t="str">
        <f>IF(記入用!O1958="","",ROUNDDOWN(記入用!O1958,0))</f>
        <v/>
      </c>
      <c r="W1958" s="28" t="str">
        <f>IF(記入用!P1958="","",ROUNDDOWN(記入用!P1958,0))</f>
        <v/>
      </c>
    </row>
    <row r="1959" spans="1:23">
      <c r="A1959" s="28" t="str">
        <f>IF(記入用!A1959="","",記入用!A1959)</f>
        <v/>
      </c>
      <c r="B1959" s="28" t="str">
        <f>IF(記入用!B1959="","",記入用!B1959)</f>
        <v/>
      </c>
      <c r="C1959" s="28" t="str">
        <f>IF(記入用!C1959="","",記入用!C1959)</f>
        <v/>
      </c>
      <c r="D1959" s="28" t="str">
        <f>IF(記入用!D1959="","",記入用!D1959)</f>
        <v/>
      </c>
      <c r="E1959" s="28" t="str">
        <f>IF(記入用!E1959="","",記入用!E1959)</f>
        <v/>
      </c>
      <c r="F1959" s="28" t="str">
        <f>IF(記入用!F1959="","",記入用!F1959)</f>
        <v/>
      </c>
      <c r="G1959" s="28" t="str">
        <f>IF(OR(記入用!G1959=0,記入用!H1959=0),"",ROUND((記入用!G1959+記入用!H1959)/2,0))</f>
        <v/>
      </c>
      <c r="I1959" s="28" t="str">
        <f>IF(記入用!I1959="","",記入用!I1959)</f>
        <v/>
      </c>
      <c r="K1959" s="28" t="str">
        <f>IF(記入用!J1959="","",ROUNDDOWN(記入用!J1959,0))</f>
        <v/>
      </c>
      <c r="M1959" s="28" t="str">
        <f>IF(記入用!K1959="","",記入用!K1959)</f>
        <v/>
      </c>
      <c r="O1959" s="28" t="str">
        <f>IF(記入用!M1959="","",記入用!M1959)</f>
        <v/>
      </c>
      <c r="Q1959" s="28" t="str">
        <f>IF(記入用!L1959="","",記入用!L1959)</f>
        <v/>
      </c>
      <c r="S1959" s="28" t="str">
        <f>IF(記入用!N1959="","",ROUNDUP(記入用!N1959,1))</f>
        <v/>
      </c>
      <c r="U1959" s="28" t="str">
        <f>IF(記入用!O1959="","",ROUNDDOWN(記入用!O1959,0))</f>
        <v/>
      </c>
      <c r="W1959" s="28" t="str">
        <f>IF(記入用!P1959="","",ROUNDDOWN(記入用!P1959,0))</f>
        <v/>
      </c>
    </row>
    <row r="1960" spans="1:23">
      <c r="A1960" s="28" t="str">
        <f>IF(記入用!A1960="","",記入用!A1960)</f>
        <v/>
      </c>
      <c r="B1960" s="28" t="str">
        <f>IF(記入用!B1960="","",記入用!B1960)</f>
        <v/>
      </c>
      <c r="C1960" s="28" t="str">
        <f>IF(記入用!C1960="","",記入用!C1960)</f>
        <v/>
      </c>
      <c r="D1960" s="28" t="str">
        <f>IF(記入用!D1960="","",記入用!D1960)</f>
        <v/>
      </c>
      <c r="E1960" s="28" t="str">
        <f>IF(記入用!E1960="","",記入用!E1960)</f>
        <v/>
      </c>
      <c r="F1960" s="28" t="str">
        <f>IF(記入用!F1960="","",記入用!F1960)</f>
        <v/>
      </c>
      <c r="G1960" s="28" t="str">
        <f>IF(OR(記入用!G1960=0,記入用!H1960=0),"",ROUND((記入用!G1960+記入用!H1960)/2,0))</f>
        <v/>
      </c>
      <c r="I1960" s="28" t="str">
        <f>IF(記入用!I1960="","",記入用!I1960)</f>
        <v/>
      </c>
      <c r="K1960" s="28" t="str">
        <f>IF(記入用!J1960="","",ROUNDDOWN(記入用!J1960,0))</f>
        <v/>
      </c>
      <c r="M1960" s="28" t="str">
        <f>IF(記入用!K1960="","",記入用!K1960)</f>
        <v/>
      </c>
      <c r="O1960" s="28" t="str">
        <f>IF(記入用!M1960="","",記入用!M1960)</f>
        <v/>
      </c>
      <c r="Q1960" s="28" t="str">
        <f>IF(記入用!L1960="","",記入用!L1960)</f>
        <v/>
      </c>
      <c r="S1960" s="28" t="str">
        <f>IF(記入用!N1960="","",ROUNDUP(記入用!N1960,1))</f>
        <v/>
      </c>
      <c r="U1960" s="28" t="str">
        <f>IF(記入用!O1960="","",ROUNDDOWN(記入用!O1960,0))</f>
        <v/>
      </c>
      <c r="W1960" s="28" t="str">
        <f>IF(記入用!P1960="","",ROUNDDOWN(記入用!P1960,0))</f>
        <v/>
      </c>
    </row>
    <row r="1961" spans="1:23">
      <c r="A1961" s="28" t="str">
        <f>IF(記入用!A1961="","",記入用!A1961)</f>
        <v/>
      </c>
      <c r="B1961" s="28" t="str">
        <f>IF(記入用!B1961="","",記入用!B1961)</f>
        <v/>
      </c>
      <c r="C1961" s="28" t="str">
        <f>IF(記入用!C1961="","",記入用!C1961)</f>
        <v/>
      </c>
      <c r="D1961" s="28" t="str">
        <f>IF(記入用!D1961="","",記入用!D1961)</f>
        <v/>
      </c>
      <c r="E1961" s="28" t="str">
        <f>IF(記入用!E1961="","",記入用!E1961)</f>
        <v/>
      </c>
      <c r="F1961" s="28" t="str">
        <f>IF(記入用!F1961="","",記入用!F1961)</f>
        <v/>
      </c>
      <c r="G1961" s="28" t="str">
        <f>IF(OR(記入用!G1961=0,記入用!H1961=0),"",ROUND((記入用!G1961+記入用!H1961)/2,0))</f>
        <v/>
      </c>
      <c r="I1961" s="28" t="str">
        <f>IF(記入用!I1961="","",記入用!I1961)</f>
        <v/>
      </c>
      <c r="K1961" s="28" t="str">
        <f>IF(記入用!J1961="","",ROUNDDOWN(記入用!J1961,0))</f>
        <v/>
      </c>
      <c r="M1961" s="28" t="str">
        <f>IF(記入用!K1961="","",記入用!K1961)</f>
        <v/>
      </c>
      <c r="O1961" s="28" t="str">
        <f>IF(記入用!M1961="","",記入用!M1961)</f>
        <v/>
      </c>
      <c r="Q1961" s="28" t="str">
        <f>IF(記入用!L1961="","",記入用!L1961)</f>
        <v/>
      </c>
      <c r="S1961" s="28" t="str">
        <f>IF(記入用!N1961="","",ROUNDUP(記入用!N1961,1))</f>
        <v/>
      </c>
      <c r="U1961" s="28" t="str">
        <f>IF(記入用!O1961="","",ROUNDDOWN(記入用!O1961,0))</f>
        <v/>
      </c>
      <c r="W1961" s="28" t="str">
        <f>IF(記入用!P1961="","",ROUNDDOWN(記入用!P1961,0))</f>
        <v/>
      </c>
    </row>
    <row r="1962" spans="1:23">
      <c r="A1962" s="28" t="str">
        <f>IF(記入用!A1962="","",記入用!A1962)</f>
        <v/>
      </c>
      <c r="B1962" s="28" t="str">
        <f>IF(記入用!B1962="","",記入用!B1962)</f>
        <v/>
      </c>
      <c r="C1962" s="28" t="str">
        <f>IF(記入用!C1962="","",記入用!C1962)</f>
        <v/>
      </c>
      <c r="D1962" s="28" t="str">
        <f>IF(記入用!D1962="","",記入用!D1962)</f>
        <v/>
      </c>
      <c r="E1962" s="28" t="str">
        <f>IF(記入用!E1962="","",記入用!E1962)</f>
        <v/>
      </c>
      <c r="F1962" s="28" t="str">
        <f>IF(記入用!F1962="","",記入用!F1962)</f>
        <v/>
      </c>
      <c r="G1962" s="28" t="str">
        <f>IF(OR(記入用!G1962=0,記入用!H1962=0),"",ROUND((記入用!G1962+記入用!H1962)/2,0))</f>
        <v/>
      </c>
      <c r="I1962" s="28" t="str">
        <f>IF(記入用!I1962="","",記入用!I1962)</f>
        <v/>
      </c>
      <c r="K1962" s="28" t="str">
        <f>IF(記入用!J1962="","",ROUNDDOWN(記入用!J1962,0))</f>
        <v/>
      </c>
      <c r="M1962" s="28" t="str">
        <f>IF(記入用!K1962="","",記入用!K1962)</f>
        <v/>
      </c>
      <c r="O1962" s="28" t="str">
        <f>IF(記入用!M1962="","",記入用!M1962)</f>
        <v/>
      </c>
      <c r="Q1962" s="28" t="str">
        <f>IF(記入用!L1962="","",記入用!L1962)</f>
        <v/>
      </c>
      <c r="S1962" s="28" t="str">
        <f>IF(記入用!N1962="","",ROUNDUP(記入用!N1962,1))</f>
        <v/>
      </c>
      <c r="U1962" s="28" t="str">
        <f>IF(記入用!O1962="","",ROUNDDOWN(記入用!O1962,0))</f>
        <v/>
      </c>
      <c r="W1962" s="28" t="str">
        <f>IF(記入用!P1962="","",ROUNDDOWN(記入用!P1962,0))</f>
        <v/>
      </c>
    </row>
    <row r="1963" spans="1:23">
      <c r="A1963" s="28" t="str">
        <f>IF(記入用!A1963="","",記入用!A1963)</f>
        <v/>
      </c>
      <c r="B1963" s="28" t="str">
        <f>IF(記入用!B1963="","",記入用!B1963)</f>
        <v/>
      </c>
      <c r="C1963" s="28" t="str">
        <f>IF(記入用!C1963="","",記入用!C1963)</f>
        <v/>
      </c>
      <c r="D1963" s="28" t="str">
        <f>IF(記入用!D1963="","",記入用!D1963)</f>
        <v/>
      </c>
      <c r="E1963" s="28" t="str">
        <f>IF(記入用!E1963="","",記入用!E1963)</f>
        <v/>
      </c>
      <c r="F1963" s="28" t="str">
        <f>IF(記入用!F1963="","",記入用!F1963)</f>
        <v/>
      </c>
      <c r="G1963" s="28" t="str">
        <f>IF(OR(記入用!G1963=0,記入用!H1963=0),"",ROUND((記入用!G1963+記入用!H1963)/2,0))</f>
        <v/>
      </c>
      <c r="I1963" s="28" t="str">
        <f>IF(記入用!I1963="","",記入用!I1963)</f>
        <v/>
      </c>
      <c r="K1963" s="28" t="str">
        <f>IF(記入用!J1963="","",ROUNDDOWN(記入用!J1963,0))</f>
        <v/>
      </c>
      <c r="M1963" s="28" t="str">
        <f>IF(記入用!K1963="","",記入用!K1963)</f>
        <v/>
      </c>
      <c r="O1963" s="28" t="str">
        <f>IF(記入用!M1963="","",記入用!M1963)</f>
        <v/>
      </c>
      <c r="Q1963" s="28" t="str">
        <f>IF(記入用!L1963="","",記入用!L1963)</f>
        <v/>
      </c>
      <c r="S1963" s="28" t="str">
        <f>IF(記入用!N1963="","",ROUNDUP(記入用!N1963,1))</f>
        <v/>
      </c>
      <c r="U1963" s="28" t="str">
        <f>IF(記入用!O1963="","",ROUNDDOWN(記入用!O1963,0))</f>
        <v/>
      </c>
      <c r="W1963" s="28" t="str">
        <f>IF(記入用!P1963="","",ROUNDDOWN(記入用!P1963,0))</f>
        <v/>
      </c>
    </row>
    <row r="1964" spans="1:23">
      <c r="A1964" s="28" t="str">
        <f>IF(記入用!A1964="","",記入用!A1964)</f>
        <v/>
      </c>
      <c r="B1964" s="28" t="str">
        <f>IF(記入用!B1964="","",記入用!B1964)</f>
        <v/>
      </c>
      <c r="C1964" s="28" t="str">
        <f>IF(記入用!C1964="","",記入用!C1964)</f>
        <v/>
      </c>
      <c r="D1964" s="28" t="str">
        <f>IF(記入用!D1964="","",記入用!D1964)</f>
        <v/>
      </c>
      <c r="E1964" s="28" t="str">
        <f>IF(記入用!E1964="","",記入用!E1964)</f>
        <v/>
      </c>
      <c r="F1964" s="28" t="str">
        <f>IF(記入用!F1964="","",記入用!F1964)</f>
        <v/>
      </c>
      <c r="G1964" s="28" t="str">
        <f>IF(OR(記入用!G1964=0,記入用!H1964=0),"",ROUND((記入用!G1964+記入用!H1964)/2,0))</f>
        <v/>
      </c>
      <c r="I1964" s="28" t="str">
        <f>IF(記入用!I1964="","",記入用!I1964)</f>
        <v/>
      </c>
      <c r="K1964" s="28" t="str">
        <f>IF(記入用!J1964="","",ROUNDDOWN(記入用!J1964,0))</f>
        <v/>
      </c>
      <c r="M1964" s="28" t="str">
        <f>IF(記入用!K1964="","",記入用!K1964)</f>
        <v/>
      </c>
      <c r="O1964" s="28" t="str">
        <f>IF(記入用!M1964="","",記入用!M1964)</f>
        <v/>
      </c>
      <c r="Q1964" s="28" t="str">
        <f>IF(記入用!L1964="","",記入用!L1964)</f>
        <v/>
      </c>
      <c r="S1964" s="28" t="str">
        <f>IF(記入用!N1964="","",ROUNDUP(記入用!N1964,1))</f>
        <v/>
      </c>
      <c r="U1964" s="28" t="str">
        <f>IF(記入用!O1964="","",ROUNDDOWN(記入用!O1964,0))</f>
        <v/>
      </c>
      <c r="W1964" s="28" t="str">
        <f>IF(記入用!P1964="","",ROUNDDOWN(記入用!P1964,0))</f>
        <v/>
      </c>
    </row>
    <row r="1965" spans="1:23">
      <c r="A1965" s="28" t="str">
        <f>IF(記入用!A1965="","",記入用!A1965)</f>
        <v/>
      </c>
      <c r="B1965" s="28" t="str">
        <f>IF(記入用!B1965="","",記入用!B1965)</f>
        <v/>
      </c>
      <c r="C1965" s="28" t="str">
        <f>IF(記入用!C1965="","",記入用!C1965)</f>
        <v/>
      </c>
      <c r="D1965" s="28" t="str">
        <f>IF(記入用!D1965="","",記入用!D1965)</f>
        <v/>
      </c>
      <c r="E1965" s="28" t="str">
        <f>IF(記入用!E1965="","",記入用!E1965)</f>
        <v/>
      </c>
      <c r="F1965" s="28" t="str">
        <f>IF(記入用!F1965="","",記入用!F1965)</f>
        <v/>
      </c>
      <c r="G1965" s="28" t="str">
        <f>IF(OR(記入用!G1965=0,記入用!H1965=0),"",ROUND((記入用!G1965+記入用!H1965)/2,0))</f>
        <v/>
      </c>
      <c r="I1965" s="28" t="str">
        <f>IF(記入用!I1965="","",記入用!I1965)</f>
        <v/>
      </c>
      <c r="K1965" s="28" t="str">
        <f>IF(記入用!J1965="","",ROUNDDOWN(記入用!J1965,0))</f>
        <v/>
      </c>
      <c r="M1965" s="28" t="str">
        <f>IF(記入用!K1965="","",記入用!K1965)</f>
        <v/>
      </c>
      <c r="O1965" s="28" t="str">
        <f>IF(記入用!M1965="","",記入用!M1965)</f>
        <v/>
      </c>
      <c r="Q1965" s="28" t="str">
        <f>IF(記入用!L1965="","",記入用!L1965)</f>
        <v/>
      </c>
      <c r="S1965" s="28" t="str">
        <f>IF(記入用!N1965="","",ROUNDUP(記入用!N1965,1))</f>
        <v/>
      </c>
      <c r="U1965" s="28" t="str">
        <f>IF(記入用!O1965="","",ROUNDDOWN(記入用!O1965,0))</f>
        <v/>
      </c>
      <c r="W1965" s="28" t="str">
        <f>IF(記入用!P1965="","",ROUNDDOWN(記入用!P1965,0))</f>
        <v/>
      </c>
    </row>
    <row r="1966" spans="1:23">
      <c r="A1966" s="28" t="str">
        <f>IF(記入用!A1966="","",記入用!A1966)</f>
        <v/>
      </c>
      <c r="B1966" s="28" t="str">
        <f>IF(記入用!B1966="","",記入用!B1966)</f>
        <v/>
      </c>
      <c r="C1966" s="28" t="str">
        <f>IF(記入用!C1966="","",記入用!C1966)</f>
        <v/>
      </c>
      <c r="D1966" s="28" t="str">
        <f>IF(記入用!D1966="","",記入用!D1966)</f>
        <v/>
      </c>
      <c r="E1966" s="28" t="str">
        <f>IF(記入用!E1966="","",記入用!E1966)</f>
        <v/>
      </c>
      <c r="F1966" s="28" t="str">
        <f>IF(記入用!F1966="","",記入用!F1966)</f>
        <v/>
      </c>
      <c r="G1966" s="28" t="str">
        <f>IF(OR(記入用!G1966=0,記入用!H1966=0),"",ROUND((記入用!G1966+記入用!H1966)/2,0))</f>
        <v/>
      </c>
      <c r="I1966" s="28" t="str">
        <f>IF(記入用!I1966="","",記入用!I1966)</f>
        <v/>
      </c>
      <c r="K1966" s="28" t="str">
        <f>IF(記入用!J1966="","",ROUNDDOWN(記入用!J1966,0))</f>
        <v/>
      </c>
      <c r="M1966" s="28" t="str">
        <f>IF(記入用!K1966="","",記入用!K1966)</f>
        <v/>
      </c>
      <c r="O1966" s="28" t="str">
        <f>IF(記入用!M1966="","",記入用!M1966)</f>
        <v/>
      </c>
      <c r="Q1966" s="28" t="str">
        <f>IF(記入用!L1966="","",記入用!L1966)</f>
        <v/>
      </c>
      <c r="S1966" s="28" t="str">
        <f>IF(記入用!N1966="","",ROUNDUP(記入用!N1966,1))</f>
        <v/>
      </c>
      <c r="U1966" s="28" t="str">
        <f>IF(記入用!O1966="","",ROUNDDOWN(記入用!O1966,0))</f>
        <v/>
      </c>
      <c r="W1966" s="28" t="str">
        <f>IF(記入用!P1966="","",ROUNDDOWN(記入用!P1966,0))</f>
        <v/>
      </c>
    </row>
    <row r="1967" spans="1:23">
      <c r="A1967" s="28" t="str">
        <f>IF(記入用!A1967="","",記入用!A1967)</f>
        <v/>
      </c>
      <c r="B1967" s="28" t="str">
        <f>IF(記入用!B1967="","",記入用!B1967)</f>
        <v/>
      </c>
      <c r="C1967" s="28" t="str">
        <f>IF(記入用!C1967="","",記入用!C1967)</f>
        <v/>
      </c>
      <c r="D1967" s="28" t="str">
        <f>IF(記入用!D1967="","",記入用!D1967)</f>
        <v/>
      </c>
      <c r="E1967" s="28" t="str">
        <f>IF(記入用!E1967="","",記入用!E1967)</f>
        <v/>
      </c>
      <c r="F1967" s="28" t="str">
        <f>IF(記入用!F1967="","",記入用!F1967)</f>
        <v/>
      </c>
      <c r="G1967" s="28" t="str">
        <f>IF(OR(記入用!G1967=0,記入用!H1967=0),"",ROUND((記入用!G1967+記入用!H1967)/2,0))</f>
        <v/>
      </c>
      <c r="I1967" s="28" t="str">
        <f>IF(記入用!I1967="","",記入用!I1967)</f>
        <v/>
      </c>
      <c r="K1967" s="28" t="str">
        <f>IF(記入用!J1967="","",ROUNDDOWN(記入用!J1967,0))</f>
        <v/>
      </c>
      <c r="M1967" s="28" t="str">
        <f>IF(記入用!K1967="","",記入用!K1967)</f>
        <v/>
      </c>
      <c r="O1967" s="28" t="str">
        <f>IF(記入用!M1967="","",記入用!M1967)</f>
        <v/>
      </c>
      <c r="Q1967" s="28" t="str">
        <f>IF(記入用!L1967="","",記入用!L1967)</f>
        <v/>
      </c>
      <c r="S1967" s="28" t="str">
        <f>IF(記入用!N1967="","",ROUNDUP(記入用!N1967,1))</f>
        <v/>
      </c>
      <c r="U1967" s="28" t="str">
        <f>IF(記入用!O1967="","",ROUNDDOWN(記入用!O1967,0))</f>
        <v/>
      </c>
      <c r="W1967" s="28" t="str">
        <f>IF(記入用!P1967="","",ROUNDDOWN(記入用!P1967,0))</f>
        <v/>
      </c>
    </row>
    <row r="1968" spans="1:23">
      <c r="A1968" s="28" t="str">
        <f>IF(記入用!A1968="","",記入用!A1968)</f>
        <v/>
      </c>
      <c r="B1968" s="28" t="str">
        <f>IF(記入用!B1968="","",記入用!B1968)</f>
        <v/>
      </c>
      <c r="C1968" s="28" t="str">
        <f>IF(記入用!C1968="","",記入用!C1968)</f>
        <v/>
      </c>
      <c r="D1968" s="28" t="str">
        <f>IF(記入用!D1968="","",記入用!D1968)</f>
        <v/>
      </c>
      <c r="E1968" s="28" t="str">
        <f>IF(記入用!E1968="","",記入用!E1968)</f>
        <v/>
      </c>
      <c r="F1968" s="28" t="str">
        <f>IF(記入用!F1968="","",記入用!F1968)</f>
        <v/>
      </c>
      <c r="G1968" s="28" t="str">
        <f>IF(OR(記入用!G1968=0,記入用!H1968=0),"",ROUND((記入用!G1968+記入用!H1968)/2,0))</f>
        <v/>
      </c>
      <c r="I1968" s="28" t="str">
        <f>IF(記入用!I1968="","",記入用!I1968)</f>
        <v/>
      </c>
      <c r="K1968" s="28" t="str">
        <f>IF(記入用!J1968="","",ROUNDDOWN(記入用!J1968,0))</f>
        <v/>
      </c>
      <c r="M1968" s="28" t="str">
        <f>IF(記入用!K1968="","",記入用!K1968)</f>
        <v/>
      </c>
      <c r="O1968" s="28" t="str">
        <f>IF(記入用!M1968="","",記入用!M1968)</f>
        <v/>
      </c>
      <c r="Q1968" s="28" t="str">
        <f>IF(記入用!L1968="","",記入用!L1968)</f>
        <v/>
      </c>
      <c r="S1968" s="28" t="str">
        <f>IF(記入用!N1968="","",ROUNDUP(記入用!N1968,1))</f>
        <v/>
      </c>
      <c r="U1968" s="28" t="str">
        <f>IF(記入用!O1968="","",ROUNDDOWN(記入用!O1968,0))</f>
        <v/>
      </c>
      <c r="W1968" s="28" t="str">
        <f>IF(記入用!P1968="","",ROUNDDOWN(記入用!P1968,0))</f>
        <v/>
      </c>
    </row>
    <row r="1969" spans="1:23">
      <c r="A1969" s="28" t="str">
        <f>IF(記入用!A1969="","",記入用!A1969)</f>
        <v/>
      </c>
      <c r="B1969" s="28" t="str">
        <f>IF(記入用!B1969="","",記入用!B1969)</f>
        <v/>
      </c>
      <c r="C1969" s="28" t="str">
        <f>IF(記入用!C1969="","",記入用!C1969)</f>
        <v/>
      </c>
      <c r="D1969" s="28" t="str">
        <f>IF(記入用!D1969="","",記入用!D1969)</f>
        <v/>
      </c>
      <c r="E1969" s="28" t="str">
        <f>IF(記入用!E1969="","",記入用!E1969)</f>
        <v/>
      </c>
      <c r="F1969" s="28" t="str">
        <f>IF(記入用!F1969="","",記入用!F1969)</f>
        <v/>
      </c>
      <c r="G1969" s="28" t="str">
        <f>IF(OR(記入用!G1969=0,記入用!H1969=0),"",ROUND((記入用!G1969+記入用!H1969)/2,0))</f>
        <v/>
      </c>
      <c r="I1969" s="28" t="str">
        <f>IF(記入用!I1969="","",記入用!I1969)</f>
        <v/>
      </c>
      <c r="K1969" s="28" t="str">
        <f>IF(記入用!J1969="","",ROUNDDOWN(記入用!J1969,0))</f>
        <v/>
      </c>
      <c r="M1969" s="28" t="str">
        <f>IF(記入用!K1969="","",記入用!K1969)</f>
        <v/>
      </c>
      <c r="O1969" s="28" t="str">
        <f>IF(記入用!M1969="","",記入用!M1969)</f>
        <v/>
      </c>
      <c r="Q1969" s="28" t="str">
        <f>IF(記入用!L1969="","",記入用!L1969)</f>
        <v/>
      </c>
      <c r="S1969" s="28" t="str">
        <f>IF(記入用!N1969="","",ROUNDUP(記入用!N1969,1))</f>
        <v/>
      </c>
      <c r="U1969" s="28" t="str">
        <f>IF(記入用!O1969="","",ROUNDDOWN(記入用!O1969,0))</f>
        <v/>
      </c>
      <c r="W1969" s="28" t="str">
        <f>IF(記入用!P1969="","",ROUNDDOWN(記入用!P1969,0))</f>
        <v/>
      </c>
    </row>
    <row r="1970" spans="1:23">
      <c r="A1970" s="28" t="str">
        <f>IF(記入用!A1970="","",記入用!A1970)</f>
        <v/>
      </c>
      <c r="B1970" s="28" t="str">
        <f>IF(記入用!B1970="","",記入用!B1970)</f>
        <v/>
      </c>
      <c r="C1970" s="28" t="str">
        <f>IF(記入用!C1970="","",記入用!C1970)</f>
        <v/>
      </c>
      <c r="D1970" s="28" t="str">
        <f>IF(記入用!D1970="","",記入用!D1970)</f>
        <v/>
      </c>
      <c r="E1970" s="28" t="str">
        <f>IF(記入用!E1970="","",記入用!E1970)</f>
        <v/>
      </c>
      <c r="F1970" s="28" t="str">
        <f>IF(記入用!F1970="","",記入用!F1970)</f>
        <v/>
      </c>
      <c r="G1970" s="28" t="str">
        <f>IF(OR(記入用!G1970=0,記入用!H1970=0),"",ROUND((記入用!G1970+記入用!H1970)/2,0))</f>
        <v/>
      </c>
      <c r="I1970" s="28" t="str">
        <f>IF(記入用!I1970="","",記入用!I1970)</f>
        <v/>
      </c>
      <c r="K1970" s="28" t="str">
        <f>IF(記入用!J1970="","",ROUNDDOWN(記入用!J1970,0))</f>
        <v/>
      </c>
      <c r="M1970" s="28" t="str">
        <f>IF(記入用!K1970="","",記入用!K1970)</f>
        <v/>
      </c>
      <c r="O1970" s="28" t="str">
        <f>IF(記入用!M1970="","",記入用!M1970)</f>
        <v/>
      </c>
      <c r="Q1970" s="28" t="str">
        <f>IF(記入用!L1970="","",記入用!L1970)</f>
        <v/>
      </c>
      <c r="S1970" s="28" t="str">
        <f>IF(記入用!N1970="","",ROUNDUP(記入用!N1970,1))</f>
        <v/>
      </c>
      <c r="U1970" s="28" t="str">
        <f>IF(記入用!O1970="","",ROUNDDOWN(記入用!O1970,0))</f>
        <v/>
      </c>
      <c r="W1970" s="28" t="str">
        <f>IF(記入用!P1970="","",ROUNDDOWN(記入用!P1970,0))</f>
        <v/>
      </c>
    </row>
    <row r="1971" spans="1:23">
      <c r="A1971" s="28" t="str">
        <f>IF(記入用!A1971="","",記入用!A1971)</f>
        <v/>
      </c>
      <c r="B1971" s="28" t="str">
        <f>IF(記入用!B1971="","",記入用!B1971)</f>
        <v/>
      </c>
      <c r="C1971" s="28" t="str">
        <f>IF(記入用!C1971="","",記入用!C1971)</f>
        <v/>
      </c>
      <c r="D1971" s="28" t="str">
        <f>IF(記入用!D1971="","",記入用!D1971)</f>
        <v/>
      </c>
      <c r="E1971" s="28" t="str">
        <f>IF(記入用!E1971="","",記入用!E1971)</f>
        <v/>
      </c>
      <c r="F1971" s="28" t="str">
        <f>IF(記入用!F1971="","",記入用!F1971)</f>
        <v/>
      </c>
      <c r="G1971" s="28" t="str">
        <f>IF(OR(記入用!G1971=0,記入用!H1971=0),"",ROUND((記入用!G1971+記入用!H1971)/2,0))</f>
        <v/>
      </c>
      <c r="I1971" s="28" t="str">
        <f>IF(記入用!I1971="","",記入用!I1971)</f>
        <v/>
      </c>
      <c r="K1971" s="28" t="str">
        <f>IF(記入用!J1971="","",ROUNDDOWN(記入用!J1971,0))</f>
        <v/>
      </c>
      <c r="M1971" s="28" t="str">
        <f>IF(記入用!K1971="","",記入用!K1971)</f>
        <v/>
      </c>
      <c r="O1971" s="28" t="str">
        <f>IF(記入用!M1971="","",記入用!M1971)</f>
        <v/>
      </c>
      <c r="Q1971" s="28" t="str">
        <f>IF(記入用!L1971="","",記入用!L1971)</f>
        <v/>
      </c>
      <c r="S1971" s="28" t="str">
        <f>IF(記入用!N1971="","",ROUNDUP(記入用!N1971,1))</f>
        <v/>
      </c>
      <c r="U1971" s="28" t="str">
        <f>IF(記入用!O1971="","",ROUNDDOWN(記入用!O1971,0))</f>
        <v/>
      </c>
      <c r="W1971" s="28" t="str">
        <f>IF(記入用!P1971="","",ROUNDDOWN(記入用!P1971,0))</f>
        <v/>
      </c>
    </row>
    <row r="1972" spans="1:23">
      <c r="A1972" s="28" t="str">
        <f>IF(記入用!A1972="","",記入用!A1972)</f>
        <v/>
      </c>
      <c r="B1972" s="28" t="str">
        <f>IF(記入用!B1972="","",記入用!B1972)</f>
        <v/>
      </c>
      <c r="C1972" s="28" t="str">
        <f>IF(記入用!C1972="","",記入用!C1972)</f>
        <v/>
      </c>
      <c r="D1972" s="28" t="str">
        <f>IF(記入用!D1972="","",記入用!D1972)</f>
        <v/>
      </c>
      <c r="E1972" s="28" t="str">
        <f>IF(記入用!E1972="","",記入用!E1972)</f>
        <v/>
      </c>
      <c r="F1972" s="28" t="str">
        <f>IF(記入用!F1972="","",記入用!F1972)</f>
        <v/>
      </c>
      <c r="G1972" s="28" t="str">
        <f>IF(OR(記入用!G1972=0,記入用!H1972=0),"",ROUND((記入用!G1972+記入用!H1972)/2,0))</f>
        <v/>
      </c>
      <c r="I1972" s="28" t="str">
        <f>IF(記入用!I1972="","",記入用!I1972)</f>
        <v/>
      </c>
      <c r="K1972" s="28" t="str">
        <f>IF(記入用!J1972="","",ROUNDDOWN(記入用!J1972,0))</f>
        <v/>
      </c>
      <c r="M1972" s="28" t="str">
        <f>IF(記入用!K1972="","",記入用!K1972)</f>
        <v/>
      </c>
      <c r="O1972" s="28" t="str">
        <f>IF(記入用!M1972="","",記入用!M1972)</f>
        <v/>
      </c>
      <c r="Q1972" s="28" t="str">
        <f>IF(記入用!L1972="","",記入用!L1972)</f>
        <v/>
      </c>
      <c r="S1972" s="28" t="str">
        <f>IF(記入用!N1972="","",ROUNDUP(記入用!N1972,1))</f>
        <v/>
      </c>
      <c r="U1972" s="28" t="str">
        <f>IF(記入用!O1972="","",ROUNDDOWN(記入用!O1972,0))</f>
        <v/>
      </c>
      <c r="W1972" s="28" t="str">
        <f>IF(記入用!P1972="","",ROUNDDOWN(記入用!P1972,0))</f>
        <v/>
      </c>
    </row>
    <row r="1973" spans="1:23">
      <c r="A1973" s="28" t="str">
        <f>IF(記入用!A1973="","",記入用!A1973)</f>
        <v/>
      </c>
      <c r="B1973" s="28" t="str">
        <f>IF(記入用!B1973="","",記入用!B1973)</f>
        <v/>
      </c>
      <c r="C1973" s="28" t="str">
        <f>IF(記入用!C1973="","",記入用!C1973)</f>
        <v/>
      </c>
      <c r="D1973" s="28" t="str">
        <f>IF(記入用!D1973="","",記入用!D1973)</f>
        <v/>
      </c>
      <c r="E1973" s="28" t="str">
        <f>IF(記入用!E1973="","",記入用!E1973)</f>
        <v/>
      </c>
      <c r="F1973" s="28" t="str">
        <f>IF(記入用!F1973="","",記入用!F1973)</f>
        <v/>
      </c>
      <c r="G1973" s="28" t="str">
        <f>IF(OR(記入用!G1973=0,記入用!H1973=0),"",ROUND((記入用!G1973+記入用!H1973)/2,0))</f>
        <v/>
      </c>
      <c r="I1973" s="28" t="str">
        <f>IF(記入用!I1973="","",記入用!I1973)</f>
        <v/>
      </c>
      <c r="K1973" s="28" t="str">
        <f>IF(記入用!J1973="","",ROUNDDOWN(記入用!J1973,0))</f>
        <v/>
      </c>
      <c r="M1973" s="28" t="str">
        <f>IF(記入用!K1973="","",記入用!K1973)</f>
        <v/>
      </c>
      <c r="O1973" s="28" t="str">
        <f>IF(記入用!M1973="","",記入用!M1973)</f>
        <v/>
      </c>
      <c r="Q1973" s="28" t="str">
        <f>IF(記入用!L1973="","",記入用!L1973)</f>
        <v/>
      </c>
      <c r="S1973" s="28" t="str">
        <f>IF(記入用!N1973="","",ROUNDUP(記入用!N1973,1))</f>
        <v/>
      </c>
      <c r="U1973" s="28" t="str">
        <f>IF(記入用!O1973="","",ROUNDDOWN(記入用!O1973,0))</f>
        <v/>
      </c>
      <c r="W1973" s="28" t="str">
        <f>IF(記入用!P1973="","",ROUNDDOWN(記入用!P1973,0))</f>
        <v/>
      </c>
    </row>
    <row r="1974" spans="1:23">
      <c r="A1974" s="28" t="str">
        <f>IF(記入用!A1974="","",記入用!A1974)</f>
        <v/>
      </c>
      <c r="B1974" s="28" t="str">
        <f>IF(記入用!B1974="","",記入用!B1974)</f>
        <v/>
      </c>
      <c r="C1974" s="28" t="str">
        <f>IF(記入用!C1974="","",記入用!C1974)</f>
        <v/>
      </c>
      <c r="D1974" s="28" t="str">
        <f>IF(記入用!D1974="","",記入用!D1974)</f>
        <v/>
      </c>
      <c r="E1974" s="28" t="str">
        <f>IF(記入用!E1974="","",記入用!E1974)</f>
        <v/>
      </c>
      <c r="F1974" s="28" t="str">
        <f>IF(記入用!F1974="","",記入用!F1974)</f>
        <v/>
      </c>
      <c r="G1974" s="28" t="str">
        <f>IF(OR(記入用!G1974=0,記入用!H1974=0),"",ROUND((記入用!G1974+記入用!H1974)/2,0))</f>
        <v/>
      </c>
      <c r="I1974" s="28" t="str">
        <f>IF(記入用!I1974="","",記入用!I1974)</f>
        <v/>
      </c>
      <c r="K1974" s="28" t="str">
        <f>IF(記入用!J1974="","",ROUNDDOWN(記入用!J1974,0))</f>
        <v/>
      </c>
      <c r="M1974" s="28" t="str">
        <f>IF(記入用!K1974="","",記入用!K1974)</f>
        <v/>
      </c>
      <c r="O1974" s="28" t="str">
        <f>IF(記入用!M1974="","",記入用!M1974)</f>
        <v/>
      </c>
      <c r="Q1974" s="28" t="str">
        <f>IF(記入用!L1974="","",記入用!L1974)</f>
        <v/>
      </c>
      <c r="S1974" s="28" t="str">
        <f>IF(記入用!N1974="","",ROUNDUP(記入用!N1974,1))</f>
        <v/>
      </c>
      <c r="U1974" s="28" t="str">
        <f>IF(記入用!O1974="","",ROUNDDOWN(記入用!O1974,0))</f>
        <v/>
      </c>
      <c r="W1974" s="28" t="str">
        <f>IF(記入用!P1974="","",ROUNDDOWN(記入用!P1974,0))</f>
        <v/>
      </c>
    </row>
    <row r="1975" spans="1:23">
      <c r="A1975" s="28" t="str">
        <f>IF(記入用!A1975="","",記入用!A1975)</f>
        <v/>
      </c>
      <c r="B1975" s="28" t="str">
        <f>IF(記入用!B1975="","",記入用!B1975)</f>
        <v/>
      </c>
      <c r="C1975" s="28" t="str">
        <f>IF(記入用!C1975="","",記入用!C1975)</f>
        <v/>
      </c>
      <c r="D1975" s="28" t="str">
        <f>IF(記入用!D1975="","",記入用!D1975)</f>
        <v/>
      </c>
      <c r="E1975" s="28" t="str">
        <f>IF(記入用!E1975="","",記入用!E1975)</f>
        <v/>
      </c>
      <c r="F1975" s="28" t="str">
        <f>IF(記入用!F1975="","",記入用!F1975)</f>
        <v/>
      </c>
      <c r="G1975" s="28" t="str">
        <f>IF(OR(記入用!G1975=0,記入用!H1975=0),"",ROUND((記入用!G1975+記入用!H1975)/2,0))</f>
        <v/>
      </c>
      <c r="I1975" s="28" t="str">
        <f>IF(記入用!I1975="","",記入用!I1975)</f>
        <v/>
      </c>
      <c r="K1975" s="28" t="str">
        <f>IF(記入用!J1975="","",ROUNDDOWN(記入用!J1975,0))</f>
        <v/>
      </c>
      <c r="M1975" s="28" t="str">
        <f>IF(記入用!K1975="","",記入用!K1975)</f>
        <v/>
      </c>
      <c r="O1975" s="28" t="str">
        <f>IF(記入用!M1975="","",記入用!M1975)</f>
        <v/>
      </c>
      <c r="Q1975" s="28" t="str">
        <f>IF(記入用!L1975="","",記入用!L1975)</f>
        <v/>
      </c>
      <c r="S1975" s="28" t="str">
        <f>IF(記入用!N1975="","",ROUNDUP(記入用!N1975,1))</f>
        <v/>
      </c>
      <c r="U1975" s="28" t="str">
        <f>IF(記入用!O1975="","",ROUNDDOWN(記入用!O1975,0))</f>
        <v/>
      </c>
      <c r="W1975" s="28" t="str">
        <f>IF(記入用!P1975="","",ROUNDDOWN(記入用!P1975,0))</f>
        <v/>
      </c>
    </row>
    <row r="1976" spans="1:23">
      <c r="A1976" s="28" t="str">
        <f>IF(記入用!A1976="","",記入用!A1976)</f>
        <v/>
      </c>
      <c r="B1976" s="28" t="str">
        <f>IF(記入用!B1976="","",記入用!B1976)</f>
        <v/>
      </c>
      <c r="C1976" s="28" t="str">
        <f>IF(記入用!C1976="","",記入用!C1976)</f>
        <v/>
      </c>
      <c r="D1976" s="28" t="str">
        <f>IF(記入用!D1976="","",記入用!D1976)</f>
        <v/>
      </c>
      <c r="E1976" s="28" t="str">
        <f>IF(記入用!E1976="","",記入用!E1976)</f>
        <v/>
      </c>
      <c r="F1976" s="28" t="str">
        <f>IF(記入用!F1976="","",記入用!F1976)</f>
        <v/>
      </c>
      <c r="G1976" s="28" t="str">
        <f>IF(OR(記入用!G1976=0,記入用!H1976=0),"",ROUND((記入用!G1976+記入用!H1976)/2,0))</f>
        <v/>
      </c>
      <c r="I1976" s="28" t="str">
        <f>IF(記入用!I1976="","",記入用!I1976)</f>
        <v/>
      </c>
      <c r="K1976" s="28" t="str">
        <f>IF(記入用!J1976="","",ROUNDDOWN(記入用!J1976,0))</f>
        <v/>
      </c>
      <c r="M1976" s="28" t="str">
        <f>IF(記入用!K1976="","",記入用!K1976)</f>
        <v/>
      </c>
      <c r="O1976" s="28" t="str">
        <f>IF(記入用!M1976="","",記入用!M1976)</f>
        <v/>
      </c>
      <c r="Q1976" s="28" t="str">
        <f>IF(記入用!L1976="","",記入用!L1976)</f>
        <v/>
      </c>
      <c r="S1976" s="28" t="str">
        <f>IF(記入用!N1976="","",ROUNDUP(記入用!N1976,1))</f>
        <v/>
      </c>
      <c r="U1976" s="28" t="str">
        <f>IF(記入用!O1976="","",ROUNDDOWN(記入用!O1976,0))</f>
        <v/>
      </c>
      <c r="W1976" s="28" t="str">
        <f>IF(記入用!P1976="","",ROUNDDOWN(記入用!P1976,0))</f>
        <v/>
      </c>
    </row>
    <row r="1977" spans="1:23">
      <c r="A1977" s="28" t="str">
        <f>IF(記入用!A1977="","",記入用!A1977)</f>
        <v/>
      </c>
      <c r="B1977" s="28" t="str">
        <f>IF(記入用!B1977="","",記入用!B1977)</f>
        <v/>
      </c>
      <c r="C1977" s="28" t="str">
        <f>IF(記入用!C1977="","",記入用!C1977)</f>
        <v/>
      </c>
      <c r="D1977" s="28" t="str">
        <f>IF(記入用!D1977="","",記入用!D1977)</f>
        <v/>
      </c>
      <c r="E1977" s="28" t="str">
        <f>IF(記入用!E1977="","",記入用!E1977)</f>
        <v/>
      </c>
      <c r="F1977" s="28" t="str">
        <f>IF(記入用!F1977="","",記入用!F1977)</f>
        <v/>
      </c>
      <c r="G1977" s="28" t="str">
        <f>IF(OR(記入用!G1977=0,記入用!H1977=0),"",ROUND((記入用!G1977+記入用!H1977)/2,0))</f>
        <v/>
      </c>
      <c r="I1977" s="28" t="str">
        <f>IF(記入用!I1977="","",記入用!I1977)</f>
        <v/>
      </c>
      <c r="K1977" s="28" t="str">
        <f>IF(記入用!J1977="","",ROUNDDOWN(記入用!J1977,0))</f>
        <v/>
      </c>
      <c r="M1977" s="28" t="str">
        <f>IF(記入用!K1977="","",記入用!K1977)</f>
        <v/>
      </c>
      <c r="O1977" s="28" t="str">
        <f>IF(記入用!M1977="","",記入用!M1977)</f>
        <v/>
      </c>
      <c r="Q1977" s="28" t="str">
        <f>IF(記入用!L1977="","",記入用!L1977)</f>
        <v/>
      </c>
      <c r="S1977" s="28" t="str">
        <f>IF(記入用!N1977="","",ROUNDUP(記入用!N1977,1))</f>
        <v/>
      </c>
      <c r="U1977" s="28" t="str">
        <f>IF(記入用!O1977="","",ROUNDDOWN(記入用!O1977,0))</f>
        <v/>
      </c>
      <c r="W1977" s="28" t="str">
        <f>IF(記入用!P1977="","",ROUNDDOWN(記入用!P1977,0))</f>
        <v/>
      </c>
    </row>
    <row r="1978" spans="1:23">
      <c r="A1978" s="28" t="str">
        <f>IF(記入用!A1978="","",記入用!A1978)</f>
        <v/>
      </c>
      <c r="B1978" s="28" t="str">
        <f>IF(記入用!B1978="","",記入用!B1978)</f>
        <v/>
      </c>
      <c r="C1978" s="28" t="str">
        <f>IF(記入用!C1978="","",記入用!C1978)</f>
        <v/>
      </c>
      <c r="D1978" s="28" t="str">
        <f>IF(記入用!D1978="","",記入用!D1978)</f>
        <v/>
      </c>
      <c r="E1978" s="28" t="str">
        <f>IF(記入用!E1978="","",記入用!E1978)</f>
        <v/>
      </c>
      <c r="F1978" s="28" t="str">
        <f>IF(記入用!F1978="","",記入用!F1978)</f>
        <v/>
      </c>
      <c r="G1978" s="28" t="str">
        <f>IF(OR(記入用!G1978=0,記入用!H1978=0),"",ROUND((記入用!G1978+記入用!H1978)/2,0))</f>
        <v/>
      </c>
      <c r="I1978" s="28" t="str">
        <f>IF(記入用!I1978="","",記入用!I1978)</f>
        <v/>
      </c>
      <c r="K1978" s="28" t="str">
        <f>IF(記入用!J1978="","",ROUNDDOWN(記入用!J1978,0))</f>
        <v/>
      </c>
      <c r="M1978" s="28" t="str">
        <f>IF(記入用!K1978="","",記入用!K1978)</f>
        <v/>
      </c>
      <c r="O1978" s="28" t="str">
        <f>IF(記入用!M1978="","",記入用!M1978)</f>
        <v/>
      </c>
      <c r="Q1978" s="28" t="str">
        <f>IF(記入用!L1978="","",記入用!L1978)</f>
        <v/>
      </c>
      <c r="S1978" s="28" t="str">
        <f>IF(記入用!N1978="","",ROUNDUP(記入用!N1978,1))</f>
        <v/>
      </c>
      <c r="U1978" s="28" t="str">
        <f>IF(記入用!O1978="","",ROUNDDOWN(記入用!O1978,0))</f>
        <v/>
      </c>
      <c r="W1978" s="28" t="str">
        <f>IF(記入用!P1978="","",ROUNDDOWN(記入用!P1978,0))</f>
        <v/>
      </c>
    </row>
    <row r="1979" spans="1:23">
      <c r="A1979" s="28" t="str">
        <f>IF(記入用!A1979="","",記入用!A1979)</f>
        <v/>
      </c>
      <c r="B1979" s="28" t="str">
        <f>IF(記入用!B1979="","",記入用!B1979)</f>
        <v/>
      </c>
      <c r="C1979" s="28" t="str">
        <f>IF(記入用!C1979="","",記入用!C1979)</f>
        <v/>
      </c>
      <c r="D1979" s="28" t="str">
        <f>IF(記入用!D1979="","",記入用!D1979)</f>
        <v/>
      </c>
      <c r="E1979" s="28" t="str">
        <f>IF(記入用!E1979="","",記入用!E1979)</f>
        <v/>
      </c>
      <c r="F1979" s="28" t="str">
        <f>IF(記入用!F1979="","",記入用!F1979)</f>
        <v/>
      </c>
      <c r="G1979" s="28" t="str">
        <f>IF(OR(記入用!G1979=0,記入用!H1979=0),"",ROUND((記入用!G1979+記入用!H1979)/2,0))</f>
        <v/>
      </c>
      <c r="I1979" s="28" t="str">
        <f>IF(記入用!I1979="","",記入用!I1979)</f>
        <v/>
      </c>
      <c r="K1979" s="28" t="str">
        <f>IF(記入用!J1979="","",ROUNDDOWN(記入用!J1979,0))</f>
        <v/>
      </c>
      <c r="M1979" s="28" t="str">
        <f>IF(記入用!K1979="","",記入用!K1979)</f>
        <v/>
      </c>
      <c r="O1979" s="28" t="str">
        <f>IF(記入用!M1979="","",記入用!M1979)</f>
        <v/>
      </c>
      <c r="Q1979" s="28" t="str">
        <f>IF(記入用!L1979="","",記入用!L1979)</f>
        <v/>
      </c>
      <c r="S1979" s="28" t="str">
        <f>IF(記入用!N1979="","",ROUNDUP(記入用!N1979,1))</f>
        <v/>
      </c>
      <c r="U1979" s="28" t="str">
        <f>IF(記入用!O1979="","",ROUNDDOWN(記入用!O1979,0))</f>
        <v/>
      </c>
      <c r="W1979" s="28" t="str">
        <f>IF(記入用!P1979="","",ROUNDDOWN(記入用!P1979,0))</f>
        <v/>
      </c>
    </row>
    <row r="1980" spans="1:23">
      <c r="A1980" s="28" t="str">
        <f>IF(記入用!A1980="","",記入用!A1980)</f>
        <v/>
      </c>
      <c r="B1980" s="28" t="str">
        <f>IF(記入用!B1980="","",記入用!B1980)</f>
        <v/>
      </c>
      <c r="C1980" s="28" t="str">
        <f>IF(記入用!C1980="","",記入用!C1980)</f>
        <v/>
      </c>
      <c r="D1980" s="28" t="str">
        <f>IF(記入用!D1980="","",記入用!D1980)</f>
        <v/>
      </c>
      <c r="E1980" s="28" t="str">
        <f>IF(記入用!E1980="","",記入用!E1980)</f>
        <v/>
      </c>
      <c r="F1980" s="28" t="str">
        <f>IF(記入用!F1980="","",記入用!F1980)</f>
        <v/>
      </c>
      <c r="G1980" s="28" t="str">
        <f>IF(OR(記入用!G1980=0,記入用!H1980=0),"",ROUND((記入用!G1980+記入用!H1980)/2,0))</f>
        <v/>
      </c>
      <c r="I1980" s="28" t="str">
        <f>IF(記入用!I1980="","",記入用!I1980)</f>
        <v/>
      </c>
      <c r="K1980" s="28" t="str">
        <f>IF(記入用!J1980="","",ROUNDDOWN(記入用!J1980,0))</f>
        <v/>
      </c>
      <c r="M1980" s="28" t="str">
        <f>IF(記入用!K1980="","",記入用!K1980)</f>
        <v/>
      </c>
      <c r="O1980" s="28" t="str">
        <f>IF(記入用!M1980="","",記入用!M1980)</f>
        <v/>
      </c>
      <c r="Q1980" s="28" t="str">
        <f>IF(記入用!L1980="","",記入用!L1980)</f>
        <v/>
      </c>
      <c r="S1980" s="28" t="str">
        <f>IF(記入用!N1980="","",ROUNDUP(記入用!N1980,1))</f>
        <v/>
      </c>
      <c r="U1980" s="28" t="str">
        <f>IF(記入用!O1980="","",ROUNDDOWN(記入用!O1980,0))</f>
        <v/>
      </c>
      <c r="W1980" s="28" t="str">
        <f>IF(記入用!P1980="","",ROUNDDOWN(記入用!P1980,0))</f>
        <v/>
      </c>
    </row>
    <row r="1981" spans="1:23">
      <c r="A1981" s="28" t="str">
        <f>IF(記入用!A1981="","",記入用!A1981)</f>
        <v/>
      </c>
      <c r="B1981" s="28" t="str">
        <f>IF(記入用!B1981="","",記入用!B1981)</f>
        <v/>
      </c>
      <c r="C1981" s="28" t="str">
        <f>IF(記入用!C1981="","",記入用!C1981)</f>
        <v/>
      </c>
      <c r="D1981" s="28" t="str">
        <f>IF(記入用!D1981="","",記入用!D1981)</f>
        <v/>
      </c>
      <c r="E1981" s="28" t="str">
        <f>IF(記入用!E1981="","",記入用!E1981)</f>
        <v/>
      </c>
      <c r="F1981" s="28" t="str">
        <f>IF(記入用!F1981="","",記入用!F1981)</f>
        <v/>
      </c>
      <c r="G1981" s="28" t="str">
        <f>IF(OR(記入用!G1981=0,記入用!H1981=0),"",ROUND((記入用!G1981+記入用!H1981)/2,0))</f>
        <v/>
      </c>
      <c r="I1981" s="28" t="str">
        <f>IF(記入用!I1981="","",記入用!I1981)</f>
        <v/>
      </c>
      <c r="K1981" s="28" t="str">
        <f>IF(記入用!J1981="","",ROUNDDOWN(記入用!J1981,0))</f>
        <v/>
      </c>
      <c r="M1981" s="28" t="str">
        <f>IF(記入用!K1981="","",記入用!K1981)</f>
        <v/>
      </c>
      <c r="O1981" s="28" t="str">
        <f>IF(記入用!M1981="","",記入用!M1981)</f>
        <v/>
      </c>
      <c r="Q1981" s="28" t="str">
        <f>IF(記入用!L1981="","",記入用!L1981)</f>
        <v/>
      </c>
      <c r="S1981" s="28" t="str">
        <f>IF(記入用!N1981="","",ROUNDUP(記入用!N1981,1))</f>
        <v/>
      </c>
      <c r="U1981" s="28" t="str">
        <f>IF(記入用!O1981="","",ROUNDDOWN(記入用!O1981,0))</f>
        <v/>
      </c>
      <c r="W1981" s="28" t="str">
        <f>IF(記入用!P1981="","",ROUNDDOWN(記入用!P1981,0))</f>
        <v/>
      </c>
    </row>
    <row r="1982" spans="1:23">
      <c r="A1982" s="28" t="str">
        <f>IF(記入用!A1982="","",記入用!A1982)</f>
        <v/>
      </c>
      <c r="B1982" s="28" t="str">
        <f>IF(記入用!B1982="","",記入用!B1982)</f>
        <v/>
      </c>
      <c r="C1982" s="28" t="str">
        <f>IF(記入用!C1982="","",記入用!C1982)</f>
        <v/>
      </c>
      <c r="D1982" s="28" t="str">
        <f>IF(記入用!D1982="","",記入用!D1982)</f>
        <v/>
      </c>
      <c r="E1982" s="28" t="str">
        <f>IF(記入用!E1982="","",記入用!E1982)</f>
        <v/>
      </c>
      <c r="F1982" s="28" t="str">
        <f>IF(記入用!F1982="","",記入用!F1982)</f>
        <v/>
      </c>
      <c r="G1982" s="28" t="str">
        <f>IF(OR(記入用!G1982=0,記入用!H1982=0),"",ROUND((記入用!G1982+記入用!H1982)/2,0))</f>
        <v/>
      </c>
      <c r="I1982" s="28" t="str">
        <f>IF(記入用!I1982="","",記入用!I1982)</f>
        <v/>
      </c>
      <c r="K1982" s="28" t="str">
        <f>IF(記入用!J1982="","",ROUNDDOWN(記入用!J1982,0))</f>
        <v/>
      </c>
      <c r="M1982" s="28" t="str">
        <f>IF(記入用!K1982="","",記入用!K1982)</f>
        <v/>
      </c>
      <c r="O1982" s="28" t="str">
        <f>IF(記入用!M1982="","",記入用!M1982)</f>
        <v/>
      </c>
      <c r="Q1982" s="28" t="str">
        <f>IF(記入用!L1982="","",記入用!L1982)</f>
        <v/>
      </c>
      <c r="S1982" s="28" t="str">
        <f>IF(記入用!N1982="","",ROUNDUP(記入用!N1982,1))</f>
        <v/>
      </c>
      <c r="U1982" s="28" t="str">
        <f>IF(記入用!O1982="","",ROUNDDOWN(記入用!O1982,0))</f>
        <v/>
      </c>
      <c r="W1982" s="28" t="str">
        <f>IF(記入用!P1982="","",ROUNDDOWN(記入用!P1982,0))</f>
        <v/>
      </c>
    </row>
    <row r="1983" spans="1:23">
      <c r="A1983" s="28" t="str">
        <f>IF(記入用!A1983="","",記入用!A1983)</f>
        <v/>
      </c>
      <c r="B1983" s="28" t="str">
        <f>IF(記入用!B1983="","",記入用!B1983)</f>
        <v/>
      </c>
      <c r="C1983" s="28" t="str">
        <f>IF(記入用!C1983="","",記入用!C1983)</f>
        <v/>
      </c>
      <c r="D1983" s="28" t="str">
        <f>IF(記入用!D1983="","",記入用!D1983)</f>
        <v/>
      </c>
      <c r="E1983" s="28" t="str">
        <f>IF(記入用!E1983="","",記入用!E1983)</f>
        <v/>
      </c>
      <c r="F1983" s="28" t="str">
        <f>IF(記入用!F1983="","",記入用!F1983)</f>
        <v/>
      </c>
      <c r="G1983" s="28" t="str">
        <f>IF(OR(記入用!G1983=0,記入用!H1983=0),"",ROUND((記入用!G1983+記入用!H1983)/2,0))</f>
        <v/>
      </c>
      <c r="I1983" s="28" t="str">
        <f>IF(記入用!I1983="","",記入用!I1983)</f>
        <v/>
      </c>
      <c r="K1983" s="28" t="str">
        <f>IF(記入用!J1983="","",ROUNDDOWN(記入用!J1983,0))</f>
        <v/>
      </c>
      <c r="M1983" s="28" t="str">
        <f>IF(記入用!K1983="","",記入用!K1983)</f>
        <v/>
      </c>
      <c r="O1983" s="28" t="str">
        <f>IF(記入用!M1983="","",記入用!M1983)</f>
        <v/>
      </c>
      <c r="Q1983" s="28" t="str">
        <f>IF(記入用!L1983="","",記入用!L1983)</f>
        <v/>
      </c>
      <c r="S1983" s="28" t="str">
        <f>IF(記入用!N1983="","",ROUNDUP(記入用!N1983,1))</f>
        <v/>
      </c>
      <c r="U1983" s="28" t="str">
        <f>IF(記入用!O1983="","",ROUNDDOWN(記入用!O1983,0))</f>
        <v/>
      </c>
      <c r="W1983" s="28" t="str">
        <f>IF(記入用!P1983="","",ROUNDDOWN(記入用!P1983,0))</f>
        <v/>
      </c>
    </row>
    <row r="1984" spans="1:23">
      <c r="A1984" s="28" t="str">
        <f>IF(記入用!A1984="","",記入用!A1984)</f>
        <v/>
      </c>
      <c r="B1984" s="28" t="str">
        <f>IF(記入用!B1984="","",記入用!B1984)</f>
        <v/>
      </c>
      <c r="C1984" s="28" t="str">
        <f>IF(記入用!C1984="","",記入用!C1984)</f>
        <v/>
      </c>
      <c r="D1984" s="28" t="str">
        <f>IF(記入用!D1984="","",記入用!D1984)</f>
        <v/>
      </c>
      <c r="E1984" s="28" t="str">
        <f>IF(記入用!E1984="","",記入用!E1984)</f>
        <v/>
      </c>
      <c r="F1984" s="28" t="str">
        <f>IF(記入用!F1984="","",記入用!F1984)</f>
        <v/>
      </c>
      <c r="G1984" s="28" t="str">
        <f>IF(OR(記入用!G1984=0,記入用!H1984=0),"",ROUND((記入用!G1984+記入用!H1984)/2,0))</f>
        <v/>
      </c>
      <c r="I1984" s="28" t="str">
        <f>IF(記入用!I1984="","",記入用!I1984)</f>
        <v/>
      </c>
      <c r="K1984" s="28" t="str">
        <f>IF(記入用!J1984="","",ROUNDDOWN(記入用!J1984,0))</f>
        <v/>
      </c>
      <c r="M1984" s="28" t="str">
        <f>IF(記入用!K1984="","",記入用!K1984)</f>
        <v/>
      </c>
      <c r="O1984" s="28" t="str">
        <f>IF(記入用!M1984="","",記入用!M1984)</f>
        <v/>
      </c>
      <c r="Q1984" s="28" t="str">
        <f>IF(記入用!L1984="","",記入用!L1984)</f>
        <v/>
      </c>
      <c r="S1984" s="28" t="str">
        <f>IF(記入用!N1984="","",ROUNDUP(記入用!N1984,1))</f>
        <v/>
      </c>
      <c r="U1984" s="28" t="str">
        <f>IF(記入用!O1984="","",ROUNDDOWN(記入用!O1984,0))</f>
        <v/>
      </c>
      <c r="W1984" s="28" t="str">
        <f>IF(記入用!P1984="","",ROUNDDOWN(記入用!P1984,0))</f>
        <v/>
      </c>
    </row>
    <row r="1985" spans="1:23">
      <c r="A1985" s="28" t="str">
        <f>IF(記入用!A1985="","",記入用!A1985)</f>
        <v/>
      </c>
      <c r="B1985" s="28" t="str">
        <f>IF(記入用!B1985="","",記入用!B1985)</f>
        <v/>
      </c>
      <c r="C1985" s="28" t="str">
        <f>IF(記入用!C1985="","",記入用!C1985)</f>
        <v/>
      </c>
      <c r="D1985" s="28" t="str">
        <f>IF(記入用!D1985="","",記入用!D1985)</f>
        <v/>
      </c>
      <c r="E1985" s="28" t="str">
        <f>IF(記入用!E1985="","",記入用!E1985)</f>
        <v/>
      </c>
      <c r="F1985" s="28" t="str">
        <f>IF(記入用!F1985="","",記入用!F1985)</f>
        <v/>
      </c>
      <c r="G1985" s="28" t="str">
        <f>IF(OR(記入用!G1985=0,記入用!H1985=0),"",ROUND((記入用!G1985+記入用!H1985)/2,0))</f>
        <v/>
      </c>
      <c r="I1985" s="28" t="str">
        <f>IF(記入用!I1985="","",記入用!I1985)</f>
        <v/>
      </c>
      <c r="K1985" s="28" t="str">
        <f>IF(記入用!J1985="","",ROUNDDOWN(記入用!J1985,0))</f>
        <v/>
      </c>
      <c r="M1985" s="28" t="str">
        <f>IF(記入用!K1985="","",記入用!K1985)</f>
        <v/>
      </c>
      <c r="O1985" s="28" t="str">
        <f>IF(記入用!M1985="","",記入用!M1985)</f>
        <v/>
      </c>
      <c r="Q1985" s="28" t="str">
        <f>IF(記入用!L1985="","",記入用!L1985)</f>
        <v/>
      </c>
      <c r="S1985" s="28" t="str">
        <f>IF(記入用!N1985="","",ROUNDUP(記入用!N1985,1))</f>
        <v/>
      </c>
      <c r="U1985" s="28" t="str">
        <f>IF(記入用!O1985="","",ROUNDDOWN(記入用!O1985,0))</f>
        <v/>
      </c>
      <c r="W1985" s="28" t="str">
        <f>IF(記入用!P1985="","",ROUNDDOWN(記入用!P1985,0))</f>
        <v/>
      </c>
    </row>
    <row r="1986" spans="1:23">
      <c r="A1986" s="28" t="str">
        <f>IF(記入用!A1986="","",記入用!A1986)</f>
        <v/>
      </c>
      <c r="B1986" s="28" t="str">
        <f>IF(記入用!B1986="","",記入用!B1986)</f>
        <v/>
      </c>
      <c r="C1986" s="28" t="str">
        <f>IF(記入用!C1986="","",記入用!C1986)</f>
        <v/>
      </c>
      <c r="D1986" s="28" t="str">
        <f>IF(記入用!D1986="","",記入用!D1986)</f>
        <v/>
      </c>
      <c r="E1986" s="28" t="str">
        <f>IF(記入用!E1986="","",記入用!E1986)</f>
        <v/>
      </c>
      <c r="F1986" s="28" t="str">
        <f>IF(記入用!F1986="","",記入用!F1986)</f>
        <v/>
      </c>
      <c r="G1986" s="28" t="str">
        <f>IF(OR(記入用!G1986=0,記入用!H1986=0),"",ROUND((記入用!G1986+記入用!H1986)/2,0))</f>
        <v/>
      </c>
      <c r="I1986" s="28" t="str">
        <f>IF(記入用!I1986="","",記入用!I1986)</f>
        <v/>
      </c>
      <c r="K1986" s="28" t="str">
        <f>IF(記入用!J1986="","",ROUNDDOWN(記入用!J1986,0))</f>
        <v/>
      </c>
      <c r="M1986" s="28" t="str">
        <f>IF(記入用!K1986="","",記入用!K1986)</f>
        <v/>
      </c>
      <c r="O1986" s="28" t="str">
        <f>IF(記入用!M1986="","",記入用!M1986)</f>
        <v/>
      </c>
      <c r="Q1986" s="28" t="str">
        <f>IF(記入用!L1986="","",記入用!L1986)</f>
        <v/>
      </c>
      <c r="S1986" s="28" t="str">
        <f>IF(記入用!N1986="","",ROUNDUP(記入用!N1986,1))</f>
        <v/>
      </c>
      <c r="U1986" s="28" t="str">
        <f>IF(記入用!O1986="","",ROUNDDOWN(記入用!O1986,0))</f>
        <v/>
      </c>
      <c r="W1986" s="28" t="str">
        <f>IF(記入用!P1986="","",ROUNDDOWN(記入用!P1986,0))</f>
        <v/>
      </c>
    </row>
    <row r="1987" spans="1:23">
      <c r="A1987" s="28" t="str">
        <f>IF(記入用!A1987="","",記入用!A1987)</f>
        <v/>
      </c>
      <c r="B1987" s="28" t="str">
        <f>IF(記入用!B1987="","",記入用!B1987)</f>
        <v/>
      </c>
      <c r="C1987" s="28" t="str">
        <f>IF(記入用!C1987="","",記入用!C1987)</f>
        <v/>
      </c>
      <c r="D1987" s="28" t="str">
        <f>IF(記入用!D1987="","",記入用!D1987)</f>
        <v/>
      </c>
      <c r="E1987" s="28" t="str">
        <f>IF(記入用!E1987="","",記入用!E1987)</f>
        <v/>
      </c>
      <c r="F1987" s="28" t="str">
        <f>IF(記入用!F1987="","",記入用!F1987)</f>
        <v/>
      </c>
      <c r="G1987" s="28" t="str">
        <f>IF(OR(記入用!G1987=0,記入用!H1987=0),"",ROUND((記入用!G1987+記入用!H1987)/2,0))</f>
        <v/>
      </c>
      <c r="I1987" s="28" t="str">
        <f>IF(記入用!I1987="","",記入用!I1987)</f>
        <v/>
      </c>
      <c r="K1987" s="28" t="str">
        <f>IF(記入用!J1987="","",ROUNDDOWN(記入用!J1987,0))</f>
        <v/>
      </c>
      <c r="M1987" s="28" t="str">
        <f>IF(記入用!K1987="","",記入用!K1987)</f>
        <v/>
      </c>
      <c r="O1987" s="28" t="str">
        <f>IF(記入用!M1987="","",記入用!M1987)</f>
        <v/>
      </c>
      <c r="Q1987" s="28" t="str">
        <f>IF(記入用!L1987="","",記入用!L1987)</f>
        <v/>
      </c>
      <c r="S1987" s="28" t="str">
        <f>IF(記入用!N1987="","",ROUNDUP(記入用!N1987,1))</f>
        <v/>
      </c>
      <c r="U1987" s="28" t="str">
        <f>IF(記入用!O1987="","",ROUNDDOWN(記入用!O1987,0))</f>
        <v/>
      </c>
      <c r="W1987" s="28" t="str">
        <f>IF(記入用!P1987="","",ROUNDDOWN(記入用!P1987,0))</f>
        <v/>
      </c>
    </row>
    <row r="1988" spans="1:23">
      <c r="A1988" s="28" t="str">
        <f>IF(記入用!A1988="","",記入用!A1988)</f>
        <v/>
      </c>
      <c r="B1988" s="28" t="str">
        <f>IF(記入用!B1988="","",記入用!B1988)</f>
        <v/>
      </c>
      <c r="C1988" s="28" t="str">
        <f>IF(記入用!C1988="","",記入用!C1988)</f>
        <v/>
      </c>
      <c r="D1988" s="28" t="str">
        <f>IF(記入用!D1988="","",記入用!D1988)</f>
        <v/>
      </c>
      <c r="E1988" s="28" t="str">
        <f>IF(記入用!E1988="","",記入用!E1988)</f>
        <v/>
      </c>
      <c r="F1988" s="28" t="str">
        <f>IF(記入用!F1988="","",記入用!F1988)</f>
        <v/>
      </c>
      <c r="G1988" s="28" t="str">
        <f>IF(OR(記入用!G1988=0,記入用!H1988=0),"",ROUND((記入用!G1988+記入用!H1988)/2,0))</f>
        <v/>
      </c>
      <c r="I1988" s="28" t="str">
        <f>IF(記入用!I1988="","",記入用!I1988)</f>
        <v/>
      </c>
      <c r="K1988" s="28" t="str">
        <f>IF(記入用!J1988="","",ROUNDDOWN(記入用!J1988,0))</f>
        <v/>
      </c>
      <c r="M1988" s="28" t="str">
        <f>IF(記入用!K1988="","",記入用!K1988)</f>
        <v/>
      </c>
      <c r="O1988" s="28" t="str">
        <f>IF(記入用!M1988="","",記入用!M1988)</f>
        <v/>
      </c>
      <c r="Q1988" s="28" t="str">
        <f>IF(記入用!L1988="","",記入用!L1988)</f>
        <v/>
      </c>
      <c r="S1988" s="28" t="str">
        <f>IF(記入用!N1988="","",ROUNDUP(記入用!N1988,1))</f>
        <v/>
      </c>
      <c r="U1988" s="28" t="str">
        <f>IF(記入用!O1988="","",ROUNDDOWN(記入用!O1988,0))</f>
        <v/>
      </c>
      <c r="W1988" s="28" t="str">
        <f>IF(記入用!P1988="","",ROUNDDOWN(記入用!P1988,0))</f>
        <v/>
      </c>
    </row>
    <row r="1989" spans="1:23">
      <c r="A1989" s="28" t="str">
        <f>IF(記入用!A1989="","",記入用!A1989)</f>
        <v/>
      </c>
      <c r="B1989" s="28" t="str">
        <f>IF(記入用!B1989="","",記入用!B1989)</f>
        <v/>
      </c>
      <c r="C1989" s="28" t="str">
        <f>IF(記入用!C1989="","",記入用!C1989)</f>
        <v/>
      </c>
      <c r="D1989" s="28" t="str">
        <f>IF(記入用!D1989="","",記入用!D1989)</f>
        <v/>
      </c>
      <c r="E1989" s="28" t="str">
        <f>IF(記入用!E1989="","",記入用!E1989)</f>
        <v/>
      </c>
      <c r="F1989" s="28" t="str">
        <f>IF(記入用!F1989="","",記入用!F1989)</f>
        <v/>
      </c>
      <c r="G1989" s="28" t="str">
        <f>IF(OR(記入用!G1989=0,記入用!H1989=0),"",ROUND((記入用!G1989+記入用!H1989)/2,0))</f>
        <v/>
      </c>
      <c r="I1989" s="28" t="str">
        <f>IF(記入用!I1989="","",記入用!I1989)</f>
        <v/>
      </c>
      <c r="K1989" s="28" t="str">
        <f>IF(記入用!J1989="","",ROUNDDOWN(記入用!J1989,0))</f>
        <v/>
      </c>
      <c r="M1989" s="28" t="str">
        <f>IF(記入用!K1989="","",記入用!K1989)</f>
        <v/>
      </c>
      <c r="O1989" s="28" t="str">
        <f>IF(記入用!M1989="","",記入用!M1989)</f>
        <v/>
      </c>
      <c r="Q1989" s="28" t="str">
        <f>IF(記入用!L1989="","",記入用!L1989)</f>
        <v/>
      </c>
      <c r="S1989" s="28" t="str">
        <f>IF(記入用!N1989="","",ROUNDUP(記入用!N1989,1))</f>
        <v/>
      </c>
      <c r="U1989" s="28" t="str">
        <f>IF(記入用!O1989="","",ROUNDDOWN(記入用!O1989,0))</f>
        <v/>
      </c>
      <c r="W1989" s="28" t="str">
        <f>IF(記入用!P1989="","",ROUNDDOWN(記入用!P1989,0))</f>
        <v/>
      </c>
    </row>
    <row r="1990" spans="1:23">
      <c r="A1990" s="28" t="str">
        <f>IF(記入用!A1990="","",記入用!A1990)</f>
        <v/>
      </c>
      <c r="B1990" s="28" t="str">
        <f>IF(記入用!B1990="","",記入用!B1990)</f>
        <v/>
      </c>
      <c r="C1990" s="28" t="str">
        <f>IF(記入用!C1990="","",記入用!C1990)</f>
        <v/>
      </c>
      <c r="D1990" s="28" t="str">
        <f>IF(記入用!D1990="","",記入用!D1990)</f>
        <v/>
      </c>
      <c r="E1990" s="28" t="str">
        <f>IF(記入用!E1990="","",記入用!E1990)</f>
        <v/>
      </c>
      <c r="F1990" s="28" t="str">
        <f>IF(記入用!F1990="","",記入用!F1990)</f>
        <v/>
      </c>
      <c r="G1990" s="28" t="str">
        <f>IF(OR(記入用!G1990=0,記入用!H1990=0),"",ROUND((記入用!G1990+記入用!H1990)/2,0))</f>
        <v/>
      </c>
      <c r="I1990" s="28" t="str">
        <f>IF(記入用!I1990="","",記入用!I1990)</f>
        <v/>
      </c>
      <c r="K1990" s="28" t="str">
        <f>IF(記入用!J1990="","",ROUNDDOWN(記入用!J1990,0))</f>
        <v/>
      </c>
      <c r="M1990" s="28" t="str">
        <f>IF(記入用!K1990="","",記入用!K1990)</f>
        <v/>
      </c>
      <c r="O1990" s="28" t="str">
        <f>IF(記入用!M1990="","",記入用!M1990)</f>
        <v/>
      </c>
      <c r="Q1990" s="28" t="str">
        <f>IF(記入用!L1990="","",記入用!L1990)</f>
        <v/>
      </c>
      <c r="S1990" s="28" t="str">
        <f>IF(記入用!N1990="","",ROUNDUP(記入用!N1990,1))</f>
        <v/>
      </c>
      <c r="U1990" s="28" t="str">
        <f>IF(記入用!O1990="","",ROUNDDOWN(記入用!O1990,0))</f>
        <v/>
      </c>
      <c r="W1990" s="28" t="str">
        <f>IF(記入用!P1990="","",ROUNDDOWN(記入用!P1990,0))</f>
        <v/>
      </c>
    </row>
    <row r="1991" spans="1:23">
      <c r="A1991" s="28" t="str">
        <f>IF(記入用!A1991="","",記入用!A1991)</f>
        <v/>
      </c>
      <c r="B1991" s="28" t="str">
        <f>IF(記入用!B1991="","",記入用!B1991)</f>
        <v/>
      </c>
      <c r="C1991" s="28" t="str">
        <f>IF(記入用!C1991="","",記入用!C1991)</f>
        <v/>
      </c>
      <c r="D1991" s="28" t="str">
        <f>IF(記入用!D1991="","",記入用!D1991)</f>
        <v/>
      </c>
      <c r="E1991" s="28" t="str">
        <f>IF(記入用!E1991="","",記入用!E1991)</f>
        <v/>
      </c>
      <c r="F1991" s="28" t="str">
        <f>IF(記入用!F1991="","",記入用!F1991)</f>
        <v/>
      </c>
      <c r="G1991" s="28" t="str">
        <f>IF(OR(記入用!G1991=0,記入用!H1991=0),"",ROUND((記入用!G1991+記入用!H1991)/2,0))</f>
        <v/>
      </c>
      <c r="I1991" s="28" t="str">
        <f>IF(記入用!I1991="","",記入用!I1991)</f>
        <v/>
      </c>
      <c r="K1991" s="28" t="str">
        <f>IF(記入用!J1991="","",ROUNDDOWN(記入用!J1991,0))</f>
        <v/>
      </c>
      <c r="M1991" s="28" t="str">
        <f>IF(記入用!K1991="","",記入用!K1991)</f>
        <v/>
      </c>
      <c r="O1991" s="28" t="str">
        <f>IF(記入用!M1991="","",記入用!M1991)</f>
        <v/>
      </c>
      <c r="Q1991" s="28" t="str">
        <f>IF(記入用!L1991="","",記入用!L1991)</f>
        <v/>
      </c>
      <c r="S1991" s="28" t="str">
        <f>IF(記入用!N1991="","",ROUNDUP(記入用!N1991,1))</f>
        <v/>
      </c>
      <c r="U1991" s="28" t="str">
        <f>IF(記入用!O1991="","",ROUNDDOWN(記入用!O1991,0))</f>
        <v/>
      </c>
      <c r="W1991" s="28" t="str">
        <f>IF(記入用!P1991="","",ROUNDDOWN(記入用!P1991,0))</f>
        <v/>
      </c>
    </row>
    <row r="1992" spans="1:23">
      <c r="A1992" s="28" t="str">
        <f>IF(記入用!A1992="","",記入用!A1992)</f>
        <v/>
      </c>
      <c r="B1992" s="28" t="str">
        <f>IF(記入用!B1992="","",記入用!B1992)</f>
        <v/>
      </c>
      <c r="C1992" s="28" t="str">
        <f>IF(記入用!C1992="","",記入用!C1992)</f>
        <v/>
      </c>
      <c r="D1992" s="28" t="str">
        <f>IF(記入用!D1992="","",記入用!D1992)</f>
        <v/>
      </c>
      <c r="E1992" s="28" t="str">
        <f>IF(記入用!E1992="","",記入用!E1992)</f>
        <v/>
      </c>
      <c r="F1992" s="28" t="str">
        <f>IF(記入用!F1992="","",記入用!F1992)</f>
        <v/>
      </c>
      <c r="G1992" s="28" t="str">
        <f>IF(OR(記入用!G1992=0,記入用!H1992=0),"",ROUND((記入用!G1992+記入用!H1992)/2,0))</f>
        <v/>
      </c>
      <c r="I1992" s="28" t="str">
        <f>IF(記入用!I1992="","",記入用!I1992)</f>
        <v/>
      </c>
      <c r="K1992" s="28" t="str">
        <f>IF(記入用!J1992="","",ROUNDDOWN(記入用!J1992,0))</f>
        <v/>
      </c>
      <c r="M1992" s="28" t="str">
        <f>IF(記入用!K1992="","",記入用!K1992)</f>
        <v/>
      </c>
      <c r="O1992" s="28" t="str">
        <f>IF(記入用!M1992="","",記入用!M1992)</f>
        <v/>
      </c>
      <c r="Q1992" s="28" t="str">
        <f>IF(記入用!L1992="","",記入用!L1992)</f>
        <v/>
      </c>
      <c r="S1992" s="28" t="str">
        <f>IF(記入用!N1992="","",ROUNDUP(記入用!N1992,1))</f>
        <v/>
      </c>
      <c r="U1992" s="28" t="str">
        <f>IF(記入用!O1992="","",ROUNDDOWN(記入用!O1992,0))</f>
        <v/>
      </c>
      <c r="W1992" s="28" t="str">
        <f>IF(記入用!P1992="","",ROUNDDOWN(記入用!P1992,0))</f>
        <v/>
      </c>
    </row>
    <row r="1993" spans="1:23">
      <c r="A1993" s="28" t="str">
        <f>IF(記入用!A1993="","",記入用!A1993)</f>
        <v/>
      </c>
      <c r="B1993" s="28" t="str">
        <f>IF(記入用!B1993="","",記入用!B1993)</f>
        <v/>
      </c>
      <c r="C1993" s="28" t="str">
        <f>IF(記入用!C1993="","",記入用!C1993)</f>
        <v/>
      </c>
      <c r="D1993" s="28" t="str">
        <f>IF(記入用!D1993="","",記入用!D1993)</f>
        <v/>
      </c>
      <c r="E1993" s="28" t="str">
        <f>IF(記入用!E1993="","",記入用!E1993)</f>
        <v/>
      </c>
      <c r="F1993" s="28" t="str">
        <f>IF(記入用!F1993="","",記入用!F1993)</f>
        <v/>
      </c>
      <c r="G1993" s="28" t="str">
        <f>IF(OR(記入用!G1993=0,記入用!H1993=0),"",ROUND((記入用!G1993+記入用!H1993)/2,0))</f>
        <v/>
      </c>
      <c r="I1993" s="28" t="str">
        <f>IF(記入用!I1993="","",記入用!I1993)</f>
        <v/>
      </c>
      <c r="K1993" s="28" t="str">
        <f>IF(記入用!J1993="","",ROUNDDOWN(記入用!J1993,0))</f>
        <v/>
      </c>
      <c r="M1993" s="28" t="str">
        <f>IF(記入用!K1993="","",記入用!K1993)</f>
        <v/>
      </c>
      <c r="O1993" s="28" t="str">
        <f>IF(記入用!M1993="","",記入用!M1993)</f>
        <v/>
      </c>
      <c r="Q1993" s="28" t="str">
        <f>IF(記入用!L1993="","",記入用!L1993)</f>
        <v/>
      </c>
      <c r="S1993" s="28" t="str">
        <f>IF(記入用!N1993="","",ROUNDUP(記入用!N1993,1))</f>
        <v/>
      </c>
      <c r="U1993" s="28" t="str">
        <f>IF(記入用!O1993="","",ROUNDDOWN(記入用!O1993,0))</f>
        <v/>
      </c>
      <c r="W1993" s="28" t="str">
        <f>IF(記入用!P1993="","",ROUNDDOWN(記入用!P1993,0))</f>
        <v/>
      </c>
    </row>
    <row r="1994" spans="1:23">
      <c r="A1994" s="28" t="str">
        <f>IF(記入用!A1994="","",記入用!A1994)</f>
        <v/>
      </c>
      <c r="B1994" s="28" t="str">
        <f>IF(記入用!B1994="","",記入用!B1994)</f>
        <v/>
      </c>
      <c r="C1994" s="28" t="str">
        <f>IF(記入用!C1994="","",記入用!C1994)</f>
        <v/>
      </c>
      <c r="D1994" s="28" t="str">
        <f>IF(記入用!D1994="","",記入用!D1994)</f>
        <v/>
      </c>
      <c r="E1994" s="28" t="str">
        <f>IF(記入用!E1994="","",記入用!E1994)</f>
        <v/>
      </c>
      <c r="F1994" s="28" t="str">
        <f>IF(記入用!F1994="","",記入用!F1994)</f>
        <v/>
      </c>
      <c r="G1994" s="28" t="str">
        <f>IF(OR(記入用!G1994=0,記入用!H1994=0),"",ROUND((記入用!G1994+記入用!H1994)/2,0))</f>
        <v/>
      </c>
      <c r="I1994" s="28" t="str">
        <f>IF(記入用!I1994="","",記入用!I1994)</f>
        <v/>
      </c>
      <c r="K1994" s="28" t="str">
        <f>IF(記入用!J1994="","",ROUNDDOWN(記入用!J1994,0))</f>
        <v/>
      </c>
      <c r="M1994" s="28" t="str">
        <f>IF(記入用!K1994="","",記入用!K1994)</f>
        <v/>
      </c>
      <c r="O1994" s="28" t="str">
        <f>IF(記入用!M1994="","",記入用!M1994)</f>
        <v/>
      </c>
      <c r="Q1994" s="28" t="str">
        <f>IF(記入用!L1994="","",記入用!L1994)</f>
        <v/>
      </c>
      <c r="S1994" s="28" t="str">
        <f>IF(記入用!N1994="","",ROUNDUP(記入用!N1994,1))</f>
        <v/>
      </c>
      <c r="U1994" s="28" t="str">
        <f>IF(記入用!O1994="","",ROUNDDOWN(記入用!O1994,0))</f>
        <v/>
      </c>
      <c r="W1994" s="28" t="str">
        <f>IF(記入用!P1994="","",ROUNDDOWN(記入用!P1994,0))</f>
        <v/>
      </c>
    </row>
    <row r="1995" spans="1:23">
      <c r="A1995" s="28" t="str">
        <f>IF(記入用!A1995="","",記入用!A1995)</f>
        <v/>
      </c>
      <c r="B1995" s="28" t="str">
        <f>IF(記入用!B1995="","",記入用!B1995)</f>
        <v/>
      </c>
      <c r="C1995" s="28" t="str">
        <f>IF(記入用!C1995="","",記入用!C1995)</f>
        <v/>
      </c>
      <c r="D1995" s="28" t="str">
        <f>IF(記入用!D1995="","",記入用!D1995)</f>
        <v/>
      </c>
      <c r="E1995" s="28" t="str">
        <f>IF(記入用!E1995="","",記入用!E1995)</f>
        <v/>
      </c>
      <c r="F1995" s="28" t="str">
        <f>IF(記入用!F1995="","",記入用!F1995)</f>
        <v/>
      </c>
      <c r="G1995" s="28" t="str">
        <f>IF(OR(記入用!G1995=0,記入用!H1995=0),"",ROUND((記入用!G1995+記入用!H1995)/2,0))</f>
        <v/>
      </c>
      <c r="I1995" s="28" t="str">
        <f>IF(記入用!I1995="","",記入用!I1995)</f>
        <v/>
      </c>
      <c r="K1995" s="28" t="str">
        <f>IF(記入用!J1995="","",ROUNDDOWN(記入用!J1995,0))</f>
        <v/>
      </c>
      <c r="M1995" s="28" t="str">
        <f>IF(記入用!K1995="","",記入用!K1995)</f>
        <v/>
      </c>
      <c r="O1995" s="28" t="str">
        <f>IF(記入用!M1995="","",記入用!M1995)</f>
        <v/>
      </c>
      <c r="Q1995" s="28" t="str">
        <f>IF(記入用!L1995="","",記入用!L1995)</f>
        <v/>
      </c>
      <c r="S1995" s="28" t="str">
        <f>IF(記入用!N1995="","",ROUNDUP(記入用!N1995,1))</f>
        <v/>
      </c>
      <c r="U1995" s="28" t="str">
        <f>IF(記入用!O1995="","",ROUNDDOWN(記入用!O1995,0))</f>
        <v/>
      </c>
      <c r="W1995" s="28" t="str">
        <f>IF(記入用!P1995="","",ROUNDDOWN(記入用!P1995,0))</f>
        <v/>
      </c>
    </row>
    <row r="1996" spans="1:23">
      <c r="A1996" s="28" t="str">
        <f>IF(記入用!A1996="","",記入用!A1996)</f>
        <v/>
      </c>
      <c r="B1996" s="28" t="str">
        <f>IF(記入用!B1996="","",記入用!B1996)</f>
        <v/>
      </c>
      <c r="C1996" s="28" t="str">
        <f>IF(記入用!C1996="","",記入用!C1996)</f>
        <v/>
      </c>
      <c r="D1996" s="28" t="str">
        <f>IF(記入用!D1996="","",記入用!D1996)</f>
        <v/>
      </c>
      <c r="E1996" s="28" t="str">
        <f>IF(記入用!E1996="","",記入用!E1996)</f>
        <v/>
      </c>
      <c r="F1996" s="28" t="str">
        <f>IF(記入用!F1996="","",記入用!F1996)</f>
        <v/>
      </c>
      <c r="G1996" s="28" t="str">
        <f>IF(OR(記入用!G1996=0,記入用!H1996=0),"",ROUND((記入用!G1996+記入用!H1996)/2,0))</f>
        <v/>
      </c>
      <c r="I1996" s="28" t="str">
        <f>IF(記入用!I1996="","",記入用!I1996)</f>
        <v/>
      </c>
      <c r="K1996" s="28" t="str">
        <f>IF(記入用!J1996="","",ROUNDDOWN(記入用!J1996,0))</f>
        <v/>
      </c>
      <c r="M1996" s="28" t="str">
        <f>IF(記入用!K1996="","",記入用!K1996)</f>
        <v/>
      </c>
      <c r="O1996" s="28" t="str">
        <f>IF(記入用!M1996="","",記入用!M1996)</f>
        <v/>
      </c>
      <c r="Q1996" s="28" t="str">
        <f>IF(記入用!L1996="","",記入用!L1996)</f>
        <v/>
      </c>
      <c r="S1996" s="28" t="str">
        <f>IF(記入用!N1996="","",ROUNDUP(記入用!N1996,1))</f>
        <v/>
      </c>
      <c r="U1996" s="28" t="str">
        <f>IF(記入用!O1996="","",ROUNDDOWN(記入用!O1996,0))</f>
        <v/>
      </c>
      <c r="W1996" s="28" t="str">
        <f>IF(記入用!P1996="","",ROUNDDOWN(記入用!P1996,0))</f>
        <v/>
      </c>
    </row>
    <row r="1997" spans="1:23">
      <c r="A1997" s="28" t="str">
        <f>IF(記入用!A1997="","",記入用!A1997)</f>
        <v/>
      </c>
      <c r="B1997" s="28" t="str">
        <f>IF(記入用!B1997="","",記入用!B1997)</f>
        <v/>
      </c>
      <c r="C1997" s="28" t="str">
        <f>IF(記入用!C1997="","",記入用!C1997)</f>
        <v/>
      </c>
      <c r="D1997" s="28" t="str">
        <f>IF(記入用!D1997="","",記入用!D1997)</f>
        <v/>
      </c>
      <c r="E1997" s="28" t="str">
        <f>IF(記入用!E1997="","",記入用!E1997)</f>
        <v/>
      </c>
      <c r="F1997" s="28" t="str">
        <f>IF(記入用!F1997="","",記入用!F1997)</f>
        <v/>
      </c>
      <c r="G1997" s="28" t="str">
        <f>IF(OR(記入用!G1997=0,記入用!H1997=0),"",ROUND((記入用!G1997+記入用!H1997)/2,0))</f>
        <v/>
      </c>
      <c r="I1997" s="28" t="str">
        <f>IF(記入用!I1997="","",記入用!I1997)</f>
        <v/>
      </c>
      <c r="K1997" s="28" t="str">
        <f>IF(記入用!J1997="","",ROUNDDOWN(記入用!J1997,0))</f>
        <v/>
      </c>
      <c r="M1997" s="28" t="str">
        <f>IF(記入用!K1997="","",記入用!K1997)</f>
        <v/>
      </c>
      <c r="O1997" s="28" t="str">
        <f>IF(記入用!M1997="","",記入用!M1997)</f>
        <v/>
      </c>
      <c r="Q1997" s="28" t="str">
        <f>IF(記入用!L1997="","",記入用!L1997)</f>
        <v/>
      </c>
      <c r="S1997" s="28" t="str">
        <f>IF(記入用!N1997="","",ROUNDUP(記入用!N1997,1))</f>
        <v/>
      </c>
      <c r="U1997" s="28" t="str">
        <f>IF(記入用!O1997="","",ROUNDDOWN(記入用!O1997,0))</f>
        <v/>
      </c>
      <c r="W1997" s="28" t="str">
        <f>IF(記入用!P1997="","",ROUNDDOWN(記入用!P1997,0))</f>
        <v/>
      </c>
    </row>
    <row r="1998" spans="1:23">
      <c r="A1998" s="28" t="str">
        <f>IF(記入用!A1998="","",記入用!A1998)</f>
        <v/>
      </c>
      <c r="B1998" s="28" t="str">
        <f>IF(記入用!B1998="","",記入用!B1998)</f>
        <v/>
      </c>
      <c r="C1998" s="28" t="str">
        <f>IF(記入用!C1998="","",記入用!C1998)</f>
        <v/>
      </c>
      <c r="D1998" s="28" t="str">
        <f>IF(記入用!D1998="","",記入用!D1998)</f>
        <v/>
      </c>
      <c r="E1998" s="28" t="str">
        <f>IF(記入用!E1998="","",記入用!E1998)</f>
        <v/>
      </c>
      <c r="F1998" s="28" t="str">
        <f>IF(記入用!F1998="","",記入用!F1998)</f>
        <v/>
      </c>
      <c r="G1998" s="28" t="str">
        <f>IF(OR(記入用!G1998=0,記入用!H1998=0),"",ROUND((記入用!G1998+記入用!H1998)/2,0))</f>
        <v/>
      </c>
      <c r="I1998" s="28" t="str">
        <f>IF(記入用!I1998="","",記入用!I1998)</f>
        <v/>
      </c>
      <c r="K1998" s="28" t="str">
        <f>IF(記入用!J1998="","",ROUNDDOWN(記入用!J1998,0))</f>
        <v/>
      </c>
      <c r="M1998" s="28" t="str">
        <f>IF(記入用!K1998="","",記入用!K1998)</f>
        <v/>
      </c>
      <c r="O1998" s="28" t="str">
        <f>IF(記入用!M1998="","",記入用!M1998)</f>
        <v/>
      </c>
      <c r="Q1998" s="28" t="str">
        <f>IF(記入用!L1998="","",記入用!L1998)</f>
        <v/>
      </c>
      <c r="S1998" s="28" t="str">
        <f>IF(記入用!N1998="","",ROUNDUP(記入用!N1998,1))</f>
        <v/>
      </c>
      <c r="U1998" s="28" t="str">
        <f>IF(記入用!O1998="","",ROUNDDOWN(記入用!O1998,0))</f>
        <v/>
      </c>
      <c r="W1998" s="28" t="str">
        <f>IF(記入用!P1998="","",ROUNDDOWN(記入用!P1998,0))</f>
        <v/>
      </c>
    </row>
    <row r="1999" spans="1:23">
      <c r="A1999" s="28" t="str">
        <f>IF(記入用!A1999="","",記入用!A1999)</f>
        <v/>
      </c>
      <c r="B1999" s="28" t="str">
        <f>IF(記入用!B1999="","",記入用!B1999)</f>
        <v/>
      </c>
      <c r="C1999" s="28" t="str">
        <f>IF(記入用!C1999="","",記入用!C1999)</f>
        <v/>
      </c>
      <c r="D1999" s="28" t="str">
        <f>IF(記入用!D1999="","",記入用!D1999)</f>
        <v/>
      </c>
      <c r="E1999" s="28" t="str">
        <f>IF(記入用!E1999="","",記入用!E1999)</f>
        <v/>
      </c>
      <c r="F1999" s="28" t="str">
        <f>IF(記入用!F1999="","",記入用!F1999)</f>
        <v/>
      </c>
      <c r="G1999" s="28" t="str">
        <f>IF(OR(記入用!G1999=0,記入用!H1999=0),"",ROUND((記入用!G1999+記入用!H1999)/2,0))</f>
        <v/>
      </c>
      <c r="I1999" s="28" t="str">
        <f>IF(記入用!I1999="","",記入用!I1999)</f>
        <v/>
      </c>
      <c r="K1999" s="28" t="str">
        <f>IF(記入用!J1999="","",ROUNDDOWN(記入用!J1999,0))</f>
        <v/>
      </c>
      <c r="M1999" s="28" t="str">
        <f>IF(記入用!K1999="","",記入用!K1999)</f>
        <v/>
      </c>
      <c r="O1999" s="28" t="str">
        <f>IF(記入用!M1999="","",記入用!M1999)</f>
        <v/>
      </c>
      <c r="Q1999" s="28" t="str">
        <f>IF(記入用!L1999="","",記入用!L1999)</f>
        <v/>
      </c>
      <c r="S1999" s="28" t="str">
        <f>IF(記入用!N1999="","",ROUNDUP(記入用!N1999,1))</f>
        <v/>
      </c>
      <c r="U1999" s="28" t="str">
        <f>IF(記入用!O1999="","",ROUNDDOWN(記入用!O1999,0))</f>
        <v/>
      </c>
      <c r="W1999" s="28" t="str">
        <f>IF(記入用!P1999="","",ROUNDDOWN(記入用!P1999,0))</f>
        <v/>
      </c>
    </row>
    <row r="2000" spans="1:23">
      <c r="A2000" s="28" t="str">
        <f>IF(記入用!A2000="","",記入用!A2000)</f>
        <v/>
      </c>
      <c r="B2000" s="28" t="str">
        <f>IF(記入用!B2000="","",記入用!B2000)</f>
        <v/>
      </c>
      <c r="C2000" s="28" t="str">
        <f>IF(記入用!C2000="","",記入用!C2000)</f>
        <v/>
      </c>
      <c r="D2000" s="28" t="str">
        <f>IF(記入用!D2000="","",記入用!D2000)</f>
        <v/>
      </c>
      <c r="E2000" s="28" t="str">
        <f>IF(記入用!E2000="","",記入用!E2000)</f>
        <v/>
      </c>
      <c r="F2000" s="28" t="str">
        <f>IF(記入用!F2000="","",記入用!F2000)</f>
        <v/>
      </c>
      <c r="G2000" s="28" t="str">
        <f>IF(OR(記入用!G2000=0,記入用!H2000=0),"",ROUND((記入用!G2000+記入用!H2000)/2,0))</f>
        <v/>
      </c>
      <c r="I2000" s="28" t="str">
        <f>IF(記入用!I2000="","",記入用!I2000)</f>
        <v/>
      </c>
      <c r="K2000" s="28" t="str">
        <f>IF(記入用!J2000="","",ROUNDDOWN(記入用!J2000,0))</f>
        <v/>
      </c>
      <c r="M2000" s="28" t="str">
        <f>IF(記入用!K2000="","",記入用!K2000)</f>
        <v/>
      </c>
      <c r="O2000" s="28" t="str">
        <f>IF(記入用!M2000="","",記入用!M2000)</f>
        <v/>
      </c>
      <c r="Q2000" s="28" t="str">
        <f>IF(記入用!L2000="","",記入用!L2000)</f>
        <v/>
      </c>
      <c r="S2000" s="28" t="str">
        <f>IF(記入用!N2000="","",ROUNDUP(記入用!N2000,1))</f>
        <v/>
      </c>
      <c r="U2000" s="28" t="str">
        <f>IF(記入用!O2000="","",ROUNDDOWN(記入用!O2000,0))</f>
        <v/>
      </c>
      <c r="W2000" s="28" t="str">
        <f>IF(記入用!P2000="","",ROUNDDOWN(記入用!P2000,0))</f>
        <v/>
      </c>
    </row>
    <row r="2001" spans="1:23">
      <c r="A2001" s="28" t="str">
        <f>IF(記入用!A2001="","",記入用!A2001)</f>
        <v/>
      </c>
      <c r="B2001" s="28" t="str">
        <f>IF(記入用!B2001="","",記入用!B2001)</f>
        <v/>
      </c>
      <c r="C2001" s="28" t="str">
        <f>IF(記入用!C2001="","",記入用!C2001)</f>
        <v/>
      </c>
      <c r="D2001" s="28" t="str">
        <f>IF(記入用!D2001="","",記入用!D2001)</f>
        <v/>
      </c>
      <c r="E2001" s="28" t="str">
        <f>IF(記入用!E2001="","",記入用!E2001)</f>
        <v/>
      </c>
      <c r="F2001" s="28" t="str">
        <f>IF(記入用!F2001="","",記入用!F2001)</f>
        <v/>
      </c>
      <c r="G2001" s="28" t="str">
        <f>IF(OR(記入用!G2001=0,記入用!H2001=0),"",ROUND((記入用!G2001+記入用!H2001)/2,0))</f>
        <v/>
      </c>
      <c r="I2001" s="28" t="str">
        <f>IF(記入用!I2001="","",記入用!I2001)</f>
        <v/>
      </c>
      <c r="K2001" s="28" t="str">
        <f>IF(記入用!J2001="","",ROUNDDOWN(記入用!J2001,0))</f>
        <v/>
      </c>
      <c r="M2001" s="28" t="str">
        <f>IF(記入用!K2001="","",記入用!K2001)</f>
        <v/>
      </c>
      <c r="O2001" s="28" t="str">
        <f>IF(記入用!M2001="","",記入用!M2001)</f>
        <v/>
      </c>
      <c r="Q2001" s="28" t="str">
        <f>IF(記入用!L2001="","",記入用!L2001)</f>
        <v/>
      </c>
      <c r="S2001" s="28" t="str">
        <f>IF(記入用!N2001="","",ROUNDUP(記入用!N2001,1))</f>
        <v/>
      </c>
      <c r="U2001" s="28" t="str">
        <f>IF(記入用!O2001="","",ROUNDDOWN(記入用!O2001,0))</f>
        <v/>
      </c>
      <c r="W2001" s="28" t="str">
        <f>IF(記入用!P2001="","",ROUNDDOWN(記入用!P2001,0))</f>
        <v/>
      </c>
    </row>
    <row r="2002" spans="1:23">
      <c r="A2002" s="28" t="str">
        <f>IF(記入用!A2002="","",記入用!A2002)</f>
        <v/>
      </c>
      <c r="B2002" s="28" t="str">
        <f>IF(記入用!B2002="","",記入用!B2002)</f>
        <v/>
      </c>
      <c r="C2002" s="28" t="str">
        <f>IF(記入用!C2002="","",記入用!C2002)</f>
        <v/>
      </c>
      <c r="D2002" s="28" t="str">
        <f>IF(記入用!D2002="","",記入用!D2002)</f>
        <v/>
      </c>
      <c r="E2002" s="28" t="str">
        <f>IF(記入用!E2002="","",記入用!E2002)</f>
        <v/>
      </c>
      <c r="F2002" s="28" t="str">
        <f>IF(記入用!F2002="","",記入用!F2002)</f>
        <v/>
      </c>
      <c r="G2002" s="28" t="str">
        <f>IF(OR(記入用!G2002=0,記入用!H2002=0),"",ROUND((記入用!G2002+記入用!H2002)/2,0))</f>
        <v/>
      </c>
      <c r="I2002" s="28" t="str">
        <f>IF(記入用!I2002="","",記入用!I2002)</f>
        <v/>
      </c>
      <c r="K2002" s="28" t="str">
        <f>IF(記入用!J2002="","",ROUNDDOWN(記入用!J2002,0))</f>
        <v/>
      </c>
      <c r="M2002" s="28" t="str">
        <f>IF(記入用!K2002="","",記入用!K2002)</f>
        <v/>
      </c>
      <c r="O2002" s="28" t="str">
        <f>IF(記入用!M2002="","",記入用!M2002)</f>
        <v/>
      </c>
      <c r="Q2002" s="28" t="str">
        <f>IF(記入用!L2002="","",記入用!L2002)</f>
        <v/>
      </c>
      <c r="S2002" s="28" t="str">
        <f>IF(記入用!N2002="","",ROUNDUP(記入用!N2002,1))</f>
        <v/>
      </c>
      <c r="U2002" s="28" t="str">
        <f>IF(記入用!O2002="","",ROUNDDOWN(記入用!O2002,0))</f>
        <v/>
      </c>
      <c r="W2002" s="28" t="str">
        <f>IF(記入用!P2002="","",ROUNDDOWN(記入用!P2002,0))</f>
        <v/>
      </c>
    </row>
    <row r="2003" spans="1:23">
      <c r="A2003" s="28" t="str">
        <f>IF(記入用!A2003="","",記入用!A2003)</f>
        <v/>
      </c>
      <c r="B2003" s="28" t="str">
        <f>IF(記入用!B2003="","",記入用!B2003)</f>
        <v/>
      </c>
      <c r="C2003" s="28" t="str">
        <f>IF(記入用!C2003="","",記入用!C2003)</f>
        <v/>
      </c>
      <c r="D2003" s="28" t="str">
        <f>IF(記入用!D2003="","",記入用!D2003)</f>
        <v/>
      </c>
      <c r="E2003" s="28" t="str">
        <f>IF(記入用!E2003="","",記入用!E2003)</f>
        <v/>
      </c>
      <c r="F2003" s="28" t="str">
        <f>IF(記入用!F2003="","",記入用!F2003)</f>
        <v/>
      </c>
      <c r="G2003" s="28" t="str">
        <f>IF(OR(記入用!G2003=0,記入用!H2003=0),"",ROUND((記入用!G2003+記入用!H2003)/2,0))</f>
        <v/>
      </c>
      <c r="I2003" s="28" t="str">
        <f>IF(記入用!I2003="","",記入用!I2003)</f>
        <v/>
      </c>
      <c r="K2003" s="28" t="str">
        <f>IF(記入用!J2003="","",ROUNDDOWN(記入用!J2003,0))</f>
        <v/>
      </c>
      <c r="M2003" s="28" t="str">
        <f>IF(記入用!K2003="","",記入用!K2003)</f>
        <v/>
      </c>
      <c r="O2003" s="28" t="str">
        <f>IF(記入用!M2003="","",記入用!M2003)</f>
        <v/>
      </c>
      <c r="Q2003" s="28" t="str">
        <f>IF(記入用!L2003="","",記入用!L2003)</f>
        <v/>
      </c>
      <c r="S2003" s="28" t="str">
        <f>IF(記入用!N2003="","",ROUNDUP(記入用!N2003,1))</f>
        <v/>
      </c>
      <c r="U2003" s="28" t="str">
        <f>IF(記入用!O2003="","",ROUNDDOWN(記入用!O2003,0))</f>
        <v/>
      </c>
      <c r="W2003" s="28" t="str">
        <f>IF(記入用!P2003="","",ROUNDDOWN(記入用!P2003,0))</f>
        <v/>
      </c>
    </row>
    <row r="2004" spans="1:23">
      <c r="A2004" s="28" t="str">
        <f>IF(記入用!A2004="","",記入用!A2004)</f>
        <v/>
      </c>
      <c r="B2004" s="28" t="str">
        <f>IF(記入用!B2004="","",記入用!B2004)</f>
        <v/>
      </c>
      <c r="C2004" s="28" t="str">
        <f>IF(記入用!C2004="","",記入用!C2004)</f>
        <v/>
      </c>
      <c r="D2004" s="28" t="str">
        <f>IF(記入用!D2004="","",記入用!D2004)</f>
        <v/>
      </c>
      <c r="E2004" s="28" t="str">
        <f>IF(記入用!E2004="","",記入用!E2004)</f>
        <v/>
      </c>
      <c r="F2004" s="28" t="str">
        <f>IF(記入用!F2004="","",記入用!F2004)</f>
        <v/>
      </c>
      <c r="G2004" s="28" t="str">
        <f>IF(OR(記入用!G2004=0,記入用!H2004=0),"",ROUND((記入用!G2004+記入用!H2004)/2,0))</f>
        <v/>
      </c>
      <c r="I2004" s="28" t="str">
        <f>IF(記入用!I2004="","",記入用!I2004)</f>
        <v/>
      </c>
      <c r="K2004" s="28" t="str">
        <f>IF(記入用!J2004="","",ROUNDDOWN(記入用!J2004,0))</f>
        <v/>
      </c>
      <c r="M2004" s="28" t="str">
        <f>IF(記入用!K2004="","",記入用!K2004)</f>
        <v/>
      </c>
      <c r="O2004" s="28" t="str">
        <f>IF(記入用!M2004="","",記入用!M2004)</f>
        <v/>
      </c>
      <c r="Q2004" s="28" t="str">
        <f>IF(記入用!L2004="","",記入用!L2004)</f>
        <v/>
      </c>
      <c r="S2004" s="28" t="str">
        <f>IF(記入用!N2004="","",ROUNDUP(記入用!N2004,1))</f>
        <v/>
      </c>
      <c r="U2004" s="28" t="str">
        <f>IF(記入用!O2004="","",ROUNDDOWN(記入用!O2004,0))</f>
        <v/>
      </c>
      <c r="W2004" s="28" t="str">
        <f>IF(記入用!P2004="","",ROUNDDOWN(記入用!P2004,0))</f>
        <v/>
      </c>
    </row>
    <row r="2005" spans="1:23">
      <c r="A2005" s="28" t="str">
        <f>IF(記入用!A2005="","",記入用!A2005)</f>
        <v/>
      </c>
      <c r="B2005" s="28" t="str">
        <f>IF(記入用!B2005="","",記入用!B2005)</f>
        <v/>
      </c>
      <c r="C2005" s="28" t="str">
        <f>IF(記入用!C2005="","",記入用!C2005)</f>
        <v/>
      </c>
      <c r="D2005" s="28" t="str">
        <f>IF(記入用!D2005="","",記入用!D2005)</f>
        <v/>
      </c>
      <c r="E2005" s="28" t="str">
        <f>IF(記入用!E2005="","",記入用!E2005)</f>
        <v/>
      </c>
      <c r="F2005" s="28" t="str">
        <f>IF(記入用!F2005="","",記入用!F2005)</f>
        <v/>
      </c>
      <c r="G2005" s="28" t="str">
        <f>IF(OR(記入用!G2005=0,記入用!H2005=0),"",ROUND((記入用!G2005+記入用!H2005)/2,0))</f>
        <v/>
      </c>
      <c r="I2005" s="28" t="str">
        <f>IF(記入用!I2005="","",記入用!I2005)</f>
        <v/>
      </c>
      <c r="K2005" s="28" t="str">
        <f>IF(記入用!J2005="","",ROUNDDOWN(記入用!J2005,0))</f>
        <v/>
      </c>
      <c r="M2005" s="28" t="str">
        <f>IF(記入用!K2005="","",記入用!K2005)</f>
        <v/>
      </c>
      <c r="O2005" s="28" t="str">
        <f>IF(記入用!M2005="","",記入用!M2005)</f>
        <v/>
      </c>
      <c r="Q2005" s="28" t="str">
        <f>IF(記入用!L2005="","",記入用!L2005)</f>
        <v/>
      </c>
      <c r="S2005" s="28" t="str">
        <f>IF(記入用!N2005="","",ROUNDUP(記入用!N2005,1))</f>
        <v/>
      </c>
      <c r="U2005" s="28" t="str">
        <f>IF(記入用!O2005="","",ROUNDDOWN(記入用!O2005,0))</f>
        <v/>
      </c>
      <c r="W2005" s="28" t="str">
        <f>IF(記入用!P2005="","",ROUNDDOWN(記入用!P2005,0))</f>
        <v/>
      </c>
    </row>
    <row r="2006" spans="1:23">
      <c r="A2006" s="28" t="str">
        <f>IF(記入用!A2006="","",記入用!A2006)</f>
        <v/>
      </c>
      <c r="B2006" s="28" t="str">
        <f>IF(記入用!B2006="","",記入用!B2006)</f>
        <v/>
      </c>
      <c r="C2006" s="28" t="str">
        <f>IF(記入用!C2006="","",記入用!C2006)</f>
        <v/>
      </c>
      <c r="D2006" s="28" t="str">
        <f>IF(記入用!D2006="","",記入用!D2006)</f>
        <v/>
      </c>
      <c r="E2006" s="28" t="str">
        <f>IF(記入用!E2006="","",記入用!E2006)</f>
        <v/>
      </c>
      <c r="F2006" s="28" t="str">
        <f>IF(記入用!F2006="","",記入用!F2006)</f>
        <v/>
      </c>
      <c r="G2006" s="28" t="str">
        <f>IF(OR(記入用!G2006=0,記入用!H2006=0),"",ROUND((記入用!G2006+記入用!H2006)/2,0))</f>
        <v/>
      </c>
      <c r="I2006" s="28" t="str">
        <f>IF(記入用!I2006="","",記入用!I2006)</f>
        <v/>
      </c>
      <c r="K2006" s="28" t="str">
        <f>IF(記入用!J2006="","",ROUNDDOWN(記入用!J2006,0))</f>
        <v/>
      </c>
      <c r="M2006" s="28" t="str">
        <f>IF(記入用!K2006="","",記入用!K2006)</f>
        <v/>
      </c>
      <c r="O2006" s="28" t="str">
        <f>IF(記入用!M2006="","",記入用!M2006)</f>
        <v/>
      </c>
      <c r="Q2006" s="28" t="str">
        <f>IF(記入用!L2006="","",記入用!L2006)</f>
        <v/>
      </c>
      <c r="S2006" s="28" t="str">
        <f>IF(記入用!N2006="","",ROUNDUP(記入用!N2006,1))</f>
        <v/>
      </c>
      <c r="U2006" s="28" t="str">
        <f>IF(記入用!O2006="","",ROUNDDOWN(記入用!O2006,0))</f>
        <v/>
      </c>
      <c r="W2006" s="28" t="str">
        <f>IF(記入用!P2006="","",ROUNDDOWN(記入用!P2006,0))</f>
        <v/>
      </c>
    </row>
    <row r="2007" spans="1:23">
      <c r="A2007" s="28" t="str">
        <f>IF(記入用!A2007="","",記入用!A2007)</f>
        <v/>
      </c>
      <c r="B2007" s="28" t="str">
        <f>IF(記入用!B2007="","",記入用!B2007)</f>
        <v/>
      </c>
      <c r="C2007" s="28" t="str">
        <f>IF(記入用!C2007="","",記入用!C2007)</f>
        <v/>
      </c>
      <c r="D2007" s="28" t="str">
        <f>IF(記入用!D2007="","",記入用!D2007)</f>
        <v/>
      </c>
      <c r="E2007" s="28" t="str">
        <f>IF(記入用!E2007="","",記入用!E2007)</f>
        <v/>
      </c>
      <c r="F2007" s="28" t="str">
        <f>IF(記入用!F2007="","",記入用!F2007)</f>
        <v/>
      </c>
      <c r="G2007" s="28" t="str">
        <f>IF(OR(記入用!G2007=0,記入用!H2007=0),"",ROUND((記入用!G2007+記入用!H2007)/2,0))</f>
        <v/>
      </c>
      <c r="I2007" s="28" t="str">
        <f>IF(記入用!I2007="","",記入用!I2007)</f>
        <v/>
      </c>
      <c r="K2007" s="28" t="str">
        <f>IF(記入用!J2007="","",ROUNDDOWN(記入用!J2007,0))</f>
        <v/>
      </c>
      <c r="M2007" s="28" t="str">
        <f>IF(記入用!K2007="","",記入用!K2007)</f>
        <v/>
      </c>
      <c r="O2007" s="28" t="str">
        <f>IF(記入用!M2007="","",記入用!M2007)</f>
        <v/>
      </c>
      <c r="Q2007" s="28" t="str">
        <f>IF(記入用!L2007="","",記入用!L2007)</f>
        <v/>
      </c>
      <c r="S2007" s="28" t="str">
        <f>IF(記入用!N2007="","",ROUNDUP(記入用!N2007,1))</f>
        <v/>
      </c>
      <c r="U2007" s="28" t="str">
        <f>IF(記入用!O2007="","",ROUNDDOWN(記入用!O2007,0))</f>
        <v/>
      </c>
      <c r="W2007" s="28" t="str">
        <f>IF(記入用!P2007="","",ROUNDDOWN(記入用!P2007,0))</f>
        <v/>
      </c>
    </row>
    <row r="2008" spans="1:23">
      <c r="A2008" s="28" t="str">
        <f>IF(記入用!A2008="","",記入用!A2008)</f>
        <v/>
      </c>
      <c r="B2008" s="28" t="str">
        <f>IF(記入用!B2008="","",記入用!B2008)</f>
        <v/>
      </c>
      <c r="C2008" s="28" t="str">
        <f>IF(記入用!C2008="","",記入用!C2008)</f>
        <v/>
      </c>
      <c r="D2008" s="28" t="str">
        <f>IF(記入用!D2008="","",記入用!D2008)</f>
        <v/>
      </c>
      <c r="E2008" s="28" t="str">
        <f>IF(記入用!E2008="","",記入用!E2008)</f>
        <v/>
      </c>
      <c r="F2008" s="28" t="str">
        <f>IF(記入用!F2008="","",記入用!F2008)</f>
        <v/>
      </c>
      <c r="G2008" s="28" t="str">
        <f>IF(OR(記入用!G2008=0,記入用!H2008=0),"",ROUND((記入用!G2008+記入用!H2008)/2,0))</f>
        <v/>
      </c>
      <c r="I2008" s="28" t="str">
        <f>IF(記入用!I2008="","",記入用!I2008)</f>
        <v/>
      </c>
      <c r="K2008" s="28" t="str">
        <f>IF(記入用!J2008="","",ROUNDDOWN(記入用!J2008,0))</f>
        <v/>
      </c>
      <c r="M2008" s="28" t="str">
        <f>IF(記入用!K2008="","",記入用!K2008)</f>
        <v/>
      </c>
      <c r="O2008" s="28" t="str">
        <f>IF(記入用!M2008="","",記入用!M2008)</f>
        <v/>
      </c>
      <c r="Q2008" s="28" t="str">
        <f>IF(記入用!L2008="","",記入用!L2008)</f>
        <v/>
      </c>
      <c r="S2008" s="28" t="str">
        <f>IF(記入用!N2008="","",ROUNDUP(記入用!N2008,1))</f>
        <v/>
      </c>
      <c r="U2008" s="28" t="str">
        <f>IF(記入用!O2008="","",ROUNDDOWN(記入用!O2008,0))</f>
        <v/>
      </c>
      <c r="W2008" s="28" t="str">
        <f>IF(記入用!P2008="","",ROUNDDOWN(記入用!P2008,0))</f>
        <v/>
      </c>
    </row>
    <row r="2009" spans="1:23">
      <c r="A2009" s="28" t="str">
        <f>IF(記入用!A2009="","",記入用!A2009)</f>
        <v/>
      </c>
      <c r="B2009" s="28" t="str">
        <f>IF(記入用!B2009="","",記入用!B2009)</f>
        <v/>
      </c>
      <c r="C2009" s="28" t="str">
        <f>IF(記入用!C2009="","",記入用!C2009)</f>
        <v/>
      </c>
      <c r="D2009" s="28" t="str">
        <f>IF(記入用!D2009="","",記入用!D2009)</f>
        <v/>
      </c>
      <c r="E2009" s="28" t="str">
        <f>IF(記入用!E2009="","",記入用!E2009)</f>
        <v/>
      </c>
      <c r="F2009" s="28" t="str">
        <f>IF(記入用!F2009="","",記入用!F2009)</f>
        <v/>
      </c>
      <c r="G2009" s="28" t="str">
        <f>IF(OR(記入用!G2009=0,記入用!H2009=0),"",ROUND((記入用!G2009+記入用!H2009)/2,0))</f>
        <v/>
      </c>
      <c r="I2009" s="28" t="str">
        <f>IF(記入用!I2009="","",記入用!I2009)</f>
        <v/>
      </c>
      <c r="K2009" s="28" t="str">
        <f>IF(記入用!J2009="","",ROUNDDOWN(記入用!J2009,0))</f>
        <v/>
      </c>
      <c r="M2009" s="28" t="str">
        <f>IF(記入用!K2009="","",記入用!K2009)</f>
        <v/>
      </c>
      <c r="O2009" s="28" t="str">
        <f>IF(記入用!M2009="","",記入用!M2009)</f>
        <v/>
      </c>
      <c r="Q2009" s="28" t="str">
        <f>IF(記入用!L2009="","",記入用!L2009)</f>
        <v/>
      </c>
      <c r="S2009" s="28" t="str">
        <f>IF(記入用!N2009="","",ROUNDUP(記入用!N2009,1))</f>
        <v/>
      </c>
      <c r="U2009" s="28" t="str">
        <f>IF(記入用!O2009="","",ROUNDDOWN(記入用!O2009,0))</f>
        <v/>
      </c>
      <c r="W2009" s="28" t="str">
        <f>IF(記入用!P2009="","",ROUNDDOWN(記入用!P2009,0))</f>
        <v/>
      </c>
    </row>
    <row r="2010" spans="1:23">
      <c r="A2010" s="28" t="str">
        <f>IF(記入用!A2010="","",記入用!A2010)</f>
        <v/>
      </c>
      <c r="B2010" s="28" t="str">
        <f>IF(記入用!B2010="","",記入用!B2010)</f>
        <v/>
      </c>
      <c r="C2010" s="28" t="str">
        <f>IF(記入用!C2010="","",記入用!C2010)</f>
        <v/>
      </c>
      <c r="D2010" s="28" t="str">
        <f>IF(記入用!D2010="","",記入用!D2010)</f>
        <v/>
      </c>
      <c r="E2010" s="28" t="str">
        <f>IF(記入用!E2010="","",記入用!E2010)</f>
        <v/>
      </c>
      <c r="F2010" s="28" t="str">
        <f>IF(記入用!F2010="","",記入用!F2010)</f>
        <v/>
      </c>
      <c r="G2010" s="28" t="str">
        <f>IF(OR(記入用!G2010=0,記入用!H2010=0),"",ROUND((記入用!G2010+記入用!H2010)/2,0))</f>
        <v/>
      </c>
      <c r="I2010" s="28" t="str">
        <f>IF(記入用!I2010="","",記入用!I2010)</f>
        <v/>
      </c>
      <c r="K2010" s="28" t="str">
        <f>IF(記入用!J2010="","",ROUNDDOWN(記入用!J2010,0))</f>
        <v/>
      </c>
      <c r="M2010" s="28" t="str">
        <f>IF(記入用!K2010="","",記入用!K2010)</f>
        <v/>
      </c>
      <c r="O2010" s="28" t="str">
        <f>IF(記入用!M2010="","",記入用!M2010)</f>
        <v/>
      </c>
      <c r="Q2010" s="28" t="str">
        <f>IF(記入用!L2010="","",記入用!L2010)</f>
        <v/>
      </c>
      <c r="S2010" s="28" t="str">
        <f>IF(記入用!N2010="","",ROUNDUP(記入用!N2010,1))</f>
        <v/>
      </c>
      <c r="U2010" s="28" t="str">
        <f>IF(記入用!O2010="","",ROUNDDOWN(記入用!O2010,0))</f>
        <v/>
      </c>
      <c r="W2010" s="28" t="str">
        <f>IF(記入用!P2010="","",ROUNDDOWN(記入用!P2010,0))</f>
        <v/>
      </c>
    </row>
    <row r="2011" spans="1:23">
      <c r="A2011" s="28" t="str">
        <f>IF(記入用!A2011="","",記入用!A2011)</f>
        <v/>
      </c>
      <c r="B2011" s="28" t="str">
        <f>IF(記入用!B2011="","",記入用!B2011)</f>
        <v/>
      </c>
      <c r="C2011" s="28" t="str">
        <f>IF(記入用!C2011="","",記入用!C2011)</f>
        <v/>
      </c>
      <c r="D2011" s="28" t="str">
        <f>IF(記入用!D2011="","",記入用!D2011)</f>
        <v/>
      </c>
      <c r="E2011" s="28" t="str">
        <f>IF(記入用!E2011="","",記入用!E2011)</f>
        <v/>
      </c>
      <c r="F2011" s="28" t="str">
        <f>IF(記入用!F2011="","",記入用!F2011)</f>
        <v/>
      </c>
      <c r="G2011" s="28" t="str">
        <f>IF(OR(記入用!G2011=0,記入用!H2011=0),"",ROUND((記入用!G2011+記入用!H2011)/2,0))</f>
        <v/>
      </c>
      <c r="I2011" s="28" t="str">
        <f>IF(記入用!I2011="","",記入用!I2011)</f>
        <v/>
      </c>
      <c r="K2011" s="28" t="str">
        <f>IF(記入用!J2011="","",ROUNDDOWN(記入用!J2011,0))</f>
        <v/>
      </c>
      <c r="M2011" s="28" t="str">
        <f>IF(記入用!K2011="","",記入用!K2011)</f>
        <v/>
      </c>
      <c r="O2011" s="28" t="str">
        <f>IF(記入用!M2011="","",記入用!M2011)</f>
        <v/>
      </c>
      <c r="Q2011" s="28" t="str">
        <f>IF(記入用!L2011="","",記入用!L2011)</f>
        <v/>
      </c>
      <c r="S2011" s="28" t="str">
        <f>IF(記入用!N2011="","",ROUNDUP(記入用!N2011,1))</f>
        <v/>
      </c>
      <c r="U2011" s="28" t="str">
        <f>IF(記入用!O2011="","",ROUNDDOWN(記入用!O2011,0))</f>
        <v/>
      </c>
      <c r="W2011" s="28" t="str">
        <f>IF(記入用!P2011="","",ROUNDDOWN(記入用!P2011,0))</f>
        <v/>
      </c>
    </row>
    <row r="2012" spans="1:23">
      <c r="A2012" s="28" t="str">
        <f>IF(記入用!A2012="","",記入用!A2012)</f>
        <v/>
      </c>
      <c r="B2012" s="28" t="str">
        <f>IF(記入用!B2012="","",記入用!B2012)</f>
        <v/>
      </c>
      <c r="C2012" s="28" t="str">
        <f>IF(記入用!C2012="","",記入用!C2012)</f>
        <v/>
      </c>
      <c r="D2012" s="28" t="str">
        <f>IF(記入用!D2012="","",記入用!D2012)</f>
        <v/>
      </c>
      <c r="E2012" s="28" t="str">
        <f>IF(記入用!E2012="","",記入用!E2012)</f>
        <v/>
      </c>
      <c r="F2012" s="28" t="str">
        <f>IF(記入用!F2012="","",記入用!F2012)</f>
        <v/>
      </c>
      <c r="G2012" s="28" t="str">
        <f>IF(OR(記入用!G2012=0,記入用!H2012=0),"",ROUND((記入用!G2012+記入用!H2012)/2,0))</f>
        <v/>
      </c>
      <c r="I2012" s="28" t="str">
        <f>IF(記入用!I2012="","",記入用!I2012)</f>
        <v/>
      </c>
      <c r="K2012" s="28" t="str">
        <f>IF(記入用!J2012="","",ROUNDDOWN(記入用!J2012,0))</f>
        <v/>
      </c>
      <c r="M2012" s="28" t="str">
        <f>IF(記入用!K2012="","",記入用!K2012)</f>
        <v/>
      </c>
      <c r="O2012" s="28" t="str">
        <f>IF(記入用!M2012="","",記入用!M2012)</f>
        <v/>
      </c>
      <c r="Q2012" s="28" t="str">
        <f>IF(記入用!L2012="","",記入用!L2012)</f>
        <v/>
      </c>
      <c r="S2012" s="28" t="str">
        <f>IF(記入用!N2012="","",ROUNDUP(記入用!N2012,1))</f>
        <v/>
      </c>
      <c r="U2012" s="28" t="str">
        <f>IF(記入用!O2012="","",ROUNDDOWN(記入用!O2012,0))</f>
        <v/>
      </c>
      <c r="W2012" s="28" t="str">
        <f>IF(記入用!P2012="","",ROUNDDOWN(記入用!P2012,0))</f>
        <v/>
      </c>
    </row>
    <row r="2013" spans="1:23">
      <c r="A2013" s="28" t="str">
        <f>IF(記入用!A2013="","",記入用!A2013)</f>
        <v/>
      </c>
      <c r="B2013" s="28" t="str">
        <f>IF(記入用!B2013="","",記入用!B2013)</f>
        <v/>
      </c>
      <c r="C2013" s="28" t="str">
        <f>IF(記入用!C2013="","",記入用!C2013)</f>
        <v/>
      </c>
      <c r="D2013" s="28" t="str">
        <f>IF(記入用!D2013="","",記入用!D2013)</f>
        <v/>
      </c>
      <c r="E2013" s="28" t="str">
        <f>IF(記入用!E2013="","",記入用!E2013)</f>
        <v/>
      </c>
      <c r="F2013" s="28" t="str">
        <f>IF(記入用!F2013="","",記入用!F2013)</f>
        <v/>
      </c>
      <c r="G2013" s="28" t="str">
        <f>IF(OR(記入用!G2013=0,記入用!H2013=0),"",ROUND((記入用!G2013+記入用!H2013)/2,0))</f>
        <v/>
      </c>
      <c r="I2013" s="28" t="str">
        <f>IF(記入用!I2013="","",記入用!I2013)</f>
        <v/>
      </c>
      <c r="K2013" s="28" t="str">
        <f>IF(記入用!J2013="","",ROUNDDOWN(記入用!J2013,0))</f>
        <v/>
      </c>
      <c r="M2013" s="28" t="str">
        <f>IF(記入用!K2013="","",記入用!K2013)</f>
        <v/>
      </c>
      <c r="O2013" s="28" t="str">
        <f>IF(記入用!M2013="","",記入用!M2013)</f>
        <v/>
      </c>
      <c r="Q2013" s="28" t="str">
        <f>IF(記入用!L2013="","",記入用!L2013)</f>
        <v/>
      </c>
      <c r="S2013" s="28" t="str">
        <f>IF(記入用!N2013="","",ROUNDUP(記入用!N2013,1))</f>
        <v/>
      </c>
      <c r="U2013" s="28" t="str">
        <f>IF(記入用!O2013="","",ROUNDDOWN(記入用!O2013,0))</f>
        <v/>
      </c>
      <c r="W2013" s="28" t="str">
        <f>IF(記入用!P2013="","",ROUNDDOWN(記入用!P2013,0))</f>
        <v/>
      </c>
    </row>
    <row r="2014" spans="1:23">
      <c r="A2014" s="28" t="str">
        <f>IF(記入用!A2014="","",記入用!A2014)</f>
        <v/>
      </c>
      <c r="B2014" s="28" t="str">
        <f>IF(記入用!B2014="","",記入用!B2014)</f>
        <v/>
      </c>
      <c r="C2014" s="28" t="str">
        <f>IF(記入用!C2014="","",記入用!C2014)</f>
        <v/>
      </c>
      <c r="D2014" s="28" t="str">
        <f>IF(記入用!D2014="","",記入用!D2014)</f>
        <v/>
      </c>
      <c r="E2014" s="28" t="str">
        <f>IF(記入用!E2014="","",記入用!E2014)</f>
        <v/>
      </c>
      <c r="F2014" s="28" t="str">
        <f>IF(記入用!F2014="","",記入用!F2014)</f>
        <v/>
      </c>
      <c r="G2014" s="28" t="str">
        <f>IF(OR(記入用!G2014=0,記入用!H2014=0),"",ROUND((記入用!G2014+記入用!H2014)/2,0))</f>
        <v/>
      </c>
      <c r="I2014" s="28" t="str">
        <f>IF(記入用!I2014="","",記入用!I2014)</f>
        <v/>
      </c>
      <c r="K2014" s="28" t="str">
        <f>IF(記入用!J2014="","",ROUNDDOWN(記入用!J2014,0))</f>
        <v/>
      </c>
      <c r="M2014" s="28" t="str">
        <f>IF(記入用!K2014="","",記入用!K2014)</f>
        <v/>
      </c>
      <c r="O2014" s="28" t="str">
        <f>IF(記入用!M2014="","",記入用!M2014)</f>
        <v/>
      </c>
      <c r="Q2014" s="28" t="str">
        <f>IF(記入用!L2014="","",記入用!L2014)</f>
        <v/>
      </c>
      <c r="S2014" s="28" t="str">
        <f>IF(記入用!N2014="","",ROUNDUP(記入用!N2014,1))</f>
        <v/>
      </c>
      <c r="U2014" s="28" t="str">
        <f>IF(記入用!O2014="","",ROUNDDOWN(記入用!O2014,0))</f>
        <v/>
      </c>
      <c r="W2014" s="28" t="str">
        <f>IF(記入用!P2014="","",ROUNDDOWN(記入用!P2014,0))</f>
        <v/>
      </c>
    </row>
    <row r="2015" spans="1:23">
      <c r="A2015" s="28" t="str">
        <f>IF(記入用!A2015="","",記入用!A2015)</f>
        <v/>
      </c>
      <c r="B2015" s="28" t="str">
        <f>IF(記入用!B2015="","",記入用!B2015)</f>
        <v/>
      </c>
      <c r="C2015" s="28" t="str">
        <f>IF(記入用!C2015="","",記入用!C2015)</f>
        <v/>
      </c>
      <c r="D2015" s="28" t="str">
        <f>IF(記入用!D2015="","",記入用!D2015)</f>
        <v/>
      </c>
      <c r="E2015" s="28" t="str">
        <f>IF(記入用!E2015="","",記入用!E2015)</f>
        <v/>
      </c>
      <c r="F2015" s="28" t="str">
        <f>IF(記入用!F2015="","",記入用!F2015)</f>
        <v/>
      </c>
      <c r="G2015" s="28" t="str">
        <f>IF(OR(記入用!G2015=0,記入用!H2015=0),"",ROUND((記入用!G2015+記入用!H2015)/2,0))</f>
        <v/>
      </c>
      <c r="I2015" s="28" t="str">
        <f>IF(記入用!I2015="","",記入用!I2015)</f>
        <v/>
      </c>
      <c r="K2015" s="28" t="str">
        <f>IF(記入用!J2015="","",ROUNDDOWN(記入用!J2015,0))</f>
        <v/>
      </c>
      <c r="M2015" s="28" t="str">
        <f>IF(記入用!K2015="","",記入用!K2015)</f>
        <v/>
      </c>
      <c r="O2015" s="28" t="str">
        <f>IF(記入用!M2015="","",記入用!M2015)</f>
        <v/>
      </c>
      <c r="Q2015" s="28" t="str">
        <f>IF(記入用!L2015="","",記入用!L2015)</f>
        <v/>
      </c>
      <c r="S2015" s="28" t="str">
        <f>IF(記入用!N2015="","",ROUNDUP(記入用!N2015,1))</f>
        <v/>
      </c>
      <c r="U2015" s="28" t="str">
        <f>IF(記入用!O2015="","",ROUNDDOWN(記入用!O2015,0))</f>
        <v/>
      </c>
      <c r="W2015" s="28" t="str">
        <f>IF(記入用!P2015="","",ROUNDDOWN(記入用!P2015,0))</f>
        <v/>
      </c>
    </row>
    <row r="2016" spans="1:23">
      <c r="A2016" s="28" t="str">
        <f>IF(記入用!A2016="","",記入用!A2016)</f>
        <v/>
      </c>
      <c r="B2016" s="28" t="str">
        <f>IF(記入用!B2016="","",記入用!B2016)</f>
        <v/>
      </c>
      <c r="C2016" s="28" t="str">
        <f>IF(記入用!C2016="","",記入用!C2016)</f>
        <v/>
      </c>
      <c r="D2016" s="28" t="str">
        <f>IF(記入用!D2016="","",記入用!D2016)</f>
        <v/>
      </c>
      <c r="E2016" s="28" t="str">
        <f>IF(記入用!E2016="","",記入用!E2016)</f>
        <v/>
      </c>
      <c r="F2016" s="28" t="str">
        <f>IF(記入用!F2016="","",記入用!F2016)</f>
        <v/>
      </c>
      <c r="G2016" s="28" t="str">
        <f>IF(OR(記入用!G2016=0,記入用!H2016=0),"",ROUND((記入用!G2016+記入用!H2016)/2,0))</f>
        <v/>
      </c>
      <c r="I2016" s="28" t="str">
        <f>IF(記入用!I2016="","",記入用!I2016)</f>
        <v/>
      </c>
      <c r="K2016" s="28" t="str">
        <f>IF(記入用!J2016="","",ROUNDDOWN(記入用!J2016,0))</f>
        <v/>
      </c>
      <c r="M2016" s="28" t="str">
        <f>IF(記入用!K2016="","",記入用!K2016)</f>
        <v/>
      </c>
      <c r="O2016" s="28" t="str">
        <f>IF(記入用!M2016="","",記入用!M2016)</f>
        <v/>
      </c>
      <c r="Q2016" s="28" t="str">
        <f>IF(記入用!L2016="","",記入用!L2016)</f>
        <v/>
      </c>
      <c r="S2016" s="28" t="str">
        <f>IF(記入用!N2016="","",ROUNDUP(記入用!N2016,1))</f>
        <v/>
      </c>
      <c r="U2016" s="28" t="str">
        <f>IF(記入用!O2016="","",ROUNDDOWN(記入用!O2016,0))</f>
        <v/>
      </c>
      <c r="W2016" s="28" t="str">
        <f>IF(記入用!P2016="","",ROUNDDOWN(記入用!P2016,0))</f>
        <v/>
      </c>
    </row>
    <row r="2017" spans="1:23">
      <c r="A2017" s="28" t="str">
        <f>IF(記入用!A2017="","",記入用!A2017)</f>
        <v/>
      </c>
      <c r="B2017" s="28" t="str">
        <f>IF(記入用!B2017="","",記入用!B2017)</f>
        <v/>
      </c>
      <c r="C2017" s="28" t="str">
        <f>IF(記入用!C2017="","",記入用!C2017)</f>
        <v/>
      </c>
      <c r="D2017" s="28" t="str">
        <f>IF(記入用!D2017="","",記入用!D2017)</f>
        <v/>
      </c>
      <c r="E2017" s="28" t="str">
        <f>IF(記入用!E2017="","",記入用!E2017)</f>
        <v/>
      </c>
      <c r="F2017" s="28" t="str">
        <f>IF(記入用!F2017="","",記入用!F2017)</f>
        <v/>
      </c>
      <c r="G2017" s="28" t="str">
        <f>IF(OR(記入用!G2017=0,記入用!H2017=0),"",ROUND((記入用!G2017+記入用!H2017)/2,0))</f>
        <v/>
      </c>
      <c r="I2017" s="28" t="str">
        <f>IF(記入用!I2017="","",記入用!I2017)</f>
        <v/>
      </c>
      <c r="K2017" s="28" t="str">
        <f>IF(記入用!J2017="","",ROUNDDOWN(記入用!J2017,0))</f>
        <v/>
      </c>
      <c r="M2017" s="28" t="str">
        <f>IF(記入用!K2017="","",記入用!K2017)</f>
        <v/>
      </c>
      <c r="O2017" s="28" t="str">
        <f>IF(記入用!M2017="","",記入用!M2017)</f>
        <v/>
      </c>
      <c r="Q2017" s="28" t="str">
        <f>IF(記入用!L2017="","",記入用!L2017)</f>
        <v/>
      </c>
      <c r="S2017" s="28" t="str">
        <f>IF(記入用!N2017="","",ROUNDUP(記入用!N2017,1))</f>
        <v/>
      </c>
      <c r="U2017" s="28" t="str">
        <f>IF(記入用!O2017="","",ROUNDDOWN(記入用!O2017,0))</f>
        <v/>
      </c>
      <c r="W2017" s="28" t="str">
        <f>IF(記入用!P2017="","",ROUNDDOWN(記入用!P2017,0))</f>
        <v/>
      </c>
    </row>
    <row r="2018" spans="1:23">
      <c r="A2018" s="28" t="str">
        <f>IF(記入用!A2018="","",記入用!A2018)</f>
        <v/>
      </c>
      <c r="B2018" s="28" t="str">
        <f>IF(記入用!B2018="","",記入用!B2018)</f>
        <v/>
      </c>
      <c r="C2018" s="28" t="str">
        <f>IF(記入用!C2018="","",記入用!C2018)</f>
        <v/>
      </c>
      <c r="D2018" s="28" t="str">
        <f>IF(記入用!D2018="","",記入用!D2018)</f>
        <v/>
      </c>
      <c r="E2018" s="28" t="str">
        <f>IF(記入用!E2018="","",記入用!E2018)</f>
        <v/>
      </c>
      <c r="F2018" s="28" t="str">
        <f>IF(記入用!F2018="","",記入用!F2018)</f>
        <v/>
      </c>
      <c r="G2018" s="28" t="str">
        <f>IF(OR(記入用!G2018=0,記入用!H2018=0),"",ROUND((記入用!G2018+記入用!H2018)/2,0))</f>
        <v/>
      </c>
      <c r="I2018" s="28" t="str">
        <f>IF(記入用!I2018="","",記入用!I2018)</f>
        <v/>
      </c>
      <c r="K2018" s="28" t="str">
        <f>IF(記入用!J2018="","",ROUNDDOWN(記入用!J2018,0))</f>
        <v/>
      </c>
      <c r="M2018" s="28" t="str">
        <f>IF(記入用!K2018="","",記入用!K2018)</f>
        <v/>
      </c>
      <c r="O2018" s="28" t="str">
        <f>IF(記入用!M2018="","",記入用!M2018)</f>
        <v/>
      </c>
      <c r="Q2018" s="28" t="str">
        <f>IF(記入用!L2018="","",記入用!L2018)</f>
        <v/>
      </c>
      <c r="S2018" s="28" t="str">
        <f>IF(記入用!N2018="","",ROUNDUP(記入用!N2018,1))</f>
        <v/>
      </c>
      <c r="U2018" s="28" t="str">
        <f>IF(記入用!O2018="","",ROUNDDOWN(記入用!O2018,0))</f>
        <v/>
      </c>
      <c r="W2018" s="28" t="str">
        <f>IF(記入用!P2018="","",ROUNDDOWN(記入用!P2018,0))</f>
        <v/>
      </c>
    </row>
    <row r="2019" spans="1:23">
      <c r="A2019" s="28" t="str">
        <f>IF(記入用!A2019="","",記入用!A2019)</f>
        <v/>
      </c>
      <c r="B2019" s="28" t="str">
        <f>IF(記入用!B2019="","",記入用!B2019)</f>
        <v/>
      </c>
      <c r="C2019" s="28" t="str">
        <f>IF(記入用!C2019="","",記入用!C2019)</f>
        <v/>
      </c>
      <c r="D2019" s="28" t="str">
        <f>IF(記入用!D2019="","",記入用!D2019)</f>
        <v/>
      </c>
      <c r="E2019" s="28" t="str">
        <f>IF(記入用!E2019="","",記入用!E2019)</f>
        <v/>
      </c>
      <c r="F2019" s="28" t="str">
        <f>IF(記入用!F2019="","",記入用!F2019)</f>
        <v/>
      </c>
      <c r="G2019" s="28" t="str">
        <f>IF(OR(記入用!G2019=0,記入用!H2019=0),"",ROUND((記入用!G2019+記入用!H2019)/2,0))</f>
        <v/>
      </c>
      <c r="I2019" s="28" t="str">
        <f>IF(記入用!I2019="","",記入用!I2019)</f>
        <v/>
      </c>
      <c r="K2019" s="28" t="str">
        <f>IF(記入用!J2019="","",ROUNDDOWN(記入用!J2019,0))</f>
        <v/>
      </c>
      <c r="M2019" s="28" t="str">
        <f>IF(記入用!K2019="","",記入用!K2019)</f>
        <v/>
      </c>
      <c r="O2019" s="28" t="str">
        <f>IF(記入用!M2019="","",記入用!M2019)</f>
        <v/>
      </c>
      <c r="Q2019" s="28" t="str">
        <f>IF(記入用!L2019="","",記入用!L2019)</f>
        <v/>
      </c>
      <c r="S2019" s="28" t="str">
        <f>IF(記入用!N2019="","",ROUNDUP(記入用!N2019,1))</f>
        <v/>
      </c>
      <c r="U2019" s="28" t="str">
        <f>IF(記入用!O2019="","",ROUNDDOWN(記入用!O2019,0))</f>
        <v/>
      </c>
      <c r="W2019" s="28" t="str">
        <f>IF(記入用!P2019="","",ROUNDDOWN(記入用!P2019,0))</f>
        <v/>
      </c>
    </row>
    <row r="2020" spans="1:23">
      <c r="A2020" s="28" t="str">
        <f>IF(記入用!A2020="","",記入用!A2020)</f>
        <v/>
      </c>
      <c r="B2020" s="28" t="str">
        <f>IF(記入用!B2020="","",記入用!B2020)</f>
        <v/>
      </c>
      <c r="C2020" s="28" t="str">
        <f>IF(記入用!C2020="","",記入用!C2020)</f>
        <v/>
      </c>
      <c r="D2020" s="28" t="str">
        <f>IF(記入用!D2020="","",記入用!D2020)</f>
        <v/>
      </c>
      <c r="E2020" s="28" t="str">
        <f>IF(記入用!E2020="","",記入用!E2020)</f>
        <v/>
      </c>
      <c r="F2020" s="28" t="str">
        <f>IF(記入用!F2020="","",記入用!F2020)</f>
        <v/>
      </c>
      <c r="G2020" s="28" t="str">
        <f>IF(OR(記入用!G2020=0,記入用!H2020=0),"",ROUND((記入用!G2020+記入用!H2020)/2,0))</f>
        <v/>
      </c>
      <c r="I2020" s="28" t="str">
        <f>IF(記入用!I2020="","",記入用!I2020)</f>
        <v/>
      </c>
      <c r="K2020" s="28" t="str">
        <f>IF(記入用!J2020="","",ROUNDDOWN(記入用!J2020,0))</f>
        <v/>
      </c>
      <c r="M2020" s="28" t="str">
        <f>IF(記入用!K2020="","",記入用!K2020)</f>
        <v/>
      </c>
      <c r="O2020" s="28" t="str">
        <f>IF(記入用!M2020="","",記入用!M2020)</f>
        <v/>
      </c>
      <c r="Q2020" s="28" t="str">
        <f>IF(記入用!L2020="","",記入用!L2020)</f>
        <v/>
      </c>
      <c r="S2020" s="28" t="str">
        <f>IF(記入用!N2020="","",ROUNDUP(記入用!N2020,1))</f>
        <v/>
      </c>
      <c r="U2020" s="28" t="str">
        <f>IF(記入用!O2020="","",ROUNDDOWN(記入用!O2020,0))</f>
        <v/>
      </c>
      <c r="W2020" s="28" t="str">
        <f>IF(記入用!P2020="","",ROUNDDOWN(記入用!P2020,0))</f>
        <v/>
      </c>
    </row>
    <row r="2021" spans="1:23">
      <c r="A2021" s="28" t="str">
        <f>IF(記入用!A2021="","",記入用!A2021)</f>
        <v/>
      </c>
      <c r="B2021" s="28" t="str">
        <f>IF(記入用!B2021="","",記入用!B2021)</f>
        <v/>
      </c>
      <c r="C2021" s="28" t="str">
        <f>IF(記入用!C2021="","",記入用!C2021)</f>
        <v/>
      </c>
      <c r="D2021" s="28" t="str">
        <f>IF(記入用!D2021="","",記入用!D2021)</f>
        <v/>
      </c>
      <c r="E2021" s="28" t="str">
        <f>IF(記入用!E2021="","",記入用!E2021)</f>
        <v/>
      </c>
      <c r="F2021" s="28" t="str">
        <f>IF(記入用!F2021="","",記入用!F2021)</f>
        <v/>
      </c>
      <c r="G2021" s="28" t="str">
        <f>IF(OR(記入用!G2021=0,記入用!H2021=0),"",ROUND((記入用!G2021+記入用!H2021)/2,0))</f>
        <v/>
      </c>
      <c r="I2021" s="28" t="str">
        <f>IF(記入用!I2021="","",記入用!I2021)</f>
        <v/>
      </c>
      <c r="K2021" s="28" t="str">
        <f>IF(記入用!J2021="","",ROUNDDOWN(記入用!J2021,0))</f>
        <v/>
      </c>
      <c r="M2021" s="28" t="str">
        <f>IF(記入用!K2021="","",記入用!K2021)</f>
        <v/>
      </c>
      <c r="O2021" s="28" t="str">
        <f>IF(記入用!M2021="","",記入用!M2021)</f>
        <v/>
      </c>
      <c r="Q2021" s="28" t="str">
        <f>IF(記入用!L2021="","",記入用!L2021)</f>
        <v/>
      </c>
      <c r="S2021" s="28" t="str">
        <f>IF(記入用!N2021="","",ROUNDUP(記入用!N2021,1))</f>
        <v/>
      </c>
      <c r="U2021" s="28" t="str">
        <f>IF(記入用!O2021="","",ROUNDDOWN(記入用!O2021,0))</f>
        <v/>
      </c>
      <c r="W2021" s="28" t="str">
        <f>IF(記入用!P2021="","",ROUNDDOWN(記入用!P2021,0))</f>
        <v/>
      </c>
    </row>
    <row r="2022" spans="1:23">
      <c r="A2022" s="28" t="str">
        <f>IF(記入用!A2022="","",記入用!A2022)</f>
        <v/>
      </c>
      <c r="B2022" s="28" t="str">
        <f>IF(記入用!B2022="","",記入用!B2022)</f>
        <v/>
      </c>
      <c r="C2022" s="28" t="str">
        <f>IF(記入用!C2022="","",記入用!C2022)</f>
        <v/>
      </c>
      <c r="D2022" s="28" t="str">
        <f>IF(記入用!D2022="","",記入用!D2022)</f>
        <v/>
      </c>
      <c r="E2022" s="28" t="str">
        <f>IF(記入用!E2022="","",記入用!E2022)</f>
        <v/>
      </c>
      <c r="F2022" s="28" t="str">
        <f>IF(記入用!F2022="","",記入用!F2022)</f>
        <v/>
      </c>
      <c r="G2022" s="28" t="str">
        <f>IF(OR(記入用!G2022=0,記入用!H2022=0),"",ROUND((記入用!G2022+記入用!H2022)/2,0))</f>
        <v/>
      </c>
      <c r="I2022" s="28" t="str">
        <f>IF(記入用!I2022="","",記入用!I2022)</f>
        <v/>
      </c>
      <c r="K2022" s="28" t="str">
        <f>IF(記入用!J2022="","",ROUNDDOWN(記入用!J2022,0))</f>
        <v/>
      </c>
      <c r="M2022" s="28" t="str">
        <f>IF(記入用!K2022="","",記入用!K2022)</f>
        <v/>
      </c>
      <c r="O2022" s="28" t="str">
        <f>IF(記入用!M2022="","",記入用!M2022)</f>
        <v/>
      </c>
      <c r="Q2022" s="28" t="str">
        <f>IF(記入用!L2022="","",記入用!L2022)</f>
        <v/>
      </c>
      <c r="S2022" s="28" t="str">
        <f>IF(記入用!N2022="","",ROUNDUP(記入用!N2022,1))</f>
        <v/>
      </c>
      <c r="U2022" s="28" t="str">
        <f>IF(記入用!O2022="","",ROUNDDOWN(記入用!O2022,0))</f>
        <v/>
      </c>
      <c r="W2022" s="28" t="str">
        <f>IF(記入用!P2022="","",ROUNDDOWN(記入用!P2022,0))</f>
        <v/>
      </c>
    </row>
    <row r="2023" spans="1:23">
      <c r="A2023" s="28" t="str">
        <f>IF(記入用!A2023="","",記入用!A2023)</f>
        <v/>
      </c>
      <c r="B2023" s="28" t="str">
        <f>IF(記入用!B2023="","",記入用!B2023)</f>
        <v/>
      </c>
      <c r="C2023" s="28" t="str">
        <f>IF(記入用!C2023="","",記入用!C2023)</f>
        <v/>
      </c>
      <c r="D2023" s="28" t="str">
        <f>IF(記入用!D2023="","",記入用!D2023)</f>
        <v/>
      </c>
      <c r="E2023" s="28" t="str">
        <f>IF(記入用!E2023="","",記入用!E2023)</f>
        <v/>
      </c>
      <c r="F2023" s="28" t="str">
        <f>IF(記入用!F2023="","",記入用!F2023)</f>
        <v/>
      </c>
      <c r="G2023" s="28" t="str">
        <f>IF(OR(記入用!G2023=0,記入用!H2023=0),"",ROUND((記入用!G2023+記入用!H2023)/2,0))</f>
        <v/>
      </c>
      <c r="I2023" s="28" t="str">
        <f>IF(記入用!I2023="","",記入用!I2023)</f>
        <v/>
      </c>
      <c r="K2023" s="28" t="str">
        <f>IF(記入用!J2023="","",ROUNDDOWN(記入用!J2023,0))</f>
        <v/>
      </c>
      <c r="M2023" s="28" t="str">
        <f>IF(記入用!K2023="","",記入用!K2023)</f>
        <v/>
      </c>
      <c r="O2023" s="28" t="str">
        <f>IF(記入用!M2023="","",記入用!M2023)</f>
        <v/>
      </c>
      <c r="Q2023" s="28" t="str">
        <f>IF(記入用!L2023="","",記入用!L2023)</f>
        <v/>
      </c>
      <c r="S2023" s="28" t="str">
        <f>IF(記入用!N2023="","",ROUNDUP(記入用!N2023,1))</f>
        <v/>
      </c>
      <c r="U2023" s="28" t="str">
        <f>IF(記入用!O2023="","",ROUNDDOWN(記入用!O2023,0))</f>
        <v/>
      </c>
      <c r="W2023" s="28" t="str">
        <f>IF(記入用!P2023="","",ROUNDDOWN(記入用!P2023,0))</f>
        <v/>
      </c>
    </row>
    <row r="2024" spans="1:23">
      <c r="A2024" s="28" t="str">
        <f>IF(記入用!A2024="","",記入用!A2024)</f>
        <v/>
      </c>
      <c r="B2024" s="28" t="str">
        <f>IF(記入用!B2024="","",記入用!B2024)</f>
        <v/>
      </c>
      <c r="C2024" s="28" t="str">
        <f>IF(記入用!C2024="","",記入用!C2024)</f>
        <v/>
      </c>
      <c r="D2024" s="28" t="str">
        <f>IF(記入用!D2024="","",記入用!D2024)</f>
        <v/>
      </c>
      <c r="E2024" s="28" t="str">
        <f>IF(記入用!E2024="","",記入用!E2024)</f>
        <v/>
      </c>
      <c r="F2024" s="28" t="str">
        <f>IF(記入用!F2024="","",記入用!F2024)</f>
        <v/>
      </c>
      <c r="G2024" s="28" t="str">
        <f>IF(OR(記入用!G2024=0,記入用!H2024=0),"",ROUND((記入用!G2024+記入用!H2024)/2,0))</f>
        <v/>
      </c>
      <c r="I2024" s="28" t="str">
        <f>IF(記入用!I2024="","",記入用!I2024)</f>
        <v/>
      </c>
      <c r="K2024" s="28" t="str">
        <f>IF(記入用!J2024="","",ROUNDDOWN(記入用!J2024,0))</f>
        <v/>
      </c>
      <c r="M2024" s="28" t="str">
        <f>IF(記入用!K2024="","",記入用!K2024)</f>
        <v/>
      </c>
      <c r="O2024" s="28" t="str">
        <f>IF(記入用!M2024="","",記入用!M2024)</f>
        <v/>
      </c>
      <c r="Q2024" s="28" t="str">
        <f>IF(記入用!L2024="","",記入用!L2024)</f>
        <v/>
      </c>
      <c r="S2024" s="28" t="str">
        <f>IF(記入用!N2024="","",ROUNDUP(記入用!N2024,1))</f>
        <v/>
      </c>
      <c r="U2024" s="28" t="str">
        <f>IF(記入用!O2024="","",ROUNDDOWN(記入用!O2024,0))</f>
        <v/>
      </c>
      <c r="W2024" s="28" t="str">
        <f>IF(記入用!P2024="","",ROUNDDOWN(記入用!P2024,0))</f>
        <v/>
      </c>
    </row>
    <row r="2025" spans="1:23">
      <c r="A2025" s="28" t="str">
        <f>IF(記入用!A2025="","",記入用!A2025)</f>
        <v/>
      </c>
      <c r="B2025" s="28" t="str">
        <f>IF(記入用!B2025="","",記入用!B2025)</f>
        <v/>
      </c>
      <c r="C2025" s="28" t="str">
        <f>IF(記入用!C2025="","",記入用!C2025)</f>
        <v/>
      </c>
      <c r="D2025" s="28" t="str">
        <f>IF(記入用!D2025="","",記入用!D2025)</f>
        <v/>
      </c>
      <c r="E2025" s="28" t="str">
        <f>IF(記入用!E2025="","",記入用!E2025)</f>
        <v/>
      </c>
      <c r="F2025" s="28" t="str">
        <f>IF(記入用!F2025="","",記入用!F2025)</f>
        <v/>
      </c>
      <c r="G2025" s="28" t="str">
        <f>IF(OR(記入用!G2025=0,記入用!H2025=0),"",ROUND((記入用!G2025+記入用!H2025)/2,0))</f>
        <v/>
      </c>
      <c r="I2025" s="28" t="str">
        <f>IF(記入用!I2025="","",記入用!I2025)</f>
        <v/>
      </c>
      <c r="K2025" s="28" t="str">
        <f>IF(記入用!J2025="","",ROUNDDOWN(記入用!J2025,0))</f>
        <v/>
      </c>
      <c r="M2025" s="28" t="str">
        <f>IF(記入用!K2025="","",記入用!K2025)</f>
        <v/>
      </c>
      <c r="O2025" s="28" t="str">
        <f>IF(記入用!M2025="","",記入用!M2025)</f>
        <v/>
      </c>
      <c r="Q2025" s="28" t="str">
        <f>IF(記入用!L2025="","",記入用!L2025)</f>
        <v/>
      </c>
      <c r="S2025" s="28" t="str">
        <f>IF(記入用!N2025="","",ROUNDUP(記入用!N2025,1))</f>
        <v/>
      </c>
      <c r="U2025" s="28" t="str">
        <f>IF(記入用!O2025="","",ROUNDDOWN(記入用!O2025,0))</f>
        <v/>
      </c>
      <c r="W2025" s="28" t="str">
        <f>IF(記入用!P2025="","",ROUNDDOWN(記入用!P2025,0))</f>
        <v/>
      </c>
    </row>
    <row r="2026" spans="1:23">
      <c r="A2026" s="28" t="str">
        <f>IF(記入用!A2026="","",記入用!A2026)</f>
        <v/>
      </c>
      <c r="B2026" s="28" t="str">
        <f>IF(記入用!B2026="","",記入用!B2026)</f>
        <v/>
      </c>
      <c r="C2026" s="28" t="str">
        <f>IF(記入用!C2026="","",記入用!C2026)</f>
        <v/>
      </c>
      <c r="D2026" s="28" t="str">
        <f>IF(記入用!D2026="","",記入用!D2026)</f>
        <v/>
      </c>
      <c r="E2026" s="28" t="str">
        <f>IF(記入用!E2026="","",記入用!E2026)</f>
        <v/>
      </c>
      <c r="F2026" s="28" t="str">
        <f>IF(記入用!F2026="","",記入用!F2026)</f>
        <v/>
      </c>
      <c r="G2026" s="28" t="str">
        <f>IF(OR(記入用!G2026=0,記入用!H2026=0),"",ROUND((記入用!G2026+記入用!H2026)/2,0))</f>
        <v/>
      </c>
      <c r="I2026" s="28" t="str">
        <f>IF(記入用!I2026="","",記入用!I2026)</f>
        <v/>
      </c>
      <c r="K2026" s="28" t="str">
        <f>IF(記入用!J2026="","",ROUNDDOWN(記入用!J2026,0))</f>
        <v/>
      </c>
      <c r="M2026" s="28" t="str">
        <f>IF(記入用!K2026="","",記入用!K2026)</f>
        <v/>
      </c>
      <c r="O2026" s="28" t="str">
        <f>IF(記入用!M2026="","",記入用!M2026)</f>
        <v/>
      </c>
      <c r="Q2026" s="28" t="str">
        <f>IF(記入用!L2026="","",記入用!L2026)</f>
        <v/>
      </c>
      <c r="S2026" s="28" t="str">
        <f>IF(記入用!N2026="","",ROUNDUP(記入用!N2026,1))</f>
        <v/>
      </c>
      <c r="U2026" s="28" t="str">
        <f>IF(記入用!O2026="","",ROUNDDOWN(記入用!O2026,0))</f>
        <v/>
      </c>
      <c r="W2026" s="28" t="str">
        <f>IF(記入用!P2026="","",ROUNDDOWN(記入用!P2026,0))</f>
        <v/>
      </c>
    </row>
    <row r="2027" spans="1:23">
      <c r="A2027" s="28" t="str">
        <f>IF(記入用!A2027="","",記入用!A2027)</f>
        <v/>
      </c>
      <c r="B2027" s="28" t="str">
        <f>IF(記入用!B2027="","",記入用!B2027)</f>
        <v/>
      </c>
      <c r="C2027" s="28" t="str">
        <f>IF(記入用!C2027="","",記入用!C2027)</f>
        <v/>
      </c>
      <c r="D2027" s="28" t="str">
        <f>IF(記入用!D2027="","",記入用!D2027)</f>
        <v/>
      </c>
      <c r="E2027" s="28" t="str">
        <f>IF(記入用!E2027="","",記入用!E2027)</f>
        <v/>
      </c>
      <c r="F2027" s="28" t="str">
        <f>IF(記入用!F2027="","",記入用!F2027)</f>
        <v/>
      </c>
      <c r="G2027" s="28" t="str">
        <f>IF(OR(記入用!G2027=0,記入用!H2027=0),"",ROUND((記入用!G2027+記入用!H2027)/2,0))</f>
        <v/>
      </c>
      <c r="I2027" s="28" t="str">
        <f>IF(記入用!I2027="","",記入用!I2027)</f>
        <v/>
      </c>
      <c r="K2027" s="28" t="str">
        <f>IF(記入用!J2027="","",ROUNDDOWN(記入用!J2027,0))</f>
        <v/>
      </c>
      <c r="M2027" s="28" t="str">
        <f>IF(記入用!K2027="","",記入用!K2027)</f>
        <v/>
      </c>
      <c r="O2027" s="28" t="str">
        <f>IF(記入用!M2027="","",記入用!M2027)</f>
        <v/>
      </c>
      <c r="Q2027" s="28" t="str">
        <f>IF(記入用!L2027="","",記入用!L2027)</f>
        <v/>
      </c>
      <c r="S2027" s="28" t="str">
        <f>IF(記入用!N2027="","",ROUNDUP(記入用!N2027,1))</f>
        <v/>
      </c>
      <c r="U2027" s="28" t="str">
        <f>IF(記入用!O2027="","",ROUNDDOWN(記入用!O2027,0))</f>
        <v/>
      </c>
      <c r="W2027" s="28" t="str">
        <f>IF(記入用!P2027="","",ROUNDDOWN(記入用!P2027,0))</f>
        <v/>
      </c>
    </row>
    <row r="2028" spans="1:23">
      <c r="A2028" s="28" t="str">
        <f>IF(記入用!A2028="","",記入用!A2028)</f>
        <v/>
      </c>
      <c r="B2028" s="28" t="str">
        <f>IF(記入用!B2028="","",記入用!B2028)</f>
        <v/>
      </c>
      <c r="C2028" s="28" t="str">
        <f>IF(記入用!C2028="","",記入用!C2028)</f>
        <v/>
      </c>
      <c r="D2028" s="28" t="str">
        <f>IF(記入用!D2028="","",記入用!D2028)</f>
        <v/>
      </c>
      <c r="E2028" s="28" t="str">
        <f>IF(記入用!E2028="","",記入用!E2028)</f>
        <v/>
      </c>
      <c r="F2028" s="28" t="str">
        <f>IF(記入用!F2028="","",記入用!F2028)</f>
        <v/>
      </c>
      <c r="G2028" s="28" t="str">
        <f>IF(OR(記入用!G2028=0,記入用!H2028=0),"",ROUND((記入用!G2028+記入用!H2028)/2,0))</f>
        <v/>
      </c>
      <c r="I2028" s="28" t="str">
        <f>IF(記入用!I2028="","",記入用!I2028)</f>
        <v/>
      </c>
      <c r="K2028" s="28" t="str">
        <f>IF(記入用!J2028="","",ROUNDDOWN(記入用!J2028,0))</f>
        <v/>
      </c>
      <c r="M2028" s="28" t="str">
        <f>IF(記入用!K2028="","",記入用!K2028)</f>
        <v/>
      </c>
      <c r="O2028" s="28" t="str">
        <f>IF(記入用!M2028="","",記入用!M2028)</f>
        <v/>
      </c>
      <c r="Q2028" s="28" t="str">
        <f>IF(記入用!L2028="","",記入用!L2028)</f>
        <v/>
      </c>
      <c r="S2028" s="28" t="str">
        <f>IF(記入用!N2028="","",ROUNDUP(記入用!N2028,1))</f>
        <v/>
      </c>
      <c r="U2028" s="28" t="str">
        <f>IF(記入用!O2028="","",ROUNDDOWN(記入用!O2028,0))</f>
        <v/>
      </c>
      <c r="W2028" s="28" t="str">
        <f>IF(記入用!P2028="","",ROUNDDOWN(記入用!P2028,0))</f>
        <v/>
      </c>
    </row>
    <row r="2029" spans="1:23">
      <c r="A2029" s="28" t="str">
        <f>IF(記入用!A2029="","",記入用!A2029)</f>
        <v/>
      </c>
      <c r="B2029" s="28" t="str">
        <f>IF(記入用!B2029="","",記入用!B2029)</f>
        <v/>
      </c>
      <c r="C2029" s="28" t="str">
        <f>IF(記入用!C2029="","",記入用!C2029)</f>
        <v/>
      </c>
      <c r="D2029" s="28" t="str">
        <f>IF(記入用!D2029="","",記入用!D2029)</f>
        <v/>
      </c>
      <c r="E2029" s="28" t="str">
        <f>IF(記入用!E2029="","",記入用!E2029)</f>
        <v/>
      </c>
      <c r="F2029" s="28" t="str">
        <f>IF(記入用!F2029="","",記入用!F2029)</f>
        <v/>
      </c>
      <c r="G2029" s="28" t="str">
        <f>IF(OR(記入用!G2029=0,記入用!H2029=0),"",ROUND((記入用!G2029+記入用!H2029)/2,0))</f>
        <v/>
      </c>
      <c r="I2029" s="28" t="str">
        <f>IF(記入用!I2029="","",記入用!I2029)</f>
        <v/>
      </c>
      <c r="K2029" s="28" t="str">
        <f>IF(記入用!J2029="","",ROUNDDOWN(記入用!J2029,0))</f>
        <v/>
      </c>
      <c r="M2029" s="28" t="str">
        <f>IF(記入用!K2029="","",記入用!K2029)</f>
        <v/>
      </c>
      <c r="O2029" s="28" t="str">
        <f>IF(記入用!M2029="","",記入用!M2029)</f>
        <v/>
      </c>
      <c r="Q2029" s="28" t="str">
        <f>IF(記入用!L2029="","",記入用!L2029)</f>
        <v/>
      </c>
      <c r="S2029" s="28" t="str">
        <f>IF(記入用!N2029="","",ROUNDUP(記入用!N2029,1))</f>
        <v/>
      </c>
      <c r="U2029" s="28" t="str">
        <f>IF(記入用!O2029="","",ROUNDDOWN(記入用!O2029,0))</f>
        <v/>
      </c>
      <c r="W2029" s="28" t="str">
        <f>IF(記入用!P2029="","",ROUNDDOWN(記入用!P2029,0))</f>
        <v/>
      </c>
    </row>
    <row r="2030" spans="1:23">
      <c r="A2030" s="28" t="str">
        <f>IF(記入用!A2030="","",記入用!A2030)</f>
        <v/>
      </c>
      <c r="B2030" s="28" t="str">
        <f>IF(記入用!B2030="","",記入用!B2030)</f>
        <v/>
      </c>
      <c r="C2030" s="28" t="str">
        <f>IF(記入用!C2030="","",記入用!C2030)</f>
        <v/>
      </c>
      <c r="D2030" s="28" t="str">
        <f>IF(記入用!D2030="","",記入用!D2030)</f>
        <v/>
      </c>
      <c r="E2030" s="28" t="str">
        <f>IF(記入用!E2030="","",記入用!E2030)</f>
        <v/>
      </c>
      <c r="F2030" s="28" t="str">
        <f>IF(記入用!F2030="","",記入用!F2030)</f>
        <v/>
      </c>
      <c r="G2030" s="28" t="str">
        <f>IF(OR(記入用!G2030=0,記入用!H2030=0),"",ROUND((記入用!G2030+記入用!H2030)/2,0))</f>
        <v/>
      </c>
      <c r="I2030" s="28" t="str">
        <f>IF(記入用!I2030="","",記入用!I2030)</f>
        <v/>
      </c>
      <c r="K2030" s="28" t="str">
        <f>IF(記入用!J2030="","",ROUNDDOWN(記入用!J2030,0))</f>
        <v/>
      </c>
      <c r="M2030" s="28" t="str">
        <f>IF(記入用!K2030="","",記入用!K2030)</f>
        <v/>
      </c>
      <c r="O2030" s="28" t="str">
        <f>IF(記入用!M2030="","",記入用!M2030)</f>
        <v/>
      </c>
      <c r="Q2030" s="28" t="str">
        <f>IF(記入用!L2030="","",記入用!L2030)</f>
        <v/>
      </c>
      <c r="S2030" s="28" t="str">
        <f>IF(記入用!N2030="","",ROUNDUP(記入用!N2030,1))</f>
        <v/>
      </c>
      <c r="U2030" s="28" t="str">
        <f>IF(記入用!O2030="","",ROUNDDOWN(記入用!O2030,0))</f>
        <v/>
      </c>
      <c r="W2030" s="28" t="str">
        <f>IF(記入用!P2030="","",ROUNDDOWN(記入用!P2030,0))</f>
        <v/>
      </c>
    </row>
    <row r="2031" spans="1:23">
      <c r="A2031" s="28" t="str">
        <f>IF(記入用!A2031="","",記入用!A2031)</f>
        <v/>
      </c>
      <c r="B2031" s="28" t="str">
        <f>IF(記入用!B2031="","",記入用!B2031)</f>
        <v/>
      </c>
      <c r="C2031" s="28" t="str">
        <f>IF(記入用!C2031="","",記入用!C2031)</f>
        <v/>
      </c>
      <c r="D2031" s="28" t="str">
        <f>IF(記入用!D2031="","",記入用!D2031)</f>
        <v/>
      </c>
      <c r="E2031" s="28" t="str">
        <f>IF(記入用!E2031="","",記入用!E2031)</f>
        <v/>
      </c>
      <c r="F2031" s="28" t="str">
        <f>IF(記入用!F2031="","",記入用!F2031)</f>
        <v/>
      </c>
      <c r="G2031" s="28" t="str">
        <f>IF(OR(記入用!G2031=0,記入用!H2031=0),"",ROUND((記入用!G2031+記入用!H2031)/2,0))</f>
        <v/>
      </c>
      <c r="I2031" s="28" t="str">
        <f>IF(記入用!I2031="","",記入用!I2031)</f>
        <v/>
      </c>
      <c r="K2031" s="28" t="str">
        <f>IF(記入用!J2031="","",ROUNDDOWN(記入用!J2031,0))</f>
        <v/>
      </c>
      <c r="M2031" s="28" t="str">
        <f>IF(記入用!K2031="","",記入用!K2031)</f>
        <v/>
      </c>
      <c r="O2031" s="28" t="str">
        <f>IF(記入用!M2031="","",記入用!M2031)</f>
        <v/>
      </c>
      <c r="Q2031" s="28" t="str">
        <f>IF(記入用!L2031="","",記入用!L2031)</f>
        <v/>
      </c>
      <c r="S2031" s="28" t="str">
        <f>IF(記入用!N2031="","",ROUNDUP(記入用!N2031,1))</f>
        <v/>
      </c>
      <c r="U2031" s="28" t="str">
        <f>IF(記入用!O2031="","",ROUNDDOWN(記入用!O2031,0))</f>
        <v/>
      </c>
      <c r="W2031" s="28" t="str">
        <f>IF(記入用!P2031="","",ROUNDDOWN(記入用!P2031,0))</f>
        <v/>
      </c>
    </row>
    <row r="2032" spans="1:23">
      <c r="A2032" s="28" t="str">
        <f>IF(記入用!A2032="","",記入用!A2032)</f>
        <v/>
      </c>
      <c r="B2032" s="28" t="str">
        <f>IF(記入用!B2032="","",記入用!B2032)</f>
        <v/>
      </c>
      <c r="C2032" s="28" t="str">
        <f>IF(記入用!C2032="","",記入用!C2032)</f>
        <v/>
      </c>
      <c r="D2032" s="28" t="str">
        <f>IF(記入用!D2032="","",記入用!D2032)</f>
        <v/>
      </c>
      <c r="E2032" s="28" t="str">
        <f>IF(記入用!E2032="","",記入用!E2032)</f>
        <v/>
      </c>
      <c r="F2032" s="28" t="str">
        <f>IF(記入用!F2032="","",記入用!F2032)</f>
        <v/>
      </c>
      <c r="G2032" s="28" t="str">
        <f>IF(OR(記入用!G2032=0,記入用!H2032=0),"",ROUND((記入用!G2032+記入用!H2032)/2,0))</f>
        <v/>
      </c>
      <c r="I2032" s="28" t="str">
        <f>IF(記入用!I2032="","",記入用!I2032)</f>
        <v/>
      </c>
      <c r="K2032" s="28" t="str">
        <f>IF(記入用!J2032="","",ROUNDDOWN(記入用!J2032,0))</f>
        <v/>
      </c>
      <c r="M2032" s="28" t="str">
        <f>IF(記入用!K2032="","",記入用!K2032)</f>
        <v/>
      </c>
      <c r="O2032" s="28" t="str">
        <f>IF(記入用!M2032="","",記入用!M2032)</f>
        <v/>
      </c>
      <c r="Q2032" s="28" t="str">
        <f>IF(記入用!L2032="","",記入用!L2032)</f>
        <v/>
      </c>
      <c r="S2032" s="28" t="str">
        <f>IF(記入用!N2032="","",ROUNDUP(記入用!N2032,1))</f>
        <v/>
      </c>
      <c r="U2032" s="28" t="str">
        <f>IF(記入用!O2032="","",ROUNDDOWN(記入用!O2032,0))</f>
        <v/>
      </c>
      <c r="W2032" s="28" t="str">
        <f>IF(記入用!P2032="","",ROUNDDOWN(記入用!P2032,0))</f>
        <v/>
      </c>
    </row>
    <row r="2033" spans="1:23">
      <c r="A2033" s="28" t="str">
        <f>IF(記入用!A2033="","",記入用!A2033)</f>
        <v/>
      </c>
      <c r="B2033" s="28" t="str">
        <f>IF(記入用!B2033="","",記入用!B2033)</f>
        <v/>
      </c>
      <c r="C2033" s="28" t="str">
        <f>IF(記入用!C2033="","",記入用!C2033)</f>
        <v/>
      </c>
      <c r="D2033" s="28" t="str">
        <f>IF(記入用!D2033="","",記入用!D2033)</f>
        <v/>
      </c>
      <c r="E2033" s="28" t="str">
        <f>IF(記入用!E2033="","",記入用!E2033)</f>
        <v/>
      </c>
      <c r="F2033" s="28" t="str">
        <f>IF(記入用!F2033="","",記入用!F2033)</f>
        <v/>
      </c>
      <c r="G2033" s="28" t="str">
        <f>IF(OR(記入用!G2033=0,記入用!H2033=0),"",ROUND((記入用!G2033+記入用!H2033)/2,0))</f>
        <v/>
      </c>
      <c r="I2033" s="28" t="str">
        <f>IF(記入用!I2033="","",記入用!I2033)</f>
        <v/>
      </c>
      <c r="K2033" s="28" t="str">
        <f>IF(記入用!J2033="","",ROUNDDOWN(記入用!J2033,0))</f>
        <v/>
      </c>
      <c r="M2033" s="28" t="str">
        <f>IF(記入用!K2033="","",記入用!K2033)</f>
        <v/>
      </c>
      <c r="O2033" s="28" t="str">
        <f>IF(記入用!M2033="","",記入用!M2033)</f>
        <v/>
      </c>
      <c r="Q2033" s="28" t="str">
        <f>IF(記入用!L2033="","",記入用!L2033)</f>
        <v/>
      </c>
      <c r="S2033" s="28" t="str">
        <f>IF(記入用!N2033="","",ROUNDUP(記入用!N2033,1))</f>
        <v/>
      </c>
      <c r="U2033" s="28" t="str">
        <f>IF(記入用!O2033="","",ROUNDDOWN(記入用!O2033,0))</f>
        <v/>
      </c>
      <c r="W2033" s="28" t="str">
        <f>IF(記入用!P2033="","",ROUNDDOWN(記入用!P2033,0))</f>
        <v/>
      </c>
    </row>
    <row r="2034" spans="1:23">
      <c r="A2034" s="28" t="str">
        <f>IF(記入用!A2034="","",記入用!A2034)</f>
        <v/>
      </c>
      <c r="B2034" s="28" t="str">
        <f>IF(記入用!B2034="","",記入用!B2034)</f>
        <v/>
      </c>
      <c r="C2034" s="28" t="str">
        <f>IF(記入用!C2034="","",記入用!C2034)</f>
        <v/>
      </c>
      <c r="D2034" s="28" t="str">
        <f>IF(記入用!D2034="","",記入用!D2034)</f>
        <v/>
      </c>
      <c r="E2034" s="28" t="str">
        <f>IF(記入用!E2034="","",記入用!E2034)</f>
        <v/>
      </c>
      <c r="F2034" s="28" t="str">
        <f>IF(記入用!F2034="","",記入用!F2034)</f>
        <v/>
      </c>
      <c r="G2034" s="28" t="str">
        <f>IF(OR(記入用!G2034=0,記入用!H2034=0),"",ROUND((記入用!G2034+記入用!H2034)/2,0))</f>
        <v/>
      </c>
      <c r="I2034" s="28" t="str">
        <f>IF(記入用!I2034="","",記入用!I2034)</f>
        <v/>
      </c>
      <c r="K2034" s="28" t="str">
        <f>IF(記入用!J2034="","",ROUNDDOWN(記入用!J2034,0))</f>
        <v/>
      </c>
      <c r="M2034" s="28" t="str">
        <f>IF(記入用!K2034="","",記入用!K2034)</f>
        <v/>
      </c>
      <c r="O2034" s="28" t="str">
        <f>IF(記入用!M2034="","",記入用!M2034)</f>
        <v/>
      </c>
      <c r="Q2034" s="28" t="str">
        <f>IF(記入用!L2034="","",記入用!L2034)</f>
        <v/>
      </c>
      <c r="S2034" s="28" t="str">
        <f>IF(記入用!N2034="","",ROUNDUP(記入用!N2034,1))</f>
        <v/>
      </c>
      <c r="U2034" s="28" t="str">
        <f>IF(記入用!O2034="","",ROUNDDOWN(記入用!O2034,0))</f>
        <v/>
      </c>
      <c r="W2034" s="28" t="str">
        <f>IF(記入用!P2034="","",ROUNDDOWN(記入用!P2034,0))</f>
        <v/>
      </c>
    </row>
    <row r="2035" spans="1:23">
      <c r="A2035" s="28" t="str">
        <f>IF(記入用!A2035="","",記入用!A2035)</f>
        <v/>
      </c>
      <c r="B2035" s="28" t="str">
        <f>IF(記入用!B2035="","",記入用!B2035)</f>
        <v/>
      </c>
      <c r="C2035" s="28" t="str">
        <f>IF(記入用!C2035="","",記入用!C2035)</f>
        <v/>
      </c>
      <c r="D2035" s="28" t="str">
        <f>IF(記入用!D2035="","",記入用!D2035)</f>
        <v/>
      </c>
      <c r="E2035" s="28" t="str">
        <f>IF(記入用!E2035="","",記入用!E2035)</f>
        <v/>
      </c>
      <c r="F2035" s="28" t="str">
        <f>IF(記入用!F2035="","",記入用!F2035)</f>
        <v/>
      </c>
      <c r="G2035" s="28" t="str">
        <f>IF(OR(記入用!G2035=0,記入用!H2035=0),"",ROUND((記入用!G2035+記入用!H2035)/2,0))</f>
        <v/>
      </c>
      <c r="I2035" s="28" t="str">
        <f>IF(記入用!I2035="","",記入用!I2035)</f>
        <v/>
      </c>
      <c r="K2035" s="28" t="str">
        <f>IF(記入用!J2035="","",ROUNDDOWN(記入用!J2035,0))</f>
        <v/>
      </c>
      <c r="M2035" s="28" t="str">
        <f>IF(記入用!K2035="","",記入用!K2035)</f>
        <v/>
      </c>
      <c r="O2035" s="28" t="str">
        <f>IF(記入用!M2035="","",記入用!M2035)</f>
        <v/>
      </c>
      <c r="Q2035" s="28" t="str">
        <f>IF(記入用!L2035="","",記入用!L2035)</f>
        <v/>
      </c>
      <c r="S2035" s="28" t="str">
        <f>IF(記入用!N2035="","",ROUNDUP(記入用!N2035,1))</f>
        <v/>
      </c>
      <c r="U2035" s="28" t="str">
        <f>IF(記入用!O2035="","",ROUNDDOWN(記入用!O2035,0))</f>
        <v/>
      </c>
      <c r="W2035" s="28" t="str">
        <f>IF(記入用!P2035="","",ROUNDDOWN(記入用!P2035,0))</f>
        <v/>
      </c>
    </row>
    <row r="2036" spans="1:23">
      <c r="A2036" s="28" t="str">
        <f>IF(記入用!A2036="","",記入用!A2036)</f>
        <v/>
      </c>
      <c r="B2036" s="28" t="str">
        <f>IF(記入用!B2036="","",記入用!B2036)</f>
        <v/>
      </c>
      <c r="C2036" s="28" t="str">
        <f>IF(記入用!C2036="","",記入用!C2036)</f>
        <v/>
      </c>
      <c r="D2036" s="28" t="str">
        <f>IF(記入用!D2036="","",記入用!D2036)</f>
        <v/>
      </c>
      <c r="E2036" s="28" t="str">
        <f>IF(記入用!E2036="","",記入用!E2036)</f>
        <v/>
      </c>
      <c r="F2036" s="28" t="str">
        <f>IF(記入用!F2036="","",記入用!F2036)</f>
        <v/>
      </c>
      <c r="G2036" s="28" t="str">
        <f>IF(OR(記入用!G2036=0,記入用!H2036=0),"",ROUND((記入用!G2036+記入用!H2036)/2,0))</f>
        <v/>
      </c>
      <c r="I2036" s="28" t="str">
        <f>IF(記入用!I2036="","",記入用!I2036)</f>
        <v/>
      </c>
      <c r="K2036" s="28" t="str">
        <f>IF(記入用!J2036="","",ROUNDDOWN(記入用!J2036,0))</f>
        <v/>
      </c>
      <c r="M2036" s="28" t="str">
        <f>IF(記入用!K2036="","",記入用!K2036)</f>
        <v/>
      </c>
      <c r="O2036" s="28" t="str">
        <f>IF(記入用!M2036="","",記入用!M2036)</f>
        <v/>
      </c>
      <c r="Q2036" s="28" t="str">
        <f>IF(記入用!L2036="","",記入用!L2036)</f>
        <v/>
      </c>
      <c r="S2036" s="28" t="str">
        <f>IF(記入用!N2036="","",ROUNDUP(記入用!N2036,1))</f>
        <v/>
      </c>
      <c r="U2036" s="28" t="str">
        <f>IF(記入用!O2036="","",ROUNDDOWN(記入用!O2036,0))</f>
        <v/>
      </c>
      <c r="W2036" s="28" t="str">
        <f>IF(記入用!P2036="","",ROUNDDOWN(記入用!P2036,0))</f>
        <v/>
      </c>
    </row>
    <row r="2037" spans="1:23">
      <c r="A2037" s="28" t="str">
        <f>IF(記入用!A2037="","",記入用!A2037)</f>
        <v/>
      </c>
      <c r="B2037" s="28" t="str">
        <f>IF(記入用!B2037="","",記入用!B2037)</f>
        <v/>
      </c>
      <c r="C2037" s="28" t="str">
        <f>IF(記入用!C2037="","",記入用!C2037)</f>
        <v/>
      </c>
      <c r="D2037" s="28" t="str">
        <f>IF(記入用!D2037="","",記入用!D2037)</f>
        <v/>
      </c>
      <c r="E2037" s="28" t="str">
        <f>IF(記入用!E2037="","",記入用!E2037)</f>
        <v/>
      </c>
      <c r="F2037" s="28" t="str">
        <f>IF(記入用!F2037="","",記入用!F2037)</f>
        <v/>
      </c>
      <c r="G2037" s="28" t="str">
        <f>IF(OR(記入用!G2037=0,記入用!H2037=0),"",ROUND((記入用!G2037+記入用!H2037)/2,0))</f>
        <v/>
      </c>
      <c r="I2037" s="28" t="str">
        <f>IF(記入用!I2037="","",記入用!I2037)</f>
        <v/>
      </c>
      <c r="K2037" s="28" t="str">
        <f>IF(記入用!J2037="","",ROUNDDOWN(記入用!J2037,0))</f>
        <v/>
      </c>
      <c r="M2037" s="28" t="str">
        <f>IF(記入用!K2037="","",記入用!K2037)</f>
        <v/>
      </c>
      <c r="O2037" s="28" t="str">
        <f>IF(記入用!M2037="","",記入用!M2037)</f>
        <v/>
      </c>
      <c r="Q2037" s="28" t="str">
        <f>IF(記入用!L2037="","",記入用!L2037)</f>
        <v/>
      </c>
      <c r="S2037" s="28" t="str">
        <f>IF(記入用!N2037="","",ROUNDUP(記入用!N2037,1))</f>
        <v/>
      </c>
      <c r="U2037" s="28" t="str">
        <f>IF(記入用!O2037="","",ROUNDDOWN(記入用!O2037,0))</f>
        <v/>
      </c>
      <c r="W2037" s="28" t="str">
        <f>IF(記入用!P2037="","",ROUNDDOWN(記入用!P2037,0))</f>
        <v/>
      </c>
    </row>
    <row r="2038" spans="1:23">
      <c r="A2038" s="28" t="str">
        <f>IF(記入用!A2038="","",記入用!A2038)</f>
        <v/>
      </c>
      <c r="B2038" s="28" t="str">
        <f>IF(記入用!B2038="","",記入用!B2038)</f>
        <v/>
      </c>
      <c r="C2038" s="28" t="str">
        <f>IF(記入用!C2038="","",記入用!C2038)</f>
        <v/>
      </c>
      <c r="D2038" s="28" t="str">
        <f>IF(記入用!D2038="","",記入用!D2038)</f>
        <v/>
      </c>
      <c r="E2038" s="28" t="str">
        <f>IF(記入用!E2038="","",記入用!E2038)</f>
        <v/>
      </c>
      <c r="F2038" s="28" t="str">
        <f>IF(記入用!F2038="","",記入用!F2038)</f>
        <v/>
      </c>
      <c r="G2038" s="28" t="str">
        <f>IF(OR(記入用!G2038=0,記入用!H2038=0),"",ROUND((記入用!G2038+記入用!H2038)/2,0))</f>
        <v/>
      </c>
      <c r="I2038" s="28" t="str">
        <f>IF(記入用!I2038="","",記入用!I2038)</f>
        <v/>
      </c>
      <c r="K2038" s="28" t="str">
        <f>IF(記入用!J2038="","",ROUNDDOWN(記入用!J2038,0))</f>
        <v/>
      </c>
      <c r="M2038" s="28" t="str">
        <f>IF(記入用!K2038="","",記入用!K2038)</f>
        <v/>
      </c>
      <c r="O2038" s="28" t="str">
        <f>IF(記入用!M2038="","",記入用!M2038)</f>
        <v/>
      </c>
      <c r="Q2038" s="28" t="str">
        <f>IF(記入用!L2038="","",記入用!L2038)</f>
        <v/>
      </c>
      <c r="S2038" s="28" t="str">
        <f>IF(記入用!N2038="","",ROUNDUP(記入用!N2038,1))</f>
        <v/>
      </c>
      <c r="U2038" s="28" t="str">
        <f>IF(記入用!O2038="","",ROUNDDOWN(記入用!O2038,0))</f>
        <v/>
      </c>
      <c r="W2038" s="28" t="str">
        <f>IF(記入用!P2038="","",ROUNDDOWN(記入用!P2038,0))</f>
        <v/>
      </c>
    </row>
    <row r="2039" spans="1:23">
      <c r="A2039" s="28" t="str">
        <f>IF(記入用!A2039="","",記入用!A2039)</f>
        <v/>
      </c>
      <c r="B2039" s="28" t="str">
        <f>IF(記入用!B2039="","",記入用!B2039)</f>
        <v/>
      </c>
      <c r="C2039" s="28" t="str">
        <f>IF(記入用!C2039="","",記入用!C2039)</f>
        <v/>
      </c>
      <c r="D2039" s="28" t="str">
        <f>IF(記入用!D2039="","",記入用!D2039)</f>
        <v/>
      </c>
      <c r="E2039" s="28" t="str">
        <f>IF(記入用!E2039="","",記入用!E2039)</f>
        <v/>
      </c>
      <c r="F2039" s="28" t="str">
        <f>IF(記入用!F2039="","",記入用!F2039)</f>
        <v/>
      </c>
      <c r="G2039" s="28" t="str">
        <f>IF(OR(記入用!G2039=0,記入用!H2039=0),"",ROUND((記入用!G2039+記入用!H2039)/2,0))</f>
        <v/>
      </c>
      <c r="I2039" s="28" t="str">
        <f>IF(記入用!I2039="","",記入用!I2039)</f>
        <v/>
      </c>
      <c r="K2039" s="28" t="str">
        <f>IF(記入用!J2039="","",ROUNDDOWN(記入用!J2039,0))</f>
        <v/>
      </c>
      <c r="M2039" s="28" t="str">
        <f>IF(記入用!K2039="","",記入用!K2039)</f>
        <v/>
      </c>
      <c r="O2039" s="28" t="str">
        <f>IF(記入用!M2039="","",記入用!M2039)</f>
        <v/>
      </c>
      <c r="Q2039" s="28" t="str">
        <f>IF(記入用!L2039="","",記入用!L2039)</f>
        <v/>
      </c>
      <c r="S2039" s="28" t="str">
        <f>IF(記入用!N2039="","",ROUNDUP(記入用!N2039,1))</f>
        <v/>
      </c>
      <c r="U2039" s="28" t="str">
        <f>IF(記入用!O2039="","",ROUNDDOWN(記入用!O2039,0))</f>
        <v/>
      </c>
      <c r="W2039" s="28" t="str">
        <f>IF(記入用!P2039="","",ROUNDDOWN(記入用!P2039,0))</f>
        <v/>
      </c>
    </row>
    <row r="2040" spans="1:23">
      <c r="A2040" s="28" t="str">
        <f>IF(記入用!A2040="","",記入用!A2040)</f>
        <v/>
      </c>
      <c r="B2040" s="28" t="str">
        <f>IF(記入用!B2040="","",記入用!B2040)</f>
        <v/>
      </c>
      <c r="C2040" s="28" t="str">
        <f>IF(記入用!C2040="","",記入用!C2040)</f>
        <v/>
      </c>
      <c r="D2040" s="28" t="str">
        <f>IF(記入用!D2040="","",記入用!D2040)</f>
        <v/>
      </c>
      <c r="E2040" s="28" t="str">
        <f>IF(記入用!E2040="","",記入用!E2040)</f>
        <v/>
      </c>
      <c r="F2040" s="28" t="str">
        <f>IF(記入用!F2040="","",記入用!F2040)</f>
        <v/>
      </c>
      <c r="G2040" s="28" t="str">
        <f>IF(OR(記入用!G2040=0,記入用!H2040=0),"",ROUND((記入用!G2040+記入用!H2040)/2,0))</f>
        <v/>
      </c>
      <c r="I2040" s="28" t="str">
        <f>IF(記入用!I2040="","",記入用!I2040)</f>
        <v/>
      </c>
      <c r="K2040" s="28" t="str">
        <f>IF(記入用!J2040="","",ROUNDDOWN(記入用!J2040,0))</f>
        <v/>
      </c>
      <c r="M2040" s="28" t="str">
        <f>IF(記入用!K2040="","",記入用!K2040)</f>
        <v/>
      </c>
      <c r="O2040" s="28" t="str">
        <f>IF(記入用!M2040="","",記入用!M2040)</f>
        <v/>
      </c>
      <c r="Q2040" s="28" t="str">
        <f>IF(記入用!L2040="","",記入用!L2040)</f>
        <v/>
      </c>
      <c r="S2040" s="28" t="str">
        <f>IF(記入用!N2040="","",ROUNDUP(記入用!N2040,1))</f>
        <v/>
      </c>
      <c r="U2040" s="28" t="str">
        <f>IF(記入用!O2040="","",ROUNDDOWN(記入用!O2040,0))</f>
        <v/>
      </c>
      <c r="W2040" s="28" t="str">
        <f>IF(記入用!P2040="","",ROUNDDOWN(記入用!P2040,0))</f>
        <v/>
      </c>
    </row>
    <row r="2041" spans="1:23">
      <c r="A2041" s="28" t="str">
        <f>IF(記入用!A2041="","",記入用!A2041)</f>
        <v/>
      </c>
      <c r="B2041" s="28" t="str">
        <f>IF(記入用!B2041="","",記入用!B2041)</f>
        <v/>
      </c>
      <c r="C2041" s="28" t="str">
        <f>IF(記入用!C2041="","",記入用!C2041)</f>
        <v/>
      </c>
      <c r="D2041" s="28" t="str">
        <f>IF(記入用!D2041="","",記入用!D2041)</f>
        <v/>
      </c>
      <c r="E2041" s="28" t="str">
        <f>IF(記入用!E2041="","",記入用!E2041)</f>
        <v/>
      </c>
      <c r="F2041" s="28" t="str">
        <f>IF(記入用!F2041="","",記入用!F2041)</f>
        <v/>
      </c>
      <c r="G2041" s="28" t="str">
        <f>IF(OR(記入用!G2041=0,記入用!H2041=0),"",ROUND((記入用!G2041+記入用!H2041)/2,0))</f>
        <v/>
      </c>
      <c r="I2041" s="28" t="str">
        <f>IF(記入用!I2041="","",記入用!I2041)</f>
        <v/>
      </c>
      <c r="K2041" s="28" t="str">
        <f>IF(記入用!J2041="","",ROUNDDOWN(記入用!J2041,0))</f>
        <v/>
      </c>
      <c r="M2041" s="28" t="str">
        <f>IF(記入用!K2041="","",記入用!K2041)</f>
        <v/>
      </c>
      <c r="O2041" s="28" t="str">
        <f>IF(記入用!M2041="","",記入用!M2041)</f>
        <v/>
      </c>
      <c r="Q2041" s="28" t="str">
        <f>IF(記入用!L2041="","",記入用!L2041)</f>
        <v/>
      </c>
      <c r="S2041" s="28" t="str">
        <f>IF(記入用!N2041="","",ROUNDUP(記入用!N2041,1))</f>
        <v/>
      </c>
      <c r="U2041" s="28" t="str">
        <f>IF(記入用!O2041="","",ROUNDDOWN(記入用!O2041,0))</f>
        <v/>
      </c>
      <c r="W2041" s="28" t="str">
        <f>IF(記入用!P2041="","",ROUNDDOWN(記入用!P2041,0))</f>
        <v/>
      </c>
    </row>
    <row r="2042" spans="1:23">
      <c r="A2042" s="28" t="str">
        <f>IF(記入用!A2042="","",記入用!A2042)</f>
        <v/>
      </c>
      <c r="B2042" s="28" t="str">
        <f>IF(記入用!B2042="","",記入用!B2042)</f>
        <v/>
      </c>
      <c r="C2042" s="28" t="str">
        <f>IF(記入用!C2042="","",記入用!C2042)</f>
        <v/>
      </c>
      <c r="D2042" s="28" t="str">
        <f>IF(記入用!D2042="","",記入用!D2042)</f>
        <v/>
      </c>
      <c r="E2042" s="28" t="str">
        <f>IF(記入用!E2042="","",記入用!E2042)</f>
        <v/>
      </c>
      <c r="F2042" s="28" t="str">
        <f>IF(記入用!F2042="","",記入用!F2042)</f>
        <v/>
      </c>
      <c r="G2042" s="28" t="str">
        <f>IF(OR(記入用!G2042=0,記入用!H2042=0),"",ROUND((記入用!G2042+記入用!H2042)/2,0))</f>
        <v/>
      </c>
      <c r="I2042" s="28" t="str">
        <f>IF(記入用!I2042="","",記入用!I2042)</f>
        <v/>
      </c>
      <c r="K2042" s="28" t="str">
        <f>IF(記入用!J2042="","",ROUNDDOWN(記入用!J2042,0))</f>
        <v/>
      </c>
      <c r="M2042" s="28" t="str">
        <f>IF(記入用!K2042="","",記入用!K2042)</f>
        <v/>
      </c>
      <c r="O2042" s="28" t="str">
        <f>IF(記入用!M2042="","",記入用!M2042)</f>
        <v/>
      </c>
      <c r="Q2042" s="28" t="str">
        <f>IF(記入用!L2042="","",記入用!L2042)</f>
        <v/>
      </c>
      <c r="S2042" s="28" t="str">
        <f>IF(記入用!N2042="","",ROUNDUP(記入用!N2042,1))</f>
        <v/>
      </c>
      <c r="U2042" s="28" t="str">
        <f>IF(記入用!O2042="","",ROUNDDOWN(記入用!O2042,0))</f>
        <v/>
      </c>
      <c r="W2042" s="28" t="str">
        <f>IF(記入用!P2042="","",ROUNDDOWN(記入用!P2042,0))</f>
        <v/>
      </c>
    </row>
    <row r="2043" spans="1:23">
      <c r="A2043" s="28" t="str">
        <f>IF(記入用!A2043="","",記入用!A2043)</f>
        <v/>
      </c>
      <c r="B2043" s="28" t="str">
        <f>IF(記入用!B2043="","",記入用!B2043)</f>
        <v/>
      </c>
      <c r="C2043" s="28" t="str">
        <f>IF(記入用!C2043="","",記入用!C2043)</f>
        <v/>
      </c>
      <c r="D2043" s="28" t="str">
        <f>IF(記入用!D2043="","",記入用!D2043)</f>
        <v/>
      </c>
      <c r="E2043" s="28" t="str">
        <f>IF(記入用!E2043="","",記入用!E2043)</f>
        <v/>
      </c>
      <c r="F2043" s="28" t="str">
        <f>IF(記入用!F2043="","",記入用!F2043)</f>
        <v/>
      </c>
      <c r="G2043" s="28" t="str">
        <f>IF(OR(記入用!G2043=0,記入用!H2043=0),"",ROUND((記入用!G2043+記入用!H2043)/2,0))</f>
        <v/>
      </c>
      <c r="I2043" s="28" t="str">
        <f>IF(記入用!I2043="","",記入用!I2043)</f>
        <v/>
      </c>
      <c r="K2043" s="28" t="str">
        <f>IF(記入用!J2043="","",ROUNDDOWN(記入用!J2043,0))</f>
        <v/>
      </c>
      <c r="M2043" s="28" t="str">
        <f>IF(記入用!K2043="","",記入用!K2043)</f>
        <v/>
      </c>
      <c r="O2043" s="28" t="str">
        <f>IF(記入用!M2043="","",記入用!M2043)</f>
        <v/>
      </c>
      <c r="Q2043" s="28" t="str">
        <f>IF(記入用!L2043="","",記入用!L2043)</f>
        <v/>
      </c>
      <c r="S2043" s="28" t="str">
        <f>IF(記入用!N2043="","",ROUNDUP(記入用!N2043,1))</f>
        <v/>
      </c>
      <c r="U2043" s="28" t="str">
        <f>IF(記入用!O2043="","",ROUNDDOWN(記入用!O2043,0))</f>
        <v/>
      </c>
      <c r="W2043" s="28" t="str">
        <f>IF(記入用!P2043="","",ROUNDDOWN(記入用!P2043,0))</f>
        <v/>
      </c>
    </row>
    <row r="2044" spans="1:23">
      <c r="A2044" s="28" t="str">
        <f>IF(記入用!A2044="","",記入用!A2044)</f>
        <v/>
      </c>
      <c r="B2044" s="28" t="str">
        <f>IF(記入用!B2044="","",記入用!B2044)</f>
        <v/>
      </c>
      <c r="C2044" s="28" t="str">
        <f>IF(記入用!C2044="","",記入用!C2044)</f>
        <v/>
      </c>
      <c r="D2044" s="28" t="str">
        <f>IF(記入用!D2044="","",記入用!D2044)</f>
        <v/>
      </c>
      <c r="E2044" s="28" t="str">
        <f>IF(記入用!E2044="","",記入用!E2044)</f>
        <v/>
      </c>
      <c r="F2044" s="28" t="str">
        <f>IF(記入用!F2044="","",記入用!F2044)</f>
        <v/>
      </c>
      <c r="G2044" s="28" t="str">
        <f>IF(OR(記入用!G2044=0,記入用!H2044=0),"",ROUND((記入用!G2044+記入用!H2044)/2,0))</f>
        <v/>
      </c>
      <c r="I2044" s="28" t="str">
        <f>IF(記入用!I2044="","",記入用!I2044)</f>
        <v/>
      </c>
      <c r="K2044" s="28" t="str">
        <f>IF(記入用!J2044="","",ROUNDDOWN(記入用!J2044,0))</f>
        <v/>
      </c>
      <c r="M2044" s="28" t="str">
        <f>IF(記入用!K2044="","",記入用!K2044)</f>
        <v/>
      </c>
      <c r="O2044" s="28" t="str">
        <f>IF(記入用!M2044="","",記入用!M2044)</f>
        <v/>
      </c>
      <c r="Q2044" s="28" t="str">
        <f>IF(記入用!L2044="","",記入用!L2044)</f>
        <v/>
      </c>
      <c r="S2044" s="28" t="str">
        <f>IF(記入用!N2044="","",ROUNDUP(記入用!N2044,1))</f>
        <v/>
      </c>
      <c r="U2044" s="28" t="str">
        <f>IF(記入用!O2044="","",ROUNDDOWN(記入用!O2044,0))</f>
        <v/>
      </c>
      <c r="W2044" s="28" t="str">
        <f>IF(記入用!P2044="","",ROUNDDOWN(記入用!P2044,0))</f>
        <v/>
      </c>
    </row>
    <row r="2045" spans="1:23">
      <c r="A2045" s="28" t="str">
        <f>IF(記入用!A2045="","",記入用!A2045)</f>
        <v/>
      </c>
      <c r="B2045" s="28" t="str">
        <f>IF(記入用!B2045="","",記入用!B2045)</f>
        <v/>
      </c>
      <c r="C2045" s="28" t="str">
        <f>IF(記入用!C2045="","",記入用!C2045)</f>
        <v/>
      </c>
      <c r="D2045" s="28" t="str">
        <f>IF(記入用!D2045="","",記入用!D2045)</f>
        <v/>
      </c>
      <c r="E2045" s="28" t="str">
        <f>IF(記入用!E2045="","",記入用!E2045)</f>
        <v/>
      </c>
      <c r="F2045" s="28" t="str">
        <f>IF(記入用!F2045="","",記入用!F2045)</f>
        <v/>
      </c>
      <c r="G2045" s="28" t="str">
        <f>IF(OR(記入用!G2045=0,記入用!H2045=0),"",ROUND((記入用!G2045+記入用!H2045)/2,0))</f>
        <v/>
      </c>
      <c r="I2045" s="28" t="str">
        <f>IF(記入用!I2045="","",記入用!I2045)</f>
        <v/>
      </c>
      <c r="K2045" s="28" t="str">
        <f>IF(記入用!J2045="","",ROUNDDOWN(記入用!J2045,0))</f>
        <v/>
      </c>
      <c r="M2045" s="28" t="str">
        <f>IF(記入用!K2045="","",記入用!K2045)</f>
        <v/>
      </c>
      <c r="O2045" s="28" t="str">
        <f>IF(記入用!M2045="","",記入用!M2045)</f>
        <v/>
      </c>
      <c r="Q2045" s="28" t="str">
        <f>IF(記入用!L2045="","",記入用!L2045)</f>
        <v/>
      </c>
      <c r="S2045" s="28" t="str">
        <f>IF(記入用!N2045="","",ROUNDUP(記入用!N2045,1))</f>
        <v/>
      </c>
      <c r="U2045" s="28" t="str">
        <f>IF(記入用!O2045="","",ROUNDDOWN(記入用!O2045,0))</f>
        <v/>
      </c>
      <c r="W2045" s="28" t="str">
        <f>IF(記入用!P2045="","",ROUNDDOWN(記入用!P2045,0))</f>
        <v/>
      </c>
    </row>
    <row r="2046" spans="1:23">
      <c r="A2046" s="28" t="str">
        <f>IF(記入用!A2046="","",記入用!A2046)</f>
        <v/>
      </c>
      <c r="B2046" s="28" t="str">
        <f>IF(記入用!B2046="","",記入用!B2046)</f>
        <v/>
      </c>
      <c r="C2046" s="28" t="str">
        <f>IF(記入用!C2046="","",記入用!C2046)</f>
        <v/>
      </c>
      <c r="D2046" s="28" t="str">
        <f>IF(記入用!D2046="","",記入用!D2046)</f>
        <v/>
      </c>
      <c r="E2046" s="28" t="str">
        <f>IF(記入用!E2046="","",記入用!E2046)</f>
        <v/>
      </c>
      <c r="F2046" s="28" t="str">
        <f>IF(記入用!F2046="","",記入用!F2046)</f>
        <v/>
      </c>
      <c r="G2046" s="28" t="str">
        <f>IF(OR(記入用!G2046=0,記入用!H2046=0),"",ROUND((記入用!G2046+記入用!H2046)/2,0))</f>
        <v/>
      </c>
      <c r="I2046" s="28" t="str">
        <f>IF(記入用!I2046="","",記入用!I2046)</f>
        <v/>
      </c>
      <c r="K2046" s="28" t="str">
        <f>IF(記入用!J2046="","",ROUNDDOWN(記入用!J2046,0))</f>
        <v/>
      </c>
      <c r="M2046" s="28" t="str">
        <f>IF(記入用!K2046="","",記入用!K2046)</f>
        <v/>
      </c>
      <c r="O2046" s="28" t="str">
        <f>IF(記入用!M2046="","",記入用!M2046)</f>
        <v/>
      </c>
      <c r="Q2046" s="28" t="str">
        <f>IF(記入用!L2046="","",記入用!L2046)</f>
        <v/>
      </c>
      <c r="S2046" s="28" t="str">
        <f>IF(記入用!N2046="","",ROUNDUP(記入用!N2046,1))</f>
        <v/>
      </c>
      <c r="U2046" s="28" t="str">
        <f>IF(記入用!O2046="","",ROUNDDOWN(記入用!O2046,0))</f>
        <v/>
      </c>
      <c r="W2046" s="28" t="str">
        <f>IF(記入用!P2046="","",ROUNDDOWN(記入用!P2046,0))</f>
        <v/>
      </c>
    </row>
    <row r="2047" spans="1:23">
      <c r="A2047" s="28" t="str">
        <f>IF(記入用!A2047="","",記入用!A2047)</f>
        <v/>
      </c>
      <c r="B2047" s="28" t="str">
        <f>IF(記入用!B2047="","",記入用!B2047)</f>
        <v/>
      </c>
      <c r="C2047" s="28" t="str">
        <f>IF(記入用!C2047="","",記入用!C2047)</f>
        <v/>
      </c>
      <c r="D2047" s="28" t="str">
        <f>IF(記入用!D2047="","",記入用!D2047)</f>
        <v/>
      </c>
      <c r="E2047" s="28" t="str">
        <f>IF(記入用!E2047="","",記入用!E2047)</f>
        <v/>
      </c>
      <c r="F2047" s="28" t="str">
        <f>IF(記入用!F2047="","",記入用!F2047)</f>
        <v/>
      </c>
      <c r="G2047" s="28" t="str">
        <f>IF(OR(記入用!G2047=0,記入用!H2047=0),"",ROUND((記入用!G2047+記入用!H2047)/2,0))</f>
        <v/>
      </c>
      <c r="I2047" s="28" t="str">
        <f>IF(記入用!I2047="","",記入用!I2047)</f>
        <v/>
      </c>
      <c r="K2047" s="28" t="str">
        <f>IF(記入用!J2047="","",ROUNDDOWN(記入用!J2047,0))</f>
        <v/>
      </c>
      <c r="M2047" s="28" t="str">
        <f>IF(記入用!K2047="","",記入用!K2047)</f>
        <v/>
      </c>
      <c r="O2047" s="28" t="str">
        <f>IF(記入用!M2047="","",記入用!M2047)</f>
        <v/>
      </c>
      <c r="Q2047" s="28" t="str">
        <f>IF(記入用!L2047="","",記入用!L2047)</f>
        <v/>
      </c>
      <c r="S2047" s="28" t="str">
        <f>IF(記入用!N2047="","",ROUNDUP(記入用!N2047,1))</f>
        <v/>
      </c>
      <c r="U2047" s="28" t="str">
        <f>IF(記入用!O2047="","",ROUNDDOWN(記入用!O2047,0))</f>
        <v/>
      </c>
      <c r="W2047" s="28" t="str">
        <f>IF(記入用!P2047="","",ROUNDDOWN(記入用!P2047,0))</f>
        <v/>
      </c>
    </row>
    <row r="2048" spans="1:23">
      <c r="A2048" s="28" t="str">
        <f>IF(記入用!A2048="","",記入用!A2048)</f>
        <v/>
      </c>
      <c r="B2048" s="28" t="str">
        <f>IF(記入用!B2048="","",記入用!B2048)</f>
        <v/>
      </c>
      <c r="C2048" s="28" t="str">
        <f>IF(記入用!C2048="","",記入用!C2048)</f>
        <v/>
      </c>
      <c r="D2048" s="28" t="str">
        <f>IF(記入用!D2048="","",記入用!D2048)</f>
        <v/>
      </c>
      <c r="E2048" s="28" t="str">
        <f>IF(記入用!E2048="","",記入用!E2048)</f>
        <v/>
      </c>
      <c r="F2048" s="28" t="str">
        <f>IF(記入用!F2048="","",記入用!F2048)</f>
        <v/>
      </c>
      <c r="G2048" s="28" t="str">
        <f>IF(OR(記入用!G2048=0,記入用!H2048=0),"",ROUND((記入用!G2048+記入用!H2048)/2,0))</f>
        <v/>
      </c>
      <c r="I2048" s="28" t="str">
        <f>IF(記入用!I2048="","",記入用!I2048)</f>
        <v/>
      </c>
      <c r="K2048" s="28" t="str">
        <f>IF(記入用!J2048="","",ROUNDDOWN(記入用!J2048,0))</f>
        <v/>
      </c>
      <c r="M2048" s="28" t="str">
        <f>IF(記入用!K2048="","",記入用!K2048)</f>
        <v/>
      </c>
      <c r="O2048" s="28" t="str">
        <f>IF(記入用!M2048="","",記入用!M2048)</f>
        <v/>
      </c>
      <c r="Q2048" s="28" t="str">
        <f>IF(記入用!L2048="","",記入用!L2048)</f>
        <v/>
      </c>
      <c r="S2048" s="28" t="str">
        <f>IF(記入用!N2048="","",ROUNDUP(記入用!N2048,1))</f>
        <v/>
      </c>
      <c r="U2048" s="28" t="str">
        <f>IF(記入用!O2048="","",ROUNDDOWN(記入用!O2048,0))</f>
        <v/>
      </c>
      <c r="W2048" s="28" t="str">
        <f>IF(記入用!P2048="","",ROUNDDOWN(記入用!P2048,0))</f>
        <v/>
      </c>
    </row>
    <row r="2049" spans="1:23">
      <c r="A2049" s="28" t="str">
        <f>IF(記入用!A2049="","",記入用!A2049)</f>
        <v/>
      </c>
      <c r="B2049" s="28" t="str">
        <f>IF(記入用!B2049="","",記入用!B2049)</f>
        <v/>
      </c>
      <c r="C2049" s="28" t="str">
        <f>IF(記入用!C2049="","",記入用!C2049)</f>
        <v/>
      </c>
      <c r="D2049" s="28" t="str">
        <f>IF(記入用!D2049="","",記入用!D2049)</f>
        <v/>
      </c>
      <c r="E2049" s="28" t="str">
        <f>IF(記入用!E2049="","",記入用!E2049)</f>
        <v/>
      </c>
      <c r="F2049" s="28" t="str">
        <f>IF(記入用!F2049="","",記入用!F2049)</f>
        <v/>
      </c>
      <c r="G2049" s="28" t="str">
        <f>IF(OR(記入用!G2049=0,記入用!H2049=0),"",ROUND((記入用!G2049+記入用!H2049)/2,0))</f>
        <v/>
      </c>
      <c r="I2049" s="28" t="str">
        <f>IF(記入用!I2049="","",記入用!I2049)</f>
        <v/>
      </c>
      <c r="K2049" s="28" t="str">
        <f>IF(記入用!J2049="","",ROUNDDOWN(記入用!J2049,0))</f>
        <v/>
      </c>
      <c r="M2049" s="28" t="str">
        <f>IF(記入用!K2049="","",記入用!K2049)</f>
        <v/>
      </c>
      <c r="O2049" s="28" t="str">
        <f>IF(記入用!M2049="","",記入用!M2049)</f>
        <v/>
      </c>
      <c r="Q2049" s="28" t="str">
        <f>IF(記入用!L2049="","",記入用!L2049)</f>
        <v/>
      </c>
      <c r="S2049" s="28" t="str">
        <f>IF(記入用!N2049="","",ROUNDUP(記入用!N2049,1))</f>
        <v/>
      </c>
      <c r="U2049" s="28" t="str">
        <f>IF(記入用!O2049="","",ROUNDDOWN(記入用!O2049,0))</f>
        <v/>
      </c>
      <c r="W2049" s="28" t="str">
        <f>IF(記入用!P2049="","",ROUNDDOWN(記入用!P2049,0))</f>
        <v/>
      </c>
    </row>
    <row r="2050" spans="1:23">
      <c r="A2050" s="28" t="str">
        <f>IF(記入用!A2050="","",記入用!A2050)</f>
        <v/>
      </c>
      <c r="B2050" s="28" t="str">
        <f>IF(記入用!B2050="","",記入用!B2050)</f>
        <v/>
      </c>
      <c r="C2050" s="28" t="str">
        <f>IF(記入用!C2050="","",記入用!C2050)</f>
        <v/>
      </c>
      <c r="D2050" s="28" t="str">
        <f>IF(記入用!D2050="","",記入用!D2050)</f>
        <v/>
      </c>
      <c r="E2050" s="28" t="str">
        <f>IF(記入用!E2050="","",記入用!E2050)</f>
        <v/>
      </c>
      <c r="F2050" s="28" t="str">
        <f>IF(記入用!F2050="","",記入用!F2050)</f>
        <v/>
      </c>
      <c r="G2050" s="28" t="str">
        <f>IF(OR(記入用!G2050=0,記入用!H2050=0),"",ROUND((記入用!G2050+記入用!H2050)/2,0))</f>
        <v/>
      </c>
      <c r="I2050" s="28" t="str">
        <f>IF(記入用!I2050="","",記入用!I2050)</f>
        <v/>
      </c>
      <c r="K2050" s="28" t="str">
        <f>IF(記入用!J2050="","",ROUNDDOWN(記入用!J2050,0))</f>
        <v/>
      </c>
      <c r="M2050" s="28" t="str">
        <f>IF(記入用!K2050="","",記入用!K2050)</f>
        <v/>
      </c>
      <c r="O2050" s="28" t="str">
        <f>IF(記入用!M2050="","",記入用!M2050)</f>
        <v/>
      </c>
      <c r="Q2050" s="28" t="str">
        <f>IF(記入用!L2050="","",記入用!L2050)</f>
        <v/>
      </c>
      <c r="S2050" s="28" t="str">
        <f>IF(記入用!N2050="","",ROUNDUP(記入用!N2050,1))</f>
        <v/>
      </c>
      <c r="U2050" s="28" t="str">
        <f>IF(記入用!O2050="","",ROUNDDOWN(記入用!O2050,0))</f>
        <v/>
      </c>
      <c r="W2050" s="28" t="str">
        <f>IF(記入用!P2050="","",ROUNDDOWN(記入用!P2050,0))</f>
        <v/>
      </c>
    </row>
    <row r="2051" spans="1:23">
      <c r="A2051" s="28" t="str">
        <f>IF(記入用!A2051="","",記入用!A2051)</f>
        <v/>
      </c>
      <c r="B2051" s="28" t="str">
        <f>IF(記入用!B2051="","",記入用!B2051)</f>
        <v/>
      </c>
      <c r="C2051" s="28" t="str">
        <f>IF(記入用!C2051="","",記入用!C2051)</f>
        <v/>
      </c>
      <c r="D2051" s="28" t="str">
        <f>IF(記入用!D2051="","",記入用!D2051)</f>
        <v/>
      </c>
      <c r="E2051" s="28" t="str">
        <f>IF(記入用!E2051="","",記入用!E2051)</f>
        <v/>
      </c>
      <c r="F2051" s="28" t="str">
        <f>IF(記入用!F2051="","",記入用!F2051)</f>
        <v/>
      </c>
      <c r="G2051" s="28" t="str">
        <f>IF(OR(記入用!G2051=0,記入用!H2051=0),"",ROUND((記入用!G2051+記入用!H2051)/2,0))</f>
        <v/>
      </c>
      <c r="I2051" s="28" t="str">
        <f>IF(記入用!I2051="","",記入用!I2051)</f>
        <v/>
      </c>
      <c r="K2051" s="28" t="str">
        <f>IF(記入用!J2051="","",ROUNDDOWN(記入用!J2051,0))</f>
        <v/>
      </c>
      <c r="M2051" s="28" t="str">
        <f>IF(記入用!K2051="","",記入用!K2051)</f>
        <v/>
      </c>
      <c r="O2051" s="28" t="str">
        <f>IF(記入用!M2051="","",記入用!M2051)</f>
        <v/>
      </c>
      <c r="Q2051" s="28" t="str">
        <f>IF(記入用!L2051="","",記入用!L2051)</f>
        <v/>
      </c>
      <c r="S2051" s="28" t="str">
        <f>IF(記入用!N2051="","",ROUNDUP(記入用!N2051,1))</f>
        <v/>
      </c>
      <c r="U2051" s="28" t="str">
        <f>IF(記入用!O2051="","",ROUNDDOWN(記入用!O2051,0))</f>
        <v/>
      </c>
      <c r="W2051" s="28" t="str">
        <f>IF(記入用!P2051="","",ROUNDDOWN(記入用!P2051,0))</f>
        <v/>
      </c>
    </row>
    <row r="2052" spans="1:23">
      <c r="A2052" s="28" t="str">
        <f>IF(記入用!A2052="","",記入用!A2052)</f>
        <v/>
      </c>
      <c r="B2052" s="28" t="str">
        <f>IF(記入用!B2052="","",記入用!B2052)</f>
        <v/>
      </c>
      <c r="C2052" s="28" t="str">
        <f>IF(記入用!C2052="","",記入用!C2052)</f>
        <v/>
      </c>
      <c r="D2052" s="28" t="str">
        <f>IF(記入用!D2052="","",記入用!D2052)</f>
        <v/>
      </c>
      <c r="E2052" s="28" t="str">
        <f>IF(記入用!E2052="","",記入用!E2052)</f>
        <v/>
      </c>
      <c r="F2052" s="28" t="str">
        <f>IF(記入用!F2052="","",記入用!F2052)</f>
        <v/>
      </c>
      <c r="G2052" s="28" t="str">
        <f>IF(OR(記入用!G2052=0,記入用!H2052=0),"",ROUND((記入用!G2052+記入用!H2052)/2,0))</f>
        <v/>
      </c>
      <c r="I2052" s="28" t="str">
        <f>IF(記入用!I2052="","",記入用!I2052)</f>
        <v/>
      </c>
      <c r="K2052" s="28" t="str">
        <f>IF(記入用!J2052="","",ROUNDDOWN(記入用!J2052,0))</f>
        <v/>
      </c>
      <c r="M2052" s="28" t="str">
        <f>IF(記入用!K2052="","",記入用!K2052)</f>
        <v/>
      </c>
      <c r="O2052" s="28" t="str">
        <f>IF(記入用!M2052="","",記入用!M2052)</f>
        <v/>
      </c>
      <c r="Q2052" s="28" t="str">
        <f>IF(記入用!L2052="","",記入用!L2052)</f>
        <v/>
      </c>
      <c r="S2052" s="28" t="str">
        <f>IF(記入用!N2052="","",ROUNDUP(記入用!N2052,1))</f>
        <v/>
      </c>
      <c r="U2052" s="28" t="str">
        <f>IF(記入用!O2052="","",ROUNDDOWN(記入用!O2052,0))</f>
        <v/>
      </c>
      <c r="W2052" s="28" t="str">
        <f>IF(記入用!P2052="","",ROUNDDOWN(記入用!P2052,0))</f>
        <v/>
      </c>
    </row>
    <row r="2053" spans="1:23">
      <c r="A2053" s="28" t="str">
        <f>IF(記入用!A2053="","",記入用!A2053)</f>
        <v/>
      </c>
      <c r="B2053" s="28" t="str">
        <f>IF(記入用!B2053="","",記入用!B2053)</f>
        <v/>
      </c>
      <c r="C2053" s="28" t="str">
        <f>IF(記入用!C2053="","",記入用!C2053)</f>
        <v/>
      </c>
      <c r="D2053" s="28" t="str">
        <f>IF(記入用!D2053="","",記入用!D2053)</f>
        <v/>
      </c>
      <c r="E2053" s="28" t="str">
        <f>IF(記入用!E2053="","",記入用!E2053)</f>
        <v/>
      </c>
      <c r="F2053" s="28" t="str">
        <f>IF(記入用!F2053="","",記入用!F2053)</f>
        <v/>
      </c>
      <c r="G2053" s="28" t="str">
        <f>IF(OR(記入用!G2053=0,記入用!H2053=0),"",ROUND((記入用!G2053+記入用!H2053)/2,0))</f>
        <v/>
      </c>
      <c r="I2053" s="28" t="str">
        <f>IF(記入用!I2053="","",記入用!I2053)</f>
        <v/>
      </c>
      <c r="K2053" s="28" t="str">
        <f>IF(記入用!J2053="","",ROUNDDOWN(記入用!J2053,0))</f>
        <v/>
      </c>
      <c r="M2053" s="28" t="str">
        <f>IF(記入用!K2053="","",記入用!K2053)</f>
        <v/>
      </c>
      <c r="O2053" s="28" t="str">
        <f>IF(記入用!M2053="","",記入用!M2053)</f>
        <v/>
      </c>
      <c r="Q2053" s="28" t="str">
        <f>IF(記入用!L2053="","",記入用!L2053)</f>
        <v/>
      </c>
      <c r="S2053" s="28" t="str">
        <f>IF(記入用!N2053="","",ROUNDUP(記入用!N2053,1))</f>
        <v/>
      </c>
      <c r="U2053" s="28" t="str">
        <f>IF(記入用!O2053="","",ROUNDDOWN(記入用!O2053,0))</f>
        <v/>
      </c>
      <c r="W2053" s="28" t="str">
        <f>IF(記入用!P2053="","",ROUNDDOWN(記入用!P2053,0))</f>
        <v/>
      </c>
    </row>
    <row r="2054" spans="1:23">
      <c r="A2054" s="28" t="str">
        <f>IF(記入用!A2054="","",記入用!A2054)</f>
        <v/>
      </c>
      <c r="B2054" s="28" t="str">
        <f>IF(記入用!B2054="","",記入用!B2054)</f>
        <v/>
      </c>
      <c r="C2054" s="28" t="str">
        <f>IF(記入用!C2054="","",記入用!C2054)</f>
        <v/>
      </c>
      <c r="D2054" s="28" t="str">
        <f>IF(記入用!D2054="","",記入用!D2054)</f>
        <v/>
      </c>
      <c r="E2054" s="28" t="str">
        <f>IF(記入用!E2054="","",記入用!E2054)</f>
        <v/>
      </c>
      <c r="F2054" s="28" t="str">
        <f>IF(記入用!F2054="","",記入用!F2054)</f>
        <v/>
      </c>
      <c r="G2054" s="28" t="str">
        <f>IF(OR(記入用!G2054=0,記入用!H2054=0),"",ROUND((記入用!G2054+記入用!H2054)/2,0))</f>
        <v/>
      </c>
      <c r="I2054" s="28" t="str">
        <f>IF(記入用!I2054="","",記入用!I2054)</f>
        <v/>
      </c>
      <c r="K2054" s="28" t="str">
        <f>IF(記入用!J2054="","",ROUNDDOWN(記入用!J2054,0))</f>
        <v/>
      </c>
      <c r="M2054" s="28" t="str">
        <f>IF(記入用!K2054="","",記入用!K2054)</f>
        <v/>
      </c>
      <c r="O2054" s="28" t="str">
        <f>IF(記入用!M2054="","",記入用!M2054)</f>
        <v/>
      </c>
      <c r="Q2054" s="28" t="str">
        <f>IF(記入用!L2054="","",記入用!L2054)</f>
        <v/>
      </c>
      <c r="S2054" s="28" t="str">
        <f>IF(記入用!N2054="","",ROUNDUP(記入用!N2054,1))</f>
        <v/>
      </c>
      <c r="U2054" s="28" t="str">
        <f>IF(記入用!O2054="","",ROUNDDOWN(記入用!O2054,0))</f>
        <v/>
      </c>
      <c r="W2054" s="28" t="str">
        <f>IF(記入用!P2054="","",ROUNDDOWN(記入用!P2054,0))</f>
        <v/>
      </c>
    </row>
    <row r="2055" spans="1:23">
      <c r="A2055" s="28" t="str">
        <f>IF(記入用!A2055="","",記入用!A2055)</f>
        <v/>
      </c>
      <c r="B2055" s="28" t="str">
        <f>IF(記入用!B2055="","",記入用!B2055)</f>
        <v/>
      </c>
      <c r="C2055" s="28" t="str">
        <f>IF(記入用!C2055="","",記入用!C2055)</f>
        <v/>
      </c>
      <c r="D2055" s="28" t="str">
        <f>IF(記入用!D2055="","",記入用!D2055)</f>
        <v/>
      </c>
      <c r="E2055" s="28" t="str">
        <f>IF(記入用!E2055="","",記入用!E2055)</f>
        <v/>
      </c>
      <c r="F2055" s="28" t="str">
        <f>IF(記入用!F2055="","",記入用!F2055)</f>
        <v/>
      </c>
      <c r="G2055" s="28" t="str">
        <f>IF(OR(記入用!G2055=0,記入用!H2055=0),"",ROUND((記入用!G2055+記入用!H2055)/2,0))</f>
        <v/>
      </c>
      <c r="I2055" s="28" t="str">
        <f>IF(記入用!I2055="","",記入用!I2055)</f>
        <v/>
      </c>
      <c r="K2055" s="28" t="str">
        <f>IF(記入用!J2055="","",ROUNDDOWN(記入用!J2055,0))</f>
        <v/>
      </c>
      <c r="M2055" s="28" t="str">
        <f>IF(記入用!K2055="","",記入用!K2055)</f>
        <v/>
      </c>
      <c r="O2055" s="28" t="str">
        <f>IF(記入用!M2055="","",記入用!M2055)</f>
        <v/>
      </c>
      <c r="Q2055" s="28" t="str">
        <f>IF(記入用!L2055="","",記入用!L2055)</f>
        <v/>
      </c>
      <c r="S2055" s="28" t="str">
        <f>IF(記入用!N2055="","",ROUNDUP(記入用!N2055,1))</f>
        <v/>
      </c>
      <c r="U2055" s="28" t="str">
        <f>IF(記入用!O2055="","",ROUNDDOWN(記入用!O2055,0))</f>
        <v/>
      </c>
      <c r="W2055" s="28" t="str">
        <f>IF(記入用!P2055="","",ROUNDDOWN(記入用!P2055,0))</f>
        <v/>
      </c>
    </row>
    <row r="2056" spans="1:23">
      <c r="A2056" s="28" t="str">
        <f>IF(記入用!A2056="","",記入用!A2056)</f>
        <v/>
      </c>
      <c r="B2056" s="28" t="str">
        <f>IF(記入用!B2056="","",記入用!B2056)</f>
        <v/>
      </c>
      <c r="C2056" s="28" t="str">
        <f>IF(記入用!C2056="","",記入用!C2056)</f>
        <v/>
      </c>
      <c r="D2056" s="28" t="str">
        <f>IF(記入用!D2056="","",記入用!D2056)</f>
        <v/>
      </c>
      <c r="E2056" s="28" t="str">
        <f>IF(記入用!E2056="","",記入用!E2056)</f>
        <v/>
      </c>
      <c r="F2056" s="28" t="str">
        <f>IF(記入用!F2056="","",記入用!F2056)</f>
        <v/>
      </c>
      <c r="G2056" s="28" t="str">
        <f>IF(OR(記入用!G2056=0,記入用!H2056=0),"",ROUND((記入用!G2056+記入用!H2056)/2,0))</f>
        <v/>
      </c>
      <c r="I2056" s="28" t="str">
        <f>IF(記入用!I2056="","",記入用!I2056)</f>
        <v/>
      </c>
      <c r="K2056" s="28" t="str">
        <f>IF(記入用!J2056="","",ROUNDDOWN(記入用!J2056,0))</f>
        <v/>
      </c>
      <c r="M2056" s="28" t="str">
        <f>IF(記入用!K2056="","",記入用!K2056)</f>
        <v/>
      </c>
      <c r="O2056" s="28" t="str">
        <f>IF(記入用!M2056="","",記入用!M2056)</f>
        <v/>
      </c>
      <c r="Q2056" s="28" t="str">
        <f>IF(記入用!L2056="","",記入用!L2056)</f>
        <v/>
      </c>
      <c r="S2056" s="28" t="str">
        <f>IF(記入用!N2056="","",ROUNDUP(記入用!N2056,1))</f>
        <v/>
      </c>
      <c r="U2056" s="28" t="str">
        <f>IF(記入用!O2056="","",ROUNDDOWN(記入用!O2056,0))</f>
        <v/>
      </c>
      <c r="W2056" s="28" t="str">
        <f>IF(記入用!P2056="","",ROUNDDOWN(記入用!P2056,0))</f>
        <v/>
      </c>
    </row>
    <row r="2057" spans="1:23">
      <c r="A2057" s="28" t="str">
        <f>IF(記入用!A2057="","",記入用!A2057)</f>
        <v/>
      </c>
      <c r="B2057" s="28" t="str">
        <f>IF(記入用!B2057="","",記入用!B2057)</f>
        <v/>
      </c>
      <c r="C2057" s="28" t="str">
        <f>IF(記入用!C2057="","",記入用!C2057)</f>
        <v/>
      </c>
      <c r="D2057" s="28" t="str">
        <f>IF(記入用!D2057="","",記入用!D2057)</f>
        <v/>
      </c>
      <c r="E2057" s="28" t="str">
        <f>IF(記入用!E2057="","",記入用!E2057)</f>
        <v/>
      </c>
      <c r="F2057" s="28" t="str">
        <f>IF(記入用!F2057="","",記入用!F2057)</f>
        <v/>
      </c>
      <c r="G2057" s="28" t="str">
        <f>IF(OR(記入用!G2057=0,記入用!H2057=0),"",ROUND((記入用!G2057+記入用!H2057)/2,0))</f>
        <v/>
      </c>
      <c r="I2057" s="28" t="str">
        <f>IF(記入用!I2057="","",記入用!I2057)</f>
        <v/>
      </c>
      <c r="K2057" s="28" t="str">
        <f>IF(記入用!J2057="","",ROUNDDOWN(記入用!J2057,0))</f>
        <v/>
      </c>
      <c r="M2057" s="28" t="str">
        <f>IF(記入用!K2057="","",記入用!K2057)</f>
        <v/>
      </c>
      <c r="O2057" s="28" t="str">
        <f>IF(記入用!M2057="","",記入用!M2057)</f>
        <v/>
      </c>
      <c r="Q2057" s="28" t="str">
        <f>IF(記入用!L2057="","",記入用!L2057)</f>
        <v/>
      </c>
      <c r="S2057" s="28" t="str">
        <f>IF(記入用!N2057="","",ROUNDUP(記入用!N2057,1))</f>
        <v/>
      </c>
      <c r="U2057" s="28" t="str">
        <f>IF(記入用!O2057="","",ROUNDDOWN(記入用!O2057,0))</f>
        <v/>
      </c>
      <c r="W2057" s="28" t="str">
        <f>IF(記入用!P2057="","",ROUNDDOWN(記入用!P2057,0))</f>
        <v/>
      </c>
    </row>
    <row r="2058" spans="1:23">
      <c r="A2058" s="28" t="str">
        <f>IF(記入用!A2058="","",記入用!A2058)</f>
        <v/>
      </c>
      <c r="B2058" s="28" t="str">
        <f>IF(記入用!B2058="","",記入用!B2058)</f>
        <v/>
      </c>
      <c r="C2058" s="28" t="str">
        <f>IF(記入用!C2058="","",記入用!C2058)</f>
        <v/>
      </c>
      <c r="D2058" s="28" t="str">
        <f>IF(記入用!D2058="","",記入用!D2058)</f>
        <v/>
      </c>
      <c r="E2058" s="28" t="str">
        <f>IF(記入用!E2058="","",記入用!E2058)</f>
        <v/>
      </c>
      <c r="F2058" s="28" t="str">
        <f>IF(記入用!F2058="","",記入用!F2058)</f>
        <v/>
      </c>
      <c r="G2058" s="28" t="str">
        <f>IF(OR(記入用!G2058=0,記入用!H2058=0),"",ROUND((記入用!G2058+記入用!H2058)/2,0))</f>
        <v/>
      </c>
      <c r="I2058" s="28" t="str">
        <f>IF(記入用!I2058="","",記入用!I2058)</f>
        <v/>
      </c>
      <c r="K2058" s="28" t="str">
        <f>IF(記入用!J2058="","",ROUNDDOWN(記入用!J2058,0))</f>
        <v/>
      </c>
      <c r="M2058" s="28" t="str">
        <f>IF(記入用!K2058="","",記入用!K2058)</f>
        <v/>
      </c>
      <c r="O2058" s="28" t="str">
        <f>IF(記入用!M2058="","",記入用!M2058)</f>
        <v/>
      </c>
      <c r="Q2058" s="28" t="str">
        <f>IF(記入用!L2058="","",記入用!L2058)</f>
        <v/>
      </c>
      <c r="S2058" s="28" t="str">
        <f>IF(記入用!N2058="","",ROUNDUP(記入用!N2058,1))</f>
        <v/>
      </c>
      <c r="U2058" s="28" t="str">
        <f>IF(記入用!O2058="","",ROUNDDOWN(記入用!O2058,0))</f>
        <v/>
      </c>
      <c r="W2058" s="28" t="str">
        <f>IF(記入用!P2058="","",ROUNDDOWN(記入用!P2058,0))</f>
        <v/>
      </c>
    </row>
    <row r="2059" spans="1:23">
      <c r="A2059" s="28" t="str">
        <f>IF(記入用!A2059="","",記入用!A2059)</f>
        <v/>
      </c>
      <c r="B2059" s="28" t="str">
        <f>IF(記入用!B2059="","",記入用!B2059)</f>
        <v/>
      </c>
      <c r="C2059" s="28" t="str">
        <f>IF(記入用!C2059="","",記入用!C2059)</f>
        <v/>
      </c>
      <c r="D2059" s="28" t="str">
        <f>IF(記入用!D2059="","",記入用!D2059)</f>
        <v/>
      </c>
      <c r="E2059" s="28" t="str">
        <f>IF(記入用!E2059="","",記入用!E2059)</f>
        <v/>
      </c>
      <c r="F2059" s="28" t="str">
        <f>IF(記入用!F2059="","",記入用!F2059)</f>
        <v/>
      </c>
      <c r="G2059" s="28" t="str">
        <f>IF(OR(記入用!G2059=0,記入用!H2059=0),"",ROUND((記入用!G2059+記入用!H2059)/2,0))</f>
        <v/>
      </c>
      <c r="I2059" s="28" t="str">
        <f>IF(記入用!I2059="","",記入用!I2059)</f>
        <v/>
      </c>
      <c r="K2059" s="28" t="str">
        <f>IF(記入用!J2059="","",ROUNDDOWN(記入用!J2059,0))</f>
        <v/>
      </c>
      <c r="M2059" s="28" t="str">
        <f>IF(記入用!K2059="","",記入用!K2059)</f>
        <v/>
      </c>
      <c r="O2059" s="28" t="str">
        <f>IF(記入用!M2059="","",記入用!M2059)</f>
        <v/>
      </c>
      <c r="Q2059" s="28" t="str">
        <f>IF(記入用!L2059="","",記入用!L2059)</f>
        <v/>
      </c>
      <c r="S2059" s="28" t="str">
        <f>IF(記入用!N2059="","",ROUNDUP(記入用!N2059,1))</f>
        <v/>
      </c>
      <c r="U2059" s="28" t="str">
        <f>IF(記入用!O2059="","",ROUNDDOWN(記入用!O2059,0))</f>
        <v/>
      </c>
      <c r="W2059" s="28" t="str">
        <f>IF(記入用!P2059="","",ROUNDDOWN(記入用!P2059,0))</f>
        <v/>
      </c>
    </row>
    <row r="2060" spans="1:23">
      <c r="A2060" s="28" t="str">
        <f>IF(記入用!A2060="","",記入用!A2060)</f>
        <v/>
      </c>
      <c r="B2060" s="28" t="str">
        <f>IF(記入用!B2060="","",記入用!B2060)</f>
        <v/>
      </c>
      <c r="C2060" s="28" t="str">
        <f>IF(記入用!C2060="","",記入用!C2060)</f>
        <v/>
      </c>
      <c r="D2060" s="28" t="str">
        <f>IF(記入用!D2060="","",記入用!D2060)</f>
        <v/>
      </c>
      <c r="E2060" s="28" t="str">
        <f>IF(記入用!E2060="","",記入用!E2060)</f>
        <v/>
      </c>
      <c r="F2060" s="28" t="str">
        <f>IF(記入用!F2060="","",記入用!F2060)</f>
        <v/>
      </c>
      <c r="G2060" s="28" t="str">
        <f>IF(OR(記入用!G2060=0,記入用!H2060=0),"",ROUND((記入用!G2060+記入用!H2060)/2,0))</f>
        <v/>
      </c>
      <c r="I2060" s="28" t="str">
        <f>IF(記入用!I2060="","",記入用!I2060)</f>
        <v/>
      </c>
      <c r="K2060" s="28" t="str">
        <f>IF(記入用!J2060="","",ROUNDDOWN(記入用!J2060,0))</f>
        <v/>
      </c>
      <c r="M2060" s="28" t="str">
        <f>IF(記入用!K2060="","",記入用!K2060)</f>
        <v/>
      </c>
      <c r="O2060" s="28" t="str">
        <f>IF(記入用!M2060="","",記入用!M2060)</f>
        <v/>
      </c>
      <c r="Q2060" s="28" t="str">
        <f>IF(記入用!L2060="","",記入用!L2060)</f>
        <v/>
      </c>
      <c r="S2060" s="28" t="str">
        <f>IF(記入用!N2060="","",ROUNDUP(記入用!N2060,1))</f>
        <v/>
      </c>
      <c r="U2060" s="28" t="str">
        <f>IF(記入用!O2060="","",ROUNDDOWN(記入用!O2060,0))</f>
        <v/>
      </c>
      <c r="W2060" s="28" t="str">
        <f>IF(記入用!P2060="","",ROUNDDOWN(記入用!P2060,0))</f>
        <v/>
      </c>
    </row>
    <row r="2061" spans="1:23">
      <c r="A2061" s="28" t="str">
        <f>IF(記入用!A2061="","",記入用!A2061)</f>
        <v/>
      </c>
      <c r="B2061" s="28" t="str">
        <f>IF(記入用!B2061="","",記入用!B2061)</f>
        <v/>
      </c>
      <c r="C2061" s="28" t="str">
        <f>IF(記入用!C2061="","",記入用!C2061)</f>
        <v/>
      </c>
      <c r="D2061" s="28" t="str">
        <f>IF(記入用!D2061="","",記入用!D2061)</f>
        <v/>
      </c>
      <c r="E2061" s="28" t="str">
        <f>IF(記入用!E2061="","",記入用!E2061)</f>
        <v/>
      </c>
      <c r="F2061" s="28" t="str">
        <f>IF(記入用!F2061="","",記入用!F2061)</f>
        <v/>
      </c>
      <c r="G2061" s="28" t="str">
        <f>IF(OR(記入用!G2061=0,記入用!H2061=0),"",ROUND((記入用!G2061+記入用!H2061)/2,0))</f>
        <v/>
      </c>
      <c r="I2061" s="28" t="str">
        <f>IF(記入用!I2061="","",記入用!I2061)</f>
        <v/>
      </c>
      <c r="K2061" s="28" t="str">
        <f>IF(記入用!J2061="","",ROUNDDOWN(記入用!J2061,0))</f>
        <v/>
      </c>
      <c r="M2061" s="28" t="str">
        <f>IF(記入用!K2061="","",記入用!K2061)</f>
        <v/>
      </c>
      <c r="O2061" s="28" t="str">
        <f>IF(記入用!M2061="","",記入用!M2061)</f>
        <v/>
      </c>
      <c r="Q2061" s="28" t="str">
        <f>IF(記入用!L2061="","",記入用!L2061)</f>
        <v/>
      </c>
      <c r="S2061" s="28" t="str">
        <f>IF(記入用!N2061="","",ROUNDUP(記入用!N2061,1))</f>
        <v/>
      </c>
      <c r="U2061" s="28" t="str">
        <f>IF(記入用!O2061="","",ROUNDDOWN(記入用!O2061,0))</f>
        <v/>
      </c>
      <c r="W2061" s="28" t="str">
        <f>IF(記入用!P2061="","",ROUNDDOWN(記入用!P2061,0))</f>
        <v/>
      </c>
    </row>
    <row r="2062" spans="1:23">
      <c r="A2062" s="28" t="str">
        <f>IF(記入用!A2062="","",記入用!A2062)</f>
        <v/>
      </c>
      <c r="B2062" s="28" t="str">
        <f>IF(記入用!B2062="","",記入用!B2062)</f>
        <v/>
      </c>
      <c r="C2062" s="28" t="str">
        <f>IF(記入用!C2062="","",記入用!C2062)</f>
        <v/>
      </c>
      <c r="D2062" s="28" t="str">
        <f>IF(記入用!D2062="","",記入用!D2062)</f>
        <v/>
      </c>
      <c r="E2062" s="28" t="str">
        <f>IF(記入用!E2062="","",記入用!E2062)</f>
        <v/>
      </c>
      <c r="F2062" s="28" t="str">
        <f>IF(記入用!F2062="","",記入用!F2062)</f>
        <v/>
      </c>
      <c r="G2062" s="28" t="str">
        <f>IF(OR(記入用!G2062=0,記入用!H2062=0),"",ROUND((記入用!G2062+記入用!H2062)/2,0))</f>
        <v/>
      </c>
      <c r="I2062" s="28" t="str">
        <f>IF(記入用!I2062="","",記入用!I2062)</f>
        <v/>
      </c>
      <c r="K2062" s="28" t="str">
        <f>IF(記入用!J2062="","",ROUNDDOWN(記入用!J2062,0))</f>
        <v/>
      </c>
      <c r="M2062" s="28" t="str">
        <f>IF(記入用!K2062="","",記入用!K2062)</f>
        <v/>
      </c>
      <c r="O2062" s="28" t="str">
        <f>IF(記入用!M2062="","",記入用!M2062)</f>
        <v/>
      </c>
      <c r="Q2062" s="28" t="str">
        <f>IF(記入用!L2062="","",記入用!L2062)</f>
        <v/>
      </c>
      <c r="S2062" s="28" t="str">
        <f>IF(記入用!N2062="","",ROUNDUP(記入用!N2062,1))</f>
        <v/>
      </c>
      <c r="U2062" s="28" t="str">
        <f>IF(記入用!O2062="","",ROUNDDOWN(記入用!O2062,0))</f>
        <v/>
      </c>
      <c r="W2062" s="28" t="str">
        <f>IF(記入用!P2062="","",ROUNDDOWN(記入用!P2062,0))</f>
        <v/>
      </c>
    </row>
    <row r="2063" spans="1:23">
      <c r="A2063" s="28" t="str">
        <f>IF(記入用!A2063="","",記入用!A2063)</f>
        <v/>
      </c>
      <c r="B2063" s="28" t="str">
        <f>IF(記入用!B2063="","",記入用!B2063)</f>
        <v/>
      </c>
      <c r="C2063" s="28" t="str">
        <f>IF(記入用!C2063="","",記入用!C2063)</f>
        <v/>
      </c>
      <c r="D2063" s="28" t="str">
        <f>IF(記入用!D2063="","",記入用!D2063)</f>
        <v/>
      </c>
      <c r="E2063" s="28" t="str">
        <f>IF(記入用!E2063="","",記入用!E2063)</f>
        <v/>
      </c>
      <c r="F2063" s="28" t="str">
        <f>IF(記入用!F2063="","",記入用!F2063)</f>
        <v/>
      </c>
      <c r="G2063" s="28" t="str">
        <f>IF(OR(記入用!G2063=0,記入用!H2063=0),"",ROUND((記入用!G2063+記入用!H2063)/2,0))</f>
        <v/>
      </c>
      <c r="I2063" s="28" t="str">
        <f>IF(記入用!I2063="","",記入用!I2063)</f>
        <v/>
      </c>
      <c r="K2063" s="28" t="str">
        <f>IF(記入用!J2063="","",ROUNDDOWN(記入用!J2063,0))</f>
        <v/>
      </c>
      <c r="M2063" s="28" t="str">
        <f>IF(記入用!K2063="","",記入用!K2063)</f>
        <v/>
      </c>
      <c r="O2063" s="28" t="str">
        <f>IF(記入用!M2063="","",記入用!M2063)</f>
        <v/>
      </c>
      <c r="Q2063" s="28" t="str">
        <f>IF(記入用!L2063="","",記入用!L2063)</f>
        <v/>
      </c>
      <c r="S2063" s="28" t="str">
        <f>IF(記入用!N2063="","",ROUNDUP(記入用!N2063,1))</f>
        <v/>
      </c>
      <c r="U2063" s="28" t="str">
        <f>IF(記入用!O2063="","",ROUNDDOWN(記入用!O2063,0))</f>
        <v/>
      </c>
      <c r="W2063" s="28" t="str">
        <f>IF(記入用!P2063="","",ROUNDDOWN(記入用!P2063,0))</f>
        <v/>
      </c>
    </row>
    <row r="2064" spans="1:23">
      <c r="A2064" s="28" t="str">
        <f>IF(記入用!A2064="","",記入用!A2064)</f>
        <v/>
      </c>
      <c r="B2064" s="28" t="str">
        <f>IF(記入用!B2064="","",記入用!B2064)</f>
        <v/>
      </c>
      <c r="C2064" s="28" t="str">
        <f>IF(記入用!C2064="","",記入用!C2064)</f>
        <v/>
      </c>
      <c r="D2064" s="28" t="str">
        <f>IF(記入用!D2064="","",記入用!D2064)</f>
        <v/>
      </c>
      <c r="E2064" s="28" t="str">
        <f>IF(記入用!E2064="","",記入用!E2064)</f>
        <v/>
      </c>
      <c r="F2064" s="28" t="str">
        <f>IF(記入用!F2064="","",記入用!F2064)</f>
        <v/>
      </c>
      <c r="G2064" s="28" t="str">
        <f>IF(OR(記入用!G2064=0,記入用!H2064=0),"",ROUND((記入用!G2064+記入用!H2064)/2,0))</f>
        <v/>
      </c>
      <c r="I2064" s="28" t="str">
        <f>IF(記入用!I2064="","",記入用!I2064)</f>
        <v/>
      </c>
      <c r="K2064" s="28" t="str">
        <f>IF(記入用!J2064="","",ROUNDDOWN(記入用!J2064,0))</f>
        <v/>
      </c>
      <c r="M2064" s="28" t="str">
        <f>IF(記入用!K2064="","",記入用!K2064)</f>
        <v/>
      </c>
      <c r="O2064" s="28" t="str">
        <f>IF(記入用!M2064="","",記入用!M2064)</f>
        <v/>
      </c>
      <c r="Q2064" s="28" t="str">
        <f>IF(記入用!L2064="","",記入用!L2064)</f>
        <v/>
      </c>
      <c r="S2064" s="28" t="str">
        <f>IF(記入用!N2064="","",ROUNDUP(記入用!N2064,1))</f>
        <v/>
      </c>
      <c r="U2064" s="28" t="str">
        <f>IF(記入用!O2064="","",ROUNDDOWN(記入用!O2064,0))</f>
        <v/>
      </c>
      <c r="W2064" s="28" t="str">
        <f>IF(記入用!P2064="","",ROUNDDOWN(記入用!P2064,0))</f>
        <v/>
      </c>
    </row>
    <row r="2065" spans="1:23">
      <c r="A2065" s="28" t="str">
        <f>IF(記入用!A2065="","",記入用!A2065)</f>
        <v/>
      </c>
      <c r="B2065" s="28" t="str">
        <f>IF(記入用!B2065="","",記入用!B2065)</f>
        <v/>
      </c>
      <c r="C2065" s="28" t="str">
        <f>IF(記入用!C2065="","",記入用!C2065)</f>
        <v/>
      </c>
      <c r="D2065" s="28" t="str">
        <f>IF(記入用!D2065="","",記入用!D2065)</f>
        <v/>
      </c>
      <c r="E2065" s="28" t="str">
        <f>IF(記入用!E2065="","",記入用!E2065)</f>
        <v/>
      </c>
      <c r="F2065" s="28" t="str">
        <f>IF(記入用!F2065="","",記入用!F2065)</f>
        <v/>
      </c>
      <c r="G2065" s="28" t="str">
        <f>IF(OR(記入用!G2065=0,記入用!H2065=0),"",ROUND((記入用!G2065+記入用!H2065)/2,0))</f>
        <v/>
      </c>
      <c r="I2065" s="28" t="str">
        <f>IF(記入用!I2065="","",記入用!I2065)</f>
        <v/>
      </c>
      <c r="K2065" s="28" t="str">
        <f>IF(記入用!J2065="","",ROUNDDOWN(記入用!J2065,0))</f>
        <v/>
      </c>
      <c r="M2065" s="28" t="str">
        <f>IF(記入用!K2065="","",記入用!K2065)</f>
        <v/>
      </c>
      <c r="O2065" s="28" t="str">
        <f>IF(記入用!M2065="","",記入用!M2065)</f>
        <v/>
      </c>
      <c r="Q2065" s="28" t="str">
        <f>IF(記入用!L2065="","",記入用!L2065)</f>
        <v/>
      </c>
      <c r="S2065" s="28" t="str">
        <f>IF(記入用!N2065="","",ROUNDUP(記入用!N2065,1))</f>
        <v/>
      </c>
      <c r="U2065" s="28" t="str">
        <f>IF(記入用!O2065="","",ROUNDDOWN(記入用!O2065,0))</f>
        <v/>
      </c>
      <c r="W2065" s="28" t="str">
        <f>IF(記入用!P2065="","",ROUNDDOWN(記入用!P2065,0))</f>
        <v/>
      </c>
    </row>
    <row r="2066" spans="1:23">
      <c r="A2066" s="28" t="str">
        <f>IF(記入用!A2066="","",記入用!A2066)</f>
        <v/>
      </c>
      <c r="B2066" s="28" t="str">
        <f>IF(記入用!B2066="","",記入用!B2066)</f>
        <v/>
      </c>
      <c r="C2066" s="28" t="str">
        <f>IF(記入用!C2066="","",記入用!C2066)</f>
        <v/>
      </c>
      <c r="D2066" s="28" t="str">
        <f>IF(記入用!D2066="","",記入用!D2066)</f>
        <v/>
      </c>
      <c r="E2066" s="28" t="str">
        <f>IF(記入用!E2066="","",記入用!E2066)</f>
        <v/>
      </c>
      <c r="F2066" s="28" t="str">
        <f>IF(記入用!F2066="","",記入用!F2066)</f>
        <v/>
      </c>
      <c r="G2066" s="28" t="str">
        <f>IF(OR(記入用!G2066=0,記入用!H2066=0),"",ROUND((記入用!G2066+記入用!H2066)/2,0))</f>
        <v/>
      </c>
      <c r="I2066" s="28" t="str">
        <f>IF(記入用!I2066="","",記入用!I2066)</f>
        <v/>
      </c>
      <c r="K2066" s="28" t="str">
        <f>IF(記入用!J2066="","",ROUNDDOWN(記入用!J2066,0))</f>
        <v/>
      </c>
      <c r="M2066" s="28" t="str">
        <f>IF(記入用!K2066="","",記入用!K2066)</f>
        <v/>
      </c>
      <c r="O2066" s="28" t="str">
        <f>IF(記入用!M2066="","",記入用!M2066)</f>
        <v/>
      </c>
      <c r="Q2066" s="28" t="str">
        <f>IF(記入用!L2066="","",記入用!L2066)</f>
        <v/>
      </c>
      <c r="S2066" s="28" t="str">
        <f>IF(記入用!N2066="","",ROUNDUP(記入用!N2066,1))</f>
        <v/>
      </c>
      <c r="U2066" s="28" t="str">
        <f>IF(記入用!O2066="","",ROUNDDOWN(記入用!O2066,0))</f>
        <v/>
      </c>
      <c r="W2066" s="28" t="str">
        <f>IF(記入用!P2066="","",ROUNDDOWN(記入用!P2066,0))</f>
        <v/>
      </c>
    </row>
    <row r="2067" spans="1:23">
      <c r="A2067" s="28" t="str">
        <f>IF(記入用!A2067="","",記入用!A2067)</f>
        <v/>
      </c>
      <c r="B2067" s="28" t="str">
        <f>IF(記入用!B2067="","",記入用!B2067)</f>
        <v/>
      </c>
      <c r="C2067" s="28" t="str">
        <f>IF(記入用!C2067="","",記入用!C2067)</f>
        <v/>
      </c>
      <c r="D2067" s="28" t="str">
        <f>IF(記入用!D2067="","",記入用!D2067)</f>
        <v/>
      </c>
      <c r="E2067" s="28" t="str">
        <f>IF(記入用!E2067="","",記入用!E2067)</f>
        <v/>
      </c>
      <c r="F2067" s="28" t="str">
        <f>IF(記入用!F2067="","",記入用!F2067)</f>
        <v/>
      </c>
      <c r="G2067" s="28" t="str">
        <f>IF(OR(記入用!G2067=0,記入用!H2067=0),"",ROUND((記入用!G2067+記入用!H2067)/2,0))</f>
        <v/>
      </c>
      <c r="I2067" s="28" t="str">
        <f>IF(記入用!I2067="","",記入用!I2067)</f>
        <v/>
      </c>
      <c r="K2067" s="28" t="str">
        <f>IF(記入用!J2067="","",ROUNDDOWN(記入用!J2067,0))</f>
        <v/>
      </c>
      <c r="M2067" s="28" t="str">
        <f>IF(記入用!K2067="","",記入用!K2067)</f>
        <v/>
      </c>
      <c r="O2067" s="28" t="str">
        <f>IF(記入用!M2067="","",記入用!M2067)</f>
        <v/>
      </c>
      <c r="Q2067" s="28" t="str">
        <f>IF(記入用!L2067="","",記入用!L2067)</f>
        <v/>
      </c>
      <c r="S2067" s="28" t="str">
        <f>IF(記入用!N2067="","",ROUNDUP(記入用!N2067,1))</f>
        <v/>
      </c>
      <c r="U2067" s="28" t="str">
        <f>IF(記入用!O2067="","",ROUNDDOWN(記入用!O2067,0))</f>
        <v/>
      </c>
      <c r="W2067" s="28" t="str">
        <f>IF(記入用!P2067="","",ROUNDDOWN(記入用!P2067,0))</f>
        <v/>
      </c>
    </row>
    <row r="2068" spans="1:23">
      <c r="A2068" s="28" t="str">
        <f>IF(記入用!A2068="","",記入用!A2068)</f>
        <v/>
      </c>
      <c r="B2068" s="28" t="str">
        <f>IF(記入用!B2068="","",記入用!B2068)</f>
        <v/>
      </c>
      <c r="C2068" s="28" t="str">
        <f>IF(記入用!C2068="","",記入用!C2068)</f>
        <v/>
      </c>
      <c r="D2068" s="28" t="str">
        <f>IF(記入用!D2068="","",記入用!D2068)</f>
        <v/>
      </c>
      <c r="E2068" s="28" t="str">
        <f>IF(記入用!E2068="","",記入用!E2068)</f>
        <v/>
      </c>
      <c r="F2068" s="28" t="str">
        <f>IF(記入用!F2068="","",記入用!F2068)</f>
        <v/>
      </c>
      <c r="G2068" s="28" t="str">
        <f>IF(OR(記入用!G2068=0,記入用!H2068=0),"",ROUND((記入用!G2068+記入用!H2068)/2,0))</f>
        <v/>
      </c>
      <c r="I2068" s="28" t="str">
        <f>IF(記入用!I2068="","",記入用!I2068)</f>
        <v/>
      </c>
      <c r="K2068" s="28" t="str">
        <f>IF(記入用!J2068="","",ROUNDDOWN(記入用!J2068,0))</f>
        <v/>
      </c>
      <c r="M2068" s="28" t="str">
        <f>IF(記入用!K2068="","",記入用!K2068)</f>
        <v/>
      </c>
      <c r="O2068" s="28" t="str">
        <f>IF(記入用!M2068="","",記入用!M2068)</f>
        <v/>
      </c>
      <c r="Q2068" s="28" t="str">
        <f>IF(記入用!L2068="","",記入用!L2068)</f>
        <v/>
      </c>
      <c r="S2068" s="28" t="str">
        <f>IF(記入用!N2068="","",ROUNDUP(記入用!N2068,1))</f>
        <v/>
      </c>
      <c r="U2068" s="28" t="str">
        <f>IF(記入用!O2068="","",ROUNDDOWN(記入用!O2068,0))</f>
        <v/>
      </c>
      <c r="W2068" s="28" t="str">
        <f>IF(記入用!P2068="","",ROUNDDOWN(記入用!P2068,0))</f>
        <v/>
      </c>
    </row>
    <row r="2069" spans="1:23">
      <c r="A2069" s="28" t="str">
        <f>IF(記入用!A2069="","",記入用!A2069)</f>
        <v/>
      </c>
      <c r="B2069" s="28" t="str">
        <f>IF(記入用!B2069="","",記入用!B2069)</f>
        <v/>
      </c>
      <c r="C2069" s="28" t="str">
        <f>IF(記入用!C2069="","",記入用!C2069)</f>
        <v/>
      </c>
      <c r="D2069" s="28" t="str">
        <f>IF(記入用!D2069="","",記入用!D2069)</f>
        <v/>
      </c>
      <c r="E2069" s="28" t="str">
        <f>IF(記入用!E2069="","",記入用!E2069)</f>
        <v/>
      </c>
      <c r="F2069" s="28" t="str">
        <f>IF(記入用!F2069="","",記入用!F2069)</f>
        <v/>
      </c>
      <c r="G2069" s="28" t="str">
        <f>IF(OR(記入用!G2069=0,記入用!H2069=0),"",ROUND((記入用!G2069+記入用!H2069)/2,0))</f>
        <v/>
      </c>
      <c r="I2069" s="28" t="str">
        <f>IF(記入用!I2069="","",記入用!I2069)</f>
        <v/>
      </c>
      <c r="K2069" s="28" t="str">
        <f>IF(記入用!J2069="","",ROUNDDOWN(記入用!J2069,0))</f>
        <v/>
      </c>
      <c r="M2069" s="28" t="str">
        <f>IF(記入用!K2069="","",記入用!K2069)</f>
        <v/>
      </c>
      <c r="O2069" s="28" t="str">
        <f>IF(記入用!M2069="","",記入用!M2069)</f>
        <v/>
      </c>
      <c r="Q2069" s="28" t="str">
        <f>IF(記入用!L2069="","",記入用!L2069)</f>
        <v/>
      </c>
      <c r="S2069" s="28" t="str">
        <f>IF(記入用!N2069="","",ROUNDUP(記入用!N2069,1))</f>
        <v/>
      </c>
      <c r="U2069" s="28" t="str">
        <f>IF(記入用!O2069="","",ROUNDDOWN(記入用!O2069,0))</f>
        <v/>
      </c>
      <c r="W2069" s="28" t="str">
        <f>IF(記入用!P2069="","",ROUNDDOWN(記入用!P2069,0))</f>
        <v/>
      </c>
    </row>
    <row r="2070" spans="1:23">
      <c r="A2070" s="28" t="str">
        <f>IF(記入用!A2070="","",記入用!A2070)</f>
        <v/>
      </c>
      <c r="B2070" s="28" t="str">
        <f>IF(記入用!B2070="","",記入用!B2070)</f>
        <v/>
      </c>
      <c r="C2070" s="28" t="str">
        <f>IF(記入用!C2070="","",記入用!C2070)</f>
        <v/>
      </c>
      <c r="D2070" s="28" t="str">
        <f>IF(記入用!D2070="","",記入用!D2070)</f>
        <v/>
      </c>
      <c r="E2070" s="28" t="str">
        <f>IF(記入用!E2070="","",記入用!E2070)</f>
        <v/>
      </c>
      <c r="F2070" s="28" t="str">
        <f>IF(記入用!F2070="","",記入用!F2070)</f>
        <v/>
      </c>
      <c r="G2070" s="28" t="str">
        <f>IF(OR(記入用!G2070=0,記入用!H2070=0),"",ROUND((記入用!G2070+記入用!H2070)/2,0))</f>
        <v/>
      </c>
      <c r="I2070" s="28" t="str">
        <f>IF(記入用!I2070="","",記入用!I2070)</f>
        <v/>
      </c>
      <c r="K2070" s="28" t="str">
        <f>IF(記入用!J2070="","",ROUNDDOWN(記入用!J2070,0))</f>
        <v/>
      </c>
      <c r="M2070" s="28" t="str">
        <f>IF(記入用!K2070="","",記入用!K2070)</f>
        <v/>
      </c>
      <c r="O2070" s="28" t="str">
        <f>IF(記入用!M2070="","",記入用!M2070)</f>
        <v/>
      </c>
      <c r="Q2070" s="28" t="str">
        <f>IF(記入用!L2070="","",記入用!L2070)</f>
        <v/>
      </c>
      <c r="S2070" s="28" t="str">
        <f>IF(記入用!N2070="","",ROUNDUP(記入用!N2070,1))</f>
        <v/>
      </c>
      <c r="U2070" s="28" t="str">
        <f>IF(記入用!O2070="","",ROUNDDOWN(記入用!O2070,0))</f>
        <v/>
      </c>
      <c r="W2070" s="28" t="str">
        <f>IF(記入用!P2070="","",ROUNDDOWN(記入用!P2070,0))</f>
        <v/>
      </c>
    </row>
    <row r="2071" spans="1:23">
      <c r="A2071" s="28" t="str">
        <f>IF(記入用!A2071="","",記入用!A2071)</f>
        <v/>
      </c>
      <c r="B2071" s="28" t="str">
        <f>IF(記入用!B2071="","",記入用!B2071)</f>
        <v/>
      </c>
      <c r="C2071" s="28" t="str">
        <f>IF(記入用!C2071="","",記入用!C2071)</f>
        <v/>
      </c>
      <c r="D2071" s="28" t="str">
        <f>IF(記入用!D2071="","",記入用!D2071)</f>
        <v/>
      </c>
      <c r="E2071" s="28" t="str">
        <f>IF(記入用!E2071="","",記入用!E2071)</f>
        <v/>
      </c>
      <c r="F2071" s="28" t="str">
        <f>IF(記入用!F2071="","",記入用!F2071)</f>
        <v/>
      </c>
      <c r="G2071" s="28" t="str">
        <f>IF(OR(記入用!G2071=0,記入用!H2071=0),"",ROUND((記入用!G2071+記入用!H2071)/2,0))</f>
        <v/>
      </c>
      <c r="I2071" s="28" t="str">
        <f>IF(記入用!I2071="","",記入用!I2071)</f>
        <v/>
      </c>
      <c r="K2071" s="28" t="str">
        <f>IF(記入用!J2071="","",ROUNDDOWN(記入用!J2071,0))</f>
        <v/>
      </c>
      <c r="M2071" s="28" t="str">
        <f>IF(記入用!K2071="","",記入用!K2071)</f>
        <v/>
      </c>
      <c r="O2071" s="28" t="str">
        <f>IF(記入用!M2071="","",記入用!M2071)</f>
        <v/>
      </c>
      <c r="Q2071" s="28" t="str">
        <f>IF(記入用!L2071="","",記入用!L2071)</f>
        <v/>
      </c>
      <c r="S2071" s="28" t="str">
        <f>IF(記入用!N2071="","",ROUNDUP(記入用!N2071,1))</f>
        <v/>
      </c>
      <c r="U2071" s="28" t="str">
        <f>IF(記入用!O2071="","",ROUNDDOWN(記入用!O2071,0))</f>
        <v/>
      </c>
      <c r="W2071" s="28" t="str">
        <f>IF(記入用!P2071="","",ROUNDDOWN(記入用!P2071,0))</f>
        <v/>
      </c>
    </row>
    <row r="2072" spans="1:23">
      <c r="A2072" s="28" t="str">
        <f>IF(記入用!A2072="","",記入用!A2072)</f>
        <v/>
      </c>
      <c r="B2072" s="28" t="str">
        <f>IF(記入用!B2072="","",記入用!B2072)</f>
        <v/>
      </c>
      <c r="C2072" s="28" t="str">
        <f>IF(記入用!C2072="","",記入用!C2072)</f>
        <v/>
      </c>
      <c r="D2072" s="28" t="str">
        <f>IF(記入用!D2072="","",記入用!D2072)</f>
        <v/>
      </c>
      <c r="E2072" s="28" t="str">
        <f>IF(記入用!E2072="","",記入用!E2072)</f>
        <v/>
      </c>
      <c r="F2072" s="28" t="str">
        <f>IF(記入用!F2072="","",記入用!F2072)</f>
        <v/>
      </c>
      <c r="G2072" s="28" t="str">
        <f>IF(OR(記入用!G2072=0,記入用!H2072=0),"",ROUND((記入用!G2072+記入用!H2072)/2,0))</f>
        <v/>
      </c>
      <c r="I2072" s="28" t="str">
        <f>IF(記入用!I2072="","",記入用!I2072)</f>
        <v/>
      </c>
      <c r="K2072" s="28" t="str">
        <f>IF(記入用!J2072="","",ROUNDDOWN(記入用!J2072,0))</f>
        <v/>
      </c>
      <c r="M2072" s="28" t="str">
        <f>IF(記入用!K2072="","",記入用!K2072)</f>
        <v/>
      </c>
      <c r="O2072" s="28" t="str">
        <f>IF(記入用!M2072="","",記入用!M2072)</f>
        <v/>
      </c>
      <c r="Q2072" s="28" t="str">
        <f>IF(記入用!L2072="","",記入用!L2072)</f>
        <v/>
      </c>
      <c r="S2072" s="28" t="str">
        <f>IF(記入用!N2072="","",ROUNDUP(記入用!N2072,1))</f>
        <v/>
      </c>
      <c r="U2072" s="28" t="str">
        <f>IF(記入用!O2072="","",ROUNDDOWN(記入用!O2072,0))</f>
        <v/>
      </c>
      <c r="W2072" s="28" t="str">
        <f>IF(記入用!P2072="","",ROUNDDOWN(記入用!P2072,0))</f>
        <v/>
      </c>
    </row>
    <row r="2073" spans="1:23">
      <c r="A2073" s="28" t="str">
        <f>IF(記入用!A2073="","",記入用!A2073)</f>
        <v/>
      </c>
      <c r="B2073" s="28" t="str">
        <f>IF(記入用!B2073="","",記入用!B2073)</f>
        <v/>
      </c>
      <c r="C2073" s="28" t="str">
        <f>IF(記入用!C2073="","",記入用!C2073)</f>
        <v/>
      </c>
      <c r="D2073" s="28" t="str">
        <f>IF(記入用!D2073="","",記入用!D2073)</f>
        <v/>
      </c>
      <c r="E2073" s="28" t="str">
        <f>IF(記入用!E2073="","",記入用!E2073)</f>
        <v/>
      </c>
      <c r="F2073" s="28" t="str">
        <f>IF(記入用!F2073="","",記入用!F2073)</f>
        <v/>
      </c>
      <c r="G2073" s="28" t="str">
        <f>IF(OR(記入用!G2073=0,記入用!H2073=0),"",ROUND((記入用!G2073+記入用!H2073)/2,0))</f>
        <v/>
      </c>
      <c r="I2073" s="28" t="str">
        <f>IF(記入用!I2073="","",記入用!I2073)</f>
        <v/>
      </c>
      <c r="K2073" s="28" t="str">
        <f>IF(記入用!J2073="","",ROUNDDOWN(記入用!J2073,0))</f>
        <v/>
      </c>
      <c r="M2073" s="28" t="str">
        <f>IF(記入用!K2073="","",記入用!K2073)</f>
        <v/>
      </c>
      <c r="O2073" s="28" t="str">
        <f>IF(記入用!M2073="","",記入用!M2073)</f>
        <v/>
      </c>
      <c r="Q2073" s="28" t="str">
        <f>IF(記入用!L2073="","",記入用!L2073)</f>
        <v/>
      </c>
      <c r="S2073" s="28" t="str">
        <f>IF(記入用!N2073="","",ROUNDUP(記入用!N2073,1))</f>
        <v/>
      </c>
      <c r="U2073" s="28" t="str">
        <f>IF(記入用!O2073="","",ROUNDDOWN(記入用!O2073,0))</f>
        <v/>
      </c>
      <c r="W2073" s="28" t="str">
        <f>IF(記入用!P2073="","",ROUNDDOWN(記入用!P2073,0))</f>
        <v/>
      </c>
    </row>
    <row r="2074" spans="1:23">
      <c r="A2074" s="28" t="str">
        <f>IF(記入用!A2074="","",記入用!A2074)</f>
        <v/>
      </c>
      <c r="B2074" s="28" t="str">
        <f>IF(記入用!B2074="","",記入用!B2074)</f>
        <v/>
      </c>
      <c r="C2074" s="28" t="str">
        <f>IF(記入用!C2074="","",記入用!C2074)</f>
        <v/>
      </c>
      <c r="D2074" s="28" t="str">
        <f>IF(記入用!D2074="","",記入用!D2074)</f>
        <v/>
      </c>
      <c r="E2074" s="28" t="str">
        <f>IF(記入用!E2074="","",記入用!E2074)</f>
        <v/>
      </c>
      <c r="F2074" s="28" t="str">
        <f>IF(記入用!F2074="","",記入用!F2074)</f>
        <v/>
      </c>
      <c r="G2074" s="28" t="str">
        <f>IF(OR(記入用!G2074=0,記入用!H2074=0),"",ROUND((記入用!G2074+記入用!H2074)/2,0))</f>
        <v/>
      </c>
      <c r="I2074" s="28" t="str">
        <f>IF(記入用!I2074="","",記入用!I2074)</f>
        <v/>
      </c>
      <c r="K2074" s="28" t="str">
        <f>IF(記入用!J2074="","",ROUNDDOWN(記入用!J2074,0))</f>
        <v/>
      </c>
      <c r="M2074" s="28" t="str">
        <f>IF(記入用!K2074="","",記入用!K2074)</f>
        <v/>
      </c>
      <c r="O2074" s="28" t="str">
        <f>IF(記入用!M2074="","",記入用!M2074)</f>
        <v/>
      </c>
      <c r="Q2074" s="28" t="str">
        <f>IF(記入用!L2074="","",記入用!L2074)</f>
        <v/>
      </c>
      <c r="S2074" s="28" t="str">
        <f>IF(記入用!N2074="","",ROUNDUP(記入用!N2074,1))</f>
        <v/>
      </c>
      <c r="U2074" s="28" t="str">
        <f>IF(記入用!O2074="","",ROUNDDOWN(記入用!O2074,0))</f>
        <v/>
      </c>
      <c r="W2074" s="28" t="str">
        <f>IF(記入用!P2074="","",ROUNDDOWN(記入用!P2074,0))</f>
        <v/>
      </c>
    </row>
    <row r="2075" spans="1:23">
      <c r="A2075" s="28" t="str">
        <f>IF(記入用!A2075="","",記入用!A2075)</f>
        <v/>
      </c>
      <c r="B2075" s="28" t="str">
        <f>IF(記入用!B2075="","",記入用!B2075)</f>
        <v/>
      </c>
      <c r="C2075" s="28" t="str">
        <f>IF(記入用!C2075="","",記入用!C2075)</f>
        <v/>
      </c>
      <c r="D2075" s="28" t="str">
        <f>IF(記入用!D2075="","",記入用!D2075)</f>
        <v/>
      </c>
      <c r="E2075" s="28" t="str">
        <f>IF(記入用!E2075="","",記入用!E2075)</f>
        <v/>
      </c>
      <c r="F2075" s="28" t="str">
        <f>IF(記入用!F2075="","",記入用!F2075)</f>
        <v/>
      </c>
      <c r="G2075" s="28" t="str">
        <f>IF(OR(記入用!G2075=0,記入用!H2075=0),"",ROUND((記入用!G2075+記入用!H2075)/2,0))</f>
        <v/>
      </c>
      <c r="I2075" s="28" t="str">
        <f>IF(記入用!I2075="","",記入用!I2075)</f>
        <v/>
      </c>
      <c r="K2075" s="28" t="str">
        <f>IF(記入用!J2075="","",ROUNDDOWN(記入用!J2075,0))</f>
        <v/>
      </c>
      <c r="M2075" s="28" t="str">
        <f>IF(記入用!K2075="","",記入用!K2075)</f>
        <v/>
      </c>
      <c r="O2075" s="28" t="str">
        <f>IF(記入用!M2075="","",記入用!M2075)</f>
        <v/>
      </c>
      <c r="Q2075" s="28" t="str">
        <f>IF(記入用!L2075="","",記入用!L2075)</f>
        <v/>
      </c>
      <c r="S2075" s="28" t="str">
        <f>IF(記入用!N2075="","",ROUNDUP(記入用!N2075,1))</f>
        <v/>
      </c>
      <c r="U2075" s="28" t="str">
        <f>IF(記入用!O2075="","",ROUNDDOWN(記入用!O2075,0))</f>
        <v/>
      </c>
      <c r="W2075" s="28" t="str">
        <f>IF(記入用!P2075="","",ROUNDDOWN(記入用!P2075,0))</f>
        <v/>
      </c>
    </row>
    <row r="2076" spans="1:23">
      <c r="A2076" s="28" t="str">
        <f>IF(記入用!A2076="","",記入用!A2076)</f>
        <v/>
      </c>
      <c r="B2076" s="28" t="str">
        <f>IF(記入用!B2076="","",記入用!B2076)</f>
        <v/>
      </c>
      <c r="C2076" s="28" t="str">
        <f>IF(記入用!C2076="","",記入用!C2076)</f>
        <v/>
      </c>
      <c r="D2076" s="28" t="str">
        <f>IF(記入用!D2076="","",記入用!D2076)</f>
        <v/>
      </c>
      <c r="E2076" s="28" t="str">
        <f>IF(記入用!E2076="","",記入用!E2076)</f>
        <v/>
      </c>
      <c r="F2076" s="28" t="str">
        <f>IF(記入用!F2076="","",記入用!F2076)</f>
        <v/>
      </c>
      <c r="G2076" s="28" t="str">
        <f>IF(OR(記入用!G2076=0,記入用!H2076=0),"",ROUND((記入用!G2076+記入用!H2076)/2,0))</f>
        <v/>
      </c>
      <c r="I2076" s="28" t="str">
        <f>IF(記入用!I2076="","",記入用!I2076)</f>
        <v/>
      </c>
      <c r="K2076" s="28" t="str">
        <f>IF(記入用!J2076="","",ROUNDDOWN(記入用!J2076,0))</f>
        <v/>
      </c>
      <c r="M2076" s="28" t="str">
        <f>IF(記入用!K2076="","",記入用!K2076)</f>
        <v/>
      </c>
      <c r="O2076" s="28" t="str">
        <f>IF(記入用!M2076="","",記入用!M2076)</f>
        <v/>
      </c>
      <c r="Q2076" s="28" t="str">
        <f>IF(記入用!L2076="","",記入用!L2076)</f>
        <v/>
      </c>
      <c r="S2076" s="28" t="str">
        <f>IF(記入用!N2076="","",ROUNDUP(記入用!N2076,1))</f>
        <v/>
      </c>
      <c r="U2076" s="28" t="str">
        <f>IF(記入用!O2076="","",ROUNDDOWN(記入用!O2076,0))</f>
        <v/>
      </c>
      <c r="W2076" s="28" t="str">
        <f>IF(記入用!P2076="","",ROUNDDOWN(記入用!P2076,0))</f>
        <v/>
      </c>
    </row>
    <row r="2077" spans="1:23">
      <c r="A2077" s="28" t="str">
        <f>IF(記入用!A2077="","",記入用!A2077)</f>
        <v/>
      </c>
      <c r="B2077" s="28" t="str">
        <f>IF(記入用!B2077="","",記入用!B2077)</f>
        <v/>
      </c>
      <c r="C2077" s="28" t="str">
        <f>IF(記入用!C2077="","",記入用!C2077)</f>
        <v/>
      </c>
      <c r="D2077" s="28" t="str">
        <f>IF(記入用!D2077="","",記入用!D2077)</f>
        <v/>
      </c>
      <c r="E2077" s="28" t="str">
        <f>IF(記入用!E2077="","",記入用!E2077)</f>
        <v/>
      </c>
      <c r="F2077" s="28" t="str">
        <f>IF(記入用!F2077="","",記入用!F2077)</f>
        <v/>
      </c>
      <c r="G2077" s="28" t="str">
        <f>IF(OR(記入用!G2077=0,記入用!H2077=0),"",ROUND((記入用!G2077+記入用!H2077)/2,0))</f>
        <v/>
      </c>
      <c r="I2077" s="28" t="str">
        <f>IF(記入用!I2077="","",記入用!I2077)</f>
        <v/>
      </c>
      <c r="K2077" s="28" t="str">
        <f>IF(記入用!J2077="","",ROUNDDOWN(記入用!J2077,0))</f>
        <v/>
      </c>
      <c r="M2077" s="28" t="str">
        <f>IF(記入用!K2077="","",記入用!K2077)</f>
        <v/>
      </c>
      <c r="O2077" s="28" t="str">
        <f>IF(記入用!M2077="","",記入用!M2077)</f>
        <v/>
      </c>
      <c r="Q2077" s="28" t="str">
        <f>IF(記入用!L2077="","",記入用!L2077)</f>
        <v/>
      </c>
      <c r="S2077" s="28" t="str">
        <f>IF(記入用!N2077="","",ROUNDUP(記入用!N2077,1))</f>
        <v/>
      </c>
      <c r="U2077" s="28" t="str">
        <f>IF(記入用!O2077="","",ROUNDDOWN(記入用!O2077,0))</f>
        <v/>
      </c>
      <c r="W2077" s="28" t="str">
        <f>IF(記入用!P2077="","",ROUNDDOWN(記入用!P2077,0))</f>
        <v/>
      </c>
    </row>
    <row r="2078" spans="1:23">
      <c r="A2078" s="28" t="str">
        <f>IF(記入用!A2078="","",記入用!A2078)</f>
        <v/>
      </c>
      <c r="B2078" s="28" t="str">
        <f>IF(記入用!B2078="","",記入用!B2078)</f>
        <v/>
      </c>
      <c r="C2078" s="28" t="str">
        <f>IF(記入用!C2078="","",記入用!C2078)</f>
        <v/>
      </c>
      <c r="D2078" s="28" t="str">
        <f>IF(記入用!D2078="","",記入用!D2078)</f>
        <v/>
      </c>
      <c r="E2078" s="28" t="str">
        <f>IF(記入用!E2078="","",記入用!E2078)</f>
        <v/>
      </c>
      <c r="F2078" s="28" t="str">
        <f>IF(記入用!F2078="","",記入用!F2078)</f>
        <v/>
      </c>
      <c r="G2078" s="28" t="str">
        <f>IF(OR(記入用!G2078=0,記入用!H2078=0),"",ROUND((記入用!G2078+記入用!H2078)/2,0))</f>
        <v/>
      </c>
      <c r="I2078" s="28" t="str">
        <f>IF(記入用!I2078="","",記入用!I2078)</f>
        <v/>
      </c>
      <c r="K2078" s="28" t="str">
        <f>IF(記入用!J2078="","",ROUNDDOWN(記入用!J2078,0))</f>
        <v/>
      </c>
      <c r="M2078" s="28" t="str">
        <f>IF(記入用!K2078="","",記入用!K2078)</f>
        <v/>
      </c>
      <c r="O2078" s="28" t="str">
        <f>IF(記入用!M2078="","",記入用!M2078)</f>
        <v/>
      </c>
      <c r="Q2078" s="28" t="str">
        <f>IF(記入用!L2078="","",記入用!L2078)</f>
        <v/>
      </c>
      <c r="S2078" s="28" t="str">
        <f>IF(記入用!N2078="","",ROUNDUP(記入用!N2078,1))</f>
        <v/>
      </c>
      <c r="U2078" s="28" t="str">
        <f>IF(記入用!O2078="","",ROUNDDOWN(記入用!O2078,0))</f>
        <v/>
      </c>
      <c r="W2078" s="28" t="str">
        <f>IF(記入用!P2078="","",ROUNDDOWN(記入用!P2078,0))</f>
        <v/>
      </c>
    </row>
    <row r="2079" spans="1:23">
      <c r="A2079" s="28" t="str">
        <f>IF(記入用!A2079="","",記入用!A2079)</f>
        <v/>
      </c>
      <c r="B2079" s="28" t="str">
        <f>IF(記入用!B2079="","",記入用!B2079)</f>
        <v/>
      </c>
      <c r="C2079" s="28" t="str">
        <f>IF(記入用!C2079="","",記入用!C2079)</f>
        <v/>
      </c>
      <c r="D2079" s="28" t="str">
        <f>IF(記入用!D2079="","",記入用!D2079)</f>
        <v/>
      </c>
      <c r="E2079" s="28" t="str">
        <f>IF(記入用!E2079="","",記入用!E2079)</f>
        <v/>
      </c>
      <c r="F2079" s="28" t="str">
        <f>IF(記入用!F2079="","",記入用!F2079)</f>
        <v/>
      </c>
      <c r="G2079" s="28" t="str">
        <f>IF(OR(記入用!G2079=0,記入用!H2079=0),"",ROUND((記入用!G2079+記入用!H2079)/2,0))</f>
        <v/>
      </c>
      <c r="I2079" s="28" t="str">
        <f>IF(記入用!I2079="","",記入用!I2079)</f>
        <v/>
      </c>
      <c r="K2079" s="28" t="str">
        <f>IF(記入用!J2079="","",ROUNDDOWN(記入用!J2079,0))</f>
        <v/>
      </c>
      <c r="M2079" s="28" t="str">
        <f>IF(記入用!K2079="","",記入用!K2079)</f>
        <v/>
      </c>
      <c r="O2079" s="28" t="str">
        <f>IF(記入用!M2079="","",記入用!M2079)</f>
        <v/>
      </c>
      <c r="Q2079" s="28" t="str">
        <f>IF(記入用!L2079="","",記入用!L2079)</f>
        <v/>
      </c>
      <c r="S2079" s="28" t="str">
        <f>IF(記入用!N2079="","",ROUNDUP(記入用!N2079,1))</f>
        <v/>
      </c>
      <c r="U2079" s="28" t="str">
        <f>IF(記入用!O2079="","",ROUNDDOWN(記入用!O2079,0))</f>
        <v/>
      </c>
      <c r="W2079" s="28" t="str">
        <f>IF(記入用!P2079="","",ROUNDDOWN(記入用!P2079,0))</f>
        <v/>
      </c>
    </row>
    <row r="2080" spans="1:23">
      <c r="A2080" s="28" t="str">
        <f>IF(記入用!A2080="","",記入用!A2080)</f>
        <v/>
      </c>
      <c r="B2080" s="28" t="str">
        <f>IF(記入用!B2080="","",記入用!B2080)</f>
        <v/>
      </c>
      <c r="C2080" s="28" t="str">
        <f>IF(記入用!C2080="","",記入用!C2080)</f>
        <v/>
      </c>
      <c r="D2080" s="28" t="str">
        <f>IF(記入用!D2080="","",記入用!D2080)</f>
        <v/>
      </c>
      <c r="E2080" s="28" t="str">
        <f>IF(記入用!E2080="","",記入用!E2080)</f>
        <v/>
      </c>
      <c r="F2080" s="28" t="str">
        <f>IF(記入用!F2080="","",記入用!F2080)</f>
        <v/>
      </c>
      <c r="G2080" s="28" t="str">
        <f>IF(OR(記入用!G2080=0,記入用!H2080=0),"",ROUND((記入用!G2080+記入用!H2080)/2,0))</f>
        <v/>
      </c>
      <c r="I2080" s="28" t="str">
        <f>IF(記入用!I2080="","",記入用!I2080)</f>
        <v/>
      </c>
      <c r="K2080" s="28" t="str">
        <f>IF(記入用!J2080="","",ROUNDDOWN(記入用!J2080,0))</f>
        <v/>
      </c>
      <c r="M2080" s="28" t="str">
        <f>IF(記入用!K2080="","",記入用!K2080)</f>
        <v/>
      </c>
      <c r="O2080" s="28" t="str">
        <f>IF(記入用!M2080="","",記入用!M2080)</f>
        <v/>
      </c>
      <c r="Q2080" s="28" t="str">
        <f>IF(記入用!L2080="","",記入用!L2080)</f>
        <v/>
      </c>
      <c r="S2080" s="28" t="str">
        <f>IF(記入用!N2080="","",ROUNDUP(記入用!N2080,1))</f>
        <v/>
      </c>
      <c r="U2080" s="28" t="str">
        <f>IF(記入用!O2080="","",ROUNDDOWN(記入用!O2080,0))</f>
        <v/>
      </c>
      <c r="W2080" s="28" t="str">
        <f>IF(記入用!P2080="","",ROUNDDOWN(記入用!P2080,0))</f>
        <v/>
      </c>
    </row>
    <row r="2081" spans="1:23">
      <c r="A2081" s="28" t="str">
        <f>IF(記入用!A2081="","",記入用!A2081)</f>
        <v/>
      </c>
      <c r="B2081" s="28" t="str">
        <f>IF(記入用!B2081="","",記入用!B2081)</f>
        <v/>
      </c>
      <c r="C2081" s="28" t="str">
        <f>IF(記入用!C2081="","",記入用!C2081)</f>
        <v/>
      </c>
      <c r="D2081" s="28" t="str">
        <f>IF(記入用!D2081="","",記入用!D2081)</f>
        <v/>
      </c>
      <c r="E2081" s="28" t="str">
        <f>IF(記入用!E2081="","",記入用!E2081)</f>
        <v/>
      </c>
      <c r="F2081" s="28" t="str">
        <f>IF(記入用!F2081="","",記入用!F2081)</f>
        <v/>
      </c>
      <c r="G2081" s="28" t="str">
        <f>IF(OR(記入用!G2081=0,記入用!H2081=0),"",ROUND((記入用!G2081+記入用!H2081)/2,0))</f>
        <v/>
      </c>
      <c r="I2081" s="28" t="str">
        <f>IF(記入用!I2081="","",記入用!I2081)</f>
        <v/>
      </c>
      <c r="K2081" s="28" t="str">
        <f>IF(記入用!J2081="","",ROUNDDOWN(記入用!J2081,0))</f>
        <v/>
      </c>
      <c r="M2081" s="28" t="str">
        <f>IF(記入用!K2081="","",記入用!K2081)</f>
        <v/>
      </c>
      <c r="O2081" s="28" t="str">
        <f>IF(記入用!M2081="","",記入用!M2081)</f>
        <v/>
      </c>
      <c r="Q2081" s="28" t="str">
        <f>IF(記入用!L2081="","",記入用!L2081)</f>
        <v/>
      </c>
      <c r="S2081" s="28" t="str">
        <f>IF(記入用!N2081="","",ROUNDUP(記入用!N2081,1))</f>
        <v/>
      </c>
      <c r="U2081" s="28" t="str">
        <f>IF(記入用!O2081="","",ROUNDDOWN(記入用!O2081,0))</f>
        <v/>
      </c>
      <c r="W2081" s="28" t="str">
        <f>IF(記入用!P2081="","",ROUNDDOWN(記入用!P2081,0))</f>
        <v/>
      </c>
    </row>
    <row r="2082" spans="1:23">
      <c r="A2082" s="28" t="str">
        <f>IF(記入用!A2082="","",記入用!A2082)</f>
        <v/>
      </c>
      <c r="B2082" s="28" t="str">
        <f>IF(記入用!B2082="","",記入用!B2082)</f>
        <v/>
      </c>
      <c r="C2082" s="28" t="str">
        <f>IF(記入用!C2082="","",記入用!C2082)</f>
        <v/>
      </c>
      <c r="D2082" s="28" t="str">
        <f>IF(記入用!D2082="","",記入用!D2082)</f>
        <v/>
      </c>
      <c r="E2082" s="28" t="str">
        <f>IF(記入用!E2082="","",記入用!E2082)</f>
        <v/>
      </c>
      <c r="F2082" s="28" t="str">
        <f>IF(記入用!F2082="","",記入用!F2082)</f>
        <v/>
      </c>
      <c r="G2082" s="28" t="str">
        <f>IF(OR(記入用!G2082=0,記入用!H2082=0),"",ROUND((記入用!G2082+記入用!H2082)/2,0))</f>
        <v/>
      </c>
      <c r="I2082" s="28" t="str">
        <f>IF(記入用!I2082="","",記入用!I2082)</f>
        <v/>
      </c>
      <c r="K2082" s="28" t="str">
        <f>IF(記入用!J2082="","",ROUNDDOWN(記入用!J2082,0))</f>
        <v/>
      </c>
      <c r="M2082" s="28" t="str">
        <f>IF(記入用!K2082="","",記入用!K2082)</f>
        <v/>
      </c>
      <c r="O2082" s="28" t="str">
        <f>IF(記入用!M2082="","",記入用!M2082)</f>
        <v/>
      </c>
      <c r="Q2082" s="28" t="str">
        <f>IF(記入用!L2082="","",記入用!L2082)</f>
        <v/>
      </c>
      <c r="S2082" s="28" t="str">
        <f>IF(記入用!N2082="","",ROUNDUP(記入用!N2082,1))</f>
        <v/>
      </c>
      <c r="U2082" s="28" t="str">
        <f>IF(記入用!O2082="","",ROUNDDOWN(記入用!O2082,0))</f>
        <v/>
      </c>
      <c r="W2082" s="28" t="str">
        <f>IF(記入用!P2082="","",ROUNDDOWN(記入用!P2082,0))</f>
        <v/>
      </c>
    </row>
    <row r="2083" spans="1:23">
      <c r="A2083" s="28" t="str">
        <f>IF(記入用!A2083="","",記入用!A2083)</f>
        <v/>
      </c>
      <c r="B2083" s="28" t="str">
        <f>IF(記入用!B2083="","",記入用!B2083)</f>
        <v/>
      </c>
      <c r="C2083" s="28" t="str">
        <f>IF(記入用!C2083="","",記入用!C2083)</f>
        <v/>
      </c>
      <c r="D2083" s="28" t="str">
        <f>IF(記入用!D2083="","",記入用!D2083)</f>
        <v/>
      </c>
      <c r="E2083" s="28" t="str">
        <f>IF(記入用!E2083="","",記入用!E2083)</f>
        <v/>
      </c>
      <c r="F2083" s="28" t="str">
        <f>IF(記入用!F2083="","",記入用!F2083)</f>
        <v/>
      </c>
      <c r="G2083" s="28" t="str">
        <f>IF(OR(記入用!G2083=0,記入用!H2083=0),"",ROUND((記入用!G2083+記入用!H2083)/2,0))</f>
        <v/>
      </c>
      <c r="I2083" s="28" t="str">
        <f>IF(記入用!I2083="","",記入用!I2083)</f>
        <v/>
      </c>
      <c r="K2083" s="28" t="str">
        <f>IF(記入用!J2083="","",ROUNDDOWN(記入用!J2083,0))</f>
        <v/>
      </c>
      <c r="M2083" s="28" t="str">
        <f>IF(記入用!K2083="","",記入用!K2083)</f>
        <v/>
      </c>
      <c r="O2083" s="28" t="str">
        <f>IF(記入用!M2083="","",記入用!M2083)</f>
        <v/>
      </c>
      <c r="Q2083" s="28" t="str">
        <f>IF(記入用!L2083="","",記入用!L2083)</f>
        <v/>
      </c>
      <c r="S2083" s="28" t="str">
        <f>IF(記入用!N2083="","",ROUNDUP(記入用!N2083,1))</f>
        <v/>
      </c>
      <c r="U2083" s="28" t="str">
        <f>IF(記入用!O2083="","",ROUNDDOWN(記入用!O2083,0))</f>
        <v/>
      </c>
      <c r="W2083" s="28" t="str">
        <f>IF(記入用!P2083="","",ROUNDDOWN(記入用!P2083,0))</f>
        <v/>
      </c>
    </row>
    <row r="2084" spans="1:23">
      <c r="A2084" s="28" t="str">
        <f>IF(記入用!A2084="","",記入用!A2084)</f>
        <v/>
      </c>
      <c r="B2084" s="28" t="str">
        <f>IF(記入用!B2084="","",記入用!B2084)</f>
        <v/>
      </c>
      <c r="C2084" s="28" t="str">
        <f>IF(記入用!C2084="","",記入用!C2084)</f>
        <v/>
      </c>
      <c r="D2084" s="28" t="str">
        <f>IF(記入用!D2084="","",記入用!D2084)</f>
        <v/>
      </c>
      <c r="E2084" s="28" t="str">
        <f>IF(記入用!E2084="","",記入用!E2084)</f>
        <v/>
      </c>
      <c r="F2084" s="28" t="str">
        <f>IF(記入用!F2084="","",記入用!F2084)</f>
        <v/>
      </c>
      <c r="G2084" s="28" t="str">
        <f>IF(OR(記入用!G2084=0,記入用!H2084=0),"",ROUND((記入用!G2084+記入用!H2084)/2,0))</f>
        <v/>
      </c>
      <c r="I2084" s="28" t="str">
        <f>IF(記入用!I2084="","",記入用!I2084)</f>
        <v/>
      </c>
      <c r="K2084" s="28" t="str">
        <f>IF(記入用!J2084="","",ROUNDDOWN(記入用!J2084,0))</f>
        <v/>
      </c>
      <c r="M2084" s="28" t="str">
        <f>IF(記入用!K2084="","",記入用!K2084)</f>
        <v/>
      </c>
      <c r="O2084" s="28" t="str">
        <f>IF(記入用!M2084="","",記入用!M2084)</f>
        <v/>
      </c>
      <c r="Q2084" s="28" t="str">
        <f>IF(記入用!L2084="","",記入用!L2084)</f>
        <v/>
      </c>
      <c r="S2084" s="28" t="str">
        <f>IF(記入用!N2084="","",ROUNDUP(記入用!N2084,1))</f>
        <v/>
      </c>
      <c r="U2084" s="28" t="str">
        <f>IF(記入用!O2084="","",ROUNDDOWN(記入用!O2084,0))</f>
        <v/>
      </c>
      <c r="W2084" s="28" t="str">
        <f>IF(記入用!P2084="","",ROUNDDOWN(記入用!P2084,0))</f>
        <v/>
      </c>
    </row>
    <row r="2085" spans="1:23">
      <c r="A2085" s="28" t="str">
        <f>IF(記入用!A2085="","",記入用!A2085)</f>
        <v/>
      </c>
      <c r="B2085" s="28" t="str">
        <f>IF(記入用!B2085="","",記入用!B2085)</f>
        <v/>
      </c>
      <c r="C2085" s="28" t="str">
        <f>IF(記入用!C2085="","",記入用!C2085)</f>
        <v/>
      </c>
      <c r="D2085" s="28" t="str">
        <f>IF(記入用!D2085="","",記入用!D2085)</f>
        <v/>
      </c>
      <c r="E2085" s="28" t="str">
        <f>IF(記入用!E2085="","",記入用!E2085)</f>
        <v/>
      </c>
      <c r="F2085" s="28" t="str">
        <f>IF(記入用!F2085="","",記入用!F2085)</f>
        <v/>
      </c>
      <c r="G2085" s="28" t="str">
        <f>IF(OR(記入用!G2085=0,記入用!H2085=0),"",ROUND((記入用!G2085+記入用!H2085)/2,0))</f>
        <v/>
      </c>
      <c r="I2085" s="28" t="str">
        <f>IF(記入用!I2085="","",記入用!I2085)</f>
        <v/>
      </c>
      <c r="K2085" s="28" t="str">
        <f>IF(記入用!J2085="","",ROUNDDOWN(記入用!J2085,0))</f>
        <v/>
      </c>
      <c r="M2085" s="28" t="str">
        <f>IF(記入用!K2085="","",記入用!K2085)</f>
        <v/>
      </c>
      <c r="O2085" s="28" t="str">
        <f>IF(記入用!M2085="","",記入用!M2085)</f>
        <v/>
      </c>
      <c r="Q2085" s="28" t="str">
        <f>IF(記入用!L2085="","",記入用!L2085)</f>
        <v/>
      </c>
      <c r="S2085" s="28" t="str">
        <f>IF(記入用!N2085="","",ROUNDUP(記入用!N2085,1))</f>
        <v/>
      </c>
      <c r="U2085" s="28" t="str">
        <f>IF(記入用!O2085="","",ROUNDDOWN(記入用!O2085,0))</f>
        <v/>
      </c>
      <c r="W2085" s="28" t="str">
        <f>IF(記入用!P2085="","",ROUNDDOWN(記入用!P2085,0))</f>
        <v/>
      </c>
    </row>
    <row r="2086" spans="1:23">
      <c r="A2086" s="28" t="str">
        <f>IF(記入用!A2086="","",記入用!A2086)</f>
        <v/>
      </c>
      <c r="B2086" s="28" t="str">
        <f>IF(記入用!B2086="","",記入用!B2086)</f>
        <v/>
      </c>
      <c r="C2086" s="28" t="str">
        <f>IF(記入用!C2086="","",記入用!C2086)</f>
        <v/>
      </c>
      <c r="D2086" s="28" t="str">
        <f>IF(記入用!D2086="","",記入用!D2086)</f>
        <v/>
      </c>
      <c r="E2086" s="28" t="str">
        <f>IF(記入用!E2086="","",記入用!E2086)</f>
        <v/>
      </c>
      <c r="F2086" s="28" t="str">
        <f>IF(記入用!F2086="","",記入用!F2086)</f>
        <v/>
      </c>
      <c r="G2086" s="28" t="str">
        <f>IF(OR(記入用!G2086=0,記入用!H2086=0),"",ROUND((記入用!G2086+記入用!H2086)/2,0))</f>
        <v/>
      </c>
      <c r="I2086" s="28" t="str">
        <f>IF(記入用!I2086="","",記入用!I2086)</f>
        <v/>
      </c>
      <c r="K2086" s="28" t="str">
        <f>IF(記入用!J2086="","",ROUNDDOWN(記入用!J2086,0))</f>
        <v/>
      </c>
      <c r="M2086" s="28" t="str">
        <f>IF(記入用!K2086="","",記入用!K2086)</f>
        <v/>
      </c>
      <c r="O2086" s="28" t="str">
        <f>IF(記入用!M2086="","",記入用!M2086)</f>
        <v/>
      </c>
      <c r="Q2086" s="28" t="str">
        <f>IF(記入用!L2086="","",記入用!L2086)</f>
        <v/>
      </c>
      <c r="S2086" s="28" t="str">
        <f>IF(記入用!N2086="","",ROUNDUP(記入用!N2086,1))</f>
        <v/>
      </c>
      <c r="U2086" s="28" t="str">
        <f>IF(記入用!O2086="","",ROUNDDOWN(記入用!O2086,0))</f>
        <v/>
      </c>
      <c r="W2086" s="28" t="str">
        <f>IF(記入用!P2086="","",ROUNDDOWN(記入用!P2086,0))</f>
        <v/>
      </c>
    </row>
    <row r="2087" spans="1:23">
      <c r="A2087" s="28" t="str">
        <f>IF(記入用!A2087="","",記入用!A2087)</f>
        <v/>
      </c>
      <c r="B2087" s="28" t="str">
        <f>IF(記入用!B2087="","",記入用!B2087)</f>
        <v/>
      </c>
      <c r="C2087" s="28" t="str">
        <f>IF(記入用!C2087="","",記入用!C2087)</f>
        <v/>
      </c>
      <c r="D2087" s="28" t="str">
        <f>IF(記入用!D2087="","",記入用!D2087)</f>
        <v/>
      </c>
      <c r="E2087" s="28" t="str">
        <f>IF(記入用!E2087="","",記入用!E2087)</f>
        <v/>
      </c>
      <c r="F2087" s="28" t="str">
        <f>IF(記入用!F2087="","",記入用!F2087)</f>
        <v/>
      </c>
      <c r="G2087" s="28" t="str">
        <f>IF(OR(記入用!G2087=0,記入用!H2087=0),"",ROUND((記入用!G2087+記入用!H2087)/2,0))</f>
        <v/>
      </c>
      <c r="I2087" s="28" t="str">
        <f>IF(記入用!I2087="","",記入用!I2087)</f>
        <v/>
      </c>
      <c r="K2087" s="28" t="str">
        <f>IF(記入用!J2087="","",ROUNDDOWN(記入用!J2087,0))</f>
        <v/>
      </c>
      <c r="M2087" s="28" t="str">
        <f>IF(記入用!K2087="","",記入用!K2087)</f>
        <v/>
      </c>
      <c r="O2087" s="28" t="str">
        <f>IF(記入用!M2087="","",記入用!M2087)</f>
        <v/>
      </c>
      <c r="Q2087" s="28" t="str">
        <f>IF(記入用!L2087="","",記入用!L2087)</f>
        <v/>
      </c>
      <c r="S2087" s="28" t="str">
        <f>IF(記入用!N2087="","",ROUNDUP(記入用!N2087,1))</f>
        <v/>
      </c>
      <c r="U2087" s="28" t="str">
        <f>IF(記入用!O2087="","",ROUNDDOWN(記入用!O2087,0))</f>
        <v/>
      </c>
      <c r="W2087" s="28" t="str">
        <f>IF(記入用!P2087="","",ROUNDDOWN(記入用!P2087,0))</f>
        <v/>
      </c>
    </row>
    <row r="2088" spans="1:23">
      <c r="A2088" s="28" t="str">
        <f>IF(記入用!A2088="","",記入用!A2088)</f>
        <v/>
      </c>
      <c r="B2088" s="28" t="str">
        <f>IF(記入用!B2088="","",記入用!B2088)</f>
        <v/>
      </c>
      <c r="C2088" s="28" t="str">
        <f>IF(記入用!C2088="","",記入用!C2088)</f>
        <v/>
      </c>
      <c r="D2088" s="28" t="str">
        <f>IF(記入用!D2088="","",記入用!D2088)</f>
        <v/>
      </c>
      <c r="E2088" s="28" t="str">
        <f>IF(記入用!E2088="","",記入用!E2088)</f>
        <v/>
      </c>
      <c r="F2088" s="28" t="str">
        <f>IF(記入用!F2088="","",記入用!F2088)</f>
        <v/>
      </c>
      <c r="G2088" s="28" t="str">
        <f>IF(OR(記入用!G2088=0,記入用!H2088=0),"",ROUND((記入用!G2088+記入用!H2088)/2,0))</f>
        <v/>
      </c>
      <c r="I2088" s="28" t="str">
        <f>IF(記入用!I2088="","",記入用!I2088)</f>
        <v/>
      </c>
      <c r="K2088" s="28" t="str">
        <f>IF(記入用!J2088="","",ROUNDDOWN(記入用!J2088,0))</f>
        <v/>
      </c>
      <c r="M2088" s="28" t="str">
        <f>IF(記入用!K2088="","",記入用!K2088)</f>
        <v/>
      </c>
      <c r="O2088" s="28" t="str">
        <f>IF(記入用!M2088="","",記入用!M2088)</f>
        <v/>
      </c>
      <c r="Q2088" s="28" t="str">
        <f>IF(記入用!L2088="","",記入用!L2088)</f>
        <v/>
      </c>
      <c r="S2088" s="28" t="str">
        <f>IF(記入用!N2088="","",ROUNDUP(記入用!N2088,1))</f>
        <v/>
      </c>
      <c r="U2088" s="28" t="str">
        <f>IF(記入用!O2088="","",ROUNDDOWN(記入用!O2088,0))</f>
        <v/>
      </c>
      <c r="W2088" s="28" t="str">
        <f>IF(記入用!P2088="","",ROUNDDOWN(記入用!P2088,0))</f>
        <v/>
      </c>
    </row>
    <row r="2089" spans="1:23">
      <c r="A2089" s="28" t="str">
        <f>IF(記入用!A2089="","",記入用!A2089)</f>
        <v/>
      </c>
      <c r="B2089" s="28" t="str">
        <f>IF(記入用!B2089="","",記入用!B2089)</f>
        <v/>
      </c>
      <c r="C2089" s="28" t="str">
        <f>IF(記入用!C2089="","",記入用!C2089)</f>
        <v/>
      </c>
      <c r="D2089" s="28" t="str">
        <f>IF(記入用!D2089="","",記入用!D2089)</f>
        <v/>
      </c>
      <c r="E2089" s="28" t="str">
        <f>IF(記入用!E2089="","",記入用!E2089)</f>
        <v/>
      </c>
      <c r="F2089" s="28" t="str">
        <f>IF(記入用!F2089="","",記入用!F2089)</f>
        <v/>
      </c>
      <c r="G2089" s="28" t="str">
        <f>IF(OR(記入用!G2089=0,記入用!H2089=0),"",ROUND((記入用!G2089+記入用!H2089)/2,0))</f>
        <v/>
      </c>
      <c r="I2089" s="28" t="str">
        <f>IF(記入用!I2089="","",記入用!I2089)</f>
        <v/>
      </c>
      <c r="K2089" s="28" t="str">
        <f>IF(記入用!J2089="","",ROUNDDOWN(記入用!J2089,0))</f>
        <v/>
      </c>
      <c r="M2089" s="28" t="str">
        <f>IF(記入用!K2089="","",記入用!K2089)</f>
        <v/>
      </c>
      <c r="O2089" s="28" t="str">
        <f>IF(記入用!M2089="","",記入用!M2089)</f>
        <v/>
      </c>
      <c r="Q2089" s="28" t="str">
        <f>IF(記入用!L2089="","",記入用!L2089)</f>
        <v/>
      </c>
      <c r="S2089" s="28" t="str">
        <f>IF(記入用!N2089="","",ROUNDUP(記入用!N2089,1))</f>
        <v/>
      </c>
      <c r="U2089" s="28" t="str">
        <f>IF(記入用!O2089="","",ROUNDDOWN(記入用!O2089,0))</f>
        <v/>
      </c>
      <c r="W2089" s="28" t="str">
        <f>IF(記入用!P2089="","",ROUNDDOWN(記入用!P2089,0))</f>
        <v/>
      </c>
    </row>
    <row r="2090" spans="1:23">
      <c r="A2090" s="28" t="str">
        <f>IF(記入用!A2090="","",記入用!A2090)</f>
        <v/>
      </c>
      <c r="B2090" s="28" t="str">
        <f>IF(記入用!B2090="","",記入用!B2090)</f>
        <v/>
      </c>
      <c r="C2090" s="28" t="str">
        <f>IF(記入用!C2090="","",記入用!C2090)</f>
        <v/>
      </c>
      <c r="D2090" s="28" t="str">
        <f>IF(記入用!D2090="","",記入用!D2090)</f>
        <v/>
      </c>
      <c r="E2090" s="28" t="str">
        <f>IF(記入用!E2090="","",記入用!E2090)</f>
        <v/>
      </c>
      <c r="F2090" s="28" t="str">
        <f>IF(記入用!F2090="","",記入用!F2090)</f>
        <v/>
      </c>
      <c r="G2090" s="28" t="str">
        <f>IF(OR(記入用!G2090=0,記入用!H2090=0),"",ROUND((記入用!G2090+記入用!H2090)/2,0))</f>
        <v/>
      </c>
      <c r="I2090" s="28" t="str">
        <f>IF(記入用!I2090="","",記入用!I2090)</f>
        <v/>
      </c>
      <c r="K2090" s="28" t="str">
        <f>IF(記入用!J2090="","",ROUNDDOWN(記入用!J2090,0))</f>
        <v/>
      </c>
      <c r="M2090" s="28" t="str">
        <f>IF(記入用!K2090="","",記入用!K2090)</f>
        <v/>
      </c>
      <c r="O2090" s="28" t="str">
        <f>IF(記入用!M2090="","",記入用!M2090)</f>
        <v/>
      </c>
      <c r="Q2090" s="28" t="str">
        <f>IF(記入用!L2090="","",記入用!L2090)</f>
        <v/>
      </c>
      <c r="S2090" s="28" t="str">
        <f>IF(記入用!N2090="","",ROUNDUP(記入用!N2090,1))</f>
        <v/>
      </c>
      <c r="U2090" s="28" t="str">
        <f>IF(記入用!O2090="","",ROUNDDOWN(記入用!O2090,0))</f>
        <v/>
      </c>
      <c r="W2090" s="28" t="str">
        <f>IF(記入用!P2090="","",ROUNDDOWN(記入用!P2090,0))</f>
        <v/>
      </c>
    </row>
    <row r="2091" spans="1:23">
      <c r="A2091" s="28" t="str">
        <f>IF(記入用!A2091="","",記入用!A2091)</f>
        <v/>
      </c>
      <c r="B2091" s="28" t="str">
        <f>IF(記入用!B2091="","",記入用!B2091)</f>
        <v/>
      </c>
      <c r="C2091" s="28" t="str">
        <f>IF(記入用!C2091="","",記入用!C2091)</f>
        <v/>
      </c>
      <c r="D2091" s="28" t="str">
        <f>IF(記入用!D2091="","",記入用!D2091)</f>
        <v/>
      </c>
      <c r="E2091" s="28" t="str">
        <f>IF(記入用!E2091="","",記入用!E2091)</f>
        <v/>
      </c>
      <c r="F2091" s="28" t="str">
        <f>IF(記入用!F2091="","",記入用!F2091)</f>
        <v/>
      </c>
      <c r="G2091" s="28" t="str">
        <f>IF(OR(記入用!G2091=0,記入用!H2091=0),"",ROUND((記入用!G2091+記入用!H2091)/2,0))</f>
        <v/>
      </c>
      <c r="I2091" s="28" t="str">
        <f>IF(記入用!I2091="","",記入用!I2091)</f>
        <v/>
      </c>
      <c r="K2091" s="28" t="str">
        <f>IF(記入用!J2091="","",ROUNDDOWN(記入用!J2091,0))</f>
        <v/>
      </c>
      <c r="M2091" s="28" t="str">
        <f>IF(記入用!K2091="","",記入用!K2091)</f>
        <v/>
      </c>
      <c r="O2091" s="28" t="str">
        <f>IF(記入用!M2091="","",記入用!M2091)</f>
        <v/>
      </c>
      <c r="Q2091" s="28" t="str">
        <f>IF(記入用!L2091="","",記入用!L2091)</f>
        <v/>
      </c>
      <c r="S2091" s="28" t="str">
        <f>IF(記入用!N2091="","",ROUNDUP(記入用!N2091,1))</f>
        <v/>
      </c>
      <c r="U2091" s="28" t="str">
        <f>IF(記入用!O2091="","",ROUNDDOWN(記入用!O2091,0))</f>
        <v/>
      </c>
      <c r="W2091" s="28" t="str">
        <f>IF(記入用!P2091="","",ROUNDDOWN(記入用!P2091,0))</f>
        <v/>
      </c>
    </row>
    <row r="2092" spans="1:23">
      <c r="A2092" s="28" t="str">
        <f>IF(記入用!A2092="","",記入用!A2092)</f>
        <v/>
      </c>
      <c r="B2092" s="28" t="str">
        <f>IF(記入用!B2092="","",記入用!B2092)</f>
        <v/>
      </c>
      <c r="C2092" s="28" t="str">
        <f>IF(記入用!C2092="","",記入用!C2092)</f>
        <v/>
      </c>
      <c r="D2092" s="28" t="str">
        <f>IF(記入用!D2092="","",記入用!D2092)</f>
        <v/>
      </c>
      <c r="E2092" s="28" t="str">
        <f>IF(記入用!E2092="","",記入用!E2092)</f>
        <v/>
      </c>
      <c r="F2092" s="28" t="str">
        <f>IF(記入用!F2092="","",記入用!F2092)</f>
        <v/>
      </c>
      <c r="G2092" s="28" t="str">
        <f>IF(OR(記入用!G2092=0,記入用!H2092=0),"",ROUND((記入用!G2092+記入用!H2092)/2,0))</f>
        <v/>
      </c>
      <c r="I2092" s="28" t="str">
        <f>IF(記入用!I2092="","",記入用!I2092)</f>
        <v/>
      </c>
      <c r="K2092" s="28" t="str">
        <f>IF(記入用!J2092="","",ROUNDDOWN(記入用!J2092,0))</f>
        <v/>
      </c>
      <c r="M2092" s="28" t="str">
        <f>IF(記入用!K2092="","",記入用!K2092)</f>
        <v/>
      </c>
      <c r="O2092" s="28" t="str">
        <f>IF(記入用!M2092="","",記入用!M2092)</f>
        <v/>
      </c>
      <c r="Q2092" s="28" t="str">
        <f>IF(記入用!L2092="","",記入用!L2092)</f>
        <v/>
      </c>
      <c r="S2092" s="28" t="str">
        <f>IF(記入用!N2092="","",ROUNDUP(記入用!N2092,1))</f>
        <v/>
      </c>
      <c r="U2092" s="28" t="str">
        <f>IF(記入用!O2092="","",ROUNDDOWN(記入用!O2092,0))</f>
        <v/>
      </c>
      <c r="W2092" s="28" t="str">
        <f>IF(記入用!P2092="","",ROUNDDOWN(記入用!P2092,0))</f>
        <v/>
      </c>
    </row>
    <row r="2093" spans="1:23">
      <c r="A2093" s="28" t="str">
        <f>IF(記入用!A2093="","",記入用!A2093)</f>
        <v/>
      </c>
      <c r="B2093" s="28" t="str">
        <f>IF(記入用!B2093="","",記入用!B2093)</f>
        <v/>
      </c>
      <c r="C2093" s="28" t="str">
        <f>IF(記入用!C2093="","",記入用!C2093)</f>
        <v/>
      </c>
      <c r="D2093" s="28" t="str">
        <f>IF(記入用!D2093="","",記入用!D2093)</f>
        <v/>
      </c>
      <c r="E2093" s="28" t="str">
        <f>IF(記入用!E2093="","",記入用!E2093)</f>
        <v/>
      </c>
      <c r="F2093" s="28" t="str">
        <f>IF(記入用!F2093="","",記入用!F2093)</f>
        <v/>
      </c>
      <c r="G2093" s="28" t="str">
        <f>IF(OR(記入用!G2093=0,記入用!H2093=0),"",ROUND((記入用!G2093+記入用!H2093)/2,0))</f>
        <v/>
      </c>
      <c r="I2093" s="28" t="str">
        <f>IF(記入用!I2093="","",記入用!I2093)</f>
        <v/>
      </c>
      <c r="K2093" s="28" t="str">
        <f>IF(記入用!J2093="","",ROUNDDOWN(記入用!J2093,0))</f>
        <v/>
      </c>
      <c r="M2093" s="28" t="str">
        <f>IF(記入用!K2093="","",記入用!K2093)</f>
        <v/>
      </c>
      <c r="O2093" s="28" t="str">
        <f>IF(記入用!M2093="","",記入用!M2093)</f>
        <v/>
      </c>
      <c r="Q2093" s="28" t="str">
        <f>IF(記入用!L2093="","",記入用!L2093)</f>
        <v/>
      </c>
      <c r="S2093" s="28" t="str">
        <f>IF(記入用!N2093="","",ROUNDUP(記入用!N2093,1))</f>
        <v/>
      </c>
      <c r="U2093" s="28" t="str">
        <f>IF(記入用!O2093="","",ROUNDDOWN(記入用!O2093,0))</f>
        <v/>
      </c>
      <c r="W2093" s="28" t="str">
        <f>IF(記入用!P2093="","",ROUNDDOWN(記入用!P2093,0))</f>
        <v/>
      </c>
    </row>
    <row r="2094" spans="1:23">
      <c r="A2094" s="28" t="str">
        <f>IF(記入用!A2094="","",記入用!A2094)</f>
        <v/>
      </c>
      <c r="B2094" s="28" t="str">
        <f>IF(記入用!B2094="","",記入用!B2094)</f>
        <v/>
      </c>
      <c r="C2094" s="28" t="str">
        <f>IF(記入用!C2094="","",記入用!C2094)</f>
        <v/>
      </c>
      <c r="D2094" s="28" t="str">
        <f>IF(記入用!D2094="","",記入用!D2094)</f>
        <v/>
      </c>
      <c r="E2094" s="28" t="str">
        <f>IF(記入用!E2094="","",記入用!E2094)</f>
        <v/>
      </c>
      <c r="F2094" s="28" t="str">
        <f>IF(記入用!F2094="","",記入用!F2094)</f>
        <v/>
      </c>
      <c r="G2094" s="28" t="str">
        <f>IF(OR(記入用!G2094=0,記入用!H2094=0),"",ROUND((記入用!G2094+記入用!H2094)/2,0))</f>
        <v/>
      </c>
      <c r="I2094" s="28" t="str">
        <f>IF(記入用!I2094="","",記入用!I2094)</f>
        <v/>
      </c>
      <c r="K2094" s="28" t="str">
        <f>IF(記入用!J2094="","",ROUNDDOWN(記入用!J2094,0))</f>
        <v/>
      </c>
      <c r="M2094" s="28" t="str">
        <f>IF(記入用!K2094="","",記入用!K2094)</f>
        <v/>
      </c>
      <c r="O2094" s="28" t="str">
        <f>IF(記入用!M2094="","",記入用!M2094)</f>
        <v/>
      </c>
      <c r="Q2094" s="28" t="str">
        <f>IF(記入用!L2094="","",記入用!L2094)</f>
        <v/>
      </c>
      <c r="S2094" s="28" t="str">
        <f>IF(記入用!N2094="","",ROUNDUP(記入用!N2094,1))</f>
        <v/>
      </c>
      <c r="U2094" s="28" t="str">
        <f>IF(記入用!O2094="","",ROUNDDOWN(記入用!O2094,0))</f>
        <v/>
      </c>
      <c r="W2094" s="28" t="str">
        <f>IF(記入用!P2094="","",ROUNDDOWN(記入用!P2094,0))</f>
        <v/>
      </c>
    </row>
    <row r="2095" spans="1:23">
      <c r="A2095" s="28" t="str">
        <f>IF(記入用!A2095="","",記入用!A2095)</f>
        <v/>
      </c>
      <c r="B2095" s="28" t="str">
        <f>IF(記入用!B2095="","",記入用!B2095)</f>
        <v/>
      </c>
      <c r="C2095" s="28" t="str">
        <f>IF(記入用!C2095="","",記入用!C2095)</f>
        <v/>
      </c>
      <c r="D2095" s="28" t="str">
        <f>IF(記入用!D2095="","",記入用!D2095)</f>
        <v/>
      </c>
      <c r="E2095" s="28" t="str">
        <f>IF(記入用!E2095="","",記入用!E2095)</f>
        <v/>
      </c>
      <c r="F2095" s="28" t="str">
        <f>IF(記入用!F2095="","",記入用!F2095)</f>
        <v/>
      </c>
      <c r="G2095" s="28" t="str">
        <f>IF(OR(記入用!G2095=0,記入用!H2095=0),"",ROUND((記入用!G2095+記入用!H2095)/2,0))</f>
        <v/>
      </c>
      <c r="I2095" s="28" t="str">
        <f>IF(記入用!I2095="","",記入用!I2095)</f>
        <v/>
      </c>
      <c r="K2095" s="28" t="str">
        <f>IF(記入用!J2095="","",ROUNDDOWN(記入用!J2095,0))</f>
        <v/>
      </c>
      <c r="M2095" s="28" t="str">
        <f>IF(記入用!K2095="","",記入用!K2095)</f>
        <v/>
      </c>
      <c r="O2095" s="28" t="str">
        <f>IF(記入用!M2095="","",記入用!M2095)</f>
        <v/>
      </c>
      <c r="Q2095" s="28" t="str">
        <f>IF(記入用!L2095="","",記入用!L2095)</f>
        <v/>
      </c>
      <c r="S2095" s="28" t="str">
        <f>IF(記入用!N2095="","",ROUNDUP(記入用!N2095,1))</f>
        <v/>
      </c>
      <c r="U2095" s="28" t="str">
        <f>IF(記入用!O2095="","",ROUNDDOWN(記入用!O2095,0))</f>
        <v/>
      </c>
      <c r="W2095" s="28" t="str">
        <f>IF(記入用!P2095="","",ROUNDDOWN(記入用!P2095,0))</f>
        <v/>
      </c>
    </row>
    <row r="2096" spans="1:23">
      <c r="A2096" s="28" t="str">
        <f>IF(記入用!A2096="","",記入用!A2096)</f>
        <v/>
      </c>
      <c r="B2096" s="28" t="str">
        <f>IF(記入用!B2096="","",記入用!B2096)</f>
        <v/>
      </c>
      <c r="C2096" s="28" t="str">
        <f>IF(記入用!C2096="","",記入用!C2096)</f>
        <v/>
      </c>
      <c r="D2096" s="28" t="str">
        <f>IF(記入用!D2096="","",記入用!D2096)</f>
        <v/>
      </c>
      <c r="E2096" s="28" t="str">
        <f>IF(記入用!E2096="","",記入用!E2096)</f>
        <v/>
      </c>
      <c r="F2096" s="28" t="str">
        <f>IF(記入用!F2096="","",記入用!F2096)</f>
        <v/>
      </c>
      <c r="G2096" s="28" t="str">
        <f>IF(OR(記入用!G2096=0,記入用!H2096=0),"",ROUND((記入用!G2096+記入用!H2096)/2,0))</f>
        <v/>
      </c>
      <c r="I2096" s="28" t="str">
        <f>IF(記入用!I2096="","",記入用!I2096)</f>
        <v/>
      </c>
      <c r="K2096" s="28" t="str">
        <f>IF(記入用!J2096="","",ROUNDDOWN(記入用!J2096,0))</f>
        <v/>
      </c>
      <c r="M2096" s="28" t="str">
        <f>IF(記入用!K2096="","",記入用!K2096)</f>
        <v/>
      </c>
      <c r="O2096" s="28" t="str">
        <f>IF(記入用!M2096="","",記入用!M2096)</f>
        <v/>
      </c>
      <c r="Q2096" s="28" t="str">
        <f>IF(記入用!L2096="","",記入用!L2096)</f>
        <v/>
      </c>
      <c r="S2096" s="28" t="str">
        <f>IF(記入用!N2096="","",ROUNDUP(記入用!N2096,1))</f>
        <v/>
      </c>
      <c r="U2096" s="28" t="str">
        <f>IF(記入用!O2096="","",ROUNDDOWN(記入用!O2096,0))</f>
        <v/>
      </c>
      <c r="W2096" s="28" t="str">
        <f>IF(記入用!P2096="","",ROUNDDOWN(記入用!P2096,0))</f>
        <v/>
      </c>
    </row>
    <row r="2097" spans="1:23">
      <c r="A2097" s="28" t="str">
        <f>IF(記入用!A2097="","",記入用!A2097)</f>
        <v/>
      </c>
      <c r="B2097" s="28" t="str">
        <f>IF(記入用!B2097="","",記入用!B2097)</f>
        <v/>
      </c>
      <c r="C2097" s="28" t="str">
        <f>IF(記入用!C2097="","",記入用!C2097)</f>
        <v/>
      </c>
      <c r="D2097" s="28" t="str">
        <f>IF(記入用!D2097="","",記入用!D2097)</f>
        <v/>
      </c>
      <c r="E2097" s="28" t="str">
        <f>IF(記入用!E2097="","",記入用!E2097)</f>
        <v/>
      </c>
      <c r="F2097" s="28" t="str">
        <f>IF(記入用!F2097="","",記入用!F2097)</f>
        <v/>
      </c>
      <c r="G2097" s="28" t="str">
        <f>IF(OR(記入用!G2097=0,記入用!H2097=0),"",ROUND((記入用!G2097+記入用!H2097)/2,0))</f>
        <v/>
      </c>
      <c r="I2097" s="28" t="str">
        <f>IF(記入用!I2097="","",記入用!I2097)</f>
        <v/>
      </c>
      <c r="K2097" s="28" t="str">
        <f>IF(記入用!J2097="","",ROUNDDOWN(記入用!J2097,0))</f>
        <v/>
      </c>
      <c r="M2097" s="28" t="str">
        <f>IF(記入用!K2097="","",記入用!K2097)</f>
        <v/>
      </c>
      <c r="O2097" s="28" t="str">
        <f>IF(記入用!M2097="","",記入用!M2097)</f>
        <v/>
      </c>
      <c r="Q2097" s="28" t="str">
        <f>IF(記入用!L2097="","",記入用!L2097)</f>
        <v/>
      </c>
      <c r="S2097" s="28" t="str">
        <f>IF(記入用!N2097="","",ROUNDUP(記入用!N2097,1))</f>
        <v/>
      </c>
      <c r="U2097" s="28" t="str">
        <f>IF(記入用!O2097="","",ROUNDDOWN(記入用!O2097,0))</f>
        <v/>
      </c>
      <c r="W2097" s="28" t="str">
        <f>IF(記入用!P2097="","",ROUNDDOWN(記入用!P2097,0))</f>
        <v/>
      </c>
    </row>
    <row r="2098" spans="1:23">
      <c r="A2098" s="28" t="str">
        <f>IF(記入用!A2098="","",記入用!A2098)</f>
        <v/>
      </c>
      <c r="B2098" s="28" t="str">
        <f>IF(記入用!B2098="","",記入用!B2098)</f>
        <v/>
      </c>
      <c r="C2098" s="28" t="str">
        <f>IF(記入用!C2098="","",記入用!C2098)</f>
        <v/>
      </c>
      <c r="D2098" s="28" t="str">
        <f>IF(記入用!D2098="","",記入用!D2098)</f>
        <v/>
      </c>
      <c r="E2098" s="28" t="str">
        <f>IF(記入用!E2098="","",記入用!E2098)</f>
        <v/>
      </c>
      <c r="F2098" s="28" t="str">
        <f>IF(記入用!F2098="","",記入用!F2098)</f>
        <v/>
      </c>
      <c r="G2098" s="28" t="str">
        <f>IF(OR(記入用!G2098=0,記入用!H2098=0),"",ROUND((記入用!G2098+記入用!H2098)/2,0))</f>
        <v/>
      </c>
      <c r="I2098" s="28" t="str">
        <f>IF(記入用!I2098="","",記入用!I2098)</f>
        <v/>
      </c>
      <c r="K2098" s="28" t="str">
        <f>IF(記入用!J2098="","",ROUNDDOWN(記入用!J2098,0))</f>
        <v/>
      </c>
      <c r="M2098" s="28" t="str">
        <f>IF(記入用!K2098="","",記入用!K2098)</f>
        <v/>
      </c>
      <c r="O2098" s="28" t="str">
        <f>IF(記入用!M2098="","",記入用!M2098)</f>
        <v/>
      </c>
      <c r="Q2098" s="28" t="str">
        <f>IF(記入用!L2098="","",記入用!L2098)</f>
        <v/>
      </c>
      <c r="S2098" s="28" t="str">
        <f>IF(記入用!N2098="","",ROUNDUP(記入用!N2098,1))</f>
        <v/>
      </c>
      <c r="U2098" s="28" t="str">
        <f>IF(記入用!O2098="","",ROUNDDOWN(記入用!O2098,0))</f>
        <v/>
      </c>
      <c r="W2098" s="28" t="str">
        <f>IF(記入用!P2098="","",ROUNDDOWN(記入用!P2098,0))</f>
        <v/>
      </c>
    </row>
    <row r="2099" spans="1:23">
      <c r="A2099" s="28" t="str">
        <f>IF(記入用!A2099="","",記入用!A2099)</f>
        <v/>
      </c>
      <c r="B2099" s="28" t="str">
        <f>IF(記入用!B2099="","",記入用!B2099)</f>
        <v/>
      </c>
      <c r="C2099" s="28" t="str">
        <f>IF(記入用!C2099="","",記入用!C2099)</f>
        <v/>
      </c>
      <c r="D2099" s="28" t="str">
        <f>IF(記入用!D2099="","",記入用!D2099)</f>
        <v/>
      </c>
      <c r="E2099" s="28" t="str">
        <f>IF(記入用!E2099="","",記入用!E2099)</f>
        <v/>
      </c>
      <c r="F2099" s="28" t="str">
        <f>IF(記入用!F2099="","",記入用!F2099)</f>
        <v/>
      </c>
      <c r="G2099" s="28" t="str">
        <f>IF(OR(記入用!G2099=0,記入用!H2099=0),"",ROUND((記入用!G2099+記入用!H2099)/2,0))</f>
        <v/>
      </c>
      <c r="I2099" s="28" t="str">
        <f>IF(記入用!I2099="","",記入用!I2099)</f>
        <v/>
      </c>
      <c r="K2099" s="28" t="str">
        <f>IF(記入用!J2099="","",ROUNDDOWN(記入用!J2099,0))</f>
        <v/>
      </c>
      <c r="M2099" s="28" t="str">
        <f>IF(記入用!K2099="","",記入用!K2099)</f>
        <v/>
      </c>
      <c r="O2099" s="28" t="str">
        <f>IF(記入用!M2099="","",記入用!M2099)</f>
        <v/>
      </c>
      <c r="Q2099" s="28" t="str">
        <f>IF(記入用!L2099="","",記入用!L2099)</f>
        <v/>
      </c>
      <c r="S2099" s="28" t="str">
        <f>IF(記入用!N2099="","",ROUNDUP(記入用!N2099,1))</f>
        <v/>
      </c>
      <c r="U2099" s="28" t="str">
        <f>IF(記入用!O2099="","",ROUNDDOWN(記入用!O2099,0))</f>
        <v/>
      </c>
      <c r="W2099" s="28" t="str">
        <f>IF(記入用!P2099="","",ROUNDDOWN(記入用!P2099,0))</f>
        <v/>
      </c>
    </row>
    <row r="2100" spans="1:23">
      <c r="A2100" s="28" t="str">
        <f>IF(記入用!A2100="","",記入用!A2100)</f>
        <v/>
      </c>
      <c r="B2100" s="28" t="str">
        <f>IF(記入用!B2100="","",記入用!B2100)</f>
        <v/>
      </c>
      <c r="C2100" s="28" t="str">
        <f>IF(記入用!C2100="","",記入用!C2100)</f>
        <v/>
      </c>
      <c r="D2100" s="28" t="str">
        <f>IF(記入用!D2100="","",記入用!D2100)</f>
        <v/>
      </c>
      <c r="E2100" s="28" t="str">
        <f>IF(記入用!E2100="","",記入用!E2100)</f>
        <v/>
      </c>
      <c r="F2100" s="28" t="str">
        <f>IF(記入用!F2100="","",記入用!F2100)</f>
        <v/>
      </c>
      <c r="G2100" s="28" t="str">
        <f>IF(OR(記入用!G2100=0,記入用!H2100=0),"",ROUND((記入用!G2100+記入用!H2100)/2,0))</f>
        <v/>
      </c>
      <c r="I2100" s="28" t="str">
        <f>IF(記入用!I2100="","",記入用!I2100)</f>
        <v/>
      </c>
      <c r="K2100" s="28" t="str">
        <f>IF(記入用!J2100="","",ROUNDDOWN(記入用!J2100,0))</f>
        <v/>
      </c>
      <c r="M2100" s="28" t="str">
        <f>IF(記入用!K2100="","",記入用!K2100)</f>
        <v/>
      </c>
      <c r="O2100" s="28" t="str">
        <f>IF(記入用!M2100="","",記入用!M2100)</f>
        <v/>
      </c>
      <c r="Q2100" s="28" t="str">
        <f>IF(記入用!L2100="","",記入用!L2100)</f>
        <v/>
      </c>
      <c r="S2100" s="28" t="str">
        <f>IF(記入用!N2100="","",ROUNDUP(記入用!N2100,1))</f>
        <v/>
      </c>
      <c r="U2100" s="28" t="str">
        <f>IF(記入用!O2100="","",ROUNDDOWN(記入用!O2100,0))</f>
        <v/>
      </c>
      <c r="W2100" s="28" t="str">
        <f>IF(記入用!P2100="","",ROUNDDOWN(記入用!P2100,0))</f>
        <v/>
      </c>
    </row>
    <row r="2101" spans="1:23">
      <c r="A2101" s="28" t="str">
        <f>IF(記入用!A2101="","",記入用!A2101)</f>
        <v/>
      </c>
      <c r="B2101" s="28" t="str">
        <f>IF(記入用!B2101="","",記入用!B2101)</f>
        <v/>
      </c>
      <c r="C2101" s="28" t="str">
        <f>IF(記入用!C2101="","",記入用!C2101)</f>
        <v/>
      </c>
      <c r="D2101" s="28" t="str">
        <f>IF(記入用!D2101="","",記入用!D2101)</f>
        <v/>
      </c>
      <c r="E2101" s="28" t="str">
        <f>IF(記入用!E2101="","",記入用!E2101)</f>
        <v/>
      </c>
      <c r="F2101" s="28" t="str">
        <f>IF(記入用!F2101="","",記入用!F2101)</f>
        <v/>
      </c>
      <c r="G2101" s="28" t="str">
        <f>IF(OR(記入用!G2101=0,記入用!H2101=0),"",ROUND((記入用!G2101+記入用!H2101)/2,0))</f>
        <v/>
      </c>
      <c r="I2101" s="28" t="str">
        <f>IF(記入用!I2101="","",記入用!I2101)</f>
        <v/>
      </c>
      <c r="K2101" s="28" t="str">
        <f>IF(記入用!J2101="","",ROUNDDOWN(記入用!J2101,0))</f>
        <v/>
      </c>
      <c r="M2101" s="28" t="str">
        <f>IF(記入用!K2101="","",記入用!K2101)</f>
        <v/>
      </c>
      <c r="O2101" s="28" t="str">
        <f>IF(記入用!M2101="","",記入用!M2101)</f>
        <v/>
      </c>
      <c r="Q2101" s="28" t="str">
        <f>IF(記入用!L2101="","",記入用!L2101)</f>
        <v/>
      </c>
      <c r="S2101" s="28" t="str">
        <f>IF(記入用!N2101="","",ROUNDUP(記入用!N2101,1))</f>
        <v/>
      </c>
      <c r="U2101" s="28" t="str">
        <f>IF(記入用!O2101="","",ROUNDDOWN(記入用!O2101,0))</f>
        <v/>
      </c>
      <c r="W2101" s="28" t="str">
        <f>IF(記入用!P2101="","",ROUNDDOWN(記入用!P2101,0))</f>
        <v/>
      </c>
    </row>
    <row r="2102" spans="1:23">
      <c r="A2102" s="28" t="str">
        <f>IF(記入用!A2102="","",記入用!A2102)</f>
        <v/>
      </c>
      <c r="B2102" s="28" t="str">
        <f>IF(記入用!B2102="","",記入用!B2102)</f>
        <v/>
      </c>
      <c r="C2102" s="28" t="str">
        <f>IF(記入用!C2102="","",記入用!C2102)</f>
        <v/>
      </c>
      <c r="D2102" s="28" t="str">
        <f>IF(記入用!D2102="","",記入用!D2102)</f>
        <v/>
      </c>
      <c r="E2102" s="28" t="str">
        <f>IF(記入用!E2102="","",記入用!E2102)</f>
        <v/>
      </c>
      <c r="F2102" s="28" t="str">
        <f>IF(記入用!F2102="","",記入用!F2102)</f>
        <v/>
      </c>
      <c r="G2102" s="28" t="str">
        <f>IF(OR(記入用!G2102=0,記入用!H2102=0),"",ROUND((記入用!G2102+記入用!H2102)/2,0))</f>
        <v/>
      </c>
      <c r="I2102" s="28" t="str">
        <f>IF(記入用!I2102="","",記入用!I2102)</f>
        <v/>
      </c>
      <c r="K2102" s="28" t="str">
        <f>IF(記入用!J2102="","",ROUNDDOWN(記入用!J2102,0))</f>
        <v/>
      </c>
      <c r="M2102" s="28" t="str">
        <f>IF(記入用!K2102="","",記入用!K2102)</f>
        <v/>
      </c>
      <c r="O2102" s="28" t="str">
        <f>IF(記入用!M2102="","",記入用!M2102)</f>
        <v/>
      </c>
      <c r="Q2102" s="28" t="str">
        <f>IF(記入用!L2102="","",記入用!L2102)</f>
        <v/>
      </c>
      <c r="S2102" s="28" t="str">
        <f>IF(記入用!N2102="","",ROUNDUP(記入用!N2102,1))</f>
        <v/>
      </c>
      <c r="U2102" s="28" t="str">
        <f>IF(記入用!O2102="","",ROUNDDOWN(記入用!O2102,0))</f>
        <v/>
      </c>
      <c r="W2102" s="28" t="str">
        <f>IF(記入用!P2102="","",ROUNDDOWN(記入用!P2102,0))</f>
        <v/>
      </c>
    </row>
    <row r="2103" spans="1:23">
      <c r="A2103" s="28" t="str">
        <f>IF(記入用!A2103="","",記入用!A2103)</f>
        <v/>
      </c>
      <c r="B2103" s="28" t="str">
        <f>IF(記入用!B2103="","",記入用!B2103)</f>
        <v/>
      </c>
      <c r="C2103" s="28" t="str">
        <f>IF(記入用!C2103="","",記入用!C2103)</f>
        <v/>
      </c>
      <c r="D2103" s="28" t="str">
        <f>IF(記入用!D2103="","",記入用!D2103)</f>
        <v/>
      </c>
      <c r="E2103" s="28" t="str">
        <f>IF(記入用!E2103="","",記入用!E2103)</f>
        <v/>
      </c>
      <c r="F2103" s="28" t="str">
        <f>IF(記入用!F2103="","",記入用!F2103)</f>
        <v/>
      </c>
      <c r="G2103" s="28" t="str">
        <f>IF(OR(記入用!G2103=0,記入用!H2103=0),"",ROUND((記入用!G2103+記入用!H2103)/2,0))</f>
        <v/>
      </c>
      <c r="I2103" s="28" t="str">
        <f>IF(記入用!I2103="","",記入用!I2103)</f>
        <v/>
      </c>
      <c r="K2103" s="28" t="str">
        <f>IF(記入用!J2103="","",ROUNDDOWN(記入用!J2103,0))</f>
        <v/>
      </c>
      <c r="M2103" s="28" t="str">
        <f>IF(記入用!K2103="","",記入用!K2103)</f>
        <v/>
      </c>
      <c r="O2103" s="28" t="str">
        <f>IF(記入用!M2103="","",記入用!M2103)</f>
        <v/>
      </c>
      <c r="Q2103" s="28" t="str">
        <f>IF(記入用!L2103="","",記入用!L2103)</f>
        <v/>
      </c>
      <c r="S2103" s="28" t="str">
        <f>IF(記入用!N2103="","",ROUNDUP(記入用!N2103,1))</f>
        <v/>
      </c>
      <c r="U2103" s="28" t="str">
        <f>IF(記入用!O2103="","",ROUNDDOWN(記入用!O2103,0))</f>
        <v/>
      </c>
      <c r="W2103" s="28" t="str">
        <f>IF(記入用!P2103="","",ROUNDDOWN(記入用!P2103,0))</f>
        <v/>
      </c>
    </row>
    <row r="2104" spans="1:23">
      <c r="A2104" s="28" t="str">
        <f>IF(記入用!A2104="","",記入用!A2104)</f>
        <v/>
      </c>
      <c r="B2104" s="28" t="str">
        <f>IF(記入用!B2104="","",記入用!B2104)</f>
        <v/>
      </c>
      <c r="C2104" s="28" t="str">
        <f>IF(記入用!C2104="","",記入用!C2104)</f>
        <v/>
      </c>
      <c r="D2104" s="28" t="str">
        <f>IF(記入用!D2104="","",記入用!D2104)</f>
        <v/>
      </c>
      <c r="E2104" s="28" t="str">
        <f>IF(記入用!E2104="","",記入用!E2104)</f>
        <v/>
      </c>
      <c r="F2104" s="28" t="str">
        <f>IF(記入用!F2104="","",記入用!F2104)</f>
        <v/>
      </c>
      <c r="G2104" s="28" t="str">
        <f>IF(OR(記入用!G2104=0,記入用!H2104=0),"",ROUND((記入用!G2104+記入用!H2104)/2,0))</f>
        <v/>
      </c>
      <c r="I2104" s="28" t="str">
        <f>IF(記入用!I2104="","",記入用!I2104)</f>
        <v/>
      </c>
      <c r="K2104" s="28" t="str">
        <f>IF(記入用!J2104="","",ROUNDDOWN(記入用!J2104,0))</f>
        <v/>
      </c>
      <c r="M2104" s="28" t="str">
        <f>IF(記入用!K2104="","",記入用!K2104)</f>
        <v/>
      </c>
      <c r="O2104" s="28" t="str">
        <f>IF(記入用!M2104="","",記入用!M2104)</f>
        <v/>
      </c>
      <c r="Q2104" s="28" t="str">
        <f>IF(記入用!L2104="","",記入用!L2104)</f>
        <v/>
      </c>
      <c r="S2104" s="28" t="str">
        <f>IF(記入用!N2104="","",ROUNDUP(記入用!N2104,1))</f>
        <v/>
      </c>
      <c r="U2104" s="28" t="str">
        <f>IF(記入用!O2104="","",ROUNDDOWN(記入用!O2104,0))</f>
        <v/>
      </c>
      <c r="W2104" s="28" t="str">
        <f>IF(記入用!P2104="","",ROUNDDOWN(記入用!P2104,0))</f>
        <v/>
      </c>
    </row>
    <row r="2105" spans="1:23">
      <c r="A2105" s="28" t="str">
        <f>IF(記入用!A2105="","",記入用!A2105)</f>
        <v/>
      </c>
      <c r="B2105" s="28" t="str">
        <f>IF(記入用!B2105="","",記入用!B2105)</f>
        <v/>
      </c>
      <c r="C2105" s="28" t="str">
        <f>IF(記入用!C2105="","",記入用!C2105)</f>
        <v/>
      </c>
      <c r="D2105" s="28" t="str">
        <f>IF(記入用!D2105="","",記入用!D2105)</f>
        <v/>
      </c>
      <c r="E2105" s="28" t="str">
        <f>IF(記入用!E2105="","",記入用!E2105)</f>
        <v/>
      </c>
      <c r="F2105" s="28" t="str">
        <f>IF(記入用!F2105="","",記入用!F2105)</f>
        <v/>
      </c>
      <c r="G2105" s="28" t="str">
        <f>IF(OR(記入用!G2105=0,記入用!H2105=0),"",ROUND((記入用!G2105+記入用!H2105)/2,0))</f>
        <v/>
      </c>
      <c r="I2105" s="28" t="str">
        <f>IF(記入用!I2105="","",記入用!I2105)</f>
        <v/>
      </c>
      <c r="K2105" s="28" t="str">
        <f>IF(記入用!J2105="","",ROUNDDOWN(記入用!J2105,0))</f>
        <v/>
      </c>
      <c r="M2105" s="28" t="str">
        <f>IF(記入用!K2105="","",記入用!K2105)</f>
        <v/>
      </c>
      <c r="O2105" s="28" t="str">
        <f>IF(記入用!M2105="","",記入用!M2105)</f>
        <v/>
      </c>
      <c r="Q2105" s="28" t="str">
        <f>IF(記入用!L2105="","",記入用!L2105)</f>
        <v/>
      </c>
      <c r="S2105" s="28" t="str">
        <f>IF(記入用!N2105="","",ROUNDUP(記入用!N2105,1))</f>
        <v/>
      </c>
      <c r="U2105" s="28" t="str">
        <f>IF(記入用!O2105="","",ROUNDDOWN(記入用!O2105,0))</f>
        <v/>
      </c>
      <c r="W2105" s="28" t="str">
        <f>IF(記入用!P2105="","",ROUNDDOWN(記入用!P2105,0))</f>
        <v/>
      </c>
    </row>
    <row r="2106" spans="1:23">
      <c r="A2106" s="28" t="str">
        <f>IF(記入用!A2106="","",記入用!A2106)</f>
        <v/>
      </c>
      <c r="B2106" s="28" t="str">
        <f>IF(記入用!B2106="","",記入用!B2106)</f>
        <v/>
      </c>
      <c r="C2106" s="28" t="str">
        <f>IF(記入用!C2106="","",記入用!C2106)</f>
        <v/>
      </c>
      <c r="D2106" s="28" t="str">
        <f>IF(記入用!D2106="","",記入用!D2106)</f>
        <v/>
      </c>
      <c r="E2106" s="28" t="str">
        <f>IF(記入用!E2106="","",記入用!E2106)</f>
        <v/>
      </c>
      <c r="F2106" s="28" t="str">
        <f>IF(記入用!F2106="","",記入用!F2106)</f>
        <v/>
      </c>
      <c r="G2106" s="28" t="str">
        <f>IF(OR(記入用!G2106=0,記入用!H2106=0),"",ROUND((記入用!G2106+記入用!H2106)/2,0))</f>
        <v/>
      </c>
      <c r="I2106" s="28" t="str">
        <f>IF(記入用!I2106="","",記入用!I2106)</f>
        <v/>
      </c>
      <c r="K2106" s="28" t="str">
        <f>IF(記入用!J2106="","",ROUNDDOWN(記入用!J2106,0))</f>
        <v/>
      </c>
      <c r="M2106" s="28" t="str">
        <f>IF(記入用!K2106="","",記入用!K2106)</f>
        <v/>
      </c>
      <c r="O2106" s="28" t="str">
        <f>IF(記入用!M2106="","",記入用!M2106)</f>
        <v/>
      </c>
      <c r="Q2106" s="28" t="str">
        <f>IF(記入用!L2106="","",記入用!L2106)</f>
        <v/>
      </c>
      <c r="S2106" s="28" t="str">
        <f>IF(記入用!N2106="","",ROUNDUP(記入用!N2106,1))</f>
        <v/>
      </c>
      <c r="U2106" s="28" t="str">
        <f>IF(記入用!O2106="","",ROUNDDOWN(記入用!O2106,0))</f>
        <v/>
      </c>
      <c r="W2106" s="28" t="str">
        <f>IF(記入用!P2106="","",ROUNDDOWN(記入用!P2106,0))</f>
        <v/>
      </c>
    </row>
    <row r="2107" spans="1:23">
      <c r="A2107" s="28" t="str">
        <f>IF(記入用!A2107="","",記入用!A2107)</f>
        <v/>
      </c>
      <c r="B2107" s="28" t="str">
        <f>IF(記入用!B2107="","",記入用!B2107)</f>
        <v/>
      </c>
      <c r="C2107" s="28" t="str">
        <f>IF(記入用!C2107="","",記入用!C2107)</f>
        <v/>
      </c>
      <c r="D2107" s="28" t="str">
        <f>IF(記入用!D2107="","",記入用!D2107)</f>
        <v/>
      </c>
      <c r="E2107" s="28" t="str">
        <f>IF(記入用!E2107="","",記入用!E2107)</f>
        <v/>
      </c>
      <c r="F2107" s="28" t="str">
        <f>IF(記入用!F2107="","",記入用!F2107)</f>
        <v/>
      </c>
      <c r="G2107" s="28" t="str">
        <f>IF(OR(記入用!G2107=0,記入用!H2107=0),"",ROUND((記入用!G2107+記入用!H2107)/2,0))</f>
        <v/>
      </c>
      <c r="I2107" s="28" t="str">
        <f>IF(記入用!I2107="","",記入用!I2107)</f>
        <v/>
      </c>
      <c r="K2107" s="28" t="str">
        <f>IF(記入用!J2107="","",ROUNDDOWN(記入用!J2107,0))</f>
        <v/>
      </c>
      <c r="M2107" s="28" t="str">
        <f>IF(記入用!K2107="","",記入用!K2107)</f>
        <v/>
      </c>
      <c r="O2107" s="28" t="str">
        <f>IF(記入用!M2107="","",記入用!M2107)</f>
        <v/>
      </c>
      <c r="Q2107" s="28" t="str">
        <f>IF(記入用!L2107="","",記入用!L2107)</f>
        <v/>
      </c>
      <c r="S2107" s="28" t="str">
        <f>IF(記入用!N2107="","",ROUNDUP(記入用!N2107,1))</f>
        <v/>
      </c>
      <c r="U2107" s="28" t="str">
        <f>IF(記入用!O2107="","",ROUNDDOWN(記入用!O2107,0))</f>
        <v/>
      </c>
      <c r="W2107" s="28" t="str">
        <f>IF(記入用!P2107="","",ROUNDDOWN(記入用!P2107,0))</f>
        <v/>
      </c>
    </row>
    <row r="2108" spans="1:23">
      <c r="A2108" s="28" t="str">
        <f>IF(記入用!A2108="","",記入用!A2108)</f>
        <v/>
      </c>
      <c r="B2108" s="28" t="str">
        <f>IF(記入用!B2108="","",記入用!B2108)</f>
        <v/>
      </c>
      <c r="C2108" s="28" t="str">
        <f>IF(記入用!C2108="","",記入用!C2108)</f>
        <v/>
      </c>
      <c r="D2108" s="28" t="str">
        <f>IF(記入用!D2108="","",記入用!D2108)</f>
        <v/>
      </c>
      <c r="E2108" s="28" t="str">
        <f>IF(記入用!E2108="","",記入用!E2108)</f>
        <v/>
      </c>
      <c r="F2108" s="28" t="str">
        <f>IF(記入用!F2108="","",記入用!F2108)</f>
        <v/>
      </c>
      <c r="G2108" s="28" t="str">
        <f>IF(OR(記入用!G2108=0,記入用!H2108=0),"",ROUND((記入用!G2108+記入用!H2108)/2,0))</f>
        <v/>
      </c>
      <c r="I2108" s="28" t="str">
        <f>IF(記入用!I2108="","",記入用!I2108)</f>
        <v/>
      </c>
      <c r="K2108" s="28" t="str">
        <f>IF(記入用!J2108="","",ROUNDDOWN(記入用!J2108,0))</f>
        <v/>
      </c>
      <c r="M2108" s="28" t="str">
        <f>IF(記入用!K2108="","",記入用!K2108)</f>
        <v/>
      </c>
      <c r="O2108" s="28" t="str">
        <f>IF(記入用!M2108="","",記入用!M2108)</f>
        <v/>
      </c>
      <c r="Q2108" s="28" t="str">
        <f>IF(記入用!L2108="","",記入用!L2108)</f>
        <v/>
      </c>
      <c r="S2108" s="28" t="str">
        <f>IF(記入用!N2108="","",ROUNDUP(記入用!N2108,1))</f>
        <v/>
      </c>
      <c r="U2108" s="28" t="str">
        <f>IF(記入用!O2108="","",ROUNDDOWN(記入用!O2108,0))</f>
        <v/>
      </c>
      <c r="W2108" s="28" t="str">
        <f>IF(記入用!P2108="","",ROUNDDOWN(記入用!P2108,0))</f>
        <v/>
      </c>
    </row>
    <row r="2109" spans="1:23">
      <c r="A2109" s="28" t="str">
        <f>IF(記入用!A2109="","",記入用!A2109)</f>
        <v/>
      </c>
      <c r="B2109" s="28" t="str">
        <f>IF(記入用!B2109="","",記入用!B2109)</f>
        <v/>
      </c>
      <c r="C2109" s="28" t="str">
        <f>IF(記入用!C2109="","",記入用!C2109)</f>
        <v/>
      </c>
      <c r="D2109" s="28" t="str">
        <f>IF(記入用!D2109="","",記入用!D2109)</f>
        <v/>
      </c>
      <c r="E2109" s="28" t="str">
        <f>IF(記入用!E2109="","",記入用!E2109)</f>
        <v/>
      </c>
      <c r="F2109" s="28" t="str">
        <f>IF(記入用!F2109="","",記入用!F2109)</f>
        <v/>
      </c>
      <c r="G2109" s="28" t="str">
        <f>IF(OR(記入用!G2109=0,記入用!H2109=0),"",ROUND((記入用!G2109+記入用!H2109)/2,0))</f>
        <v/>
      </c>
      <c r="I2109" s="28" t="str">
        <f>IF(記入用!I2109="","",記入用!I2109)</f>
        <v/>
      </c>
      <c r="K2109" s="28" t="str">
        <f>IF(記入用!J2109="","",ROUNDDOWN(記入用!J2109,0))</f>
        <v/>
      </c>
      <c r="M2109" s="28" t="str">
        <f>IF(記入用!K2109="","",記入用!K2109)</f>
        <v/>
      </c>
      <c r="O2109" s="28" t="str">
        <f>IF(記入用!M2109="","",記入用!M2109)</f>
        <v/>
      </c>
      <c r="Q2109" s="28" t="str">
        <f>IF(記入用!L2109="","",記入用!L2109)</f>
        <v/>
      </c>
      <c r="S2109" s="28" t="str">
        <f>IF(記入用!N2109="","",ROUNDUP(記入用!N2109,1))</f>
        <v/>
      </c>
      <c r="U2109" s="28" t="str">
        <f>IF(記入用!O2109="","",ROUNDDOWN(記入用!O2109,0))</f>
        <v/>
      </c>
      <c r="W2109" s="28" t="str">
        <f>IF(記入用!P2109="","",ROUNDDOWN(記入用!P2109,0))</f>
        <v/>
      </c>
    </row>
    <row r="2110" spans="1:23">
      <c r="A2110" s="28" t="str">
        <f>IF(記入用!A2110="","",記入用!A2110)</f>
        <v/>
      </c>
      <c r="B2110" s="28" t="str">
        <f>IF(記入用!B2110="","",記入用!B2110)</f>
        <v/>
      </c>
      <c r="C2110" s="28" t="str">
        <f>IF(記入用!C2110="","",記入用!C2110)</f>
        <v/>
      </c>
      <c r="D2110" s="28" t="str">
        <f>IF(記入用!D2110="","",記入用!D2110)</f>
        <v/>
      </c>
      <c r="E2110" s="28" t="str">
        <f>IF(記入用!E2110="","",記入用!E2110)</f>
        <v/>
      </c>
      <c r="F2110" s="28" t="str">
        <f>IF(記入用!F2110="","",記入用!F2110)</f>
        <v/>
      </c>
      <c r="G2110" s="28" t="str">
        <f>IF(OR(記入用!G2110=0,記入用!H2110=0),"",ROUND((記入用!G2110+記入用!H2110)/2,0))</f>
        <v/>
      </c>
      <c r="I2110" s="28" t="str">
        <f>IF(記入用!I2110="","",記入用!I2110)</f>
        <v/>
      </c>
      <c r="K2110" s="28" t="str">
        <f>IF(記入用!J2110="","",ROUNDDOWN(記入用!J2110,0))</f>
        <v/>
      </c>
      <c r="M2110" s="28" t="str">
        <f>IF(記入用!K2110="","",記入用!K2110)</f>
        <v/>
      </c>
      <c r="O2110" s="28" t="str">
        <f>IF(記入用!M2110="","",記入用!M2110)</f>
        <v/>
      </c>
      <c r="Q2110" s="28" t="str">
        <f>IF(記入用!L2110="","",記入用!L2110)</f>
        <v/>
      </c>
      <c r="S2110" s="28" t="str">
        <f>IF(記入用!N2110="","",ROUNDUP(記入用!N2110,1))</f>
        <v/>
      </c>
      <c r="U2110" s="28" t="str">
        <f>IF(記入用!O2110="","",ROUNDDOWN(記入用!O2110,0))</f>
        <v/>
      </c>
      <c r="W2110" s="28" t="str">
        <f>IF(記入用!P2110="","",ROUNDDOWN(記入用!P2110,0))</f>
        <v/>
      </c>
    </row>
    <row r="2111" spans="1:23">
      <c r="A2111" s="28" t="str">
        <f>IF(記入用!A2111="","",記入用!A2111)</f>
        <v/>
      </c>
      <c r="B2111" s="28" t="str">
        <f>IF(記入用!B2111="","",記入用!B2111)</f>
        <v/>
      </c>
      <c r="C2111" s="28" t="str">
        <f>IF(記入用!C2111="","",記入用!C2111)</f>
        <v/>
      </c>
      <c r="D2111" s="28" t="str">
        <f>IF(記入用!D2111="","",記入用!D2111)</f>
        <v/>
      </c>
      <c r="E2111" s="28" t="str">
        <f>IF(記入用!E2111="","",記入用!E2111)</f>
        <v/>
      </c>
      <c r="F2111" s="28" t="str">
        <f>IF(記入用!F2111="","",記入用!F2111)</f>
        <v/>
      </c>
      <c r="G2111" s="28" t="str">
        <f>IF(OR(記入用!G2111=0,記入用!H2111=0),"",ROUND((記入用!G2111+記入用!H2111)/2,0))</f>
        <v/>
      </c>
      <c r="I2111" s="28" t="str">
        <f>IF(記入用!I2111="","",記入用!I2111)</f>
        <v/>
      </c>
      <c r="K2111" s="28" t="str">
        <f>IF(記入用!J2111="","",ROUNDDOWN(記入用!J2111,0))</f>
        <v/>
      </c>
      <c r="M2111" s="28" t="str">
        <f>IF(記入用!K2111="","",記入用!K2111)</f>
        <v/>
      </c>
      <c r="O2111" s="28" t="str">
        <f>IF(記入用!M2111="","",記入用!M2111)</f>
        <v/>
      </c>
      <c r="Q2111" s="28" t="str">
        <f>IF(記入用!L2111="","",記入用!L2111)</f>
        <v/>
      </c>
      <c r="S2111" s="28" t="str">
        <f>IF(記入用!N2111="","",ROUNDUP(記入用!N2111,1))</f>
        <v/>
      </c>
      <c r="U2111" s="28" t="str">
        <f>IF(記入用!O2111="","",ROUNDDOWN(記入用!O2111,0))</f>
        <v/>
      </c>
      <c r="W2111" s="28" t="str">
        <f>IF(記入用!P2111="","",ROUNDDOWN(記入用!P2111,0))</f>
        <v/>
      </c>
    </row>
    <row r="2112" spans="1:23">
      <c r="A2112" s="28" t="str">
        <f>IF(記入用!A2112="","",記入用!A2112)</f>
        <v/>
      </c>
      <c r="B2112" s="28" t="str">
        <f>IF(記入用!B2112="","",記入用!B2112)</f>
        <v/>
      </c>
      <c r="C2112" s="28" t="str">
        <f>IF(記入用!C2112="","",記入用!C2112)</f>
        <v/>
      </c>
      <c r="D2112" s="28" t="str">
        <f>IF(記入用!D2112="","",記入用!D2112)</f>
        <v/>
      </c>
      <c r="E2112" s="28" t="str">
        <f>IF(記入用!E2112="","",記入用!E2112)</f>
        <v/>
      </c>
      <c r="F2112" s="28" t="str">
        <f>IF(記入用!F2112="","",記入用!F2112)</f>
        <v/>
      </c>
      <c r="G2112" s="28" t="str">
        <f>IF(OR(記入用!G2112=0,記入用!H2112=0),"",ROUND((記入用!G2112+記入用!H2112)/2,0))</f>
        <v/>
      </c>
      <c r="I2112" s="28" t="str">
        <f>IF(記入用!I2112="","",記入用!I2112)</f>
        <v/>
      </c>
      <c r="K2112" s="28" t="str">
        <f>IF(記入用!J2112="","",ROUNDDOWN(記入用!J2112,0))</f>
        <v/>
      </c>
      <c r="M2112" s="28" t="str">
        <f>IF(記入用!K2112="","",記入用!K2112)</f>
        <v/>
      </c>
      <c r="O2112" s="28" t="str">
        <f>IF(記入用!M2112="","",記入用!M2112)</f>
        <v/>
      </c>
      <c r="Q2112" s="28" t="str">
        <f>IF(記入用!L2112="","",記入用!L2112)</f>
        <v/>
      </c>
      <c r="S2112" s="28" t="str">
        <f>IF(記入用!N2112="","",ROUNDUP(記入用!N2112,1))</f>
        <v/>
      </c>
      <c r="U2112" s="28" t="str">
        <f>IF(記入用!O2112="","",ROUNDDOWN(記入用!O2112,0))</f>
        <v/>
      </c>
      <c r="W2112" s="28" t="str">
        <f>IF(記入用!P2112="","",ROUNDDOWN(記入用!P2112,0))</f>
        <v/>
      </c>
    </row>
    <row r="2113" spans="1:23">
      <c r="A2113" s="28" t="str">
        <f>IF(記入用!A2113="","",記入用!A2113)</f>
        <v/>
      </c>
      <c r="B2113" s="28" t="str">
        <f>IF(記入用!B2113="","",記入用!B2113)</f>
        <v/>
      </c>
      <c r="C2113" s="28" t="str">
        <f>IF(記入用!C2113="","",記入用!C2113)</f>
        <v/>
      </c>
      <c r="D2113" s="28" t="str">
        <f>IF(記入用!D2113="","",記入用!D2113)</f>
        <v/>
      </c>
      <c r="E2113" s="28" t="str">
        <f>IF(記入用!E2113="","",記入用!E2113)</f>
        <v/>
      </c>
      <c r="F2113" s="28" t="str">
        <f>IF(記入用!F2113="","",記入用!F2113)</f>
        <v/>
      </c>
      <c r="G2113" s="28" t="str">
        <f>IF(OR(記入用!G2113=0,記入用!H2113=0),"",ROUND((記入用!G2113+記入用!H2113)/2,0))</f>
        <v/>
      </c>
      <c r="I2113" s="28" t="str">
        <f>IF(記入用!I2113="","",記入用!I2113)</f>
        <v/>
      </c>
      <c r="K2113" s="28" t="str">
        <f>IF(記入用!J2113="","",ROUNDDOWN(記入用!J2113,0))</f>
        <v/>
      </c>
      <c r="M2113" s="28" t="str">
        <f>IF(記入用!K2113="","",記入用!K2113)</f>
        <v/>
      </c>
      <c r="O2113" s="28" t="str">
        <f>IF(記入用!M2113="","",記入用!M2113)</f>
        <v/>
      </c>
      <c r="Q2113" s="28" t="str">
        <f>IF(記入用!L2113="","",記入用!L2113)</f>
        <v/>
      </c>
      <c r="S2113" s="28" t="str">
        <f>IF(記入用!N2113="","",ROUNDUP(記入用!N2113,1))</f>
        <v/>
      </c>
      <c r="U2113" s="28" t="str">
        <f>IF(記入用!O2113="","",ROUNDDOWN(記入用!O2113,0))</f>
        <v/>
      </c>
      <c r="W2113" s="28" t="str">
        <f>IF(記入用!P2113="","",ROUNDDOWN(記入用!P2113,0))</f>
        <v/>
      </c>
    </row>
    <row r="2114" spans="1:23">
      <c r="A2114" s="28" t="str">
        <f>IF(記入用!A2114="","",記入用!A2114)</f>
        <v/>
      </c>
      <c r="B2114" s="28" t="str">
        <f>IF(記入用!B2114="","",記入用!B2114)</f>
        <v/>
      </c>
      <c r="C2114" s="28" t="str">
        <f>IF(記入用!C2114="","",記入用!C2114)</f>
        <v/>
      </c>
      <c r="D2114" s="28" t="str">
        <f>IF(記入用!D2114="","",記入用!D2114)</f>
        <v/>
      </c>
      <c r="E2114" s="28" t="str">
        <f>IF(記入用!E2114="","",記入用!E2114)</f>
        <v/>
      </c>
      <c r="F2114" s="28" t="str">
        <f>IF(記入用!F2114="","",記入用!F2114)</f>
        <v/>
      </c>
      <c r="G2114" s="28" t="str">
        <f>IF(OR(記入用!G2114=0,記入用!H2114=0),"",ROUND((記入用!G2114+記入用!H2114)/2,0))</f>
        <v/>
      </c>
      <c r="I2114" s="28" t="str">
        <f>IF(記入用!I2114="","",記入用!I2114)</f>
        <v/>
      </c>
      <c r="K2114" s="28" t="str">
        <f>IF(記入用!J2114="","",ROUNDDOWN(記入用!J2114,0))</f>
        <v/>
      </c>
      <c r="M2114" s="28" t="str">
        <f>IF(記入用!K2114="","",記入用!K2114)</f>
        <v/>
      </c>
      <c r="O2114" s="28" t="str">
        <f>IF(記入用!M2114="","",記入用!M2114)</f>
        <v/>
      </c>
      <c r="Q2114" s="28" t="str">
        <f>IF(記入用!L2114="","",記入用!L2114)</f>
        <v/>
      </c>
      <c r="S2114" s="28" t="str">
        <f>IF(記入用!N2114="","",ROUNDUP(記入用!N2114,1))</f>
        <v/>
      </c>
      <c r="U2114" s="28" t="str">
        <f>IF(記入用!O2114="","",ROUNDDOWN(記入用!O2114,0))</f>
        <v/>
      </c>
      <c r="W2114" s="28" t="str">
        <f>IF(記入用!P2114="","",ROUNDDOWN(記入用!P2114,0))</f>
        <v/>
      </c>
    </row>
    <row r="2115" spans="1:23">
      <c r="A2115" s="28" t="str">
        <f>IF(記入用!A2115="","",記入用!A2115)</f>
        <v/>
      </c>
      <c r="B2115" s="28" t="str">
        <f>IF(記入用!B2115="","",記入用!B2115)</f>
        <v/>
      </c>
      <c r="C2115" s="28" t="str">
        <f>IF(記入用!C2115="","",記入用!C2115)</f>
        <v/>
      </c>
      <c r="D2115" s="28" t="str">
        <f>IF(記入用!D2115="","",記入用!D2115)</f>
        <v/>
      </c>
      <c r="E2115" s="28" t="str">
        <f>IF(記入用!E2115="","",記入用!E2115)</f>
        <v/>
      </c>
      <c r="F2115" s="28" t="str">
        <f>IF(記入用!F2115="","",記入用!F2115)</f>
        <v/>
      </c>
      <c r="G2115" s="28" t="str">
        <f>IF(OR(記入用!G2115=0,記入用!H2115=0),"",ROUND((記入用!G2115+記入用!H2115)/2,0))</f>
        <v/>
      </c>
      <c r="I2115" s="28" t="str">
        <f>IF(記入用!I2115="","",記入用!I2115)</f>
        <v/>
      </c>
      <c r="K2115" s="28" t="str">
        <f>IF(記入用!J2115="","",ROUNDDOWN(記入用!J2115,0))</f>
        <v/>
      </c>
      <c r="M2115" s="28" t="str">
        <f>IF(記入用!K2115="","",記入用!K2115)</f>
        <v/>
      </c>
      <c r="O2115" s="28" t="str">
        <f>IF(記入用!M2115="","",記入用!M2115)</f>
        <v/>
      </c>
      <c r="Q2115" s="28" t="str">
        <f>IF(記入用!L2115="","",記入用!L2115)</f>
        <v/>
      </c>
      <c r="S2115" s="28" t="str">
        <f>IF(記入用!N2115="","",ROUNDUP(記入用!N2115,1))</f>
        <v/>
      </c>
      <c r="U2115" s="28" t="str">
        <f>IF(記入用!O2115="","",ROUNDDOWN(記入用!O2115,0))</f>
        <v/>
      </c>
      <c r="W2115" s="28" t="str">
        <f>IF(記入用!P2115="","",ROUNDDOWN(記入用!P2115,0))</f>
        <v/>
      </c>
    </row>
    <row r="2116" spans="1:23">
      <c r="A2116" s="28" t="str">
        <f>IF(記入用!A2116="","",記入用!A2116)</f>
        <v/>
      </c>
      <c r="B2116" s="28" t="str">
        <f>IF(記入用!B2116="","",記入用!B2116)</f>
        <v/>
      </c>
      <c r="C2116" s="28" t="str">
        <f>IF(記入用!C2116="","",記入用!C2116)</f>
        <v/>
      </c>
      <c r="D2116" s="28" t="str">
        <f>IF(記入用!D2116="","",記入用!D2116)</f>
        <v/>
      </c>
      <c r="E2116" s="28" t="str">
        <f>IF(記入用!E2116="","",記入用!E2116)</f>
        <v/>
      </c>
      <c r="F2116" s="28" t="str">
        <f>IF(記入用!F2116="","",記入用!F2116)</f>
        <v/>
      </c>
      <c r="G2116" s="28" t="str">
        <f>IF(OR(記入用!G2116=0,記入用!H2116=0),"",ROUND((記入用!G2116+記入用!H2116)/2,0))</f>
        <v/>
      </c>
      <c r="I2116" s="28" t="str">
        <f>IF(記入用!I2116="","",記入用!I2116)</f>
        <v/>
      </c>
      <c r="K2116" s="28" t="str">
        <f>IF(記入用!J2116="","",ROUNDDOWN(記入用!J2116,0))</f>
        <v/>
      </c>
      <c r="M2116" s="28" t="str">
        <f>IF(記入用!K2116="","",記入用!K2116)</f>
        <v/>
      </c>
      <c r="O2116" s="28" t="str">
        <f>IF(記入用!M2116="","",記入用!M2116)</f>
        <v/>
      </c>
      <c r="Q2116" s="28" t="str">
        <f>IF(記入用!L2116="","",記入用!L2116)</f>
        <v/>
      </c>
      <c r="S2116" s="28" t="str">
        <f>IF(記入用!N2116="","",ROUNDUP(記入用!N2116,1))</f>
        <v/>
      </c>
      <c r="U2116" s="28" t="str">
        <f>IF(記入用!O2116="","",ROUNDDOWN(記入用!O2116,0))</f>
        <v/>
      </c>
      <c r="W2116" s="28" t="str">
        <f>IF(記入用!P2116="","",ROUNDDOWN(記入用!P2116,0))</f>
        <v/>
      </c>
    </row>
    <row r="2117" spans="1:23">
      <c r="A2117" s="28" t="str">
        <f>IF(記入用!A2117="","",記入用!A2117)</f>
        <v/>
      </c>
      <c r="B2117" s="28" t="str">
        <f>IF(記入用!B2117="","",記入用!B2117)</f>
        <v/>
      </c>
      <c r="C2117" s="28" t="str">
        <f>IF(記入用!C2117="","",記入用!C2117)</f>
        <v/>
      </c>
      <c r="D2117" s="28" t="str">
        <f>IF(記入用!D2117="","",記入用!D2117)</f>
        <v/>
      </c>
      <c r="E2117" s="28" t="str">
        <f>IF(記入用!E2117="","",記入用!E2117)</f>
        <v/>
      </c>
      <c r="F2117" s="28" t="str">
        <f>IF(記入用!F2117="","",記入用!F2117)</f>
        <v/>
      </c>
      <c r="G2117" s="28" t="str">
        <f>IF(OR(記入用!G2117=0,記入用!H2117=0),"",ROUND((記入用!G2117+記入用!H2117)/2,0))</f>
        <v/>
      </c>
      <c r="I2117" s="28" t="str">
        <f>IF(記入用!I2117="","",記入用!I2117)</f>
        <v/>
      </c>
      <c r="K2117" s="28" t="str">
        <f>IF(記入用!J2117="","",ROUNDDOWN(記入用!J2117,0))</f>
        <v/>
      </c>
      <c r="M2117" s="28" t="str">
        <f>IF(記入用!K2117="","",記入用!K2117)</f>
        <v/>
      </c>
      <c r="O2117" s="28" t="str">
        <f>IF(記入用!M2117="","",記入用!M2117)</f>
        <v/>
      </c>
      <c r="Q2117" s="28" t="str">
        <f>IF(記入用!L2117="","",記入用!L2117)</f>
        <v/>
      </c>
      <c r="S2117" s="28" t="str">
        <f>IF(記入用!N2117="","",ROUNDUP(記入用!N2117,1))</f>
        <v/>
      </c>
      <c r="U2117" s="28" t="str">
        <f>IF(記入用!O2117="","",ROUNDDOWN(記入用!O2117,0))</f>
        <v/>
      </c>
      <c r="W2117" s="28" t="str">
        <f>IF(記入用!P2117="","",ROUNDDOWN(記入用!P2117,0))</f>
        <v/>
      </c>
    </row>
    <row r="2118" spans="1:23">
      <c r="A2118" s="28" t="str">
        <f>IF(記入用!A2118="","",記入用!A2118)</f>
        <v/>
      </c>
      <c r="B2118" s="28" t="str">
        <f>IF(記入用!B2118="","",記入用!B2118)</f>
        <v/>
      </c>
      <c r="C2118" s="28" t="str">
        <f>IF(記入用!C2118="","",記入用!C2118)</f>
        <v/>
      </c>
      <c r="D2118" s="28" t="str">
        <f>IF(記入用!D2118="","",記入用!D2118)</f>
        <v/>
      </c>
      <c r="E2118" s="28" t="str">
        <f>IF(記入用!E2118="","",記入用!E2118)</f>
        <v/>
      </c>
      <c r="F2118" s="28" t="str">
        <f>IF(記入用!F2118="","",記入用!F2118)</f>
        <v/>
      </c>
      <c r="G2118" s="28" t="str">
        <f>IF(OR(記入用!G2118=0,記入用!H2118=0),"",ROUND((記入用!G2118+記入用!H2118)/2,0))</f>
        <v/>
      </c>
      <c r="I2118" s="28" t="str">
        <f>IF(記入用!I2118="","",記入用!I2118)</f>
        <v/>
      </c>
      <c r="K2118" s="28" t="str">
        <f>IF(記入用!J2118="","",ROUNDDOWN(記入用!J2118,0))</f>
        <v/>
      </c>
      <c r="M2118" s="28" t="str">
        <f>IF(記入用!K2118="","",記入用!K2118)</f>
        <v/>
      </c>
      <c r="O2118" s="28" t="str">
        <f>IF(記入用!M2118="","",記入用!M2118)</f>
        <v/>
      </c>
      <c r="Q2118" s="28" t="str">
        <f>IF(記入用!L2118="","",記入用!L2118)</f>
        <v/>
      </c>
      <c r="S2118" s="28" t="str">
        <f>IF(記入用!N2118="","",ROUNDUP(記入用!N2118,1))</f>
        <v/>
      </c>
      <c r="U2118" s="28" t="str">
        <f>IF(記入用!O2118="","",ROUNDDOWN(記入用!O2118,0))</f>
        <v/>
      </c>
      <c r="W2118" s="28" t="str">
        <f>IF(記入用!P2118="","",ROUNDDOWN(記入用!P2118,0))</f>
        <v/>
      </c>
    </row>
    <row r="2119" spans="1:23">
      <c r="A2119" s="28" t="str">
        <f>IF(記入用!A2119="","",記入用!A2119)</f>
        <v/>
      </c>
      <c r="B2119" s="28" t="str">
        <f>IF(記入用!B2119="","",記入用!B2119)</f>
        <v/>
      </c>
      <c r="C2119" s="28" t="str">
        <f>IF(記入用!C2119="","",記入用!C2119)</f>
        <v/>
      </c>
      <c r="D2119" s="28" t="str">
        <f>IF(記入用!D2119="","",記入用!D2119)</f>
        <v/>
      </c>
      <c r="E2119" s="28" t="str">
        <f>IF(記入用!E2119="","",記入用!E2119)</f>
        <v/>
      </c>
      <c r="F2119" s="28" t="str">
        <f>IF(記入用!F2119="","",記入用!F2119)</f>
        <v/>
      </c>
      <c r="G2119" s="28" t="str">
        <f>IF(OR(記入用!G2119=0,記入用!H2119=0),"",ROUND((記入用!G2119+記入用!H2119)/2,0))</f>
        <v/>
      </c>
      <c r="I2119" s="28" t="str">
        <f>IF(記入用!I2119="","",記入用!I2119)</f>
        <v/>
      </c>
      <c r="K2119" s="28" t="str">
        <f>IF(記入用!J2119="","",ROUNDDOWN(記入用!J2119,0))</f>
        <v/>
      </c>
      <c r="M2119" s="28" t="str">
        <f>IF(記入用!K2119="","",記入用!K2119)</f>
        <v/>
      </c>
      <c r="O2119" s="28" t="str">
        <f>IF(記入用!M2119="","",記入用!M2119)</f>
        <v/>
      </c>
      <c r="Q2119" s="28" t="str">
        <f>IF(記入用!L2119="","",記入用!L2119)</f>
        <v/>
      </c>
      <c r="S2119" s="28" t="str">
        <f>IF(記入用!N2119="","",ROUNDUP(記入用!N2119,1))</f>
        <v/>
      </c>
      <c r="U2119" s="28" t="str">
        <f>IF(記入用!O2119="","",ROUNDDOWN(記入用!O2119,0))</f>
        <v/>
      </c>
      <c r="W2119" s="28" t="str">
        <f>IF(記入用!P2119="","",ROUNDDOWN(記入用!P2119,0))</f>
        <v/>
      </c>
    </row>
    <row r="2120" spans="1:23">
      <c r="A2120" s="28" t="str">
        <f>IF(記入用!A2120="","",記入用!A2120)</f>
        <v/>
      </c>
      <c r="B2120" s="28" t="str">
        <f>IF(記入用!B2120="","",記入用!B2120)</f>
        <v/>
      </c>
      <c r="C2120" s="28" t="str">
        <f>IF(記入用!C2120="","",記入用!C2120)</f>
        <v/>
      </c>
      <c r="D2120" s="28" t="str">
        <f>IF(記入用!D2120="","",記入用!D2120)</f>
        <v/>
      </c>
      <c r="E2120" s="28" t="str">
        <f>IF(記入用!E2120="","",記入用!E2120)</f>
        <v/>
      </c>
      <c r="F2120" s="28" t="str">
        <f>IF(記入用!F2120="","",記入用!F2120)</f>
        <v/>
      </c>
      <c r="G2120" s="28" t="str">
        <f>IF(OR(記入用!G2120=0,記入用!H2120=0),"",ROUND((記入用!G2120+記入用!H2120)/2,0))</f>
        <v/>
      </c>
      <c r="I2120" s="28" t="str">
        <f>IF(記入用!I2120="","",記入用!I2120)</f>
        <v/>
      </c>
      <c r="K2120" s="28" t="str">
        <f>IF(記入用!J2120="","",ROUNDDOWN(記入用!J2120,0))</f>
        <v/>
      </c>
      <c r="M2120" s="28" t="str">
        <f>IF(記入用!K2120="","",記入用!K2120)</f>
        <v/>
      </c>
      <c r="O2120" s="28" t="str">
        <f>IF(記入用!M2120="","",記入用!M2120)</f>
        <v/>
      </c>
      <c r="Q2120" s="28" t="str">
        <f>IF(記入用!L2120="","",記入用!L2120)</f>
        <v/>
      </c>
      <c r="S2120" s="28" t="str">
        <f>IF(記入用!N2120="","",ROUNDUP(記入用!N2120,1))</f>
        <v/>
      </c>
      <c r="U2120" s="28" t="str">
        <f>IF(記入用!O2120="","",ROUNDDOWN(記入用!O2120,0))</f>
        <v/>
      </c>
      <c r="W2120" s="28" t="str">
        <f>IF(記入用!P2120="","",ROUNDDOWN(記入用!P2120,0))</f>
        <v/>
      </c>
    </row>
    <row r="2121" spans="1:23">
      <c r="A2121" s="28" t="str">
        <f>IF(記入用!A2121="","",記入用!A2121)</f>
        <v/>
      </c>
      <c r="B2121" s="28" t="str">
        <f>IF(記入用!B2121="","",記入用!B2121)</f>
        <v/>
      </c>
      <c r="C2121" s="28" t="str">
        <f>IF(記入用!C2121="","",記入用!C2121)</f>
        <v/>
      </c>
      <c r="D2121" s="28" t="str">
        <f>IF(記入用!D2121="","",記入用!D2121)</f>
        <v/>
      </c>
      <c r="E2121" s="28" t="str">
        <f>IF(記入用!E2121="","",記入用!E2121)</f>
        <v/>
      </c>
      <c r="F2121" s="28" t="str">
        <f>IF(記入用!F2121="","",記入用!F2121)</f>
        <v/>
      </c>
      <c r="G2121" s="28" t="str">
        <f>IF(OR(記入用!G2121=0,記入用!H2121=0),"",ROUND((記入用!G2121+記入用!H2121)/2,0))</f>
        <v/>
      </c>
      <c r="I2121" s="28" t="str">
        <f>IF(記入用!I2121="","",記入用!I2121)</f>
        <v/>
      </c>
      <c r="K2121" s="28" t="str">
        <f>IF(記入用!J2121="","",ROUNDDOWN(記入用!J2121,0))</f>
        <v/>
      </c>
      <c r="M2121" s="28" t="str">
        <f>IF(記入用!K2121="","",記入用!K2121)</f>
        <v/>
      </c>
      <c r="O2121" s="28" t="str">
        <f>IF(記入用!M2121="","",記入用!M2121)</f>
        <v/>
      </c>
      <c r="Q2121" s="28" t="str">
        <f>IF(記入用!L2121="","",記入用!L2121)</f>
        <v/>
      </c>
      <c r="S2121" s="28" t="str">
        <f>IF(記入用!N2121="","",ROUNDUP(記入用!N2121,1))</f>
        <v/>
      </c>
      <c r="U2121" s="28" t="str">
        <f>IF(記入用!O2121="","",ROUNDDOWN(記入用!O2121,0))</f>
        <v/>
      </c>
      <c r="W2121" s="28" t="str">
        <f>IF(記入用!P2121="","",ROUNDDOWN(記入用!P2121,0))</f>
        <v/>
      </c>
    </row>
    <row r="2122" spans="1:23">
      <c r="A2122" s="28" t="str">
        <f>IF(記入用!A2122="","",記入用!A2122)</f>
        <v/>
      </c>
      <c r="B2122" s="28" t="str">
        <f>IF(記入用!B2122="","",記入用!B2122)</f>
        <v/>
      </c>
      <c r="C2122" s="28" t="str">
        <f>IF(記入用!C2122="","",記入用!C2122)</f>
        <v/>
      </c>
      <c r="D2122" s="28" t="str">
        <f>IF(記入用!D2122="","",記入用!D2122)</f>
        <v/>
      </c>
      <c r="E2122" s="28" t="str">
        <f>IF(記入用!E2122="","",記入用!E2122)</f>
        <v/>
      </c>
      <c r="F2122" s="28" t="str">
        <f>IF(記入用!F2122="","",記入用!F2122)</f>
        <v/>
      </c>
      <c r="G2122" s="28" t="str">
        <f>IF(OR(記入用!G2122=0,記入用!H2122=0),"",ROUND((記入用!G2122+記入用!H2122)/2,0))</f>
        <v/>
      </c>
      <c r="I2122" s="28" t="str">
        <f>IF(記入用!I2122="","",記入用!I2122)</f>
        <v/>
      </c>
      <c r="K2122" s="28" t="str">
        <f>IF(記入用!J2122="","",ROUNDDOWN(記入用!J2122,0))</f>
        <v/>
      </c>
      <c r="M2122" s="28" t="str">
        <f>IF(記入用!K2122="","",記入用!K2122)</f>
        <v/>
      </c>
      <c r="O2122" s="28" t="str">
        <f>IF(記入用!M2122="","",記入用!M2122)</f>
        <v/>
      </c>
      <c r="Q2122" s="28" t="str">
        <f>IF(記入用!L2122="","",記入用!L2122)</f>
        <v/>
      </c>
      <c r="S2122" s="28" t="str">
        <f>IF(記入用!N2122="","",ROUNDUP(記入用!N2122,1))</f>
        <v/>
      </c>
      <c r="U2122" s="28" t="str">
        <f>IF(記入用!O2122="","",ROUNDDOWN(記入用!O2122,0))</f>
        <v/>
      </c>
      <c r="W2122" s="28" t="str">
        <f>IF(記入用!P2122="","",ROUNDDOWN(記入用!P2122,0))</f>
        <v/>
      </c>
    </row>
    <row r="2123" spans="1:23">
      <c r="A2123" s="28" t="str">
        <f>IF(記入用!A2123="","",記入用!A2123)</f>
        <v/>
      </c>
      <c r="B2123" s="28" t="str">
        <f>IF(記入用!B2123="","",記入用!B2123)</f>
        <v/>
      </c>
      <c r="C2123" s="28" t="str">
        <f>IF(記入用!C2123="","",記入用!C2123)</f>
        <v/>
      </c>
      <c r="D2123" s="28" t="str">
        <f>IF(記入用!D2123="","",記入用!D2123)</f>
        <v/>
      </c>
      <c r="E2123" s="28" t="str">
        <f>IF(記入用!E2123="","",記入用!E2123)</f>
        <v/>
      </c>
      <c r="F2123" s="28" t="str">
        <f>IF(記入用!F2123="","",記入用!F2123)</f>
        <v/>
      </c>
      <c r="G2123" s="28" t="str">
        <f>IF(OR(記入用!G2123=0,記入用!H2123=0),"",ROUND((記入用!G2123+記入用!H2123)/2,0))</f>
        <v/>
      </c>
      <c r="I2123" s="28" t="str">
        <f>IF(記入用!I2123="","",記入用!I2123)</f>
        <v/>
      </c>
      <c r="K2123" s="28" t="str">
        <f>IF(記入用!J2123="","",ROUNDDOWN(記入用!J2123,0))</f>
        <v/>
      </c>
      <c r="M2123" s="28" t="str">
        <f>IF(記入用!K2123="","",記入用!K2123)</f>
        <v/>
      </c>
      <c r="O2123" s="28" t="str">
        <f>IF(記入用!M2123="","",記入用!M2123)</f>
        <v/>
      </c>
      <c r="Q2123" s="28" t="str">
        <f>IF(記入用!L2123="","",記入用!L2123)</f>
        <v/>
      </c>
      <c r="S2123" s="28" t="str">
        <f>IF(記入用!N2123="","",ROUNDUP(記入用!N2123,1))</f>
        <v/>
      </c>
      <c r="U2123" s="28" t="str">
        <f>IF(記入用!O2123="","",ROUNDDOWN(記入用!O2123,0))</f>
        <v/>
      </c>
      <c r="W2123" s="28" t="str">
        <f>IF(記入用!P2123="","",ROUNDDOWN(記入用!P2123,0))</f>
        <v/>
      </c>
    </row>
    <row r="2124" spans="1:23">
      <c r="A2124" s="28" t="str">
        <f>IF(記入用!A2124="","",記入用!A2124)</f>
        <v/>
      </c>
      <c r="B2124" s="28" t="str">
        <f>IF(記入用!B2124="","",記入用!B2124)</f>
        <v/>
      </c>
      <c r="C2124" s="28" t="str">
        <f>IF(記入用!C2124="","",記入用!C2124)</f>
        <v/>
      </c>
      <c r="D2124" s="28" t="str">
        <f>IF(記入用!D2124="","",記入用!D2124)</f>
        <v/>
      </c>
      <c r="E2124" s="28" t="str">
        <f>IF(記入用!E2124="","",記入用!E2124)</f>
        <v/>
      </c>
      <c r="F2124" s="28" t="str">
        <f>IF(記入用!F2124="","",記入用!F2124)</f>
        <v/>
      </c>
      <c r="G2124" s="28" t="str">
        <f>IF(OR(記入用!G2124=0,記入用!H2124=0),"",ROUND((記入用!G2124+記入用!H2124)/2,0))</f>
        <v/>
      </c>
      <c r="I2124" s="28" t="str">
        <f>IF(記入用!I2124="","",記入用!I2124)</f>
        <v/>
      </c>
      <c r="K2124" s="28" t="str">
        <f>IF(記入用!J2124="","",ROUNDDOWN(記入用!J2124,0))</f>
        <v/>
      </c>
      <c r="M2124" s="28" t="str">
        <f>IF(記入用!K2124="","",記入用!K2124)</f>
        <v/>
      </c>
      <c r="O2124" s="28" t="str">
        <f>IF(記入用!M2124="","",記入用!M2124)</f>
        <v/>
      </c>
      <c r="Q2124" s="28" t="str">
        <f>IF(記入用!L2124="","",記入用!L2124)</f>
        <v/>
      </c>
      <c r="S2124" s="28" t="str">
        <f>IF(記入用!N2124="","",ROUNDUP(記入用!N2124,1))</f>
        <v/>
      </c>
      <c r="U2124" s="28" t="str">
        <f>IF(記入用!O2124="","",ROUNDDOWN(記入用!O2124,0))</f>
        <v/>
      </c>
      <c r="W2124" s="28" t="str">
        <f>IF(記入用!P2124="","",ROUNDDOWN(記入用!P2124,0))</f>
        <v/>
      </c>
    </row>
    <row r="2125" spans="1:23">
      <c r="A2125" s="28" t="str">
        <f>IF(記入用!A2125="","",記入用!A2125)</f>
        <v/>
      </c>
      <c r="B2125" s="28" t="str">
        <f>IF(記入用!B2125="","",記入用!B2125)</f>
        <v/>
      </c>
      <c r="C2125" s="28" t="str">
        <f>IF(記入用!C2125="","",記入用!C2125)</f>
        <v/>
      </c>
      <c r="D2125" s="28" t="str">
        <f>IF(記入用!D2125="","",記入用!D2125)</f>
        <v/>
      </c>
      <c r="E2125" s="28" t="str">
        <f>IF(記入用!E2125="","",記入用!E2125)</f>
        <v/>
      </c>
      <c r="F2125" s="28" t="str">
        <f>IF(記入用!F2125="","",記入用!F2125)</f>
        <v/>
      </c>
      <c r="G2125" s="28" t="str">
        <f>IF(OR(記入用!G2125=0,記入用!H2125=0),"",ROUND((記入用!G2125+記入用!H2125)/2,0))</f>
        <v/>
      </c>
      <c r="I2125" s="28" t="str">
        <f>IF(記入用!I2125="","",記入用!I2125)</f>
        <v/>
      </c>
      <c r="K2125" s="28" t="str">
        <f>IF(記入用!J2125="","",ROUNDDOWN(記入用!J2125,0))</f>
        <v/>
      </c>
      <c r="M2125" s="28" t="str">
        <f>IF(記入用!K2125="","",記入用!K2125)</f>
        <v/>
      </c>
      <c r="O2125" s="28" t="str">
        <f>IF(記入用!M2125="","",記入用!M2125)</f>
        <v/>
      </c>
      <c r="Q2125" s="28" t="str">
        <f>IF(記入用!L2125="","",記入用!L2125)</f>
        <v/>
      </c>
      <c r="S2125" s="28" t="str">
        <f>IF(記入用!N2125="","",ROUNDUP(記入用!N2125,1))</f>
        <v/>
      </c>
      <c r="U2125" s="28" t="str">
        <f>IF(記入用!O2125="","",ROUNDDOWN(記入用!O2125,0))</f>
        <v/>
      </c>
      <c r="W2125" s="28" t="str">
        <f>IF(記入用!P2125="","",ROUNDDOWN(記入用!P2125,0))</f>
        <v/>
      </c>
    </row>
    <row r="2126" spans="1:23">
      <c r="A2126" s="28" t="str">
        <f>IF(記入用!A2126="","",記入用!A2126)</f>
        <v/>
      </c>
      <c r="B2126" s="28" t="str">
        <f>IF(記入用!B2126="","",記入用!B2126)</f>
        <v/>
      </c>
      <c r="C2126" s="28" t="str">
        <f>IF(記入用!C2126="","",記入用!C2126)</f>
        <v/>
      </c>
      <c r="D2126" s="28" t="str">
        <f>IF(記入用!D2126="","",記入用!D2126)</f>
        <v/>
      </c>
      <c r="E2126" s="28" t="str">
        <f>IF(記入用!E2126="","",記入用!E2126)</f>
        <v/>
      </c>
      <c r="F2126" s="28" t="str">
        <f>IF(記入用!F2126="","",記入用!F2126)</f>
        <v/>
      </c>
      <c r="G2126" s="28" t="str">
        <f>IF(OR(記入用!G2126=0,記入用!H2126=0),"",ROUND((記入用!G2126+記入用!H2126)/2,0))</f>
        <v/>
      </c>
      <c r="I2126" s="28" t="str">
        <f>IF(記入用!I2126="","",記入用!I2126)</f>
        <v/>
      </c>
      <c r="K2126" s="28" t="str">
        <f>IF(記入用!J2126="","",ROUNDDOWN(記入用!J2126,0))</f>
        <v/>
      </c>
      <c r="M2126" s="28" t="str">
        <f>IF(記入用!K2126="","",記入用!K2126)</f>
        <v/>
      </c>
      <c r="O2126" s="28" t="str">
        <f>IF(記入用!M2126="","",記入用!M2126)</f>
        <v/>
      </c>
      <c r="Q2126" s="28" t="str">
        <f>IF(記入用!L2126="","",記入用!L2126)</f>
        <v/>
      </c>
      <c r="S2126" s="28" t="str">
        <f>IF(記入用!N2126="","",ROUNDUP(記入用!N2126,1))</f>
        <v/>
      </c>
      <c r="U2126" s="28" t="str">
        <f>IF(記入用!O2126="","",ROUNDDOWN(記入用!O2126,0))</f>
        <v/>
      </c>
      <c r="W2126" s="28" t="str">
        <f>IF(記入用!P2126="","",ROUNDDOWN(記入用!P2126,0))</f>
        <v/>
      </c>
    </row>
    <row r="2127" spans="1:23">
      <c r="A2127" s="28" t="str">
        <f>IF(記入用!A2127="","",記入用!A2127)</f>
        <v/>
      </c>
      <c r="B2127" s="28" t="str">
        <f>IF(記入用!B2127="","",記入用!B2127)</f>
        <v/>
      </c>
      <c r="C2127" s="28" t="str">
        <f>IF(記入用!C2127="","",記入用!C2127)</f>
        <v/>
      </c>
      <c r="D2127" s="28" t="str">
        <f>IF(記入用!D2127="","",記入用!D2127)</f>
        <v/>
      </c>
      <c r="E2127" s="28" t="str">
        <f>IF(記入用!E2127="","",記入用!E2127)</f>
        <v/>
      </c>
      <c r="F2127" s="28" t="str">
        <f>IF(記入用!F2127="","",記入用!F2127)</f>
        <v/>
      </c>
      <c r="G2127" s="28" t="str">
        <f>IF(OR(記入用!G2127=0,記入用!H2127=0),"",ROUND((記入用!G2127+記入用!H2127)/2,0))</f>
        <v/>
      </c>
      <c r="I2127" s="28" t="str">
        <f>IF(記入用!I2127="","",記入用!I2127)</f>
        <v/>
      </c>
      <c r="K2127" s="28" t="str">
        <f>IF(記入用!J2127="","",ROUNDDOWN(記入用!J2127,0))</f>
        <v/>
      </c>
      <c r="M2127" s="28" t="str">
        <f>IF(記入用!K2127="","",記入用!K2127)</f>
        <v/>
      </c>
      <c r="O2127" s="28" t="str">
        <f>IF(記入用!M2127="","",記入用!M2127)</f>
        <v/>
      </c>
      <c r="Q2127" s="28" t="str">
        <f>IF(記入用!L2127="","",記入用!L2127)</f>
        <v/>
      </c>
      <c r="S2127" s="28" t="str">
        <f>IF(記入用!N2127="","",ROUNDUP(記入用!N2127,1))</f>
        <v/>
      </c>
      <c r="U2127" s="28" t="str">
        <f>IF(記入用!O2127="","",ROUNDDOWN(記入用!O2127,0))</f>
        <v/>
      </c>
      <c r="W2127" s="28" t="str">
        <f>IF(記入用!P2127="","",ROUNDDOWN(記入用!P2127,0))</f>
        <v/>
      </c>
    </row>
    <row r="2128" spans="1:23">
      <c r="A2128" s="28" t="str">
        <f>IF(記入用!A2128="","",記入用!A2128)</f>
        <v/>
      </c>
      <c r="B2128" s="28" t="str">
        <f>IF(記入用!B2128="","",記入用!B2128)</f>
        <v/>
      </c>
      <c r="C2128" s="28" t="str">
        <f>IF(記入用!C2128="","",記入用!C2128)</f>
        <v/>
      </c>
      <c r="D2128" s="28" t="str">
        <f>IF(記入用!D2128="","",記入用!D2128)</f>
        <v/>
      </c>
      <c r="E2128" s="28" t="str">
        <f>IF(記入用!E2128="","",記入用!E2128)</f>
        <v/>
      </c>
      <c r="F2128" s="28" t="str">
        <f>IF(記入用!F2128="","",記入用!F2128)</f>
        <v/>
      </c>
      <c r="G2128" s="28" t="str">
        <f>IF(OR(記入用!G2128=0,記入用!H2128=0),"",ROUND((記入用!G2128+記入用!H2128)/2,0))</f>
        <v/>
      </c>
      <c r="I2128" s="28" t="str">
        <f>IF(記入用!I2128="","",記入用!I2128)</f>
        <v/>
      </c>
      <c r="K2128" s="28" t="str">
        <f>IF(記入用!J2128="","",ROUNDDOWN(記入用!J2128,0))</f>
        <v/>
      </c>
      <c r="M2128" s="28" t="str">
        <f>IF(記入用!K2128="","",記入用!K2128)</f>
        <v/>
      </c>
      <c r="O2128" s="28" t="str">
        <f>IF(記入用!M2128="","",記入用!M2128)</f>
        <v/>
      </c>
      <c r="Q2128" s="28" t="str">
        <f>IF(記入用!L2128="","",記入用!L2128)</f>
        <v/>
      </c>
      <c r="S2128" s="28" t="str">
        <f>IF(記入用!N2128="","",ROUNDUP(記入用!N2128,1))</f>
        <v/>
      </c>
      <c r="U2128" s="28" t="str">
        <f>IF(記入用!O2128="","",ROUNDDOWN(記入用!O2128,0))</f>
        <v/>
      </c>
      <c r="W2128" s="28" t="str">
        <f>IF(記入用!P2128="","",ROUNDDOWN(記入用!P2128,0))</f>
        <v/>
      </c>
    </row>
    <row r="2129" spans="1:23">
      <c r="A2129" s="28" t="str">
        <f>IF(記入用!A2129="","",記入用!A2129)</f>
        <v/>
      </c>
      <c r="B2129" s="28" t="str">
        <f>IF(記入用!B2129="","",記入用!B2129)</f>
        <v/>
      </c>
      <c r="C2129" s="28" t="str">
        <f>IF(記入用!C2129="","",記入用!C2129)</f>
        <v/>
      </c>
      <c r="D2129" s="28" t="str">
        <f>IF(記入用!D2129="","",記入用!D2129)</f>
        <v/>
      </c>
      <c r="E2129" s="28" t="str">
        <f>IF(記入用!E2129="","",記入用!E2129)</f>
        <v/>
      </c>
      <c r="F2129" s="28" t="str">
        <f>IF(記入用!F2129="","",記入用!F2129)</f>
        <v/>
      </c>
      <c r="G2129" s="28" t="str">
        <f>IF(OR(記入用!G2129=0,記入用!H2129=0),"",ROUND((記入用!G2129+記入用!H2129)/2,0))</f>
        <v/>
      </c>
      <c r="I2129" s="28" t="str">
        <f>IF(記入用!I2129="","",記入用!I2129)</f>
        <v/>
      </c>
      <c r="K2129" s="28" t="str">
        <f>IF(記入用!J2129="","",ROUNDDOWN(記入用!J2129,0))</f>
        <v/>
      </c>
      <c r="M2129" s="28" t="str">
        <f>IF(記入用!K2129="","",記入用!K2129)</f>
        <v/>
      </c>
      <c r="O2129" s="28" t="str">
        <f>IF(記入用!M2129="","",記入用!M2129)</f>
        <v/>
      </c>
      <c r="Q2129" s="28" t="str">
        <f>IF(記入用!L2129="","",記入用!L2129)</f>
        <v/>
      </c>
      <c r="S2129" s="28" t="str">
        <f>IF(記入用!N2129="","",ROUNDUP(記入用!N2129,1))</f>
        <v/>
      </c>
      <c r="U2129" s="28" t="str">
        <f>IF(記入用!O2129="","",ROUNDDOWN(記入用!O2129,0))</f>
        <v/>
      </c>
      <c r="W2129" s="28" t="str">
        <f>IF(記入用!P2129="","",ROUNDDOWN(記入用!P2129,0))</f>
        <v/>
      </c>
    </row>
    <row r="2130" spans="1:23">
      <c r="A2130" s="28" t="str">
        <f>IF(記入用!A2130="","",記入用!A2130)</f>
        <v/>
      </c>
      <c r="B2130" s="28" t="str">
        <f>IF(記入用!B2130="","",記入用!B2130)</f>
        <v/>
      </c>
      <c r="C2130" s="28" t="str">
        <f>IF(記入用!C2130="","",記入用!C2130)</f>
        <v/>
      </c>
      <c r="D2130" s="28" t="str">
        <f>IF(記入用!D2130="","",記入用!D2130)</f>
        <v/>
      </c>
      <c r="E2130" s="28" t="str">
        <f>IF(記入用!E2130="","",記入用!E2130)</f>
        <v/>
      </c>
      <c r="F2130" s="28" t="str">
        <f>IF(記入用!F2130="","",記入用!F2130)</f>
        <v/>
      </c>
      <c r="G2130" s="28" t="str">
        <f>IF(OR(記入用!G2130=0,記入用!H2130=0),"",ROUND((記入用!G2130+記入用!H2130)/2,0))</f>
        <v/>
      </c>
      <c r="I2130" s="28" t="str">
        <f>IF(記入用!I2130="","",記入用!I2130)</f>
        <v/>
      </c>
      <c r="K2130" s="28" t="str">
        <f>IF(記入用!J2130="","",ROUNDDOWN(記入用!J2130,0))</f>
        <v/>
      </c>
      <c r="M2130" s="28" t="str">
        <f>IF(記入用!K2130="","",記入用!K2130)</f>
        <v/>
      </c>
      <c r="O2130" s="28" t="str">
        <f>IF(記入用!M2130="","",記入用!M2130)</f>
        <v/>
      </c>
      <c r="Q2130" s="28" t="str">
        <f>IF(記入用!L2130="","",記入用!L2130)</f>
        <v/>
      </c>
      <c r="S2130" s="28" t="str">
        <f>IF(記入用!N2130="","",ROUNDUP(記入用!N2130,1))</f>
        <v/>
      </c>
      <c r="U2130" s="28" t="str">
        <f>IF(記入用!O2130="","",ROUNDDOWN(記入用!O2130,0))</f>
        <v/>
      </c>
      <c r="W2130" s="28" t="str">
        <f>IF(記入用!P2130="","",ROUNDDOWN(記入用!P2130,0))</f>
        <v/>
      </c>
    </row>
    <row r="2131" spans="1:23">
      <c r="A2131" s="28" t="str">
        <f>IF(記入用!A2131="","",記入用!A2131)</f>
        <v/>
      </c>
      <c r="B2131" s="28" t="str">
        <f>IF(記入用!B2131="","",記入用!B2131)</f>
        <v/>
      </c>
      <c r="C2131" s="28" t="str">
        <f>IF(記入用!C2131="","",記入用!C2131)</f>
        <v/>
      </c>
      <c r="D2131" s="28" t="str">
        <f>IF(記入用!D2131="","",記入用!D2131)</f>
        <v/>
      </c>
      <c r="E2131" s="28" t="str">
        <f>IF(記入用!E2131="","",記入用!E2131)</f>
        <v/>
      </c>
      <c r="F2131" s="28" t="str">
        <f>IF(記入用!F2131="","",記入用!F2131)</f>
        <v/>
      </c>
      <c r="G2131" s="28" t="str">
        <f>IF(OR(記入用!G2131=0,記入用!H2131=0),"",ROUND((記入用!G2131+記入用!H2131)/2,0))</f>
        <v/>
      </c>
      <c r="I2131" s="28" t="str">
        <f>IF(記入用!I2131="","",記入用!I2131)</f>
        <v/>
      </c>
      <c r="K2131" s="28" t="str">
        <f>IF(記入用!J2131="","",ROUNDDOWN(記入用!J2131,0))</f>
        <v/>
      </c>
      <c r="M2131" s="28" t="str">
        <f>IF(記入用!K2131="","",記入用!K2131)</f>
        <v/>
      </c>
      <c r="O2131" s="28" t="str">
        <f>IF(記入用!M2131="","",記入用!M2131)</f>
        <v/>
      </c>
      <c r="Q2131" s="28" t="str">
        <f>IF(記入用!L2131="","",記入用!L2131)</f>
        <v/>
      </c>
      <c r="S2131" s="28" t="str">
        <f>IF(記入用!N2131="","",ROUNDUP(記入用!N2131,1))</f>
        <v/>
      </c>
      <c r="U2131" s="28" t="str">
        <f>IF(記入用!O2131="","",ROUNDDOWN(記入用!O2131,0))</f>
        <v/>
      </c>
      <c r="W2131" s="28" t="str">
        <f>IF(記入用!P2131="","",ROUNDDOWN(記入用!P2131,0))</f>
        <v/>
      </c>
    </row>
    <row r="2132" spans="1:23">
      <c r="A2132" s="28" t="str">
        <f>IF(記入用!A2132="","",記入用!A2132)</f>
        <v/>
      </c>
      <c r="B2132" s="28" t="str">
        <f>IF(記入用!B2132="","",記入用!B2132)</f>
        <v/>
      </c>
      <c r="C2132" s="28" t="str">
        <f>IF(記入用!C2132="","",記入用!C2132)</f>
        <v/>
      </c>
      <c r="D2132" s="28" t="str">
        <f>IF(記入用!D2132="","",記入用!D2132)</f>
        <v/>
      </c>
      <c r="E2132" s="28" t="str">
        <f>IF(記入用!E2132="","",記入用!E2132)</f>
        <v/>
      </c>
      <c r="F2132" s="28" t="str">
        <f>IF(記入用!F2132="","",記入用!F2132)</f>
        <v/>
      </c>
      <c r="G2132" s="28" t="str">
        <f>IF(OR(記入用!G2132=0,記入用!H2132=0),"",ROUND((記入用!G2132+記入用!H2132)/2,0))</f>
        <v/>
      </c>
      <c r="I2132" s="28" t="str">
        <f>IF(記入用!I2132="","",記入用!I2132)</f>
        <v/>
      </c>
      <c r="K2132" s="28" t="str">
        <f>IF(記入用!J2132="","",ROUNDDOWN(記入用!J2132,0))</f>
        <v/>
      </c>
      <c r="M2132" s="28" t="str">
        <f>IF(記入用!K2132="","",記入用!K2132)</f>
        <v/>
      </c>
      <c r="O2132" s="28" t="str">
        <f>IF(記入用!M2132="","",記入用!M2132)</f>
        <v/>
      </c>
      <c r="Q2132" s="28" t="str">
        <f>IF(記入用!L2132="","",記入用!L2132)</f>
        <v/>
      </c>
      <c r="S2132" s="28" t="str">
        <f>IF(記入用!N2132="","",ROUNDUP(記入用!N2132,1))</f>
        <v/>
      </c>
      <c r="U2132" s="28" t="str">
        <f>IF(記入用!O2132="","",ROUNDDOWN(記入用!O2132,0))</f>
        <v/>
      </c>
      <c r="W2132" s="28" t="str">
        <f>IF(記入用!P2132="","",ROUNDDOWN(記入用!P2132,0))</f>
        <v/>
      </c>
    </row>
    <row r="2133" spans="1:23">
      <c r="A2133" s="28" t="str">
        <f>IF(記入用!A2133="","",記入用!A2133)</f>
        <v/>
      </c>
      <c r="B2133" s="28" t="str">
        <f>IF(記入用!B2133="","",記入用!B2133)</f>
        <v/>
      </c>
      <c r="C2133" s="28" t="str">
        <f>IF(記入用!C2133="","",記入用!C2133)</f>
        <v/>
      </c>
      <c r="D2133" s="28" t="str">
        <f>IF(記入用!D2133="","",記入用!D2133)</f>
        <v/>
      </c>
      <c r="E2133" s="28" t="str">
        <f>IF(記入用!E2133="","",記入用!E2133)</f>
        <v/>
      </c>
      <c r="F2133" s="28" t="str">
        <f>IF(記入用!F2133="","",記入用!F2133)</f>
        <v/>
      </c>
      <c r="G2133" s="28" t="str">
        <f>IF(OR(記入用!G2133=0,記入用!H2133=0),"",ROUND((記入用!G2133+記入用!H2133)/2,0))</f>
        <v/>
      </c>
      <c r="I2133" s="28" t="str">
        <f>IF(記入用!I2133="","",記入用!I2133)</f>
        <v/>
      </c>
      <c r="K2133" s="28" t="str">
        <f>IF(記入用!J2133="","",ROUNDDOWN(記入用!J2133,0))</f>
        <v/>
      </c>
      <c r="M2133" s="28" t="str">
        <f>IF(記入用!K2133="","",記入用!K2133)</f>
        <v/>
      </c>
      <c r="O2133" s="28" t="str">
        <f>IF(記入用!M2133="","",記入用!M2133)</f>
        <v/>
      </c>
      <c r="Q2133" s="28" t="str">
        <f>IF(記入用!L2133="","",記入用!L2133)</f>
        <v/>
      </c>
      <c r="S2133" s="28" t="str">
        <f>IF(記入用!N2133="","",ROUNDUP(記入用!N2133,1))</f>
        <v/>
      </c>
      <c r="U2133" s="28" t="str">
        <f>IF(記入用!O2133="","",ROUNDDOWN(記入用!O2133,0))</f>
        <v/>
      </c>
      <c r="W2133" s="28" t="str">
        <f>IF(記入用!P2133="","",ROUNDDOWN(記入用!P2133,0))</f>
        <v/>
      </c>
    </row>
    <row r="2134" spans="1:23">
      <c r="A2134" s="28" t="str">
        <f>IF(記入用!A2134="","",記入用!A2134)</f>
        <v/>
      </c>
      <c r="B2134" s="28" t="str">
        <f>IF(記入用!B2134="","",記入用!B2134)</f>
        <v/>
      </c>
      <c r="C2134" s="28" t="str">
        <f>IF(記入用!C2134="","",記入用!C2134)</f>
        <v/>
      </c>
      <c r="D2134" s="28" t="str">
        <f>IF(記入用!D2134="","",記入用!D2134)</f>
        <v/>
      </c>
      <c r="E2134" s="28" t="str">
        <f>IF(記入用!E2134="","",記入用!E2134)</f>
        <v/>
      </c>
      <c r="F2134" s="28" t="str">
        <f>IF(記入用!F2134="","",記入用!F2134)</f>
        <v/>
      </c>
      <c r="G2134" s="28" t="str">
        <f>IF(OR(記入用!G2134=0,記入用!H2134=0),"",ROUND((記入用!G2134+記入用!H2134)/2,0))</f>
        <v/>
      </c>
      <c r="I2134" s="28" t="str">
        <f>IF(記入用!I2134="","",記入用!I2134)</f>
        <v/>
      </c>
      <c r="K2134" s="28" t="str">
        <f>IF(記入用!J2134="","",ROUNDDOWN(記入用!J2134,0))</f>
        <v/>
      </c>
      <c r="M2134" s="28" t="str">
        <f>IF(記入用!K2134="","",記入用!K2134)</f>
        <v/>
      </c>
      <c r="O2134" s="28" t="str">
        <f>IF(記入用!M2134="","",記入用!M2134)</f>
        <v/>
      </c>
      <c r="Q2134" s="28" t="str">
        <f>IF(記入用!L2134="","",記入用!L2134)</f>
        <v/>
      </c>
      <c r="S2134" s="28" t="str">
        <f>IF(記入用!N2134="","",ROUNDUP(記入用!N2134,1))</f>
        <v/>
      </c>
      <c r="U2134" s="28" t="str">
        <f>IF(記入用!O2134="","",ROUNDDOWN(記入用!O2134,0))</f>
        <v/>
      </c>
      <c r="W2134" s="28" t="str">
        <f>IF(記入用!P2134="","",ROUNDDOWN(記入用!P2134,0))</f>
        <v/>
      </c>
    </row>
    <row r="2135" spans="1:23">
      <c r="A2135" s="28" t="str">
        <f>IF(記入用!A2135="","",記入用!A2135)</f>
        <v/>
      </c>
      <c r="B2135" s="28" t="str">
        <f>IF(記入用!B2135="","",記入用!B2135)</f>
        <v/>
      </c>
      <c r="C2135" s="28" t="str">
        <f>IF(記入用!C2135="","",記入用!C2135)</f>
        <v/>
      </c>
      <c r="D2135" s="28" t="str">
        <f>IF(記入用!D2135="","",記入用!D2135)</f>
        <v/>
      </c>
      <c r="E2135" s="28" t="str">
        <f>IF(記入用!E2135="","",記入用!E2135)</f>
        <v/>
      </c>
      <c r="F2135" s="28" t="str">
        <f>IF(記入用!F2135="","",記入用!F2135)</f>
        <v/>
      </c>
      <c r="G2135" s="28" t="str">
        <f>IF(OR(記入用!G2135=0,記入用!H2135=0),"",ROUND((記入用!G2135+記入用!H2135)/2,0))</f>
        <v/>
      </c>
      <c r="I2135" s="28" t="str">
        <f>IF(記入用!I2135="","",記入用!I2135)</f>
        <v/>
      </c>
      <c r="K2135" s="28" t="str">
        <f>IF(記入用!J2135="","",ROUNDDOWN(記入用!J2135,0))</f>
        <v/>
      </c>
      <c r="M2135" s="28" t="str">
        <f>IF(記入用!K2135="","",記入用!K2135)</f>
        <v/>
      </c>
      <c r="O2135" s="28" t="str">
        <f>IF(記入用!M2135="","",記入用!M2135)</f>
        <v/>
      </c>
      <c r="Q2135" s="28" t="str">
        <f>IF(記入用!L2135="","",記入用!L2135)</f>
        <v/>
      </c>
      <c r="S2135" s="28" t="str">
        <f>IF(記入用!N2135="","",ROUNDUP(記入用!N2135,1))</f>
        <v/>
      </c>
      <c r="U2135" s="28" t="str">
        <f>IF(記入用!O2135="","",ROUNDDOWN(記入用!O2135,0))</f>
        <v/>
      </c>
      <c r="W2135" s="28" t="str">
        <f>IF(記入用!P2135="","",ROUNDDOWN(記入用!P2135,0))</f>
        <v/>
      </c>
    </row>
    <row r="2136" spans="1:23">
      <c r="A2136" s="28" t="str">
        <f>IF(記入用!A2136="","",記入用!A2136)</f>
        <v/>
      </c>
      <c r="B2136" s="28" t="str">
        <f>IF(記入用!B2136="","",記入用!B2136)</f>
        <v/>
      </c>
      <c r="C2136" s="28" t="str">
        <f>IF(記入用!C2136="","",記入用!C2136)</f>
        <v/>
      </c>
      <c r="D2136" s="28" t="str">
        <f>IF(記入用!D2136="","",記入用!D2136)</f>
        <v/>
      </c>
      <c r="E2136" s="28" t="str">
        <f>IF(記入用!E2136="","",記入用!E2136)</f>
        <v/>
      </c>
      <c r="F2136" s="28" t="str">
        <f>IF(記入用!F2136="","",記入用!F2136)</f>
        <v/>
      </c>
      <c r="G2136" s="28" t="str">
        <f>IF(OR(記入用!G2136=0,記入用!H2136=0),"",ROUND((記入用!G2136+記入用!H2136)/2,0))</f>
        <v/>
      </c>
      <c r="I2136" s="28" t="str">
        <f>IF(記入用!I2136="","",記入用!I2136)</f>
        <v/>
      </c>
      <c r="K2136" s="28" t="str">
        <f>IF(記入用!J2136="","",ROUNDDOWN(記入用!J2136,0))</f>
        <v/>
      </c>
      <c r="M2136" s="28" t="str">
        <f>IF(記入用!K2136="","",記入用!K2136)</f>
        <v/>
      </c>
      <c r="O2136" s="28" t="str">
        <f>IF(記入用!M2136="","",記入用!M2136)</f>
        <v/>
      </c>
      <c r="Q2136" s="28" t="str">
        <f>IF(記入用!L2136="","",記入用!L2136)</f>
        <v/>
      </c>
      <c r="S2136" s="28" t="str">
        <f>IF(記入用!N2136="","",ROUNDUP(記入用!N2136,1))</f>
        <v/>
      </c>
      <c r="U2136" s="28" t="str">
        <f>IF(記入用!O2136="","",ROUNDDOWN(記入用!O2136,0))</f>
        <v/>
      </c>
      <c r="W2136" s="28" t="str">
        <f>IF(記入用!P2136="","",ROUNDDOWN(記入用!P2136,0))</f>
        <v/>
      </c>
    </row>
    <row r="2137" spans="1:23">
      <c r="A2137" s="28" t="str">
        <f>IF(記入用!A2137="","",記入用!A2137)</f>
        <v/>
      </c>
      <c r="B2137" s="28" t="str">
        <f>IF(記入用!B2137="","",記入用!B2137)</f>
        <v/>
      </c>
      <c r="C2137" s="28" t="str">
        <f>IF(記入用!C2137="","",記入用!C2137)</f>
        <v/>
      </c>
      <c r="D2137" s="28" t="str">
        <f>IF(記入用!D2137="","",記入用!D2137)</f>
        <v/>
      </c>
      <c r="E2137" s="28" t="str">
        <f>IF(記入用!E2137="","",記入用!E2137)</f>
        <v/>
      </c>
      <c r="F2137" s="28" t="str">
        <f>IF(記入用!F2137="","",記入用!F2137)</f>
        <v/>
      </c>
      <c r="G2137" s="28" t="str">
        <f>IF(OR(記入用!G2137=0,記入用!H2137=0),"",ROUND((記入用!G2137+記入用!H2137)/2,0))</f>
        <v/>
      </c>
      <c r="I2137" s="28" t="str">
        <f>IF(記入用!I2137="","",記入用!I2137)</f>
        <v/>
      </c>
      <c r="K2137" s="28" t="str">
        <f>IF(記入用!J2137="","",ROUNDDOWN(記入用!J2137,0))</f>
        <v/>
      </c>
      <c r="M2137" s="28" t="str">
        <f>IF(記入用!K2137="","",記入用!K2137)</f>
        <v/>
      </c>
      <c r="O2137" s="28" t="str">
        <f>IF(記入用!M2137="","",記入用!M2137)</f>
        <v/>
      </c>
      <c r="Q2137" s="28" t="str">
        <f>IF(記入用!L2137="","",記入用!L2137)</f>
        <v/>
      </c>
      <c r="S2137" s="28" t="str">
        <f>IF(記入用!N2137="","",ROUNDUP(記入用!N2137,1))</f>
        <v/>
      </c>
      <c r="U2137" s="28" t="str">
        <f>IF(記入用!O2137="","",ROUNDDOWN(記入用!O2137,0))</f>
        <v/>
      </c>
      <c r="W2137" s="28" t="str">
        <f>IF(記入用!P2137="","",ROUNDDOWN(記入用!P2137,0))</f>
        <v/>
      </c>
    </row>
    <row r="2138" spans="1:23">
      <c r="A2138" s="28" t="str">
        <f>IF(記入用!A2138="","",記入用!A2138)</f>
        <v/>
      </c>
      <c r="B2138" s="28" t="str">
        <f>IF(記入用!B2138="","",記入用!B2138)</f>
        <v/>
      </c>
      <c r="C2138" s="28" t="str">
        <f>IF(記入用!C2138="","",記入用!C2138)</f>
        <v/>
      </c>
      <c r="D2138" s="28" t="str">
        <f>IF(記入用!D2138="","",記入用!D2138)</f>
        <v/>
      </c>
      <c r="E2138" s="28" t="str">
        <f>IF(記入用!E2138="","",記入用!E2138)</f>
        <v/>
      </c>
      <c r="F2138" s="28" t="str">
        <f>IF(記入用!F2138="","",記入用!F2138)</f>
        <v/>
      </c>
      <c r="G2138" s="28" t="str">
        <f>IF(OR(記入用!G2138=0,記入用!H2138=0),"",ROUND((記入用!G2138+記入用!H2138)/2,0))</f>
        <v/>
      </c>
      <c r="I2138" s="28" t="str">
        <f>IF(記入用!I2138="","",記入用!I2138)</f>
        <v/>
      </c>
      <c r="K2138" s="28" t="str">
        <f>IF(記入用!J2138="","",ROUNDDOWN(記入用!J2138,0))</f>
        <v/>
      </c>
      <c r="M2138" s="28" t="str">
        <f>IF(記入用!K2138="","",記入用!K2138)</f>
        <v/>
      </c>
      <c r="O2138" s="28" t="str">
        <f>IF(記入用!M2138="","",記入用!M2138)</f>
        <v/>
      </c>
      <c r="Q2138" s="28" t="str">
        <f>IF(記入用!L2138="","",記入用!L2138)</f>
        <v/>
      </c>
      <c r="S2138" s="28" t="str">
        <f>IF(記入用!N2138="","",ROUNDUP(記入用!N2138,1))</f>
        <v/>
      </c>
      <c r="U2138" s="28" t="str">
        <f>IF(記入用!O2138="","",ROUNDDOWN(記入用!O2138,0))</f>
        <v/>
      </c>
      <c r="W2138" s="28" t="str">
        <f>IF(記入用!P2138="","",ROUNDDOWN(記入用!P2138,0))</f>
        <v/>
      </c>
    </row>
    <row r="2139" spans="1:23">
      <c r="A2139" s="28" t="str">
        <f>IF(記入用!A2139="","",記入用!A2139)</f>
        <v/>
      </c>
      <c r="B2139" s="28" t="str">
        <f>IF(記入用!B2139="","",記入用!B2139)</f>
        <v/>
      </c>
      <c r="C2139" s="28" t="str">
        <f>IF(記入用!C2139="","",記入用!C2139)</f>
        <v/>
      </c>
      <c r="D2139" s="28" t="str">
        <f>IF(記入用!D2139="","",記入用!D2139)</f>
        <v/>
      </c>
      <c r="E2139" s="28" t="str">
        <f>IF(記入用!E2139="","",記入用!E2139)</f>
        <v/>
      </c>
      <c r="F2139" s="28" t="str">
        <f>IF(記入用!F2139="","",記入用!F2139)</f>
        <v/>
      </c>
      <c r="G2139" s="28" t="str">
        <f>IF(OR(記入用!G2139=0,記入用!H2139=0),"",ROUND((記入用!G2139+記入用!H2139)/2,0))</f>
        <v/>
      </c>
      <c r="I2139" s="28" t="str">
        <f>IF(記入用!I2139="","",記入用!I2139)</f>
        <v/>
      </c>
      <c r="K2139" s="28" t="str">
        <f>IF(記入用!J2139="","",ROUNDDOWN(記入用!J2139,0))</f>
        <v/>
      </c>
      <c r="M2139" s="28" t="str">
        <f>IF(記入用!K2139="","",記入用!K2139)</f>
        <v/>
      </c>
      <c r="O2139" s="28" t="str">
        <f>IF(記入用!M2139="","",記入用!M2139)</f>
        <v/>
      </c>
      <c r="Q2139" s="28" t="str">
        <f>IF(記入用!L2139="","",記入用!L2139)</f>
        <v/>
      </c>
      <c r="S2139" s="28" t="str">
        <f>IF(記入用!N2139="","",ROUNDUP(記入用!N2139,1))</f>
        <v/>
      </c>
      <c r="U2139" s="28" t="str">
        <f>IF(記入用!O2139="","",ROUNDDOWN(記入用!O2139,0))</f>
        <v/>
      </c>
      <c r="W2139" s="28" t="str">
        <f>IF(記入用!P2139="","",ROUNDDOWN(記入用!P2139,0))</f>
        <v/>
      </c>
    </row>
    <row r="2140" spans="1:23">
      <c r="A2140" s="28" t="str">
        <f>IF(記入用!A2140="","",記入用!A2140)</f>
        <v/>
      </c>
      <c r="B2140" s="28" t="str">
        <f>IF(記入用!B2140="","",記入用!B2140)</f>
        <v/>
      </c>
      <c r="C2140" s="28" t="str">
        <f>IF(記入用!C2140="","",記入用!C2140)</f>
        <v/>
      </c>
      <c r="D2140" s="28" t="str">
        <f>IF(記入用!D2140="","",記入用!D2140)</f>
        <v/>
      </c>
      <c r="E2140" s="28" t="str">
        <f>IF(記入用!E2140="","",記入用!E2140)</f>
        <v/>
      </c>
      <c r="F2140" s="28" t="str">
        <f>IF(記入用!F2140="","",記入用!F2140)</f>
        <v/>
      </c>
      <c r="G2140" s="28" t="str">
        <f>IF(OR(記入用!G2140=0,記入用!H2140=0),"",ROUND((記入用!G2140+記入用!H2140)/2,0))</f>
        <v/>
      </c>
      <c r="I2140" s="28" t="str">
        <f>IF(記入用!I2140="","",記入用!I2140)</f>
        <v/>
      </c>
      <c r="K2140" s="28" t="str">
        <f>IF(記入用!J2140="","",ROUNDDOWN(記入用!J2140,0))</f>
        <v/>
      </c>
      <c r="M2140" s="28" t="str">
        <f>IF(記入用!K2140="","",記入用!K2140)</f>
        <v/>
      </c>
      <c r="O2140" s="28" t="str">
        <f>IF(記入用!M2140="","",記入用!M2140)</f>
        <v/>
      </c>
      <c r="Q2140" s="28" t="str">
        <f>IF(記入用!L2140="","",記入用!L2140)</f>
        <v/>
      </c>
      <c r="S2140" s="28" t="str">
        <f>IF(記入用!N2140="","",ROUNDUP(記入用!N2140,1))</f>
        <v/>
      </c>
      <c r="U2140" s="28" t="str">
        <f>IF(記入用!O2140="","",ROUNDDOWN(記入用!O2140,0))</f>
        <v/>
      </c>
      <c r="W2140" s="28" t="str">
        <f>IF(記入用!P2140="","",ROUNDDOWN(記入用!P2140,0))</f>
        <v/>
      </c>
    </row>
    <row r="2141" spans="1:23">
      <c r="A2141" s="28" t="str">
        <f>IF(記入用!A2141="","",記入用!A2141)</f>
        <v/>
      </c>
      <c r="B2141" s="28" t="str">
        <f>IF(記入用!B2141="","",記入用!B2141)</f>
        <v/>
      </c>
      <c r="C2141" s="28" t="str">
        <f>IF(記入用!C2141="","",記入用!C2141)</f>
        <v/>
      </c>
      <c r="D2141" s="28" t="str">
        <f>IF(記入用!D2141="","",記入用!D2141)</f>
        <v/>
      </c>
      <c r="E2141" s="28" t="str">
        <f>IF(記入用!E2141="","",記入用!E2141)</f>
        <v/>
      </c>
      <c r="F2141" s="28" t="str">
        <f>IF(記入用!F2141="","",記入用!F2141)</f>
        <v/>
      </c>
      <c r="G2141" s="28" t="str">
        <f>IF(OR(記入用!G2141=0,記入用!H2141=0),"",ROUND((記入用!G2141+記入用!H2141)/2,0))</f>
        <v/>
      </c>
      <c r="I2141" s="28" t="str">
        <f>IF(記入用!I2141="","",記入用!I2141)</f>
        <v/>
      </c>
      <c r="K2141" s="28" t="str">
        <f>IF(記入用!J2141="","",ROUNDDOWN(記入用!J2141,0))</f>
        <v/>
      </c>
      <c r="M2141" s="28" t="str">
        <f>IF(記入用!K2141="","",記入用!K2141)</f>
        <v/>
      </c>
      <c r="O2141" s="28" t="str">
        <f>IF(記入用!M2141="","",記入用!M2141)</f>
        <v/>
      </c>
      <c r="Q2141" s="28" t="str">
        <f>IF(記入用!L2141="","",記入用!L2141)</f>
        <v/>
      </c>
      <c r="S2141" s="28" t="str">
        <f>IF(記入用!N2141="","",ROUNDUP(記入用!N2141,1))</f>
        <v/>
      </c>
      <c r="U2141" s="28" t="str">
        <f>IF(記入用!O2141="","",ROUNDDOWN(記入用!O2141,0))</f>
        <v/>
      </c>
      <c r="W2141" s="28" t="str">
        <f>IF(記入用!P2141="","",ROUNDDOWN(記入用!P2141,0))</f>
        <v/>
      </c>
    </row>
    <row r="2142" spans="1:23">
      <c r="A2142" s="28" t="str">
        <f>IF(記入用!A2142="","",記入用!A2142)</f>
        <v/>
      </c>
      <c r="B2142" s="28" t="str">
        <f>IF(記入用!B2142="","",記入用!B2142)</f>
        <v/>
      </c>
      <c r="C2142" s="28" t="str">
        <f>IF(記入用!C2142="","",記入用!C2142)</f>
        <v/>
      </c>
      <c r="D2142" s="28" t="str">
        <f>IF(記入用!D2142="","",記入用!D2142)</f>
        <v/>
      </c>
      <c r="E2142" s="28" t="str">
        <f>IF(記入用!E2142="","",記入用!E2142)</f>
        <v/>
      </c>
      <c r="F2142" s="28" t="str">
        <f>IF(記入用!F2142="","",記入用!F2142)</f>
        <v/>
      </c>
      <c r="G2142" s="28" t="str">
        <f>IF(OR(記入用!G2142=0,記入用!H2142=0),"",ROUND((記入用!G2142+記入用!H2142)/2,0))</f>
        <v/>
      </c>
      <c r="I2142" s="28" t="str">
        <f>IF(記入用!I2142="","",記入用!I2142)</f>
        <v/>
      </c>
      <c r="K2142" s="28" t="str">
        <f>IF(記入用!J2142="","",ROUNDDOWN(記入用!J2142,0))</f>
        <v/>
      </c>
      <c r="M2142" s="28" t="str">
        <f>IF(記入用!K2142="","",記入用!K2142)</f>
        <v/>
      </c>
      <c r="O2142" s="28" t="str">
        <f>IF(記入用!M2142="","",記入用!M2142)</f>
        <v/>
      </c>
      <c r="Q2142" s="28" t="str">
        <f>IF(記入用!L2142="","",記入用!L2142)</f>
        <v/>
      </c>
      <c r="S2142" s="28" t="str">
        <f>IF(記入用!N2142="","",ROUNDUP(記入用!N2142,1))</f>
        <v/>
      </c>
      <c r="U2142" s="28" t="str">
        <f>IF(記入用!O2142="","",ROUNDDOWN(記入用!O2142,0))</f>
        <v/>
      </c>
      <c r="W2142" s="28" t="str">
        <f>IF(記入用!P2142="","",ROUNDDOWN(記入用!P2142,0))</f>
        <v/>
      </c>
    </row>
    <row r="2143" spans="1:23">
      <c r="A2143" s="28" t="str">
        <f>IF(記入用!A2143="","",記入用!A2143)</f>
        <v/>
      </c>
      <c r="B2143" s="28" t="str">
        <f>IF(記入用!B2143="","",記入用!B2143)</f>
        <v/>
      </c>
      <c r="C2143" s="28" t="str">
        <f>IF(記入用!C2143="","",記入用!C2143)</f>
        <v/>
      </c>
      <c r="D2143" s="28" t="str">
        <f>IF(記入用!D2143="","",記入用!D2143)</f>
        <v/>
      </c>
      <c r="E2143" s="28" t="str">
        <f>IF(記入用!E2143="","",記入用!E2143)</f>
        <v/>
      </c>
      <c r="F2143" s="28" t="str">
        <f>IF(記入用!F2143="","",記入用!F2143)</f>
        <v/>
      </c>
      <c r="G2143" s="28" t="str">
        <f>IF(OR(記入用!G2143=0,記入用!H2143=0),"",ROUND((記入用!G2143+記入用!H2143)/2,0))</f>
        <v/>
      </c>
      <c r="I2143" s="28" t="str">
        <f>IF(記入用!I2143="","",記入用!I2143)</f>
        <v/>
      </c>
      <c r="K2143" s="28" t="str">
        <f>IF(記入用!J2143="","",ROUNDDOWN(記入用!J2143,0))</f>
        <v/>
      </c>
      <c r="M2143" s="28" t="str">
        <f>IF(記入用!K2143="","",記入用!K2143)</f>
        <v/>
      </c>
      <c r="O2143" s="28" t="str">
        <f>IF(記入用!M2143="","",記入用!M2143)</f>
        <v/>
      </c>
      <c r="Q2143" s="28" t="str">
        <f>IF(記入用!L2143="","",記入用!L2143)</f>
        <v/>
      </c>
      <c r="S2143" s="28" t="str">
        <f>IF(記入用!N2143="","",ROUNDUP(記入用!N2143,1))</f>
        <v/>
      </c>
      <c r="U2143" s="28" t="str">
        <f>IF(記入用!O2143="","",ROUNDDOWN(記入用!O2143,0))</f>
        <v/>
      </c>
      <c r="W2143" s="28" t="str">
        <f>IF(記入用!P2143="","",ROUNDDOWN(記入用!P2143,0))</f>
        <v/>
      </c>
    </row>
    <row r="2144" spans="1:23">
      <c r="A2144" s="28" t="str">
        <f>IF(記入用!A2144="","",記入用!A2144)</f>
        <v/>
      </c>
      <c r="B2144" s="28" t="str">
        <f>IF(記入用!B2144="","",記入用!B2144)</f>
        <v/>
      </c>
      <c r="C2144" s="28" t="str">
        <f>IF(記入用!C2144="","",記入用!C2144)</f>
        <v/>
      </c>
      <c r="D2144" s="28" t="str">
        <f>IF(記入用!D2144="","",記入用!D2144)</f>
        <v/>
      </c>
      <c r="E2144" s="28" t="str">
        <f>IF(記入用!E2144="","",記入用!E2144)</f>
        <v/>
      </c>
      <c r="F2144" s="28" t="str">
        <f>IF(記入用!F2144="","",記入用!F2144)</f>
        <v/>
      </c>
      <c r="G2144" s="28" t="str">
        <f>IF(OR(記入用!G2144=0,記入用!H2144=0),"",ROUND((記入用!G2144+記入用!H2144)/2,0))</f>
        <v/>
      </c>
      <c r="I2144" s="28" t="str">
        <f>IF(記入用!I2144="","",記入用!I2144)</f>
        <v/>
      </c>
      <c r="K2144" s="28" t="str">
        <f>IF(記入用!J2144="","",ROUNDDOWN(記入用!J2144,0))</f>
        <v/>
      </c>
      <c r="M2144" s="28" t="str">
        <f>IF(記入用!K2144="","",記入用!K2144)</f>
        <v/>
      </c>
      <c r="O2144" s="28" t="str">
        <f>IF(記入用!M2144="","",記入用!M2144)</f>
        <v/>
      </c>
      <c r="Q2144" s="28" t="str">
        <f>IF(記入用!L2144="","",記入用!L2144)</f>
        <v/>
      </c>
      <c r="S2144" s="28" t="str">
        <f>IF(記入用!N2144="","",ROUNDUP(記入用!N2144,1))</f>
        <v/>
      </c>
      <c r="U2144" s="28" t="str">
        <f>IF(記入用!O2144="","",ROUNDDOWN(記入用!O2144,0))</f>
        <v/>
      </c>
      <c r="W2144" s="28" t="str">
        <f>IF(記入用!P2144="","",ROUNDDOWN(記入用!P2144,0))</f>
        <v/>
      </c>
    </row>
    <row r="2145" spans="1:23">
      <c r="A2145" s="28" t="str">
        <f>IF(記入用!A2145="","",記入用!A2145)</f>
        <v/>
      </c>
      <c r="B2145" s="28" t="str">
        <f>IF(記入用!B2145="","",記入用!B2145)</f>
        <v/>
      </c>
      <c r="C2145" s="28" t="str">
        <f>IF(記入用!C2145="","",記入用!C2145)</f>
        <v/>
      </c>
      <c r="D2145" s="28" t="str">
        <f>IF(記入用!D2145="","",記入用!D2145)</f>
        <v/>
      </c>
      <c r="E2145" s="28" t="str">
        <f>IF(記入用!E2145="","",記入用!E2145)</f>
        <v/>
      </c>
      <c r="F2145" s="28" t="str">
        <f>IF(記入用!F2145="","",記入用!F2145)</f>
        <v/>
      </c>
      <c r="G2145" s="28" t="str">
        <f>IF(OR(記入用!G2145=0,記入用!H2145=0),"",ROUND((記入用!G2145+記入用!H2145)/2,0))</f>
        <v/>
      </c>
      <c r="I2145" s="28" t="str">
        <f>IF(記入用!I2145="","",記入用!I2145)</f>
        <v/>
      </c>
      <c r="K2145" s="28" t="str">
        <f>IF(記入用!J2145="","",ROUNDDOWN(記入用!J2145,0))</f>
        <v/>
      </c>
      <c r="M2145" s="28" t="str">
        <f>IF(記入用!K2145="","",記入用!K2145)</f>
        <v/>
      </c>
      <c r="O2145" s="28" t="str">
        <f>IF(記入用!M2145="","",記入用!M2145)</f>
        <v/>
      </c>
      <c r="Q2145" s="28" t="str">
        <f>IF(記入用!L2145="","",記入用!L2145)</f>
        <v/>
      </c>
      <c r="S2145" s="28" t="str">
        <f>IF(記入用!N2145="","",ROUNDUP(記入用!N2145,1))</f>
        <v/>
      </c>
      <c r="U2145" s="28" t="str">
        <f>IF(記入用!O2145="","",ROUNDDOWN(記入用!O2145,0))</f>
        <v/>
      </c>
      <c r="W2145" s="28" t="str">
        <f>IF(記入用!P2145="","",ROUNDDOWN(記入用!P2145,0))</f>
        <v/>
      </c>
    </row>
    <row r="2146" spans="1:23">
      <c r="A2146" s="28" t="str">
        <f>IF(記入用!A2146="","",記入用!A2146)</f>
        <v/>
      </c>
      <c r="B2146" s="28" t="str">
        <f>IF(記入用!B2146="","",記入用!B2146)</f>
        <v/>
      </c>
      <c r="C2146" s="28" t="str">
        <f>IF(記入用!C2146="","",記入用!C2146)</f>
        <v/>
      </c>
      <c r="D2146" s="28" t="str">
        <f>IF(記入用!D2146="","",記入用!D2146)</f>
        <v/>
      </c>
      <c r="E2146" s="28" t="str">
        <f>IF(記入用!E2146="","",記入用!E2146)</f>
        <v/>
      </c>
      <c r="F2146" s="28" t="str">
        <f>IF(記入用!F2146="","",記入用!F2146)</f>
        <v/>
      </c>
      <c r="G2146" s="28" t="str">
        <f>IF(OR(記入用!G2146=0,記入用!H2146=0),"",ROUND((記入用!G2146+記入用!H2146)/2,0))</f>
        <v/>
      </c>
      <c r="I2146" s="28" t="str">
        <f>IF(記入用!I2146="","",記入用!I2146)</f>
        <v/>
      </c>
      <c r="K2146" s="28" t="str">
        <f>IF(記入用!J2146="","",ROUNDDOWN(記入用!J2146,0))</f>
        <v/>
      </c>
      <c r="M2146" s="28" t="str">
        <f>IF(記入用!K2146="","",記入用!K2146)</f>
        <v/>
      </c>
      <c r="O2146" s="28" t="str">
        <f>IF(記入用!M2146="","",記入用!M2146)</f>
        <v/>
      </c>
      <c r="Q2146" s="28" t="str">
        <f>IF(記入用!L2146="","",記入用!L2146)</f>
        <v/>
      </c>
      <c r="S2146" s="28" t="str">
        <f>IF(記入用!N2146="","",ROUNDUP(記入用!N2146,1))</f>
        <v/>
      </c>
      <c r="U2146" s="28" t="str">
        <f>IF(記入用!O2146="","",ROUNDDOWN(記入用!O2146,0))</f>
        <v/>
      </c>
      <c r="W2146" s="28" t="str">
        <f>IF(記入用!P2146="","",ROUNDDOWN(記入用!P2146,0))</f>
        <v/>
      </c>
    </row>
    <row r="2147" spans="1:23">
      <c r="A2147" s="28" t="str">
        <f>IF(記入用!A2147="","",記入用!A2147)</f>
        <v/>
      </c>
      <c r="B2147" s="28" t="str">
        <f>IF(記入用!B2147="","",記入用!B2147)</f>
        <v/>
      </c>
      <c r="C2147" s="28" t="str">
        <f>IF(記入用!C2147="","",記入用!C2147)</f>
        <v/>
      </c>
      <c r="D2147" s="28" t="str">
        <f>IF(記入用!D2147="","",記入用!D2147)</f>
        <v/>
      </c>
      <c r="E2147" s="28" t="str">
        <f>IF(記入用!E2147="","",記入用!E2147)</f>
        <v/>
      </c>
      <c r="F2147" s="28" t="str">
        <f>IF(記入用!F2147="","",記入用!F2147)</f>
        <v/>
      </c>
      <c r="G2147" s="28" t="str">
        <f>IF(OR(記入用!G2147=0,記入用!H2147=0),"",ROUND((記入用!G2147+記入用!H2147)/2,0))</f>
        <v/>
      </c>
      <c r="I2147" s="28" t="str">
        <f>IF(記入用!I2147="","",記入用!I2147)</f>
        <v/>
      </c>
      <c r="K2147" s="28" t="str">
        <f>IF(記入用!J2147="","",ROUNDDOWN(記入用!J2147,0))</f>
        <v/>
      </c>
      <c r="M2147" s="28" t="str">
        <f>IF(記入用!K2147="","",記入用!K2147)</f>
        <v/>
      </c>
      <c r="O2147" s="28" t="str">
        <f>IF(記入用!M2147="","",記入用!M2147)</f>
        <v/>
      </c>
      <c r="Q2147" s="28" t="str">
        <f>IF(記入用!L2147="","",記入用!L2147)</f>
        <v/>
      </c>
      <c r="S2147" s="28" t="str">
        <f>IF(記入用!N2147="","",ROUNDUP(記入用!N2147,1))</f>
        <v/>
      </c>
      <c r="U2147" s="28" t="str">
        <f>IF(記入用!O2147="","",ROUNDDOWN(記入用!O2147,0))</f>
        <v/>
      </c>
      <c r="W2147" s="28" t="str">
        <f>IF(記入用!P2147="","",ROUNDDOWN(記入用!P2147,0))</f>
        <v/>
      </c>
    </row>
    <row r="2148" spans="1:23">
      <c r="A2148" s="28" t="str">
        <f>IF(記入用!A2148="","",記入用!A2148)</f>
        <v/>
      </c>
      <c r="B2148" s="28" t="str">
        <f>IF(記入用!B2148="","",記入用!B2148)</f>
        <v/>
      </c>
      <c r="C2148" s="28" t="str">
        <f>IF(記入用!C2148="","",記入用!C2148)</f>
        <v/>
      </c>
      <c r="D2148" s="28" t="str">
        <f>IF(記入用!D2148="","",記入用!D2148)</f>
        <v/>
      </c>
      <c r="E2148" s="28" t="str">
        <f>IF(記入用!E2148="","",記入用!E2148)</f>
        <v/>
      </c>
      <c r="F2148" s="28" t="str">
        <f>IF(記入用!F2148="","",記入用!F2148)</f>
        <v/>
      </c>
      <c r="G2148" s="28" t="str">
        <f>IF(OR(記入用!G2148=0,記入用!H2148=0),"",ROUND((記入用!G2148+記入用!H2148)/2,0))</f>
        <v/>
      </c>
      <c r="I2148" s="28" t="str">
        <f>IF(記入用!I2148="","",記入用!I2148)</f>
        <v/>
      </c>
      <c r="K2148" s="28" t="str">
        <f>IF(記入用!J2148="","",ROUNDDOWN(記入用!J2148,0))</f>
        <v/>
      </c>
      <c r="M2148" s="28" t="str">
        <f>IF(記入用!K2148="","",記入用!K2148)</f>
        <v/>
      </c>
      <c r="O2148" s="28" t="str">
        <f>IF(記入用!M2148="","",記入用!M2148)</f>
        <v/>
      </c>
      <c r="Q2148" s="28" t="str">
        <f>IF(記入用!L2148="","",記入用!L2148)</f>
        <v/>
      </c>
      <c r="S2148" s="28" t="str">
        <f>IF(記入用!N2148="","",ROUNDUP(記入用!N2148,1))</f>
        <v/>
      </c>
      <c r="U2148" s="28" t="str">
        <f>IF(記入用!O2148="","",ROUNDDOWN(記入用!O2148,0))</f>
        <v/>
      </c>
      <c r="W2148" s="28" t="str">
        <f>IF(記入用!P2148="","",ROUNDDOWN(記入用!P2148,0))</f>
        <v/>
      </c>
    </row>
    <row r="2149" spans="1:23">
      <c r="A2149" s="28" t="str">
        <f>IF(記入用!A2149="","",記入用!A2149)</f>
        <v/>
      </c>
      <c r="B2149" s="28" t="str">
        <f>IF(記入用!B2149="","",記入用!B2149)</f>
        <v/>
      </c>
      <c r="C2149" s="28" t="str">
        <f>IF(記入用!C2149="","",記入用!C2149)</f>
        <v/>
      </c>
      <c r="D2149" s="28" t="str">
        <f>IF(記入用!D2149="","",記入用!D2149)</f>
        <v/>
      </c>
      <c r="E2149" s="28" t="str">
        <f>IF(記入用!E2149="","",記入用!E2149)</f>
        <v/>
      </c>
      <c r="F2149" s="28" t="str">
        <f>IF(記入用!F2149="","",記入用!F2149)</f>
        <v/>
      </c>
      <c r="G2149" s="28" t="str">
        <f>IF(OR(記入用!G2149=0,記入用!H2149=0),"",ROUND((記入用!G2149+記入用!H2149)/2,0))</f>
        <v/>
      </c>
      <c r="I2149" s="28" t="str">
        <f>IF(記入用!I2149="","",記入用!I2149)</f>
        <v/>
      </c>
      <c r="K2149" s="28" t="str">
        <f>IF(記入用!J2149="","",ROUNDDOWN(記入用!J2149,0))</f>
        <v/>
      </c>
      <c r="M2149" s="28" t="str">
        <f>IF(記入用!K2149="","",記入用!K2149)</f>
        <v/>
      </c>
      <c r="O2149" s="28" t="str">
        <f>IF(記入用!M2149="","",記入用!M2149)</f>
        <v/>
      </c>
      <c r="Q2149" s="28" t="str">
        <f>IF(記入用!L2149="","",記入用!L2149)</f>
        <v/>
      </c>
      <c r="S2149" s="28" t="str">
        <f>IF(記入用!N2149="","",ROUNDUP(記入用!N2149,1))</f>
        <v/>
      </c>
      <c r="U2149" s="28" t="str">
        <f>IF(記入用!O2149="","",ROUNDDOWN(記入用!O2149,0))</f>
        <v/>
      </c>
      <c r="W2149" s="28" t="str">
        <f>IF(記入用!P2149="","",ROUNDDOWN(記入用!P2149,0))</f>
        <v/>
      </c>
    </row>
    <row r="2150" spans="1:23">
      <c r="A2150" s="28" t="str">
        <f>IF(記入用!A2150="","",記入用!A2150)</f>
        <v/>
      </c>
      <c r="B2150" s="28" t="str">
        <f>IF(記入用!B2150="","",記入用!B2150)</f>
        <v/>
      </c>
      <c r="C2150" s="28" t="str">
        <f>IF(記入用!C2150="","",記入用!C2150)</f>
        <v/>
      </c>
      <c r="D2150" s="28" t="str">
        <f>IF(記入用!D2150="","",記入用!D2150)</f>
        <v/>
      </c>
      <c r="E2150" s="28" t="str">
        <f>IF(記入用!E2150="","",記入用!E2150)</f>
        <v/>
      </c>
      <c r="F2150" s="28" t="str">
        <f>IF(記入用!F2150="","",記入用!F2150)</f>
        <v/>
      </c>
      <c r="G2150" s="28" t="str">
        <f>IF(OR(記入用!G2150=0,記入用!H2150=0),"",ROUND((記入用!G2150+記入用!H2150)/2,0))</f>
        <v/>
      </c>
      <c r="I2150" s="28" t="str">
        <f>IF(記入用!I2150="","",記入用!I2150)</f>
        <v/>
      </c>
      <c r="K2150" s="28" t="str">
        <f>IF(記入用!J2150="","",ROUNDDOWN(記入用!J2150,0))</f>
        <v/>
      </c>
      <c r="M2150" s="28" t="str">
        <f>IF(記入用!K2150="","",記入用!K2150)</f>
        <v/>
      </c>
      <c r="O2150" s="28" t="str">
        <f>IF(記入用!M2150="","",記入用!M2150)</f>
        <v/>
      </c>
      <c r="Q2150" s="28" t="str">
        <f>IF(記入用!L2150="","",記入用!L2150)</f>
        <v/>
      </c>
      <c r="S2150" s="28" t="str">
        <f>IF(記入用!N2150="","",ROUNDUP(記入用!N2150,1))</f>
        <v/>
      </c>
      <c r="U2150" s="28" t="str">
        <f>IF(記入用!O2150="","",ROUNDDOWN(記入用!O2150,0))</f>
        <v/>
      </c>
      <c r="W2150" s="28" t="str">
        <f>IF(記入用!P2150="","",ROUNDDOWN(記入用!P2150,0))</f>
        <v/>
      </c>
    </row>
    <row r="2151" spans="1:23">
      <c r="A2151" s="28" t="str">
        <f>IF(記入用!A2151="","",記入用!A2151)</f>
        <v/>
      </c>
      <c r="B2151" s="28" t="str">
        <f>IF(記入用!B2151="","",記入用!B2151)</f>
        <v/>
      </c>
      <c r="C2151" s="28" t="str">
        <f>IF(記入用!C2151="","",記入用!C2151)</f>
        <v/>
      </c>
      <c r="D2151" s="28" t="str">
        <f>IF(記入用!D2151="","",記入用!D2151)</f>
        <v/>
      </c>
      <c r="E2151" s="28" t="str">
        <f>IF(記入用!E2151="","",記入用!E2151)</f>
        <v/>
      </c>
      <c r="F2151" s="28" t="str">
        <f>IF(記入用!F2151="","",記入用!F2151)</f>
        <v/>
      </c>
      <c r="G2151" s="28" t="str">
        <f>IF(OR(記入用!G2151=0,記入用!H2151=0),"",ROUND((記入用!G2151+記入用!H2151)/2,0))</f>
        <v/>
      </c>
      <c r="I2151" s="28" t="str">
        <f>IF(記入用!I2151="","",記入用!I2151)</f>
        <v/>
      </c>
      <c r="K2151" s="28" t="str">
        <f>IF(記入用!J2151="","",ROUNDDOWN(記入用!J2151,0))</f>
        <v/>
      </c>
      <c r="M2151" s="28" t="str">
        <f>IF(記入用!K2151="","",記入用!K2151)</f>
        <v/>
      </c>
      <c r="O2151" s="28" t="str">
        <f>IF(記入用!M2151="","",記入用!M2151)</f>
        <v/>
      </c>
      <c r="Q2151" s="28" t="str">
        <f>IF(記入用!L2151="","",記入用!L2151)</f>
        <v/>
      </c>
      <c r="S2151" s="28" t="str">
        <f>IF(記入用!N2151="","",ROUNDUP(記入用!N2151,1))</f>
        <v/>
      </c>
      <c r="U2151" s="28" t="str">
        <f>IF(記入用!O2151="","",ROUNDDOWN(記入用!O2151,0))</f>
        <v/>
      </c>
      <c r="W2151" s="28" t="str">
        <f>IF(記入用!P2151="","",ROUNDDOWN(記入用!P2151,0))</f>
        <v/>
      </c>
    </row>
    <row r="2152" spans="1:23">
      <c r="A2152" s="28" t="str">
        <f>IF(記入用!A2152="","",記入用!A2152)</f>
        <v/>
      </c>
      <c r="B2152" s="28" t="str">
        <f>IF(記入用!B2152="","",記入用!B2152)</f>
        <v/>
      </c>
      <c r="C2152" s="28" t="str">
        <f>IF(記入用!C2152="","",記入用!C2152)</f>
        <v/>
      </c>
      <c r="D2152" s="28" t="str">
        <f>IF(記入用!D2152="","",記入用!D2152)</f>
        <v/>
      </c>
      <c r="E2152" s="28" t="str">
        <f>IF(記入用!E2152="","",記入用!E2152)</f>
        <v/>
      </c>
      <c r="F2152" s="28" t="str">
        <f>IF(記入用!F2152="","",記入用!F2152)</f>
        <v/>
      </c>
      <c r="G2152" s="28" t="str">
        <f>IF(OR(記入用!G2152=0,記入用!H2152=0),"",ROUND((記入用!G2152+記入用!H2152)/2,0))</f>
        <v/>
      </c>
      <c r="I2152" s="28" t="str">
        <f>IF(記入用!I2152="","",記入用!I2152)</f>
        <v/>
      </c>
      <c r="K2152" s="28" t="str">
        <f>IF(記入用!J2152="","",ROUNDDOWN(記入用!J2152,0))</f>
        <v/>
      </c>
      <c r="M2152" s="28" t="str">
        <f>IF(記入用!K2152="","",記入用!K2152)</f>
        <v/>
      </c>
      <c r="O2152" s="28" t="str">
        <f>IF(記入用!M2152="","",記入用!M2152)</f>
        <v/>
      </c>
      <c r="Q2152" s="28" t="str">
        <f>IF(記入用!L2152="","",記入用!L2152)</f>
        <v/>
      </c>
      <c r="S2152" s="28" t="str">
        <f>IF(記入用!N2152="","",ROUNDUP(記入用!N2152,1))</f>
        <v/>
      </c>
      <c r="U2152" s="28" t="str">
        <f>IF(記入用!O2152="","",ROUNDDOWN(記入用!O2152,0))</f>
        <v/>
      </c>
      <c r="W2152" s="28" t="str">
        <f>IF(記入用!P2152="","",ROUNDDOWN(記入用!P2152,0))</f>
        <v/>
      </c>
    </row>
    <row r="2153" spans="1:23">
      <c r="A2153" s="28" t="str">
        <f>IF(記入用!A2153="","",記入用!A2153)</f>
        <v/>
      </c>
      <c r="B2153" s="28" t="str">
        <f>IF(記入用!B2153="","",記入用!B2153)</f>
        <v/>
      </c>
      <c r="C2153" s="28" t="str">
        <f>IF(記入用!C2153="","",記入用!C2153)</f>
        <v/>
      </c>
      <c r="D2153" s="28" t="str">
        <f>IF(記入用!D2153="","",記入用!D2153)</f>
        <v/>
      </c>
      <c r="E2153" s="28" t="str">
        <f>IF(記入用!E2153="","",記入用!E2153)</f>
        <v/>
      </c>
      <c r="F2153" s="28" t="str">
        <f>IF(記入用!F2153="","",記入用!F2153)</f>
        <v/>
      </c>
      <c r="G2153" s="28" t="str">
        <f>IF(OR(記入用!G2153=0,記入用!H2153=0),"",ROUND((記入用!G2153+記入用!H2153)/2,0))</f>
        <v/>
      </c>
      <c r="I2153" s="28" t="str">
        <f>IF(記入用!I2153="","",記入用!I2153)</f>
        <v/>
      </c>
      <c r="K2153" s="28" t="str">
        <f>IF(記入用!J2153="","",ROUNDDOWN(記入用!J2153,0))</f>
        <v/>
      </c>
      <c r="M2153" s="28" t="str">
        <f>IF(記入用!K2153="","",記入用!K2153)</f>
        <v/>
      </c>
      <c r="O2153" s="28" t="str">
        <f>IF(記入用!M2153="","",記入用!M2153)</f>
        <v/>
      </c>
      <c r="Q2153" s="28" t="str">
        <f>IF(記入用!L2153="","",記入用!L2153)</f>
        <v/>
      </c>
      <c r="S2153" s="28" t="str">
        <f>IF(記入用!N2153="","",ROUNDUP(記入用!N2153,1))</f>
        <v/>
      </c>
      <c r="U2153" s="28" t="str">
        <f>IF(記入用!O2153="","",ROUNDDOWN(記入用!O2153,0))</f>
        <v/>
      </c>
      <c r="W2153" s="28" t="str">
        <f>IF(記入用!P2153="","",ROUNDDOWN(記入用!P2153,0))</f>
        <v/>
      </c>
    </row>
    <row r="2154" spans="1:23">
      <c r="A2154" s="28" t="str">
        <f>IF(記入用!A2154="","",記入用!A2154)</f>
        <v/>
      </c>
      <c r="B2154" s="28" t="str">
        <f>IF(記入用!B2154="","",記入用!B2154)</f>
        <v/>
      </c>
      <c r="C2154" s="28" t="str">
        <f>IF(記入用!C2154="","",記入用!C2154)</f>
        <v/>
      </c>
      <c r="D2154" s="28" t="str">
        <f>IF(記入用!D2154="","",記入用!D2154)</f>
        <v/>
      </c>
      <c r="E2154" s="28" t="str">
        <f>IF(記入用!E2154="","",記入用!E2154)</f>
        <v/>
      </c>
      <c r="F2154" s="28" t="str">
        <f>IF(記入用!F2154="","",記入用!F2154)</f>
        <v/>
      </c>
      <c r="G2154" s="28" t="str">
        <f>IF(OR(記入用!G2154=0,記入用!H2154=0),"",ROUND((記入用!G2154+記入用!H2154)/2,0))</f>
        <v/>
      </c>
      <c r="I2154" s="28" t="str">
        <f>IF(記入用!I2154="","",記入用!I2154)</f>
        <v/>
      </c>
      <c r="K2154" s="28" t="str">
        <f>IF(記入用!J2154="","",ROUNDDOWN(記入用!J2154,0))</f>
        <v/>
      </c>
      <c r="M2154" s="28" t="str">
        <f>IF(記入用!K2154="","",記入用!K2154)</f>
        <v/>
      </c>
      <c r="O2154" s="28" t="str">
        <f>IF(記入用!M2154="","",記入用!M2154)</f>
        <v/>
      </c>
      <c r="Q2154" s="28" t="str">
        <f>IF(記入用!L2154="","",記入用!L2154)</f>
        <v/>
      </c>
      <c r="S2154" s="28" t="str">
        <f>IF(記入用!N2154="","",ROUNDUP(記入用!N2154,1))</f>
        <v/>
      </c>
      <c r="U2154" s="28" t="str">
        <f>IF(記入用!O2154="","",ROUNDDOWN(記入用!O2154,0))</f>
        <v/>
      </c>
      <c r="W2154" s="28" t="str">
        <f>IF(記入用!P2154="","",ROUNDDOWN(記入用!P2154,0))</f>
        <v/>
      </c>
    </row>
    <row r="2155" spans="1:23">
      <c r="A2155" s="28" t="str">
        <f>IF(記入用!A2155="","",記入用!A2155)</f>
        <v/>
      </c>
      <c r="B2155" s="28" t="str">
        <f>IF(記入用!B2155="","",記入用!B2155)</f>
        <v/>
      </c>
      <c r="C2155" s="28" t="str">
        <f>IF(記入用!C2155="","",記入用!C2155)</f>
        <v/>
      </c>
      <c r="D2155" s="28" t="str">
        <f>IF(記入用!D2155="","",記入用!D2155)</f>
        <v/>
      </c>
      <c r="E2155" s="28" t="str">
        <f>IF(記入用!E2155="","",記入用!E2155)</f>
        <v/>
      </c>
      <c r="F2155" s="28" t="str">
        <f>IF(記入用!F2155="","",記入用!F2155)</f>
        <v/>
      </c>
      <c r="G2155" s="28" t="str">
        <f>IF(OR(記入用!G2155=0,記入用!H2155=0),"",ROUND((記入用!G2155+記入用!H2155)/2,0))</f>
        <v/>
      </c>
      <c r="I2155" s="28" t="str">
        <f>IF(記入用!I2155="","",記入用!I2155)</f>
        <v/>
      </c>
      <c r="K2155" s="28" t="str">
        <f>IF(記入用!J2155="","",ROUNDDOWN(記入用!J2155,0))</f>
        <v/>
      </c>
      <c r="M2155" s="28" t="str">
        <f>IF(記入用!K2155="","",記入用!K2155)</f>
        <v/>
      </c>
      <c r="O2155" s="28" t="str">
        <f>IF(記入用!M2155="","",記入用!M2155)</f>
        <v/>
      </c>
      <c r="Q2155" s="28" t="str">
        <f>IF(記入用!L2155="","",記入用!L2155)</f>
        <v/>
      </c>
      <c r="S2155" s="28" t="str">
        <f>IF(記入用!N2155="","",ROUNDUP(記入用!N2155,1))</f>
        <v/>
      </c>
      <c r="U2155" s="28" t="str">
        <f>IF(記入用!O2155="","",ROUNDDOWN(記入用!O2155,0))</f>
        <v/>
      </c>
      <c r="W2155" s="28" t="str">
        <f>IF(記入用!P2155="","",ROUNDDOWN(記入用!P2155,0))</f>
        <v/>
      </c>
    </row>
    <row r="2156" spans="1:23">
      <c r="A2156" s="28" t="str">
        <f>IF(記入用!A2156="","",記入用!A2156)</f>
        <v/>
      </c>
      <c r="B2156" s="28" t="str">
        <f>IF(記入用!B2156="","",記入用!B2156)</f>
        <v/>
      </c>
      <c r="C2156" s="28" t="str">
        <f>IF(記入用!C2156="","",記入用!C2156)</f>
        <v/>
      </c>
      <c r="D2156" s="28" t="str">
        <f>IF(記入用!D2156="","",記入用!D2156)</f>
        <v/>
      </c>
      <c r="E2156" s="28" t="str">
        <f>IF(記入用!E2156="","",記入用!E2156)</f>
        <v/>
      </c>
      <c r="F2156" s="28" t="str">
        <f>IF(記入用!F2156="","",記入用!F2156)</f>
        <v/>
      </c>
      <c r="G2156" s="28" t="str">
        <f>IF(OR(記入用!G2156=0,記入用!H2156=0),"",ROUND((記入用!G2156+記入用!H2156)/2,0))</f>
        <v/>
      </c>
      <c r="I2156" s="28" t="str">
        <f>IF(記入用!I2156="","",記入用!I2156)</f>
        <v/>
      </c>
      <c r="K2156" s="28" t="str">
        <f>IF(記入用!J2156="","",ROUNDDOWN(記入用!J2156,0))</f>
        <v/>
      </c>
      <c r="M2156" s="28" t="str">
        <f>IF(記入用!K2156="","",記入用!K2156)</f>
        <v/>
      </c>
      <c r="O2156" s="28" t="str">
        <f>IF(記入用!M2156="","",記入用!M2156)</f>
        <v/>
      </c>
      <c r="Q2156" s="28" t="str">
        <f>IF(記入用!L2156="","",記入用!L2156)</f>
        <v/>
      </c>
      <c r="S2156" s="28" t="str">
        <f>IF(記入用!N2156="","",ROUNDUP(記入用!N2156,1))</f>
        <v/>
      </c>
      <c r="U2156" s="28" t="str">
        <f>IF(記入用!O2156="","",ROUNDDOWN(記入用!O2156,0))</f>
        <v/>
      </c>
      <c r="W2156" s="28" t="str">
        <f>IF(記入用!P2156="","",ROUNDDOWN(記入用!P2156,0))</f>
        <v/>
      </c>
    </row>
    <row r="2157" spans="1:23">
      <c r="A2157" s="28" t="str">
        <f>IF(記入用!A2157="","",記入用!A2157)</f>
        <v/>
      </c>
      <c r="B2157" s="28" t="str">
        <f>IF(記入用!B2157="","",記入用!B2157)</f>
        <v/>
      </c>
      <c r="C2157" s="28" t="str">
        <f>IF(記入用!C2157="","",記入用!C2157)</f>
        <v/>
      </c>
      <c r="D2157" s="28" t="str">
        <f>IF(記入用!D2157="","",記入用!D2157)</f>
        <v/>
      </c>
      <c r="E2157" s="28" t="str">
        <f>IF(記入用!E2157="","",記入用!E2157)</f>
        <v/>
      </c>
      <c r="F2157" s="28" t="str">
        <f>IF(記入用!F2157="","",記入用!F2157)</f>
        <v/>
      </c>
      <c r="G2157" s="28" t="str">
        <f>IF(OR(記入用!G2157=0,記入用!H2157=0),"",ROUND((記入用!G2157+記入用!H2157)/2,0))</f>
        <v/>
      </c>
      <c r="I2157" s="28" t="str">
        <f>IF(記入用!I2157="","",記入用!I2157)</f>
        <v/>
      </c>
      <c r="K2157" s="28" t="str">
        <f>IF(記入用!J2157="","",ROUNDDOWN(記入用!J2157,0))</f>
        <v/>
      </c>
      <c r="M2157" s="28" t="str">
        <f>IF(記入用!K2157="","",記入用!K2157)</f>
        <v/>
      </c>
      <c r="O2157" s="28" t="str">
        <f>IF(記入用!M2157="","",記入用!M2157)</f>
        <v/>
      </c>
      <c r="Q2157" s="28" t="str">
        <f>IF(記入用!L2157="","",記入用!L2157)</f>
        <v/>
      </c>
      <c r="S2157" s="28" t="str">
        <f>IF(記入用!N2157="","",ROUNDUP(記入用!N2157,1))</f>
        <v/>
      </c>
      <c r="U2157" s="28" t="str">
        <f>IF(記入用!O2157="","",ROUNDDOWN(記入用!O2157,0))</f>
        <v/>
      </c>
      <c r="W2157" s="28" t="str">
        <f>IF(記入用!P2157="","",ROUNDDOWN(記入用!P2157,0))</f>
        <v/>
      </c>
    </row>
    <row r="2158" spans="1:23">
      <c r="A2158" s="28" t="str">
        <f>IF(記入用!A2158="","",記入用!A2158)</f>
        <v/>
      </c>
      <c r="B2158" s="28" t="str">
        <f>IF(記入用!B2158="","",記入用!B2158)</f>
        <v/>
      </c>
      <c r="C2158" s="28" t="str">
        <f>IF(記入用!C2158="","",記入用!C2158)</f>
        <v/>
      </c>
      <c r="D2158" s="28" t="str">
        <f>IF(記入用!D2158="","",記入用!D2158)</f>
        <v/>
      </c>
      <c r="E2158" s="28" t="str">
        <f>IF(記入用!E2158="","",記入用!E2158)</f>
        <v/>
      </c>
      <c r="F2158" s="28" t="str">
        <f>IF(記入用!F2158="","",記入用!F2158)</f>
        <v/>
      </c>
      <c r="G2158" s="28" t="str">
        <f>IF(OR(記入用!G2158=0,記入用!H2158=0),"",ROUND((記入用!G2158+記入用!H2158)/2,0))</f>
        <v/>
      </c>
      <c r="I2158" s="28" t="str">
        <f>IF(記入用!I2158="","",記入用!I2158)</f>
        <v/>
      </c>
      <c r="K2158" s="28" t="str">
        <f>IF(記入用!J2158="","",ROUNDDOWN(記入用!J2158,0))</f>
        <v/>
      </c>
      <c r="M2158" s="28" t="str">
        <f>IF(記入用!K2158="","",記入用!K2158)</f>
        <v/>
      </c>
      <c r="O2158" s="28" t="str">
        <f>IF(記入用!M2158="","",記入用!M2158)</f>
        <v/>
      </c>
      <c r="Q2158" s="28" t="str">
        <f>IF(記入用!L2158="","",記入用!L2158)</f>
        <v/>
      </c>
      <c r="S2158" s="28" t="str">
        <f>IF(記入用!N2158="","",ROUNDUP(記入用!N2158,1))</f>
        <v/>
      </c>
      <c r="U2158" s="28" t="str">
        <f>IF(記入用!O2158="","",ROUNDDOWN(記入用!O2158,0))</f>
        <v/>
      </c>
      <c r="W2158" s="28" t="str">
        <f>IF(記入用!P2158="","",ROUNDDOWN(記入用!P2158,0))</f>
        <v/>
      </c>
    </row>
    <row r="2159" spans="1:23">
      <c r="A2159" s="28" t="str">
        <f>IF(記入用!A2159="","",記入用!A2159)</f>
        <v/>
      </c>
      <c r="B2159" s="28" t="str">
        <f>IF(記入用!B2159="","",記入用!B2159)</f>
        <v/>
      </c>
      <c r="C2159" s="28" t="str">
        <f>IF(記入用!C2159="","",記入用!C2159)</f>
        <v/>
      </c>
      <c r="D2159" s="28" t="str">
        <f>IF(記入用!D2159="","",記入用!D2159)</f>
        <v/>
      </c>
      <c r="E2159" s="28" t="str">
        <f>IF(記入用!E2159="","",記入用!E2159)</f>
        <v/>
      </c>
      <c r="F2159" s="28" t="str">
        <f>IF(記入用!F2159="","",記入用!F2159)</f>
        <v/>
      </c>
      <c r="G2159" s="28" t="str">
        <f>IF(OR(記入用!G2159=0,記入用!H2159=0),"",ROUND((記入用!G2159+記入用!H2159)/2,0))</f>
        <v/>
      </c>
      <c r="I2159" s="28" t="str">
        <f>IF(記入用!I2159="","",記入用!I2159)</f>
        <v/>
      </c>
      <c r="K2159" s="28" t="str">
        <f>IF(記入用!J2159="","",ROUNDDOWN(記入用!J2159,0))</f>
        <v/>
      </c>
      <c r="M2159" s="28" t="str">
        <f>IF(記入用!K2159="","",記入用!K2159)</f>
        <v/>
      </c>
      <c r="O2159" s="28" t="str">
        <f>IF(記入用!M2159="","",記入用!M2159)</f>
        <v/>
      </c>
      <c r="Q2159" s="28" t="str">
        <f>IF(記入用!L2159="","",記入用!L2159)</f>
        <v/>
      </c>
      <c r="S2159" s="28" t="str">
        <f>IF(記入用!N2159="","",ROUNDUP(記入用!N2159,1))</f>
        <v/>
      </c>
      <c r="U2159" s="28" t="str">
        <f>IF(記入用!O2159="","",ROUNDDOWN(記入用!O2159,0))</f>
        <v/>
      </c>
      <c r="W2159" s="28" t="str">
        <f>IF(記入用!P2159="","",ROUNDDOWN(記入用!P2159,0))</f>
        <v/>
      </c>
    </row>
    <row r="2160" spans="1:23">
      <c r="A2160" s="28" t="str">
        <f>IF(記入用!A2160="","",記入用!A2160)</f>
        <v/>
      </c>
      <c r="B2160" s="28" t="str">
        <f>IF(記入用!B2160="","",記入用!B2160)</f>
        <v/>
      </c>
      <c r="C2160" s="28" t="str">
        <f>IF(記入用!C2160="","",記入用!C2160)</f>
        <v/>
      </c>
      <c r="D2160" s="28" t="str">
        <f>IF(記入用!D2160="","",記入用!D2160)</f>
        <v/>
      </c>
      <c r="E2160" s="28" t="str">
        <f>IF(記入用!E2160="","",記入用!E2160)</f>
        <v/>
      </c>
      <c r="F2160" s="28" t="str">
        <f>IF(記入用!F2160="","",記入用!F2160)</f>
        <v/>
      </c>
      <c r="G2160" s="28" t="str">
        <f>IF(OR(記入用!G2160=0,記入用!H2160=0),"",ROUND((記入用!G2160+記入用!H2160)/2,0))</f>
        <v/>
      </c>
      <c r="I2160" s="28" t="str">
        <f>IF(記入用!I2160="","",記入用!I2160)</f>
        <v/>
      </c>
      <c r="K2160" s="28" t="str">
        <f>IF(記入用!J2160="","",ROUNDDOWN(記入用!J2160,0))</f>
        <v/>
      </c>
      <c r="M2160" s="28" t="str">
        <f>IF(記入用!K2160="","",記入用!K2160)</f>
        <v/>
      </c>
      <c r="O2160" s="28" t="str">
        <f>IF(記入用!M2160="","",記入用!M2160)</f>
        <v/>
      </c>
      <c r="Q2160" s="28" t="str">
        <f>IF(記入用!L2160="","",記入用!L2160)</f>
        <v/>
      </c>
      <c r="S2160" s="28" t="str">
        <f>IF(記入用!N2160="","",ROUNDUP(記入用!N2160,1))</f>
        <v/>
      </c>
      <c r="U2160" s="28" t="str">
        <f>IF(記入用!O2160="","",ROUNDDOWN(記入用!O2160,0))</f>
        <v/>
      </c>
      <c r="W2160" s="28" t="str">
        <f>IF(記入用!P2160="","",ROUNDDOWN(記入用!P2160,0))</f>
        <v/>
      </c>
    </row>
    <row r="2161" spans="1:23">
      <c r="A2161" s="28" t="str">
        <f>IF(記入用!A2161="","",記入用!A2161)</f>
        <v/>
      </c>
      <c r="B2161" s="28" t="str">
        <f>IF(記入用!B2161="","",記入用!B2161)</f>
        <v/>
      </c>
      <c r="C2161" s="28" t="str">
        <f>IF(記入用!C2161="","",記入用!C2161)</f>
        <v/>
      </c>
      <c r="D2161" s="28" t="str">
        <f>IF(記入用!D2161="","",記入用!D2161)</f>
        <v/>
      </c>
      <c r="E2161" s="28" t="str">
        <f>IF(記入用!E2161="","",記入用!E2161)</f>
        <v/>
      </c>
      <c r="F2161" s="28" t="str">
        <f>IF(記入用!F2161="","",記入用!F2161)</f>
        <v/>
      </c>
      <c r="G2161" s="28" t="str">
        <f>IF(OR(記入用!G2161=0,記入用!H2161=0),"",ROUND((記入用!G2161+記入用!H2161)/2,0))</f>
        <v/>
      </c>
      <c r="I2161" s="28" t="str">
        <f>IF(記入用!I2161="","",記入用!I2161)</f>
        <v/>
      </c>
      <c r="K2161" s="28" t="str">
        <f>IF(記入用!J2161="","",ROUNDDOWN(記入用!J2161,0))</f>
        <v/>
      </c>
      <c r="M2161" s="28" t="str">
        <f>IF(記入用!K2161="","",記入用!K2161)</f>
        <v/>
      </c>
      <c r="O2161" s="28" t="str">
        <f>IF(記入用!M2161="","",記入用!M2161)</f>
        <v/>
      </c>
      <c r="Q2161" s="28" t="str">
        <f>IF(記入用!L2161="","",記入用!L2161)</f>
        <v/>
      </c>
      <c r="S2161" s="28" t="str">
        <f>IF(記入用!N2161="","",ROUNDUP(記入用!N2161,1))</f>
        <v/>
      </c>
      <c r="U2161" s="28" t="str">
        <f>IF(記入用!O2161="","",ROUNDDOWN(記入用!O2161,0))</f>
        <v/>
      </c>
      <c r="W2161" s="28" t="str">
        <f>IF(記入用!P2161="","",ROUNDDOWN(記入用!P2161,0))</f>
        <v/>
      </c>
    </row>
    <row r="2162" spans="1:23">
      <c r="A2162" s="28" t="str">
        <f>IF(記入用!A2162="","",記入用!A2162)</f>
        <v/>
      </c>
      <c r="B2162" s="28" t="str">
        <f>IF(記入用!B2162="","",記入用!B2162)</f>
        <v/>
      </c>
      <c r="C2162" s="28" t="str">
        <f>IF(記入用!C2162="","",記入用!C2162)</f>
        <v/>
      </c>
      <c r="D2162" s="28" t="str">
        <f>IF(記入用!D2162="","",記入用!D2162)</f>
        <v/>
      </c>
      <c r="E2162" s="28" t="str">
        <f>IF(記入用!E2162="","",記入用!E2162)</f>
        <v/>
      </c>
      <c r="F2162" s="28" t="str">
        <f>IF(記入用!F2162="","",記入用!F2162)</f>
        <v/>
      </c>
      <c r="G2162" s="28" t="str">
        <f>IF(OR(記入用!G2162=0,記入用!H2162=0),"",ROUND((記入用!G2162+記入用!H2162)/2,0))</f>
        <v/>
      </c>
      <c r="I2162" s="28" t="str">
        <f>IF(記入用!I2162="","",記入用!I2162)</f>
        <v/>
      </c>
      <c r="K2162" s="28" t="str">
        <f>IF(記入用!J2162="","",ROUNDDOWN(記入用!J2162,0))</f>
        <v/>
      </c>
      <c r="M2162" s="28" t="str">
        <f>IF(記入用!K2162="","",記入用!K2162)</f>
        <v/>
      </c>
      <c r="O2162" s="28" t="str">
        <f>IF(記入用!M2162="","",記入用!M2162)</f>
        <v/>
      </c>
      <c r="Q2162" s="28" t="str">
        <f>IF(記入用!L2162="","",記入用!L2162)</f>
        <v/>
      </c>
      <c r="S2162" s="28" t="str">
        <f>IF(記入用!N2162="","",ROUNDUP(記入用!N2162,1))</f>
        <v/>
      </c>
      <c r="U2162" s="28" t="str">
        <f>IF(記入用!O2162="","",ROUNDDOWN(記入用!O2162,0))</f>
        <v/>
      </c>
      <c r="W2162" s="28" t="str">
        <f>IF(記入用!P2162="","",ROUNDDOWN(記入用!P2162,0))</f>
        <v/>
      </c>
    </row>
    <row r="2163" spans="1:23">
      <c r="A2163" s="28" t="str">
        <f>IF(記入用!A2163="","",記入用!A2163)</f>
        <v/>
      </c>
      <c r="B2163" s="28" t="str">
        <f>IF(記入用!B2163="","",記入用!B2163)</f>
        <v/>
      </c>
      <c r="C2163" s="28" t="str">
        <f>IF(記入用!C2163="","",記入用!C2163)</f>
        <v/>
      </c>
      <c r="D2163" s="28" t="str">
        <f>IF(記入用!D2163="","",記入用!D2163)</f>
        <v/>
      </c>
      <c r="E2163" s="28" t="str">
        <f>IF(記入用!E2163="","",記入用!E2163)</f>
        <v/>
      </c>
      <c r="F2163" s="28" t="str">
        <f>IF(記入用!F2163="","",記入用!F2163)</f>
        <v/>
      </c>
      <c r="G2163" s="28" t="str">
        <f>IF(OR(記入用!G2163=0,記入用!H2163=0),"",ROUND((記入用!G2163+記入用!H2163)/2,0))</f>
        <v/>
      </c>
      <c r="I2163" s="28" t="str">
        <f>IF(記入用!I2163="","",記入用!I2163)</f>
        <v/>
      </c>
      <c r="K2163" s="28" t="str">
        <f>IF(記入用!J2163="","",ROUNDDOWN(記入用!J2163,0))</f>
        <v/>
      </c>
      <c r="M2163" s="28" t="str">
        <f>IF(記入用!K2163="","",記入用!K2163)</f>
        <v/>
      </c>
      <c r="O2163" s="28" t="str">
        <f>IF(記入用!M2163="","",記入用!M2163)</f>
        <v/>
      </c>
      <c r="Q2163" s="28" t="str">
        <f>IF(記入用!L2163="","",記入用!L2163)</f>
        <v/>
      </c>
      <c r="S2163" s="28" t="str">
        <f>IF(記入用!N2163="","",ROUNDUP(記入用!N2163,1))</f>
        <v/>
      </c>
      <c r="U2163" s="28" t="str">
        <f>IF(記入用!O2163="","",ROUNDDOWN(記入用!O2163,0))</f>
        <v/>
      </c>
      <c r="W2163" s="28" t="str">
        <f>IF(記入用!P2163="","",ROUNDDOWN(記入用!P2163,0))</f>
        <v/>
      </c>
    </row>
    <row r="2164" spans="1:23">
      <c r="A2164" s="28" t="str">
        <f>IF(記入用!A2164="","",記入用!A2164)</f>
        <v/>
      </c>
      <c r="B2164" s="28" t="str">
        <f>IF(記入用!B2164="","",記入用!B2164)</f>
        <v/>
      </c>
      <c r="C2164" s="28" t="str">
        <f>IF(記入用!C2164="","",記入用!C2164)</f>
        <v/>
      </c>
      <c r="D2164" s="28" t="str">
        <f>IF(記入用!D2164="","",記入用!D2164)</f>
        <v/>
      </c>
      <c r="E2164" s="28" t="str">
        <f>IF(記入用!E2164="","",記入用!E2164)</f>
        <v/>
      </c>
      <c r="F2164" s="28" t="str">
        <f>IF(記入用!F2164="","",記入用!F2164)</f>
        <v/>
      </c>
      <c r="G2164" s="28" t="str">
        <f>IF(OR(記入用!G2164=0,記入用!H2164=0),"",ROUND((記入用!G2164+記入用!H2164)/2,0))</f>
        <v/>
      </c>
      <c r="I2164" s="28" t="str">
        <f>IF(記入用!I2164="","",記入用!I2164)</f>
        <v/>
      </c>
      <c r="K2164" s="28" t="str">
        <f>IF(記入用!J2164="","",ROUNDDOWN(記入用!J2164,0))</f>
        <v/>
      </c>
      <c r="M2164" s="28" t="str">
        <f>IF(記入用!K2164="","",記入用!K2164)</f>
        <v/>
      </c>
      <c r="O2164" s="28" t="str">
        <f>IF(記入用!M2164="","",記入用!M2164)</f>
        <v/>
      </c>
      <c r="Q2164" s="28" t="str">
        <f>IF(記入用!L2164="","",記入用!L2164)</f>
        <v/>
      </c>
      <c r="S2164" s="28" t="str">
        <f>IF(記入用!N2164="","",ROUNDUP(記入用!N2164,1))</f>
        <v/>
      </c>
      <c r="U2164" s="28" t="str">
        <f>IF(記入用!O2164="","",ROUNDDOWN(記入用!O2164,0))</f>
        <v/>
      </c>
      <c r="W2164" s="28" t="str">
        <f>IF(記入用!P2164="","",ROUNDDOWN(記入用!P2164,0))</f>
        <v/>
      </c>
    </row>
    <row r="2165" spans="1:23">
      <c r="A2165" s="28" t="str">
        <f>IF(記入用!A2165="","",記入用!A2165)</f>
        <v/>
      </c>
      <c r="B2165" s="28" t="str">
        <f>IF(記入用!B2165="","",記入用!B2165)</f>
        <v/>
      </c>
      <c r="C2165" s="28" t="str">
        <f>IF(記入用!C2165="","",記入用!C2165)</f>
        <v/>
      </c>
      <c r="D2165" s="28" t="str">
        <f>IF(記入用!D2165="","",記入用!D2165)</f>
        <v/>
      </c>
      <c r="E2165" s="28" t="str">
        <f>IF(記入用!E2165="","",記入用!E2165)</f>
        <v/>
      </c>
      <c r="F2165" s="28" t="str">
        <f>IF(記入用!F2165="","",記入用!F2165)</f>
        <v/>
      </c>
      <c r="G2165" s="28" t="str">
        <f>IF(OR(記入用!G2165=0,記入用!H2165=0),"",ROUND((記入用!G2165+記入用!H2165)/2,0))</f>
        <v/>
      </c>
      <c r="I2165" s="28" t="str">
        <f>IF(記入用!I2165="","",記入用!I2165)</f>
        <v/>
      </c>
      <c r="K2165" s="28" t="str">
        <f>IF(記入用!J2165="","",ROUNDDOWN(記入用!J2165,0))</f>
        <v/>
      </c>
      <c r="M2165" s="28" t="str">
        <f>IF(記入用!K2165="","",記入用!K2165)</f>
        <v/>
      </c>
      <c r="O2165" s="28" t="str">
        <f>IF(記入用!M2165="","",記入用!M2165)</f>
        <v/>
      </c>
      <c r="Q2165" s="28" t="str">
        <f>IF(記入用!L2165="","",記入用!L2165)</f>
        <v/>
      </c>
      <c r="S2165" s="28" t="str">
        <f>IF(記入用!N2165="","",ROUNDUP(記入用!N2165,1))</f>
        <v/>
      </c>
      <c r="U2165" s="28" t="str">
        <f>IF(記入用!O2165="","",ROUNDDOWN(記入用!O2165,0))</f>
        <v/>
      </c>
      <c r="W2165" s="28" t="str">
        <f>IF(記入用!P2165="","",ROUNDDOWN(記入用!P2165,0))</f>
        <v/>
      </c>
    </row>
    <row r="2166" spans="1:23">
      <c r="A2166" s="28" t="str">
        <f>IF(記入用!A2166="","",記入用!A2166)</f>
        <v/>
      </c>
      <c r="B2166" s="28" t="str">
        <f>IF(記入用!B2166="","",記入用!B2166)</f>
        <v/>
      </c>
      <c r="C2166" s="28" t="str">
        <f>IF(記入用!C2166="","",記入用!C2166)</f>
        <v/>
      </c>
      <c r="D2166" s="28" t="str">
        <f>IF(記入用!D2166="","",記入用!D2166)</f>
        <v/>
      </c>
      <c r="E2166" s="28" t="str">
        <f>IF(記入用!E2166="","",記入用!E2166)</f>
        <v/>
      </c>
      <c r="F2166" s="28" t="str">
        <f>IF(記入用!F2166="","",記入用!F2166)</f>
        <v/>
      </c>
      <c r="G2166" s="28" t="str">
        <f>IF(OR(記入用!G2166=0,記入用!H2166=0),"",ROUND((記入用!G2166+記入用!H2166)/2,0))</f>
        <v/>
      </c>
      <c r="I2166" s="28" t="str">
        <f>IF(記入用!I2166="","",記入用!I2166)</f>
        <v/>
      </c>
      <c r="K2166" s="28" t="str">
        <f>IF(記入用!J2166="","",ROUNDDOWN(記入用!J2166,0))</f>
        <v/>
      </c>
      <c r="M2166" s="28" t="str">
        <f>IF(記入用!K2166="","",記入用!K2166)</f>
        <v/>
      </c>
      <c r="O2166" s="28" t="str">
        <f>IF(記入用!M2166="","",記入用!M2166)</f>
        <v/>
      </c>
      <c r="Q2166" s="28" t="str">
        <f>IF(記入用!L2166="","",記入用!L2166)</f>
        <v/>
      </c>
      <c r="S2166" s="28" t="str">
        <f>IF(記入用!N2166="","",ROUNDUP(記入用!N2166,1))</f>
        <v/>
      </c>
      <c r="U2166" s="28" t="str">
        <f>IF(記入用!O2166="","",ROUNDDOWN(記入用!O2166,0))</f>
        <v/>
      </c>
      <c r="W2166" s="28" t="str">
        <f>IF(記入用!P2166="","",ROUNDDOWN(記入用!P2166,0))</f>
        <v/>
      </c>
    </row>
    <row r="2167" spans="1:23">
      <c r="A2167" s="28" t="str">
        <f>IF(記入用!A2167="","",記入用!A2167)</f>
        <v/>
      </c>
      <c r="B2167" s="28" t="str">
        <f>IF(記入用!B2167="","",記入用!B2167)</f>
        <v/>
      </c>
      <c r="C2167" s="28" t="str">
        <f>IF(記入用!C2167="","",記入用!C2167)</f>
        <v/>
      </c>
      <c r="D2167" s="28" t="str">
        <f>IF(記入用!D2167="","",記入用!D2167)</f>
        <v/>
      </c>
      <c r="E2167" s="28" t="str">
        <f>IF(記入用!E2167="","",記入用!E2167)</f>
        <v/>
      </c>
      <c r="F2167" s="28" t="str">
        <f>IF(記入用!F2167="","",記入用!F2167)</f>
        <v/>
      </c>
      <c r="G2167" s="28" t="str">
        <f>IF(OR(記入用!G2167=0,記入用!H2167=0),"",ROUND((記入用!G2167+記入用!H2167)/2,0))</f>
        <v/>
      </c>
      <c r="I2167" s="28" t="str">
        <f>IF(記入用!I2167="","",記入用!I2167)</f>
        <v/>
      </c>
      <c r="K2167" s="28" t="str">
        <f>IF(記入用!J2167="","",ROUNDDOWN(記入用!J2167,0))</f>
        <v/>
      </c>
      <c r="M2167" s="28" t="str">
        <f>IF(記入用!K2167="","",記入用!K2167)</f>
        <v/>
      </c>
      <c r="O2167" s="28" t="str">
        <f>IF(記入用!M2167="","",記入用!M2167)</f>
        <v/>
      </c>
      <c r="Q2167" s="28" t="str">
        <f>IF(記入用!L2167="","",記入用!L2167)</f>
        <v/>
      </c>
      <c r="S2167" s="28" t="str">
        <f>IF(記入用!N2167="","",ROUNDUP(記入用!N2167,1))</f>
        <v/>
      </c>
      <c r="U2167" s="28" t="str">
        <f>IF(記入用!O2167="","",ROUNDDOWN(記入用!O2167,0))</f>
        <v/>
      </c>
      <c r="W2167" s="28" t="str">
        <f>IF(記入用!P2167="","",ROUNDDOWN(記入用!P2167,0))</f>
        <v/>
      </c>
    </row>
    <row r="2168" spans="1:23">
      <c r="A2168" s="28" t="str">
        <f>IF(記入用!A2168="","",記入用!A2168)</f>
        <v/>
      </c>
      <c r="B2168" s="28" t="str">
        <f>IF(記入用!B2168="","",記入用!B2168)</f>
        <v/>
      </c>
      <c r="C2168" s="28" t="str">
        <f>IF(記入用!C2168="","",記入用!C2168)</f>
        <v/>
      </c>
      <c r="D2168" s="28" t="str">
        <f>IF(記入用!D2168="","",記入用!D2168)</f>
        <v/>
      </c>
      <c r="E2168" s="28" t="str">
        <f>IF(記入用!E2168="","",記入用!E2168)</f>
        <v/>
      </c>
      <c r="F2168" s="28" t="str">
        <f>IF(記入用!F2168="","",記入用!F2168)</f>
        <v/>
      </c>
      <c r="G2168" s="28" t="str">
        <f>IF(OR(記入用!G2168=0,記入用!H2168=0),"",ROUND((記入用!G2168+記入用!H2168)/2,0))</f>
        <v/>
      </c>
      <c r="I2168" s="28" t="str">
        <f>IF(記入用!I2168="","",記入用!I2168)</f>
        <v/>
      </c>
      <c r="K2168" s="28" t="str">
        <f>IF(記入用!J2168="","",ROUNDDOWN(記入用!J2168,0))</f>
        <v/>
      </c>
      <c r="M2168" s="28" t="str">
        <f>IF(記入用!K2168="","",記入用!K2168)</f>
        <v/>
      </c>
      <c r="O2168" s="28" t="str">
        <f>IF(記入用!M2168="","",記入用!M2168)</f>
        <v/>
      </c>
      <c r="Q2168" s="28" t="str">
        <f>IF(記入用!L2168="","",記入用!L2168)</f>
        <v/>
      </c>
      <c r="S2168" s="28" t="str">
        <f>IF(記入用!N2168="","",ROUNDUP(記入用!N2168,1))</f>
        <v/>
      </c>
      <c r="U2168" s="28" t="str">
        <f>IF(記入用!O2168="","",ROUNDDOWN(記入用!O2168,0))</f>
        <v/>
      </c>
      <c r="W2168" s="28" t="str">
        <f>IF(記入用!P2168="","",ROUNDDOWN(記入用!P2168,0))</f>
        <v/>
      </c>
    </row>
    <row r="2169" spans="1:23">
      <c r="A2169" s="28" t="str">
        <f>IF(記入用!A2169="","",記入用!A2169)</f>
        <v/>
      </c>
      <c r="B2169" s="28" t="str">
        <f>IF(記入用!B2169="","",記入用!B2169)</f>
        <v/>
      </c>
      <c r="C2169" s="28" t="str">
        <f>IF(記入用!C2169="","",記入用!C2169)</f>
        <v/>
      </c>
      <c r="D2169" s="28" t="str">
        <f>IF(記入用!D2169="","",記入用!D2169)</f>
        <v/>
      </c>
      <c r="E2169" s="28" t="str">
        <f>IF(記入用!E2169="","",記入用!E2169)</f>
        <v/>
      </c>
      <c r="F2169" s="28" t="str">
        <f>IF(記入用!F2169="","",記入用!F2169)</f>
        <v/>
      </c>
      <c r="G2169" s="28" t="str">
        <f>IF(OR(記入用!G2169=0,記入用!H2169=0),"",ROUND((記入用!G2169+記入用!H2169)/2,0))</f>
        <v/>
      </c>
      <c r="I2169" s="28" t="str">
        <f>IF(記入用!I2169="","",記入用!I2169)</f>
        <v/>
      </c>
      <c r="K2169" s="28" t="str">
        <f>IF(記入用!J2169="","",ROUNDDOWN(記入用!J2169,0))</f>
        <v/>
      </c>
      <c r="M2169" s="28" t="str">
        <f>IF(記入用!K2169="","",記入用!K2169)</f>
        <v/>
      </c>
      <c r="O2169" s="28" t="str">
        <f>IF(記入用!M2169="","",記入用!M2169)</f>
        <v/>
      </c>
      <c r="Q2169" s="28" t="str">
        <f>IF(記入用!L2169="","",記入用!L2169)</f>
        <v/>
      </c>
      <c r="S2169" s="28" t="str">
        <f>IF(記入用!N2169="","",ROUNDUP(記入用!N2169,1))</f>
        <v/>
      </c>
      <c r="U2169" s="28" t="str">
        <f>IF(記入用!O2169="","",ROUNDDOWN(記入用!O2169,0))</f>
        <v/>
      </c>
      <c r="W2169" s="28" t="str">
        <f>IF(記入用!P2169="","",ROUNDDOWN(記入用!P2169,0))</f>
        <v/>
      </c>
    </row>
    <row r="2170" spans="1:23">
      <c r="A2170" s="28" t="str">
        <f>IF(記入用!A2170="","",記入用!A2170)</f>
        <v/>
      </c>
      <c r="B2170" s="28" t="str">
        <f>IF(記入用!B2170="","",記入用!B2170)</f>
        <v/>
      </c>
      <c r="C2170" s="28" t="str">
        <f>IF(記入用!C2170="","",記入用!C2170)</f>
        <v/>
      </c>
      <c r="D2170" s="28" t="str">
        <f>IF(記入用!D2170="","",記入用!D2170)</f>
        <v/>
      </c>
      <c r="E2170" s="28" t="str">
        <f>IF(記入用!E2170="","",記入用!E2170)</f>
        <v/>
      </c>
      <c r="F2170" s="28" t="str">
        <f>IF(記入用!F2170="","",記入用!F2170)</f>
        <v/>
      </c>
      <c r="G2170" s="28" t="str">
        <f>IF(OR(記入用!G2170=0,記入用!H2170=0),"",ROUND((記入用!G2170+記入用!H2170)/2,0))</f>
        <v/>
      </c>
      <c r="I2170" s="28" t="str">
        <f>IF(記入用!I2170="","",記入用!I2170)</f>
        <v/>
      </c>
      <c r="K2170" s="28" t="str">
        <f>IF(記入用!J2170="","",ROUNDDOWN(記入用!J2170,0))</f>
        <v/>
      </c>
      <c r="M2170" s="28" t="str">
        <f>IF(記入用!K2170="","",記入用!K2170)</f>
        <v/>
      </c>
      <c r="O2170" s="28" t="str">
        <f>IF(記入用!M2170="","",記入用!M2170)</f>
        <v/>
      </c>
      <c r="Q2170" s="28" t="str">
        <f>IF(記入用!L2170="","",記入用!L2170)</f>
        <v/>
      </c>
      <c r="S2170" s="28" t="str">
        <f>IF(記入用!N2170="","",ROUNDUP(記入用!N2170,1))</f>
        <v/>
      </c>
      <c r="U2170" s="28" t="str">
        <f>IF(記入用!O2170="","",ROUNDDOWN(記入用!O2170,0))</f>
        <v/>
      </c>
      <c r="W2170" s="28" t="str">
        <f>IF(記入用!P2170="","",ROUNDDOWN(記入用!P2170,0))</f>
        <v/>
      </c>
    </row>
    <row r="2171" spans="1:23">
      <c r="A2171" s="28" t="str">
        <f>IF(記入用!A2171="","",記入用!A2171)</f>
        <v/>
      </c>
      <c r="B2171" s="28" t="str">
        <f>IF(記入用!B2171="","",記入用!B2171)</f>
        <v/>
      </c>
      <c r="C2171" s="28" t="str">
        <f>IF(記入用!C2171="","",記入用!C2171)</f>
        <v/>
      </c>
      <c r="D2171" s="28" t="str">
        <f>IF(記入用!D2171="","",記入用!D2171)</f>
        <v/>
      </c>
      <c r="E2171" s="28" t="str">
        <f>IF(記入用!E2171="","",記入用!E2171)</f>
        <v/>
      </c>
      <c r="F2171" s="28" t="str">
        <f>IF(記入用!F2171="","",記入用!F2171)</f>
        <v/>
      </c>
      <c r="G2171" s="28" t="str">
        <f>IF(OR(記入用!G2171=0,記入用!H2171=0),"",ROUND((記入用!G2171+記入用!H2171)/2,0))</f>
        <v/>
      </c>
      <c r="I2171" s="28" t="str">
        <f>IF(記入用!I2171="","",記入用!I2171)</f>
        <v/>
      </c>
      <c r="K2171" s="28" t="str">
        <f>IF(記入用!J2171="","",ROUNDDOWN(記入用!J2171,0))</f>
        <v/>
      </c>
      <c r="M2171" s="28" t="str">
        <f>IF(記入用!K2171="","",記入用!K2171)</f>
        <v/>
      </c>
      <c r="O2171" s="28" t="str">
        <f>IF(記入用!M2171="","",記入用!M2171)</f>
        <v/>
      </c>
      <c r="Q2171" s="28" t="str">
        <f>IF(記入用!L2171="","",記入用!L2171)</f>
        <v/>
      </c>
      <c r="S2171" s="28" t="str">
        <f>IF(記入用!N2171="","",ROUNDUP(記入用!N2171,1))</f>
        <v/>
      </c>
      <c r="U2171" s="28" t="str">
        <f>IF(記入用!O2171="","",ROUNDDOWN(記入用!O2171,0))</f>
        <v/>
      </c>
      <c r="W2171" s="28" t="str">
        <f>IF(記入用!P2171="","",ROUNDDOWN(記入用!P2171,0))</f>
        <v/>
      </c>
    </row>
    <row r="2172" spans="1:23">
      <c r="A2172" s="28" t="str">
        <f>IF(記入用!A2172="","",記入用!A2172)</f>
        <v/>
      </c>
      <c r="B2172" s="28" t="str">
        <f>IF(記入用!B2172="","",記入用!B2172)</f>
        <v/>
      </c>
      <c r="C2172" s="28" t="str">
        <f>IF(記入用!C2172="","",記入用!C2172)</f>
        <v/>
      </c>
      <c r="D2172" s="28" t="str">
        <f>IF(記入用!D2172="","",記入用!D2172)</f>
        <v/>
      </c>
      <c r="E2172" s="28" t="str">
        <f>IF(記入用!E2172="","",記入用!E2172)</f>
        <v/>
      </c>
      <c r="F2172" s="28" t="str">
        <f>IF(記入用!F2172="","",記入用!F2172)</f>
        <v/>
      </c>
      <c r="G2172" s="28" t="str">
        <f>IF(OR(記入用!G2172=0,記入用!H2172=0),"",ROUND((記入用!G2172+記入用!H2172)/2,0))</f>
        <v/>
      </c>
      <c r="I2172" s="28" t="str">
        <f>IF(記入用!I2172="","",記入用!I2172)</f>
        <v/>
      </c>
      <c r="K2172" s="28" t="str">
        <f>IF(記入用!J2172="","",ROUNDDOWN(記入用!J2172,0))</f>
        <v/>
      </c>
      <c r="M2172" s="28" t="str">
        <f>IF(記入用!K2172="","",記入用!K2172)</f>
        <v/>
      </c>
      <c r="O2172" s="28" t="str">
        <f>IF(記入用!M2172="","",記入用!M2172)</f>
        <v/>
      </c>
      <c r="Q2172" s="28" t="str">
        <f>IF(記入用!L2172="","",記入用!L2172)</f>
        <v/>
      </c>
      <c r="S2172" s="28" t="str">
        <f>IF(記入用!N2172="","",ROUNDUP(記入用!N2172,1))</f>
        <v/>
      </c>
      <c r="U2172" s="28" t="str">
        <f>IF(記入用!O2172="","",ROUNDDOWN(記入用!O2172,0))</f>
        <v/>
      </c>
      <c r="W2172" s="28" t="str">
        <f>IF(記入用!P2172="","",ROUNDDOWN(記入用!P2172,0))</f>
        <v/>
      </c>
    </row>
    <row r="2173" spans="1:23">
      <c r="A2173" s="28" t="str">
        <f>IF(記入用!A2173="","",記入用!A2173)</f>
        <v/>
      </c>
      <c r="B2173" s="28" t="str">
        <f>IF(記入用!B2173="","",記入用!B2173)</f>
        <v/>
      </c>
      <c r="C2173" s="28" t="str">
        <f>IF(記入用!C2173="","",記入用!C2173)</f>
        <v/>
      </c>
      <c r="D2173" s="28" t="str">
        <f>IF(記入用!D2173="","",記入用!D2173)</f>
        <v/>
      </c>
      <c r="E2173" s="28" t="str">
        <f>IF(記入用!E2173="","",記入用!E2173)</f>
        <v/>
      </c>
      <c r="F2173" s="28" t="str">
        <f>IF(記入用!F2173="","",記入用!F2173)</f>
        <v/>
      </c>
      <c r="G2173" s="28" t="str">
        <f>IF(OR(記入用!G2173=0,記入用!H2173=0),"",ROUND((記入用!G2173+記入用!H2173)/2,0))</f>
        <v/>
      </c>
      <c r="I2173" s="28" t="str">
        <f>IF(記入用!I2173="","",記入用!I2173)</f>
        <v/>
      </c>
      <c r="K2173" s="28" t="str">
        <f>IF(記入用!J2173="","",ROUNDDOWN(記入用!J2173,0))</f>
        <v/>
      </c>
      <c r="M2173" s="28" t="str">
        <f>IF(記入用!K2173="","",記入用!K2173)</f>
        <v/>
      </c>
      <c r="O2173" s="28" t="str">
        <f>IF(記入用!M2173="","",記入用!M2173)</f>
        <v/>
      </c>
      <c r="Q2173" s="28" t="str">
        <f>IF(記入用!L2173="","",記入用!L2173)</f>
        <v/>
      </c>
      <c r="S2173" s="28" t="str">
        <f>IF(記入用!N2173="","",ROUNDUP(記入用!N2173,1))</f>
        <v/>
      </c>
      <c r="U2173" s="28" t="str">
        <f>IF(記入用!O2173="","",ROUNDDOWN(記入用!O2173,0))</f>
        <v/>
      </c>
      <c r="W2173" s="28" t="str">
        <f>IF(記入用!P2173="","",ROUNDDOWN(記入用!P2173,0))</f>
        <v/>
      </c>
    </row>
    <row r="2174" spans="1:23">
      <c r="A2174" s="28" t="str">
        <f>IF(記入用!A2174="","",記入用!A2174)</f>
        <v/>
      </c>
      <c r="B2174" s="28" t="str">
        <f>IF(記入用!B2174="","",記入用!B2174)</f>
        <v/>
      </c>
      <c r="C2174" s="28" t="str">
        <f>IF(記入用!C2174="","",記入用!C2174)</f>
        <v/>
      </c>
      <c r="D2174" s="28" t="str">
        <f>IF(記入用!D2174="","",記入用!D2174)</f>
        <v/>
      </c>
      <c r="E2174" s="28" t="str">
        <f>IF(記入用!E2174="","",記入用!E2174)</f>
        <v/>
      </c>
      <c r="F2174" s="28" t="str">
        <f>IF(記入用!F2174="","",記入用!F2174)</f>
        <v/>
      </c>
      <c r="G2174" s="28" t="str">
        <f>IF(OR(記入用!G2174=0,記入用!H2174=0),"",ROUND((記入用!G2174+記入用!H2174)/2,0))</f>
        <v/>
      </c>
      <c r="I2174" s="28" t="str">
        <f>IF(記入用!I2174="","",記入用!I2174)</f>
        <v/>
      </c>
      <c r="K2174" s="28" t="str">
        <f>IF(記入用!J2174="","",ROUNDDOWN(記入用!J2174,0))</f>
        <v/>
      </c>
      <c r="M2174" s="28" t="str">
        <f>IF(記入用!K2174="","",記入用!K2174)</f>
        <v/>
      </c>
      <c r="O2174" s="28" t="str">
        <f>IF(記入用!M2174="","",記入用!M2174)</f>
        <v/>
      </c>
      <c r="Q2174" s="28" t="str">
        <f>IF(記入用!L2174="","",記入用!L2174)</f>
        <v/>
      </c>
      <c r="S2174" s="28" t="str">
        <f>IF(記入用!N2174="","",ROUNDUP(記入用!N2174,1))</f>
        <v/>
      </c>
      <c r="U2174" s="28" t="str">
        <f>IF(記入用!O2174="","",ROUNDDOWN(記入用!O2174,0))</f>
        <v/>
      </c>
      <c r="W2174" s="28" t="str">
        <f>IF(記入用!P2174="","",ROUNDDOWN(記入用!P2174,0))</f>
        <v/>
      </c>
    </row>
    <row r="2175" spans="1:23">
      <c r="A2175" s="28" t="str">
        <f>IF(記入用!A2175="","",記入用!A2175)</f>
        <v/>
      </c>
      <c r="B2175" s="28" t="str">
        <f>IF(記入用!B2175="","",記入用!B2175)</f>
        <v/>
      </c>
      <c r="C2175" s="28" t="str">
        <f>IF(記入用!C2175="","",記入用!C2175)</f>
        <v/>
      </c>
      <c r="D2175" s="28" t="str">
        <f>IF(記入用!D2175="","",記入用!D2175)</f>
        <v/>
      </c>
      <c r="E2175" s="28" t="str">
        <f>IF(記入用!E2175="","",記入用!E2175)</f>
        <v/>
      </c>
      <c r="F2175" s="28" t="str">
        <f>IF(記入用!F2175="","",記入用!F2175)</f>
        <v/>
      </c>
      <c r="G2175" s="28" t="str">
        <f>IF(OR(記入用!G2175=0,記入用!H2175=0),"",ROUND((記入用!G2175+記入用!H2175)/2,0))</f>
        <v/>
      </c>
      <c r="I2175" s="28" t="str">
        <f>IF(記入用!I2175="","",記入用!I2175)</f>
        <v/>
      </c>
      <c r="K2175" s="28" t="str">
        <f>IF(記入用!J2175="","",ROUNDDOWN(記入用!J2175,0))</f>
        <v/>
      </c>
      <c r="M2175" s="28" t="str">
        <f>IF(記入用!K2175="","",記入用!K2175)</f>
        <v/>
      </c>
      <c r="O2175" s="28" t="str">
        <f>IF(記入用!M2175="","",記入用!M2175)</f>
        <v/>
      </c>
      <c r="Q2175" s="28" t="str">
        <f>IF(記入用!L2175="","",記入用!L2175)</f>
        <v/>
      </c>
      <c r="S2175" s="28" t="str">
        <f>IF(記入用!N2175="","",ROUNDUP(記入用!N2175,1))</f>
        <v/>
      </c>
      <c r="U2175" s="28" t="str">
        <f>IF(記入用!O2175="","",ROUNDDOWN(記入用!O2175,0))</f>
        <v/>
      </c>
      <c r="W2175" s="28" t="str">
        <f>IF(記入用!P2175="","",ROUNDDOWN(記入用!P2175,0))</f>
        <v/>
      </c>
    </row>
    <row r="2176" spans="1:23">
      <c r="A2176" s="28" t="str">
        <f>IF(記入用!A2176="","",記入用!A2176)</f>
        <v/>
      </c>
      <c r="B2176" s="28" t="str">
        <f>IF(記入用!B2176="","",記入用!B2176)</f>
        <v/>
      </c>
      <c r="C2176" s="28" t="str">
        <f>IF(記入用!C2176="","",記入用!C2176)</f>
        <v/>
      </c>
      <c r="D2176" s="28" t="str">
        <f>IF(記入用!D2176="","",記入用!D2176)</f>
        <v/>
      </c>
      <c r="E2176" s="28" t="str">
        <f>IF(記入用!E2176="","",記入用!E2176)</f>
        <v/>
      </c>
      <c r="F2176" s="28" t="str">
        <f>IF(記入用!F2176="","",記入用!F2176)</f>
        <v/>
      </c>
      <c r="G2176" s="28" t="str">
        <f>IF(OR(記入用!G2176=0,記入用!H2176=0),"",ROUND((記入用!G2176+記入用!H2176)/2,0))</f>
        <v/>
      </c>
      <c r="I2176" s="28" t="str">
        <f>IF(記入用!I2176="","",記入用!I2176)</f>
        <v/>
      </c>
      <c r="K2176" s="28" t="str">
        <f>IF(記入用!J2176="","",ROUNDDOWN(記入用!J2176,0))</f>
        <v/>
      </c>
      <c r="M2176" s="28" t="str">
        <f>IF(記入用!K2176="","",記入用!K2176)</f>
        <v/>
      </c>
      <c r="O2176" s="28" t="str">
        <f>IF(記入用!M2176="","",記入用!M2176)</f>
        <v/>
      </c>
      <c r="Q2176" s="28" t="str">
        <f>IF(記入用!L2176="","",記入用!L2176)</f>
        <v/>
      </c>
      <c r="S2176" s="28" t="str">
        <f>IF(記入用!N2176="","",ROUNDUP(記入用!N2176,1))</f>
        <v/>
      </c>
      <c r="U2176" s="28" t="str">
        <f>IF(記入用!O2176="","",ROUNDDOWN(記入用!O2176,0))</f>
        <v/>
      </c>
      <c r="W2176" s="28" t="str">
        <f>IF(記入用!P2176="","",ROUNDDOWN(記入用!P2176,0))</f>
        <v/>
      </c>
    </row>
    <row r="2177" spans="1:23">
      <c r="A2177" s="28" t="str">
        <f>IF(記入用!A2177="","",記入用!A2177)</f>
        <v/>
      </c>
      <c r="B2177" s="28" t="str">
        <f>IF(記入用!B2177="","",記入用!B2177)</f>
        <v/>
      </c>
      <c r="C2177" s="28" t="str">
        <f>IF(記入用!C2177="","",記入用!C2177)</f>
        <v/>
      </c>
      <c r="D2177" s="28" t="str">
        <f>IF(記入用!D2177="","",記入用!D2177)</f>
        <v/>
      </c>
      <c r="E2177" s="28" t="str">
        <f>IF(記入用!E2177="","",記入用!E2177)</f>
        <v/>
      </c>
      <c r="F2177" s="28" t="str">
        <f>IF(記入用!F2177="","",記入用!F2177)</f>
        <v/>
      </c>
      <c r="G2177" s="28" t="str">
        <f>IF(OR(記入用!G2177=0,記入用!H2177=0),"",ROUND((記入用!G2177+記入用!H2177)/2,0))</f>
        <v/>
      </c>
      <c r="I2177" s="28" t="str">
        <f>IF(記入用!I2177="","",記入用!I2177)</f>
        <v/>
      </c>
      <c r="K2177" s="28" t="str">
        <f>IF(記入用!J2177="","",ROUNDDOWN(記入用!J2177,0))</f>
        <v/>
      </c>
      <c r="M2177" s="28" t="str">
        <f>IF(記入用!K2177="","",記入用!K2177)</f>
        <v/>
      </c>
      <c r="O2177" s="28" t="str">
        <f>IF(記入用!M2177="","",記入用!M2177)</f>
        <v/>
      </c>
      <c r="Q2177" s="28" t="str">
        <f>IF(記入用!L2177="","",記入用!L2177)</f>
        <v/>
      </c>
      <c r="S2177" s="28" t="str">
        <f>IF(記入用!N2177="","",ROUNDUP(記入用!N2177,1))</f>
        <v/>
      </c>
      <c r="U2177" s="28" t="str">
        <f>IF(記入用!O2177="","",ROUNDDOWN(記入用!O2177,0))</f>
        <v/>
      </c>
      <c r="W2177" s="28" t="str">
        <f>IF(記入用!P2177="","",ROUNDDOWN(記入用!P2177,0))</f>
        <v/>
      </c>
    </row>
    <row r="2178" spans="1:23">
      <c r="A2178" s="28" t="str">
        <f>IF(記入用!A2178="","",記入用!A2178)</f>
        <v/>
      </c>
      <c r="B2178" s="28" t="str">
        <f>IF(記入用!B2178="","",記入用!B2178)</f>
        <v/>
      </c>
      <c r="C2178" s="28" t="str">
        <f>IF(記入用!C2178="","",記入用!C2178)</f>
        <v/>
      </c>
      <c r="D2178" s="28" t="str">
        <f>IF(記入用!D2178="","",記入用!D2178)</f>
        <v/>
      </c>
      <c r="E2178" s="28" t="str">
        <f>IF(記入用!E2178="","",記入用!E2178)</f>
        <v/>
      </c>
      <c r="F2178" s="28" t="str">
        <f>IF(記入用!F2178="","",記入用!F2178)</f>
        <v/>
      </c>
      <c r="G2178" s="28" t="str">
        <f>IF(OR(記入用!G2178=0,記入用!H2178=0),"",ROUND((記入用!G2178+記入用!H2178)/2,0))</f>
        <v/>
      </c>
      <c r="I2178" s="28" t="str">
        <f>IF(記入用!I2178="","",記入用!I2178)</f>
        <v/>
      </c>
      <c r="K2178" s="28" t="str">
        <f>IF(記入用!J2178="","",ROUNDDOWN(記入用!J2178,0))</f>
        <v/>
      </c>
      <c r="M2178" s="28" t="str">
        <f>IF(記入用!K2178="","",記入用!K2178)</f>
        <v/>
      </c>
      <c r="O2178" s="28" t="str">
        <f>IF(記入用!M2178="","",記入用!M2178)</f>
        <v/>
      </c>
      <c r="Q2178" s="28" t="str">
        <f>IF(記入用!L2178="","",記入用!L2178)</f>
        <v/>
      </c>
      <c r="S2178" s="28" t="str">
        <f>IF(記入用!N2178="","",ROUNDUP(記入用!N2178,1))</f>
        <v/>
      </c>
      <c r="U2178" s="28" t="str">
        <f>IF(記入用!O2178="","",ROUNDDOWN(記入用!O2178,0))</f>
        <v/>
      </c>
      <c r="W2178" s="28" t="str">
        <f>IF(記入用!P2178="","",ROUNDDOWN(記入用!P2178,0))</f>
        <v/>
      </c>
    </row>
    <row r="2179" spans="1:23">
      <c r="A2179" s="28" t="str">
        <f>IF(記入用!A2179="","",記入用!A2179)</f>
        <v/>
      </c>
      <c r="B2179" s="28" t="str">
        <f>IF(記入用!B2179="","",記入用!B2179)</f>
        <v/>
      </c>
      <c r="C2179" s="28" t="str">
        <f>IF(記入用!C2179="","",記入用!C2179)</f>
        <v/>
      </c>
      <c r="D2179" s="28" t="str">
        <f>IF(記入用!D2179="","",記入用!D2179)</f>
        <v/>
      </c>
      <c r="E2179" s="28" t="str">
        <f>IF(記入用!E2179="","",記入用!E2179)</f>
        <v/>
      </c>
      <c r="F2179" s="28" t="str">
        <f>IF(記入用!F2179="","",記入用!F2179)</f>
        <v/>
      </c>
      <c r="G2179" s="28" t="str">
        <f>IF(OR(記入用!G2179=0,記入用!H2179=0),"",ROUND((記入用!G2179+記入用!H2179)/2,0))</f>
        <v/>
      </c>
      <c r="I2179" s="28" t="str">
        <f>IF(記入用!I2179="","",記入用!I2179)</f>
        <v/>
      </c>
      <c r="K2179" s="28" t="str">
        <f>IF(記入用!J2179="","",ROUNDDOWN(記入用!J2179,0))</f>
        <v/>
      </c>
      <c r="M2179" s="28" t="str">
        <f>IF(記入用!K2179="","",記入用!K2179)</f>
        <v/>
      </c>
      <c r="O2179" s="28" t="str">
        <f>IF(記入用!M2179="","",記入用!M2179)</f>
        <v/>
      </c>
      <c r="Q2179" s="28" t="str">
        <f>IF(記入用!L2179="","",記入用!L2179)</f>
        <v/>
      </c>
      <c r="S2179" s="28" t="str">
        <f>IF(記入用!N2179="","",ROUNDUP(記入用!N2179,1))</f>
        <v/>
      </c>
      <c r="U2179" s="28" t="str">
        <f>IF(記入用!O2179="","",ROUNDDOWN(記入用!O2179,0))</f>
        <v/>
      </c>
      <c r="W2179" s="28" t="str">
        <f>IF(記入用!P2179="","",ROUNDDOWN(記入用!P2179,0))</f>
        <v/>
      </c>
    </row>
    <row r="2180" spans="1:23">
      <c r="A2180" s="28" t="str">
        <f>IF(記入用!A2180="","",記入用!A2180)</f>
        <v/>
      </c>
      <c r="B2180" s="28" t="str">
        <f>IF(記入用!B2180="","",記入用!B2180)</f>
        <v/>
      </c>
      <c r="C2180" s="28" t="str">
        <f>IF(記入用!C2180="","",記入用!C2180)</f>
        <v/>
      </c>
      <c r="D2180" s="28" t="str">
        <f>IF(記入用!D2180="","",記入用!D2180)</f>
        <v/>
      </c>
      <c r="E2180" s="28" t="str">
        <f>IF(記入用!E2180="","",記入用!E2180)</f>
        <v/>
      </c>
      <c r="F2180" s="28" t="str">
        <f>IF(記入用!F2180="","",記入用!F2180)</f>
        <v/>
      </c>
      <c r="G2180" s="28" t="str">
        <f>IF(OR(記入用!G2180=0,記入用!H2180=0),"",ROUND((記入用!G2180+記入用!H2180)/2,0))</f>
        <v/>
      </c>
      <c r="I2180" s="28" t="str">
        <f>IF(記入用!I2180="","",記入用!I2180)</f>
        <v/>
      </c>
      <c r="K2180" s="28" t="str">
        <f>IF(記入用!J2180="","",ROUNDDOWN(記入用!J2180,0))</f>
        <v/>
      </c>
      <c r="M2180" s="28" t="str">
        <f>IF(記入用!K2180="","",記入用!K2180)</f>
        <v/>
      </c>
      <c r="O2180" s="28" t="str">
        <f>IF(記入用!M2180="","",記入用!M2180)</f>
        <v/>
      </c>
      <c r="Q2180" s="28" t="str">
        <f>IF(記入用!L2180="","",記入用!L2180)</f>
        <v/>
      </c>
      <c r="S2180" s="28" t="str">
        <f>IF(記入用!N2180="","",ROUNDUP(記入用!N2180,1))</f>
        <v/>
      </c>
      <c r="U2180" s="28" t="str">
        <f>IF(記入用!O2180="","",ROUNDDOWN(記入用!O2180,0))</f>
        <v/>
      </c>
      <c r="W2180" s="28" t="str">
        <f>IF(記入用!P2180="","",ROUNDDOWN(記入用!P2180,0))</f>
        <v/>
      </c>
    </row>
    <row r="2181" spans="1:23">
      <c r="A2181" s="28" t="str">
        <f>IF(記入用!A2181="","",記入用!A2181)</f>
        <v/>
      </c>
      <c r="B2181" s="28" t="str">
        <f>IF(記入用!B2181="","",記入用!B2181)</f>
        <v/>
      </c>
      <c r="C2181" s="28" t="str">
        <f>IF(記入用!C2181="","",記入用!C2181)</f>
        <v/>
      </c>
      <c r="D2181" s="28" t="str">
        <f>IF(記入用!D2181="","",記入用!D2181)</f>
        <v/>
      </c>
      <c r="E2181" s="28" t="str">
        <f>IF(記入用!E2181="","",記入用!E2181)</f>
        <v/>
      </c>
      <c r="F2181" s="28" t="str">
        <f>IF(記入用!F2181="","",記入用!F2181)</f>
        <v/>
      </c>
      <c r="G2181" s="28" t="str">
        <f>IF(OR(記入用!G2181=0,記入用!H2181=0),"",ROUND((記入用!G2181+記入用!H2181)/2,0))</f>
        <v/>
      </c>
      <c r="I2181" s="28" t="str">
        <f>IF(記入用!I2181="","",記入用!I2181)</f>
        <v/>
      </c>
      <c r="K2181" s="28" t="str">
        <f>IF(記入用!J2181="","",ROUNDDOWN(記入用!J2181,0))</f>
        <v/>
      </c>
      <c r="M2181" s="28" t="str">
        <f>IF(記入用!K2181="","",記入用!K2181)</f>
        <v/>
      </c>
      <c r="O2181" s="28" t="str">
        <f>IF(記入用!M2181="","",記入用!M2181)</f>
        <v/>
      </c>
      <c r="Q2181" s="28" t="str">
        <f>IF(記入用!L2181="","",記入用!L2181)</f>
        <v/>
      </c>
      <c r="S2181" s="28" t="str">
        <f>IF(記入用!N2181="","",ROUNDUP(記入用!N2181,1))</f>
        <v/>
      </c>
      <c r="U2181" s="28" t="str">
        <f>IF(記入用!O2181="","",ROUNDDOWN(記入用!O2181,0))</f>
        <v/>
      </c>
      <c r="W2181" s="28" t="str">
        <f>IF(記入用!P2181="","",ROUNDDOWN(記入用!P2181,0))</f>
        <v/>
      </c>
    </row>
    <row r="2182" spans="1:23">
      <c r="A2182" s="28" t="str">
        <f>IF(記入用!A2182="","",記入用!A2182)</f>
        <v/>
      </c>
      <c r="B2182" s="28" t="str">
        <f>IF(記入用!B2182="","",記入用!B2182)</f>
        <v/>
      </c>
      <c r="C2182" s="28" t="str">
        <f>IF(記入用!C2182="","",記入用!C2182)</f>
        <v/>
      </c>
      <c r="D2182" s="28" t="str">
        <f>IF(記入用!D2182="","",記入用!D2182)</f>
        <v/>
      </c>
      <c r="E2182" s="28" t="str">
        <f>IF(記入用!E2182="","",記入用!E2182)</f>
        <v/>
      </c>
      <c r="F2182" s="28" t="str">
        <f>IF(記入用!F2182="","",記入用!F2182)</f>
        <v/>
      </c>
      <c r="G2182" s="28" t="str">
        <f>IF(OR(記入用!G2182=0,記入用!H2182=0),"",ROUND((記入用!G2182+記入用!H2182)/2,0))</f>
        <v/>
      </c>
      <c r="I2182" s="28" t="str">
        <f>IF(記入用!I2182="","",記入用!I2182)</f>
        <v/>
      </c>
      <c r="K2182" s="28" t="str">
        <f>IF(記入用!J2182="","",ROUNDDOWN(記入用!J2182,0))</f>
        <v/>
      </c>
      <c r="M2182" s="28" t="str">
        <f>IF(記入用!K2182="","",記入用!K2182)</f>
        <v/>
      </c>
      <c r="O2182" s="28" t="str">
        <f>IF(記入用!M2182="","",記入用!M2182)</f>
        <v/>
      </c>
      <c r="Q2182" s="28" t="str">
        <f>IF(記入用!L2182="","",記入用!L2182)</f>
        <v/>
      </c>
      <c r="S2182" s="28" t="str">
        <f>IF(記入用!N2182="","",ROUNDUP(記入用!N2182,1))</f>
        <v/>
      </c>
      <c r="U2182" s="28" t="str">
        <f>IF(記入用!O2182="","",ROUNDDOWN(記入用!O2182,0))</f>
        <v/>
      </c>
      <c r="W2182" s="28" t="str">
        <f>IF(記入用!P2182="","",ROUNDDOWN(記入用!P2182,0))</f>
        <v/>
      </c>
    </row>
    <row r="2183" spans="1:23">
      <c r="A2183" s="28" t="str">
        <f>IF(記入用!A2183="","",記入用!A2183)</f>
        <v/>
      </c>
      <c r="B2183" s="28" t="str">
        <f>IF(記入用!B2183="","",記入用!B2183)</f>
        <v/>
      </c>
      <c r="C2183" s="28" t="str">
        <f>IF(記入用!C2183="","",記入用!C2183)</f>
        <v/>
      </c>
      <c r="D2183" s="28" t="str">
        <f>IF(記入用!D2183="","",記入用!D2183)</f>
        <v/>
      </c>
      <c r="E2183" s="28" t="str">
        <f>IF(記入用!E2183="","",記入用!E2183)</f>
        <v/>
      </c>
      <c r="F2183" s="28" t="str">
        <f>IF(記入用!F2183="","",記入用!F2183)</f>
        <v/>
      </c>
      <c r="G2183" s="28" t="str">
        <f>IF(OR(記入用!G2183=0,記入用!H2183=0),"",ROUND((記入用!G2183+記入用!H2183)/2,0))</f>
        <v/>
      </c>
      <c r="I2183" s="28" t="str">
        <f>IF(記入用!I2183="","",記入用!I2183)</f>
        <v/>
      </c>
      <c r="K2183" s="28" t="str">
        <f>IF(記入用!J2183="","",ROUNDDOWN(記入用!J2183,0))</f>
        <v/>
      </c>
      <c r="M2183" s="28" t="str">
        <f>IF(記入用!K2183="","",記入用!K2183)</f>
        <v/>
      </c>
      <c r="O2183" s="28" t="str">
        <f>IF(記入用!M2183="","",記入用!M2183)</f>
        <v/>
      </c>
      <c r="Q2183" s="28" t="str">
        <f>IF(記入用!L2183="","",記入用!L2183)</f>
        <v/>
      </c>
      <c r="S2183" s="28" t="str">
        <f>IF(記入用!N2183="","",ROUNDUP(記入用!N2183,1))</f>
        <v/>
      </c>
      <c r="U2183" s="28" t="str">
        <f>IF(記入用!O2183="","",ROUNDDOWN(記入用!O2183,0))</f>
        <v/>
      </c>
      <c r="W2183" s="28" t="str">
        <f>IF(記入用!P2183="","",ROUNDDOWN(記入用!P2183,0))</f>
        <v/>
      </c>
    </row>
    <row r="2184" spans="1:23">
      <c r="A2184" s="28" t="str">
        <f>IF(記入用!A2184="","",記入用!A2184)</f>
        <v/>
      </c>
      <c r="B2184" s="28" t="str">
        <f>IF(記入用!B2184="","",記入用!B2184)</f>
        <v/>
      </c>
      <c r="C2184" s="28" t="str">
        <f>IF(記入用!C2184="","",記入用!C2184)</f>
        <v/>
      </c>
      <c r="D2184" s="28" t="str">
        <f>IF(記入用!D2184="","",記入用!D2184)</f>
        <v/>
      </c>
      <c r="E2184" s="28" t="str">
        <f>IF(記入用!E2184="","",記入用!E2184)</f>
        <v/>
      </c>
      <c r="F2184" s="28" t="str">
        <f>IF(記入用!F2184="","",記入用!F2184)</f>
        <v/>
      </c>
      <c r="G2184" s="28" t="str">
        <f>IF(OR(記入用!G2184=0,記入用!H2184=0),"",ROUND((記入用!G2184+記入用!H2184)/2,0))</f>
        <v/>
      </c>
      <c r="I2184" s="28" t="str">
        <f>IF(記入用!I2184="","",記入用!I2184)</f>
        <v/>
      </c>
      <c r="K2184" s="28" t="str">
        <f>IF(記入用!J2184="","",ROUNDDOWN(記入用!J2184,0))</f>
        <v/>
      </c>
      <c r="M2184" s="28" t="str">
        <f>IF(記入用!K2184="","",記入用!K2184)</f>
        <v/>
      </c>
      <c r="O2184" s="28" t="str">
        <f>IF(記入用!M2184="","",記入用!M2184)</f>
        <v/>
      </c>
      <c r="Q2184" s="28" t="str">
        <f>IF(記入用!L2184="","",記入用!L2184)</f>
        <v/>
      </c>
      <c r="S2184" s="28" t="str">
        <f>IF(記入用!N2184="","",ROUNDUP(記入用!N2184,1))</f>
        <v/>
      </c>
      <c r="U2184" s="28" t="str">
        <f>IF(記入用!O2184="","",ROUNDDOWN(記入用!O2184,0))</f>
        <v/>
      </c>
      <c r="W2184" s="28" t="str">
        <f>IF(記入用!P2184="","",ROUNDDOWN(記入用!P2184,0))</f>
        <v/>
      </c>
    </row>
    <row r="2185" spans="1:23">
      <c r="A2185" s="28" t="str">
        <f>IF(記入用!A2185="","",記入用!A2185)</f>
        <v/>
      </c>
      <c r="B2185" s="28" t="str">
        <f>IF(記入用!B2185="","",記入用!B2185)</f>
        <v/>
      </c>
      <c r="C2185" s="28" t="str">
        <f>IF(記入用!C2185="","",記入用!C2185)</f>
        <v/>
      </c>
      <c r="D2185" s="28" t="str">
        <f>IF(記入用!D2185="","",記入用!D2185)</f>
        <v/>
      </c>
      <c r="E2185" s="28" t="str">
        <f>IF(記入用!E2185="","",記入用!E2185)</f>
        <v/>
      </c>
      <c r="F2185" s="28" t="str">
        <f>IF(記入用!F2185="","",記入用!F2185)</f>
        <v/>
      </c>
      <c r="G2185" s="28" t="str">
        <f>IF(OR(記入用!G2185=0,記入用!H2185=0),"",ROUND((記入用!G2185+記入用!H2185)/2,0))</f>
        <v/>
      </c>
      <c r="I2185" s="28" t="str">
        <f>IF(記入用!I2185="","",記入用!I2185)</f>
        <v/>
      </c>
      <c r="K2185" s="28" t="str">
        <f>IF(記入用!J2185="","",ROUNDDOWN(記入用!J2185,0))</f>
        <v/>
      </c>
      <c r="M2185" s="28" t="str">
        <f>IF(記入用!K2185="","",記入用!K2185)</f>
        <v/>
      </c>
      <c r="O2185" s="28" t="str">
        <f>IF(記入用!M2185="","",記入用!M2185)</f>
        <v/>
      </c>
      <c r="Q2185" s="28" t="str">
        <f>IF(記入用!L2185="","",記入用!L2185)</f>
        <v/>
      </c>
      <c r="S2185" s="28" t="str">
        <f>IF(記入用!N2185="","",ROUNDUP(記入用!N2185,1))</f>
        <v/>
      </c>
      <c r="U2185" s="28" t="str">
        <f>IF(記入用!O2185="","",ROUNDDOWN(記入用!O2185,0))</f>
        <v/>
      </c>
      <c r="W2185" s="28" t="str">
        <f>IF(記入用!P2185="","",ROUNDDOWN(記入用!P2185,0))</f>
        <v/>
      </c>
    </row>
    <row r="2186" spans="1:23">
      <c r="A2186" s="28" t="str">
        <f>IF(記入用!A2186="","",記入用!A2186)</f>
        <v/>
      </c>
      <c r="B2186" s="28" t="str">
        <f>IF(記入用!B2186="","",記入用!B2186)</f>
        <v/>
      </c>
      <c r="C2186" s="28" t="str">
        <f>IF(記入用!C2186="","",記入用!C2186)</f>
        <v/>
      </c>
      <c r="D2186" s="28" t="str">
        <f>IF(記入用!D2186="","",記入用!D2186)</f>
        <v/>
      </c>
      <c r="E2186" s="28" t="str">
        <f>IF(記入用!E2186="","",記入用!E2186)</f>
        <v/>
      </c>
      <c r="F2186" s="28" t="str">
        <f>IF(記入用!F2186="","",記入用!F2186)</f>
        <v/>
      </c>
      <c r="G2186" s="28" t="str">
        <f>IF(OR(記入用!G2186=0,記入用!H2186=0),"",ROUND((記入用!G2186+記入用!H2186)/2,0))</f>
        <v/>
      </c>
      <c r="I2186" s="28" t="str">
        <f>IF(記入用!I2186="","",記入用!I2186)</f>
        <v/>
      </c>
      <c r="K2186" s="28" t="str">
        <f>IF(記入用!J2186="","",ROUNDDOWN(記入用!J2186,0))</f>
        <v/>
      </c>
      <c r="M2186" s="28" t="str">
        <f>IF(記入用!K2186="","",記入用!K2186)</f>
        <v/>
      </c>
      <c r="O2186" s="28" t="str">
        <f>IF(記入用!M2186="","",記入用!M2186)</f>
        <v/>
      </c>
      <c r="Q2186" s="28" t="str">
        <f>IF(記入用!L2186="","",記入用!L2186)</f>
        <v/>
      </c>
      <c r="S2186" s="28" t="str">
        <f>IF(記入用!N2186="","",ROUNDUP(記入用!N2186,1))</f>
        <v/>
      </c>
      <c r="U2186" s="28" t="str">
        <f>IF(記入用!O2186="","",ROUNDDOWN(記入用!O2186,0))</f>
        <v/>
      </c>
      <c r="W2186" s="28" t="str">
        <f>IF(記入用!P2186="","",ROUNDDOWN(記入用!P2186,0))</f>
        <v/>
      </c>
    </row>
    <row r="2187" spans="1:23">
      <c r="A2187" s="28" t="str">
        <f>IF(記入用!A2187="","",記入用!A2187)</f>
        <v/>
      </c>
      <c r="B2187" s="28" t="str">
        <f>IF(記入用!B2187="","",記入用!B2187)</f>
        <v/>
      </c>
      <c r="C2187" s="28" t="str">
        <f>IF(記入用!C2187="","",記入用!C2187)</f>
        <v/>
      </c>
      <c r="D2187" s="28" t="str">
        <f>IF(記入用!D2187="","",記入用!D2187)</f>
        <v/>
      </c>
      <c r="E2187" s="28" t="str">
        <f>IF(記入用!E2187="","",記入用!E2187)</f>
        <v/>
      </c>
      <c r="F2187" s="28" t="str">
        <f>IF(記入用!F2187="","",記入用!F2187)</f>
        <v/>
      </c>
      <c r="G2187" s="28" t="str">
        <f>IF(OR(記入用!G2187=0,記入用!H2187=0),"",ROUND((記入用!G2187+記入用!H2187)/2,0))</f>
        <v/>
      </c>
      <c r="I2187" s="28" t="str">
        <f>IF(記入用!I2187="","",記入用!I2187)</f>
        <v/>
      </c>
      <c r="K2187" s="28" t="str">
        <f>IF(記入用!J2187="","",ROUNDDOWN(記入用!J2187,0))</f>
        <v/>
      </c>
      <c r="M2187" s="28" t="str">
        <f>IF(記入用!K2187="","",記入用!K2187)</f>
        <v/>
      </c>
      <c r="O2187" s="28" t="str">
        <f>IF(記入用!M2187="","",記入用!M2187)</f>
        <v/>
      </c>
      <c r="Q2187" s="28" t="str">
        <f>IF(記入用!L2187="","",記入用!L2187)</f>
        <v/>
      </c>
      <c r="S2187" s="28" t="str">
        <f>IF(記入用!N2187="","",ROUNDUP(記入用!N2187,1))</f>
        <v/>
      </c>
      <c r="U2187" s="28" t="str">
        <f>IF(記入用!O2187="","",ROUNDDOWN(記入用!O2187,0))</f>
        <v/>
      </c>
      <c r="W2187" s="28" t="str">
        <f>IF(記入用!P2187="","",ROUNDDOWN(記入用!P2187,0))</f>
        <v/>
      </c>
    </row>
    <row r="2188" spans="1:23">
      <c r="A2188" s="28" t="str">
        <f>IF(記入用!A2188="","",記入用!A2188)</f>
        <v/>
      </c>
      <c r="B2188" s="28" t="str">
        <f>IF(記入用!B2188="","",記入用!B2188)</f>
        <v/>
      </c>
      <c r="C2188" s="28" t="str">
        <f>IF(記入用!C2188="","",記入用!C2188)</f>
        <v/>
      </c>
      <c r="D2188" s="28" t="str">
        <f>IF(記入用!D2188="","",記入用!D2188)</f>
        <v/>
      </c>
      <c r="E2188" s="28" t="str">
        <f>IF(記入用!E2188="","",記入用!E2188)</f>
        <v/>
      </c>
      <c r="F2188" s="28" t="str">
        <f>IF(記入用!F2188="","",記入用!F2188)</f>
        <v/>
      </c>
      <c r="G2188" s="28" t="str">
        <f>IF(OR(記入用!G2188=0,記入用!H2188=0),"",ROUND((記入用!G2188+記入用!H2188)/2,0))</f>
        <v/>
      </c>
      <c r="I2188" s="28" t="str">
        <f>IF(記入用!I2188="","",記入用!I2188)</f>
        <v/>
      </c>
      <c r="K2188" s="28" t="str">
        <f>IF(記入用!J2188="","",ROUNDDOWN(記入用!J2188,0))</f>
        <v/>
      </c>
      <c r="M2188" s="28" t="str">
        <f>IF(記入用!K2188="","",記入用!K2188)</f>
        <v/>
      </c>
      <c r="O2188" s="28" t="str">
        <f>IF(記入用!M2188="","",記入用!M2188)</f>
        <v/>
      </c>
      <c r="Q2188" s="28" t="str">
        <f>IF(記入用!L2188="","",記入用!L2188)</f>
        <v/>
      </c>
      <c r="S2188" s="28" t="str">
        <f>IF(記入用!N2188="","",ROUNDUP(記入用!N2188,1))</f>
        <v/>
      </c>
      <c r="U2188" s="28" t="str">
        <f>IF(記入用!O2188="","",ROUNDDOWN(記入用!O2188,0))</f>
        <v/>
      </c>
      <c r="W2188" s="28" t="str">
        <f>IF(記入用!P2188="","",ROUNDDOWN(記入用!P2188,0))</f>
        <v/>
      </c>
    </row>
    <row r="2189" spans="1:23">
      <c r="A2189" s="28" t="str">
        <f>IF(記入用!A2189="","",記入用!A2189)</f>
        <v/>
      </c>
      <c r="B2189" s="28" t="str">
        <f>IF(記入用!B2189="","",記入用!B2189)</f>
        <v/>
      </c>
      <c r="C2189" s="28" t="str">
        <f>IF(記入用!C2189="","",記入用!C2189)</f>
        <v/>
      </c>
      <c r="D2189" s="28" t="str">
        <f>IF(記入用!D2189="","",記入用!D2189)</f>
        <v/>
      </c>
      <c r="E2189" s="28" t="str">
        <f>IF(記入用!E2189="","",記入用!E2189)</f>
        <v/>
      </c>
      <c r="F2189" s="28" t="str">
        <f>IF(記入用!F2189="","",記入用!F2189)</f>
        <v/>
      </c>
      <c r="G2189" s="28" t="str">
        <f>IF(OR(記入用!G2189=0,記入用!H2189=0),"",ROUND((記入用!G2189+記入用!H2189)/2,0))</f>
        <v/>
      </c>
      <c r="I2189" s="28" t="str">
        <f>IF(記入用!I2189="","",記入用!I2189)</f>
        <v/>
      </c>
      <c r="K2189" s="28" t="str">
        <f>IF(記入用!J2189="","",ROUNDDOWN(記入用!J2189,0))</f>
        <v/>
      </c>
      <c r="M2189" s="28" t="str">
        <f>IF(記入用!K2189="","",記入用!K2189)</f>
        <v/>
      </c>
      <c r="O2189" s="28" t="str">
        <f>IF(記入用!M2189="","",記入用!M2189)</f>
        <v/>
      </c>
      <c r="Q2189" s="28" t="str">
        <f>IF(記入用!L2189="","",記入用!L2189)</f>
        <v/>
      </c>
      <c r="S2189" s="28" t="str">
        <f>IF(記入用!N2189="","",ROUNDUP(記入用!N2189,1))</f>
        <v/>
      </c>
      <c r="U2189" s="28" t="str">
        <f>IF(記入用!O2189="","",ROUNDDOWN(記入用!O2189,0))</f>
        <v/>
      </c>
      <c r="W2189" s="28" t="str">
        <f>IF(記入用!P2189="","",ROUNDDOWN(記入用!P2189,0))</f>
        <v/>
      </c>
    </row>
    <row r="2190" spans="1:23">
      <c r="A2190" s="28" t="str">
        <f>IF(記入用!A2190="","",記入用!A2190)</f>
        <v/>
      </c>
      <c r="B2190" s="28" t="str">
        <f>IF(記入用!B2190="","",記入用!B2190)</f>
        <v/>
      </c>
      <c r="C2190" s="28" t="str">
        <f>IF(記入用!C2190="","",記入用!C2190)</f>
        <v/>
      </c>
      <c r="D2190" s="28" t="str">
        <f>IF(記入用!D2190="","",記入用!D2190)</f>
        <v/>
      </c>
      <c r="E2190" s="28" t="str">
        <f>IF(記入用!E2190="","",記入用!E2190)</f>
        <v/>
      </c>
      <c r="F2190" s="28" t="str">
        <f>IF(記入用!F2190="","",記入用!F2190)</f>
        <v/>
      </c>
      <c r="G2190" s="28" t="str">
        <f>IF(OR(記入用!G2190=0,記入用!H2190=0),"",ROUND((記入用!G2190+記入用!H2190)/2,0))</f>
        <v/>
      </c>
      <c r="I2190" s="28" t="str">
        <f>IF(記入用!I2190="","",記入用!I2190)</f>
        <v/>
      </c>
      <c r="K2190" s="28" t="str">
        <f>IF(記入用!J2190="","",ROUNDDOWN(記入用!J2190,0))</f>
        <v/>
      </c>
      <c r="M2190" s="28" t="str">
        <f>IF(記入用!K2190="","",記入用!K2190)</f>
        <v/>
      </c>
      <c r="O2190" s="28" t="str">
        <f>IF(記入用!M2190="","",記入用!M2190)</f>
        <v/>
      </c>
      <c r="Q2190" s="28" t="str">
        <f>IF(記入用!L2190="","",記入用!L2190)</f>
        <v/>
      </c>
      <c r="S2190" s="28" t="str">
        <f>IF(記入用!N2190="","",ROUNDUP(記入用!N2190,1))</f>
        <v/>
      </c>
      <c r="U2190" s="28" t="str">
        <f>IF(記入用!O2190="","",ROUNDDOWN(記入用!O2190,0))</f>
        <v/>
      </c>
      <c r="W2190" s="28" t="str">
        <f>IF(記入用!P2190="","",ROUNDDOWN(記入用!P2190,0))</f>
        <v/>
      </c>
    </row>
    <row r="2191" spans="1:23">
      <c r="A2191" s="28" t="str">
        <f>IF(記入用!A2191="","",記入用!A2191)</f>
        <v/>
      </c>
      <c r="B2191" s="28" t="str">
        <f>IF(記入用!B2191="","",記入用!B2191)</f>
        <v/>
      </c>
      <c r="C2191" s="28" t="str">
        <f>IF(記入用!C2191="","",記入用!C2191)</f>
        <v/>
      </c>
      <c r="D2191" s="28" t="str">
        <f>IF(記入用!D2191="","",記入用!D2191)</f>
        <v/>
      </c>
      <c r="E2191" s="28" t="str">
        <f>IF(記入用!E2191="","",記入用!E2191)</f>
        <v/>
      </c>
      <c r="F2191" s="28" t="str">
        <f>IF(記入用!F2191="","",記入用!F2191)</f>
        <v/>
      </c>
      <c r="G2191" s="28" t="str">
        <f>IF(OR(記入用!G2191=0,記入用!H2191=0),"",ROUND((記入用!G2191+記入用!H2191)/2,0))</f>
        <v/>
      </c>
      <c r="I2191" s="28" t="str">
        <f>IF(記入用!I2191="","",記入用!I2191)</f>
        <v/>
      </c>
      <c r="K2191" s="28" t="str">
        <f>IF(記入用!J2191="","",ROUNDDOWN(記入用!J2191,0))</f>
        <v/>
      </c>
      <c r="M2191" s="28" t="str">
        <f>IF(記入用!K2191="","",記入用!K2191)</f>
        <v/>
      </c>
      <c r="O2191" s="28" t="str">
        <f>IF(記入用!M2191="","",記入用!M2191)</f>
        <v/>
      </c>
      <c r="Q2191" s="28" t="str">
        <f>IF(記入用!L2191="","",記入用!L2191)</f>
        <v/>
      </c>
      <c r="S2191" s="28" t="str">
        <f>IF(記入用!N2191="","",ROUNDUP(記入用!N2191,1))</f>
        <v/>
      </c>
      <c r="U2191" s="28" t="str">
        <f>IF(記入用!O2191="","",ROUNDDOWN(記入用!O2191,0))</f>
        <v/>
      </c>
      <c r="W2191" s="28" t="str">
        <f>IF(記入用!P2191="","",ROUNDDOWN(記入用!P2191,0))</f>
        <v/>
      </c>
    </row>
    <row r="2192" spans="1:23">
      <c r="A2192" s="28" t="str">
        <f>IF(記入用!A2192="","",記入用!A2192)</f>
        <v/>
      </c>
      <c r="B2192" s="28" t="str">
        <f>IF(記入用!B2192="","",記入用!B2192)</f>
        <v/>
      </c>
      <c r="C2192" s="28" t="str">
        <f>IF(記入用!C2192="","",記入用!C2192)</f>
        <v/>
      </c>
      <c r="D2192" s="28" t="str">
        <f>IF(記入用!D2192="","",記入用!D2192)</f>
        <v/>
      </c>
      <c r="E2192" s="28" t="str">
        <f>IF(記入用!E2192="","",記入用!E2192)</f>
        <v/>
      </c>
      <c r="F2192" s="28" t="str">
        <f>IF(記入用!F2192="","",記入用!F2192)</f>
        <v/>
      </c>
      <c r="G2192" s="28" t="str">
        <f>IF(OR(記入用!G2192=0,記入用!H2192=0),"",ROUND((記入用!G2192+記入用!H2192)/2,0))</f>
        <v/>
      </c>
      <c r="I2192" s="28" t="str">
        <f>IF(記入用!I2192="","",記入用!I2192)</f>
        <v/>
      </c>
      <c r="K2192" s="28" t="str">
        <f>IF(記入用!J2192="","",ROUNDDOWN(記入用!J2192,0))</f>
        <v/>
      </c>
      <c r="M2192" s="28" t="str">
        <f>IF(記入用!K2192="","",記入用!K2192)</f>
        <v/>
      </c>
      <c r="O2192" s="28" t="str">
        <f>IF(記入用!M2192="","",記入用!M2192)</f>
        <v/>
      </c>
      <c r="Q2192" s="28" t="str">
        <f>IF(記入用!L2192="","",記入用!L2192)</f>
        <v/>
      </c>
      <c r="S2192" s="28" t="str">
        <f>IF(記入用!N2192="","",ROUNDUP(記入用!N2192,1))</f>
        <v/>
      </c>
      <c r="U2192" s="28" t="str">
        <f>IF(記入用!O2192="","",ROUNDDOWN(記入用!O2192,0))</f>
        <v/>
      </c>
      <c r="W2192" s="28" t="str">
        <f>IF(記入用!P2192="","",ROUNDDOWN(記入用!P2192,0))</f>
        <v/>
      </c>
    </row>
    <row r="2193" spans="1:23">
      <c r="A2193" s="28" t="str">
        <f>IF(記入用!A2193="","",記入用!A2193)</f>
        <v/>
      </c>
      <c r="B2193" s="28" t="str">
        <f>IF(記入用!B2193="","",記入用!B2193)</f>
        <v/>
      </c>
      <c r="C2193" s="28" t="str">
        <f>IF(記入用!C2193="","",記入用!C2193)</f>
        <v/>
      </c>
      <c r="D2193" s="28" t="str">
        <f>IF(記入用!D2193="","",記入用!D2193)</f>
        <v/>
      </c>
      <c r="E2193" s="28" t="str">
        <f>IF(記入用!E2193="","",記入用!E2193)</f>
        <v/>
      </c>
      <c r="F2193" s="28" t="str">
        <f>IF(記入用!F2193="","",記入用!F2193)</f>
        <v/>
      </c>
      <c r="G2193" s="28" t="str">
        <f>IF(OR(記入用!G2193=0,記入用!H2193=0),"",ROUND((記入用!G2193+記入用!H2193)/2,0))</f>
        <v/>
      </c>
      <c r="I2193" s="28" t="str">
        <f>IF(記入用!I2193="","",記入用!I2193)</f>
        <v/>
      </c>
      <c r="K2193" s="28" t="str">
        <f>IF(記入用!J2193="","",ROUNDDOWN(記入用!J2193,0))</f>
        <v/>
      </c>
      <c r="M2193" s="28" t="str">
        <f>IF(記入用!K2193="","",記入用!K2193)</f>
        <v/>
      </c>
      <c r="O2193" s="28" t="str">
        <f>IF(記入用!M2193="","",記入用!M2193)</f>
        <v/>
      </c>
      <c r="Q2193" s="28" t="str">
        <f>IF(記入用!L2193="","",記入用!L2193)</f>
        <v/>
      </c>
      <c r="S2193" s="28" t="str">
        <f>IF(記入用!N2193="","",ROUNDUP(記入用!N2193,1))</f>
        <v/>
      </c>
      <c r="U2193" s="28" t="str">
        <f>IF(記入用!O2193="","",ROUNDDOWN(記入用!O2193,0))</f>
        <v/>
      </c>
      <c r="W2193" s="28" t="str">
        <f>IF(記入用!P2193="","",ROUNDDOWN(記入用!P2193,0))</f>
        <v/>
      </c>
    </row>
    <row r="2194" spans="1:23">
      <c r="A2194" s="28" t="str">
        <f>IF(記入用!A2194="","",記入用!A2194)</f>
        <v/>
      </c>
      <c r="B2194" s="28" t="str">
        <f>IF(記入用!B2194="","",記入用!B2194)</f>
        <v/>
      </c>
      <c r="C2194" s="28" t="str">
        <f>IF(記入用!C2194="","",記入用!C2194)</f>
        <v/>
      </c>
      <c r="D2194" s="28" t="str">
        <f>IF(記入用!D2194="","",記入用!D2194)</f>
        <v/>
      </c>
      <c r="E2194" s="28" t="str">
        <f>IF(記入用!E2194="","",記入用!E2194)</f>
        <v/>
      </c>
      <c r="F2194" s="28" t="str">
        <f>IF(記入用!F2194="","",記入用!F2194)</f>
        <v/>
      </c>
      <c r="G2194" s="28" t="str">
        <f>IF(OR(記入用!G2194=0,記入用!H2194=0),"",ROUND((記入用!G2194+記入用!H2194)/2,0))</f>
        <v/>
      </c>
      <c r="I2194" s="28" t="str">
        <f>IF(記入用!I2194="","",記入用!I2194)</f>
        <v/>
      </c>
      <c r="K2194" s="28" t="str">
        <f>IF(記入用!J2194="","",ROUNDDOWN(記入用!J2194,0))</f>
        <v/>
      </c>
      <c r="M2194" s="28" t="str">
        <f>IF(記入用!K2194="","",記入用!K2194)</f>
        <v/>
      </c>
      <c r="O2194" s="28" t="str">
        <f>IF(記入用!M2194="","",記入用!M2194)</f>
        <v/>
      </c>
      <c r="Q2194" s="28" t="str">
        <f>IF(記入用!L2194="","",記入用!L2194)</f>
        <v/>
      </c>
      <c r="S2194" s="28" t="str">
        <f>IF(記入用!N2194="","",ROUNDUP(記入用!N2194,1))</f>
        <v/>
      </c>
      <c r="U2194" s="28" t="str">
        <f>IF(記入用!O2194="","",ROUNDDOWN(記入用!O2194,0))</f>
        <v/>
      </c>
      <c r="W2194" s="28" t="str">
        <f>IF(記入用!P2194="","",ROUNDDOWN(記入用!P2194,0))</f>
        <v/>
      </c>
    </row>
    <row r="2195" spans="1:23">
      <c r="A2195" s="28" t="str">
        <f>IF(記入用!A2195="","",記入用!A2195)</f>
        <v/>
      </c>
      <c r="B2195" s="28" t="str">
        <f>IF(記入用!B2195="","",記入用!B2195)</f>
        <v/>
      </c>
      <c r="C2195" s="28" t="str">
        <f>IF(記入用!C2195="","",記入用!C2195)</f>
        <v/>
      </c>
      <c r="D2195" s="28" t="str">
        <f>IF(記入用!D2195="","",記入用!D2195)</f>
        <v/>
      </c>
      <c r="E2195" s="28" t="str">
        <f>IF(記入用!E2195="","",記入用!E2195)</f>
        <v/>
      </c>
      <c r="F2195" s="28" t="str">
        <f>IF(記入用!F2195="","",記入用!F2195)</f>
        <v/>
      </c>
      <c r="G2195" s="28" t="str">
        <f>IF(OR(記入用!G2195=0,記入用!H2195=0),"",ROUND((記入用!G2195+記入用!H2195)/2,0))</f>
        <v/>
      </c>
      <c r="I2195" s="28" t="str">
        <f>IF(記入用!I2195="","",記入用!I2195)</f>
        <v/>
      </c>
      <c r="K2195" s="28" t="str">
        <f>IF(記入用!J2195="","",ROUNDDOWN(記入用!J2195,0))</f>
        <v/>
      </c>
      <c r="M2195" s="28" t="str">
        <f>IF(記入用!K2195="","",記入用!K2195)</f>
        <v/>
      </c>
      <c r="O2195" s="28" t="str">
        <f>IF(記入用!M2195="","",記入用!M2195)</f>
        <v/>
      </c>
      <c r="Q2195" s="28" t="str">
        <f>IF(記入用!L2195="","",記入用!L2195)</f>
        <v/>
      </c>
      <c r="S2195" s="28" t="str">
        <f>IF(記入用!N2195="","",ROUNDUP(記入用!N2195,1))</f>
        <v/>
      </c>
      <c r="U2195" s="28" t="str">
        <f>IF(記入用!O2195="","",ROUNDDOWN(記入用!O2195,0))</f>
        <v/>
      </c>
      <c r="W2195" s="28" t="str">
        <f>IF(記入用!P2195="","",ROUNDDOWN(記入用!P2195,0))</f>
        <v/>
      </c>
    </row>
    <row r="2196" spans="1:23">
      <c r="A2196" s="28" t="str">
        <f>IF(記入用!A2196="","",記入用!A2196)</f>
        <v/>
      </c>
      <c r="B2196" s="28" t="str">
        <f>IF(記入用!B2196="","",記入用!B2196)</f>
        <v/>
      </c>
      <c r="C2196" s="28" t="str">
        <f>IF(記入用!C2196="","",記入用!C2196)</f>
        <v/>
      </c>
      <c r="D2196" s="28" t="str">
        <f>IF(記入用!D2196="","",記入用!D2196)</f>
        <v/>
      </c>
      <c r="E2196" s="28" t="str">
        <f>IF(記入用!E2196="","",記入用!E2196)</f>
        <v/>
      </c>
      <c r="F2196" s="28" t="str">
        <f>IF(記入用!F2196="","",記入用!F2196)</f>
        <v/>
      </c>
      <c r="G2196" s="28" t="str">
        <f>IF(OR(記入用!G2196=0,記入用!H2196=0),"",ROUND((記入用!G2196+記入用!H2196)/2,0))</f>
        <v/>
      </c>
      <c r="I2196" s="28" t="str">
        <f>IF(記入用!I2196="","",記入用!I2196)</f>
        <v/>
      </c>
      <c r="K2196" s="28" t="str">
        <f>IF(記入用!J2196="","",ROUNDDOWN(記入用!J2196,0))</f>
        <v/>
      </c>
      <c r="M2196" s="28" t="str">
        <f>IF(記入用!K2196="","",記入用!K2196)</f>
        <v/>
      </c>
      <c r="O2196" s="28" t="str">
        <f>IF(記入用!M2196="","",記入用!M2196)</f>
        <v/>
      </c>
      <c r="Q2196" s="28" t="str">
        <f>IF(記入用!L2196="","",記入用!L2196)</f>
        <v/>
      </c>
      <c r="S2196" s="28" t="str">
        <f>IF(記入用!N2196="","",ROUNDUP(記入用!N2196,1))</f>
        <v/>
      </c>
      <c r="U2196" s="28" t="str">
        <f>IF(記入用!O2196="","",ROUNDDOWN(記入用!O2196,0))</f>
        <v/>
      </c>
      <c r="W2196" s="28" t="str">
        <f>IF(記入用!P2196="","",ROUNDDOWN(記入用!P2196,0))</f>
        <v/>
      </c>
    </row>
    <row r="2197" spans="1:23">
      <c r="A2197" s="28" t="str">
        <f>IF(記入用!A2197="","",記入用!A2197)</f>
        <v/>
      </c>
      <c r="B2197" s="28" t="str">
        <f>IF(記入用!B2197="","",記入用!B2197)</f>
        <v/>
      </c>
      <c r="C2197" s="28" t="str">
        <f>IF(記入用!C2197="","",記入用!C2197)</f>
        <v/>
      </c>
      <c r="D2197" s="28" t="str">
        <f>IF(記入用!D2197="","",記入用!D2197)</f>
        <v/>
      </c>
      <c r="E2197" s="28" t="str">
        <f>IF(記入用!E2197="","",記入用!E2197)</f>
        <v/>
      </c>
      <c r="F2197" s="28" t="str">
        <f>IF(記入用!F2197="","",記入用!F2197)</f>
        <v/>
      </c>
      <c r="G2197" s="28" t="str">
        <f>IF(OR(記入用!G2197=0,記入用!H2197=0),"",ROUND((記入用!G2197+記入用!H2197)/2,0))</f>
        <v/>
      </c>
      <c r="I2197" s="28" t="str">
        <f>IF(記入用!I2197="","",記入用!I2197)</f>
        <v/>
      </c>
      <c r="K2197" s="28" t="str">
        <f>IF(記入用!J2197="","",ROUNDDOWN(記入用!J2197,0))</f>
        <v/>
      </c>
      <c r="M2197" s="28" t="str">
        <f>IF(記入用!K2197="","",記入用!K2197)</f>
        <v/>
      </c>
      <c r="O2197" s="28" t="str">
        <f>IF(記入用!M2197="","",記入用!M2197)</f>
        <v/>
      </c>
      <c r="Q2197" s="28" t="str">
        <f>IF(記入用!L2197="","",記入用!L2197)</f>
        <v/>
      </c>
      <c r="S2197" s="28" t="str">
        <f>IF(記入用!N2197="","",ROUNDUP(記入用!N2197,1))</f>
        <v/>
      </c>
      <c r="U2197" s="28" t="str">
        <f>IF(記入用!O2197="","",ROUNDDOWN(記入用!O2197,0))</f>
        <v/>
      </c>
      <c r="W2197" s="28" t="str">
        <f>IF(記入用!P2197="","",ROUNDDOWN(記入用!P2197,0))</f>
        <v/>
      </c>
    </row>
    <row r="2198" spans="1:23">
      <c r="A2198" s="28" t="str">
        <f>IF(記入用!A2198="","",記入用!A2198)</f>
        <v/>
      </c>
      <c r="B2198" s="28" t="str">
        <f>IF(記入用!B2198="","",記入用!B2198)</f>
        <v/>
      </c>
      <c r="C2198" s="28" t="str">
        <f>IF(記入用!C2198="","",記入用!C2198)</f>
        <v/>
      </c>
      <c r="D2198" s="28" t="str">
        <f>IF(記入用!D2198="","",記入用!D2198)</f>
        <v/>
      </c>
      <c r="E2198" s="28" t="str">
        <f>IF(記入用!E2198="","",記入用!E2198)</f>
        <v/>
      </c>
      <c r="F2198" s="28" t="str">
        <f>IF(記入用!F2198="","",記入用!F2198)</f>
        <v/>
      </c>
      <c r="G2198" s="28" t="str">
        <f>IF(OR(記入用!G2198=0,記入用!H2198=0),"",ROUND((記入用!G2198+記入用!H2198)/2,0))</f>
        <v/>
      </c>
      <c r="I2198" s="28" t="str">
        <f>IF(記入用!I2198="","",記入用!I2198)</f>
        <v/>
      </c>
      <c r="K2198" s="28" t="str">
        <f>IF(記入用!J2198="","",ROUNDDOWN(記入用!J2198,0))</f>
        <v/>
      </c>
      <c r="M2198" s="28" t="str">
        <f>IF(記入用!K2198="","",記入用!K2198)</f>
        <v/>
      </c>
      <c r="O2198" s="28" t="str">
        <f>IF(記入用!M2198="","",記入用!M2198)</f>
        <v/>
      </c>
      <c r="Q2198" s="28" t="str">
        <f>IF(記入用!L2198="","",記入用!L2198)</f>
        <v/>
      </c>
      <c r="S2198" s="28" t="str">
        <f>IF(記入用!N2198="","",ROUNDUP(記入用!N2198,1))</f>
        <v/>
      </c>
      <c r="U2198" s="28" t="str">
        <f>IF(記入用!O2198="","",ROUNDDOWN(記入用!O2198,0))</f>
        <v/>
      </c>
      <c r="W2198" s="28" t="str">
        <f>IF(記入用!P2198="","",ROUNDDOWN(記入用!P2198,0))</f>
        <v/>
      </c>
    </row>
    <row r="2199" spans="1:23">
      <c r="A2199" s="28" t="str">
        <f>IF(記入用!A2199="","",記入用!A2199)</f>
        <v/>
      </c>
      <c r="B2199" s="28" t="str">
        <f>IF(記入用!B2199="","",記入用!B2199)</f>
        <v/>
      </c>
      <c r="C2199" s="28" t="str">
        <f>IF(記入用!C2199="","",記入用!C2199)</f>
        <v/>
      </c>
      <c r="D2199" s="28" t="str">
        <f>IF(記入用!D2199="","",記入用!D2199)</f>
        <v/>
      </c>
      <c r="E2199" s="28" t="str">
        <f>IF(記入用!E2199="","",記入用!E2199)</f>
        <v/>
      </c>
      <c r="F2199" s="28" t="str">
        <f>IF(記入用!F2199="","",記入用!F2199)</f>
        <v/>
      </c>
      <c r="G2199" s="28" t="str">
        <f>IF(OR(記入用!G2199=0,記入用!H2199=0),"",ROUND((記入用!G2199+記入用!H2199)/2,0))</f>
        <v/>
      </c>
      <c r="I2199" s="28" t="str">
        <f>IF(記入用!I2199="","",記入用!I2199)</f>
        <v/>
      </c>
      <c r="K2199" s="28" t="str">
        <f>IF(記入用!J2199="","",ROUNDDOWN(記入用!J2199,0))</f>
        <v/>
      </c>
      <c r="M2199" s="28" t="str">
        <f>IF(記入用!K2199="","",記入用!K2199)</f>
        <v/>
      </c>
      <c r="O2199" s="28" t="str">
        <f>IF(記入用!M2199="","",記入用!M2199)</f>
        <v/>
      </c>
      <c r="Q2199" s="28" t="str">
        <f>IF(記入用!L2199="","",記入用!L2199)</f>
        <v/>
      </c>
      <c r="S2199" s="28" t="str">
        <f>IF(記入用!N2199="","",ROUNDUP(記入用!N2199,1))</f>
        <v/>
      </c>
      <c r="U2199" s="28" t="str">
        <f>IF(記入用!O2199="","",ROUNDDOWN(記入用!O2199,0))</f>
        <v/>
      </c>
      <c r="W2199" s="28" t="str">
        <f>IF(記入用!P2199="","",ROUNDDOWN(記入用!P2199,0))</f>
        <v/>
      </c>
    </row>
    <row r="2200" spans="1:23">
      <c r="A2200" s="28" t="str">
        <f>IF(記入用!A2200="","",記入用!A2200)</f>
        <v/>
      </c>
      <c r="B2200" s="28" t="str">
        <f>IF(記入用!B2200="","",記入用!B2200)</f>
        <v/>
      </c>
      <c r="C2200" s="28" t="str">
        <f>IF(記入用!C2200="","",記入用!C2200)</f>
        <v/>
      </c>
      <c r="D2200" s="28" t="str">
        <f>IF(記入用!D2200="","",記入用!D2200)</f>
        <v/>
      </c>
      <c r="E2200" s="28" t="str">
        <f>IF(記入用!E2200="","",記入用!E2200)</f>
        <v/>
      </c>
      <c r="F2200" s="28" t="str">
        <f>IF(記入用!F2200="","",記入用!F2200)</f>
        <v/>
      </c>
      <c r="G2200" s="28" t="str">
        <f>IF(OR(記入用!G2200=0,記入用!H2200=0),"",ROUND((記入用!G2200+記入用!H2200)/2,0))</f>
        <v/>
      </c>
      <c r="I2200" s="28" t="str">
        <f>IF(記入用!I2200="","",記入用!I2200)</f>
        <v/>
      </c>
      <c r="K2200" s="28" t="str">
        <f>IF(記入用!J2200="","",ROUNDDOWN(記入用!J2200,0))</f>
        <v/>
      </c>
      <c r="M2200" s="28" t="str">
        <f>IF(記入用!K2200="","",記入用!K2200)</f>
        <v/>
      </c>
      <c r="O2200" s="28" t="str">
        <f>IF(記入用!M2200="","",記入用!M2200)</f>
        <v/>
      </c>
      <c r="Q2200" s="28" t="str">
        <f>IF(記入用!L2200="","",記入用!L2200)</f>
        <v/>
      </c>
      <c r="S2200" s="28" t="str">
        <f>IF(記入用!N2200="","",ROUNDUP(記入用!N2200,1))</f>
        <v/>
      </c>
      <c r="U2200" s="28" t="str">
        <f>IF(記入用!O2200="","",ROUNDDOWN(記入用!O2200,0))</f>
        <v/>
      </c>
      <c r="W2200" s="28" t="str">
        <f>IF(記入用!P2200="","",ROUNDDOWN(記入用!P2200,0))</f>
        <v/>
      </c>
    </row>
    <row r="2201" spans="1:23">
      <c r="A2201" s="28" t="str">
        <f>IF(記入用!A2201="","",記入用!A2201)</f>
        <v/>
      </c>
      <c r="B2201" s="28" t="str">
        <f>IF(記入用!B2201="","",記入用!B2201)</f>
        <v/>
      </c>
      <c r="C2201" s="28" t="str">
        <f>IF(記入用!C2201="","",記入用!C2201)</f>
        <v/>
      </c>
      <c r="D2201" s="28" t="str">
        <f>IF(記入用!D2201="","",記入用!D2201)</f>
        <v/>
      </c>
      <c r="E2201" s="28" t="str">
        <f>IF(記入用!E2201="","",記入用!E2201)</f>
        <v/>
      </c>
      <c r="F2201" s="28" t="str">
        <f>IF(記入用!F2201="","",記入用!F2201)</f>
        <v/>
      </c>
      <c r="G2201" s="28" t="str">
        <f>IF(OR(記入用!G2201=0,記入用!H2201=0),"",ROUND((記入用!G2201+記入用!H2201)/2,0))</f>
        <v/>
      </c>
      <c r="I2201" s="28" t="str">
        <f>IF(記入用!I2201="","",記入用!I2201)</f>
        <v/>
      </c>
      <c r="K2201" s="28" t="str">
        <f>IF(記入用!J2201="","",ROUNDDOWN(記入用!J2201,0))</f>
        <v/>
      </c>
      <c r="M2201" s="28" t="str">
        <f>IF(記入用!K2201="","",記入用!K2201)</f>
        <v/>
      </c>
      <c r="O2201" s="28" t="str">
        <f>IF(記入用!M2201="","",記入用!M2201)</f>
        <v/>
      </c>
      <c r="Q2201" s="28" t="str">
        <f>IF(記入用!L2201="","",記入用!L2201)</f>
        <v/>
      </c>
      <c r="S2201" s="28" t="str">
        <f>IF(記入用!N2201="","",ROUNDUP(記入用!N2201,1))</f>
        <v/>
      </c>
      <c r="U2201" s="28" t="str">
        <f>IF(記入用!O2201="","",ROUNDDOWN(記入用!O2201,0))</f>
        <v/>
      </c>
      <c r="W2201" s="28" t="str">
        <f>IF(記入用!P2201="","",ROUNDDOWN(記入用!P2201,0))</f>
        <v/>
      </c>
    </row>
    <row r="2202" spans="1:23">
      <c r="A2202" s="28" t="str">
        <f>IF(記入用!A2202="","",記入用!A2202)</f>
        <v/>
      </c>
      <c r="B2202" s="28" t="str">
        <f>IF(記入用!B2202="","",記入用!B2202)</f>
        <v/>
      </c>
      <c r="C2202" s="28" t="str">
        <f>IF(記入用!C2202="","",記入用!C2202)</f>
        <v/>
      </c>
      <c r="D2202" s="28" t="str">
        <f>IF(記入用!D2202="","",記入用!D2202)</f>
        <v/>
      </c>
      <c r="E2202" s="28" t="str">
        <f>IF(記入用!E2202="","",記入用!E2202)</f>
        <v/>
      </c>
      <c r="F2202" s="28" t="str">
        <f>IF(記入用!F2202="","",記入用!F2202)</f>
        <v/>
      </c>
      <c r="G2202" s="28" t="str">
        <f>IF(OR(記入用!G2202=0,記入用!H2202=0),"",ROUND((記入用!G2202+記入用!H2202)/2,0))</f>
        <v/>
      </c>
      <c r="I2202" s="28" t="str">
        <f>IF(記入用!I2202="","",記入用!I2202)</f>
        <v/>
      </c>
      <c r="K2202" s="28" t="str">
        <f>IF(記入用!J2202="","",ROUNDDOWN(記入用!J2202,0))</f>
        <v/>
      </c>
      <c r="M2202" s="28" t="str">
        <f>IF(記入用!K2202="","",記入用!K2202)</f>
        <v/>
      </c>
      <c r="O2202" s="28" t="str">
        <f>IF(記入用!M2202="","",記入用!M2202)</f>
        <v/>
      </c>
      <c r="Q2202" s="28" t="str">
        <f>IF(記入用!L2202="","",記入用!L2202)</f>
        <v/>
      </c>
      <c r="S2202" s="28" t="str">
        <f>IF(記入用!N2202="","",ROUNDUP(記入用!N2202,1))</f>
        <v/>
      </c>
      <c r="U2202" s="28" t="str">
        <f>IF(記入用!O2202="","",ROUNDDOWN(記入用!O2202,0))</f>
        <v/>
      </c>
      <c r="W2202" s="28" t="str">
        <f>IF(記入用!P2202="","",ROUNDDOWN(記入用!P2202,0))</f>
        <v/>
      </c>
    </row>
    <row r="2203" spans="1:23">
      <c r="A2203" s="28" t="str">
        <f>IF(記入用!A2203="","",記入用!A2203)</f>
        <v/>
      </c>
      <c r="B2203" s="28" t="str">
        <f>IF(記入用!B2203="","",記入用!B2203)</f>
        <v/>
      </c>
      <c r="C2203" s="28" t="str">
        <f>IF(記入用!C2203="","",記入用!C2203)</f>
        <v/>
      </c>
      <c r="D2203" s="28" t="str">
        <f>IF(記入用!D2203="","",記入用!D2203)</f>
        <v/>
      </c>
      <c r="E2203" s="28" t="str">
        <f>IF(記入用!E2203="","",記入用!E2203)</f>
        <v/>
      </c>
      <c r="F2203" s="28" t="str">
        <f>IF(記入用!F2203="","",記入用!F2203)</f>
        <v/>
      </c>
      <c r="G2203" s="28" t="str">
        <f>IF(OR(記入用!G2203=0,記入用!H2203=0),"",ROUND((記入用!G2203+記入用!H2203)/2,0))</f>
        <v/>
      </c>
      <c r="I2203" s="28" t="str">
        <f>IF(記入用!I2203="","",記入用!I2203)</f>
        <v/>
      </c>
      <c r="K2203" s="28" t="str">
        <f>IF(記入用!J2203="","",ROUNDDOWN(記入用!J2203,0))</f>
        <v/>
      </c>
      <c r="M2203" s="28" t="str">
        <f>IF(記入用!K2203="","",記入用!K2203)</f>
        <v/>
      </c>
      <c r="O2203" s="28" t="str">
        <f>IF(記入用!M2203="","",記入用!M2203)</f>
        <v/>
      </c>
      <c r="Q2203" s="28" t="str">
        <f>IF(記入用!L2203="","",記入用!L2203)</f>
        <v/>
      </c>
      <c r="S2203" s="28" t="str">
        <f>IF(記入用!N2203="","",ROUNDUP(記入用!N2203,1))</f>
        <v/>
      </c>
      <c r="U2203" s="28" t="str">
        <f>IF(記入用!O2203="","",ROUNDDOWN(記入用!O2203,0))</f>
        <v/>
      </c>
      <c r="W2203" s="28" t="str">
        <f>IF(記入用!P2203="","",ROUNDDOWN(記入用!P2203,0))</f>
        <v/>
      </c>
    </row>
    <row r="2204" spans="1:23">
      <c r="A2204" s="28" t="str">
        <f>IF(記入用!A2204="","",記入用!A2204)</f>
        <v/>
      </c>
      <c r="B2204" s="28" t="str">
        <f>IF(記入用!B2204="","",記入用!B2204)</f>
        <v/>
      </c>
      <c r="C2204" s="28" t="str">
        <f>IF(記入用!C2204="","",記入用!C2204)</f>
        <v/>
      </c>
      <c r="D2204" s="28" t="str">
        <f>IF(記入用!D2204="","",記入用!D2204)</f>
        <v/>
      </c>
      <c r="E2204" s="28" t="str">
        <f>IF(記入用!E2204="","",記入用!E2204)</f>
        <v/>
      </c>
      <c r="F2204" s="28" t="str">
        <f>IF(記入用!F2204="","",記入用!F2204)</f>
        <v/>
      </c>
      <c r="G2204" s="28" t="str">
        <f>IF(OR(記入用!G2204=0,記入用!H2204=0),"",ROUND((記入用!G2204+記入用!H2204)/2,0))</f>
        <v/>
      </c>
      <c r="I2204" s="28" t="str">
        <f>IF(記入用!I2204="","",記入用!I2204)</f>
        <v/>
      </c>
      <c r="K2204" s="28" t="str">
        <f>IF(記入用!J2204="","",ROUNDDOWN(記入用!J2204,0))</f>
        <v/>
      </c>
      <c r="M2204" s="28" t="str">
        <f>IF(記入用!K2204="","",記入用!K2204)</f>
        <v/>
      </c>
      <c r="O2204" s="28" t="str">
        <f>IF(記入用!M2204="","",記入用!M2204)</f>
        <v/>
      </c>
      <c r="Q2204" s="28" t="str">
        <f>IF(記入用!L2204="","",記入用!L2204)</f>
        <v/>
      </c>
      <c r="S2204" s="28" t="str">
        <f>IF(記入用!N2204="","",ROUNDUP(記入用!N2204,1))</f>
        <v/>
      </c>
      <c r="U2204" s="28" t="str">
        <f>IF(記入用!O2204="","",ROUNDDOWN(記入用!O2204,0))</f>
        <v/>
      </c>
      <c r="W2204" s="28" t="str">
        <f>IF(記入用!P2204="","",ROUNDDOWN(記入用!P2204,0))</f>
        <v/>
      </c>
    </row>
    <row r="2205" spans="1:23">
      <c r="A2205" s="28" t="str">
        <f>IF(記入用!A2205="","",記入用!A2205)</f>
        <v/>
      </c>
      <c r="B2205" s="28" t="str">
        <f>IF(記入用!B2205="","",記入用!B2205)</f>
        <v/>
      </c>
      <c r="C2205" s="28" t="str">
        <f>IF(記入用!C2205="","",記入用!C2205)</f>
        <v/>
      </c>
      <c r="D2205" s="28" t="str">
        <f>IF(記入用!D2205="","",記入用!D2205)</f>
        <v/>
      </c>
      <c r="E2205" s="28" t="str">
        <f>IF(記入用!E2205="","",記入用!E2205)</f>
        <v/>
      </c>
      <c r="F2205" s="28" t="str">
        <f>IF(記入用!F2205="","",記入用!F2205)</f>
        <v/>
      </c>
      <c r="G2205" s="28" t="str">
        <f>IF(OR(記入用!G2205=0,記入用!H2205=0),"",ROUND((記入用!G2205+記入用!H2205)/2,0))</f>
        <v/>
      </c>
      <c r="I2205" s="28" t="str">
        <f>IF(記入用!I2205="","",記入用!I2205)</f>
        <v/>
      </c>
      <c r="K2205" s="28" t="str">
        <f>IF(記入用!J2205="","",ROUNDDOWN(記入用!J2205,0))</f>
        <v/>
      </c>
      <c r="M2205" s="28" t="str">
        <f>IF(記入用!K2205="","",記入用!K2205)</f>
        <v/>
      </c>
      <c r="O2205" s="28" t="str">
        <f>IF(記入用!M2205="","",記入用!M2205)</f>
        <v/>
      </c>
      <c r="Q2205" s="28" t="str">
        <f>IF(記入用!L2205="","",記入用!L2205)</f>
        <v/>
      </c>
      <c r="S2205" s="28" t="str">
        <f>IF(記入用!N2205="","",ROUNDUP(記入用!N2205,1))</f>
        <v/>
      </c>
      <c r="U2205" s="28" t="str">
        <f>IF(記入用!O2205="","",ROUNDDOWN(記入用!O2205,0))</f>
        <v/>
      </c>
      <c r="W2205" s="28" t="str">
        <f>IF(記入用!P2205="","",ROUNDDOWN(記入用!P2205,0))</f>
        <v/>
      </c>
    </row>
    <row r="2206" spans="1:23">
      <c r="A2206" s="28" t="str">
        <f>IF(記入用!A2206="","",記入用!A2206)</f>
        <v/>
      </c>
      <c r="B2206" s="28" t="str">
        <f>IF(記入用!B2206="","",記入用!B2206)</f>
        <v/>
      </c>
      <c r="C2206" s="28" t="str">
        <f>IF(記入用!C2206="","",記入用!C2206)</f>
        <v/>
      </c>
      <c r="D2206" s="28" t="str">
        <f>IF(記入用!D2206="","",記入用!D2206)</f>
        <v/>
      </c>
      <c r="E2206" s="28" t="str">
        <f>IF(記入用!E2206="","",記入用!E2206)</f>
        <v/>
      </c>
      <c r="F2206" s="28" t="str">
        <f>IF(記入用!F2206="","",記入用!F2206)</f>
        <v/>
      </c>
      <c r="G2206" s="28" t="str">
        <f>IF(OR(記入用!G2206=0,記入用!H2206=0),"",ROUND((記入用!G2206+記入用!H2206)/2,0))</f>
        <v/>
      </c>
      <c r="I2206" s="28" t="str">
        <f>IF(記入用!I2206="","",記入用!I2206)</f>
        <v/>
      </c>
      <c r="K2206" s="28" t="str">
        <f>IF(記入用!J2206="","",ROUNDDOWN(記入用!J2206,0))</f>
        <v/>
      </c>
      <c r="M2206" s="28" t="str">
        <f>IF(記入用!K2206="","",記入用!K2206)</f>
        <v/>
      </c>
      <c r="O2206" s="28" t="str">
        <f>IF(記入用!M2206="","",記入用!M2206)</f>
        <v/>
      </c>
      <c r="Q2206" s="28" t="str">
        <f>IF(記入用!L2206="","",記入用!L2206)</f>
        <v/>
      </c>
      <c r="S2206" s="28" t="str">
        <f>IF(記入用!N2206="","",ROUNDUP(記入用!N2206,1))</f>
        <v/>
      </c>
      <c r="U2206" s="28" t="str">
        <f>IF(記入用!O2206="","",ROUNDDOWN(記入用!O2206,0))</f>
        <v/>
      </c>
      <c r="W2206" s="28" t="str">
        <f>IF(記入用!P2206="","",ROUNDDOWN(記入用!P2206,0))</f>
        <v/>
      </c>
    </row>
    <row r="2207" spans="1:23">
      <c r="A2207" s="28" t="str">
        <f>IF(記入用!A2207="","",記入用!A2207)</f>
        <v/>
      </c>
      <c r="B2207" s="28" t="str">
        <f>IF(記入用!B2207="","",記入用!B2207)</f>
        <v/>
      </c>
      <c r="C2207" s="28" t="str">
        <f>IF(記入用!C2207="","",記入用!C2207)</f>
        <v/>
      </c>
      <c r="D2207" s="28" t="str">
        <f>IF(記入用!D2207="","",記入用!D2207)</f>
        <v/>
      </c>
      <c r="E2207" s="28" t="str">
        <f>IF(記入用!E2207="","",記入用!E2207)</f>
        <v/>
      </c>
      <c r="F2207" s="28" t="str">
        <f>IF(記入用!F2207="","",記入用!F2207)</f>
        <v/>
      </c>
      <c r="G2207" s="28" t="str">
        <f>IF(OR(記入用!G2207=0,記入用!H2207=0),"",ROUND((記入用!G2207+記入用!H2207)/2,0))</f>
        <v/>
      </c>
      <c r="I2207" s="28" t="str">
        <f>IF(記入用!I2207="","",記入用!I2207)</f>
        <v/>
      </c>
      <c r="K2207" s="28" t="str">
        <f>IF(記入用!J2207="","",ROUNDDOWN(記入用!J2207,0))</f>
        <v/>
      </c>
      <c r="M2207" s="28" t="str">
        <f>IF(記入用!K2207="","",記入用!K2207)</f>
        <v/>
      </c>
      <c r="O2207" s="28" t="str">
        <f>IF(記入用!M2207="","",記入用!M2207)</f>
        <v/>
      </c>
      <c r="Q2207" s="28" t="str">
        <f>IF(記入用!L2207="","",記入用!L2207)</f>
        <v/>
      </c>
      <c r="S2207" s="28" t="str">
        <f>IF(記入用!N2207="","",ROUNDUP(記入用!N2207,1))</f>
        <v/>
      </c>
      <c r="U2207" s="28" t="str">
        <f>IF(記入用!O2207="","",ROUNDDOWN(記入用!O2207,0))</f>
        <v/>
      </c>
      <c r="W2207" s="28" t="str">
        <f>IF(記入用!P2207="","",ROUNDDOWN(記入用!P2207,0))</f>
        <v/>
      </c>
    </row>
    <row r="2208" spans="1:23">
      <c r="A2208" s="28" t="str">
        <f>IF(記入用!A2208="","",記入用!A2208)</f>
        <v/>
      </c>
      <c r="B2208" s="28" t="str">
        <f>IF(記入用!B2208="","",記入用!B2208)</f>
        <v/>
      </c>
      <c r="C2208" s="28" t="str">
        <f>IF(記入用!C2208="","",記入用!C2208)</f>
        <v/>
      </c>
      <c r="D2208" s="28" t="str">
        <f>IF(記入用!D2208="","",記入用!D2208)</f>
        <v/>
      </c>
      <c r="E2208" s="28" t="str">
        <f>IF(記入用!E2208="","",記入用!E2208)</f>
        <v/>
      </c>
      <c r="F2208" s="28" t="str">
        <f>IF(記入用!F2208="","",記入用!F2208)</f>
        <v/>
      </c>
      <c r="G2208" s="28" t="str">
        <f>IF(OR(記入用!G2208=0,記入用!H2208=0),"",ROUND((記入用!G2208+記入用!H2208)/2,0))</f>
        <v/>
      </c>
      <c r="I2208" s="28" t="str">
        <f>IF(記入用!I2208="","",記入用!I2208)</f>
        <v/>
      </c>
      <c r="K2208" s="28" t="str">
        <f>IF(記入用!J2208="","",ROUNDDOWN(記入用!J2208,0))</f>
        <v/>
      </c>
      <c r="M2208" s="28" t="str">
        <f>IF(記入用!K2208="","",記入用!K2208)</f>
        <v/>
      </c>
      <c r="O2208" s="28" t="str">
        <f>IF(記入用!M2208="","",記入用!M2208)</f>
        <v/>
      </c>
      <c r="Q2208" s="28" t="str">
        <f>IF(記入用!L2208="","",記入用!L2208)</f>
        <v/>
      </c>
      <c r="S2208" s="28" t="str">
        <f>IF(記入用!N2208="","",ROUNDUP(記入用!N2208,1))</f>
        <v/>
      </c>
      <c r="U2208" s="28" t="str">
        <f>IF(記入用!O2208="","",ROUNDDOWN(記入用!O2208,0))</f>
        <v/>
      </c>
      <c r="W2208" s="28" t="str">
        <f>IF(記入用!P2208="","",ROUNDDOWN(記入用!P2208,0))</f>
        <v/>
      </c>
    </row>
    <row r="2209" spans="1:23">
      <c r="A2209" s="28" t="str">
        <f>IF(記入用!A2209="","",記入用!A2209)</f>
        <v/>
      </c>
      <c r="B2209" s="28" t="str">
        <f>IF(記入用!B2209="","",記入用!B2209)</f>
        <v/>
      </c>
      <c r="C2209" s="28" t="str">
        <f>IF(記入用!C2209="","",記入用!C2209)</f>
        <v/>
      </c>
      <c r="D2209" s="28" t="str">
        <f>IF(記入用!D2209="","",記入用!D2209)</f>
        <v/>
      </c>
      <c r="E2209" s="28" t="str">
        <f>IF(記入用!E2209="","",記入用!E2209)</f>
        <v/>
      </c>
      <c r="F2209" s="28" t="str">
        <f>IF(記入用!F2209="","",記入用!F2209)</f>
        <v/>
      </c>
      <c r="G2209" s="28" t="str">
        <f>IF(OR(記入用!G2209=0,記入用!H2209=0),"",ROUND((記入用!G2209+記入用!H2209)/2,0))</f>
        <v/>
      </c>
      <c r="I2209" s="28" t="str">
        <f>IF(記入用!I2209="","",記入用!I2209)</f>
        <v/>
      </c>
      <c r="K2209" s="28" t="str">
        <f>IF(記入用!J2209="","",ROUNDDOWN(記入用!J2209,0))</f>
        <v/>
      </c>
      <c r="M2209" s="28" t="str">
        <f>IF(記入用!K2209="","",記入用!K2209)</f>
        <v/>
      </c>
      <c r="O2209" s="28" t="str">
        <f>IF(記入用!M2209="","",記入用!M2209)</f>
        <v/>
      </c>
      <c r="Q2209" s="28" t="str">
        <f>IF(記入用!L2209="","",記入用!L2209)</f>
        <v/>
      </c>
      <c r="S2209" s="28" t="str">
        <f>IF(記入用!N2209="","",ROUNDUP(記入用!N2209,1))</f>
        <v/>
      </c>
      <c r="U2209" s="28" t="str">
        <f>IF(記入用!O2209="","",ROUNDDOWN(記入用!O2209,0))</f>
        <v/>
      </c>
      <c r="W2209" s="28" t="str">
        <f>IF(記入用!P2209="","",ROUNDDOWN(記入用!P2209,0))</f>
        <v/>
      </c>
    </row>
    <row r="2210" spans="1:23">
      <c r="A2210" s="28" t="str">
        <f>IF(記入用!A2210="","",記入用!A2210)</f>
        <v/>
      </c>
      <c r="B2210" s="28" t="str">
        <f>IF(記入用!B2210="","",記入用!B2210)</f>
        <v/>
      </c>
      <c r="C2210" s="28" t="str">
        <f>IF(記入用!C2210="","",記入用!C2210)</f>
        <v/>
      </c>
      <c r="D2210" s="28" t="str">
        <f>IF(記入用!D2210="","",記入用!D2210)</f>
        <v/>
      </c>
      <c r="E2210" s="28" t="str">
        <f>IF(記入用!E2210="","",記入用!E2210)</f>
        <v/>
      </c>
      <c r="F2210" s="28" t="str">
        <f>IF(記入用!F2210="","",記入用!F2210)</f>
        <v/>
      </c>
      <c r="G2210" s="28" t="str">
        <f>IF(OR(記入用!G2210=0,記入用!H2210=0),"",ROUND((記入用!G2210+記入用!H2210)/2,0))</f>
        <v/>
      </c>
      <c r="I2210" s="28" t="str">
        <f>IF(記入用!I2210="","",記入用!I2210)</f>
        <v/>
      </c>
      <c r="K2210" s="28" t="str">
        <f>IF(記入用!J2210="","",ROUNDDOWN(記入用!J2210,0))</f>
        <v/>
      </c>
      <c r="M2210" s="28" t="str">
        <f>IF(記入用!K2210="","",記入用!K2210)</f>
        <v/>
      </c>
      <c r="O2210" s="28" t="str">
        <f>IF(記入用!M2210="","",記入用!M2210)</f>
        <v/>
      </c>
      <c r="Q2210" s="28" t="str">
        <f>IF(記入用!L2210="","",記入用!L2210)</f>
        <v/>
      </c>
      <c r="S2210" s="28" t="str">
        <f>IF(記入用!N2210="","",ROUNDUP(記入用!N2210,1))</f>
        <v/>
      </c>
      <c r="U2210" s="28" t="str">
        <f>IF(記入用!O2210="","",ROUNDDOWN(記入用!O2210,0))</f>
        <v/>
      </c>
      <c r="W2210" s="28" t="str">
        <f>IF(記入用!P2210="","",ROUNDDOWN(記入用!P2210,0))</f>
        <v/>
      </c>
    </row>
    <row r="2211" spans="1:23">
      <c r="A2211" s="28" t="str">
        <f>IF(記入用!A2211="","",記入用!A2211)</f>
        <v/>
      </c>
      <c r="B2211" s="28" t="str">
        <f>IF(記入用!B2211="","",記入用!B2211)</f>
        <v/>
      </c>
      <c r="C2211" s="28" t="str">
        <f>IF(記入用!C2211="","",記入用!C2211)</f>
        <v/>
      </c>
      <c r="D2211" s="28" t="str">
        <f>IF(記入用!D2211="","",記入用!D2211)</f>
        <v/>
      </c>
      <c r="E2211" s="28" t="str">
        <f>IF(記入用!E2211="","",記入用!E2211)</f>
        <v/>
      </c>
      <c r="F2211" s="28" t="str">
        <f>IF(記入用!F2211="","",記入用!F2211)</f>
        <v/>
      </c>
      <c r="G2211" s="28" t="str">
        <f>IF(OR(記入用!G2211=0,記入用!H2211=0),"",ROUND((記入用!G2211+記入用!H2211)/2,0))</f>
        <v/>
      </c>
      <c r="I2211" s="28" t="str">
        <f>IF(記入用!I2211="","",記入用!I2211)</f>
        <v/>
      </c>
      <c r="K2211" s="28" t="str">
        <f>IF(記入用!J2211="","",ROUNDDOWN(記入用!J2211,0))</f>
        <v/>
      </c>
      <c r="M2211" s="28" t="str">
        <f>IF(記入用!K2211="","",記入用!K2211)</f>
        <v/>
      </c>
      <c r="O2211" s="28" t="str">
        <f>IF(記入用!M2211="","",記入用!M2211)</f>
        <v/>
      </c>
      <c r="Q2211" s="28" t="str">
        <f>IF(記入用!L2211="","",記入用!L2211)</f>
        <v/>
      </c>
      <c r="S2211" s="28" t="str">
        <f>IF(記入用!N2211="","",ROUNDUP(記入用!N2211,1))</f>
        <v/>
      </c>
      <c r="U2211" s="28" t="str">
        <f>IF(記入用!O2211="","",ROUNDDOWN(記入用!O2211,0))</f>
        <v/>
      </c>
      <c r="W2211" s="28" t="str">
        <f>IF(記入用!P2211="","",ROUNDDOWN(記入用!P2211,0))</f>
        <v/>
      </c>
    </row>
    <row r="2212" spans="1:23">
      <c r="A2212" s="28" t="str">
        <f>IF(記入用!A2212="","",記入用!A2212)</f>
        <v/>
      </c>
      <c r="B2212" s="28" t="str">
        <f>IF(記入用!B2212="","",記入用!B2212)</f>
        <v/>
      </c>
      <c r="C2212" s="28" t="str">
        <f>IF(記入用!C2212="","",記入用!C2212)</f>
        <v/>
      </c>
      <c r="D2212" s="28" t="str">
        <f>IF(記入用!D2212="","",記入用!D2212)</f>
        <v/>
      </c>
      <c r="E2212" s="28" t="str">
        <f>IF(記入用!E2212="","",記入用!E2212)</f>
        <v/>
      </c>
      <c r="F2212" s="28" t="str">
        <f>IF(記入用!F2212="","",記入用!F2212)</f>
        <v/>
      </c>
      <c r="G2212" s="28" t="str">
        <f>IF(OR(記入用!G2212=0,記入用!H2212=0),"",ROUND((記入用!G2212+記入用!H2212)/2,0))</f>
        <v/>
      </c>
      <c r="I2212" s="28" t="str">
        <f>IF(記入用!I2212="","",記入用!I2212)</f>
        <v/>
      </c>
      <c r="K2212" s="28" t="str">
        <f>IF(記入用!J2212="","",ROUNDDOWN(記入用!J2212,0))</f>
        <v/>
      </c>
      <c r="M2212" s="28" t="str">
        <f>IF(記入用!K2212="","",記入用!K2212)</f>
        <v/>
      </c>
      <c r="O2212" s="28" t="str">
        <f>IF(記入用!M2212="","",記入用!M2212)</f>
        <v/>
      </c>
      <c r="Q2212" s="28" t="str">
        <f>IF(記入用!L2212="","",記入用!L2212)</f>
        <v/>
      </c>
      <c r="S2212" s="28" t="str">
        <f>IF(記入用!N2212="","",ROUNDUP(記入用!N2212,1))</f>
        <v/>
      </c>
      <c r="U2212" s="28" t="str">
        <f>IF(記入用!O2212="","",ROUNDDOWN(記入用!O2212,0))</f>
        <v/>
      </c>
      <c r="W2212" s="28" t="str">
        <f>IF(記入用!P2212="","",ROUNDDOWN(記入用!P2212,0))</f>
        <v/>
      </c>
    </row>
    <row r="2213" spans="1:23">
      <c r="A2213" s="28" t="str">
        <f>IF(記入用!A2213="","",記入用!A2213)</f>
        <v/>
      </c>
      <c r="B2213" s="28" t="str">
        <f>IF(記入用!B2213="","",記入用!B2213)</f>
        <v/>
      </c>
      <c r="C2213" s="28" t="str">
        <f>IF(記入用!C2213="","",記入用!C2213)</f>
        <v/>
      </c>
      <c r="D2213" s="28" t="str">
        <f>IF(記入用!D2213="","",記入用!D2213)</f>
        <v/>
      </c>
      <c r="E2213" s="28" t="str">
        <f>IF(記入用!E2213="","",記入用!E2213)</f>
        <v/>
      </c>
      <c r="F2213" s="28" t="str">
        <f>IF(記入用!F2213="","",記入用!F2213)</f>
        <v/>
      </c>
      <c r="G2213" s="28" t="str">
        <f>IF(OR(記入用!G2213=0,記入用!H2213=0),"",ROUND((記入用!G2213+記入用!H2213)/2,0))</f>
        <v/>
      </c>
      <c r="I2213" s="28" t="str">
        <f>IF(記入用!I2213="","",記入用!I2213)</f>
        <v/>
      </c>
      <c r="K2213" s="28" t="str">
        <f>IF(記入用!J2213="","",ROUNDDOWN(記入用!J2213,0))</f>
        <v/>
      </c>
      <c r="M2213" s="28" t="str">
        <f>IF(記入用!K2213="","",記入用!K2213)</f>
        <v/>
      </c>
      <c r="O2213" s="28" t="str">
        <f>IF(記入用!M2213="","",記入用!M2213)</f>
        <v/>
      </c>
      <c r="Q2213" s="28" t="str">
        <f>IF(記入用!L2213="","",記入用!L2213)</f>
        <v/>
      </c>
      <c r="S2213" s="28" t="str">
        <f>IF(記入用!N2213="","",ROUNDUP(記入用!N2213,1))</f>
        <v/>
      </c>
      <c r="U2213" s="28" t="str">
        <f>IF(記入用!O2213="","",ROUNDDOWN(記入用!O2213,0))</f>
        <v/>
      </c>
      <c r="W2213" s="28" t="str">
        <f>IF(記入用!P2213="","",ROUNDDOWN(記入用!P2213,0))</f>
        <v/>
      </c>
    </row>
    <row r="2214" spans="1:23">
      <c r="A2214" s="28" t="str">
        <f>IF(記入用!A2214="","",記入用!A2214)</f>
        <v/>
      </c>
      <c r="B2214" s="28" t="str">
        <f>IF(記入用!B2214="","",記入用!B2214)</f>
        <v/>
      </c>
      <c r="C2214" s="28" t="str">
        <f>IF(記入用!C2214="","",記入用!C2214)</f>
        <v/>
      </c>
      <c r="D2214" s="28" t="str">
        <f>IF(記入用!D2214="","",記入用!D2214)</f>
        <v/>
      </c>
      <c r="E2214" s="28" t="str">
        <f>IF(記入用!E2214="","",記入用!E2214)</f>
        <v/>
      </c>
      <c r="F2214" s="28" t="str">
        <f>IF(記入用!F2214="","",記入用!F2214)</f>
        <v/>
      </c>
      <c r="G2214" s="28" t="str">
        <f>IF(OR(記入用!G2214=0,記入用!H2214=0),"",ROUND((記入用!G2214+記入用!H2214)/2,0))</f>
        <v/>
      </c>
      <c r="I2214" s="28" t="str">
        <f>IF(記入用!I2214="","",記入用!I2214)</f>
        <v/>
      </c>
      <c r="K2214" s="28" t="str">
        <f>IF(記入用!J2214="","",ROUNDDOWN(記入用!J2214,0))</f>
        <v/>
      </c>
      <c r="M2214" s="28" t="str">
        <f>IF(記入用!K2214="","",記入用!K2214)</f>
        <v/>
      </c>
      <c r="O2214" s="28" t="str">
        <f>IF(記入用!M2214="","",記入用!M2214)</f>
        <v/>
      </c>
      <c r="Q2214" s="28" t="str">
        <f>IF(記入用!L2214="","",記入用!L2214)</f>
        <v/>
      </c>
      <c r="S2214" s="28" t="str">
        <f>IF(記入用!N2214="","",ROUNDUP(記入用!N2214,1))</f>
        <v/>
      </c>
      <c r="U2214" s="28" t="str">
        <f>IF(記入用!O2214="","",ROUNDDOWN(記入用!O2214,0))</f>
        <v/>
      </c>
      <c r="W2214" s="28" t="str">
        <f>IF(記入用!P2214="","",ROUNDDOWN(記入用!P2214,0))</f>
        <v/>
      </c>
    </row>
    <row r="2215" spans="1:23">
      <c r="A2215" s="28" t="str">
        <f>IF(記入用!A2215="","",記入用!A2215)</f>
        <v/>
      </c>
      <c r="B2215" s="28" t="str">
        <f>IF(記入用!B2215="","",記入用!B2215)</f>
        <v/>
      </c>
      <c r="C2215" s="28" t="str">
        <f>IF(記入用!C2215="","",記入用!C2215)</f>
        <v/>
      </c>
      <c r="D2215" s="28" t="str">
        <f>IF(記入用!D2215="","",記入用!D2215)</f>
        <v/>
      </c>
      <c r="E2215" s="28" t="str">
        <f>IF(記入用!E2215="","",記入用!E2215)</f>
        <v/>
      </c>
      <c r="F2215" s="28" t="str">
        <f>IF(記入用!F2215="","",記入用!F2215)</f>
        <v/>
      </c>
      <c r="G2215" s="28" t="str">
        <f>IF(OR(記入用!G2215=0,記入用!H2215=0),"",ROUND((記入用!G2215+記入用!H2215)/2,0))</f>
        <v/>
      </c>
      <c r="I2215" s="28" t="str">
        <f>IF(記入用!I2215="","",記入用!I2215)</f>
        <v/>
      </c>
      <c r="K2215" s="28" t="str">
        <f>IF(記入用!J2215="","",ROUNDDOWN(記入用!J2215,0))</f>
        <v/>
      </c>
      <c r="M2215" s="28" t="str">
        <f>IF(記入用!K2215="","",記入用!K2215)</f>
        <v/>
      </c>
      <c r="O2215" s="28" t="str">
        <f>IF(記入用!M2215="","",記入用!M2215)</f>
        <v/>
      </c>
      <c r="Q2215" s="28" t="str">
        <f>IF(記入用!L2215="","",記入用!L2215)</f>
        <v/>
      </c>
      <c r="S2215" s="28" t="str">
        <f>IF(記入用!N2215="","",ROUNDUP(記入用!N2215,1))</f>
        <v/>
      </c>
      <c r="U2215" s="28" t="str">
        <f>IF(記入用!O2215="","",ROUNDDOWN(記入用!O2215,0))</f>
        <v/>
      </c>
      <c r="W2215" s="28" t="str">
        <f>IF(記入用!P2215="","",ROUNDDOWN(記入用!P2215,0))</f>
        <v/>
      </c>
    </row>
    <row r="2216" spans="1:23">
      <c r="A2216" s="28" t="str">
        <f>IF(記入用!A2216="","",記入用!A2216)</f>
        <v/>
      </c>
      <c r="B2216" s="28" t="str">
        <f>IF(記入用!B2216="","",記入用!B2216)</f>
        <v/>
      </c>
      <c r="C2216" s="28" t="str">
        <f>IF(記入用!C2216="","",記入用!C2216)</f>
        <v/>
      </c>
      <c r="D2216" s="28" t="str">
        <f>IF(記入用!D2216="","",記入用!D2216)</f>
        <v/>
      </c>
      <c r="E2216" s="28" t="str">
        <f>IF(記入用!E2216="","",記入用!E2216)</f>
        <v/>
      </c>
      <c r="F2216" s="28" t="str">
        <f>IF(記入用!F2216="","",記入用!F2216)</f>
        <v/>
      </c>
      <c r="G2216" s="28" t="str">
        <f>IF(OR(記入用!G2216=0,記入用!H2216=0),"",ROUND((記入用!G2216+記入用!H2216)/2,0))</f>
        <v/>
      </c>
      <c r="I2216" s="28" t="str">
        <f>IF(記入用!I2216="","",記入用!I2216)</f>
        <v/>
      </c>
      <c r="K2216" s="28" t="str">
        <f>IF(記入用!J2216="","",ROUNDDOWN(記入用!J2216,0))</f>
        <v/>
      </c>
      <c r="M2216" s="28" t="str">
        <f>IF(記入用!K2216="","",記入用!K2216)</f>
        <v/>
      </c>
      <c r="O2216" s="28" t="str">
        <f>IF(記入用!M2216="","",記入用!M2216)</f>
        <v/>
      </c>
      <c r="Q2216" s="28" t="str">
        <f>IF(記入用!L2216="","",記入用!L2216)</f>
        <v/>
      </c>
      <c r="S2216" s="28" t="str">
        <f>IF(記入用!N2216="","",ROUNDUP(記入用!N2216,1))</f>
        <v/>
      </c>
      <c r="U2216" s="28" t="str">
        <f>IF(記入用!O2216="","",ROUNDDOWN(記入用!O2216,0))</f>
        <v/>
      </c>
      <c r="W2216" s="28" t="str">
        <f>IF(記入用!P2216="","",ROUNDDOWN(記入用!P2216,0))</f>
        <v/>
      </c>
    </row>
    <row r="2217" spans="1:23">
      <c r="A2217" s="28" t="str">
        <f>IF(記入用!A2217="","",記入用!A2217)</f>
        <v/>
      </c>
      <c r="B2217" s="28" t="str">
        <f>IF(記入用!B2217="","",記入用!B2217)</f>
        <v/>
      </c>
      <c r="C2217" s="28" t="str">
        <f>IF(記入用!C2217="","",記入用!C2217)</f>
        <v/>
      </c>
      <c r="D2217" s="28" t="str">
        <f>IF(記入用!D2217="","",記入用!D2217)</f>
        <v/>
      </c>
      <c r="E2217" s="28" t="str">
        <f>IF(記入用!E2217="","",記入用!E2217)</f>
        <v/>
      </c>
      <c r="F2217" s="28" t="str">
        <f>IF(記入用!F2217="","",記入用!F2217)</f>
        <v/>
      </c>
      <c r="G2217" s="28" t="str">
        <f>IF(OR(記入用!G2217=0,記入用!H2217=0),"",ROUND((記入用!G2217+記入用!H2217)/2,0))</f>
        <v/>
      </c>
      <c r="I2217" s="28" t="str">
        <f>IF(記入用!I2217="","",記入用!I2217)</f>
        <v/>
      </c>
      <c r="K2217" s="28" t="str">
        <f>IF(記入用!J2217="","",ROUNDDOWN(記入用!J2217,0))</f>
        <v/>
      </c>
      <c r="M2217" s="28" t="str">
        <f>IF(記入用!K2217="","",記入用!K2217)</f>
        <v/>
      </c>
      <c r="O2217" s="28" t="str">
        <f>IF(記入用!M2217="","",記入用!M2217)</f>
        <v/>
      </c>
      <c r="Q2217" s="28" t="str">
        <f>IF(記入用!L2217="","",記入用!L2217)</f>
        <v/>
      </c>
      <c r="S2217" s="28" t="str">
        <f>IF(記入用!N2217="","",ROUNDUP(記入用!N2217,1))</f>
        <v/>
      </c>
      <c r="U2217" s="28" t="str">
        <f>IF(記入用!O2217="","",ROUNDDOWN(記入用!O2217,0))</f>
        <v/>
      </c>
      <c r="W2217" s="28" t="str">
        <f>IF(記入用!P2217="","",ROUNDDOWN(記入用!P2217,0))</f>
        <v/>
      </c>
    </row>
    <row r="2218" spans="1:23">
      <c r="A2218" s="28" t="str">
        <f>IF(記入用!A2218="","",記入用!A2218)</f>
        <v/>
      </c>
      <c r="B2218" s="28" t="str">
        <f>IF(記入用!B2218="","",記入用!B2218)</f>
        <v/>
      </c>
      <c r="C2218" s="28" t="str">
        <f>IF(記入用!C2218="","",記入用!C2218)</f>
        <v/>
      </c>
      <c r="D2218" s="28" t="str">
        <f>IF(記入用!D2218="","",記入用!D2218)</f>
        <v/>
      </c>
      <c r="E2218" s="28" t="str">
        <f>IF(記入用!E2218="","",記入用!E2218)</f>
        <v/>
      </c>
      <c r="F2218" s="28" t="str">
        <f>IF(記入用!F2218="","",記入用!F2218)</f>
        <v/>
      </c>
      <c r="G2218" s="28" t="str">
        <f>IF(OR(記入用!G2218=0,記入用!H2218=0),"",ROUND((記入用!G2218+記入用!H2218)/2,0))</f>
        <v/>
      </c>
      <c r="I2218" s="28" t="str">
        <f>IF(記入用!I2218="","",記入用!I2218)</f>
        <v/>
      </c>
      <c r="K2218" s="28" t="str">
        <f>IF(記入用!J2218="","",ROUNDDOWN(記入用!J2218,0))</f>
        <v/>
      </c>
      <c r="M2218" s="28" t="str">
        <f>IF(記入用!K2218="","",記入用!K2218)</f>
        <v/>
      </c>
      <c r="O2218" s="28" t="str">
        <f>IF(記入用!M2218="","",記入用!M2218)</f>
        <v/>
      </c>
      <c r="Q2218" s="28" t="str">
        <f>IF(記入用!L2218="","",記入用!L2218)</f>
        <v/>
      </c>
      <c r="S2218" s="28" t="str">
        <f>IF(記入用!N2218="","",ROUNDUP(記入用!N2218,1))</f>
        <v/>
      </c>
      <c r="U2218" s="28" t="str">
        <f>IF(記入用!O2218="","",ROUNDDOWN(記入用!O2218,0))</f>
        <v/>
      </c>
      <c r="W2218" s="28" t="str">
        <f>IF(記入用!P2218="","",ROUNDDOWN(記入用!P2218,0))</f>
        <v/>
      </c>
    </row>
    <row r="2219" spans="1:23">
      <c r="A2219" s="28" t="str">
        <f>IF(記入用!A2219="","",記入用!A2219)</f>
        <v/>
      </c>
      <c r="B2219" s="28" t="str">
        <f>IF(記入用!B2219="","",記入用!B2219)</f>
        <v/>
      </c>
      <c r="C2219" s="28" t="str">
        <f>IF(記入用!C2219="","",記入用!C2219)</f>
        <v/>
      </c>
      <c r="D2219" s="28" t="str">
        <f>IF(記入用!D2219="","",記入用!D2219)</f>
        <v/>
      </c>
      <c r="E2219" s="28" t="str">
        <f>IF(記入用!E2219="","",記入用!E2219)</f>
        <v/>
      </c>
      <c r="F2219" s="28" t="str">
        <f>IF(記入用!F2219="","",記入用!F2219)</f>
        <v/>
      </c>
      <c r="G2219" s="28" t="str">
        <f>IF(OR(記入用!G2219=0,記入用!H2219=0),"",ROUND((記入用!G2219+記入用!H2219)/2,0))</f>
        <v/>
      </c>
      <c r="I2219" s="28" t="str">
        <f>IF(記入用!I2219="","",記入用!I2219)</f>
        <v/>
      </c>
      <c r="K2219" s="28" t="str">
        <f>IF(記入用!J2219="","",ROUNDDOWN(記入用!J2219,0))</f>
        <v/>
      </c>
      <c r="M2219" s="28" t="str">
        <f>IF(記入用!K2219="","",記入用!K2219)</f>
        <v/>
      </c>
      <c r="O2219" s="28" t="str">
        <f>IF(記入用!M2219="","",記入用!M2219)</f>
        <v/>
      </c>
      <c r="Q2219" s="28" t="str">
        <f>IF(記入用!L2219="","",記入用!L2219)</f>
        <v/>
      </c>
      <c r="S2219" s="28" t="str">
        <f>IF(記入用!N2219="","",ROUNDUP(記入用!N2219,1))</f>
        <v/>
      </c>
      <c r="U2219" s="28" t="str">
        <f>IF(記入用!O2219="","",ROUNDDOWN(記入用!O2219,0))</f>
        <v/>
      </c>
      <c r="W2219" s="28" t="str">
        <f>IF(記入用!P2219="","",ROUNDDOWN(記入用!P2219,0))</f>
        <v/>
      </c>
    </row>
    <row r="2220" spans="1:23">
      <c r="A2220" s="28" t="str">
        <f>IF(記入用!A2220="","",記入用!A2220)</f>
        <v/>
      </c>
      <c r="B2220" s="28" t="str">
        <f>IF(記入用!B2220="","",記入用!B2220)</f>
        <v/>
      </c>
      <c r="C2220" s="28" t="str">
        <f>IF(記入用!C2220="","",記入用!C2220)</f>
        <v/>
      </c>
      <c r="D2220" s="28" t="str">
        <f>IF(記入用!D2220="","",記入用!D2220)</f>
        <v/>
      </c>
      <c r="E2220" s="28" t="str">
        <f>IF(記入用!E2220="","",記入用!E2220)</f>
        <v/>
      </c>
      <c r="F2220" s="28" t="str">
        <f>IF(記入用!F2220="","",記入用!F2220)</f>
        <v/>
      </c>
      <c r="G2220" s="28" t="str">
        <f>IF(OR(記入用!G2220=0,記入用!H2220=0),"",ROUND((記入用!G2220+記入用!H2220)/2,0))</f>
        <v/>
      </c>
      <c r="I2220" s="28" t="str">
        <f>IF(記入用!I2220="","",記入用!I2220)</f>
        <v/>
      </c>
      <c r="K2220" s="28" t="str">
        <f>IF(記入用!J2220="","",ROUNDDOWN(記入用!J2220,0))</f>
        <v/>
      </c>
      <c r="M2220" s="28" t="str">
        <f>IF(記入用!K2220="","",記入用!K2220)</f>
        <v/>
      </c>
      <c r="O2220" s="28" t="str">
        <f>IF(記入用!M2220="","",記入用!M2220)</f>
        <v/>
      </c>
      <c r="Q2220" s="28" t="str">
        <f>IF(記入用!L2220="","",記入用!L2220)</f>
        <v/>
      </c>
      <c r="S2220" s="28" t="str">
        <f>IF(記入用!N2220="","",ROUNDUP(記入用!N2220,1))</f>
        <v/>
      </c>
      <c r="U2220" s="28" t="str">
        <f>IF(記入用!O2220="","",ROUNDDOWN(記入用!O2220,0))</f>
        <v/>
      </c>
      <c r="W2220" s="28" t="str">
        <f>IF(記入用!P2220="","",ROUNDDOWN(記入用!P2220,0))</f>
        <v/>
      </c>
    </row>
    <row r="2221" spans="1:23">
      <c r="A2221" s="28" t="str">
        <f>IF(記入用!A2221="","",記入用!A2221)</f>
        <v/>
      </c>
      <c r="B2221" s="28" t="str">
        <f>IF(記入用!B2221="","",記入用!B2221)</f>
        <v/>
      </c>
      <c r="C2221" s="28" t="str">
        <f>IF(記入用!C2221="","",記入用!C2221)</f>
        <v/>
      </c>
      <c r="D2221" s="28" t="str">
        <f>IF(記入用!D2221="","",記入用!D2221)</f>
        <v/>
      </c>
      <c r="E2221" s="28" t="str">
        <f>IF(記入用!E2221="","",記入用!E2221)</f>
        <v/>
      </c>
      <c r="F2221" s="28" t="str">
        <f>IF(記入用!F2221="","",記入用!F2221)</f>
        <v/>
      </c>
      <c r="G2221" s="28" t="str">
        <f>IF(OR(記入用!G2221=0,記入用!H2221=0),"",ROUND((記入用!G2221+記入用!H2221)/2,0))</f>
        <v/>
      </c>
      <c r="I2221" s="28" t="str">
        <f>IF(記入用!I2221="","",記入用!I2221)</f>
        <v/>
      </c>
      <c r="K2221" s="28" t="str">
        <f>IF(記入用!J2221="","",ROUNDDOWN(記入用!J2221,0))</f>
        <v/>
      </c>
      <c r="M2221" s="28" t="str">
        <f>IF(記入用!K2221="","",記入用!K2221)</f>
        <v/>
      </c>
      <c r="O2221" s="28" t="str">
        <f>IF(記入用!M2221="","",記入用!M2221)</f>
        <v/>
      </c>
      <c r="Q2221" s="28" t="str">
        <f>IF(記入用!L2221="","",記入用!L2221)</f>
        <v/>
      </c>
      <c r="S2221" s="28" t="str">
        <f>IF(記入用!N2221="","",ROUNDUP(記入用!N2221,1))</f>
        <v/>
      </c>
      <c r="U2221" s="28" t="str">
        <f>IF(記入用!O2221="","",ROUNDDOWN(記入用!O2221,0))</f>
        <v/>
      </c>
      <c r="W2221" s="28" t="str">
        <f>IF(記入用!P2221="","",ROUNDDOWN(記入用!P2221,0))</f>
        <v/>
      </c>
    </row>
    <row r="2222" spans="1:23">
      <c r="A2222" s="28" t="str">
        <f>IF(記入用!A2222="","",記入用!A2222)</f>
        <v/>
      </c>
      <c r="B2222" s="28" t="str">
        <f>IF(記入用!B2222="","",記入用!B2222)</f>
        <v/>
      </c>
      <c r="C2222" s="28" t="str">
        <f>IF(記入用!C2222="","",記入用!C2222)</f>
        <v/>
      </c>
      <c r="D2222" s="28" t="str">
        <f>IF(記入用!D2222="","",記入用!D2222)</f>
        <v/>
      </c>
      <c r="E2222" s="28" t="str">
        <f>IF(記入用!E2222="","",記入用!E2222)</f>
        <v/>
      </c>
      <c r="F2222" s="28" t="str">
        <f>IF(記入用!F2222="","",記入用!F2222)</f>
        <v/>
      </c>
      <c r="G2222" s="28" t="str">
        <f>IF(OR(記入用!G2222=0,記入用!H2222=0),"",ROUND((記入用!G2222+記入用!H2222)/2,0))</f>
        <v/>
      </c>
      <c r="I2222" s="28" t="str">
        <f>IF(記入用!I2222="","",記入用!I2222)</f>
        <v/>
      </c>
      <c r="K2222" s="28" t="str">
        <f>IF(記入用!J2222="","",ROUNDDOWN(記入用!J2222,0))</f>
        <v/>
      </c>
      <c r="M2222" s="28" t="str">
        <f>IF(記入用!K2222="","",記入用!K2222)</f>
        <v/>
      </c>
      <c r="O2222" s="28" t="str">
        <f>IF(記入用!M2222="","",記入用!M2222)</f>
        <v/>
      </c>
      <c r="Q2222" s="28" t="str">
        <f>IF(記入用!L2222="","",記入用!L2222)</f>
        <v/>
      </c>
      <c r="S2222" s="28" t="str">
        <f>IF(記入用!N2222="","",ROUNDUP(記入用!N2222,1))</f>
        <v/>
      </c>
      <c r="U2222" s="28" t="str">
        <f>IF(記入用!O2222="","",ROUNDDOWN(記入用!O2222,0))</f>
        <v/>
      </c>
      <c r="W2222" s="28" t="str">
        <f>IF(記入用!P2222="","",ROUNDDOWN(記入用!P2222,0))</f>
        <v/>
      </c>
    </row>
    <row r="2223" spans="1:23">
      <c r="A2223" s="28" t="str">
        <f>IF(記入用!A2223="","",記入用!A2223)</f>
        <v/>
      </c>
      <c r="B2223" s="28" t="str">
        <f>IF(記入用!B2223="","",記入用!B2223)</f>
        <v/>
      </c>
      <c r="C2223" s="28" t="str">
        <f>IF(記入用!C2223="","",記入用!C2223)</f>
        <v/>
      </c>
      <c r="D2223" s="28" t="str">
        <f>IF(記入用!D2223="","",記入用!D2223)</f>
        <v/>
      </c>
      <c r="E2223" s="28" t="str">
        <f>IF(記入用!E2223="","",記入用!E2223)</f>
        <v/>
      </c>
      <c r="F2223" s="28" t="str">
        <f>IF(記入用!F2223="","",記入用!F2223)</f>
        <v/>
      </c>
      <c r="G2223" s="28" t="str">
        <f>IF(OR(記入用!G2223=0,記入用!H2223=0),"",ROUND((記入用!G2223+記入用!H2223)/2,0))</f>
        <v/>
      </c>
      <c r="I2223" s="28" t="str">
        <f>IF(記入用!I2223="","",記入用!I2223)</f>
        <v/>
      </c>
      <c r="K2223" s="28" t="str">
        <f>IF(記入用!J2223="","",ROUNDDOWN(記入用!J2223,0))</f>
        <v/>
      </c>
      <c r="M2223" s="28" t="str">
        <f>IF(記入用!K2223="","",記入用!K2223)</f>
        <v/>
      </c>
      <c r="O2223" s="28" t="str">
        <f>IF(記入用!M2223="","",記入用!M2223)</f>
        <v/>
      </c>
      <c r="Q2223" s="28" t="str">
        <f>IF(記入用!L2223="","",記入用!L2223)</f>
        <v/>
      </c>
      <c r="S2223" s="28" t="str">
        <f>IF(記入用!N2223="","",ROUNDUP(記入用!N2223,1))</f>
        <v/>
      </c>
      <c r="U2223" s="28" t="str">
        <f>IF(記入用!O2223="","",ROUNDDOWN(記入用!O2223,0))</f>
        <v/>
      </c>
      <c r="W2223" s="28" t="str">
        <f>IF(記入用!P2223="","",ROUNDDOWN(記入用!P2223,0))</f>
        <v/>
      </c>
    </row>
    <row r="2224" spans="1:23">
      <c r="A2224" s="28" t="str">
        <f>IF(記入用!A2224="","",記入用!A2224)</f>
        <v/>
      </c>
      <c r="B2224" s="28" t="str">
        <f>IF(記入用!B2224="","",記入用!B2224)</f>
        <v/>
      </c>
      <c r="C2224" s="28" t="str">
        <f>IF(記入用!C2224="","",記入用!C2224)</f>
        <v/>
      </c>
      <c r="D2224" s="28" t="str">
        <f>IF(記入用!D2224="","",記入用!D2224)</f>
        <v/>
      </c>
      <c r="E2224" s="28" t="str">
        <f>IF(記入用!E2224="","",記入用!E2224)</f>
        <v/>
      </c>
      <c r="F2224" s="28" t="str">
        <f>IF(記入用!F2224="","",記入用!F2224)</f>
        <v/>
      </c>
      <c r="G2224" s="28" t="str">
        <f>IF(OR(記入用!G2224=0,記入用!H2224=0),"",ROUND((記入用!G2224+記入用!H2224)/2,0))</f>
        <v/>
      </c>
      <c r="I2224" s="28" t="str">
        <f>IF(記入用!I2224="","",記入用!I2224)</f>
        <v/>
      </c>
      <c r="K2224" s="28" t="str">
        <f>IF(記入用!J2224="","",ROUNDDOWN(記入用!J2224,0))</f>
        <v/>
      </c>
      <c r="M2224" s="28" t="str">
        <f>IF(記入用!K2224="","",記入用!K2224)</f>
        <v/>
      </c>
      <c r="O2224" s="28" t="str">
        <f>IF(記入用!M2224="","",記入用!M2224)</f>
        <v/>
      </c>
      <c r="Q2224" s="28" t="str">
        <f>IF(記入用!L2224="","",記入用!L2224)</f>
        <v/>
      </c>
      <c r="S2224" s="28" t="str">
        <f>IF(記入用!N2224="","",ROUNDUP(記入用!N2224,1))</f>
        <v/>
      </c>
      <c r="U2224" s="28" t="str">
        <f>IF(記入用!O2224="","",ROUNDDOWN(記入用!O2224,0))</f>
        <v/>
      </c>
      <c r="W2224" s="28" t="str">
        <f>IF(記入用!P2224="","",ROUNDDOWN(記入用!P2224,0))</f>
        <v/>
      </c>
    </row>
    <row r="2225" spans="1:23">
      <c r="A2225" s="28" t="str">
        <f>IF(記入用!A2225="","",記入用!A2225)</f>
        <v/>
      </c>
      <c r="B2225" s="28" t="str">
        <f>IF(記入用!B2225="","",記入用!B2225)</f>
        <v/>
      </c>
      <c r="C2225" s="28" t="str">
        <f>IF(記入用!C2225="","",記入用!C2225)</f>
        <v/>
      </c>
      <c r="D2225" s="28" t="str">
        <f>IF(記入用!D2225="","",記入用!D2225)</f>
        <v/>
      </c>
      <c r="E2225" s="28" t="str">
        <f>IF(記入用!E2225="","",記入用!E2225)</f>
        <v/>
      </c>
      <c r="F2225" s="28" t="str">
        <f>IF(記入用!F2225="","",記入用!F2225)</f>
        <v/>
      </c>
      <c r="G2225" s="28" t="str">
        <f>IF(OR(記入用!G2225=0,記入用!H2225=0),"",ROUND((記入用!G2225+記入用!H2225)/2,0))</f>
        <v/>
      </c>
      <c r="I2225" s="28" t="str">
        <f>IF(記入用!I2225="","",記入用!I2225)</f>
        <v/>
      </c>
      <c r="K2225" s="28" t="str">
        <f>IF(記入用!J2225="","",ROUNDDOWN(記入用!J2225,0))</f>
        <v/>
      </c>
      <c r="M2225" s="28" t="str">
        <f>IF(記入用!K2225="","",記入用!K2225)</f>
        <v/>
      </c>
      <c r="O2225" s="28" t="str">
        <f>IF(記入用!M2225="","",記入用!M2225)</f>
        <v/>
      </c>
      <c r="Q2225" s="28" t="str">
        <f>IF(記入用!L2225="","",記入用!L2225)</f>
        <v/>
      </c>
      <c r="S2225" s="28" t="str">
        <f>IF(記入用!N2225="","",ROUNDUP(記入用!N2225,1))</f>
        <v/>
      </c>
      <c r="U2225" s="28" t="str">
        <f>IF(記入用!O2225="","",ROUNDDOWN(記入用!O2225,0))</f>
        <v/>
      </c>
      <c r="W2225" s="28" t="str">
        <f>IF(記入用!P2225="","",ROUNDDOWN(記入用!P2225,0))</f>
        <v/>
      </c>
    </row>
    <row r="2226" spans="1:23">
      <c r="A2226" s="28" t="str">
        <f>IF(記入用!A2226="","",記入用!A2226)</f>
        <v/>
      </c>
      <c r="B2226" s="28" t="str">
        <f>IF(記入用!B2226="","",記入用!B2226)</f>
        <v/>
      </c>
      <c r="C2226" s="28" t="str">
        <f>IF(記入用!C2226="","",記入用!C2226)</f>
        <v/>
      </c>
      <c r="D2226" s="28" t="str">
        <f>IF(記入用!D2226="","",記入用!D2226)</f>
        <v/>
      </c>
      <c r="E2226" s="28" t="str">
        <f>IF(記入用!E2226="","",記入用!E2226)</f>
        <v/>
      </c>
      <c r="F2226" s="28" t="str">
        <f>IF(記入用!F2226="","",記入用!F2226)</f>
        <v/>
      </c>
      <c r="G2226" s="28" t="str">
        <f>IF(OR(記入用!G2226=0,記入用!H2226=0),"",ROUND((記入用!G2226+記入用!H2226)/2,0))</f>
        <v/>
      </c>
      <c r="I2226" s="28" t="str">
        <f>IF(記入用!I2226="","",記入用!I2226)</f>
        <v/>
      </c>
      <c r="K2226" s="28" t="str">
        <f>IF(記入用!J2226="","",ROUNDDOWN(記入用!J2226,0))</f>
        <v/>
      </c>
      <c r="M2226" s="28" t="str">
        <f>IF(記入用!K2226="","",記入用!K2226)</f>
        <v/>
      </c>
      <c r="O2226" s="28" t="str">
        <f>IF(記入用!M2226="","",記入用!M2226)</f>
        <v/>
      </c>
      <c r="Q2226" s="28" t="str">
        <f>IF(記入用!L2226="","",記入用!L2226)</f>
        <v/>
      </c>
      <c r="S2226" s="28" t="str">
        <f>IF(記入用!N2226="","",ROUNDUP(記入用!N2226,1))</f>
        <v/>
      </c>
      <c r="U2226" s="28" t="str">
        <f>IF(記入用!O2226="","",ROUNDDOWN(記入用!O2226,0))</f>
        <v/>
      </c>
      <c r="W2226" s="28" t="str">
        <f>IF(記入用!P2226="","",ROUNDDOWN(記入用!P2226,0))</f>
        <v/>
      </c>
    </row>
    <row r="2227" spans="1:23">
      <c r="A2227" s="28" t="str">
        <f>IF(記入用!A2227="","",記入用!A2227)</f>
        <v/>
      </c>
      <c r="B2227" s="28" t="str">
        <f>IF(記入用!B2227="","",記入用!B2227)</f>
        <v/>
      </c>
      <c r="C2227" s="28" t="str">
        <f>IF(記入用!C2227="","",記入用!C2227)</f>
        <v/>
      </c>
      <c r="D2227" s="28" t="str">
        <f>IF(記入用!D2227="","",記入用!D2227)</f>
        <v/>
      </c>
      <c r="E2227" s="28" t="str">
        <f>IF(記入用!E2227="","",記入用!E2227)</f>
        <v/>
      </c>
      <c r="F2227" s="28" t="str">
        <f>IF(記入用!F2227="","",記入用!F2227)</f>
        <v/>
      </c>
      <c r="G2227" s="28" t="str">
        <f>IF(OR(記入用!G2227=0,記入用!H2227=0),"",ROUND((記入用!G2227+記入用!H2227)/2,0))</f>
        <v/>
      </c>
      <c r="I2227" s="28" t="str">
        <f>IF(記入用!I2227="","",記入用!I2227)</f>
        <v/>
      </c>
      <c r="K2227" s="28" t="str">
        <f>IF(記入用!J2227="","",ROUNDDOWN(記入用!J2227,0))</f>
        <v/>
      </c>
      <c r="M2227" s="28" t="str">
        <f>IF(記入用!K2227="","",記入用!K2227)</f>
        <v/>
      </c>
      <c r="O2227" s="28" t="str">
        <f>IF(記入用!M2227="","",記入用!M2227)</f>
        <v/>
      </c>
      <c r="Q2227" s="28" t="str">
        <f>IF(記入用!L2227="","",記入用!L2227)</f>
        <v/>
      </c>
      <c r="S2227" s="28" t="str">
        <f>IF(記入用!N2227="","",ROUNDUP(記入用!N2227,1))</f>
        <v/>
      </c>
      <c r="U2227" s="28" t="str">
        <f>IF(記入用!O2227="","",ROUNDDOWN(記入用!O2227,0))</f>
        <v/>
      </c>
      <c r="W2227" s="28" t="str">
        <f>IF(記入用!P2227="","",ROUNDDOWN(記入用!P2227,0))</f>
        <v/>
      </c>
    </row>
    <row r="2228" spans="1:23">
      <c r="A2228" s="28" t="str">
        <f>IF(記入用!A2228="","",記入用!A2228)</f>
        <v/>
      </c>
      <c r="B2228" s="28" t="str">
        <f>IF(記入用!B2228="","",記入用!B2228)</f>
        <v/>
      </c>
      <c r="C2228" s="28" t="str">
        <f>IF(記入用!C2228="","",記入用!C2228)</f>
        <v/>
      </c>
      <c r="D2228" s="28" t="str">
        <f>IF(記入用!D2228="","",記入用!D2228)</f>
        <v/>
      </c>
      <c r="E2228" s="28" t="str">
        <f>IF(記入用!E2228="","",記入用!E2228)</f>
        <v/>
      </c>
      <c r="F2228" s="28" t="str">
        <f>IF(記入用!F2228="","",記入用!F2228)</f>
        <v/>
      </c>
      <c r="G2228" s="28" t="str">
        <f>IF(OR(記入用!G2228=0,記入用!H2228=0),"",ROUND((記入用!G2228+記入用!H2228)/2,0))</f>
        <v/>
      </c>
      <c r="I2228" s="28" t="str">
        <f>IF(記入用!I2228="","",記入用!I2228)</f>
        <v/>
      </c>
      <c r="K2228" s="28" t="str">
        <f>IF(記入用!J2228="","",ROUNDDOWN(記入用!J2228,0))</f>
        <v/>
      </c>
      <c r="M2228" s="28" t="str">
        <f>IF(記入用!K2228="","",記入用!K2228)</f>
        <v/>
      </c>
      <c r="O2228" s="28" t="str">
        <f>IF(記入用!M2228="","",記入用!M2228)</f>
        <v/>
      </c>
      <c r="Q2228" s="28" t="str">
        <f>IF(記入用!L2228="","",記入用!L2228)</f>
        <v/>
      </c>
      <c r="S2228" s="28" t="str">
        <f>IF(記入用!N2228="","",ROUNDUP(記入用!N2228,1))</f>
        <v/>
      </c>
      <c r="U2228" s="28" t="str">
        <f>IF(記入用!O2228="","",ROUNDDOWN(記入用!O2228,0))</f>
        <v/>
      </c>
      <c r="W2228" s="28" t="str">
        <f>IF(記入用!P2228="","",ROUNDDOWN(記入用!P2228,0))</f>
        <v/>
      </c>
    </row>
    <row r="2229" spans="1:23">
      <c r="A2229" s="28" t="str">
        <f>IF(記入用!A2229="","",記入用!A2229)</f>
        <v/>
      </c>
      <c r="B2229" s="28" t="str">
        <f>IF(記入用!B2229="","",記入用!B2229)</f>
        <v/>
      </c>
      <c r="C2229" s="28" t="str">
        <f>IF(記入用!C2229="","",記入用!C2229)</f>
        <v/>
      </c>
      <c r="D2229" s="28" t="str">
        <f>IF(記入用!D2229="","",記入用!D2229)</f>
        <v/>
      </c>
      <c r="E2229" s="28" t="str">
        <f>IF(記入用!E2229="","",記入用!E2229)</f>
        <v/>
      </c>
      <c r="F2229" s="28" t="str">
        <f>IF(記入用!F2229="","",記入用!F2229)</f>
        <v/>
      </c>
      <c r="G2229" s="28" t="str">
        <f>IF(OR(記入用!G2229=0,記入用!H2229=0),"",ROUND((記入用!G2229+記入用!H2229)/2,0))</f>
        <v/>
      </c>
      <c r="I2229" s="28" t="str">
        <f>IF(記入用!I2229="","",記入用!I2229)</f>
        <v/>
      </c>
      <c r="K2229" s="28" t="str">
        <f>IF(記入用!J2229="","",ROUNDDOWN(記入用!J2229,0))</f>
        <v/>
      </c>
      <c r="M2229" s="28" t="str">
        <f>IF(記入用!K2229="","",記入用!K2229)</f>
        <v/>
      </c>
      <c r="O2229" s="28" t="str">
        <f>IF(記入用!M2229="","",記入用!M2229)</f>
        <v/>
      </c>
      <c r="Q2229" s="28" t="str">
        <f>IF(記入用!L2229="","",記入用!L2229)</f>
        <v/>
      </c>
      <c r="S2229" s="28" t="str">
        <f>IF(記入用!N2229="","",ROUNDUP(記入用!N2229,1))</f>
        <v/>
      </c>
      <c r="U2229" s="28" t="str">
        <f>IF(記入用!O2229="","",ROUNDDOWN(記入用!O2229,0))</f>
        <v/>
      </c>
      <c r="W2229" s="28" t="str">
        <f>IF(記入用!P2229="","",ROUNDDOWN(記入用!P2229,0))</f>
        <v/>
      </c>
    </row>
    <row r="2230" spans="1:23">
      <c r="A2230" s="28" t="str">
        <f>IF(記入用!A2230="","",記入用!A2230)</f>
        <v/>
      </c>
      <c r="B2230" s="28" t="str">
        <f>IF(記入用!B2230="","",記入用!B2230)</f>
        <v/>
      </c>
      <c r="C2230" s="28" t="str">
        <f>IF(記入用!C2230="","",記入用!C2230)</f>
        <v/>
      </c>
      <c r="D2230" s="28" t="str">
        <f>IF(記入用!D2230="","",記入用!D2230)</f>
        <v/>
      </c>
      <c r="E2230" s="28" t="str">
        <f>IF(記入用!E2230="","",記入用!E2230)</f>
        <v/>
      </c>
      <c r="F2230" s="28" t="str">
        <f>IF(記入用!F2230="","",記入用!F2230)</f>
        <v/>
      </c>
      <c r="G2230" s="28" t="str">
        <f>IF(OR(記入用!G2230=0,記入用!H2230=0),"",ROUND((記入用!G2230+記入用!H2230)/2,0))</f>
        <v/>
      </c>
      <c r="I2230" s="28" t="str">
        <f>IF(記入用!I2230="","",記入用!I2230)</f>
        <v/>
      </c>
      <c r="K2230" s="28" t="str">
        <f>IF(記入用!J2230="","",ROUNDDOWN(記入用!J2230,0))</f>
        <v/>
      </c>
      <c r="M2230" s="28" t="str">
        <f>IF(記入用!K2230="","",記入用!K2230)</f>
        <v/>
      </c>
      <c r="O2230" s="28" t="str">
        <f>IF(記入用!M2230="","",記入用!M2230)</f>
        <v/>
      </c>
      <c r="Q2230" s="28" t="str">
        <f>IF(記入用!L2230="","",記入用!L2230)</f>
        <v/>
      </c>
      <c r="S2230" s="28" t="str">
        <f>IF(記入用!N2230="","",ROUNDUP(記入用!N2230,1))</f>
        <v/>
      </c>
      <c r="U2230" s="28" t="str">
        <f>IF(記入用!O2230="","",ROUNDDOWN(記入用!O2230,0))</f>
        <v/>
      </c>
      <c r="W2230" s="28" t="str">
        <f>IF(記入用!P2230="","",ROUNDDOWN(記入用!P2230,0))</f>
        <v/>
      </c>
    </row>
    <row r="2231" spans="1:23">
      <c r="A2231" s="28" t="str">
        <f>IF(記入用!A2231="","",記入用!A2231)</f>
        <v/>
      </c>
      <c r="B2231" s="28" t="str">
        <f>IF(記入用!B2231="","",記入用!B2231)</f>
        <v/>
      </c>
      <c r="C2231" s="28" t="str">
        <f>IF(記入用!C2231="","",記入用!C2231)</f>
        <v/>
      </c>
      <c r="D2231" s="28" t="str">
        <f>IF(記入用!D2231="","",記入用!D2231)</f>
        <v/>
      </c>
      <c r="E2231" s="28" t="str">
        <f>IF(記入用!E2231="","",記入用!E2231)</f>
        <v/>
      </c>
      <c r="F2231" s="28" t="str">
        <f>IF(記入用!F2231="","",記入用!F2231)</f>
        <v/>
      </c>
      <c r="G2231" s="28" t="str">
        <f>IF(OR(記入用!G2231=0,記入用!H2231=0),"",ROUND((記入用!G2231+記入用!H2231)/2,0))</f>
        <v/>
      </c>
      <c r="I2231" s="28" t="str">
        <f>IF(記入用!I2231="","",記入用!I2231)</f>
        <v/>
      </c>
      <c r="K2231" s="28" t="str">
        <f>IF(記入用!J2231="","",ROUNDDOWN(記入用!J2231,0))</f>
        <v/>
      </c>
      <c r="M2231" s="28" t="str">
        <f>IF(記入用!K2231="","",記入用!K2231)</f>
        <v/>
      </c>
      <c r="O2231" s="28" t="str">
        <f>IF(記入用!M2231="","",記入用!M2231)</f>
        <v/>
      </c>
      <c r="Q2231" s="28" t="str">
        <f>IF(記入用!L2231="","",記入用!L2231)</f>
        <v/>
      </c>
      <c r="S2231" s="28" t="str">
        <f>IF(記入用!N2231="","",ROUNDUP(記入用!N2231,1))</f>
        <v/>
      </c>
      <c r="U2231" s="28" t="str">
        <f>IF(記入用!O2231="","",ROUNDDOWN(記入用!O2231,0))</f>
        <v/>
      </c>
      <c r="W2231" s="28" t="str">
        <f>IF(記入用!P2231="","",ROUNDDOWN(記入用!P2231,0))</f>
        <v/>
      </c>
    </row>
    <row r="2232" spans="1:23">
      <c r="A2232" s="28" t="str">
        <f>IF(記入用!A2232="","",記入用!A2232)</f>
        <v/>
      </c>
      <c r="B2232" s="28" t="str">
        <f>IF(記入用!B2232="","",記入用!B2232)</f>
        <v/>
      </c>
      <c r="C2232" s="28" t="str">
        <f>IF(記入用!C2232="","",記入用!C2232)</f>
        <v/>
      </c>
      <c r="D2232" s="28" t="str">
        <f>IF(記入用!D2232="","",記入用!D2232)</f>
        <v/>
      </c>
      <c r="E2232" s="28" t="str">
        <f>IF(記入用!E2232="","",記入用!E2232)</f>
        <v/>
      </c>
      <c r="F2232" s="28" t="str">
        <f>IF(記入用!F2232="","",記入用!F2232)</f>
        <v/>
      </c>
      <c r="G2232" s="28" t="str">
        <f>IF(OR(記入用!G2232=0,記入用!H2232=0),"",ROUND((記入用!G2232+記入用!H2232)/2,0))</f>
        <v/>
      </c>
      <c r="I2232" s="28" t="str">
        <f>IF(記入用!I2232="","",記入用!I2232)</f>
        <v/>
      </c>
      <c r="K2232" s="28" t="str">
        <f>IF(記入用!J2232="","",ROUNDDOWN(記入用!J2232,0))</f>
        <v/>
      </c>
      <c r="M2232" s="28" t="str">
        <f>IF(記入用!K2232="","",記入用!K2232)</f>
        <v/>
      </c>
      <c r="O2232" s="28" t="str">
        <f>IF(記入用!M2232="","",記入用!M2232)</f>
        <v/>
      </c>
      <c r="Q2232" s="28" t="str">
        <f>IF(記入用!L2232="","",記入用!L2232)</f>
        <v/>
      </c>
      <c r="S2232" s="28" t="str">
        <f>IF(記入用!N2232="","",ROUNDUP(記入用!N2232,1))</f>
        <v/>
      </c>
      <c r="U2232" s="28" t="str">
        <f>IF(記入用!O2232="","",ROUNDDOWN(記入用!O2232,0))</f>
        <v/>
      </c>
      <c r="W2232" s="28" t="str">
        <f>IF(記入用!P2232="","",ROUNDDOWN(記入用!P2232,0))</f>
        <v/>
      </c>
    </row>
    <row r="2233" spans="1:23">
      <c r="A2233" s="28" t="str">
        <f>IF(記入用!A2233="","",記入用!A2233)</f>
        <v/>
      </c>
      <c r="B2233" s="28" t="str">
        <f>IF(記入用!B2233="","",記入用!B2233)</f>
        <v/>
      </c>
      <c r="C2233" s="28" t="str">
        <f>IF(記入用!C2233="","",記入用!C2233)</f>
        <v/>
      </c>
      <c r="D2233" s="28" t="str">
        <f>IF(記入用!D2233="","",記入用!D2233)</f>
        <v/>
      </c>
      <c r="E2233" s="28" t="str">
        <f>IF(記入用!E2233="","",記入用!E2233)</f>
        <v/>
      </c>
      <c r="F2233" s="28" t="str">
        <f>IF(記入用!F2233="","",記入用!F2233)</f>
        <v/>
      </c>
      <c r="G2233" s="28" t="str">
        <f>IF(OR(記入用!G2233=0,記入用!H2233=0),"",ROUND((記入用!G2233+記入用!H2233)/2,0))</f>
        <v/>
      </c>
      <c r="I2233" s="28" t="str">
        <f>IF(記入用!I2233="","",記入用!I2233)</f>
        <v/>
      </c>
      <c r="K2233" s="28" t="str">
        <f>IF(記入用!J2233="","",ROUNDDOWN(記入用!J2233,0))</f>
        <v/>
      </c>
      <c r="M2233" s="28" t="str">
        <f>IF(記入用!K2233="","",記入用!K2233)</f>
        <v/>
      </c>
      <c r="O2233" s="28" t="str">
        <f>IF(記入用!M2233="","",記入用!M2233)</f>
        <v/>
      </c>
      <c r="Q2233" s="28" t="str">
        <f>IF(記入用!L2233="","",記入用!L2233)</f>
        <v/>
      </c>
      <c r="S2233" s="28" t="str">
        <f>IF(記入用!N2233="","",ROUNDUP(記入用!N2233,1))</f>
        <v/>
      </c>
      <c r="U2233" s="28" t="str">
        <f>IF(記入用!O2233="","",ROUNDDOWN(記入用!O2233,0))</f>
        <v/>
      </c>
      <c r="W2233" s="28" t="str">
        <f>IF(記入用!P2233="","",ROUNDDOWN(記入用!P2233,0))</f>
        <v/>
      </c>
    </row>
    <row r="2234" spans="1:23">
      <c r="A2234" s="28" t="str">
        <f>IF(記入用!A2234="","",記入用!A2234)</f>
        <v/>
      </c>
      <c r="B2234" s="28" t="str">
        <f>IF(記入用!B2234="","",記入用!B2234)</f>
        <v/>
      </c>
      <c r="C2234" s="28" t="str">
        <f>IF(記入用!C2234="","",記入用!C2234)</f>
        <v/>
      </c>
      <c r="D2234" s="28" t="str">
        <f>IF(記入用!D2234="","",記入用!D2234)</f>
        <v/>
      </c>
      <c r="E2234" s="28" t="str">
        <f>IF(記入用!E2234="","",記入用!E2234)</f>
        <v/>
      </c>
      <c r="F2234" s="28" t="str">
        <f>IF(記入用!F2234="","",記入用!F2234)</f>
        <v/>
      </c>
      <c r="G2234" s="28" t="str">
        <f>IF(OR(記入用!G2234=0,記入用!H2234=0),"",ROUND((記入用!G2234+記入用!H2234)/2,0))</f>
        <v/>
      </c>
      <c r="I2234" s="28" t="str">
        <f>IF(記入用!I2234="","",記入用!I2234)</f>
        <v/>
      </c>
      <c r="K2234" s="28" t="str">
        <f>IF(記入用!J2234="","",ROUNDDOWN(記入用!J2234,0))</f>
        <v/>
      </c>
      <c r="M2234" s="28" t="str">
        <f>IF(記入用!K2234="","",記入用!K2234)</f>
        <v/>
      </c>
      <c r="O2234" s="28" t="str">
        <f>IF(記入用!M2234="","",記入用!M2234)</f>
        <v/>
      </c>
      <c r="Q2234" s="28" t="str">
        <f>IF(記入用!L2234="","",記入用!L2234)</f>
        <v/>
      </c>
      <c r="S2234" s="28" t="str">
        <f>IF(記入用!N2234="","",ROUNDUP(記入用!N2234,1))</f>
        <v/>
      </c>
      <c r="U2234" s="28" t="str">
        <f>IF(記入用!O2234="","",ROUNDDOWN(記入用!O2234,0))</f>
        <v/>
      </c>
      <c r="W2234" s="28" t="str">
        <f>IF(記入用!P2234="","",ROUNDDOWN(記入用!P2234,0))</f>
        <v/>
      </c>
    </row>
    <row r="2235" spans="1:23">
      <c r="A2235" s="28" t="str">
        <f>IF(記入用!A2235="","",記入用!A2235)</f>
        <v/>
      </c>
      <c r="B2235" s="28" t="str">
        <f>IF(記入用!B2235="","",記入用!B2235)</f>
        <v/>
      </c>
      <c r="C2235" s="28" t="str">
        <f>IF(記入用!C2235="","",記入用!C2235)</f>
        <v/>
      </c>
      <c r="D2235" s="28" t="str">
        <f>IF(記入用!D2235="","",記入用!D2235)</f>
        <v/>
      </c>
      <c r="E2235" s="28" t="str">
        <f>IF(記入用!E2235="","",記入用!E2235)</f>
        <v/>
      </c>
      <c r="F2235" s="28" t="str">
        <f>IF(記入用!F2235="","",記入用!F2235)</f>
        <v/>
      </c>
      <c r="G2235" s="28" t="str">
        <f>IF(OR(記入用!G2235=0,記入用!H2235=0),"",ROUND((記入用!G2235+記入用!H2235)/2,0))</f>
        <v/>
      </c>
      <c r="I2235" s="28" t="str">
        <f>IF(記入用!I2235="","",記入用!I2235)</f>
        <v/>
      </c>
      <c r="K2235" s="28" t="str">
        <f>IF(記入用!J2235="","",ROUNDDOWN(記入用!J2235,0))</f>
        <v/>
      </c>
      <c r="M2235" s="28" t="str">
        <f>IF(記入用!K2235="","",記入用!K2235)</f>
        <v/>
      </c>
      <c r="O2235" s="28" t="str">
        <f>IF(記入用!M2235="","",記入用!M2235)</f>
        <v/>
      </c>
      <c r="Q2235" s="28" t="str">
        <f>IF(記入用!L2235="","",記入用!L2235)</f>
        <v/>
      </c>
      <c r="S2235" s="28" t="str">
        <f>IF(記入用!N2235="","",ROUNDUP(記入用!N2235,1))</f>
        <v/>
      </c>
      <c r="U2235" s="28" t="str">
        <f>IF(記入用!O2235="","",ROUNDDOWN(記入用!O2235,0))</f>
        <v/>
      </c>
      <c r="W2235" s="28" t="str">
        <f>IF(記入用!P2235="","",ROUNDDOWN(記入用!P2235,0))</f>
        <v/>
      </c>
    </row>
    <row r="2236" spans="1:23">
      <c r="A2236" s="28" t="str">
        <f>IF(記入用!A2236="","",記入用!A2236)</f>
        <v/>
      </c>
      <c r="B2236" s="28" t="str">
        <f>IF(記入用!B2236="","",記入用!B2236)</f>
        <v/>
      </c>
      <c r="C2236" s="28" t="str">
        <f>IF(記入用!C2236="","",記入用!C2236)</f>
        <v/>
      </c>
      <c r="D2236" s="28" t="str">
        <f>IF(記入用!D2236="","",記入用!D2236)</f>
        <v/>
      </c>
      <c r="E2236" s="28" t="str">
        <f>IF(記入用!E2236="","",記入用!E2236)</f>
        <v/>
      </c>
      <c r="F2236" s="28" t="str">
        <f>IF(記入用!F2236="","",記入用!F2236)</f>
        <v/>
      </c>
      <c r="G2236" s="28" t="str">
        <f>IF(OR(記入用!G2236=0,記入用!H2236=0),"",ROUND((記入用!G2236+記入用!H2236)/2,0))</f>
        <v/>
      </c>
      <c r="I2236" s="28" t="str">
        <f>IF(記入用!I2236="","",記入用!I2236)</f>
        <v/>
      </c>
      <c r="K2236" s="28" t="str">
        <f>IF(記入用!J2236="","",ROUNDDOWN(記入用!J2236,0))</f>
        <v/>
      </c>
      <c r="M2236" s="28" t="str">
        <f>IF(記入用!K2236="","",記入用!K2236)</f>
        <v/>
      </c>
      <c r="O2236" s="28" t="str">
        <f>IF(記入用!M2236="","",記入用!M2236)</f>
        <v/>
      </c>
      <c r="Q2236" s="28" t="str">
        <f>IF(記入用!L2236="","",記入用!L2236)</f>
        <v/>
      </c>
      <c r="S2236" s="28" t="str">
        <f>IF(記入用!N2236="","",ROUNDUP(記入用!N2236,1))</f>
        <v/>
      </c>
      <c r="U2236" s="28" t="str">
        <f>IF(記入用!O2236="","",ROUNDDOWN(記入用!O2236,0))</f>
        <v/>
      </c>
      <c r="W2236" s="28" t="str">
        <f>IF(記入用!P2236="","",ROUNDDOWN(記入用!P2236,0))</f>
        <v/>
      </c>
    </row>
    <row r="2237" spans="1:23">
      <c r="A2237" s="28" t="str">
        <f>IF(記入用!A2237="","",記入用!A2237)</f>
        <v/>
      </c>
      <c r="B2237" s="28" t="str">
        <f>IF(記入用!B2237="","",記入用!B2237)</f>
        <v/>
      </c>
      <c r="C2237" s="28" t="str">
        <f>IF(記入用!C2237="","",記入用!C2237)</f>
        <v/>
      </c>
      <c r="D2237" s="28" t="str">
        <f>IF(記入用!D2237="","",記入用!D2237)</f>
        <v/>
      </c>
      <c r="E2237" s="28" t="str">
        <f>IF(記入用!E2237="","",記入用!E2237)</f>
        <v/>
      </c>
      <c r="F2237" s="28" t="str">
        <f>IF(記入用!F2237="","",記入用!F2237)</f>
        <v/>
      </c>
      <c r="G2237" s="28" t="str">
        <f>IF(OR(記入用!G2237=0,記入用!H2237=0),"",ROUND((記入用!G2237+記入用!H2237)/2,0))</f>
        <v/>
      </c>
      <c r="I2237" s="28" t="str">
        <f>IF(記入用!I2237="","",記入用!I2237)</f>
        <v/>
      </c>
      <c r="K2237" s="28" t="str">
        <f>IF(記入用!J2237="","",ROUNDDOWN(記入用!J2237,0))</f>
        <v/>
      </c>
      <c r="M2237" s="28" t="str">
        <f>IF(記入用!K2237="","",記入用!K2237)</f>
        <v/>
      </c>
      <c r="O2237" s="28" t="str">
        <f>IF(記入用!M2237="","",記入用!M2237)</f>
        <v/>
      </c>
      <c r="Q2237" s="28" t="str">
        <f>IF(記入用!L2237="","",記入用!L2237)</f>
        <v/>
      </c>
      <c r="S2237" s="28" t="str">
        <f>IF(記入用!N2237="","",ROUNDUP(記入用!N2237,1))</f>
        <v/>
      </c>
      <c r="U2237" s="28" t="str">
        <f>IF(記入用!O2237="","",ROUNDDOWN(記入用!O2237,0))</f>
        <v/>
      </c>
      <c r="W2237" s="28" t="str">
        <f>IF(記入用!P2237="","",ROUNDDOWN(記入用!P2237,0))</f>
        <v/>
      </c>
    </row>
    <row r="2238" spans="1:23">
      <c r="A2238" s="28" t="str">
        <f>IF(記入用!A2238="","",記入用!A2238)</f>
        <v/>
      </c>
      <c r="B2238" s="28" t="str">
        <f>IF(記入用!B2238="","",記入用!B2238)</f>
        <v/>
      </c>
      <c r="C2238" s="28" t="str">
        <f>IF(記入用!C2238="","",記入用!C2238)</f>
        <v/>
      </c>
      <c r="D2238" s="28" t="str">
        <f>IF(記入用!D2238="","",記入用!D2238)</f>
        <v/>
      </c>
      <c r="E2238" s="28" t="str">
        <f>IF(記入用!E2238="","",記入用!E2238)</f>
        <v/>
      </c>
      <c r="F2238" s="28" t="str">
        <f>IF(記入用!F2238="","",記入用!F2238)</f>
        <v/>
      </c>
      <c r="G2238" s="28" t="str">
        <f>IF(OR(記入用!G2238=0,記入用!H2238=0),"",ROUND((記入用!G2238+記入用!H2238)/2,0))</f>
        <v/>
      </c>
      <c r="I2238" s="28" t="str">
        <f>IF(記入用!I2238="","",記入用!I2238)</f>
        <v/>
      </c>
      <c r="K2238" s="28" t="str">
        <f>IF(記入用!J2238="","",ROUNDDOWN(記入用!J2238,0))</f>
        <v/>
      </c>
      <c r="M2238" s="28" t="str">
        <f>IF(記入用!K2238="","",記入用!K2238)</f>
        <v/>
      </c>
      <c r="O2238" s="28" t="str">
        <f>IF(記入用!M2238="","",記入用!M2238)</f>
        <v/>
      </c>
      <c r="Q2238" s="28" t="str">
        <f>IF(記入用!L2238="","",記入用!L2238)</f>
        <v/>
      </c>
      <c r="S2238" s="28" t="str">
        <f>IF(記入用!N2238="","",ROUNDUP(記入用!N2238,1))</f>
        <v/>
      </c>
      <c r="U2238" s="28" t="str">
        <f>IF(記入用!O2238="","",ROUNDDOWN(記入用!O2238,0))</f>
        <v/>
      </c>
      <c r="W2238" s="28" t="str">
        <f>IF(記入用!P2238="","",ROUNDDOWN(記入用!P2238,0))</f>
        <v/>
      </c>
    </row>
    <row r="2239" spans="1:23">
      <c r="A2239" s="28" t="str">
        <f>IF(記入用!A2239="","",記入用!A2239)</f>
        <v/>
      </c>
      <c r="B2239" s="28" t="str">
        <f>IF(記入用!B2239="","",記入用!B2239)</f>
        <v/>
      </c>
      <c r="C2239" s="28" t="str">
        <f>IF(記入用!C2239="","",記入用!C2239)</f>
        <v/>
      </c>
      <c r="D2239" s="28" t="str">
        <f>IF(記入用!D2239="","",記入用!D2239)</f>
        <v/>
      </c>
      <c r="E2239" s="28" t="str">
        <f>IF(記入用!E2239="","",記入用!E2239)</f>
        <v/>
      </c>
      <c r="F2239" s="28" t="str">
        <f>IF(記入用!F2239="","",記入用!F2239)</f>
        <v/>
      </c>
      <c r="G2239" s="28" t="str">
        <f>IF(OR(記入用!G2239=0,記入用!H2239=0),"",ROUND((記入用!G2239+記入用!H2239)/2,0))</f>
        <v/>
      </c>
      <c r="I2239" s="28" t="str">
        <f>IF(記入用!I2239="","",記入用!I2239)</f>
        <v/>
      </c>
      <c r="K2239" s="28" t="str">
        <f>IF(記入用!J2239="","",ROUNDDOWN(記入用!J2239,0))</f>
        <v/>
      </c>
      <c r="M2239" s="28" t="str">
        <f>IF(記入用!K2239="","",記入用!K2239)</f>
        <v/>
      </c>
      <c r="O2239" s="28" t="str">
        <f>IF(記入用!M2239="","",記入用!M2239)</f>
        <v/>
      </c>
      <c r="Q2239" s="28" t="str">
        <f>IF(記入用!L2239="","",記入用!L2239)</f>
        <v/>
      </c>
      <c r="S2239" s="28" t="str">
        <f>IF(記入用!N2239="","",ROUNDUP(記入用!N2239,1))</f>
        <v/>
      </c>
      <c r="U2239" s="28" t="str">
        <f>IF(記入用!O2239="","",ROUNDDOWN(記入用!O2239,0))</f>
        <v/>
      </c>
      <c r="W2239" s="28" t="str">
        <f>IF(記入用!P2239="","",ROUNDDOWN(記入用!P2239,0))</f>
        <v/>
      </c>
    </row>
    <row r="2240" spans="1:23">
      <c r="A2240" s="28" t="str">
        <f>IF(記入用!A2240="","",記入用!A2240)</f>
        <v/>
      </c>
      <c r="B2240" s="28" t="str">
        <f>IF(記入用!B2240="","",記入用!B2240)</f>
        <v/>
      </c>
      <c r="C2240" s="28" t="str">
        <f>IF(記入用!C2240="","",記入用!C2240)</f>
        <v/>
      </c>
      <c r="D2240" s="28" t="str">
        <f>IF(記入用!D2240="","",記入用!D2240)</f>
        <v/>
      </c>
      <c r="E2240" s="28" t="str">
        <f>IF(記入用!E2240="","",記入用!E2240)</f>
        <v/>
      </c>
      <c r="F2240" s="28" t="str">
        <f>IF(記入用!F2240="","",記入用!F2240)</f>
        <v/>
      </c>
      <c r="G2240" s="28" t="str">
        <f>IF(OR(記入用!G2240=0,記入用!H2240=0),"",ROUND((記入用!G2240+記入用!H2240)/2,0))</f>
        <v/>
      </c>
      <c r="I2240" s="28" t="str">
        <f>IF(記入用!I2240="","",記入用!I2240)</f>
        <v/>
      </c>
      <c r="K2240" s="28" t="str">
        <f>IF(記入用!J2240="","",ROUNDDOWN(記入用!J2240,0))</f>
        <v/>
      </c>
      <c r="M2240" s="28" t="str">
        <f>IF(記入用!K2240="","",記入用!K2240)</f>
        <v/>
      </c>
      <c r="O2240" s="28" t="str">
        <f>IF(記入用!M2240="","",記入用!M2240)</f>
        <v/>
      </c>
      <c r="Q2240" s="28" t="str">
        <f>IF(記入用!L2240="","",記入用!L2240)</f>
        <v/>
      </c>
      <c r="S2240" s="28" t="str">
        <f>IF(記入用!N2240="","",ROUNDUP(記入用!N2240,1))</f>
        <v/>
      </c>
      <c r="U2240" s="28" t="str">
        <f>IF(記入用!O2240="","",ROUNDDOWN(記入用!O2240,0))</f>
        <v/>
      </c>
      <c r="W2240" s="28" t="str">
        <f>IF(記入用!P2240="","",ROUNDDOWN(記入用!P2240,0))</f>
        <v/>
      </c>
    </row>
    <row r="2241" spans="1:23">
      <c r="A2241" s="28" t="str">
        <f>IF(記入用!A2241="","",記入用!A2241)</f>
        <v/>
      </c>
      <c r="B2241" s="28" t="str">
        <f>IF(記入用!B2241="","",記入用!B2241)</f>
        <v/>
      </c>
      <c r="C2241" s="28" t="str">
        <f>IF(記入用!C2241="","",記入用!C2241)</f>
        <v/>
      </c>
      <c r="D2241" s="28" t="str">
        <f>IF(記入用!D2241="","",記入用!D2241)</f>
        <v/>
      </c>
      <c r="E2241" s="28" t="str">
        <f>IF(記入用!E2241="","",記入用!E2241)</f>
        <v/>
      </c>
      <c r="F2241" s="28" t="str">
        <f>IF(記入用!F2241="","",記入用!F2241)</f>
        <v/>
      </c>
      <c r="G2241" s="28" t="str">
        <f>IF(OR(記入用!G2241=0,記入用!H2241=0),"",ROUND((記入用!G2241+記入用!H2241)/2,0))</f>
        <v/>
      </c>
      <c r="I2241" s="28" t="str">
        <f>IF(記入用!I2241="","",記入用!I2241)</f>
        <v/>
      </c>
      <c r="K2241" s="28" t="str">
        <f>IF(記入用!J2241="","",ROUNDDOWN(記入用!J2241,0))</f>
        <v/>
      </c>
      <c r="M2241" s="28" t="str">
        <f>IF(記入用!K2241="","",記入用!K2241)</f>
        <v/>
      </c>
      <c r="O2241" s="28" t="str">
        <f>IF(記入用!M2241="","",記入用!M2241)</f>
        <v/>
      </c>
      <c r="Q2241" s="28" t="str">
        <f>IF(記入用!L2241="","",記入用!L2241)</f>
        <v/>
      </c>
      <c r="S2241" s="28" t="str">
        <f>IF(記入用!N2241="","",ROUNDUP(記入用!N2241,1))</f>
        <v/>
      </c>
      <c r="U2241" s="28" t="str">
        <f>IF(記入用!O2241="","",ROUNDDOWN(記入用!O2241,0))</f>
        <v/>
      </c>
      <c r="W2241" s="28" t="str">
        <f>IF(記入用!P2241="","",ROUNDDOWN(記入用!P2241,0))</f>
        <v/>
      </c>
    </row>
    <row r="2242" spans="1:23">
      <c r="A2242" s="28" t="str">
        <f>IF(記入用!A2242="","",記入用!A2242)</f>
        <v/>
      </c>
      <c r="B2242" s="28" t="str">
        <f>IF(記入用!B2242="","",記入用!B2242)</f>
        <v/>
      </c>
      <c r="C2242" s="28" t="str">
        <f>IF(記入用!C2242="","",記入用!C2242)</f>
        <v/>
      </c>
      <c r="D2242" s="28" t="str">
        <f>IF(記入用!D2242="","",記入用!D2242)</f>
        <v/>
      </c>
      <c r="E2242" s="28" t="str">
        <f>IF(記入用!E2242="","",記入用!E2242)</f>
        <v/>
      </c>
      <c r="F2242" s="28" t="str">
        <f>IF(記入用!F2242="","",記入用!F2242)</f>
        <v/>
      </c>
      <c r="G2242" s="28" t="str">
        <f>IF(OR(記入用!G2242=0,記入用!H2242=0),"",ROUND((記入用!G2242+記入用!H2242)/2,0))</f>
        <v/>
      </c>
      <c r="I2242" s="28" t="str">
        <f>IF(記入用!I2242="","",記入用!I2242)</f>
        <v/>
      </c>
      <c r="K2242" s="28" t="str">
        <f>IF(記入用!J2242="","",ROUNDDOWN(記入用!J2242,0))</f>
        <v/>
      </c>
      <c r="M2242" s="28" t="str">
        <f>IF(記入用!K2242="","",記入用!K2242)</f>
        <v/>
      </c>
      <c r="O2242" s="28" t="str">
        <f>IF(記入用!M2242="","",記入用!M2242)</f>
        <v/>
      </c>
      <c r="Q2242" s="28" t="str">
        <f>IF(記入用!L2242="","",記入用!L2242)</f>
        <v/>
      </c>
      <c r="S2242" s="28" t="str">
        <f>IF(記入用!N2242="","",ROUNDUP(記入用!N2242,1))</f>
        <v/>
      </c>
      <c r="U2242" s="28" t="str">
        <f>IF(記入用!O2242="","",ROUNDDOWN(記入用!O2242,0))</f>
        <v/>
      </c>
      <c r="W2242" s="28" t="str">
        <f>IF(記入用!P2242="","",ROUNDDOWN(記入用!P2242,0))</f>
        <v/>
      </c>
    </row>
    <row r="2243" spans="1:23">
      <c r="A2243" s="28" t="str">
        <f>IF(記入用!A2243="","",記入用!A2243)</f>
        <v/>
      </c>
      <c r="B2243" s="28" t="str">
        <f>IF(記入用!B2243="","",記入用!B2243)</f>
        <v/>
      </c>
      <c r="C2243" s="28" t="str">
        <f>IF(記入用!C2243="","",記入用!C2243)</f>
        <v/>
      </c>
      <c r="D2243" s="28" t="str">
        <f>IF(記入用!D2243="","",記入用!D2243)</f>
        <v/>
      </c>
      <c r="E2243" s="28" t="str">
        <f>IF(記入用!E2243="","",記入用!E2243)</f>
        <v/>
      </c>
      <c r="F2243" s="28" t="str">
        <f>IF(記入用!F2243="","",記入用!F2243)</f>
        <v/>
      </c>
      <c r="G2243" s="28" t="str">
        <f>IF(OR(記入用!G2243=0,記入用!H2243=0),"",ROUND((記入用!G2243+記入用!H2243)/2,0))</f>
        <v/>
      </c>
      <c r="I2243" s="28" t="str">
        <f>IF(記入用!I2243="","",記入用!I2243)</f>
        <v/>
      </c>
      <c r="K2243" s="28" t="str">
        <f>IF(記入用!J2243="","",ROUNDDOWN(記入用!J2243,0))</f>
        <v/>
      </c>
      <c r="M2243" s="28" t="str">
        <f>IF(記入用!K2243="","",記入用!K2243)</f>
        <v/>
      </c>
      <c r="O2243" s="28" t="str">
        <f>IF(記入用!M2243="","",記入用!M2243)</f>
        <v/>
      </c>
      <c r="Q2243" s="28" t="str">
        <f>IF(記入用!L2243="","",記入用!L2243)</f>
        <v/>
      </c>
      <c r="S2243" s="28" t="str">
        <f>IF(記入用!N2243="","",ROUNDUP(記入用!N2243,1))</f>
        <v/>
      </c>
      <c r="U2243" s="28" t="str">
        <f>IF(記入用!O2243="","",ROUNDDOWN(記入用!O2243,0))</f>
        <v/>
      </c>
      <c r="W2243" s="28" t="str">
        <f>IF(記入用!P2243="","",ROUNDDOWN(記入用!P2243,0))</f>
        <v/>
      </c>
    </row>
    <row r="2244" spans="1:23">
      <c r="A2244" s="28" t="str">
        <f>IF(記入用!A2244="","",記入用!A2244)</f>
        <v/>
      </c>
      <c r="B2244" s="28" t="str">
        <f>IF(記入用!B2244="","",記入用!B2244)</f>
        <v/>
      </c>
      <c r="C2244" s="28" t="str">
        <f>IF(記入用!C2244="","",記入用!C2244)</f>
        <v/>
      </c>
      <c r="D2244" s="28" t="str">
        <f>IF(記入用!D2244="","",記入用!D2244)</f>
        <v/>
      </c>
      <c r="E2244" s="28" t="str">
        <f>IF(記入用!E2244="","",記入用!E2244)</f>
        <v/>
      </c>
      <c r="F2244" s="28" t="str">
        <f>IF(記入用!F2244="","",記入用!F2244)</f>
        <v/>
      </c>
      <c r="G2244" s="28" t="str">
        <f>IF(OR(記入用!G2244=0,記入用!H2244=0),"",ROUND((記入用!G2244+記入用!H2244)/2,0))</f>
        <v/>
      </c>
      <c r="I2244" s="28" t="str">
        <f>IF(記入用!I2244="","",記入用!I2244)</f>
        <v/>
      </c>
      <c r="K2244" s="28" t="str">
        <f>IF(記入用!J2244="","",ROUNDDOWN(記入用!J2244,0))</f>
        <v/>
      </c>
      <c r="M2244" s="28" t="str">
        <f>IF(記入用!K2244="","",記入用!K2244)</f>
        <v/>
      </c>
      <c r="O2244" s="28" t="str">
        <f>IF(記入用!M2244="","",記入用!M2244)</f>
        <v/>
      </c>
      <c r="Q2244" s="28" t="str">
        <f>IF(記入用!L2244="","",記入用!L2244)</f>
        <v/>
      </c>
      <c r="S2244" s="28" t="str">
        <f>IF(記入用!N2244="","",ROUNDUP(記入用!N2244,1))</f>
        <v/>
      </c>
      <c r="U2244" s="28" t="str">
        <f>IF(記入用!O2244="","",ROUNDDOWN(記入用!O2244,0))</f>
        <v/>
      </c>
      <c r="W2244" s="28" t="str">
        <f>IF(記入用!P2244="","",ROUNDDOWN(記入用!P2244,0))</f>
        <v/>
      </c>
    </row>
    <row r="2245" spans="1:23">
      <c r="A2245" s="28" t="str">
        <f>IF(記入用!A2245="","",記入用!A2245)</f>
        <v/>
      </c>
      <c r="B2245" s="28" t="str">
        <f>IF(記入用!B2245="","",記入用!B2245)</f>
        <v/>
      </c>
      <c r="C2245" s="28" t="str">
        <f>IF(記入用!C2245="","",記入用!C2245)</f>
        <v/>
      </c>
      <c r="D2245" s="28" t="str">
        <f>IF(記入用!D2245="","",記入用!D2245)</f>
        <v/>
      </c>
      <c r="E2245" s="28" t="str">
        <f>IF(記入用!E2245="","",記入用!E2245)</f>
        <v/>
      </c>
      <c r="F2245" s="28" t="str">
        <f>IF(記入用!F2245="","",記入用!F2245)</f>
        <v/>
      </c>
      <c r="G2245" s="28" t="str">
        <f>IF(OR(記入用!G2245=0,記入用!H2245=0),"",ROUND((記入用!G2245+記入用!H2245)/2,0))</f>
        <v/>
      </c>
      <c r="I2245" s="28" t="str">
        <f>IF(記入用!I2245="","",記入用!I2245)</f>
        <v/>
      </c>
      <c r="K2245" s="28" t="str">
        <f>IF(記入用!J2245="","",ROUNDDOWN(記入用!J2245,0))</f>
        <v/>
      </c>
      <c r="M2245" s="28" t="str">
        <f>IF(記入用!K2245="","",記入用!K2245)</f>
        <v/>
      </c>
      <c r="O2245" s="28" t="str">
        <f>IF(記入用!M2245="","",記入用!M2245)</f>
        <v/>
      </c>
      <c r="Q2245" s="28" t="str">
        <f>IF(記入用!L2245="","",記入用!L2245)</f>
        <v/>
      </c>
      <c r="S2245" s="28" t="str">
        <f>IF(記入用!N2245="","",ROUNDUP(記入用!N2245,1))</f>
        <v/>
      </c>
      <c r="U2245" s="28" t="str">
        <f>IF(記入用!O2245="","",ROUNDDOWN(記入用!O2245,0))</f>
        <v/>
      </c>
      <c r="W2245" s="28" t="str">
        <f>IF(記入用!P2245="","",ROUNDDOWN(記入用!P2245,0))</f>
        <v/>
      </c>
    </row>
    <row r="2246" spans="1:23">
      <c r="A2246" s="28" t="str">
        <f>IF(記入用!A2246="","",記入用!A2246)</f>
        <v/>
      </c>
      <c r="B2246" s="28" t="str">
        <f>IF(記入用!B2246="","",記入用!B2246)</f>
        <v/>
      </c>
      <c r="C2246" s="28" t="str">
        <f>IF(記入用!C2246="","",記入用!C2246)</f>
        <v/>
      </c>
      <c r="D2246" s="28" t="str">
        <f>IF(記入用!D2246="","",記入用!D2246)</f>
        <v/>
      </c>
      <c r="E2246" s="28" t="str">
        <f>IF(記入用!E2246="","",記入用!E2246)</f>
        <v/>
      </c>
      <c r="F2246" s="28" t="str">
        <f>IF(記入用!F2246="","",記入用!F2246)</f>
        <v/>
      </c>
      <c r="G2246" s="28" t="str">
        <f>IF(OR(記入用!G2246=0,記入用!H2246=0),"",ROUND((記入用!G2246+記入用!H2246)/2,0))</f>
        <v/>
      </c>
      <c r="I2246" s="28" t="str">
        <f>IF(記入用!I2246="","",記入用!I2246)</f>
        <v/>
      </c>
      <c r="K2246" s="28" t="str">
        <f>IF(記入用!J2246="","",ROUNDDOWN(記入用!J2246,0))</f>
        <v/>
      </c>
      <c r="M2246" s="28" t="str">
        <f>IF(記入用!K2246="","",記入用!K2246)</f>
        <v/>
      </c>
      <c r="O2246" s="28" t="str">
        <f>IF(記入用!M2246="","",記入用!M2246)</f>
        <v/>
      </c>
      <c r="Q2246" s="28" t="str">
        <f>IF(記入用!L2246="","",記入用!L2246)</f>
        <v/>
      </c>
      <c r="S2246" s="28" t="str">
        <f>IF(記入用!N2246="","",ROUNDUP(記入用!N2246,1))</f>
        <v/>
      </c>
      <c r="U2246" s="28" t="str">
        <f>IF(記入用!O2246="","",ROUNDDOWN(記入用!O2246,0))</f>
        <v/>
      </c>
      <c r="W2246" s="28" t="str">
        <f>IF(記入用!P2246="","",ROUNDDOWN(記入用!P2246,0))</f>
        <v/>
      </c>
    </row>
    <row r="2247" spans="1:23">
      <c r="A2247" s="28" t="str">
        <f>IF(記入用!A2247="","",記入用!A2247)</f>
        <v/>
      </c>
      <c r="B2247" s="28" t="str">
        <f>IF(記入用!B2247="","",記入用!B2247)</f>
        <v/>
      </c>
      <c r="C2247" s="28" t="str">
        <f>IF(記入用!C2247="","",記入用!C2247)</f>
        <v/>
      </c>
      <c r="D2247" s="28" t="str">
        <f>IF(記入用!D2247="","",記入用!D2247)</f>
        <v/>
      </c>
      <c r="E2247" s="28" t="str">
        <f>IF(記入用!E2247="","",記入用!E2247)</f>
        <v/>
      </c>
      <c r="F2247" s="28" t="str">
        <f>IF(記入用!F2247="","",記入用!F2247)</f>
        <v/>
      </c>
      <c r="G2247" s="28" t="str">
        <f>IF(OR(記入用!G2247=0,記入用!H2247=0),"",ROUND((記入用!G2247+記入用!H2247)/2,0))</f>
        <v/>
      </c>
      <c r="I2247" s="28" t="str">
        <f>IF(記入用!I2247="","",記入用!I2247)</f>
        <v/>
      </c>
      <c r="K2247" s="28" t="str">
        <f>IF(記入用!J2247="","",ROUNDDOWN(記入用!J2247,0))</f>
        <v/>
      </c>
      <c r="M2247" s="28" t="str">
        <f>IF(記入用!K2247="","",記入用!K2247)</f>
        <v/>
      </c>
      <c r="O2247" s="28" t="str">
        <f>IF(記入用!M2247="","",記入用!M2247)</f>
        <v/>
      </c>
      <c r="Q2247" s="28" t="str">
        <f>IF(記入用!L2247="","",記入用!L2247)</f>
        <v/>
      </c>
      <c r="S2247" s="28" t="str">
        <f>IF(記入用!N2247="","",ROUNDUP(記入用!N2247,1))</f>
        <v/>
      </c>
      <c r="U2247" s="28" t="str">
        <f>IF(記入用!O2247="","",ROUNDDOWN(記入用!O2247,0))</f>
        <v/>
      </c>
      <c r="W2247" s="28" t="str">
        <f>IF(記入用!P2247="","",ROUNDDOWN(記入用!P2247,0))</f>
        <v/>
      </c>
    </row>
    <row r="2248" spans="1:23">
      <c r="A2248" s="28" t="str">
        <f>IF(記入用!A2248="","",記入用!A2248)</f>
        <v/>
      </c>
      <c r="B2248" s="28" t="str">
        <f>IF(記入用!B2248="","",記入用!B2248)</f>
        <v/>
      </c>
      <c r="C2248" s="28" t="str">
        <f>IF(記入用!C2248="","",記入用!C2248)</f>
        <v/>
      </c>
      <c r="D2248" s="28" t="str">
        <f>IF(記入用!D2248="","",記入用!D2248)</f>
        <v/>
      </c>
      <c r="E2248" s="28" t="str">
        <f>IF(記入用!E2248="","",記入用!E2248)</f>
        <v/>
      </c>
      <c r="F2248" s="28" t="str">
        <f>IF(記入用!F2248="","",記入用!F2248)</f>
        <v/>
      </c>
      <c r="G2248" s="28" t="str">
        <f>IF(OR(記入用!G2248=0,記入用!H2248=0),"",ROUND((記入用!G2248+記入用!H2248)/2,0))</f>
        <v/>
      </c>
      <c r="I2248" s="28" t="str">
        <f>IF(記入用!I2248="","",記入用!I2248)</f>
        <v/>
      </c>
      <c r="K2248" s="28" t="str">
        <f>IF(記入用!J2248="","",ROUNDDOWN(記入用!J2248,0))</f>
        <v/>
      </c>
      <c r="M2248" s="28" t="str">
        <f>IF(記入用!K2248="","",記入用!K2248)</f>
        <v/>
      </c>
      <c r="O2248" s="28" t="str">
        <f>IF(記入用!M2248="","",記入用!M2248)</f>
        <v/>
      </c>
      <c r="Q2248" s="28" t="str">
        <f>IF(記入用!L2248="","",記入用!L2248)</f>
        <v/>
      </c>
      <c r="S2248" s="28" t="str">
        <f>IF(記入用!N2248="","",ROUNDUP(記入用!N2248,1))</f>
        <v/>
      </c>
      <c r="U2248" s="28" t="str">
        <f>IF(記入用!O2248="","",ROUNDDOWN(記入用!O2248,0))</f>
        <v/>
      </c>
      <c r="W2248" s="28" t="str">
        <f>IF(記入用!P2248="","",ROUNDDOWN(記入用!P2248,0))</f>
        <v/>
      </c>
    </row>
    <row r="2249" spans="1:23">
      <c r="A2249" s="28" t="str">
        <f>IF(記入用!A2249="","",記入用!A2249)</f>
        <v/>
      </c>
      <c r="B2249" s="28" t="str">
        <f>IF(記入用!B2249="","",記入用!B2249)</f>
        <v/>
      </c>
      <c r="C2249" s="28" t="str">
        <f>IF(記入用!C2249="","",記入用!C2249)</f>
        <v/>
      </c>
      <c r="D2249" s="28" t="str">
        <f>IF(記入用!D2249="","",記入用!D2249)</f>
        <v/>
      </c>
      <c r="E2249" s="28" t="str">
        <f>IF(記入用!E2249="","",記入用!E2249)</f>
        <v/>
      </c>
      <c r="F2249" s="28" t="str">
        <f>IF(記入用!F2249="","",記入用!F2249)</f>
        <v/>
      </c>
      <c r="G2249" s="28" t="str">
        <f>IF(OR(記入用!G2249=0,記入用!H2249=0),"",ROUND((記入用!G2249+記入用!H2249)/2,0))</f>
        <v/>
      </c>
      <c r="I2249" s="28" t="str">
        <f>IF(記入用!I2249="","",記入用!I2249)</f>
        <v/>
      </c>
      <c r="K2249" s="28" t="str">
        <f>IF(記入用!J2249="","",ROUNDDOWN(記入用!J2249,0))</f>
        <v/>
      </c>
      <c r="M2249" s="28" t="str">
        <f>IF(記入用!K2249="","",記入用!K2249)</f>
        <v/>
      </c>
      <c r="O2249" s="28" t="str">
        <f>IF(記入用!M2249="","",記入用!M2249)</f>
        <v/>
      </c>
      <c r="Q2249" s="28" t="str">
        <f>IF(記入用!L2249="","",記入用!L2249)</f>
        <v/>
      </c>
      <c r="S2249" s="28" t="str">
        <f>IF(記入用!N2249="","",ROUNDUP(記入用!N2249,1))</f>
        <v/>
      </c>
      <c r="U2249" s="28" t="str">
        <f>IF(記入用!O2249="","",ROUNDDOWN(記入用!O2249,0))</f>
        <v/>
      </c>
      <c r="W2249" s="28" t="str">
        <f>IF(記入用!P2249="","",ROUNDDOWN(記入用!P2249,0))</f>
        <v/>
      </c>
    </row>
    <row r="2250" spans="1:23">
      <c r="A2250" s="28" t="str">
        <f>IF(記入用!A2250="","",記入用!A2250)</f>
        <v/>
      </c>
      <c r="B2250" s="28" t="str">
        <f>IF(記入用!B2250="","",記入用!B2250)</f>
        <v/>
      </c>
      <c r="C2250" s="28" t="str">
        <f>IF(記入用!C2250="","",記入用!C2250)</f>
        <v/>
      </c>
      <c r="D2250" s="28" t="str">
        <f>IF(記入用!D2250="","",記入用!D2250)</f>
        <v/>
      </c>
      <c r="E2250" s="28" t="str">
        <f>IF(記入用!E2250="","",記入用!E2250)</f>
        <v/>
      </c>
      <c r="F2250" s="28" t="str">
        <f>IF(記入用!F2250="","",記入用!F2250)</f>
        <v/>
      </c>
      <c r="G2250" s="28" t="str">
        <f>IF(OR(記入用!G2250=0,記入用!H2250=0),"",ROUND((記入用!G2250+記入用!H2250)/2,0))</f>
        <v/>
      </c>
      <c r="I2250" s="28" t="str">
        <f>IF(記入用!I2250="","",記入用!I2250)</f>
        <v/>
      </c>
      <c r="K2250" s="28" t="str">
        <f>IF(記入用!J2250="","",ROUNDDOWN(記入用!J2250,0))</f>
        <v/>
      </c>
      <c r="M2250" s="28" t="str">
        <f>IF(記入用!K2250="","",記入用!K2250)</f>
        <v/>
      </c>
      <c r="O2250" s="28" t="str">
        <f>IF(記入用!M2250="","",記入用!M2250)</f>
        <v/>
      </c>
      <c r="Q2250" s="28" t="str">
        <f>IF(記入用!L2250="","",記入用!L2250)</f>
        <v/>
      </c>
      <c r="S2250" s="28" t="str">
        <f>IF(記入用!N2250="","",ROUNDUP(記入用!N2250,1))</f>
        <v/>
      </c>
      <c r="U2250" s="28" t="str">
        <f>IF(記入用!O2250="","",ROUNDDOWN(記入用!O2250,0))</f>
        <v/>
      </c>
      <c r="W2250" s="28" t="str">
        <f>IF(記入用!P2250="","",ROUNDDOWN(記入用!P2250,0))</f>
        <v/>
      </c>
    </row>
    <row r="2251" spans="1:23">
      <c r="A2251" s="28" t="str">
        <f>IF(記入用!A2251="","",記入用!A2251)</f>
        <v/>
      </c>
      <c r="B2251" s="28" t="str">
        <f>IF(記入用!B2251="","",記入用!B2251)</f>
        <v/>
      </c>
      <c r="C2251" s="28" t="str">
        <f>IF(記入用!C2251="","",記入用!C2251)</f>
        <v/>
      </c>
      <c r="D2251" s="28" t="str">
        <f>IF(記入用!D2251="","",記入用!D2251)</f>
        <v/>
      </c>
      <c r="E2251" s="28" t="str">
        <f>IF(記入用!E2251="","",記入用!E2251)</f>
        <v/>
      </c>
      <c r="F2251" s="28" t="str">
        <f>IF(記入用!F2251="","",記入用!F2251)</f>
        <v/>
      </c>
      <c r="G2251" s="28" t="str">
        <f>IF(OR(記入用!G2251=0,記入用!H2251=0),"",ROUND((記入用!G2251+記入用!H2251)/2,0))</f>
        <v/>
      </c>
      <c r="I2251" s="28" t="str">
        <f>IF(記入用!I2251="","",記入用!I2251)</f>
        <v/>
      </c>
      <c r="K2251" s="28" t="str">
        <f>IF(記入用!J2251="","",ROUNDDOWN(記入用!J2251,0))</f>
        <v/>
      </c>
      <c r="M2251" s="28" t="str">
        <f>IF(記入用!K2251="","",記入用!K2251)</f>
        <v/>
      </c>
      <c r="O2251" s="28" t="str">
        <f>IF(記入用!M2251="","",記入用!M2251)</f>
        <v/>
      </c>
      <c r="Q2251" s="28" t="str">
        <f>IF(記入用!L2251="","",記入用!L2251)</f>
        <v/>
      </c>
      <c r="S2251" s="28" t="str">
        <f>IF(記入用!N2251="","",ROUNDUP(記入用!N2251,1))</f>
        <v/>
      </c>
      <c r="U2251" s="28" t="str">
        <f>IF(記入用!O2251="","",ROUNDDOWN(記入用!O2251,0))</f>
        <v/>
      </c>
      <c r="W2251" s="28" t="str">
        <f>IF(記入用!P2251="","",ROUNDDOWN(記入用!P2251,0))</f>
        <v/>
      </c>
    </row>
    <row r="2252" spans="1:23">
      <c r="A2252" s="28" t="str">
        <f>IF(記入用!A2252="","",記入用!A2252)</f>
        <v/>
      </c>
      <c r="B2252" s="28" t="str">
        <f>IF(記入用!B2252="","",記入用!B2252)</f>
        <v/>
      </c>
      <c r="C2252" s="28" t="str">
        <f>IF(記入用!C2252="","",記入用!C2252)</f>
        <v/>
      </c>
      <c r="D2252" s="28" t="str">
        <f>IF(記入用!D2252="","",記入用!D2252)</f>
        <v/>
      </c>
      <c r="E2252" s="28" t="str">
        <f>IF(記入用!E2252="","",記入用!E2252)</f>
        <v/>
      </c>
      <c r="F2252" s="28" t="str">
        <f>IF(記入用!F2252="","",記入用!F2252)</f>
        <v/>
      </c>
      <c r="G2252" s="28" t="str">
        <f>IF(OR(記入用!G2252=0,記入用!H2252=0),"",ROUND((記入用!G2252+記入用!H2252)/2,0))</f>
        <v/>
      </c>
      <c r="I2252" s="28" t="str">
        <f>IF(記入用!I2252="","",記入用!I2252)</f>
        <v/>
      </c>
      <c r="K2252" s="28" t="str">
        <f>IF(記入用!J2252="","",ROUNDDOWN(記入用!J2252,0))</f>
        <v/>
      </c>
      <c r="M2252" s="28" t="str">
        <f>IF(記入用!K2252="","",記入用!K2252)</f>
        <v/>
      </c>
      <c r="O2252" s="28" t="str">
        <f>IF(記入用!M2252="","",記入用!M2252)</f>
        <v/>
      </c>
      <c r="Q2252" s="28" t="str">
        <f>IF(記入用!L2252="","",記入用!L2252)</f>
        <v/>
      </c>
      <c r="S2252" s="28" t="str">
        <f>IF(記入用!N2252="","",ROUNDUP(記入用!N2252,1))</f>
        <v/>
      </c>
      <c r="U2252" s="28" t="str">
        <f>IF(記入用!O2252="","",ROUNDDOWN(記入用!O2252,0))</f>
        <v/>
      </c>
      <c r="W2252" s="28" t="str">
        <f>IF(記入用!P2252="","",ROUNDDOWN(記入用!P2252,0))</f>
        <v/>
      </c>
    </row>
    <row r="2253" spans="1:23">
      <c r="A2253" s="28" t="str">
        <f>IF(記入用!A2253="","",記入用!A2253)</f>
        <v/>
      </c>
      <c r="B2253" s="28" t="str">
        <f>IF(記入用!B2253="","",記入用!B2253)</f>
        <v/>
      </c>
      <c r="C2253" s="28" t="str">
        <f>IF(記入用!C2253="","",記入用!C2253)</f>
        <v/>
      </c>
      <c r="D2253" s="28" t="str">
        <f>IF(記入用!D2253="","",記入用!D2253)</f>
        <v/>
      </c>
      <c r="E2253" s="28" t="str">
        <f>IF(記入用!E2253="","",記入用!E2253)</f>
        <v/>
      </c>
      <c r="F2253" s="28" t="str">
        <f>IF(記入用!F2253="","",記入用!F2253)</f>
        <v/>
      </c>
      <c r="G2253" s="28" t="str">
        <f>IF(OR(記入用!G2253=0,記入用!H2253=0),"",ROUND((記入用!G2253+記入用!H2253)/2,0))</f>
        <v/>
      </c>
      <c r="I2253" s="28" t="str">
        <f>IF(記入用!I2253="","",記入用!I2253)</f>
        <v/>
      </c>
      <c r="K2253" s="28" t="str">
        <f>IF(記入用!J2253="","",ROUNDDOWN(記入用!J2253,0))</f>
        <v/>
      </c>
      <c r="M2253" s="28" t="str">
        <f>IF(記入用!K2253="","",記入用!K2253)</f>
        <v/>
      </c>
      <c r="O2253" s="28" t="str">
        <f>IF(記入用!M2253="","",記入用!M2253)</f>
        <v/>
      </c>
      <c r="Q2253" s="28" t="str">
        <f>IF(記入用!L2253="","",記入用!L2253)</f>
        <v/>
      </c>
      <c r="S2253" s="28" t="str">
        <f>IF(記入用!N2253="","",ROUNDUP(記入用!N2253,1))</f>
        <v/>
      </c>
      <c r="U2253" s="28" t="str">
        <f>IF(記入用!O2253="","",ROUNDDOWN(記入用!O2253,0))</f>
        <v/>
      </c>
      <c r="W2253" s="28" t="str">
        <f>IF(記入用!P2253="","",ROUNDDOWN(記入用!P2253,0))</f>
        <v/>
      </c>
    </row>
    <row r="2254" spans="1:23">
      <c r="A2254" s="28" t="str">
        <f>IF(記入用!A2254="","",記入用!A2254)</f>
        <v/>
      </c>
      <c r="B2254" s="28" t="str">
        <f>IF(記入用!B2254="","",記入用!B2254)</f>
        <v/>
      </c>
      <c r="C2254" s="28" t="str">
        <f>IF(記入用!C2254="","",記入用!C2254)</f>
        <v/>
      </c>
      <c r="D2254" s="28" t="str">
        <f>IF(記入用!D2254="","",記入用!D2254)</f>
        <v/>
      </c>
      <c r="E2254" s="28" t="str">
        <f>IF(記入用!E2254="","",記入用!E2254)</f>
        <v/>
      </c>
      <c r="F2254" s="28" t="str">
        <f>IF(記入用!F2254="","",記入用!F2254)</f>
        <v/>
      </c>
      <c r="G2254" s="28" t="str">
        <f>IF(OR(記入用!G2254=0,記入用!H2254=0),"",ROUND((記入用!G2254+記入用!H2254)/2,0))</f>
        <v/>
      </c>
      <c r="I2254" s="28" t="str">
        <f>IF(記入用!I2254="","",記入用!I2254)</f>
        <v/>
      </c>
      <c r="K2254" s="28" t="str">
        <f>IF(記入用!J2254="","",ROUNDDOWN(記入用!J2254,0))</f>
        <v/>
      </c>
      <c r="M2254" s="28" t="str">
        <f>IF(記入用!K2254="","",記入用!K2254)</f>
        <v/>
      </c>
      <c r="O2254" s="28" t="str">
        <f>IF(記入用!M2254="","",記入用!M2254)</f>
        <v/>
      </c>
      <c r="Q2254" s="28" t="str">
        <f>IF(記入用!L2254="","",記入用!L2254)</f>
        <v/>
      </c>
      <c r="S2254" s="28" t="str">
        <f>IF(記入用!N2254="","",ROUNDUP(記入用!N2254,1))</f>
        <v/>
      </c>
      <c r="U2254" s="28" t="str">
        <f>IF(記入用!O2254="","",ROUNDDOWN(記入用!O2254,0))</f>
        <v/>
      </c>
      <c r="W2254" s="28" t="str">
        <f>IF(記入用!P2254="","",ROUNDDOWN(記入用!P2254,0))</f>
        <v/>
      </c>
    </row>
    <row r="2255" spans="1:23">
      <c r="A2255" s="28" t="str">
        <f>IF(記入用!A2255="","",記入用!A2255)</f>
        <v/>
      </c>
      <c r="B2255" s="28" t="str">
        <f>IF(記入用!B2255="","",記入用!B2255)</f>
        <v/>
      </c>
      <c r="C2255" s="28" t="str">
        <f>IF(記入用!C2255="","",記入用!C2255)</f>
        <v/>
      </c>
      <c r="D2255" s="28" t="str">
        <f>IF(記入用!D2255="","",記入用!D2255)</f>
        <v/>
      </c>
      <c r="E2255" s="28" t="str">
        <f>IF(記入用!E2255="","",記入用!E2255)</f>
        <v/>
      </c>
      <c r="F2255" s="28" t="str">
        <f>IF(記入用!F2255="","",記入用!F2255)</f>
        <v/>
      </c>
      <c r="G2255" s="28" t="str">
        <f>IF(OR(記入用!G2255=0,記入用!H2255=0),"",ROUND((記入用!G2255+記入用!H2255)/2,0))</f>
        <v/>
      </c>
      <c r="I2255" s="28" t="str">
        <f>IF(記入用!I2255="","",記入用!I2255)</f>
        <v/>
      </c>
      <c r="K2255" s="28" t="str">
        <f>IF(記入用!J2255="","",ROUNDDOWN(記入用!J2255,0))</f>
        <v/>
      </c>
      <c r="M2255" s="28" t="str">
        <f>IF(記入用!K2255="","",記入用!K2255)</f>
        <v/>
      </c>
      <c r="O2255" s="28" t="str">
        <f>IF(記入用!M2255="","",記入用!M2255)</f>
        <v/>
      </c>
      <c r="Q2255" s="28" t="str">
        <f>IF(記入用!L2255="","",記入用!L2255)</f>
        <v/>
      </c>
      <c r="S2255" s="28" t="str">
        <f>IF(記入用!N2255="","",ROUNDUP(記入用!N2255,1))</f>
        <v/>
      </c>
      <c r="U2255" s="28" t="str">
        <f>IF(記入用!O2255="","",ROUNDDOWN(記入用!O2255,0))</f>
        <v/>
      </c>
      <c r="W2255" s="28" t="str">
        <f>IF(記入用!P2255="","",ROUNDDOWN(記入用!P2255,0))</f>
        <v/>
      </c>
    </row>
    <row r="2256" spans="1:23">
      <c r="A2256" s="28" t="str">
        <f>IF(記入用!A2256="","",記入用!A2256)</f>
        <v/>
      </c>
      <c r="B2256" s="28" t="str">
        <f>IF(記入用!B2256="","",記入用!B2256)</f>
        <v/>
      </c>
      <c r="C2256" s="28" t="str">
        <f>IF(記入用!C2256="","",記入用!C2256)</f>
        <v/>
      </c>
      <c r="D2256" s="28" t="str">
        <f>IF(記入用!D2256="","",記入用!D2256)</f>
        <v/>
      </c>
      <c r="E2256" s="28" t="str">
        <f>IF(記入用!E2256="","",記入用!E2256)</f>
        <v/>
      </c>
      <c r="F2256" s="28" t="str">
        <f>IF(記入用!F2256="","",記入用!F2256)</f>
        <v/>
      </c>
      <c r="G2256" s="28" t="str">
        <f>IF(OR(記入用!G2256=0,記入用!H2256=0),"",ROUND((記入用!G2256+記入用!H2256)/2,0))</f>
        <v/>
      </c>
      <c r="I2256" s="28" t="str">
        <f>IF(記入用!I2256="","",記入用!I2256)</f>
        <v/>
      </c>
      <c r="K2256" s="28" t="str">
        <f>IF(記入用!J2256="","",ROUNDDOWN(記入用!J2256,0))</f>
        <v/>
      </c>
      <c r="M2256" s="28" t="str">
        <f>IF(記入用!K2256="","",記入用!K2256)</f>
        <v/>
      </c>
      <c r="O2256" s="28" t="str">
        <f>IF(記入用!M2256="","",記入用!M2256)</f>
        <v/>
      </c>
      <c r="Q2256" s="28" t="str">
        <f>IF(記入用!L2256="","",記入用!L2256)</f>
        <v/>
      </c>
      <c r="S2256" s="28" t="str">
        <f>IF(記入用!N2256="","",ROUNDUP(記入用!N2256,1))</f>
        <v/>
      </c>
      <c r="U2256" s="28" t="str">
        <f>IF(記入用!O2256="","",ROUNDDOWN(記入用!O2256,0))</f>
        <v/>
      </c>
      <c r="W2256" s="28" t="str">
        <f>IF(記入用!P2256="","",ROUNDDOWN(記入用!P2256,0))</f>
        <v/>
      </c>
    </row>
    <row r="2257" spans="1:23">
      <c r="A2257" s="28" t="str">
        <f>IF(記入用!A2257="","",記入用!A2257)</f>
        <v/>
      </c>
      <c r="B2257" s="28" t="str">
        <f>IF(記入用!B2257="","",記入用!B2257)</f>
        <v/>
      </c>
      <c r="C2257" s="28" t="str">
        <f>IF(記入用!C2257="","",記入用!C2257)</f>
        <v/>
      </c>
      <c r="D2257" s="28" t="str">
        <f>IF(記入用!D2257="","",記入用!D2257)</f>
        <v/>
      </c>
      <c r="E2257" s="28" t="str">
        <f>IF(記入用!E2257="","",記入用!E2257)</f>
        <v/>
      </c>
      <c r="F2257" s="28" t="str">
        <f>IF(記入用!F2257="","",記入用!F2257)</f>
        <v/>
      </c>
      <c r="G2257" s="28" t="str">
        <f>IF(OR(記入用!G2257=0,記入用!H2257=0),"",ROUND((記入用!G2257+記入用!H2257)/2,0))</f>
        <v/>
      </c>
      <c r="I2257" s="28" t="str">
        <f>IF(記入用!I2257="","",記入用!I2257)</f>
        <v/>
      </c>
      <c r="K2257" s="28" t="str">
        <f>IF(記入用!J2257="","",ROUNDDOWN(記入用!J2257,0))</f>
        <v/>
      </c>
      <c r="M2257" s="28" t="str">
        <f>IF(記入用!K2257="","",記入用!K2257)</f>
        <v/>
      </c>
      <c r="O2257" s="28" t="str">
        <f>IF(記入用!M2257="","",記入用!M2257)</f>
        <v/>
      </c>
      <c r="Q2257" s="28" t="str">
        <f>IF(記入用!L2257="","",記入用!L2257)</f>
        <v/>
      </c>
      <c r="S2257" s="28" t="str">
        <f>IF(記入用!N2257="","",ROUNDUP(記入用!N2257,1))</f>
        <v/>
      </c>
      <c r="U2257" s="28" t="str">
        <f>IF(記入用!O2257="","",ROUNDDOWN(記入用!O2257,0))</f>
        <v/>
      </c>
      <c r="W2257" s="28" t="str">
        <f>IF(記入用!P2257="","",ROUNDDOWN(記入用!P2257,0))</f>
        <v/>
      </c>
    </row>
    <row r="2258" spans="1:23">
      <c r="A2258" s="28" t="str">
        <f>IF(記入用!A2258="","",記入用!A2258)</f>
        <v/>
      </c>
      <c r="B2258" s="28" t="str">
        <f>IF(記入用!B2258="","",記入用!B2258)</f>
        <v/>
      </c>
      <c r="C2258" s="28" t="str">
        <f>IF(記入用!C2258="","",記入用!C2258)</f>
        <v/>
      </c>
      <c r="D2258" s="28" t="str">
        <f>IF(記入用!D2258="","",記入用!D2258)</f>
        <v/>
      </c>
      <c r="E2258" s="28" t="str">
        <f>IF(記入用!E2258="","",記入用!E2258)</f>
        <v/>
      </c>
      <c r="F2258" s="28" t="str">
        <f>IF(記入用!F2258="","",記入用!F2258)</f>
        <v/>
      </c>
      <c r="G2258" s="28" t="str">
        <f>IF(OR(記入用!G2258=0,記入用!H2258=0),"",ROUND((記入用!G2258+記入用!H2258)/2,0))</f>
        <v/>
      </c>
      <c r="I2258" s="28" t="str">
        <f>IF(記入用!I2258="","",記入用!I2258)</f>
        <v/>
      </c>
      <c r="K2258" s="28" t="str">
        <f>IF(記入用!J2258="","",ROUNDDOWN(記入用!J2258,0))</f>
        <v/>
      </c>
      <c r="M2258" s="28" t="str">
        <f>IF(記入用!K2258="","",記入用!K2258)</f>
        <v/>
      </c>
      <c r="O2258" s="28" t="str">
        <f>IF(記入用!M2258="","",記入用!M2258)</f>
        <v/>
      </c>
      <c r="Q2258" s="28" t="str">
        <f>IF(記入用!L2258="","",記入用!L2258)</f>
        <v/>
      </c>
      <c r="S2258" s="28" t="str">
        <f>IF(記入用!N2258="","",ROUNDUP(記入用!N2258,1))</f>
        <v/>
      </c>
      <c r="U2258" s="28" t="str">
        <f>IF(記入用!O2258="","",ROUNDDOWN(記入用!O2258,0))</f>
        <v/>
      </c>
      <c r="W2258" s="28" t="str">
        <f>IF(記入用!P2258="","",ROUNDDOWN(記入用!P2258,0))</f>
        <v/>
      </c>
    </row>
    <row r="2259" spans="1:23">
      <c r="A2259" s="28" t="str">
        <f>IF(記入用!A2259="","",記入用!A2259)</f>
        <v/>
      </c>
      <c r="B2259" s="28" t="str">
        <f>IF(記入用!B2259="","",記入用!B2259)</f>
        <v/>
      </c>
      <c r="C2259" s="28" t="str">
        <f>IF(記入用!C2259="","",記入用!C2259)</f>
        <v/>
      </c>
      <c r="D2259" s="28" t="str">
        <f>IF(記入用!D2259="","",記入用!D2259)</f>
        <v/>
      </c>
      <c r="E2259" s="28" t="str">
        <f>IF(記入用!E2259="","",記入用!E2259)</f>
        <v/>
      </c>
      <c r="F2259" s="28" t="str">
        <f>IF(記入用!F2259="","",記入用!F2259)</f>
        <v/>
      </c>
      <c r="G2259" s="28" t="str">
        <f>IF(OR(記入用!G2259=0,記入用!H2259=0),"",ROUND((記入用!G2259+記入用!H2259)/2,0))</f>
        <v/>
      </c>
      <c r="I2259" s="28" t="str">
        <f>IF(記入用!I2259="","",記入用!I2259)</f>
        <v/>
      </c>
      <c r="K2259" s="28" t="str">
        <f>IF(記入用!J2259="","",ROUNDDOWN(記入用!J2259,0))</f>
        <v/>
      </c>
      <c r="M2259" s="28" t="str">
        <f>IF(記入用!K2259="","",記入用!K2259)</f>
        <v/>
      </c>
      <c r="O2259" s="28" t="str">
        <f>IF(記入用!M2259="","",記入用!M2259)</f>
        <v/>
      </c>
      <c r="Q2259" s="28" t="str">
        <f>IF(記入用!L2259="","",記入用!L2259)</f>
        <v/>
      </c>
      <c r="S2259" s="28" t="str">
        <f>IF(記入用!N2259="","",ROUNDUP(記入用!N2259,1))</f>
        <v/>
      </c>
      <c r="U2259" s="28" t="str">
        <f>IF(記入用!O2259="","",ROUNDDOWN(記入用!O2259,0))</f>
        <v/>
      </c>
      <c r="W2259" s="28" t="str">
        <f>IF(記入用!P2259="","",ROUNDDOWN(記入用!P2259,0))</f>
        <v/>
      </c>
    </row>
    <row r="2260" spans="1:23">
      <c r="A2260" s="28" t="str">
        <f>IF(記入用!A2260="","",記入用!A2260)</f>
        <v/>
      </c>
      <c r="B2260" s="28" t="str">
        <f>IF(記入用!B2260="","",記入用!B2260)</f>
        <v/>
      </c>
      <c r="C2260" s="28" t="str">
        <f>IF(記入用!C2260="","",記入用!C2260)</f>
        <v/>
      </c>
      <c r="D2260" s="28" t="str">
        <f>IF(記入用!D2260="","",記入用!D2260)</f>
        <v/>
      </c>
      <c r="E2260" s="28" t="str">
        <f>IF(記入用!E2260="","",記入用!E2260)</f>
        <v/>
      </c>
      <c r="F2260" s="28" t="str">
        <f>IF(記入用!F2260="","",記入用!F2260)</f>
        <v/>
      </c>
      <c r="G2260" s="28" t="str">
        <f>IF(OR(記入用!G2260=0,記入用!H2260=0),"",ROUND((記入用!G2260+記入用!H2260)/2,0))</f>
        <v/>
      </c>
      <c r="I2260" s="28" t="str">
        <f>IF(記入用!I2260="","",記入用!I2260)</f>
        <v/>
      </c>
      <c r="K2260" s="28" t="str">
        <f>IF(記入用!J2260="","",ROUNDDOWN(記入用!J2260,0))</f>
        <v/>
      </c>
      <c r="M2260" s="28" t="str">
        <f>IF(記入用!K2260="","",記入用!K2260)</f>
        <v/>
      </c>
      <c r="O2260" s="28" t="str">
        <f>IF(記入用!M2260="","",記入用!M2260)</f>
        <v/>
      </c>
      <c r="Q2260" s="28" t="str">
        <f>IF(記入用!L2260="","",記入用!L2260)</f>
        <v/>
      </c>
      <c r="S2260" s="28" t="str">
        <f>IF(記入用!N2260="","",ROUNDUP(記入用!N2260,1))</f>
        <v/>
      </c>
      <c r="U2260" s="28" t="str">
        <f>IF(記入用!O2260="","",ROUNDDOWN(記入用!O2260,0))</f>
        <v/>
      </c>
      <c r="W2260" s="28" t="str">
        <f>IF(記入用!P2260="","",ROUNDDOWN(記入用!P2260,0))</f>
        <v/>
      </c>
    </row>
    <row r="2261" spans="1:23">
      <c r="A2261" s="28" t="str">
        <f>IF(記入用!A2261="","",記入用!A2261)</f>
        <v/>
      </c>
      <c r="B2261" s="28" t="str">
        <f>IF(記入用!B2261="","",記入用!B2261)</f>
        <v/>
      </c>
      <c r="C2261" s="28" t="str">
        <f>IF(記入用!C2261="","",記入用!C2261)</f>
        <v/>
      </c>
      <c r="D2261" s="28" t="str">
        <f>IF(記入用!D2261="","",記入用!D2261)</f>
        <v/>
      </c>
      <c r="E2261" s="28" t="str">
        <f>IF(記入用!E2261="","",記入用!E2261)</f>
        <v/>
      </c>
      <c r="F2261" s="28" t="str">
        <f>IF(記入用!F2261="","",記入用!F2261)</f>
        <v/>
      </c>
      <c r="G2261" s="28" t="str">
        <f>IF(OR(記入用!G2261=0,記入用!H2261=0),"",ROUND((記入用!G2261+記入用!H2261)/2,0))</f>
        <v/>
      </c>
      <c r="I2261" s="28" t="str">
        <f>IF(記入用!I2261="","",記入用!I2261)</f>
        <v/>
      </c>
      <c r="K2261" s="28" t="str">
        <f>IF(記入用!J2261="","",ROUNDDOWN(記入用!J2261,0))</f>
        <v/>
      </c>
      <c r="M2261" s="28" t="str">
        <f>IF(記入用!K2261="","",記入用!K2261)</f>
        <v/>
      </c>
      <c r="O2261" s="28" t="str">
        <f>IF(記入用!M2261="","",記入用!M2261)</f>
        <v/>
      </c>
      <c r="Q2261" s="28" t="str">
        <f>IF(記入用!L2261="","",記入用!L2261)</f>
        <v/>
      </c>
      <c r="S2261" s="28" t="str">
        <f>IF(記入用!N2261="","",ROUNDUP(記入用!N2261,1))</f>
        <v/>
      </c>
      <c r="U2261" s="28" t="str">
        <f>IF(記入用!O2261="","",ROUNDDOWN(記入用!O2261,0))</f>
        <v/>
      </c>
      <c r="W2261" s="28" t="str">
        <f>IF(記入用!P2261="","",ROUNDDOWN(記入用!P2261,0))</f>
        <v/>
      </c>
    </row>
    <row r="2262" spans="1:23">
      <c r="A2262" s="28" t="str">
        <f>IF(記入用!A2262="","",記入用!A2262)</f>
        <v/>
      </c>
      <c r="B2262" s="28" t="str">
        <f>IF(記入用!B2262="","",記入用!B2262)</f>
        <v/>
      </c>
      <c r="C2262" s="28" t="str">
        <f>IF(記入用!C2262="","",記入用!C2262)</f>
        <v/>
      </c>
      <c r="D2262" s="28" t="str">
        <f>IF(記入用!D2262="","",記入用!D2262)</f>
        <v/>
      </c>
      <c r="E2262" s="28" t="str">
        <f>IF(記入用!E2262="","",記入用!E2262)</f>
        <v/>
      </c>
      <c r="F2262" s="28" t="str">
        <f>IF(記入用!F2262="","",記入用!F2262)</f>
        <v/>
      </c>
      <c r="G2262" s="28" t="str">
        <f>IF(OR(記入用!G2262=0,記入用!H2262=0),"",ROUND((記入用!G2262+記入用!H2262)/2,0))</f>
        <v/>
      </c>
      <c r="I2262" s="28" t="str">
        <f>IF(記入用!I2262="","",記入用!I2262)</f>
        <v/>
      </c>
      <c r="K2262" s="28" t="str">
        <f>IF(記入用!J2262="","",ROUNDDOWN(記入用!J2262,0))</f>
        <v/>
      </c>
      <c r="M2262" s="28" t="str">
        <f>IF(記入用!K2262="","",記入用!K2262)</f>
        <v/>
      </c>
      <c r="O2262" s="28" t="str">
        <f>IF(記入用!M2262="","",記入用!M2262)</f>
        <v/>
      </c>
      <c r="Q2262" s="28" t="str">
        <f>IF(記入用!L2262="","",記入用!L2262)</f>
        <v/>
      </c>
      <c r="S2262" s="28" t="str">
        <f>IF(記入用!N2262="","",ROUNDUP(記入用!N2262,1))</f>
        <v/>
      </c>
      <c r="U2262" s="28" t="str">
        <f>IF(記入用!O2262="","",ROUNDDOWN(記入用!O2262,0))</f>
        <v/>
      </c>
      <c r="W2262" s="28" t="str">
        <f>IF(記入用!P2262="","",ROUNDDOWN(記入用!P2262,0))</f>
        <v/>
      </c>
    </row>
    <row r="2263" spans="1:23">
      <c r="A2263" s="28" t="str">
        <f>IF(記入用!A2263="","",記入用!A2263)</f>
        <v/>
      </c>
      <c r="B2263" s="28" t="str">
        <f>IF(記入用!B2263="","",記入用!B2263)</f>
        <v/>
      </c>
      <c r="C2263" s="28" t="str">
        <f>IF(記入用!C2263="","",記入用!C2263)</f>
        <v/>
      </c>
      <c r="D2263" s="28" t="str">
        <f>IF(記入用!D2263="","",記入用!D2263)</f>
        <v/>
      </c>
      <c r="E2263" s="28" t="str">
        <f>IF(記入用!E2263="","",記入用!E2263)</f>
        <v/>
      </c>
      <c r="F2263" s="28" t="str">
        <f>IF(記入用!F2263="","",記入用!F2263)</f>
        <v/>
      </c>
      <c r="G2263" s="28" t="str">
        <f>IF(OR(記入用!G2263=0,記入用!H2263=0),"",ROUND((記入用!G2263+記入用!H2263)/2,0))</f>
        <v/>
      </c>
      <c r="I2263" s="28" t="str">
        <f>IF(記入用!I2263="","",記入用!I2263)</f>
        <v/>
      </c>
      <c r="K2263" s="28" t="str">
        <f>IF(記入用!J2263="","",ROUNDDOWN(記入用!J2263,0))</f>
        <v/>
      </c>
      <c r="M2263" s="28" t="str">
        <f>IF(記入用!K2263="","",記入用!K2263)</f>
        <v/>
      </c>
      <c r="O2263" s="28" t="str">
        <f>IF(記入用!M2263="","",記入用!M2263)</f>
        <v/>
      </c>
      <c r="Q2263" s="28" t="str">
        <f>IF(記入用!L2263="","",記入用!L2263)</f>
        <v/>
      </c>
      <c r="S2263" s="28" t="str">
        <f>IF(記入用!N2263="","",ROUNDUP(記入用!N2263,1))</f>
        <v/>
      </c>
      <c r="U2263" s="28" t="str">
        <f>IF(記入用!O2263="","",ROUNDDOWN(記入用!O2263,0))</f>
        <v/>
      </c>
      <c r="W2263" s="28" t="str">
        <f>IF(記入用!P2263="","",ROUNDDOWN(記入用!P2263,0))</f>
        <v/>
      </c>
    </row>
    <row r="2264" spans="1:23">
      <c r="A2264" s="28" t="str">
        <f>IF(記入用!A2264="","",記入用!A2264)</f>
        <v/>
      </c>
      <c r="B2264" s="28" t="str">
        <f>IF(記入用!B2264="","",記入用!B2264)</f>
        <v/>
      </c>
      <c r="C2264" s="28" t="str">
        <f>IF(記入用!C2264="","",記入用!C2264)</f>
        <v/>
      </c>
      <c r="D2264" s="28" t="str">
        <f>IF(記入用!D2264="","",記入用!D2264)</f>
        <v/>
      </c>
      <c r="E2264" s="28" t="str">
        <f>IF(記入用!E2264="","",記入用!E2264)</f>
        <v/>
      </c>
      <c r="F2264" s="28" t="str">
        <f>IF(記入用!F2264="","",記入用!F2264)</f>
        <v/>
      </c>
      <c r="G2264" s="28" t="str">
        <f>IF(OR(記入用!G2264=0,記入用!H2264=0),"",ROUND((記入用!G2264+記入用!H2264)/2,0))</f>
        <v/>
      </c>
      <c r="I2264" s="28" t="str">
        <f>IF(記入用!I2264="","",記入用!I2264)</f>
        <v/>
      </c>
      <c r="K2264" s="28" t="str">
        <f>IF(記入用!J2264="","",ROUNDDOWN(記入用!J2264,0))</f>
        <v/>
      </c>
      <c r="M2264" s="28" t="str">
        <f>IF(記入用!K2264="","",記入用!K2264)</f>
        <v/>
      </c>
      <c r="O2264" s="28" t="str">
        <f>IF(記入用!M2264="","",記入用!M2264)</f>
        <v/>
      </c>
      <c r="Q2264" s="28" t="str">
        <f>IF(記入用!L2264="","",記入用!L2264)</f>
        <v/>
      </c>
      <c r="S2264" s="28" t="str">
        <f>IF(記入用!N2264="","",ROUNDUP(記入用!N2264,1))</f>
        <v/>
      </c>
      <c r="U2264" s="28" t="str">
        <f>IF(記入用!O2264="","",ROUNDDOWN(記入用!O2264,0))</f>
        <v/>
      </c>
      <c r="W2264" s="28" t="str">
        <f>IF(記入用!P2264="","",ROUNDDOWN(記入用!P2264,0))</f>
        <v/>
      </c>
    </row>
    <row r="2265" spans="1:23">
      <c r="A2265" s="28" t="str">
        <f>IF(記入用!A2265="","",記入用!A2265)</f>
        <v/>
      </c>
      <c r="B2265" s="28" t="str">
        <f>IF(記入用!B2265="","",記入用!B2265)</f>
        <v/>
      </c>
      <c r="C2265" s="28" t="str">
        <f>IF(記入用!C2265="","",記入用!C2265)</f>
        <v/>
      </c>
      <c r="D2265" s="28" t="str">
        <f>IF(記入用!D2265="","",記入用!D2265)</f>
        <v/>
      </c>
      <c r="E2265" s="28" t="str">
        <f>IF(記入用!E2265="","",記入用!E2265)</f>
        <v/>
      </c>
      <c r="F2265" s="28" t="str">
        <f>IF(記入用!F2265="","",記入用!F2265)</f>
        <v/>
      </c>
      <c r="G2265" s="28" t="str">
        <f>IF(OR(記入用!G2265=0,記入用!H2265=0),"",ROUND((記入用!G2265+記入用!H2265)/2,0))</f>
        <v/>
      </c>
      <c r="I2265" s="28" t="str">
        <f>IF(記入用!I2265="","",記入用!I2265)</f>
        <v/>
      </c>
      <c r="K2265" s="28" t="str">
        <f>IF(記入用!J2265="","",ROUNDDOWN(記入用!J2265,0))</f>
        <v/>
      </c>
      <c r="M2265" s="28" t="str">
        <f>IF(記入用!K2265="","",記入用!K2265)</f>
        <v/>
      </c>
      <c r="O2265" s="28" t="str">
        <f>IF(記入用!M2265="","",記入用!M2265)</f>
        <v/>
      </c>
      <c r="Q2265" s="28" t="str">
        <f>IF(記入用!L2265="","",記入用!L2265)</f>
        <v/>
      </c>
      <c r="S2265" s="28" t="str">
        <f>IF(記入用!N2265="","",ROUNDUP(記入用!N2265,1))</f>
        <v/>
      </c>
      <c r="U2265" s="28" t="str">
        <f>IF(記入用!O2265="","",ROUNDDOWN(記入用!O2265,0))</f>
        <v/>
      </c>
      <c r="W2265" s="28" t="str">
        <f>IF(記入用!P2265="","",ROUNDDOWN(記入用!P2265,0))</f>
        <v/>
      </c>
    </row>
    <row r="2266" spans="1:23">
      <c r="A2266" s="28" t="str">
        <f>IF(記入用!A2266="","",記入用!A2266)</f>
        <v/>
      </c>
      <c r="B2266" s="28" t="str">
        <f>IF(記入用!B2266="","",記入用!B2266)</f>
        <v/>
      </c>
      <c r="C2266" s="28" t="str">
        <f>IF(記入用!C2266="","",記入用!C2266)</f>
        <v/>
      </c>
      <c r="D2266" s="28" t="str">
        <f>IF(記入用!D2266="","",記入用!D2266)</f>
        <v/>
      </c>
      <c r="E2266" s="28" t="str">
        <f>IF(記入用!E2266="","",記入用!E2266)</f>
        <v/>
      </c>
      <c r="F2266" s="28" t="str">
        <f>IF(記入用!F2266="","",記入用!F2266)</f>
        <v/>
      </c>
      <c r="G2266" s="28" t="str">
        <f>IF(OR(記入用!G2266=0,記入用!H2266=0),"",ROUND((記入用!G2266+記入用!H2266)/2,0))</f>
        <v/>
      </c>
      <c r="I2266" s="28" t="str">
        <f>IF(記入用!I2266="","",記入用!I2266)</f>
        <v/>
      </c>
      <c r="K2266" s="28" t="str">
        <f>IF(記入用!J2266="","",ROUNDDOWN(記入用!J2266,0))</f>
        <v/>
      </c>
      <c r="M2266" s="28" t="str">
        <f>IF(記入用!K2266="","",記入用!K2266)</f>
        <v/>
      </c>
      <c r="O2266" s="28" t="str">
        <f>IF(記入用!M2266="","",記入用!M2266)</f>
        <v/>
      </c>
      <c r="Q2266" s="28" t="str">
        <f>IF(記入用!L2266="","",記入用!L2266)</f>
        <v/>
      </c>
      <c r="S2266" s="28" t="str">
        <f>IF(記入用!N2266="","",ROUNDUP(記入用!N2266,1))</f>
        <v/>
      </c>
      <c r="U2266" s="28" t="str">
        <f>IF(記入用!O2266="","",ROUNDDOWN(記入用!O2266,0))</f>
        <v/>
      </c>
      <c r="W2266" s="28" t="str">
        <f>IF(記入用!P2266="","",ROUNDDOWN(記入用!P2266,0))</f>
        <v/>
      </c>
    </row>
    <row r="2267" spans="1:23">
      <c r="A2267" s="28" t="str">
        <f>IF(記入用!A2267="","",記入用!A2267)</f>
        <v/>
      </c>
      <c r="B2267" s="28" t="str">
        <f>IF(記入用!B2267="","",記入用!B2267)</f>
        <v/>
      </c>
      <c r="C2267" s="28" t="str">
        <f>IF(記入用!C2267="","",記入用!C2267)</f>
        <v/>
      </c>
      <c r="D2267" s="28" t="str">
        <f>IF(記入用!D2267="","",記入用!D2267)</f>
        <v/>
      </c>
      <c r="E2267" s="28" t="str">
        <f>IF(記入用!E2267="","",記入用!E2267)</f>
        <v/>
      </c>
      <c r="F2267" s="28" t="str">
        <f>IF(記入用!F2267="","",記入用!F2267)</f>
        <v/>
      </c>
      <c r="G2267" s="28" t="str">
        <f>IF(OR(記入用!G2267=0,記入用!H2267=0),"",ROUND((記入用!G2267+記入用!H2267)/2,0))</f>
        <v/>
      </c>
      <c r="I2267" s="28" t="str">
        <f>IF(記入用!I2267="","",記入用!I2267)</f>
        <v/>
      </c>
      <c r="K2267" s="28" t="str">
        <f>IF(記入用!J2267="","",ROUNDDOWN(記入用!J2267,0))</f>
        <v/>
      </c>
      <c r="M2267" s="28" t="str">
        <f>IF(記入用!K2267="","",記入用!K2267)</f>
        <v/>
      </c>
      <c r="O2267" s="28" t="str">
        <f>IF(記入用!M2267="","",記入用!M2267)</f>
        <v/>
      </c>
      <c r="Q2267" s="28" t="str">
        <f>IF(記入用!L2267="","",記入用!L2267)</f>
        <v/>
      </c>
      <c r="S2267" s="28" t="str">
        <f>IF(記入用!N2267="","",ROUNDUP(記入用!N2267,1))</f>
        <v/>
      </c>
      <c r="U2267" s="28" t="str">
        <f>IF(記入用!O2267="","",ROUNDDOWN(記入用!O2267,0))</f>
        <v/>
      </c>
      <c r="W2267" s="28" t="str">
        <f>IF(記入用!P2267="","",ROUNDDOWN(記入用!P2267,0))</f>
        <v/>
      </c>
    </row>
    <row r="2268" spans="1:23">
      <c r="A2268" s="28" t="str">
        <f>IF(記入用!A2268="","",記入用!A2268)</f>
        <v/>
      </c>
      <c r="B2268" s="28" t="str">
        <f>IF(記入用!B2268="","",記入用!B2268)</f>
        <v/>
      </c>
      <c r="C2268" s="28" t="str">
        <f>IF(記入用!C2268="","",記入用!C2268)</f>
        <v/>
      </c>
      <c r="D2268" s="28" t="str">
        <f>IF(記入用!D2268="","",記入用!D2268)</f>
        <v/>
      </c>
      <c r="E2268" s="28" t="str">
        <f>IF(記入用!E2268="","",記入用!E2268)</f>
        <v/>
      </c>
      <c r="F2268" s="28" t="str">
        <f>IF(記入用!F2268="","",記入用!F2268)</f>
        <v/>
      </c>
      <c r="G2268" s="28" t="str">
        <f>IF(OR(記入用!G2268=0,記入用!H2268=0),"",ROUND((記入用!G2268+記入用!H2268)/2,0))</f>
        <v/>
      </c>
      <c r="I2268" s="28" t="str">
        <f>IF(記入用!I2268="","",記入用!I2268)</f>
        <v/>
      </c>
      <c r="K2268" s="28" t="str">
        <f>IF(記入用!J2268="","",ROUNDDOWN(記入用!J2268,0))</f>
        <v/>
      </c>
      <c r="M2268" s="28" t="str">
        <f>IF(記入用!K2268="","",記入用!K2268)</f>
        <v/>
      </c>
      <c r="O2268" s="28" t="str">
        <f>IF(記入用!M2268="","",記入用!M2268)</f>
        <v/>
      </c>
      <c r="Q2268" s="28" t="str">
        <f>IF(記入用!L2268="","",記入用!L2268)</f>
        <v/>
      </c>
      <c r="S2268" s="28" t="str">
        <f>IF(記入用!N2268="","",ROUNDUP(記入用!N2268,1))</f>
        <v/>
      </c>
      <c r="U2268" s="28" t="str">
        <f>IF(記入用!O2268="","",ROUNDDOWN(記入用!O2268,0))</f>
        <v/>
      </c>
      <c r="W2268" s="28" t="str">
        <f>IF(記入用!P2268="","",ROUNDDOWN(記入用!P2268,0))</f>
        <v/>
      </c>
    </row>
    <row r="2269" spans="1:23">
      <c r="A2269" s="28" t="str">
        <f>IF(記入用!A2269="","",記入用!A2269)</f>
        <v/>
      </c>
      <c r="B2269" s="28" t="str">
        <f>IF(記入用!B2269="","",記入用!B2269)</f>
        <v/>
      </c>
      <c r="C2269" s="28" t="str">
        <f>IF(記入用!C2269="","",記入用!C2269)</f>
        <v/>
      </c>
      <c r="D2269" s="28" t="str">
        <f>IF(記入用!D2269="","",記入用!D2269)</f>
        <v/>
      </c>
      <c r="E2269" s="28" t="str">
        <f>IF(記入用!E2269="","",記入用!E2269)</f>
        <v/>
      </c>
      <c r="F2269" s="28" t="str">
        <f>IF(記入用!F2269="","",記入用!F2269)</f>
        <v/>
      </c>
      <c r="G2269" s="28" t="str">
        <f>IF(OR(記入用!G2269=0,記入用!H2269=0),"",ROUND((記入用!G2269+記入用!H2269)/2,0))</f>
        <v/>
      </c>
      <c r="I2269" s="28" t="str">
        <f>IF(記入用!I2269="","",記入用!I2269)</f>
        <v/>
      </c>
      <c r="K2269" s="28" t="str">
        <f>IF(記入用!J2269="","",ROUNDDOWN(記入用!J2269,0))</f>
        <v/>
      </c>
      <c r="M2269" s="28" t="str">
        <f>IF(記入用!K2269="","",記入用!K2269)</f>
        <v/>
      </c>
      <c r="O2269" s="28" t="str">
        <f>IF(記入用!M2269="","",記入用!M2269)</f>
        <v/>
      </c>
      <c r="Q2269" s="28" t="str">
        <f>IF(記入用!L2269="","",記入用!L2269)</f>
        <v/>
      </c>
      <c r="S2269" s="28" t="str">
        <f>IF(記入用!N2269="","",ROUNDUP(記入用!N2269,1))</f>
        <v/>
      </c>
      <c r="U2269" s="28" t="str">
        <f>IF(記入用!O2269="","",ROUNDDOWN(記入用!O2269,0))</f>
        <v/>
      </c>
      <c r="W2269" s="28" t="str">
        <f>IF(記入用!P2269="","",ROUNDDOWN(記入用!P2269,0))</f>
        <v/>
      </c>
    </row>
    <row r="2270" spans="1:23">
      <c r="A2270" s="28" t="str">
        <f>IF(記入用!A2270="","",記入用!A2270)</f>
        <v/>
      </c>
      <c r="B2270" s="28" t="str">
        <f>IF(記入用!B2270="","",記入用!B2270)</f>
        <v/>
      </c>
      <c r="C2270" s="28" t="str">
        <f>IF(記入用!C2270="","",記入用!C2270)</f>
        <v/>
      </c>
      <c r="D2270" s="28" t="str">
        <f>IF(記入用!D2270="","",記入用!D2270)</f>
        <v/>
      </c>
      <c r="E2270" s="28" t="str">
        <f>IF(記入用!E2270="","",記入用!E2270)</f>
        <v/>
      </c>
      <c r="F2270" s="28" t="str">
        <f>IF(記入用!F2270="","",記入用!F2270)</f>
        <v/>
      </c>
      <c r="G2270" s="28" t="str">
        <f>IF(OR(記入用!G2270=0,記入用!H2270=0),"",ROUND((記入用!G2270+記入用!H2270)/2,0))</f>
        <v/>
      </c>
      <c r="I2270" s="28" t="str">
        <f>IF(記入用!I2270="","",記入用!I2270)</f>
        <v/>
      </c>
      <c r="K2270" s="28" t="str">
        <f>IF(記入用!J2270="","",ROUNDDOWN(記入用!J2270,0))</f>
        <v/>
      </c>
      <c r="M2270" s="28" t="str">
        <f>IF(記入用!K2270="","",記入用!K2270)</f>
        <v/>
      </c>
      <c r="O2270" s="28" t="str">
        <f>IF(記入用!M2270="","",記入用!M2270)</f>
        <v/>
      </c>
      <c r="Q2270" s="28" t="str">
        <f>IF(記入用!L2270="","",記入用!L2270)</f>
        <v/>
      </c>
      <c r="S2270" s="28" t="str">
        <f>IF(記入用!N2270="","",ROUNDUP(記入用!N2270,1))</f>
        <v/>
      </c>
      <c r="U2270" s="28" t="str">
        <f>IF(記入用!O2270="","",ROUNDDOWN(記入用!O2270,0))</f>
        <v/>
      </c>
      <c r="W2270" s="28" t="str">
        <f>IF(記入用!P2270="","",ROUNDDOWN(記入用!P2270,0))</f>
        <v/>
      </c>
    </row>
    <row r="2271" spans="1:23">
      <c r="A2271" s="28" t="str">
        <f>IF(記入用!A2271="","",記入用!A2271)</f>
        <v/>
      </c>
      <c r="B2271" s="28" t="str">
        <f>IF(記入用!B2271="","",記入用!B2271)</f>
        <v/>
      </c>
      <c r="C2271" s="28" t="str">
        <f>IF(記入用!C2271="","",記入用!C2271)</f>
        <v/>
      </c>
      <c r="D2271" s="28" t="str">
        <f>IF(記入用!D2271="","",記入用!D2271)</f>
        <v/>
      </c>
      <c r="E2271" s="28" t="str">
        <f>IF(記入用!E2271="","",記入用!E2271)</f>
        <v/>
      </c>
      <c r="F2271" s="28" t="str">
        <f>IF(記入用!F2271="","",記入用!F2271)</f>
        <v/>
      </c>
      <c r="G2271" s="28" t="str">
        <f>IF(OR(記入用!G2271=0,記入用!H2271=0),"",ROUND((記入用!G2271+記入用!H2271)/2,0))</f>
        <v/>
      </c>
      <c r="I2271" s="28" t="str">
        <f>IF(記入用!I2271="","",記入用!I2271)</f>
        <v/>
      </c>
      <c r="K2271" s="28" t="str">
        <f>IF(記入用!J2271="","",ROUNDDOWN(記入用!J2271,0))</f>
        <v/>
      </c>
      <c r="M2271" s="28" t="str">
        <f>IF(記入用!K2271="","",記入用!K2271)</f>
        <v/>
      </c>
      <c r="O2271" s="28" t="str">
        <f>IF(記入用!M2271="","",記入用!M2271)</f>
        <v/>
      </c>
      <c r="Q2271" s="28" t="str">
        <f>IF(記入用!L2271="","",記入用!L2271)</f>
        <v/>
      </c>
      <c r="S2271" s="28" t="str">
        <f>IF(記入用!N2271="","",ROUNDUP(記入用!N2271,1))</f>
        <v/>
      </c>
      <c r="U2271" s="28" t="str">
        <f>IF(記入用!O2271="","",ROUNDDOWN(記入用!O2271,0))</f>
        <v/>
      </c>
      <c r="W2271" s="28" t="str">
        <f>IF(記入用!P2271="","",ROUNDDOWN(記入用!P2271,0))</f>
        <v/>
      </c>
    </row>
    <row r="2272" spans="1:23">
      <c r="A2272" s="28" t="str">
        <f>IF(記入用!A2272="","",記入用!A2272)</f>
        <v/>
      </c>
      <c r="B2272" s="28" t="str">
        <f>IF(記入用!B2272="","",記入用!B2272)</f>
        <v/>
      </c>
      <c r="C2272" s="28" t="str">
        <f>IF(記入用!C2272="","",記入用!C2272)</f>
        <v/>
      </c>
      <c r="D2272" s="28" t="str">
        <f>IF(記入用!D2272="","",記入用!D2272)</f>
        <v/>
      </c>
      <c r="E2272" s="28" t="str">
        <f>IF(記入用!E2272="","",記入用!E2272)</f>
        <v/>
      </c>
      <c r="F2272" s="28" t="str">
        <f>IF(記入用!F2272="","",記入用!F2272)</f>
        <v/>
      </c>
      <c r="G2272" s="28" t="str">
        <f>IF(OR(記入用!G2272=0,記入用!H2272=0),"",ROUND((記入用!G2272+記入用!H2272)/2,0))</f>
        <v/>
      </c>
      <c r="I2272" s="28" t="str">
        <f>IF(記入用!I2272="","",記入用!I2272)</f>
        <v/>
      </c>
      <c r="K2272" s="28" t="str">
        <f>IF(記入用!J2272="","",ROUNDDOWN(記入用!J2272,0))</f>
        <v/>
      </c>
      <c r="M2272" s="28" t="str">
        <f>IF(記入用!K2272="","",記入用!K2272)</f>
        <v/>
      </c>
      <c r="O2272" s="28" t="str">
        <f>IF(記入用!M2272="","",記入用!M2272)</f>
        <v/>
      </c>
      <c r="Q2272" s="28" t="str">
        <f>IF(記入用!L2272="","",記入用!L2272)</f>
        <v/>
      </c>
      <c r="S2272" s="28" t="str">
        <f>IF(記入用!N2272="","",ROUNDUP(記入用!N2272,1))</f>
        <v/>
      </c>
      <c r="U2272" s="28" t="str">
        <f>IF(記入用!O2272="","",ROUNDDOWN(記入用!O2272,0))</f>
        <v/>
      </c>
      <c r="W2272" s="28" t="str">
        <f>IF(記入用!P2272="","",ROUNDDOWN(記入用!P2272,0))</f>
        <v/>
      </c>
    </row>
    <row r="2273" spans="1:23">
      <c r="A2273" s="28" t="str">
        <f>IF(記入用!A2273="","",記入用!A2273)</f>
        <v/>
      </c>
      <c r="B2273" s="28" t="str">
        <f>IF(記入用!B2273="","",記入用!B2273)</f>
        <v/>
      </c>
      <c r="C2273" s="28" t="str">
        <f>IF(記入用!C2273="","",記入用!C2273)</f>
        <v/>
      </c>
      <c r="D2273" s="28" t="str">
        <f>IF(記入用!D2273="","",記入用!D2273)</f>
        <v/>
      </c>
      <c r="E2273" s="28" t="str">
        <f>IF(記入用!E2273="","",記入用!E2273)</f>
        <v/>
      </c>
      <c r="F2273" s="28" t="str">
        <f>IF(記入用!F2273="","",記入用!F2273)</f>
        <v/>
      </c>
      <c r="G2273" s="28" t="str">
        <f>IF(OR(記入用!G2273=0,記入用!H2273=0),"",ROUND((記入用!G2273+記入用!H2273)/2,0))</f>
        <v/>
      </c>
      <c r="I2273" s="28" t="str">
        <f>IF(記入用!I2273="","",記入用!I2273)</f>
        <v/>
      </c>
      <c r="K2273" s="28" t="str">
        <f>IF(記入用!J2273="","",ROUNDDOWN(記入用!J2273,0))</f>
        <v/>
      </c>
      <c r="M2273" s="28" t="str">
        <f>IF(記入用!K2273="","",記入用!K2273)</f>
        <v/>
      </c>
      <c r="O2273" s="28" t="str">
        <f>IF(記入用!M2273="","",記入用!M2273)</f>
        <v/>
      </c>
      <c r="Q2273" s="28" t="str">
        <f>IF(記入用!L2273="","",記入用!L2273)</f>
        <v/>
      </c>
      <c r="S2273" s="28" t="str">
        <f>IF(記入用!N2273="","",ROUNDUP(記入用!N2273,1))</f>
        <v/>
      </c>
      <c r="U2273" s="28" t="str">
        <f>IF(記入用!O2273="","",ROUNDDOWN(記入用!O2273,0))</f>
        <v/>
      </c>
      <c r="W2273" s="28" t="str">
        <f>IF(記入用!P2273="","",ROUNDDOWN(記入用!P2273,0))</f>
        <v/>
      </c>
    </row>
    <row r="2274" spans="1:23">
      <c r="A2274" s="28" t="str">
        <f>IF(記入用!A2274="","",記入用!A2274)</f>
        <v/>
      </c>
      <c r="B2274" s="28" t="str">
        <f>IF(記入用!B2274="","",記入用!B2274)</f>
        <v/>
      </c>
      <c r="C2274" s="28" t="str">
        <f>IF(記入用!C2274="","",記入用!C2274)</f>
        <v/>
      </c>
      <c r="D2274" s="28" t="str">
        <f>IF(記入用!D2274="","",記入用!D2274)</f>
        <v/>
      </c>
      <c r="E2274" s="28" t="str">
        <f>IF(記入用!E2274="","",記入用!E2274)</f>
        <v/>
      </c>
      <c r="F2274" s="28" t="str">
        <f>IF(記入用!F2274="","",記入用!F2274)</f>
        <v/>
      </c>
      <c r="G2274" s="28" t="str">
        <f>IF(OR(記入用!G2274=0,記入用!H2274=0),"",ROUND((記入用!G2274+記入用!H2274)/2,0))</f>
        <v/>
      </c>
      <c r="I2274" s="28" t="str">
        <f>IF(記入用!I2274="","",記入用!I2274)</f>
        <v/>
      </c>
      <c r="K2274" s="28" t="str">
        <f>IF(記入用!J2274="","",ROUNDDOWN(記入用!J2274,0))</f>
        <v/>
      </c>
      <c r="M2274" s="28" t="str">
        <f>IF(記入用!K2274="","",記入用!K2274)</f>
        <v/>
      </c>
      <c r="O2274" s="28" t="str">
        <f>IF(記入用!M2274="","",記入用!M2274)</f>
        <v/>
      </c>
      <c r="Q2274" s="28" t="str">
        <f>IF(記入用!L2274="","",記入用!L2274)</f>
        <v/>
      </c>
      <c r="S2274" s="28" t="str">
        <f>IF(記入用!N2274="","",ROUNDUP(記入用!N2274,1))</f>
        <v/>
      </c>
      <c r="U2274" s="28" t="str">
        <f>IF(記入用!O2274="","",ROUNDDOWN(記入用!O2274,0))</f>
        <v/>
      </c>
      <c r="W2274" s="28" t="str">
        <f>IF(記入用!P2274="","",ROUNDDOWN(記入用!P2274,0))</f>
        <v/>
      </c>
    </row>
    <row r="2275" spans="1:23">
      <c r="A2275" s="28" t="str">
        <f>IF(記入用!A2275="","",記入用!A2275)</f>
        <v/>
      </c>
      <c r="B2275" s="28" t="str">
        <f>IF(記入用!B2275="","",記入用!B2275)</f>
        <v/>
      </c>
      <c r="C2275" s="28" t="str">
        <f>IF(記入用!C2275="","",記入用!C2275)</f>
        <v/>
      </c>
      <c r="D2275" s="28" t="str">
        <f>IF(記入用!D2275="","",記入用!D2275)</f>
        <v/>
      </c>
      <c r="E2275" s="28" t="str">
        <f>IF(記入用!E2275="","",記入用!E2275)</f>
        <v/>
      </c>
      <c r="F2275" s="28" t="str">
        <f>IF(記入用!F2275="","",記入用!F2275)</f>
        <v/>
      </c>
      <c r="G2275" s="28" t="str">
        <f>IF(OR(記入用!G2275=0,記入用!H2275=0),"",ROUND((記入用!G2275+記入用!H2275)/2,0))</f>
        <v/>
      </c>
      <c r="I2275" s="28" t="str">
        <f>IF(記入用!I2275="","",記入用!I2275)</f>
        <v/>
      </c>
      <c r="K2275" s="28" t="str">
        <f>IF(記入用!J2275="","",ROUNDDOWN(記入用!J2275,0))</f>
        <v/>
      </c>
      <c r="M2275" s="28" t="str">
        <f>IF(記入用!K2275="","",記入用!K2275)</f>
        <v/>
      </c>
      <c r="O2275" s="28" t="str">
        <f>IF(記入用!M2275="","",記入用!M2275)</f>
        <v/>
      </c>
      <c r="Q2275" s="28" t="str">
        <f>IF(記入用!L2275="","",記入用!L2275)</f>
        <v/>
      </c>
      <c r="S2275" s="28" t="str">
        <f>IF(記入用!N2275="","",ROUNDUP(記入用!N2275,1))</f>
        <v/>
      </c>
      <c r="U2275" s="28" t="str">
        <f>IF(記入用!O2275="","",ROUNDDOWN(記入用!O2275,0))</f>
        <v/>
      </c>
      <c r="W2275" s="28" t="str">
        <f>IF(記入用!P2275="","",ROUNDDOWN(記入用!P2275,0))</f>
        <v/>
      </c>
    </row>
    <row r="2276" spans="1:23">
      <c r="A2276" s="28" t="str">
        <f>IF(記入用!A2276="","",記入用!A2276)</f>
        <v/>
      </c>
      <c r="B2276" s="28" t="str">
        <f>IF(記入用!B2276="","",記入用!B2276)</f>
        <v/>
      </c>
      <c r="C2276" s="28" t="str">
        <f>IF(記入用!C2276="","",記入用!C2276)</f>
        <v/>
      </c>
      <c r="D2276" s="28" t="str">
        <f>IF(記入用!D2276="","",記入用!D2276)</f>
        <v/>
      </c>
      <c r="E2276" s="28" t="str">
        <f>IF(記入用!E2276="","",記入用!E2276)</f>
        <v/>
      </c>
      <c r="F2276" s="28" t="str">
        <f>IF(記入用!F2276="","",記入用!F2276)</f>
        <v/>
      </c>
      <c r="G2276" s="28" t="str">
        <f>IF(OR(記入用!G2276=0,記入用!H2276=0),"",ROUND((記入用!G2276+記入用!H2276)/2,0))</f>
        <v/>
      </c>
      <c r="I2276" s="28" t="str">
        <f>IF(記入用!I2276="","",記入用!I2276)</f>
        <v/>
      </c>
      <c r="K2276" s="28" t="str">
        <f>IF(記入用!J2276="","",ROUNDDOWN(記入用!J2276,0))</f>
        <v/>
      </c>
      <c r="M2276" s="28" t="str">
        <f>IF(記入用!K2276="","",記入用!K2276)</f>
        <v/>
      </c>
      <c r="O2276" s="28" t="str">
        <f>IF(記入用!M2276="","",記入用!M2276)</f>
        <v/>
      </c>
      <c r="Q2276" s="28" t="str">
        <f>IF(記入用!L2276="","",記入用!L2276)</f>
        <v/>
      </c>
      <c r="S2276" s="28" t="str">
        <f>IF(記入用!N2276="","",ROUNDUP(記入用!N2276,1))</f>
        <v/>
      </c>
      <c r="U2276" s="28" t="str">
        <f>IF(記入用!O2276="","",ROUNDDOWN(記入用!O2276,0))</f>
        <v/>
      </c>
      <c r="W2276" s="28" t="str">
        <f>IF(記入用!P2276="","",ROUNDDOWN(記入用!P2276,0))</f>
        <v/>
      </c>
    </row>
    <row r="2277" spans="1:23">
      <c r="A2277" s="28" t="str">
        <f>IF(記入用!A2277="","",記入用!A2277)</f>
        <v/>
      </c>
      <c r="B2277" s="28" t="str">
        <f>IF(記入用!B2277="","",記入用!B2277)</f>
        <v/>
      </c>
      <c r="C2277" s="28" t="str">
        <f>IF(記入用!C2277="","",記入用!C2277)</f>
        <v/>
      </c>
      <c r="D2277" s="28" t="str">
        <f>IF(記入用!D2277="","",記入用!D2277)</f>
        <v/>
      </c>
      <c r="E2277" s="28" t="str">
        <f>IF(記入用!E2277="","",記入用!E2277)</f>
        <v/>
      </c>
      <c r="F2277" s="28" t="str">
        <f>IF(記入用!F2277="","",記入用!F2277)</f>
        <v/>
      </c>
      <c r="G2277" s="28" t="str">
        <f>IF(OR(記入用!G2277=0,記入用!H2277=0),"",ROUND((記入用!G2277+記入用!H2277)/2,0))</f>
        <v/>
      </c>
      <c r="I2277" s="28" t="str">
        <f>IF(記入用!I2277="","",記入用!I2277)</f>
        <v/>
      </c>
      <c r="K2277" s="28" t="str">
        <f>IF(記入用!J2277="","",ROUNDDOWN(記入用!J2277,0))</f>
        <v/>
      </c>
      <c r="M2277" s="28" t="str">
        <f>IF(記入用!K2277="","",記入用!K2277)</f>
        <v/>
      </c>
      <c r="O2277" s="28" t="str">
        <f>IF(記入用!M2277="","",記入用!M2277)</f>
        <v/>
      </c>
      <c r="Q2277" s="28" t="str">
        <f>IF(記入用!L2277="","",記入用!L2277)</f>
        <v/>
      </c>
      <c r="S2277" s="28" t="str">
        <f>IF(記入用!N2277="","",ROUNDUP(記入用!N2277,1))</f>
        <v/>
      </c>
      <c r="U2277" s="28" t="str">
        <f>IF(記入用!O2277="","",ROUNDDOWN(記入用!O2277,0))</f>
        <v/>
      </c>
      <c r="W2277" s="28" t="str">
        <f>IF(記入用!P2277="","",ROUNDDOWN(記入用!P2277,0))</f>
        <v/>
      </c>
    </row>
    <row r="2278" spans="1:23">
      <c r="A2278" s="28" t="str">
        <f>IF(記入用!A2278="","",記入用!A2278)</f>
        <v/>
      </c>
      <c r="B2278" s="28" t="str">
        <f>IF(記入用!B2278="","",記入用!B2278)</f>
        <v/>
      </c>
      <c r="C2278" s="28" t="str">
        <f>IF(記入用!C2278="","",記入用!C2278)</f>
        <v/>
      </c>
      <c r="D2278" s="28" t="str">
        <f>IF(記入用!D2278="","",記入用!D2278)</f>
        <v/>
      </c>
      <c r="E2278" s="28" t="str">
        <f>IF(記入用!E2278="","",記入用!E2278)</f>
        <v/>
      </c>
      <c r="F2278" s="28" t="str">
        <f>IF(記入用!F2278="","",記入用!F2278)</f>
        <v/>
      </c>
      <c r="G2278" s="28" t="str">
        <f>IF(OR(記入用!G2278=0,記入用!H2278=0),"",ROUND((記入用!G2278+記入用!H2278)/2,0))</f>
        <v/>
      </c>
      <c r="I2278" s="28" t="str">
        <f>IF(記入用!I2278="","",記入用!I2278)</f>
        <v/>
      </c>
      <c r="K2278" s="28" t="str">
        <f>IF(記入用!J2278="","",ROUNDDOWN(記入用!J2278,0))</f>
        <v/>
      </c>
      <c r="M2278" s="28" t="str">
        <f>IF(記入用!K2278="","",記入用!K2278)</f>
        <v/>
      </c>
      <c r="O2278" s="28" t="str">
        <f>IF(記入用!M2278="","",記入用!M2278)</f>
        <v/>
      </c>
      <c r="Q2278" s="28" t="str">
        <f>IF(記入用!L2278="","",記入用!L2278)</f>
        <v/>
      </c>
      <c r="S2278" s="28" t="str">
        <f>IF(記入用!N2278="","",ROUNDUP(記入用!N2278,1))</f>
        <v/>
      </c>
      <c r="U2278" s="28" t="str">
        <f>IF(記入用!O2278="","",ROUNDDOWN(記入用!O2278,0))</f>
        <v/>
      </c>
      <c r="W2278" s="28" t="str">
        <f>IF(記入用!P2278="","",ROUNDDOWN(記入用!P2278,0))</f>
        <v/>
      </c>
    </row>
    <row r="2279" spans="1:23">
      <c r="A2279" s="28" t="str">
        <f>IF(記入用!A2279="","",記入用!A2279)</f>
        <v/>
      </c>
      <c r="B2279" s="28" t="str">
        <f>IF(記入用!B2279="","",記入用!B2279)</f>
        <v/>
      </c>
      <c r="C2279" s="28" t="str">
        <f>IF(記入用!C2279="","",記入用!C2279)</f>
        <v/>
      </c>
      <c r="D2279" s="28" t="str">
        <f>IF(記入用!D2279="","",記入用!D2279)</f>
        <v/>
      </c>
      <c r="E2279" s="28" t="str">
        <f>IF(記入用!E2279="","",記入用!E2279)</f>
        <v/>
      </c>
      <c r="F2279" s="28" t="str">
        <f>IF(記入用!F2279="","",記入用!F2279)</f>
        <v/>
      </c>
      <c r="G2279" s="28" t="str">
        <f>IF(OR(記入用!G2279=0,記入用!H2279=0),"",ROUND((記入用!G2279+記入用!H2279)/2,0))</f>
        <v/>
      </c>
      <c r="I2279" s="28" t="str">
        <f>IF(記入用!I2279="","",記入用!I2279)</f>
        <v/>
      </c>
      <c r="K2279" s="28" t="str">
        <f>IF(記入用!J2279="","",ROUNDDOWN(記入用!J2279,0))</f>
        <v/>
      </c>
      <c r="M2279" s="28" t="str">
        <f>IF(記入用!K2279="","",記入用!K2279)</f>
        <v/>
      </c>
      <c r="O2279" s="28" t="str">
        <f>IF(記入用!M2279="","",記入用!M2279)</f>
        <v/>
      </c>
      <c r="Q2279" s="28" t="str">
        <f>IF(記入用!L2279="","",記入用!L2279)</f>
        <v/>
      </c>
      <c r="S2279" s="28" t="str">
        <f>IF(記入用!N2279="","",ROUNDUP(記入用!N2279,1))</f>
        <v/>
      </c>
      <c r="U2279" s="28" t="str">
        <f>IF(記入用!O2279="","",ROUNDDOWN(記入用!O2279,0))</f>
        <v/>
      </c>
      <c r="W2279" s="28" t="str">
        <f>IF(記入用!P2279="","",ROUNDDOWN(記入用!P2279,0))</f>
        <v/>
      </c>
    </row>
    <row r="2280" spans="1:23">
      <c r="A2280" s="28" t="str">
        <f>IF(記入用!A2280="","",記入用!A2280)</f>
        <v/>
      </c>
      <c r="B2280" s="28" t="str">
        <f>IF(記入用!B2280="","",記入用!B2280)</f>
        <v/>
      </c>
      <c r="C2280" s="28" t="str">
        <f>IF(記入用!C2280="","",記入用!C2280)</f>
        <v/>
      </c>
      <c r="D2280" s="28" t="str">
        <f>IF(記入用!D2280="","",記入用!D2280)</f>
        <v/>
      </c>
      <c r="E2280" s="28" t="str">
        <f>IF(記入用!E2280="","",記入用!E2280)</f>
        <v/>
      </c>
      <c r="F2280" s="28" t="str">
        <f>IF(記入用!F2280="","",記入用!F2280)</f>
        <v/>
      </c>
      <c r="G2280" s="28" t="str">
        <f>IF(OR(記入用!G2280=0,記入用!H2280=0),"",ROUND((記入用!G2280+記入用!H2280)/2,0))</f>
        <v/>
      </c>
      <c r="I2280" s="28" t="str">
        <f>IF(記入用!I2280="","",記入用!I2280)</f>
        <v/>
      </c>
      <c r="K2280" s="28" t="str">
        <f>IF(記入用!J2280="","",ROUNDDOWN(記入用!J2280,0))</f>
        <v/>
      </c>
      <c r="M2280" s="28" t="str">
        <f>IF(記入用!K2280="","",記入用!K2280)</f>
        <v/>
      </c>
      <c r="O2280" s="28" t="str">
        <f>IF(記入用!M2280="","",記入用!M2280)</f>
        <v/>
      </c>
      <c r="Q2280" s="28" t="str">
        <f>IF(記入用!L2280="","",記入用!L2280)</f>
        <v/>
      </c>
      <c r="S2280" s="28" t="str">
        <f>IF(記入用!N2280="","",ROUNDUP(記入用!N2280,1))</f>
        <v/>
      </c>
      <c r="U2280" s="28" t="str">
        <f>IF(記入用!O2280="","",ROUNDDOWN(記入用!O2280,0))</f>
        <v/>
      </c>
      <c r="W2280" s="28" t="str">
        <f>IF(記入用!P2280="","",ROUNDDOWN(記入用!P2280,0))</f>
        <v/>
      </c>
    </row>
    <row r="2281" spans="1:23">
      <c r="A2281" s="28" t="str">
        <f>IF(記入用!A2281="","",記入用!A2281)</f>
        <v/>
      </c>
      <c r="B2281" s="28" t="str">
        <f>IF(記入用!B2281="","",記入用!B2281)</f>
        <v/>
      </c>
      <c r="C2281" s="28" t="str">
        <f>IF(記入用!C2281="","",記入用!C2281)</f>
        <v/>
      </c>
      <c r="D2281" s="28" t="str">
        <f>IF(記入用!D2281="","",記入用!D2281)</f>
        <v/>
      </c>
      <c r="E2281" s="28" t="str">
        <f>IF(記入用!E2281="","",記入用!E2281)</f>
        <v/>
      </c>
      <c r="F2281" s="28" t="str">
        <f>IF(記入用!F2281="","",記入用!F2281)</f>
        <v/>
      </c>
      <c r="G2281" s="28" t="str">
        <f>IF(OR(記入用!G2281=0,記入用!H2281=0),"",ROUND((記入用!G2281+記入用!H2281)/2,0))</f>
        <v/>
      </c>
      <c r="I2281" s="28" t="str">
        <f>IF(記入用!I2281="","",記入用!I2281)</f>
        <v/>
      </c>
      <c r="K2281" s="28" t="str">
        <f>IF(記入用!J2281="","",ROUNDDOWN(記入用!J2281,0))</f>
        <v/>
      </c>
      <c r="M2281" s="28" t="str">
        <f>IF(記入用!K2281="","",記入用!K2281)</f>
        <v/>
      </c>
      <c r="O2281" s="28" t="str">
        <f>IF(記入用!M2281="","",記入用!M2281)</f>
        <v/>
      </c>
      <c r="Q2281" s="28" t="str">
        <f>IF(記入用!L2281="","",記入用!L2281)</f>
        <v/>
      </c>
      <c r="S2281" s="28" t="str">
        <f>IF(記入用!N2281="","",ROUNDUP(記入用!N2281,1))</f>
        <v/>
      </c>
      <c r="U2281" s="28" t="str">
        <f>IF(記入用!O2281="","",ROUNDDOWN(記入用!O2281,0))</f>
        <v/>
      </c>
      <c r="W2281" s="28" t="str">
        <f>IF(記入用!P2281="","",ROUNDDOWN(記入用!P2281,0))</f>
        <v/>
      </c>
    </row>
    <row r="2282" spans="1:23">
      <c r="A2282" s="28" t="str">
        <f>IF(記入用!A2282="","",記入用!A2282)</f>
        <v/>
      </c>
      <c r="B2282" s="28" t="str">
        <f>IF(記入用!B2282="","",記入用!B2282)</f>
        <v/>
      </c>
      <c r="C2282" s="28" t="str">
        <f>IF(記入用!C2282="","",記入用!C2282)</f>
        <v/>
      </c>
      <c r="D2282" s="28" t="str">
        <f>IF(記入用!D2282="","",記入用!D2282)</f>
        <v/>
      </c>
      <c r="E2282" s="28" t="str">
        <f>IF(記入用!E2282="","",記入用!E2282)</f>
        <v/>
      </c>
      <c r="F2282" s="28" t="str">
        <f>IF(記入用!F2282="","",記入用!F2282)</f>
        <v/>
      </c>
      <c r="G2282" s="28" t="str">
        <f>IF(OR(記入用!G2282=0,記入用!H2282=0),"",ROUND((記入用!G2282+記入用!H2282)/2,0))</f>
        <v/>
      </c>
      <c r="I2282" s="28" t="str">
        <f>IF(記入用!I2282="","",記入用!I2282)</f>
        <v/>
      </c>
      <c r="K2282" s="28" t="str">
        <f>IF(記入用!J2282="","",ROUNDDOWN(記入用!J2282,0))</f>
        <v/>
      </c>
      <c r="M2282" s="28" t="str">
        <f>IF(記入用!K2282="","",記入用!K2282)</f>
        <v/>
      </c>
      <c r="O2282" s="28" t="str">
        <f>IF(記入用!M2282="","",記入用!M2282)</f>
        <v/>
      </c>
      <c r="Q2282" s="28" t="str">
        <f>IF(記入用!L2282="","",記入用!L2282)</f>
        <v/>
      </c>
      <c r="S2282" s="28" t="str">
        <f>IF(記入用!N2282="","",ROUNDUP(記入用!N2282,1))</f>
        <v/>
      </c>
      <c r="U2282" s="28" t="str">
        <f>IF(記入用!O2282="","",ROUNDDOWN(記入用!O2282,0))</f>
        <v/>
      </c>
      <c r="W2282" s="28" t="str">
        <f>IF(記入用!P2282="","",ROUNDDOWN(記入用!P2282,0))</f>
        <v/>
      </c>
    </row>
    <row r="2283" spans="1:23">
      <c r="A2283" s="28" t="str">
        <f>IF(記入用!A2283="","",記入用!A2283)</f>
        <v/>
      </c>
      <c r="B2283" s="28" t="str">
        <f>IF(記入用!B2283="","",記入用!B2283)</f>
        <v/>
      </c>
      <c r="C2283" s="28" t="str">
        <f>IF(記入用!C2283="","",記入用!C2283)</f>
        <v/>
      </c>
      <c r="D2283" s="28" t="str">
        <f>IF(記入用!D2283="","",記入用!D2283)</f>
        <v/>
      </c>
      <c r="E2283" s="28" t="str">
        <f>IF(記入用!E2283="","",記入用!E2283)</f>
        <v/>
      </c>
      <c r="F2283" s="28" t="str">
        <f>IF(記入用!F2283="","",記入用!F2283)</f>
        <v/>
      </c>
      <c r="G2283" s="28" t="str">
        <f>IF(OR(記入用!G2283=0,記入用!H2283=0),"",ROUND((記入用!G2283+記入用!H2283)/2,0))</f>
        <v/>
      </c>
      <c r="I2283" s="28" t="str">
        <f>IF(記入用!I2283="","",記入用!I2283)</f>
        <v/>
      </c>
      <c r="K2283" s="28" t="str">
        <f>IF(記入用!J2283="","",ROUNDDOWN(記入用!J2283,0))</f>
        <v/>
      </c>
      <c r="M2283" s="28" t="str">
        <f>IF(記入用!K2283="","",記入用!K2283)</f>
        <v/>
      </c>
      <c r="O2283" s="28" t="str">
        <f>IF(記入用!M2283="","",記入用!M2283)</f>
        <v/>
      </c>
      <c r="Q2283" s="28" t="str">
        <f>IF(記入用!L2283="","",記入用!L2283)</f>
        <v/>
      </c>
      <c r="S2283" s="28" t="str">
        <f>IF(記入用!N2283="","",ROUNDUP(記入用!N2283,1))</f>
        <v/>
      </c>
      <c r="U2283" s="28" t="str">
        <f>IF(記入用!O2283="","",ROUNDDOWN(記入用!O2283,0))</f>
        <v/>
      </c>
      <c r="W2283" s="28" t="str">
        <f>IF(記入用!P2283="","",ROUNDDOWN(記入用!P2283,0))</f>
        <v/>
      </c>
    </row>
    <row r="2284" spans="1:23">
      <c r="A2284" s="28" t="str">
        <f>IF(記入用!A2284="","",記入用!A2284)</f>
        <v/>
      </c>
      <c r="B2284" s="28" t="str">
        <f>IF(記入用!B2284="","",記入用!B2284)</f>
        <v/>
      </c>
      <c r="C2284" s="28" t="str">
        <f>IF(記入用!C2284="","",記入用!C2284)</f>
        <v/>
      </c>
      <c r="D2284" s="28" t="str">
        <f>IF(記入用!D2284="","",記入用!D2284)</f>
        <v/>
      </c>
      <c r="E2284" s="28" t="str">
        <f>IF(記入用!E2284="","",記入用!E2284)</f>
        <v/>
      </c>
      <c r="F2284" s="28" t="str">
        <f>IF(記入用!F2284="","",記入用!F2284)</f>
        <v/>
      </c>
      <c r="G2284" s="28" t="str">
        <f>IF(OR(記入用!G2284=0,記入用!H2284=0),"",ROUND((記入用!G2284+記入用!H2284)/2,0))</f>
        <v/>
      </c>
      <c r="I2284" s="28" t="str">
        <f>IF(記入用!I2284="","",記入用!I2284)</f>
        <v/>
      </c>
      <c r="K2284" s="28" t="str">
        <f>IF(記入用!J2284="","",ROUNDDOWN(記入用!J2284,0))</f>
        <v/>
      </c>
      <c r="M2284" s="28" t="str">
        <f>IF(記入用!K2284="","",記入用!K2284)</f>
        <v/>
      </c>
      <c r="O2284" s="28" t="str">
        <f>IF(記入用!M2284="","",記入用!M2284)</f>
        <v/>
      </c>
      <c r="Q2284" s="28" t="str">
        <f>IF(記入用!L2284="","",記入用!L2284)</f>
        <v/>
      </c>
      <c r="S2284" s="28" t="str">
        <f>IF(記入用!N2284="","",ROUNDUP(記入用!N2284,1))</f>
        <v/>
      </c>
      <c r="U2284" s="28" t="str">
        <f>IF(記入用!O2284="","",ROUNDDOWN(記入用!O2284,0))</f>
        <v/>
      </c>
      <c r="W2284" s="28" t="str">
        <f>IF(記入用!P2284="","",ROUNDDOWN(記入用!P2284,0))</f>
        <v/>
      </c>
    </row>
    <row r="2285" spans="1:23">
      <c r="A2285" s="28" t="str">
        <f>IF(記入用!A2285="","",記入用!A2285)</f>
        <v/>
      </c>
      <c r="B2285" s="28" t="str">
        <f>IF(記入用!B2285="","",記入用!B2285)</f>
        <v/>
      </c>
      <c r="C2285" s="28" t="str">
        <f>IF(記入用!C2285="","",記入用!C2285)</f>
        <v/>
      </c>
      <c r="D2285" s="28" t="str">
        <f>IF(記入用!D2285="","",記入用!D2285)</f>
        <v/>
      </c>
      <c r="E2285" s="28" t="str">
        <f>IF(記入用!E2285="","",記入用!E2285)</f>
        <v/>
      </c>
      <c r="F2285" s="28" t="str">
        <f>IF(記入用!F2285="","",記入用!F2285)</f>
        <v/>
      </c>
      <c r="G2285" s="28" t="str">
        <f>IF(OR(記入用!G2285=0,記入用!H2285=0),"",ROUND((記入用!G2285+記入用!H2285)/2,0))</f>
        <v/>
      </c>
      <c r="I2285" s="28" t="str">
        <f>IF(記入用!I2285="","",記入用!I2285)</f>
        <v/>
      </c>
      <c r="K2285" s="28" t="str">
        <f>IF(記入用!J2285="","",ROUNDDOWN(記入用!J2285,0))</f>
        <v/>
      </c>
      <c r="M2285" s="28" t="str">
        <f>IF(記入用!K2285="","",記入用!K2285)</f>
        <v/>
      </c>
      <c r="O2285" s="28" t="str">
        <f>IF(記入用!M2285="","",記入用!M2285)</f>
        <v/>
      </c>
      <c r="Q2285" s="28" t="str">
        <f>IF(記入用!L2285="","",記入用!L2285)</f>
        <v/>
      </c>
      <c r="S2285" s="28" t="str">
        <f>IF(記入用!N2285="","",ROUNDUP(記入用!N2285,1))</f>
        <v/>
      </c>
      <c r="U2285" s="28" t="str">
        <f>IF(記入用!O2285="","",ROUNDDOWN(記入用!O2285,0))</f>
        <v/>
      </c>
      <c r="W2285" s="28" t="str">
        <f>IF(記入用!P2285="","",ROUNDDOWN(記入用!P2285,0))</f>
        <v/>
      </c>
    </row>
    <row r="2286" spans="1:23">
      <c r="A2286" s="28" t="str">
        <f>IF(記入用!A2286="","",記入用!A2286)</f>
        <v/>
      </c>
      <c r="B2286" s="28" t="str">
        <f>IF(記入用!B2286="","",記入用!B2286)</f>
        <v/>
      </c>
      <c r="C2286" s="28" t="str">
        <f>IF(記入用!C2286="","",記入用!C2286)</f>
        <v/>
      </c>
      <c r="D2286" s="28" t="str">
        <f>IF(記入用!D2286="","",記入用!D2286)</f>
        <v/>
      </c>
      <c r="E2286" s="28" t="str">
        <f>IF(記入用!E2286="","",記入用!E2286)</f>
        <v/>
      </c>
      <c r="F2286" s="28" t="str">
        <f>IF(記入用!F2286="","",記入用!F2286)</f>
        <v/>
      </c>
      <c r="G2286" s="28" t="str">
        <f>IF(OR(記入用!G2286=0,記入用!H2286=0),"",ROUND((記入用!G2286+記入用!H2286)/2,0))</f>
        <v/>
      </c>
      <c r="I2286" s="28" t="str">
        <f>IF(記入用!I2286="","",記入用!I2286)</f>
        <v/>
      </c>
      <c r="K2286" s="28" t="str">
        <f>IF(記入用!J2286="","",ROUNDDOWN(記入用!J2286,0))</f>
        <v/>
      </c>
      <c r="M2286" s="28" t="str">
        <f>IF(記入用!K2286="","",記入用!K2286)</f>
        <v/>
      </c>
      <c r="O2286" s="28" t="str">
        <f>IF(記入用!M2286="","",記入用!M2286)</f>
        <v/>
      </c>
      <c r="Q2286" s="28" t="str">
        <f>IF(記入用!L2286="","",記入用!L2286)</f>
        <v/>
      </c>
      <c r="S2286" s="28" t="str">
        <f>IF(記入用!N2286="","",ROUNDUP(記入用!N2286,1))</f>
        <v/>
      </c>
      <c r="U2286" s="28" t="str">
        <f>IF(記入用!O2286="","",ROUNDDOWN(記入用!O2286,0))</f>
        <v/>
      </c>
      <c r="W2286" s="28" t="str">
        <f>IF(記入用!P2286="","",ROUNDDOWN(記入用!P2286,0))</f>
        <v/>
      </c>
    </row>
    <row r="2287" spans="1:23">
      <c r="A2287" s="28" t="str">
        <f>IF(記入用!A2287="","",記入用!A2287)</f>
        <v/>
      </c>
      <c r="B2287" s="28" t="str">
        <f>IF(記入用!B2287="","",記入用!B2287)</f>
        <v/>
      </c>
      <c r="C2287" s="28" t="str">
        <f>IF(記入用!C2287="","",記入用!C2287)</f>
        <v/>
      </c>
      <c r="D2287" s="28" t="str">
        <f>IF(記入用!D2287="","",記入用!D2287)</f>
        <v/>
      </c>
      <c r="E2287" s="28" t="str">
        <f>IF(記入用!E2287="","",記入用!E2287)</f>
        <v/>
      </c>
      <c r="F2287" s="28" t="str">
        <f>IF(記入用!F2287="","",記入用!F2287)</f>
        <v/>
      </c>
      <c r="G2287" s="28" t="str">
        <f>IF(OR(記入用!G2287=0,記入用!H2287=0),"",ROUND((記入用!G2287+記入用!H2287)/2,0))</f>
        <v/>
      </c>
      <c r="I2287" s="28" t="str">
        <f>IF(記入用!I2287="","",記入用!I2287)</f>
        <v/>
      </c>
      <c r="K2287" s="28" t="str">
        <f>IF(記入用!J2287="","",ROUNDDOWN(記入用!J2287,0))</f>
        <v/>
      </c>
      <c r="M2287" s="28" t="str">
        <f>IF(記入用!K2287="","",記入用!K2287)</f>
        <v/>
      </c>
      <c r="O2287" s="28" t="str">
        <f>IF(記入用!M2287="","",記入用!M2287)</f>
        <v/>
      </c>
      <c r="Q2287" s="28" t="str">
        <f>IF(記入用!L2287="","",記入用!L2287)</f>
        <v/>
      </c>
      <c r="S2287" s="28" t="str">
        <f>IF(記入用!N2287="","",ROUNDUP(記入用!N2287,1))</f>
        <v/>
      </c>
      <c r="U2287" s="28" t="str">
        <f>IF(記入用!O2287="","",ROUNDDOWN(記入用!O2287,0))</f>
        <v/>
      </c>
      <c r="W2287" s="28" t="str">
        <f>IF(記入用!P2287="","",ROUNDDOWN(記入用!P2287,0))</f>
        <v/>
      </c>
    </row>
    <row r="2288" spans="1:23">
      <c r="A2288" s="28" t="str">
        <f>IF(記入用!A2288="","",記入用!A2288)</f>
        <v/>
      </c>
      <c r="B2288" s="28" t="str">
        <f>IF(記入用!B2288="","",記入用!B2288)</f>
        <v/>
      </c>
      <c r="C2288" s="28" t="str">
        <f>IF(記入用!C2288="","",記入用!C2288)</f>
        <v/>
      </c>
      <c r="D2288" s="28" t="str">
        <f>IF(記入用!D2288="","",記入用!D2288)</f>
        <v/>
      </c>
      <c r="E2288" s="28" t="str">
        <f>IF(記入用!E2288="","",記入用!E2288)</f>
        <v/>
      </c>
      <c r="F2288" s="28" t="str">
        <f>IF(記入用!F2288="","",記入用!F2288)</f>
        <v/>
      </c>
      <c r="G2288" s="28" t="str">
        <f>IF(OR(記入用!G2288=0,記入用!H2288=0),"",ROUND((記入用!G2288+記入用!H2288)/2,0))</f>
        <v/>
      </c>
      <c r="I2288" s="28" t="str">
        <f>IF(記入用!I2288="","",記入用!I2288)</f>
        <v/>
      </c>
      <c r="K2288" s="28" t="str">
        <f>IF(記入用!J2288="","",ROUNDDOWN(記入用!J2288,0))</f>
        <v/>
      </c>
      <c r="M2288" s="28" t="str">
        <f>IF(記入用!K2288="","",記入用!K2288)</f>
        <v/>
      </c>
      <c r="O2288" s="28" t="str">
        <f>IF(記入用!M2288="","",記入用!M2288)</f>
        <v/>
      </c>
      <c r="Q2288" s="28" t="str">
        <f>IF(記入用!L2288="","",記入用!L2288)</f>
        <v/>
      </c>
      <c r="S2288" s="28" t="str">
        <f>IF(記入用!N2288="","",ROUNDUP(記入用!N2288,1))</f>
        <v/>
      </c>
      <c r="U2288" s="28" t="str">
        <f>IF(記入用!O2288="","",ROUNDDOWN(記入用!O2288,0))</f>
        <v/>
      </c>
      <c r="W2288" s="28" t="str">
        <f>IF(記入用!P2288="","",ROUNDDOWN(記入用!P2288,0))</f>
        <v/>
      </c>
    </row>
    <row r="2289" spans="1:23">
      <c r="A2289" s="28" t="str">
        <f>IF(記入用!A2289="","",記入用!A2289)</f>
        <v/>
      </c>
      <c r="B2289" s="28" t="str">
        <f>IF(記入用!B2289="","",記入用!B2289)</f>
        <v/>
      </c>
      <c r="C2289" s="28" t="str">
        <f>IF(記入用!C2289="","",記入用!C2289)</f>
        <v/>
      </c>
      <c r="D2289" s="28" t="str">
        <f>IF(記入用!D2289="","",記入用!D2289)</f>
        <v/>
      </c>
      <c r="E2289" s="28" t="str">
        <f>IF(記入用!E2289="","",記入用!E2289)</f>
        <v/>
      </c>
      <c r="F2289" s="28" t="str">
        <f>IF(記入用!F2289="","",記入用!F2289)</f>
        <v/>
      </c>
      <c r="G2289" s="28" t="str">
        <f>IF(OR(記入用!G2289=0,記入用!H2289=0),"",ROUND((記入用!G2289+記入用!H2289)/2,0))</f>
        <v/>
      </c>
      <c r="I2289" s="28" t="str">
        <f>IF(記入用!I2289="","",記入用!I2289)</f>
        <v/>
      </c>
      <c r="K2289" s="28" t="str">
        <f>IF(記入用!J2289="","",ROUNDDOWN(記入用!J2289,0))</f>
        <v/>
      </c>
      <c r="M2289" s="28" t="str">
        <f>IF(記入用!K2289="","",記入用!K2289)</f>
        <v/>
      </c>
      <c r="O2289" s="28" t="str">
        <f>IF(記入用!M2289="","",記入用!M2289)</f>
        <v/>
      </c>
      <c r="Q2289" s="28" t="str">
        <f>IF(記入用!L2289="","",記入用!L2289)</f>
        <v/>
      </c>
      <c r="S2289" s="28" t="str">
        <f>IF(記入用!N2289="","",ROUNDUP(記入用!N2289,1))</f>
        <v/>
      </c>
      <c r="U2289" s="28" t="str">
        <f>IF(記入用!O2289="","",ROUNDDOWN(記入用!O2289,0))</f>
        <v/>
      </c>
      <c r="W2289" s="28" t="str">
        <f>IF(記入用!P2289="","",ROUNDDOWN(記入用!P2289,0))</f>
        <v/>
      </c>
    </row>
    <row r="2290" spans="1:23">
      <c r="A2290" s="28" t="str">
        <f>IF(記入用!A2290="","",記入用!A2290)</f>
        <v/>
      </c>
      <c r="B2290" s="28" t="str">
        <f>IF(記入用!B2290="","",記入用!B2290)</f>
        <v/>
      </c>
      <c r="C2290" s="28" t="str">
        <f>IF(記入用!C2290="","",記入用!C2290)</f>
        <v/>
      </c>
      <c r="D2290" s="28" t="str">
        <f>IF(記入用!D2290="","",記入用!D2290)</f>
        <v/>
      </c>
      <c r="E2290" s="28" t="str">
        <f>IF(記入用!E2290="","",記入用!E2290)</f>
        <v/>
      </c>
      <c r="F2290" s="28" t="str">
        <f>IF(記入用!F2290="","",記入用!F2290)</f>
        <v/>
      </c>
      <c r="G2290" s="28" t="str">
        <f>IF(OR(記入用!G2290=0,記入用!H2290=0),"",ROUND((記入用!G2290+記入用!H2290)/2,0))</f>
        <v/>
      </c>
      <c r="I2290" s="28" t="str">
        <f>IF(記入用!I2290="","",記入用!I2290)</f>
        <v/>
      </c>
      <c r="K2290" s="28" t="str">
        <f>IF(記入用!J2290="","",ROUNDDOWN(記入用!J2290,0))</f>
        <v/>
      </c>
      <c r="M2290" s="28" t="str">
        <f>IF(記入用!K2290="","",記入用!K2290)</f>
        <v/>
      </c>
      <c r="O2290" s="28" t="str">
        <f>IF(記入用!M2290="","",記入用!M2290)</f>
        <v/>
      </c>
      <c r="Q2290" s="28" t="str">
        <f>IF(記入用!L2290="","",記入用!L2290)</f>
        <v/>
      </c>
      <c r="S2290" s="28" t="str">
        <f>IF(記入用!N2290="","",ROUNDUP(記入用!N2290,1))</f>
        <v/>
      </c>
      <c r="U2290" s="28" t="str">
        <f>IF(記入用!O2290="","",ROUNDDOWN(記入用!O2290,0))</f>
        <v/>
      </c>
      <c r="W2290" s="28" t="str">
        <f>IF(記入用!P2290="","",ROUNDDOWN(記入用!P2290,0))</f>
        <v/>
      </c>
    </row>
    <row r="2291" spans="1:23">
      <c r="A2291" s="28" t="str">
        <f>IF(記入用!A2291="","",記入用!A2291)</f>
        <v/>
      </c>
      <c r="B2291" s="28" t="str">
        <f>IF(記入用!B2291="","",記入用!B2291)</f>
        <v/>
      </c>
      <c r="C2291" s="28" t="str">
        <f>IF(記入用!C2291="","",記入用!C2291)</f>
        <v/>
      </c>
      <c r="D2291" s="28" t="str">
        <f>IF(記入用!D2291="","",記入用!D2291)</f>
        <v/>
      </c>
      <c r="E2291" s="28" t="str">
        <f>IF(記入用!E2291="","",記入用!E2291)</f>
        <v/>
      </c>
      <c r="F2291" s="28" t="str">
        <f>IF(記入用!F2291="","",記入用!F2291)</f>
        <v/>
      </c>
      <c r="G2291" s="28" t="str">
        <f>IF(OR(記入用!G2291=0,記入用!H2291=0),"",ROUND((記入用!G2291+記入用!H2291)/2,0))</f>
        <v/>
      </c>
      <c r="I2291" s="28" t="str">
        <f>IF(記入用!I2291="","",記入用!I2291)</f>
        <v/>
      </c>
      <c r="K2291" s="28" t="str">
        <f>IF(記入用!J2291="","",ROUNDDOWN(記入用!J2291,0))</f>
        <v/>
      </c>
      <c r="M2291" s="28" t="str">
        <f>IF(記入用!K2291="","",記入用!K2291)</f>
        <v/>
      </c>
      <c r="O2291" s="28" t="str">
        <f>IF(記入用!M2291="","",記入用!M2291)</f>
        <v/>
      </c>
      <c r="Q2291" s="28" t="str">
        <f>IF(記入用!L2291="","",記入用!L2291)</f>
        <v/>
      </c>
      <c r="S2291" s="28" t="str">
        <f>IF(記入用!N2291="","",ROUNDUP(記入用!N2291,1))</f>
        <v/>
      </c>
      <c r="U2291" s="28" t="str">
        <f>IF(記入用!O2291="","",ROUNDDOWN(記入用!O2291,0))</f>
        <v/>
      </c>
      <c r="W2291" s="28" t="str">
        <f>IF(記入用!P2291="","",ROUNDDOWN(記入用!P2291,0))</f>
        <v/>
      </c>
    </row>
    <row r="2292" spans="1:23">
      <c r="A2292" s="28" t="str">
        <f>IF(記入用!A2292="","",記入用!A2292)</f>
        <v/>
      </c>
      <c r="B2292" s="28" t="str">
        <f>IF(記入用!B2292="","",記入用!B2292)</f>
        <v/>
      </c>
      <c r="C2292" s="28" t="str">
        <f>IF(記入用!C2292="","",記入用!C2292)</f>
        <v/>
      </c>
      <c r="D2292" s="28" t="str">
        <f>IF(記入用!D2292="","",記入用!D2292)</f>
        <v/>
      </c>
      <c r="E2292" s="28" t="str">
        <f>IF(記入用!E2292="","",記入用!E2292)</f>
        <v/>
      </c>
      <c r="F2292" s="28" t="str">
        <f>IF(記入用!F2292="","",記入用!F2292)</f>
        <v/>
      </c>
      <c r="G2292" s="28" t="str">
        <f>IF(OR(記入用!G2292=0,記入用!H2292=0),"",ROUND((記入用!G2292+記入用!H2292)/2,0))</f>
        <v/>
      </c>
      <c r="I2292" s="28" t="str">
        <f>IF(記入用!I2292="","",記入用!I2292)</f>
        <v/>
      </c>
      <c r="K2292" s="28" t="str">
        <f>IF(記入用!J2292="","",ROUNDDOWN(記入用!J2292,0))</f>
        <v/>
      </c>
      <c r="M2292" s="28" t="str">
        <f>IF(記入用!K2292="","",記入用!K2292)</f>
        <v/>
      </c>
      <c r="O2292" s="28" t="str">
        <f>IF(記入用!M2292="","",記入用!M2292)</f>
        <v/>
      </c>
      <c r="Q2292" s="28" t="str">
        <f>IF(記入用!L2292="","",記入用!L2292)</f>
        <v/>
      </c>
      <c r="S2292" s="28" t="str">
        <f>IF(記入用!N2292="","",ROUNDUP(記入用!N2292,1))</f>
        <v/>
      </c>
      <c r="U2292" s="28" t="str">
        <f>IF(記入用!O2292="","",ROUNDDOWN(記入用!O2292,0))</f>
        <v/>
      </c>
      <c r="W2292" s="28" t="str">
        <f>IF(記入用!P2292="","",ROUNDDOWN(記入用!P2292,0))</f>
        <v/>
      </c>
    </row>
    <row r="2293" spans="1:23">
      <c r="A2293" s="28" t="str">
        <f>IF(記入用!A2293="","",記入用!A2293)</f>
        <v/>
      </c>
      <c r="B2293" s="28" t="str">
        <f>IF(記入用!B2293="","",記入用!B2293)</f>
        <v/>
      </c>
      <c r="C2293" s="28" t="str">
        <f>IF(記入用!C2293="","",記入用!C2293)</f>
        <v/>
      </c>
      <c r="D2293" s="28" t="str">
        <f>IF(記入用!D2293="","",記入用!D2293)</f>
        <v/>
      </c>
      <c r="E2293" s="28" t="str">
        <f>IF(記入用!E2293="","",記入用!E2293)</f>
        <v/>
      </c>
      <c r="F2293" s="28" t="str">
        <f>IF(記入用!F2293="","",記入用!F2293)</f>
        <v/>
      </c>
      <c r="G2293" s="28" t="str">
        <f>IF(OR(記入用!G2293=0,記入用!H2293=0),"",ROUND((記入用!G2293+記入用!H2293)/2,0))</f>
        <v/>
      </c>
      <c r="I2293" s="28" t="str">
        <f>IF(記入用!I2293="","",記入用!I2293)</f>
        <v/>
      </c>
      <c r="K2293" s="28" t="str">
        <f>IF(記入用!J2293="","",ROUNDDOWN(記入用!J2293,0))</f>
        <v/>
      </c>
      <c r="M2293" s="28" t="str">
        <f>IF(記入用!K2293="","",記入用!K2293)</f>
        <v/>
      </c>
      <c r="O2293" s="28" t="str">
        <f>IF(記入用!M2293="","",記入用!M2293)</f>
        <v/>
      </c>
      <c r="Q2293" s="28" t="str">
        <f>IF(記入用!L2293="","",記入用!L2293)</f>
        <v/>
      </c>
      <c r="S2293" s="28" t="str">
        <f>IF(記入用!N2293="","",ROUNDUP(記入用!N2293,1))</f>
        <v/>
      </c>
      <c r="U2293" s="28" t="str">
        <f>IF(記入用!O2293="","",ROUNDDOWN(記入用!O2293,0))</f>
        <v/>
      </c>
      <c r="W2293" s="28" t="str">
        <f>IF(記入用!P2293="","",ROUNDDOWN(記入用!P2293,0))</f>
        <v/>
      </c>
    </row>
    <row r="2294" spans="1:23">
      <c r="A2294" s="28" t="str">
        <f>IF(記入用!A2294="","",記入用!A2294)</f>
        <v/>
      </c>
      <c r="B2294" s="28" t="str">
        <f>IF(記入用!B2294="","",記入用!B2294)</f>
        <v/>
      </c>
      <c r="C2294" s="28" t="str">
        <f>IF(記入用!C2294="","",記入用!C2294)</f>
        <v/>
      </c>
      <c r="D2294" s="28" t="str">
        <f>IF(記入用!D2294="","",記入用!D2294)</f>
        <v/>
      </c>
      <c r="E2294" s="28" t="str">
        <f>IF(記入用!E2294="","",記入用!E2294)</f>
        <v/>
      </c>
      <c r="F2294" s="28" t="str">
        <f>IF(記入用!F2294="","",記入用!F2294)</f>
        <v/>
      </c>
      <c r="G2294" s="28" t="str">
        <f>IF(OR(記入用!G2294=0,記入用!H2294=0),"",ROUND((記入用!G2294+記入用!H2294)/2,0))</f>
        <v/>
      </c>
      <c r="I2294" s="28" t="str">
        <f>IF(記入用!I2294="","",記入用!I2294)</f>
        <v/>
      </c>
      <c r="K2294" s="28" t="str">
        <f>IF(記入用!J2294="","",ROUNDDOWN(記入用!J2294,0))</f>
        <v/>
      </c>
      <c r="M2294" s="28" t="str">
        <f>IF(記入用!K2294="","",記入用!K2294)</f>
        <v/>
      </c>
      <c r="O2294" s="28" t="str">
        <f>IF(記入用!M2294="","",記入用!M2294)</f>
        <v/>
      </c>
      <c r="Q2294" s="28" t="str">
        <f>IF(記入用!L2294="","",記入用!L2294)</f>
        <v/>
      </c>
      <c r="S2294" s="28" t="str">
        <f>IF(記入用!N2294="","",ROUNDUP(記入用!N2294,1))</f>
        <v/>
      </c>
      <c r="U2294" s="28" t="str">
        <f>IF(記入用!O2294="","",ROUNDDOWN(記入用!O2294,0))</f>
        <v/>
      </c>
      <c r="W2294" s="28" t="str">
        <f>IF(記入用!P2294="","",ROUNDDOWN(記入用!P2294,0))</f>
        <v/>
      </c>
    </row>
    <row r="2295" spans="1:23">
      <c r="A2295" s="28" t="str">
        <f>IF(記入用!A2295="","",記入用!A2295)</f>
        <v/>
      </c>
      <c r="B2295" s="28" t="str">
        <f>IF(記入用!B2295="","",記入用!B2295)</f>
        <v/>
      </c>
      <c r="C2295" s="28" t="str">
        <f>IF(記入用!C2295="","",記入用!C2295)</f>
        <v/>
      </c>
      <c r="D2295" s="28" t="str">
        <f>IF(記入用!D2295="","",記入用!D2295)</f>
        <v/>
      </c>
      <c r="E2295" s="28" t="str">
        <f>IF(記入用!E2295="","",記入用!E2295)</f>
        <v/>
      </c>
      <c r="F2295" s="28" t="str">
        <f>IF(記入用!F2295="","",記入用!F2295)</f>
        <v/>
      </c>
      <c r="G2295" s="28" t="str">
        <f>IF(OR(記入用!G2295=0,記入用!H2295=0),"",ROUND((記入用!G2295+記入用!H2295)/2,0))</f>
        <v/>
      </c>
      <c r="I2295" s="28" t="str">
        <f>IF(記入用!I2295="","",記入用!I2295)</f>
        <v/>
      </c>
      <c r="K2295" s="28" t="str">
        <f>IF(記入用!J2295="","",ROUNDDOWN(記入用!J2295,0))</f>
        <v/>
      </c>
      <c r="M2295" s="28" t="str">
        <f>IF(記入用!K2295="","",記入用!K2295)</f>
        <v/>
      </c>
      <c r="O2295" s="28" t="str">
        <f>IF(記入用!M2295="","",記入用!M2295)</f>
        <v/>
      </c>
      <c r="Q2295" s="28" t="str">
        <f>IF(記入用!L2295="","",記入用!L2295)</f>
        <v/>
      </c>
      <c r="S2295" s="28" t="str">
        <f>IF(記入用!N2295="","",ROUNDUP(記入用!N2295,1))</f>
        <v/>
      </c>
      <c r="U2295" s="28" t="str">
        <f>IF(記入用!O2295="","",ROUNDDOWN(記入用!O2295,0))</f>
        <v/>
      </c>
      <c r="W2295" s="28" t="str">
        <f>IF(記入用!P2295="","",ROUNDDOWN(記入用!P2295,0))</f>
        <v/>
      </c>
    </row>
    <row r="2296" spans="1:23">
      <c r="A2296" s="28" t="str">
        <f>IF(記入用!A2296="","",記入用!A2296)</f>
        <v/>
      </c>
      <c r="B2296" s="28" t="str">
        <f>IF(記入用!B2296="","",記入用!B2296)</f>
        <v/>
      </c>
      <c r="C2296" s="28" t="str">
        <f>IF(記入用!C2296="","",記入用!C2296)</f>
        <v/>
      </c>
      <c r="D2296" s="28" t="str">
        <f>IF(記入用!D2296="","",記入用!D2296)</f>
        <v/>
      </c>
      <c r="E2296" s="28" t="str">
        <f>IF(記入用!E2296="","",記入用!E2296)</f>
        <v/>
      </c>
      <c r="F2296" s="28" t="str">
        <f>IF(記入用!F2296="","",記入用!F2296)</f>
        <v/>
      </c>
      <c r="G2296" s="28" t="str">
        <f>IF(OR(記入用!G2296=0,記入用!H2296=0),"",ROUND((記入用!G2296+記入用!H2296)/2,0))</f>
        <v/>
      </c>
      <c r="I2296" s="28" t="str">
        <f>IF(記入用!I2296="","",記入用!I2296)</f>
        <v/>
      </c>
      <c r="K2296" s="28" t="str">
        <f>IF(記入用!J2296="","",ROUNDDOWN(記入用!J2296,0))</f>
        <v/>
      </c>
      <c r="M2296" s="28" t="str">
        <f>IF(記入用!K2296="","",記入用!K2296)</f>
        <v/>
      </c>
      <c r="O2296" s="28" t="str">
        <f>IF(記入用!M2296="","",記入用!M2296)</f>
        <v/>
      </c>
      <c r="Q2296" s="28" t="str">
        <f>IF(記入用!L2296="","",記入用!L2296)</f>
        <v/>
      </c>
      <c r="S2296" s="28" t="str">
        <f>IF(記入用!N2296="","",ROUNDUP(記入用!N2296,1))</f>
        <v/>
      </c>
      <c r="U2296" s="28" t="str">
        <f>IF(記入用!O2296="","",ROUNDDOWN(記入用!O2296,0))</f>
        <v/>
      </c>
      <c r="W2296" s="28" t="str">
        <f>IF(記入用!P2296="","",ROUNDDOWN(記入用!P2296,0))</f>
        <v/>
      </c>
    </row>
    <row r="2297" spans="1:23">
      <c r="A2297" s="28" t="str">
        <f>IF(記入用!A2297="","",記入用!A2297)</f>
        <v/>
      </c>
      <c r="B2297" s="28" t="str">
        <f>IF(記入用!B2297="","",記入用!B2297)</f>
        <v/>
      </c>
      <c r="C2297" s="28" t="str">
        <f>IF(記入用!C2297="","",記入用!C2297)</f>
        <v/>
      </c>
      <c r="D2297" s="28" t="str">
        <f>IF(記入用!D2297="","",記入用!D2297)</f>
        <v/>
      </c>
      <c r="E2297" s="28" t="str">
        <f>IF(記入用!E2297="","",記入用!E2297)</f>
        <v/>
      </c>
      <c r="F2297" s="28" t="str">
        <f>IF(記入用!F2297="","",記入用!F2297)</f>
        <v/>
      </c>
      <c r="G2297" s="28" t="str">
        <f>IF(OR(記入用!G2297=0,記入用!H2297=0),"",ROUND((記入用!G2297+記入用!H2297)/2,0))</f>
        <v/>
      </c>
      <c r="I2297" s="28" t="str">
        <f>IF(記入用!I2297="","",記入用!I2297)</f>
        <v/>
      </c>
      <c r="K2297" s="28" t="str">
        <f>IF(記入用!J2297="","",ROUNDDOWN(記入用!J2297,0))</f>
        <v/>
      </c>
      <c r="M2297" s="28" t="str">
        <f>IF(記入用!K2297="","",記入用!K2297)</f>
        <v/>
      </c>
      <c r="O2297" s="28" t="str">
        <f>IF(記入用!M2297="","",記入用!M2297)</f>
        <v/>
      </c>
      <c r="Q2297" s="28" t="str">
        <f>IF(記入用!L2297="","",記入用!L2297)</f>
        <v/>
      </c>
      <c r="S2297" s="28" t="str">
        <f>IF(記入用!N2297="","",ROUNDUP(記入用!N2297,1))</f>
        <v/>
      </c>
      <c r="U2297" s="28" t="str">
        <f>IF(記入用!O2297="","",ROUNDDOWN(記入用!O2297,0))</f>
        <v/>
      </c>
      <c r="W2297" s="28" t="str">
        <f>IF(記入用!P2297="","",ROUNDDOWN(記入用!P2297,0))</f>
        <v/>
      </c>
    </row>
    <row r="2298" spans="1:23">
      <c r="A2298" s="28" t="str">
        <f>IF(記入用!A2298="","",記入用!A2298)</f>
        <v/>
      </c>
      <c r="B2298" s="28" t="str">
        <f>IF(記入用!B2298="","",記入用!B2298)</f>
        <v/>
      </c>
      <c r="C2298" s="28" t="str">
        <f>IF(記入用!C2298="","",記入用!C2298)</f>
        <v/>
      </c>
      <c r="D2298" s="28" t="str">
        <f>IF(記入用!D2298="","",記入用!D2298)</f>
        <v/>
      </c>
      <c r="E2298" s="28" t="str">
        <f>IF(記入用!E2298="","",記入用!E2298)</f>
        <v/>
      </c>
      <c r="F2298" s="28" t="str">
        <f>IF(記入用!F2298="","",記入用!F2298)</f>
        <v/>
      </c>
      <c r="G2298" s="28" t="str">
        <f>IF(OR(記入用!G2298=0,記入用!H2298=0),"",ROUND((記入用!G2298+記入用!H2298)/2,0))</f>
        <v/>
      </c>
      <c r="I2298" s="28" t="str">
        <f>IF(記入用!I2298="","",記入用!I2298)</f>
        <v/>
      </c>
      <c r="K2298" s="28" t="str">
        <f>IF(記入用!J2298="","",ROUNDDOWN(記入用!J2298,0))</f>
        <v/>
      </c>
      <c r="M2298" s="28" t="str">
        <f>IF(記入用!K2298="","",記入用!K2298)</f>
        <v/>
      </c>
      <c r="O2298" s="28" t="str">
        <f>IF(記入用!M2298="","",記入用!M2298)</f>
        <v/>
      </c>
      <c r="Q2298" s="28" t="str">
        <f>IF(記入用!L2298="","",記入用!L2298)</f>
        <v/>
      </c>
      <c r="S2298" s="28" t="str">
        <f>IF(記入用!N2298="","",ROUNDUP(記入用!N2298,1))</f>
        <v/>
      </c>
      <c r="U2298" s="28" t="str">
        <f>IF(記入用!O2298="","",ROUNDDOWN(記入用!O2298,0))</f>
        <v/>
      </c>
      <c r="W2298" s="28" t="str">
        <f>IF(記入用!P2298="","",ROUNDDOWN(記入用!P2298,0))</f>
        <v/>
      </c>
    </row>
    <row r="2299" spans="1:23">
      <c r="A2299" s="28" t="str">
        <f>IF(記入用!A2299="","",記入用!A2299)</f>
        <v/>
      </c>
      <c r="B2299" s="28" t="str">
        <f>IF(記入用!B2299="","",記入用!B2299)</f>
        <v/>
      </c>
      <c r="C2299" s="28" t="str">
        <f>IF(記入用!C2299="","",記入用!C2299)</f>
        <v/>
      </c>
      <c r="D2299" s="28" t="str">
        <f>IF(記入用!D2299="","",記入用!D2299)</f>
        <v/>
      </c>
      <c r="E2299" s="28" t="str">
        <f>IF(記入用!E2299="","",記入用!E2299)</f>
        <v/>
      </c>
      <c r="F2299" s="28" t="str">
        <f>IF(記入用!F2299="","",記入用!F2299)</f>
        <v/>
      </c>
      <c r="G2299" s="28" t="str">
        <f>IF(OR(記入用!G2299=0,記入用!H2299=0),"",ROUND((記入用!G2299+記入用!H2299)/2,0))</f>
        <v/>
      </c>
      <c r="I2299" s="28" t="str">
        <f>IF(記入用!I2299="","",記入用!I2299)</f>
        <v/>
      </c>
      <c r="K2299" s="28" t="str">
        <f>IF(記入用!J2299="","",ROUNDDOWN(記入用!J2299,0))</f>
        <v/>
      </c>
      <c r="M2299" s="28" t="str">
        <f>IF(記入用!K2299="","",記入用!K2299)</f>
        <v/>
      </c>
      <c r="O2299" s="28" t="str">
        <f>IF(記入用!M2299="","",記入用!M2299)</f>
        <v/>
      </c>
      <c r="Q2299" s="28" t="str">
        <f>IF(記入用!L2299="","",記入用!L2299)</f>
        <v/>
      </c>
      <c r="S2299" s="28" t="str">
        <f>IF(記入用!N2299="","",ROUNDUP(記入用!N2299,1))</f>
        <v/>
      </c>
      <c r="U2299" s="28" t="str">
        <f>IF(記入用!O2299="","",ROUNDDOWN(記入用!O2299,0))</f>
        <v/>
      </c>
      <c r="W2299" s="28" t="str">
        <f>IF(記入用!P2299="","",ROUNDDOWN(記入用!P2299,0))</f>
        <v/>
      </c>
    </row>
    <row r="2300" spans="1:23">
      <c r="A2300" s="28" t="str">
        <f>IF(記入用!A2300="","",記入用!A2300)</f>
        <v/>
      </c>
      <c r="B2300" s="28" t="str">
        <f>IF(記入用!B2300="","",記入用!B2300)</f>
        <v/>
      </c>
      <c r="C2300" s="28" t="str">
        <f>IF(記入用!C2300="","",記入用!C2300)</f>
        <v/>
      </c>
      <c r="D2300" s="28" t="str">
        <f>IF(記入用!D2300="","",記入用!D2300)</f>
        <v/>
      </c>
      <c r="E2300" s="28" t="str">
        <f>IF(記入用!E2300="","",記入用!E2300)</f>
        <v/>
      </c>
      <c r="F2300" s="28" t="str">
        <f>IF(記入用!F2300="","",記入用!F2300)</f>
        <v/>
      </c>
      <c r="G2300" s="28" t="str">
        <f>IF(OR(記入用!G2300=0,記入用!H2300=0),"",ROUND((記入用!G2300+記入用!H2300)/2,0))</f>
        <v/>
      </c>
      <c r="I2300" s="28" t="str">
        <f>IF(記入用!I2300="","",記入用!I2300)</f>
        <v/>
      </c>
      <c r="K2300" s="28" t="str">
        <f>IF(記入用!J2300="","",ROUNDDOWN(記入用!J2300,0))</f>
        <v/>
      </c>
      <c r="M2300" s="28" t="str">
        <f>IF(記入用!K2300="","",記入用!K2300)</f>
        <v/>
      </c>
      <c r="O2300" s="28" t="str">
        <f>IF(記入用!M2300="","",記入用!M2300)</f>
        <v/>
      </c>
      <c r="Q2300" s="28" t="str">
        <f>IF(記入用!L2300="","",記入用!L2300)</f>
        <v/>
      </c>
      <c r="S2300" s="28" t="str">
        <f>IF(記入用!N2300="","",ROUNDUP(記入用!N2300,1))</f>
        <v/>
      </c>
      <c r="U2300" s="28" t="str">
        <f>IF(記入用!O2300="","",ROUNDDOWN(記入用!O2300,0))</f>
        <v/>
      </c>
      <c r="W2300" s="28" t="str">
        <f>IF(記入用!P2300="","",ROUNDDOWN(記入用!P2300,0))</f>
        <v/>
      </c>
    </row>
    <row r="2301" spans="1:23">
      <c r="A2301" s="28" t="str">
        <f>IF(記入用!A2301="","",記入用!A2301)</f>
        <v/>
      </c>
      <c r="B2301" s="28" t="str">
        <f>IF(記入用!B2301="","",記入用!B2301)</f>
        <v/>
      </c>
      <c r="C2301" s="28" t="str">
        <f>IF(記入用!C2301="","",記入用!C2301)</f>
        <v/>
      </c>
      <c r="D2301" s="28" t="str">
        <f>IF(記入用!D2301="","",記入用!D2301)</f>
        <v/>
      </c>
      <c r="E2301" s="28" t="str">
        <f>IF(記入用!E2301="","",記入用!E2301)</f>
        <v/>
      </c>
      <c r="F2301" s="28" t="str">
        <f>IF(記入用!F2301="","",記入用!F2301)</f>
        <v/>
      </c>
      <c r="G2301" s="28" t="str">
        <f>IF(OR(記入用!G2301=0,記入用!H2301=0),"",ROUND((記入用!G2301+記入用!H2301)/2,0))</f>
        <v/>
      </c>
      <c r="I2301" s="28" t="str">
        <f>IF(記入用!I2301="","",記入用!I2301)</f>
        <v/>
      </c>
      <c r="K2301" s="28" t="str">
        <f>IF(記入用!J2301="","",ROUNDDOWN(記入用!J2301,0))</f>
        <v/>
      </c>
      <c r="M2301" s="28" t="str">
        <f>IF(記入用!K2301="","",記入用!K2301)</f>
        <v/>
      </c>
      <c r="O2301" s="28" t="str">
        <f>IF(記入用!M2301="","",記入用!M2301)</f>
        <v/>
      </c>
      <c r="Q2301" s="28" t="str">
        <f>IF(記入用!L2301="","",記入用!L2301)</f>
        <v/>
      </c>
      <c r="S2301" s="28" t="str">
        <f>IF(記入用!N2301="","",ROUNDUP(記入用!N2301,1))</f>
        <v/>
      </c>
      <c r="U2301" s="28" t="str">
        <f>IF(記入用!O2301="","",ROUNDDOWN(記入用!O2301,0))</f>
        <v/>
      </c>
      <c r="W2301" s="28" t="str">
        <f>IF(記入用!P2301="","",ROUNDDOWN(記入用!P2301,0))</f>
        <v/>
      </c>
    </row>
    <row r="2302" spans="1:23">
      <c r="A2302" s="28" t="str">
        <f>IF(記入用!A2302="","",記入用!A2302)</f>
        <v/>
      </c>
      <c r="B2302" s="28" t="str">
        <f>IF(記入用!B2302="","",記入用!B2302)</f>
        <v/>
      </c>
      <c r="C2302" s="28" t="str">
        <f>IF(記入用!C2302="","",記入用!C2302)</f>
        <v/>
      </c>
      <c r="D2302" s="28" t="str">
        <f>IF(記入用!D2302="","",記入用!D2302)</f>
        <v/>
      </c>
      <c r="E2302" s="28" t="str">
        <f>IF(記入用!E2302="","",記入用!E2302)</f>
        <v/>
      </c>
      <c r="F2302" s="28" t="str">
        <f>IF(記入用!F2302="","",記入用!F2302)</f>
        <v/>
      </c>
      <c r="G2302" s="28" t="str">
        <f>IF(OR(記入用!G2302=0,記入用!H2302=0),"",ROUND((記入用!G2302+記入用!H2302)/2,0))</f>
        <v/>
      </c>
      <c r="I2302" s="28" t="str">
        <f>IF(記入用!I2302="","",記入用!I2302)</f>
        <v/>
      </c>
      <c r="K2302" s="28" t="str">
        <f>IF(記入用!J2302="","",ROUNDDOWN(記入用!J2302,0))</f>
        <v/>
      </c>
      <c r="M2302" s="28" t="str">
        <f>IF(記入用!K2302="","",記入用!K2302)</f>
        <v/>
      </c>
      <c r="O2302" s="28" t="str">
        <f>IF(記入用!M2302="","",記入用!M2302)</f>
        <v/>
      </c>
      <c r="Q2302" s="28" t="str">
        <f>IF(記入用!L2302="","",記入用!L2302)</f>
        <v/>
      </c>
      <c r="S2302" s="28" t="str">
        <f>IF(記入用!N2302="","",ROUNDUP(記入用!N2302,1))</f>
        <v/>
      </c>
      <c r="U2302" s="28" t="str">
        <f>IF(記入用!O2302="","",ROUNDDOWN(記入用!O2302,0))</f>
        <v/>
      </c>
      <c r="W2302" s="28" t="str">
        <f>IF(記入用!P2302="","",ROUNDDOWN(記入用!P2302,0))</f>
        <v/>
      </c>
    </row>
    <row r="2303" spans="1:23">
      <c r="A2303" s="28" t="str">
        <f>IF(記入用!A2303="","",記入用!A2303)</f>
        <v/>
      </c>
      <c r="B2303" s="28" t="str">
        <f>IF(記入用!B2303="","",記入用!B2303)</f>
        <v/>
      </c>
      <c r="C2303" s="28" t="str">
        <f>IF(記入用!C2303="","",記入用!C2303)</f>
        <v/>
      </c>
      <c r="D2303" s="28" t="str">
        <f>IF(記入用!D2303="","",記入用!D2303)</f>
        <v/>
      </c>
      <c r="E2303" s="28" t="str">
        <f>IF(記入用!E2303="","",記入用!E2303)</f>
        <v/>
      </c>
      <c r="F2303" s="28" t="str">
        <f>IF(記入用!F2303="","",記入用!F2303)</f>
        <v/>
      </c>
      <c r="G2303" s="28" t="str">
        <f>IF(OR(記入用!G2303=0,記入用!H2303=0),"",ROUND((記入用!G2303+記入用!H2303)/2,0))</f>
        <v/>
      </c>
      <c r="I2303" s="28" t="str">
        <f>IF(記入用!I2303="","",記入用!I2303)</f>
        <v/>
      </c>
      <c r="K2303" s="28" t="str">
        <f>IF(記入用!J2303="","",ROUNDDOWN(記入用!J2303,0))</f>
        <v/>
      </c>
      <c r="M2303" s="28" t="str">
        <f>IF(記入用!K2303="","",記入用!K2303)</f>
        <v/>
      </c>
      <c r="O2303" s="28" t="str">
        <f>IF(記入用!M2303="","",記入用!M2303)</f>
        <v/>
      </c>
      <c r="Q2303" s="28" t="str">
        <f>IF(記入用!L2303="","",記入用!L2303)</f>
        <v/>
      </c>
      <c r="S2303" s="28" t="str">
        <f>IF(記入用!N2303="","",ROUNDUP(記入用!N2303,1))</f>
        <v/>
      </c>
      <c r="U2303" s="28" t="str">
        <f>IF(記入用!O2303="","",ROUNDDOWN(記入用!O2303,0))</f>
        <v/>
      </c>
      <c r="W2303" s="28" t="str">
        <f>IF(記入用!P2303="","",ROUNDDOWN(記入用!P2303,0))</f>
        <v/>
      </c>
    </row>
    <row r="2304" spans="1:23">
      <c r="A2304" s="28" t="str">
        <f>IF(記入用!A2304="","",記入用!A2304)</f>
        <v/>
      </c>
      <c r="B2304" s="28" t="str">
        <f>IF(記入用!B2304="","",記入用!B2304)</f>
        <v/>
      </c>
      <c r="C2304" s="28" t="str">
        <f>IF(記入用!C2304="","",記入用!C2304)</f>
        <v/>
      </c>
      <c r="D2304" s="28" t="str">
        <f>IF(記入用!D2304="","",記入用!D2304)</f>
        <v/>
      </c>
      <c r="E2304" s="28" t="str">
        <f>IF(記入用!E2304="","",記入用!E2304)</f>
        <v/>
      </c>
      <c r="F2304" s="28" t="str">
        <f>IF(記入用!F2304="","",記入用!F2304)</f>
        <v/>
      </c>
      <c r="G2304" s="28" t="str">
        <f>IF(OR(記入用!G2304=0,記入用!H2304=0),"",ROUND((記入用!G2304+記入用!H2304)/2,0))</f>
        <v/>
      </c>
      <c r="I2304" s="28" t="str">
        <f>IF(記入用!I2304="","",記入用!I2304)</f>
        <v/>
      </c>
      <c r="K2304" s="28" t="str">
        <f>IF(記入用!J2304="","",ROUNDDOWN(記入用!J2304,0))</f>
        <v/>
      </c>
      <c r="M2304" s="28" t="str">
        <f>IF(記入用!K2304="","",記入用!K2304)</f>
        <v/>
      </c>
      <c r="O2304" s="28" t="str">
        <f>IF(記入用!M2304="","",記入用!M2304)</f>
        <v/>
      </c>
      <c r="Q2304" s="28" t="str">
        <f>IF(記入用!L2304="","",記入用!L2304)</f>
        <v/>
      </c>
      <c r="S2304" s="28" t="str">
        <f>IF(記入用!N2304="","",ROUNDUP(記入用!N2304,1))</f>
        <v/>
      </c>
      <c r="U2304" s="28" t="str">
        <f>IF(記入用!O2304="","",ROUNDDOWN(記入用!O2304,0))</f>
        <v/>
      </c>
      <c r="W2304" s="28" t="str">
        <f>IF(記入用!P2304="","",ROUNDDOWN(記入用!P2304,0))</f>
        <v/>
      </c>
    </row>
    <row r="2305" spans="1:23">
      <c r="A2305" s="28" t="str">
        <f>IF(記入用!A2305="","",記入用!A2305)</f>
        <v/>
      </c>
      <c r="B2305" s="28" t="str">
        <f>IF(記入用!B2305="","",記入用!B2305)</f>
        <v/>
      </c>
      <c r="C2305" s="28" t="str">
        <f>IF(記入用!C2305="","",記入用!C2305)</f>
        <v/>
      </c>
      <c r="D2305" s="28" t="str">
        <f>IF(記入用!D2305="","",記入用!D2305)</f>
        <v/>
      </c>
      <c r="E2305" s="28" t="str">
        <f>IF(記入用!E2305="","",記入用!E2305)</f>
        <v/>
      </c>
      <c r="F2305" s="28" t="str">
        <f>IF(記入用!F2305="","",記入用!F2305)</f>
        <v/>
      </c>
      <c r="G2305" s="28" t="str">
        <f>IF(OR(記入用!G2305=0,記入用!H2305=0),"",ROUND((記入用!G2305+記入用!H2305)/2,0))</f>
        <v/>
      </c>
      <c r="I2305" s="28" t="str">
        <f>IF(記入用!I2305="","",記入用!I2305)</f>
        <v/>
      </c>
      <c r="K2305" s="28" t="str">
        <f>IF(記入用!J2305="","",ROUNDDOWN(記入用!J2305,0))</f>
        <v/>
      </c>
      <c r="M2305" s="28" t="str">
        <f>IF(記入用!K2305="","",記入用!K2305)</f>
        <v/>
      </c>
      <c r="O2305" s="28" t="str">
        <f>IF(記入用!M2305="","",記入用!M2305)</f>
        <v/>
      </c>
      <c r="Q2305" s="28" t="str">
        <f>IF(記入用!L2305="","",記入用!L2305)</f>
        <v/>
      </c>
      <c r="S2305" s="28" t="str">
        <f>IF(記入用!N2305="","",ROUNDUP(記入用!N2305,1))</f>
        <v/>
      </c>
      <c r="U2305" s="28" t="str">
        <f>IF(記入用!O2305="","",ROUNDDOWN(記入用!O2305,0))</f>
        <v/>
      </c>
      <c r="W2305" s="28" t="str">
        <f>IF(記入用!P2305="","",ROUNDDOWN(記入用!P2305,0))</f>
        <v/>
      </c>
    </row>
    <row r="2306" spans="1:23">
      <c r="A2306" s="28" t="str">
        <f>IF(記入用!A2306="","",記入用!A2306)</f>
        <v/>
      </c>
      <c r="B2306" s="28" t="str">
        <f>IF(記入用!B2306="","",記入用!B2306)</f>
        <v/>
      </c>
      <c r="C2306" s="28" t="str">
        <f>IF(記入用!C2306="","",記入用!C2306)</f>
        <v/>
      </c>
      <c r="D2306" s="28" t="str">
        <f>IF(記入用!D2306="","",記入用!D2306)</f>
        <v/>
      </c>
      <c r="E2306" s="28" t="str">
        <f>IF(記入用!E2306="","",記入用!E2306)</f>
        <v/>
      </c>
      <c r="F2306" s="28" t="str">
        <f>IF(記入用!F2306="","",記入用!F2306)</f>
        <v/>
      </c>
      <c r="G2306" s="28" t="str">
        <f>IF(OR(記入用!G2306=0,記入用!H2306=0),"",ROUND((記入用!G2306+記入用!H2306)/2,0))</f>
        <v/>
      </c>
      <c r="I2306" s="28" t="str">
        <f>IF(記入用!I2306="","",記入用!I2306)</f>
        <v/>
      </c>
      <c r="K2306" s="28" t="str">
        <f>IF(記入用!J2306="","",ROUNDDOWN(記入用!J2306,0))</f>
        <v/>
      </c>
      <c r="M2306" s="28" t="str">
        <f>IF(記入用!K2306="","",記入用!K2306)</f>
        <v/>
      </c>
      <c r="O2306" s="28" t="str">
        <f>IF(記入用!M2306="","",記入用!M2306)</f>
        <v/>
      </c>
      <c r="Q2306" s="28" t="str">
        <f>IF(記入用!L2306="","",記入用!L2306)</f>
        <v/>
      </c>
      <c r="S2306" s="28" t="str">
        <f>IF(記入用!N2306="","",ROUNDUP(記入用!N2306,1))</f>
        <v/>
      </c>
      <c r="U2306" s="28" t="str">
        <f>IF(記入用!O2306="","",ROUNDDOWN(記入用!O2306,0))</f>
        <v/>
      </c>
      <c r="W2306" s="28" t="str">
        <f>IF(記入用!P2306="","",ROUNDDOWN(記入用!P2306,0))</f>
        <v/>
      </c>
    </row>
    <row r="2307" spans="1:23">
      <c r="A2307" s="28" t="str">
        <f>IF(記入用!A2307="","",記入用!A2307)</f>
        <v/>
      </c>
      <c r="B2307" s="28" t="str">
        <f>IF(記入用!B2307="","",記入用!B2307)</f>
        <v/>
      </c>
      <c r="C2307" s="28" t="str">
        <f>IF(記入用!C2307="","",記入用!C2307)</f>
        <v/>
      </c>
      <c r="D2307" s="28" t="str">
        <f>IF(記入用!D2307="","",記入用!D2307)</f>
        <v/>
      </c>
      <c r="E2307" s="28" t="str">
        <f>IF(記入用!E2307="","",記入用!E2307)</f>
        <v/>
      </c>
      <c r="F2307" s="28" t="str">
        <f>IF(記入用!F2307="","",記入用!F2307)</f>
        <v/>
      </c>
      <c r="G2307" s="28" t="str">
        <f>IF(OR(記入用!G2307=0,記入用!H2307=0),"",ROUND((記入用!G2307+記入用!H2307)/2,0))</f>
        <v/>
      </c>
      <c r="I2307" s="28" t="str">
        <f>IF(記入用!I2307="","",記入用!I2307)</f>
        <v/>
      </c>
      <c r="K2307" s="28" t="str">
        <f>IF(記入用!J2307="","",ROUNDDOWN(記入用!J2307,0))</f>
        <v/>
      </c>
      <c r="M2307" s="28" t="str">
        <f>IF(記入用!K2307="","",記入用!K2307)</f>
        <v/>
      </c>
      <c r="O2307" s="28" t="str">
        <f>IF(記入用!M2307="","",記入用!M2307)</f>
        <v/>
      </c>
      <c r="Q2307" s="28" t="str">
        <f>IF(記入用!L2307="","",記入用!L2307)</f>
        <v/>
      </c>
      <c r="S2307" s="28" t="str">
        <f>IF(記入用!N2307="","",ROUNDUP(記入用!N2307,1))</f>
        <v/>
      </c>
      <c r="U2307" s="28" t="str">
        <f>IF(記入用!O2307="","",ROUNDDOWN(記入用!O2307,0))</f>
        <v/>
      </c>
      <c r="W2307" s="28" t="str">
        <f>IF(記入用!P2307="","",ROUNDDOWN(記入用!P2307,0))</f>
        <v/>
      </c>
    </row>
    <row r="2308" spans="1:23">
      <c r="A2308" s="28" t="str">
        <f>IF(記入用!A2308="","",記入用!A2308)</f>
        <v/>
      </c>
      <c r="B2308" s="28" t="str">
        <f>IF(記入用!B2308="","",記入用!B2308)</f>
        <v/>
      </c>
      <c r="C2308" s="28" t="str">
        <f>IF(記入用!C2308="","",記入用!C2308)</f>
        <v/>
      </c>
      <c r="D2308" s="28" t="str">
        <f>IF(記入用!D2308="","",記入用!D2308)</f>
        <v/>
      </c>
      <c r="E2308" s="28" t="str">
        <f>IF(記入用!E2308="","",記入用!E2308)</f>
        <v/>
      </c>
      <c r="F2308" s="28" t="str">
        <f>IF(記入用!F2308="","",記入用!F2308)</f>
        <v/>
      </c>
      <c r="G2308" s="28" t="str">
        <f>IF(OR(記入用!G2308=0,記入用!H2308=0),"",ROUND((記入用!G2308+記入用!H2308)/2,0))</f>
        <v/>
      </c>
      <c r="I2308" s="28" t="str">
        <f>IF(記入用!I2308="","",記入用!I2308)</f>
        <v/>
      </c>
      <c r="K2308" s="28" t="str">
        <f>IF(記入用!J2308="","",ROUNDDOWN(記入用!J2308,0))</f>
        <v/>
      </c>
      <c r="M2308" s="28" t="str">
        <f>IF(記入用!K2308="","",記入用!K2308)</f>
        <v/>
      </c>
      <c r="O2308" s="28" t="str">
        <f>IF(記入用!M2308="","",記入用!M2308)</f>
        <v/>
      </c>
      <c r="Q2308" s="28" t="str">
        <f>IF(記入用!L2308="","",記入用!L2308)</f>
        <v/>
      </c>
      <c r="S2308" s="28" t="str">
        <f>IF(記入用!N2308="","",ROUNDUP(記入用!N2308,1))</f>
        <v/>
      </c>
      <c r="U2308" s="28" t="str">
        <f>IF(記入用!O2308="","",ROUNDDOWN(記入用!O2308,0))</f>
        <v/>
      </c>
      <c r="W2308" s="28" t="str">
        <f>IF(記入用!P2308="","",ROUNDDOWN(記入用!P2308,0))</f>
        <v/>
      </c>
    </row>
    <row r="2309" spans="1:23">
      <c r="A2309" s="28" t="str">
        <f>IF(記入用!A2309="","",記入用!A2309)</f>
        <v/>
      </c>
      <c r="B2309" s="28" t="str">
        <f>IF(記入用!B2309="","",記入用!B2309)</f>
        <v/>
      </c>
      <c r="C2309" s="28" t="str">
        <f>IF(記入用!C2309="","",記入用!C2309)</f>
        <v/>
      </c>
      <c r="D2309" s="28" t="str">
        <f>IF(記入用!D2309="","",記入用!D2309)</f>
        <v/>
      </c>
      <c r="E2309" s="28" t="str">
        <f>IF(記入用!E2309="","",記入用!E2309)</f>
        <v/>
      </c>
      <c r="F2309" s="28" t="str">
        <f>IF(記入用!F2309="","",記入用!F2309)</f>
        <v/>
      </c>
      <c r="G2309" s="28" t="str">
        <f>IF(OR(記入用!G2309=0,記入用!H2309=0),"",ROUND((記入用!G2309+記入用!H2309)/2,0))</f>
        <v/>
      </c>
      <c r="I2309" s="28" t="str">
        <f>IF(記入用!I2309="","",記入用!I2309)</f>
        <v/>
      </c>
      <c r="K2309" s="28" t="str">
        <f>IF(記入用!J2309="","",ROUNDDOWN(記入用!J2309,0))</f>
        <v/>
      </c>
      <c r="M2309" s="28" t="str">
        <f>IF(記入用!K2309="","",記入用!K2309)</f>
        <v/>
      </c>
      <c r="O2309" s="28" t="str">
        <f>IF(記入用!M2309="","",記入用!M2309)</f>
        <v/>
      </c>
      <c r="Q2309" s="28" t="str">
        <f>IF(記入用!L2309="","",記入用!L2309)</f>
        <v/>
      </c>
      <c r="S2309" s="28" t="str">
        <f>IF(記入用!N2309="","",ROUNDUP(記入用!N2309,1))</f>
        <v/>
      </c>
      <c r="U2309" s="28" t="str">
        <f>IF(記入用!O2309="","",ROUNDDOWN(記入用!O2309,0))</f>
        <v/>
      </c>
      <c r="W2309" s="28" t="str">
        <f>IF(記入用!P2309="","",ROUNDDOWN(記入用!P2309,0))</f>
        <v/>
      </c>
    </row>
    <row r="2310" spans="1:23">
      <c r="A2310" s="28" t="str">
        <f>IF(記入用!A2310="","",記入用!A2310)</f>
        <v/>
      </c>
      <c r="B2310" s="28" t="str">
        <f>IF(記入用!B2310="","",記入用!B2310)</f>
        <v/>
      </c>
      <c r="C2310" s="28" t="str">
        <f>IF(記入用!C2310="","",記入用!C2310)</f>
        <v/>
      </c>
      <c r="D2310" s="28" t="str">
        <f>IF(記入用!D2310="","",記入用!D2310)</f>
        <v/>
      </c>
      <c r="E2310" s="28" t="str">
        <f>IF(記入用!E2310="","",記入用!E2310)</f>
        <v/>
      </c>
      <c r="F2310" s="28" t="str">
        <f>IF(記入用!F2310="","",記入用!F2310)</f>
        <v/>
      </c>
      <c r="G2310" s="28" t="str">
        <f>IF(OR(記入用!G2310=0,記入用!H2310=0),"",ROUND((記入用!G2310+記入用!H2310)/2,0))</f>
        <v/>
      </c>
      <c r="I2310" s="28" t="str">
        <f>IF(記入用!I2310="","",記入用!I2310)</f>
        <v/>
      </c>
      <c r="K2310" s="28" t="str">
        <f>IF(記入用!J2310="","",ROUNDDOWN(記入用!J2310,0))</f>
        <v/>
      </c>
      <c r="M2310" s="28" t="str">
        <f>IF(記入用!K2310="","",記入用!K2310)</f>
        <v/>
      </c>
      <c r="O2310" s="28" t="str">
        <f>IF(記入用!M2310="","",記入用!M2310)</f>
        <v/>
      </c>
      <c r="Q2310" s="28" t="str">
        <f>IF(記入用!L2310="","",記入用!L2310)</f>
        <v/>
      </c>
      <c r="S2310" s="28" t="str">
        <f>IF(記入用!N2310="","",ROUNDUP(記入用!N2310,1))</f>
        <v/>
      </c>
      <c r="U2310" s="28" t="str">
        <f>IF(記入用!O2310="","",ROUNDDOWN(記入用!O2310,0))</f>
        <v/>
      </c>
      <c r="W2310" s="28" t="str">
        <f>IF(記入用!P2310="","",ROUNDDOWN(記入用!P2310,0))</f>
        <v/>
      </c>
    </row>
    <row r="2311" spans="1:23">
      <c r="A2311" s="28" t="str">
        <f>IF(記入用!A2311="","",記入用!A2311)</f>
        <v/>
      </c>
      <c r="B2311" s="28" t="str">
        <f>IF(記入用!B2311="","",記入用!B2311)</f>
        <v/>
      </c>
      <c r="C2311" s="28" t="str">
        <f>IF(記入用!C2311="","",記入用!C2311)</f>
        <v/>
      </c>
      <c r="D2311" s="28" t="str">
        <f>IF(記入用!D2311="","",記入用!D2311)</f>
        <v/>
      </c>
      <c r="E2311" s="28" t="str">
        <f>IF(記入用!E2311="","",記入用!E2311)</f>
        <v/>
      </c>
      <c r="F2311" s="28" t="str">
        <f>IF(記入用!F2311="","",記入用!F2311)</f>
        <v/>
      </c>
      <c r="G2311" s="28" t="str">
        <f>IF(OR(記入用!G2311=0,記入用!H2311=0),"",ROUND((記入用!G2311+記入用!H2311)/2,0))</f>
        <v/>
      </c>
      <c r="I2311" s="28" t="str">
        <f>IF(記入用!I2311="","",記入用!I2311)</f>
        <v/>
      </c>
      <c r="K2311" s="28" t="str">
        <f>IF(記入用!J2311="","",ROUNDDOWN(記入用!J2311,0))</f>
        <v/>
      </c>
      <c r="M2311" s="28" t="str">
        <f>IF(記入用!K2311="","",記入用!K2311)</f>
        <v/>
      </c>
      <c r="O2311" s="28" t="str">
        <f>IF(記入用!M2311="","",記入用!M2311)</f>
        <v/>
      </c>
      <c r="Q2311" s="28" t="str">
        <f>IF(記入用!L2311="","",記入用!L2311)</f>
        <v/>
      </c>
      <c r="S2311" s="28" t="str">
        <f>IF(記入用!N2311="","",ROUNDUP(記入用!N2311,1))</f>
        <v/>
      </c>
      <c r="U2311" s="28" t="str">
        <f>IF(記入用!O2311="","",ROUNDDOWN(記入用!O2311,0))</f>
        <v/>
      </c>
      <c r="W2311" s="28" t="str">
        <f>IF(記入用!P2311="","",ROUNDDOWN(記入用!P2311,0))</f>
        <v/>
      </c>
    </row>
    <row r="2312" spans="1:23">
      <c r="A2312" s="28" t="str">
        <f>IF(記入用!A2312="","",記入用!A2312)</f>
        <v/>
      </c>
      <c r="B2312" s="28" t="str">
        <f>IF(記入用!B2312="","",記入用!B2312)</f>
        <v/>
      </c>
      <c r="C2312" s="28" t="str">
        <f>IF(記入用!C2312="","",記入用!C2312)</f>
        <v/>
      </c>
      <c r="D2312" s="28" t="str">
        <f>IF(記入用!D2312="","",記入用!D2312)</f>
        <v/>
      </c>
      <c r="E2312" s="28" t="str">
        <f>IF(記入用!E2312="","",記入用!E2312)</f>
        <v/>
      </c>
      <c r="F2312" s="28" t="str">
        <f>IF(記入用!F2312="","",記入用!F2312)</f>
        <v/>
      </c>
      <c r="G2312" s="28" t="str">
        <f>IF(OR(記入用!G2312=0,記入用!H2312=0),"",ROUND((記入用!G2312+記入用!H2312)/2,0))</f>
        <v/>
      </c>
      <c r="I2312" s="28" t="str">
        <f>IF(記入用!I2312="","",記入用!I2312)</f>
        <v/>
      </c>
      <c r="K2312" s="28" t="str">
        <f>IF(記入用!J2312="","",ROUNDDOWN(記入用!J2312,0))</f>
        <v/>
      </c>
      <c r="M2312" s="28" t="str">
        <f>IF(記入用!K2312="","",記入用!K2312)</f>
        <v/>
      </c>
      <c r="O2312" s="28" t="str">
        <f>IF(記入用!M2312="","",記入用!M2312)</f>
        <v/>
      </c>
      <c r="Q2312" s="28" t="str">
        <f>IF(記入用!L2312="","",記入用!L2312)</f>
        <v/>
      </c>
      <c r="S2312" s="28" t="str">
        <f>IF(記入用!N2312="","",ROUNDUP(記入用!N2312,1))</f>
        <v/>
      </c>
      <c r="U2312" s="28" t="str">
        <f>IF(記入用!O2312="","",ROUNDDOWN(記入用!O2312,0))</f>
        <v/>
      </c>
      <c r="W2312" s="28" t="str">
        <f>IF(記入用!P2312="","",ROUNDDOWN(記入用!P2312,0))</f>
        <v/>
      </c>
    </row>
    <row r="2313" spans="1:23">
      <c r="A2313" s="28" t="str">
        <f>IF(記入用!A2313="","",記入用!A2313)</f>
        <v/>
      </c>
      <c r="B2313" s="28" t="str">
        <f>IF(記入用!B2313="","",記入用!B2313)</f>
        <v/>
      </c>
      <c r="C2313" s="28" t="str">
        <f>IF(記入用!C2313="","",記入用!C2313)</f>
        <v/>
      </c>
      <c r="D2313" s="28" t="str">
        <f>IF(記入用!D2313="","",記入用!D2313)</f>
        <v/>
      </c>
      <c r="E2313" s="28" t="str">
        <f>IF(記入用!E2313="","",記入用!E2313)</f>
        <v/>
      </c>
      <c r="F2313" s="28" t="str">
        <f>IF(記入用!F2313="","",記入用!F2313)</f>
        <v/>
      </c>
      <c r="G2313" s="28" t="str">
        <f>IF(OR(記入用!G2313=0,記入用!H2313=0),"",ROUND((記入用!G2313+記入用!H2313)/2,0))</f>
        <v/>
      </c>
      <c r="I2313" s="28" t="str">
        <f>IF(記入用!I2313="","",記入用!I2313)</f>
        <v/>
      </c>
      <c r="K2313" s="28" t="str">
        <f>IF(記入用!J2313="","",ROUNDDOWN(記入用!J2313,0))</f>
        <v/>
      </c>
      <c r="M2313" s="28" t="str">
        <f>IF(記入用!K2313="","",記入用!K2313)</f>
        <v/>
      </c>
      <c r="O2313" s="28" t="str">
        <f>IF(記入用!M2313="","",記入用!M2313)</f>
        <v/>
      </c>
      <c r="Q2313" s="28" t="str">
        <f>IF(記入用!L2313="","",記入用!L2313)</f>
        <v/>
      </c>
      <c r="S2313" s="28" t="str">
        <f>IF(記入用!N2313="","",ROUNDUP(記入用!N2313,1))</f>
        <v/>
      </c>
      <c r="U2313" s="28" t="str">
        <f>IF(記入用!O2313="","",ROUNDDOWN(記入用!O2313,0))</f>
        <v/>
      </c>
      <c r="W2313" s="28" t="str">
        <f>IF(記入用!P2313="","",ROUNDDOWN(記入用!P2313,0))</f>
        <v/>
      </c>
    </row>
    <row r="2314" spans="1:23">
      <c r="A2314" s="28" t="str">
        <f>IF(記入用!A2314="","",記入用!A2314)</f>
        <v/>
      </c>
      <c r="B2314" s="28" t="str">
        <f>IF(記入用!B2314="","",記入用!B2314)</f>
        <v/>
      </c>
      <c r="C2314" s="28" t="str">
        <f>IF(記入用!C2314="","",記入用!C2314)</f>
        <v/>
      </c>
      <c r="D2314" s="28" t="str">
        <f>IF(記入用!D2314="","",記入用!D2314)</f>
        <v/>
      </c>
      <c r="E2314" s="28" t="str">
        <f>IF(記入用!E2314="","",記入用!E2314)</f>
        <v/>
      </c>
      <c r="F2314" s="28" t="str">
        <f>IF(記入用!F2314="","",記入用!F2314)</f>
        <v/>
      </c>
      <c r="G2314" s="28" t="str">
        <f>IF(OR(記入用!G2314=0,記入用!H2314=0),"",ROUND((記入用!G2314+記入用!H2314)/2,0))</f>
        <v/>
      </c>
      <c r="I2314" s="28" t="str">
        <f>IF(記入用!I2314="","",記入用!I2314)</f>
        <v/>
      </c>
      <c r="K2314" s="28" t="str">
        <f>IF(記入用!J2314="","",ROUNDDOWN(記入用!J2314,0))</f>
        <v/>
      </c>
      <c r="M2314" s="28" t="str">
        <f>IF(記入用!K2314="","",記入用!K2314)</f>
        <v/>
      </c>
      <c r="O2314" s="28" t="str">
        <f>IF(記入用!M2314="","",記入用!M2314)</f>
        <v/>
      </c>
      <c r="Q2314" s="28" t="str">
        <f>IF(記入用!L2314="","",記入用!L2314)</f>
        <v/>
      </c>
      <c r="S2314" s="28" t="str">
        <f>IF(記入用!N2314="","",ROUNDUP(記入用!N2314,1))</f>
        <v/>
      </c>
      <c r="U2314" s="28" t="str">
        <f>IF(記入用!O2314="","",ROUNDDOWN(記入用!O2314,0))</f>
        <v/>
      </c>
      <c r="W2314" s="28" t="str">
        <f>IF(記入用!P2314="","",ROUNDDOWN(記入用!P2314,0))</f>
        <v/>
      </c>
    </row>
    <row r="2315" spans="1:23">
      <c r="A2315" s="28" t="str">
        <f>IF(記入用!A2315="","",記入用!A2315)</f>
        <v/>
      </c>
      <c r="B2315" s="28" t="str">
        <f>IF(記入用!B2315="","",記入用!B2315)</f>
        <v/>
      </c>
      <c r="C2315" s="28" t="str">
        <f>IF(記入用!C2315="","",記入用!C2315)</f>
        <v/>
      </c>
      <c r="D2315" s="28" t="str">
        <f>IF(記入用!D2315="","",記入用!D2315)</f>
        <v/>
      </c>
      <c r="E2315" s="28" t="str">
        <f>IF(記入用!E2315="","",記入用!E2315)</f>
        <v/>
      </c>
      <c r="F2315" s="28" t="str">
        <f>IF(記入用!F2315="","",記入用!F2315)</f>
        <v/>
      </c>
      <c r="G2315" s="28" t="str">
        <f>IF(OR(記入用!G2315=0,記入用!H2315=0),"",ROUND((記入用!G2315+記入用!H2315)/2,0))</f>
        <v/>
      </c>
      <c r="I2315" s="28" t="str">
        <f>IF(記入用!I2315="","",記入用!I2315)</f>
        <v/>
      </c>
      <c r="K2315" s="28" t="str">
        <f>IF(記入用!J2315="","",ROUNDDOWN(記入用!J2315,0))</f>
        <v/>
      </c>
      <c r="M2315" s="28" t="str">
        <f>IF(記入用!K2315="","",記入用!K2315)</f>
        <v/>
      </c>
      <c r="O2315" s="28" t="str">
        <f>IF(記入用!M2315="","",記入用!M2315)</f>
        <v/>
      </c>
      <c r="Q2315" s="28" t="str">
        <f>IF(記入用!L2315="","",記入用!L2315)</f>
        <v/>
      </c>
      <c r="S2315" s="28" t="str">
        <f>IF(記入用!N2315="","",ROUNDUP(記入用!N2315,1))</f>
        <v/>
      </c>
      <c r="U2315" s="28" t="str">
        <f>IF(記入用!O2315="","",ROUNDDOWN(記入用!O2315,0))</f>
        <v/>
      </c>
      <c r="W2315" s="28" t="str">
        <f>IF(記入用!P2315="","",ROUNDDOWN(記入用!P2315,0))</f>
        <v/>
      </c>
    </row>
    <row r="2316" spans="1:23">
      <c r="A2316" s="28" t="str">
        <f>IF(記入用!A2316="","",記入用!A2316)</f>
        <v/>
      </c>
      <c r="B2316" s="28" t="str">
        <f>IF(記入用!B2316="","",記入用!B2316)</f>
        <v/>
      </c>
      <c r="C2316" s="28" t="str">
        <f>IF(記入用!C2316="","",記入用!C2316)</f>
        <v/>
      </c>
      <c r="D2316" s="28" t="str">
        <f>IF(記入用!D2316="","",記入用!D2316)</f>
        <v/>
      </c>
      <c r="E2316" s="28" t="str">
        <f>IF(記入用!E2316="","",記入用!E2316)</f>
        <v/>
      </c>
      <c r="F2316" s="28" t="str">
        <f>IF(記入用!F2316="","",記入用!F2316)</f>
        <v/>
      </c>
      <c r="G2316" s="28" t="str">
        <f>IF(OR(記入用!G2316=0,記入用!H2316=0),"",ROUND((記入用!G2316+記入用!H2316)/2,0))</f>
        <v/>
      </c>
      <c r="I2316" s="28" t="str">
        <f>IF(記入用!I2316="","",記入用!I2316)</f>
        <v/>
      </c>
      <c r="K2316" s="28" t="str">
        <f>IF(記入用!J2316="","",ROUNDDOWN(記入用!J2316,0))</f>
        <v/>
      </c>
      <c r="M2316" s="28" t="str">
        <f>IF(記入用!K2316="","",記入用!K2316)</f>
        <v/>
      </c>
      <c r="O2316" s="28" t="str">
        <f>IF(記入用!M2316="","",記入用!M2316)</f>
        <v/>
      </c>
      <c r="Q2316" s="28" t="str">
        <f>IF(記入用!L2316="","",記入用!L2316)</f>
        <v/>
      </c>
      <c r="S2316" s="28" t="str">
        <f>IF(記入用!N2316="","",ROUNDUP(記入用!N2316,1))</f>
        <v/>
      </c>
      <c r="U2316" s="28" t="str">
        <f>IF(記入用!O2316="","",ROUNDDOWN(記入用!O2316,0))</f>
        <v/>
      </c>
      <c r="W2316" s="28" t="str">
        <f>IF(記入用!P2316="","",ROUNDDOWN(記入用!P2316,0))</f>
        <v/>
      </c>
    </row>
    <row r="2317" spans="1:23">
      <c r="A2317" s="28" t="str">
        <f>IF(記入用!A2317="","",記入用!A2317)</f>
        <v/>
      </c>
      <c r="B2317" s="28" t="str">
        <f>IF(記入用!B2317="","",記入用!B2317)</f>
        <v/>
      </c>
      <c r="C2317" s="28" t="str">
        <f>IF(記入用!C2317="","",記入用!C2317)</f>
        <v/>
      </c>
      <c r="D2317" s="28" t="str">
        <f>IF(記入用!D2317="","",記入用!D2317)</f>
        <v/>
      </c>
      <c r="E2317" s="28" t="str">
        <f>IF(記入用!E2317="","",記入用!E2317)</f>
        <v/>
      </c>
      <c r="F2317" s="28" t="str">
        <f>IF(記入用!F2317="","",記入用!F2317)</f>
        <v/>
      </c>
      <c r="G2317" s="28" t="str">
        <f>IF(OR(記入用!G2317=0,記入用!H2317=0),"",ROUND((記入用!G2317+記入用!H2317)/2,0))</f>
        <v/>
      </c>
      <c r="I2317" s="28" t="str">
        <f>IF(記入用!I2317="","",記入用!I2317)</f>
        <v/>
      </c>
      <c r="K2317" s="28" t="str">
        <f>IF(記入用!J2317="","",ROUNDDOWN(記入用!J2317,0))</f>
        <v/>
      </c>
      <c r="M2317" s="28" t="str">
        <f>IF(記入用!K2317="","",記入用!K2317)</f>
        <v/>
      </c>
      <c r="O2317" s="28" t="str">
        <f>IF(記入用!M2317="","",記入用!M2317)</f>
        <v/>
      </c>
      <c r="Q2317" s="28" t="str">
        <f>IF(記入用!L2317="","",記入用!L2317)</f>
        <v/>
      </c>
      <c r="S2317" s="28" t="str">
        <f>IF(記入用!N2317="","",ROUNDUP(記入用!N2317,1))</f>
        <v/>
      </c>
      <c r="U2317" s="28" t="str">
        <f>IF(記入用!O2317="","",ROUNDDOWN(記入用!O2317,0))</f>
        <v/>
      </c>
      <c r="W2317" s="28" t="str">
        <f>IF(記入用!P2317="","",ROUNDDOWN(記入用!P2317,0))</f>
        <v/>
      </c>
    </row>
    <row r="2318" spans="1:23">
      <c r="A2318" s="28" t="str">
        <f>IF(記入用!A2318="","",記入用!A2318)</f>
        <v/>
      </c>
      <c r="B2318" s="28" t="str">
        <f>IF(記入用!B2318="","",記入用!B2318)</f>
        <v/>
      </c>
      <c r="C2318" s="28" t="str">
        <f>IF(記入用!C2318="","",記入用!C2318)</f>
        <v/>
      </c>
      <c r="D2318" s="28" t="str">
        <f>IF(記入用!D2318="","",記入用!D2318)</f>
        <v/>
      </c>
      <c r="E2318" s="28" t="str">
        <f>IF(記入用!E2318="","",記入用!E2318)</f>
        <v/>
      </c>
      <c r="F2318" s="28" t="str">
        <f>IF(記入用!F2318="","",記入用!F2318)</f>
        <v/>
      </c>
      <c r="G2318" s="28" t="str">
        <f>IF(OR(記入用!G2318=0,記入用!H2318=0),"",ROUND((記入用!G2318+記入用!H2318)/2,0))</f>
        <v/>
      </c>
      <c r="I2318" s="28" t="str">
        <f>IF(記入用!I2318="","",記入用!I2318)</f>
        <v/>
      </c>
      <c r="K2318" s="28" t="str">
        <f>IF(記入用!J2318="","",ROUNDDOWN(記入用!J2318,0))</f>
        <v/>
      </c>
      <c r="M2318" s="28" t="str">
        <f>IF(記入用!K2318="","",記入用!K2318)</f>
        <v/>
      </c>
      <c r="O2318" s="28" t="str">
        <f>IF(記入用!M2318="","",記入用!M2318)</f>
        <v/>
      </c>
      <c r="Q2318" s="28" t="str">
        <f>IF(記入用!L2318="","",記入用!L2318)</f>
        <v/>
      </c>
      <c r="S2318" s="28" t="str">
        <f>IF(記入用!N2318="","",ROUNDUP(記入用!N2318,1))</f>
        <v/>
      </c>
      <c r="U2318" s="28" t="str">
        <f>IF(記入用!O2318="","",ROUNDDOWN(記入用!O2318,0))</f>
        <v/>
      </c>
      <c r="W2318" s="28" t="str">
        <f>IF(記入用!P2318="","",ROUNDDOWN(記入用!P2318,0))</f>
        <v/>
      </c>
    </row>
    <row r="2319" spans="1:23">
      <c r="A2319" s="28" t="str">
        <f>IF(記入用!A2319="","",記入用!A2319)</f>
        <v/>
      </c>
      <c r="B2319" s="28" t="str">
        <f>IF(記入用!B2319="","",記入用!B2319)</f>
        <v/>
      </c>
      <c r="C2319" s="28" t="str">
        <f>IF(記入用!C2319="","",記入用!C2319)</f>
        <v/>
      </c>
      <c r="D2319" s="28" t="str">
        <f>IF(記入用!D2319="","",記入用!D2319)</f>
        <v/>
      </c>
      <c r="E2319" s="28" t="str">
        <f>IF(記入用!E2319="","",記入用!E2319)</f>
        <v/>
      </c>
      <c r="F2319" s="28" t="str">
        <f>IF(記入用!F2319="","",記入用!F2319)</f>
        <v/>
      </c>
      <c r="G2319" s="28" t="str">
        <f>IF(OR(記入用!G2319=0,記入用!H2319=0),"",ROUND((記入用!G2319+記入用!H2319)/2,0))</f>
        <v/>
      </c>
      <c r="I2319" s="28" t="str">
        <f>IF(記入用!I2319="","",記入用!I2319)</f>
        <v/>
      </c>
      <c r="K2319" s="28" t="str">
        <f>IF(記入用!J2319="","",ROUNDDOWN(記入用!J2319,0))</f>
        <v/>
      </c>
      <c r="M2319" s="28" t="str">
        <f>IF(記入用!K2319="","",記入用!K2319)</f>
        <v/>
      </c>
      <c r="O2319" s="28" t="str">
        <f>IF(記入用!M2319="","",記入用!M2319)</f>
        <v/>
      </c>
      <c r="Q2319" s="28" t="str">
        <f>IF(記入用!L2319="","",記入用!L2319)</f>
        <v/>
      </c>
      <c r="S2319" s="28" t="str">
        <f>IF(記入用!N2319="","",ROUNDUP(記入用!N2319,1))</f>
        <v/>
      </c>
      <c r="U2319" s="28" t="str">
        <f>IF(記入用!O2319="","",ROUNDDOWN(記入用!O2319,0))</f>
        <v/>
      </c>
      <c r="W2319" s="28" t="str">
        <f>IF(記入用!P2319="","",ROUNDDOWN(記入用!P2319,0))</f>
        <v/>
      </c>
    </row>
    <row r="2320" spans="1:23">
      <c r="A2320" s="28" t="str">
        <f>IF(記入用!A2320="","",記入用!A2320)</f>
        <v/>
      </c>
      <c r="B2320" s="28" t="str">
        <f>IF(記入用!B2320="","",記入用!B2320)</f>
        <v/>
      </c>
      <c r="C2320" s="28" t="str">
        <f>IF(記入用!C2320="","",記入用!C2320)</f>
        <v/>
      </c>
      <c r="D2320" s="28" t="str">
        <f>IF(記入用!D2320="","",記入用!D2320)</f>
        <v/>
      </c>
      <c r="E2320" s="28" t="str">
        <f>IF(記入用!E2320="","",記入用!E2320)</f>
        <v/>
      </c>
      <c r="F2320" s="28" t="str">
        <f>IF(記入用!F2320="","",記入用!F2320)</f>
        <v/>
      </c>
      <c r="G2320" s="28" t="str">
        <f>IF(OR(記入用!G2320=0,記入用!H2320=0),"",ROUND((記入用!G2320+記入用!H2320)/2,0))</f>
        <v/>
      </c>
      <c r="I2320" s="28" t="str">
        <f>IF(記入用!I2320="","",記入用!I2320)</f>
        <v/>
      </c>
      <c r="K2320" s="28" t="str">
        <f>IF(記入用!J2320="","",ROUNDDOWN(記入用!J2320,0))</f>
        <v/>
      </c>
      <c r="M2320" s="28" t="str">
        <f>IF(記入用!K2320="","",記入用!K2320)</f>
        <v/>
      </c>
      <c r="O2320" s="28" t="str">
        <f>IF(記入用!M2320="","",記入用!M2320)</f>
        <v/>
      </c>
      <c r="Q2320" s="28" t="str">
        <f>IF(記入用!L2320="","",記入用!L2320)</f>
        <v/>
      </c>
      <c r="S2320" s="28" t="str">
        <f>IF(記入用!N2320="","",ROUNDUP(記入用!N2320,1))</f>
        <v/>
      </c>
      <c r="U2320" s="28" t="str">
        <f>IF(記入用!O2320="","",ROUNDDOWN(記入用!O2320,0))</f>
        <v/>
      </c>
      <c r="W2320" s="28" t="str">
        <f>IF(記入用!P2320="","",ROUNDDOWN(記入用!P2320,0))</f>
        <v/>
      </c>
    </row>
    <row r="2321" spans="1:23">
      <c r="A2321" s="28" t="str">
        <f>IF(記入用!A2321="","",記入用!A2321)</f>
        <v/>
      </c>
      <c r="B2321" s="28" t="str">
        <f>IF(記入用!B2321="","",記入用!B2321)</f>
        <v/>
      </c>
      <c r="C2321" s="28" t="str">
        <f>IF(記入用!C2321="","",記入用!C2321)</f>
        <v/>
      </c>
      <c r="D2321" s="28" t="str">
        <f>IF(記入用!D2321="","",記入用!D2321)</f>
        <v/>
      </c>
      <c r="E2321" s="28" t="str">
        <f>IF(記入用!E2321="","",記入用!E2321)</f>
        <v/>
      </c>
      <c r="F2321" s="28" t="str">
        <f>IF(記入用!F2321="","",記入用!F2321)</f>
        <v/>
      </c>
      <c r="G2321" s="28" t="str">
        <f>IF(OR(記入用!G2321=0,記入用!H2321=0),"",ROUND((記入用!G2321+記入用!H2321)/2,0))</f>
        <v/>
      </c>
      <c r="I2321" s="28" t="str">
        <f>IF(記入用!I2321="","",記入用!I2321)</f>
        <v/>
      </c>
      <c r="K2321" s="28" t="str">
        <f>IF(記入用!J2321="","",ROUNDDOWN(記入用!J2321,0))</f>
        <v/>
      </c>
      <c r="M2321" s="28" t="str">
        <f>IF(記入用!K2321="","",記入用!K2321)</f>
        <v/>
      </c>
      <c r="O2321" s="28" t="str">
        <f>IF(記入用!M2321="","",記入用!M2321)</f>
        <v/>
      </c>
      <c r="Q2321" s="28" t="str">
        <f>IF(記入用!L2321="","",記入用!L2321)</f>
        <v/>
      </c>
      <c r="S2321" s="28" t="str">
        <f>IF(記入用!N2321="","",ROUNDUP(記入用!N2321,1))</f>
        <v/>
      </c>
      <c r="U2321" s="28" t="str">
        <f>IF(記入用!O2321="","",ROUNDDOWN(記入用!O2321,0))</f>
        <v/>
      </c>
      <c r="W2321" s="28" t="str">
        <f>IF(記入用!P2321="","",ROUNDDOWN(記入用!P2321,0))</f>
        <v/>
      </c>
    </row>
    <row r="2322" spans="1:23">
      <c r="A2322" s="28" t="str">
        <f>IF(記入用!A2322="","",記入用!A2322)</f>
        <v/>
      </c>
      <c r="B2322" s="28" t="str">
        <f>IF(記入用!B2322="","",記入用!B2322)</f>
        <v/>
      </c>
      <c r="C2322" s="28" t="str">
        <f>IF(記入用!C2322="","",記入用!C2322)</f>
        <v/>
      </c>
      <c r="D2322" s="28" t="str">
        <f>IF(記入用!D2322="","",記入用!D2322)</f>
        <v/>
      </c>
      <c r="E2322" s="28" t="str">
        <f>IF(記入用!E2322="","",記入用!E2322)</f>
        <v/>
      </c>
      <c r="F2322" s="28" t="str">
        <f>IF(記入用!F2322="","",記入用!F2322)</f>
        <v/>
      </c>
      <c r="G2322" s="28" t="str">
        <f>IF(OR(記入用!G2322=0,記入用!H2322=0),"",ROUND((記入用!G2322+記入用!H2322)/2,0))</f>
        <v/>
      </c>
      <c r="I2322" s="28" t="str">
        <f>IF(記入用!I2322="","",記入用!I2322)</f>
        <v/>
      </c>
      <c r="K2322" s="28" t="str">
        <f>IF(記入用!J2322="","",ROUNDDOWN(記入用!J2322,0))</f>
        <v/>
      </c>
      <c r="M2322" s="28" t="str">
        <f>IF(記入用!K2322="","",記入用!K2322)</f>
        <v/>
      </c>
      <c r="O2322" s="28" t="str">
        <f>IF(記入用!M2322="","",記入用!M2322)</f>
        <v/>
      </c>
      <c r="Q2322" s="28" t="str">
        <f>IF(記入用!L2322="","",記入用!L2322)</f>
        <v/>
      </c>
      <c r="S2322" s="28" t="str">
        <f>IF(記入用!N2322="","",ROUNDUP(記入用!N2322,1))</f>
        <v/>
      </c>
      <c r="U2322" s="28" t="str">
        <f>IF(記入用!O2322="","",ROUNDDOWN(記入用!O2322,0))</f>
        <v/>
      </c>
      <c r="W2322" s="28" t="str">
        <f>IF(記入用!P2322="","",ROUNDDOWN(記入用!P2322,0))</f>
        <v/>
      </c>
    </row>
    <row r="2323" spans="1:23">
      <c r="A2323" s="28" t="str">
        <f>IF(記入用!A2323="","",記入用!A2323)</f>
        <v/>
      </c>
      <c r="B2323" s="28" t="str">
        <f>IF(記入用!B2323="","",記入用!B2323)</f>
        <v/>
      </c>
      <c r="C2323" s="28" t="str">
        <f>IF(記入用!C2323="","",記入用!C2323)</f>
        <v/>
      </c>
      <c r="D2323" s="28" t="str">
        <f>IF(記入用!D2323="","",記入用!D2323)</f>
        <v/>
      </c>
      <c r="E2323" s="28" t="str">
        <f>IF(記入用!E2323="","",記入用!E2323)</f>
        <v/>
      </c>
      <c r="F2323" s="28" t="str">
        <f>IF(記入用!F2323="","",記入用!F2323)</f>
        <v/>
      </c>
      <c r="G2323" s="28" t="str">
        <f>IF(OR(記入用!G2323=0,記入用!H2323=0),"",ROUND((記入用!G2323+記入用!H2323)/2,0))</f>
        <v/>
      </c>
      <c r="I2323" s="28" t="str">
        <f>IF(記入用!I2323="","",記入用!I2323)</f>
        <v/>
      </c>
      <c r="K2323" s="28" t="str">
        <f>IF(記入用!J2323="","",ROUNDDOWN(記入用!J2323,0))</f>
        <v/>
      </c>
      <c r="M2323" s="28" t="str">
        <f>IF(記入用!K2323="","",記入用!K2323)</f>
        <v/>
      </c>
      <c r="O2323" s="28" t="str">
        <f>IF(記入用!M2323="","",記入用!M2323)</f>
        <v/>
      </c>
      <c r="Q2323" s="28" t="str">
        <f>IF(記入用!L2323="","",記入用!L2323)</f>
        <v/>
      </c>
      <c r="S2323" s="28" t="str">
        <f>IF(記入用!N2323="","",ROUNDUP(記入用!N2323,1))</f>
        <v/>
      </c>
      <c r="U2323" s="28" t="str">
        <f>IF(記入用!O2323="","",ROUNDDOWN(記入用!O2323,0))</f>
        <v/>
      </c>
      <c r="W2323" s="28" t="str">
        <f>IF(記入用!P2323="","",ROUNDDOWN(記入用!P2323,0))</f>
        <v/>
      </c>
    </row>
    <row r="2324" spans="1:23">
      <c r="A2324" s="28" t="str">
        <f>IF(記入用!A2324="","",記入用!A2324)</f>
        <v/>
      </c>
      <c r="B2324" s="28" t="str">
        <f>IF(記入用!B2324="","",記入用!B2324)</f>
        <v/>
      </c>
      <c r="C2324" s="28" t="str">
        <f>IF(記入用!C2324="","",記入用!C2324)</f>
        <v/>
      </c>
      <c r="D2324" s="28" t="str">
        <f>IF(記入用!D2324="","",記入用!D2324)</f>
        <v/>
      </c>
      <c r="E2324" s="28" t="str">
        <f>IF(記入用!E2324="","",記入用!E2324)</f>
        <v/>
      </c>
      <c r="F2324" s="28" t="str">
        <f>IF(記入用!F2324="","",記入用!F2324)</f>
        <v/>
      </c>
      <c r="G2324" s="28" t="str">
        <f>IF(OR(記入用!G2324=0,記入用!H2324=0),"",ROUND((記入用!G2324+記入用!H2324)/2,0))</f>
        <v/>
      </c>
      <c r="I2324" s="28" t="str">
        <f>IF(記入用!I2324="","",記入用!I2324)</f>
        <v/>
      </c>
      <c r="K2324" s="28" t="str">
        <f>IF(記入用!J2324="","",ROUNDDOWN(記入用!J2324,0))</f>
        <v/>
      </c>
      <c r="M2324" s="28" t="str">
        <f>IF(記入用!K2324="","",記入用!K2324)</f>
        <v/>
      </c>
      <c r="O2324" s="28" t="str">
        <f>IF(記入用!M2324="","",記入用!M2324)</f>
        <v/>
      </c>
      <c r="Q2324" s="28" t="str">
        <f>IF(記入用!L2324="","",記入用!L2324)</f>
        <v/>
      </c>
      <c r="S2324" s="28" t="str">
        <f>IF(記入用!N2324="","",ROUNDUP(記入用!N2324,1))</f>
        <v/>
      </c>
      <c r="U2324" s="28" t="str">
        <f>IF(記入用!O2324="","",ROUNDDOWN(記入用!O2324,0))</f>
        <v/>
      </c>
      <c r="W2324" s="28" t="str">
        <f>IF(記入用!P2324="","",ROUNDDOWN(記入用!P2324,0))</f>
        <v/>
      </c>
    </row>
    <row r="2325" spans="1:23">
      <c r="A2325" s="28" t="str">
        <f>IF(記入用!A2325="","",記入用!A2325)</f>
        <v/>
      </c>
      <c r="B2325" s="28" t="str">
        <f>IF(記入用!B2325="","",記入用!B2325)</f>
        <v/>
      </c>
      <c r="C2325" s="28" t="str">
        <f>IF(記入用!C2325="","",記入用!C2325)</f>
        <v/>
      </c>
      <c r="D2325" s="28" t="str">
        <f>IF(記入用!D2325="","",記入用!D2325)</f>
        <v/>
      </c>
      <c r="E2325" s="28" t="str">
        <f>IF(記入用!E2325="","",記入用!E2325)</f>
        <v/>
      </c>
      <c r="F2325" s="28" t="str">
        <f>IF(記入用!F2325="","",記入用!F2325)</f>
        <v/>
      </c>
      <c r="G2325" s="28" t="str">
        <f>IF(OR(記入用!G2325=0,記入用!H2325=0),"",ROUND((記入用!G2325+記入用!H2325)/2,0))</f>
        <v/>
      </c>
      <c r="I2325" s="28" t="str">
        <f>IF(記入用!I2325="","",記入用!I2325)</f>
        <v/>
      </c>
      <c r="K2325" s="28" t="str">
        <f>IF(記入用!J2325="","",ROUNDDOWN(記入用!J2325,0))</f>
        <v/>
      </c>
      <c r="M2325" s="28" t="str">
        <f>IF(記入用!K2325="","",記入用!K2325)</f>
        <v/>
      </c>
      <c r="O2325" s="28" t="str">
        <f>IF(記入用!M2325="","",記入用!M2325)</f>
        <v/>
      </c>
      <c r="Q2325" s="28" t="str">
        <f>IF(記入用!L2325="","",記入用!L2325)</f>
        <v/>
      </c>
      <c r="S2325" s="28" t="str">
        <f>IF(記入用!N2325="","",ROUNDUP(記入用!N2325,1))</f>
        <v/>
      </c>
      <c r="U2325" s="28" t="str">
        <f>IF(記入用!O2325="","",ROUNDDOWN(記入用!O2325,0))</f>
        <v/>
      </c>
      <c r="W2325" s="28" t="str">
        <f>IF(記入用!P2325="","",ROUNDDOWN(記入用!P2325,0))</f>
        <v/>
      </c>
    </row>
    <row r="2326" spans="1:23">
      <c r="A2326" s="28" t="str">
        <f>IF(記入用!A2326="","",記入用!A2326)</f>
        <v/>
      </c>
      <c r="B2326" s="28" t="str">
        <f>IF(記入用!B2326="","",記入用!B2326)</f>
        <v/>
      </c>
      <c r="C2326" s="28" t="str">
        <f>IF(記入用!C2326="","",記入用!C2326)</f>
        <v/>
      </c>
      <c r="D2326" s="28" t="str">
        <f>IF(記入用!D2326="","",記入用!D2326)</f>
        <v/>
      </c>
      <c r="E2326" s="28" t="str">
        <f>IF(記入用!E2326="","",記入用!E2326)</f>
        <v/>
      </c>
      <c r="F2326" s="28" t="str">
        <f>IF(記入用!F2326="","",記入用!F2326)</f>
        <v/>
      </c>
      <c r="G2326" s="28" t="str">
        <f>IF(OR(記入用!G2326=0,記入用!H2326=0),"",ROUND((記入用!G2326+記入用!H2326)/2,0))</f>
        <v/>
      </c>
      <c r="I2326" s="28" t="str">
        <f>IF(記入用!I2326="","",記入用!I2326)</f>
        <v/>
      </c>
      <c r="K2326" s="28" t="str">
        <f>IF(記入用!J2326="","",ROUNDDOWN(記入用!J2326,0))</f>
        <v/>
      </c>
      <c r="M2326" s="28" t="str">
        <f>IF(記入用!K2326="","",記入用!K2326)</f>
        <v/>
      </c>
      <c r="O2326" s="28" t="str">
        <f>IF(記入用!M2326="","",記入用!M2326)</f>
        <v/>
      </c>
      <c r="Q2326" s="28" t="str">
        <f>IF(記入用!L2326="","",記入用!L2326)</f>
        <v/>
      </c>
      <c r="S2326" s="28" t="str">
        <f>IF(記入用!N2326="","",ROUNDUP(記入用!N2326,1))</f>
        <v/>
      </c>
      <c r="U2326" s="28" t="str">
        <f>IF(記入用!O2326="","",ROUNDDOWN(記入用!O2326,0))</f>
        <v/>
      </c>
      <c r="W2326" s="28" t="str">
        <f>IF(記入用!P2326="","",ROUNDDOWN(記入用!P2326,0))</f>
        <v/>
      </c>
    </row>
    <row r="2327" spans="1:23">
      <c r="A2327" s="28" t="str">
        <f>IF(記入用!A2327="","",記入用!A2327)</f>
        <v/>
      </c>
      <c r="B2327" s="28" t="str">
        <f>IF(記入用!B2327="","",記入用!B2327)</f>
        <v/>
      </c>
      <c r="C2327" s="28" t="str">
        <f>IF(記入用!C2327="","",記入用!C2327)</f>
        <v/>
      </c>
      <c r="D2327" s="28" t="str">
        <f>IF(記入用!D2327="","",記入用!D2327)</f>
        <v/>
      </c>
      <c r="E2327" s="28" t="str">
        <f>IF(記入用!E2327="","",記入用!E2327)</f>
        <v/>
      </c>
      <c r="F2327" s="28" t="str">
        <f>IF(記入用!F2327="","",記入用!F2327)</f>
        <v/>
      </c>
      <c r="G2327" s="28" t="str">
        <f>IF(OR(記入用!G2327=0,記入用!H2327=0),"",ROUND((記入用!G2327+記入用!H2327)/2,0))</f>
        <v/>
      </c>
      <c r="I2327" s="28" t="str">
        <f>IF(記入用!I2327="","",記入用!I2327)</f>
        <v/>
      </c>
      <c r="K2327" s="28" t="str">
        <f>IF(記入用!J2327="","",ROUNDDOWN(記入用!J2327,0))</f>
        <v/>
      </c>
      <c r="M2327" s="28" t="str">
        <f>IF(記入用!K2327="","",記入用!K2327)</f>
        <v/>
      </c>
      <c r="O2327" s="28" t="str">
        <f>IF(記入用!M2327="","",記入用!M2327)</f>
        <v/>
      </c>
      <c r="Q2327" s="28" t="str">
        <f>IF(記入用!L2327="","",記入用!L2327)</f>
        <v/>
      </c>
      <c r="S2327" s="28" t="str">
        <f>IF(記入用!N2327="","",ROUNDUP(記入用!N2327,1))</f>
        <v/>
      </c>
      <c r="U2327" s="28" t="str">
        <f>IF(記入用!O2327="","",ROUNDDOWN(記入用!O2327,0))</f>
        <v/>
      </c>
      <c r="W2327" s="28" t="str">
        <f>IF(記入用!P2327="","",ROUNDDOWN(記入用!P2327,0))</f>
        <v/>
      </c>
    </row>
    <row r="2328" spans="1:23">
      <c r="A2328" s="28" t="str">
        <f>IF(記入用!A2328="","",記入用!A2328)</f>
        <v/>
      </c>
      <c r="B2328" s="28" t="str">
        <f>IF(記入用!B2328="","",記入用!B2328)</f>
        <v/>
      </c>
      <c r="C2328" s="28" t="str">
        <f>IF(記入用!C2328="","",記入用!C2328)</f>
        <v/>
      </c>
      <c r="D2328" s="28" t="str">
        <f>IF(記入用!D2328="","",記入用!D2328)</f>
        <v/>
      </c>
      <c r="E2328" s="28" t="str">
        <f>IF(記入用!E2328="","",記入用!E2328)</f>
        <v/>
      </c>
      <c r="F2328" s="28" t="str">
        <f>IF(記入用!F2328="","",記入用!F2328)</f>
        <v/>
      </c>
      <c r="G2328" s="28" t="str">
        <f>IF(OR(記入用!G2328=0,記入用!H2328=0),"",ROUND((記入用!G2328+記入用!H2328)/2,0))</f>
        <v/>
      </c>
      <c r="I2328" s="28" t="str">
        <f>IF(記入用!I2328="","",記入用!I2328)</f>
        <v/>
      </c>
      <c r="K2328" s="28" t="str">
        <f>IF(記入用!J2328="","",ROUNDDOWN(記入用!J2328,0))</f>
        <v/>
      </c>
      <c r="M2328" s="28" t="str">
        <f>IF(記入用!K2328="","",記入用!K2328)</f>
        <v/>
      </c>
      <c r="O2328" s="28" t="str">
        <f>IF(記入用!M2328="","",記入用!M2328)</f>
        <v/>
      </c>
      <c r="Q2328" s="28" t="str">
        <f>IF(記入用!L2328="","",記入用!L2328)</f>
        <v/>
      </c>
      <c r="S2328" s="28" t="str">
        <f>IF(記入用!N2328="","",ROUNDUP(記入用!N2328,1))</f>
        <v/>
      </c>
      <c r="U2328" s="28" t="str">
        <f>IF(記入用!O2328="","",ROUNDDOWN(記入用!O2328,0))</f>
        <v/>
      </c>
      <c r="W2328" s="28" t="str">
        <f>IF(記入用!P2328="","",ROUNDDOWN(記入用!P2328,0))</f>
        <v/>
      </c>
    </row>
    <row r="2329" spans="1:23">
      <c r="A2329" s="28" t="str">
        <f>IF(記入用!A2329="","",記入用!A2329)</f>
        <v/>
      </c>
      <c r="B2329" s="28" t="str">
        <f>IF(記入用!B2329="","",記入用!B2329)</f>
        <v/>
      </c>
      <c r="C2329" s="28" t="str">
        <f>IF(記入用!C2329="","",記入用!C2329)</f>
        <v/>
      </c>
      <c r="D2329" s="28" t="str">
        <f>IF(記入用!D2329="","",記入用!D2329)</f>
        <v/>
      </c>
      <c r="E2329" s="28" t="str">
        <f>IF(記入用!E2329="","",記入用!E2329)</f>
        <v/>
      </c>
      <c r="F2329" s="28" t="str">
        <f>IF(記入用!F2329="","",記入用!F2329)</f>
        <v/>
      </c>
      <c r="G2329" s="28" t="str">
        <f>IF(OR(記入用!G2329=0,記入用!H2329=0),"",ROUND((記入用!G2329+記入用!H2329)/2,0))</f>
        <v/>
      </c>
      <c r="I2329" s="28" t="str">
        <f>IF(記入用!I2329="","",記入用!I2329)</f>
        <v/>
      </c>
      <c r="K2329" s="28" t="str">
        <f>IF(記入用!J2329="","",ROUNDDOWN(記入用!J2329,0))</f>
        <v/>
      </c>
      <c r="M2329" s="28" t="str">
        <f>IF(記入用!K2329="","",記入用!K2329)</f>
        <v/>
      </c>
      <c r="O2329" s="28" t="str">
        <f>IF(記入用!M2329="","",記入用!M2329)</f>
        <v/>
      </c>
      <c r="Q2329" s="28" t="str">
        <f>IF(記入用!L2329="","",記入用!L2329)</f>
        <v/>
      </c>
      <c r="S2329" s="28" t="str">
        <f>IF(記入用!N2329="","",ROUNDUP(記入用!N2329,1))</f>
        <v/>
      </c>
      <c r="U2329" s="28" t="str">
        <f>IF(記入用!O2329="","",ROUNDDOWN(記入用!O2329,0))</f>
        <v/>
      </c>
      <c r="W2329" s="28" t="str">
        <f>IF(記入用!P2329="","",ROUNDDOWN(記入用!P2329,0))</f>
        <v/>
      </c>
    </row>
    <row r="2330" spans="1:23">
      <c r="A2330" s="28" t="str">
        <f>IF(記入用!A2330="","",記入用!A2330)</f>
        <v/>
      </c>
      <c r="B2330" s="28" t="str">
        <f>IF(記入用!B2330="","",記入用!B2330)</f>
        <v/>
      </c>
      <c r="C2330" s="28" t="str">
        <f>IF(記入用!C2330="","",記入用!C2330)</f>
        <v/>
      </c>
      <c r="D2330" s="28" t="str">
        <f>IF(記入用!D2330="","",記入用!D2330)</f>
        <v/>
      </c>
      <c r="E2330" s="28" t="str">
        <f>IF(記入用!E2330="","",記入用!E2330)</f>
        <v/>
      </c>
      <c r="F2330" s="28" t="str">
        <f>IF(記入用!F2330="","",記入用!F2330)</f>
        <v/>
      </c>
      <c r="G2330" s="28" t="str">
        <f>IF(OR(記入用!G2330=0,記入用!H2330=0),"",ROUND((記入用!G2330+記入用!H2330)/2,0))</f>
        <v/>
      </c>
      <c r="I2330" s="28" t="str">
        <f>IF(記入用!I2330="","",記入用!I2330)</f>
        <v/>
      </c>
      <c r="K2330" s="28" t="str">
        <f>IF(記入用!J2330="","",ROUNDDOWN(記入用!J2330,0))</f>
        <v/>
      </c>
      <c r="M2330" s="28" t="str">
        <f>IF(記入用!K2330="","",記入用!K2330)</f>
        <v/>
      </c>
      <c r="O2330" s="28" t="str">
        <f>IF(記入用!M2330="","",記入用!M2330)</f>
        <v/>
      </c>
      <c r="Q2330" s="28" t="str">
        <f>IF(記入用!L2330="","",記入用!L2330)</f>
        <v/>
      </c>
      <c r="S2330" s="28" t="str">
        <f>IF(記入用!N2330="","",ROUNDUP(記入用!N2330,1))</f>
        <v/>
      </c>
      <c r="U2330" s="28" t="str">
        <f>IF(記入用!O2330="","",ROUNDDOWN(記入用!O2330,0))</f>
        <v/>
      </c>
      <c r="W2330" s="28" t="str">
        <f>IF(記入用!P2330="","",ROUNDDOWN(記入用!P2330,0))</f>
        <v/>
      </c>
    </row>
    <row r="2331" spans="1:23">
      <c r="A2331" s="28" t="str">
        <f>IF(記入用!A2331="","",記入用!A2331)</f>
        <v/>
      </c>
      <c r="B2331" s="28" t="str">
        <f>IF(記入用!B2331="","",記入用!B2331)</f>
        <v/>
      </c>
      <c r="C2331" s="28" t="str">
        <f>IF(記入用!C2331="","",記入用!C2331)</f>
        <v/>
      </c>
      <c r="D2331" s="28" t="str">
        <f>IF(記入用!D2331="","",記入用!D2331)</f>
        <v/>
      </c>
      <c r="E2331" s="28" t="str">
        <f>IF(記入用!E2331="","",記入用!E2331)</f>
        <v/>
      </c>
      <c r="F2331" s="28" t="str">
        <f>IF(記入用!F2331="","",記入用!F2331)</f>
        <v/>
      </c>
      <c r="G2331" s="28" t="str">
        <f>IF(OR(記入用!G2331=0,記入用!H2331=0),"",ROUND((記入用!G2331+記入用!H2331)/2,0))</f>
        <v/>
      </c>
      <c r="I2331" s="28" t="str">
        <f>IF(記入用!I2331="","",記入用!I2331)</f>
        <v/>
      </c>
      <c r="K2331" s="28" t="str">
        <f>IF(記入用!J2331="","",ROUNDDOWN(記入用!J2331,0))</f>
        <v/>
      </c>
      <c r="M2331" s="28" t="str">
        <f>IF(記入用!K2331="","",記入用!K2331)</f>
        <v/>
      </c>
      <c r="O2331" s="28" t="str">
        <f>IF(記入用!M2331="","",記入用!M2331)</f>
        <v/>
      </c>
      <c r="Q2331" s="28" t="str">
        <f>IF(記入用!L2331="","",記入用!L2331)</f>
        <v/>
      </c>
      <c r="S2331" s="28" t="str">
        <f>IF(記入用!N2331="","",ROUNDUP(記入用!N2331,1))</f>
        <v/>
      </c>
      <c r="U2331" s="28" t="str">
        <f>IF(記入用!O2331="","",ROUNDDOWN(記入用!O2331,0))</f>
        <v/>
      </c>
      <c r="W2331" s="28" t="str">
        <f>IF(記入用!P2331="","",ROUNDDOWN(記入用!P2331,0))</f>
        <v/>
      </c>
    </row>
    <row r="2332" spans="1:23">
      <c r="A2332" s="28" t="str">
        <f>IF(記入用!A2332="","",記入用!A2332)</f>
        <v/>
      </c>
      <c r="B2332" s="28" t="str">
        <f>IF(記入用!B2332="","",記入用!B2332)</f>
        <v/>
      </c>
      <c r="C2332" s="28" t="str">
        <f>IF(記入用!C2332="","",記入用!C2332)</f>
        <v/>
      </c>
      <c r="D2332" s="28" t="str">
        <f>IF(記入用!D2332="","",記入用!D2332)</f>
        <v/>
      </c>
      <c r="E2332" s="28" t="str">
        <f>IF(記入用!E2332="","",記入用!E2332)</f>
        <v/>
      </c>
      <c r="F2332" s="28" t="str">
        <f>IF(記入用!F2332="","",記入用!F2332)</f>
        <v/>
      </c>
      <c r="G2332" s="28" t="str">
        <f>IF(OR(記入用!G2332=0,記入用!H2332=0),"",ROUND((記入用!G2332+記入用!H2332)/2,0))</f>
        <v/>
      </c>
      <c r="I2332" s="28" t="str">
        <f>IF(記入用!I2332="","",記入用!I2332)</f>
        <v/>
      </c>
      <c r="K2332" s="28" t="str">
        <f>IF(記入用!J2332="","",ROUNDDOWN(記入用!J2332,0))</f>
        <v/>
      </c>
      <c r="M2332" s="28" t="str">
        <f>IF(記入用!K2332="","",記入用!K2332)</f>
        <v/>
      </c>
      <c r="O2332" s="28" t="str">
        <f>IF(記入用!M2332="","",記入用!M2332)</f>
        <v/>
      </c>
      <c r="Q2332" s="28" t="str">
        <f>IF(記入用!L2332="","",記入用!L2332)</f>
        <v/>
      </c>
      <c r="S2332" s="28" t="str">
        <f>IF(記入用!N2332="","",ROUNDUP(記入用!N2332,1))</f>
        <v/>
      </c>
      <c r="U2332" s="28" t="str">
        <f>IF(記入用!O2332="","",ROUNDDOWN(記入用!O2332,0))</f>
        <v/>
      </c>
      <c r="W2332" s="28" t="str">
        <f>IF(記入用!P2332="","",ROUNDDOWN(記入用!P2332,0))</f>
        <v/>
      </c>
    </row>
    <row r="2333" spans="1:23">
      <c r="A2333" s="28" t="str">
        <f>IF(記入用!A2333="","",記入用!A2333)</f>
        <v/>
      </c>
      <c r="B2333" s="28" t="str">
        <f>IF(記入用!B2333="","",記入用!B2333)</f>
        <v/>
      </c>
      <c r="C2333" s="28" t="str">
        <f>IF(記入用!C2333="","",記入用!C2333)</f>
        <v/>
      </c>
      <c r="D2333" s="28" t="str">
        <f>IF(記入用!D2333="","",記入用!D2333)</f>
        <v/>
      </c>
      <c r="E2333" s="28" t="str">
        <f>IF(記入用!E2333="","",記入用!E2333)</f>
        <v/>
      </c>
      <c r="F2333" s="28" t="str">
        <f>IF(記入用!F2333="","",記入用!F2333)</f>
        <v/>
      </c>
      <c r="G2333" s="28" t="str">
        <f>IF(OR(記入用!G2333=0,記入用!H2333=0),"",ROUND((記入用!G2333+記入用!H2333)/2,0))</f>
        <v/>
      </c>
      <c r="I2333" s="28" t="str">
        <f>IF(記入用!I2333="","",記入用!I2333)</f>
        <v/>
      </c>
      <c r="K2333" s="28" t="str">
        <f>IF(記入用!J2333="","",ROUNDDOWN(記入用!J2333,0))</f>
        <v/>
      </c>
      <c r="M2333" s="28" t="str">
        <f>IF(記入用!K2333="","",記入用!K2333)</f>
        <v/>
      </c>
      <c r="O2333" s="28" t="str">
        <f>IF(記入用!M2333="","",記入用!M2333)</f>
        <v/>
      </c>
      <c r="Q2333" s="28" t="str">
        <f>IF(記入用!L2333="","",記入用!L2333)</f>
        <v/>
      </c>
      <c r="S2333" s="28" t="str">
        <f>IF(記入用!N2333="","",ROUNDUP(記入用!N2333,1))</f>
        <v/>
      </c>
      <c r="U2333" s="28" t="str">
        <f>IF(記入用!O2333="","",ROUNDDOWN(記入用!O2333,0))</f>
        <v/>
      </c>
      <c r="W2333" s="28" t="str">
        <f>IF(記入用!P2333="","",ROUNDDOWN(記入用!P2333,0))</f>
        <v/>
      </c>
    </row>
    <row r="2334" spans="1:23">
      <c r="A2334" s="28" t="str">
        <f>IF(記入用!A2334="","",記入用!A2334)</f>
        <v/>
      </c>
      <c r="B2334" s="28" t="str">
        <f>IF(記入用!B2334="","",記入用!B2334)</f>
        <v/>
      </c>
      <c r="C2334" s="28" t="str">
        <f>IF(記入用!C2334="","",記入用!C2334)</f>
        <v/>
      </c>
      <c r="D2334" s="28" t="str">
        <f>IF(記入用!D2334="","",記入用!D2334)</f>
        <v/>
      </c>
      <c r="E2334" s="28" t="str">
        <f>IF(記入用!E2334="","",記入用!E2334)</f>
        <v/>
      </c>
      <c r="F2334" s="28" t="str">
        <f>IF(記入用!F2334="","",記入用!F2334)</f>
        <v/>
      </c>
      <c r="G2334" s="28" t="str">
        <f>IF(OR(記入用!G2334=0,記入用!H2334=0),"",ROUND((記入用!G2334+記入用!H2334)/2,0))</f>
        <v/>
      </c>
      <c r="I2334" s="28" t="str">
        <f>IF(記入用!I2334="","",記入用!I2334)</f>
        <v/>
      </c>
      <c r="K2334" s="28" t="str">
        <f>IF(記入用!J2334="","",ROUNDDOWN(記入用!J2334,0))</f>
        <v/>
      </c>
      <c r="M2334" s="28" t="str">
        <f>IF(記入用!K2334="","",記入用!K2334)</f>
        <v/>
      </c>
      <c r="O2334" s="28" t="str">
        <f>IF(記入用!M2334="","",記入用!M2334)</f>
        <v/>
      </c>
      <c r="Q2334" s="28" t="str">
        <f>IF(記入用!L2334="","",記入用!L2334)</f>
        <v/>
      </c>
      <c r="S2334" s="28" t="str">
        <f>IF(記入用!N2334="","",ROUNDUP(記入用!N2334,1))</f>
        <v/>
      </c>
      <c r="U2334" s="28" t="str">
        <f>IF(記入用!O2334="","",ROUNDDOWN(記入用!O2334,0))</f>
        <v/>
      </c>
      <c r="W2334" s="28" t="str">
        <f>IF(記入用!P2334="","",ROUNDDOWN(記入用!P2334,0))</f>
        <v/>
      </c>
    </row>
    <row r="2335" spans="1:23">
      <c r="A2335" s="28" t="str">
        <f>IF(記入用!A2335="","",記入用!A2335)</f>
        <v/>
      </c>
      <c r="B2335" s="28" t="str">
        <f>IF(記入用!B2335="","",記入用!B2335)</f>
        <v/>
      </c>
      <c r="C2335" s="28" t="str">
        <f>IF(記入用!C2335="","",記入用!C2335)</f>
        <v/>
      </c>
      <c r="D2335" s="28" t="str">
        <f>IF(記入用!D2335="","",記入用!D2335)</f>
        <v/>
      </c>
      <c r="E2335" s="28" t="str">
        <f>IF(記入用!E2335="","",記入用!E2335)</f>
        <v/>
      </c>
      <c r="F2335" s="28" t="str">
        <f>IF(記入用!F2335="","",記入用!F2335)</f>
        <v/>
      </c>
      <c r="G2335" s="28" t="str">
        <f>IF(OR(記入用!G2335=0,記入用!H2335=0),"",ROUND((記入用!G2335+記入用!H2335)/2,0))</f>
        <v/>
      </c>
      <c r="I2335" s="28" t="str">
        <f>IF(記入用!I2335="","",記入用!I2335)</f>
        <v/>
      </c>
      <c r="K2335" s="28" t="str">
        <f>IF(記入用!J2335="","",ROUNDDOWN(記入用!J2335,0))</f>
        <v/>
      </c>
      <c r="M2335" s="28" t="str">
        <f>IF(記入用!K2335="","",記入用!K2335)</f>
        <v/>
      </c>
      <c r="O2335" s="28" t="str">
        <f>IF(記入用!M2335="","",記入用!M2335)</f>
        <v/>
      </c>
      <c r="Q2335" s="28" t="str">
        <f>IF(記入用!L2335="","",記入用!L2335)</f>
        <v/>
      </c>
      <c r="S2335" s="28" t="str">
        <f>IF(記入用!N2335="","",ROUNDUP(記入用!N2335,1))</f>
        <v/>
      </c>
      <c r="U2335" s="28" t="str">
        <f>IF(記入用!O2335="","",ROUNDDOWN(記入用!O2335,0))</f>
        <v/>
      </c>
      <c r="W2335" s="28" t="str">
        <f>IF(記入用!P2335="","",ROUNDDOWN(記入用!P2335,0))</f>
        <v/>
      </c>
    </row>
    <row r="2336" spans="1:23">
      <c r="A2336" s="28" t="str">
        <f>IF(記入用!A2336="","",記入用!A2336)</f>
        <v/>
      </c>
      <c r="B2336" s="28" t="str">
        <f>IF(記入用!B2336="","",記入用!B2336)</f>
        <v/>
      </c>
      <c r="C2336" s="28" t="str">
        <f>IF(記入用!C2336="","",記入用!C2336)</f>
        <v/>
      </c>
      <c r="D2336" s="28" t="str">
        <f>IF(記入用!D2336="","",記入用!D2336)</f>
        <v/>
      </c>
      <c r="E2336" s="28" t="str">
        <f>IF(記入用!E2336="","",記入用!E2336)</f>
        <v/>
      </c>
      <c r="F2336" s="28" t="str">
        <f>IF(記入用!F2336="","",記入用!F2336)</f>
        <v/>
      </c>
      <c r="G2336" s="28" t="str">
        <f>IF(OR(記入用!G2336=0,記入用!H2336=0),"",ROUND((記入用!G2336+記入用!H2336)/2,0))</f>
        <v/>
      </c>
      <c r="I2336" s="28" t="str">
        <f>IF(記入用!I2336="","",記入用!I2336)</f>
        <v/>
      </c>
      <c r="K2336" s="28" t="str">
        <f>IF(記入用!J2336="","",ROUNDDOWN(記入用!J2336,0))</f>
        <v/>
      </c>
      <c r="M2336" s="28" t="str">
        <f>IF(記入用!K2336="","",記入用!K2336)</f>
        <v/>
      </c>
      <c r="O2336" s="28" t="str">
        <f>IF(記入用!M2336="","",記入用!M2336)</f>
        <v/>
      </c>
      <c r="Q2336" s="28" t="str">
        <f>IF(記入用!L2336="","",記入用!L2336)</f>
        <v/>
      </c>
      <c r="S2336" s="28" t="str">
        <f>IF(記入用!N2336="","",ROUNDUP(記入用!N2336,1))</f>
        <v/>
      </c>
      <c r="U2336" s="28" t="str">
        <f>IF(記入用!O2336="","",ROUNDDOWN(記入用!O2336,0))</f>
        <v/>
      </c>
      <c r="W2336" s="28" t="str">
        <f>IF(記入用!P2336="","",ROUNDDOWN(記入用!P2336,0))</f>
        <v/>
      </c>
    </row>
    <row r="2337" spans="1:23">
      <c r="A2337" s="28" t="str">
        <f>IF(記入用!A2337="","",記入用!A2337)</f>
        <v/>
      </c>
      <c r="B2337" s="28" t="str">
        <f>IF(記入用!B2337="","",記入用!B2337)</f>
        <v/>
      </c>
      <c r="C2337" s="28" t="str">
        <f>IF(記入用!C2337="","",記入用!C2337)</f>
        <v/>
      </c>
      <c r="D2337" s="28" t="str">
        <f>IF(記入用!D2337="","",記入用!D2337)</f>
        <v/>
      </c>
      <c r="E2337" s="28" t="str">
        <f>IF(記入用!E2337="","",記入用!E2337)</f>
        <v/>
      </c>
      <c r="F2337" s="28" t="str">
        <f>IF(記入用!F2337="","",記入用!F2337)</f>
        <v/>
      </c>
      <c r="G2337" s="28" t="str">
        <f>IF(OR(記入用!G2337=0,記入用!H2337=0),"",ROUND((記入用!G2337+記入用!H2337)/2,0))</f>
        <v/>
      </c>
      <c r="I2337" s="28" t="str">
        <f>IF(記入用!I2337="","",記入用!I2337)</f>
        <v/>
      </c>
      <c r="K2337" s="28" t="str">
        <f>IF(記入用!J2337="","",ROUNDDOWN(記入用!J2337,0))</f>
        <v/>
      </c>
      <c r="M2337" s="28" t="str">
        <f>IF(記入用!K2337="","",記入用!K2337)</f>
        <v/>
      </c>
      <c r="O2337" s="28" t="str">
        <f>IF(記入用!M2337="","",記入用!M2337)</f>
        <v/>
      </c>
      <c r="Q2337" s="28" t="str">
        <f>IF(記入用!L2337="","",記入用!L2337)</f>
        <v/>
      </c>
      <c r="S2337" s="28" t="str">
        <f>IF(記入用!N2337="","",ROUNDUP(記入用!N2337,1))</f>
        <v/>
      </c>
      <c r="U2337" s="28" t="str">
        <f>IF(記入用!O2337="","",ROUNDDOWN(記入用!O2337,0))</f>
        <v/>
      </c>
      <c r="W2337" s="28" t="str">
        <f>IF(記入用!P2337="","",ROUNDDOWN(記入用!P2337,0))</f>
        <v/>
      </c>
    </row>
    <row r="2338" spans="1:23">
      <c r="A2338" s="28" t="str">
        <f>IF(記入用!A2338="","",記入用!A2338)</f>
        <v/>
      </c>
      <c r="B2338" s="28" t="str">
        <f>IF(記入用!B2338="","",記入用!B2338)</f>
        <v/>
      </c>
      <c r="C2338" s="28" t="str">
        <f>IF(記入用!C2338="","",記入用!C2338)</f>
        <v/>
      </c>
      <c r="D2338" s="28" t="str">
        <f>IF(記入用!D2338="","",記入用!D2338)</f>
        <v/>
      </c>
      <c r="E2338" s="28" t="str">
        <f>IF(記入用!E2338="","",記入用!E2338)</f>
        <v/>
      </c>
      <c r="F2338" s="28" t="str">
        <f>IF(記入用!F2338="","",記入用!F2338)</f>
        <v/>
      </c>
      <c r="G2338" s="28" t="str">
        <f>IF(OR(記入用!G2338=0,記入用!H2338=0),"",ROUND((記入用!G2338+記入用!H2338)/2,0))</f>
        <v/>
      </c>
      <c r="I2338" s="28" t="str">
        <f>IF(記入用!I2338="","",記入用!I2338)</f>
        <v/>
      </c>
      <c r="K2338" s="28" t="str">
        <f>IF(記入用!J2338="","",ROUNDDOWN(記入用!J2338,0))</f>
        <v/>
      </c>
      <c r="M2338" s="28" t="str">
        <f>IF(記入用!K2338="","",記入用!K2338)</f>
        <v/>
      </c>
      <c r="O2338" s="28" t="str">
        <f>IF(記入用!M2338="","",記入用!M2338)</f>
        <v/>
      </c>
      <c r="Q2338" s="28" t="str">
        <f>IF(記入用!L2338="","",記入用!L2338)</f>
        <v/>
      </c>
      <c r="S2338" s="28" t="str">
        <f>IF(記入用!N2338="","",ROUNDUP(記入用!N2338,1))</f>
        <v/>
      </c>
      <c r="U2338" s="28" t="str">
        <f>IF(記入用!O2338="","",ROUNDDOWN(記入用!O2338,0))</f>
        <v/>
      </c>
      <c r="W2338" s="28" t="str">
        <f>IF(記入用!P2338="","",ROUNDDOWN(記入用!P2338,0))</f>
        <v/>
      </c>
    </row>
    <row r="2339" spans="1:23">
      <c r="A2339" s="28" t="str">
        <f>IF(記入用!A2339="","",記入用!A2339)</f>
        <v/>
      </c>
      <c r="B2339" s="28" t="str">
        <f>IF(記入用!B2339="","",記入用!B2339)</f>
        <v/>
      </c>
      <c r="C2339" s="28" t="str">
        <f>IF(記入用!C2339="","",記入用!C2339)</f>
        <v/>
      </c>
      <c r="D2339" s="28" t="str">
        <f>IF(記入用!D2339="","",記入用!D2339)</f>
        <v/>
      </c>
      <c r="E2339" s="28" t="str">
        <f>IF(記入用!E2339="","",記入用!E2339)</f>
        <v/>
      </c>
      <c r="F2339" s="28" t="str">
        <f>IF(記入用!F2339="","",記入用!F2339)</f>
        <v/>
      </c>
      <c r="G2339" s="28" t="str">
        <f>IF(OR(記入用!G2339=0,記入用!H2339=0),"",ROUND((記入用!G2339+記入用!H2339)/2,0))</f>
        <v/>
      </c>
      <c r="I2339" s="28" t="str">
        <f>IF(記入用!I2339="","",記入用!I2339)</f>
        <v/>
      </c>
      <c r="K2339" s="28" t="str">
        <f>IF(記入用!J2339="","",ROUNDDOWN(記入用!J2339,0))</f>
        <v/>
      </c>
      <c r="M2339" s="28" t="str">
        <f>IF(記入用!K2339="","",記入用!K2339)</f>
        <v/>
      </c>
      <c r="O2339" s="28" t="str">
        <f>IF(記入用!M2339="","",記入用!M2339)</f>
        <v/>
      </c>
      <c r="Q2339" s="28" t="str">
        <f>IF(記入用!L2339="","",記入用!L2339)</f>
        <v/>
      </c>
      <c r="S2339" s="28" t="str">
        <f>IF(記入用!N2339="","",ROUNDUP(記入用!N2339,1))</f>
        <v/>
      </c>
      <c r="U2339" s="28" t="str">
        <f>IF(記入用!O2339="","",ROUNDDOWN(記入用!O2339,0))</f>
        <v/>
      </c>
      <c r="W2339" s="28" t="str">
        <f>IF(記入用!P2339="","",ROUNDDOWN(記入用!P2339,0))</f>
        <v/>
      </c>
    </row>
    <row r="2340" spans="1:23">
      <c r="A2340" s="28" t="str">
        <f>IF(記入用!A2340="","",記入用!A2340)</f>
        <v/>
      </c>
      <c r="B2340" s="28" t="str">
        <f>IF(記入用!B2340="","",記入用!B2340)</f>
        <v/>
      </c>
      <c r="C2340" s="28" t="str">
        <f>IF(記入用!C2340="","",記入用!C2340)</f>
        <v/>
      </c>
      <c r="D2340" s="28" t="str">
        <f>IF(記入用!D2340="","",記入用!D2340)</f>
        <v/>
      </c>
      <c r="E2340" s="28" t="str">
        <f>IF(記入用!E2340="","",記入用!E2340)</f>
        <v/>
      </c>
      <c r="F2340" s="28" t="str">
        <f>IF(記入用!F2340="","",記入用!F2340)</f>
        <v/>
      </c>
      <c r="G2340" s="28" t="str">
        <f>IF(OR(記入用!G2340=0,記入用!H2340=0),"",ROUND((記入用!G2340+記入用!H2340)/2,0))</f>
        <v/>
      </c>
      <c r="I2340" s="28" t="str">
        <f>IF(記入用!I2340="","",記入用!I2340)</f>
        <v/>
      </c>
      <c r="K2340" s="28" t="str">
        <f>IF(記入用!J2340="","",ROUNDDOWN(記入用!J2340,0))</f>
        <v/>
      </c>
      <c r="M2340" s="28" t="str">
        <f>IF(記入用!K2340="","",記入用!K2340)</f>
        <v/>
      </c>
      <c r="O2340" s="28" t="str">
        <f>IF(記入用!M2340="","",記入用!M2340)</f>
        <v/>
      </c>
      <c r="Q2340" s="28" t="str">
        <f>IF(記入用!L2340="","",記入用!L2340)</f>
        <v/>
      </c>
      <c r="S2340" s="28" t="str">
        <f>IF(記入用!N2340="","",ROUNDUP(記入用!N2340,1))</f>
        <v/>
      </c>
      <c r="U2340" s="28" t="str">
        <f>IF(記入用!O2340="","",ROUNDDOWN(記入用!O2340,0))</f>
        <v/>
      </c>
      <c r="W2340" s="28" t="str">
        <f>IF(記入用!P2340="","",ROUNDDOWN(記入用!P2340,0))</f>
        <v/>
      </c>
    </row>
    <row r="2341" spans="1:23">
      <c r="A2341" s="28" t="str">
        <f>IF(記入用!A2341="","",記入用!A2341)</f>
        <v/>
      </c>
      <c r="B2341" s="28" t="str">
        <f>IF(記入用!B2341="","",記入用!B2341)</f>
        <v/>
      </c>
      <c r="C2341" s="28" t="str">
        <f>IF(記入用!C2341="","",記入用!C2341)</f>
        <v/>
      </c>
      <c r="D2341" s="28" t="str">
        <f>IF(記入用!D2341="","",記入用!D2341)</f>
        <v/>
      </c>
      <c r="E2341" s="28" t="str">
        <f>IF(記入用!E2341="","",記入用!E2341)</f>
        <v/>
      </c>
      <c r="F2341" s="28" t="str">
        <f>IF(記入用!F2341="","",記入用!F2341)</f>
        <v/>
      </c>
      <c r="G2341" s="28" t="str">
        <f>IF(OR(記入用!G2341=0,記入用!H2341=0),"",ROUND((記入用!G2341+記入用!H2341)/2,0))</f>
        <v/>
      </c>
      <c r="I2341" s="28" t="str">
        <f>IF(記入用!I2341="","",記入用!I2341)</f>
        <v/>
      </c>
      <c r="K2341" s="28" t="str">
        <f>IF(記入用!J2341="","",ROUNDDOWN(記入用!J2341,0))</f>
        <v/>
      </c>
      <c r="M2341" s="28" t="str">
        <f>IF(記入用!K2341="","",記入用!K2341)</f>
        <v/>
      </c>
      <c r="O2341" s="28" t="str">
        <f>IF(記入用!M2341="","",記入用!M2341)</f>
        <v/>
      </c>
      <c r="Q2341" s="28" t="str">
        <f>IF(記入用!L2341="","",記入用!L2341)</f>
        <v/>
      </c>
      <c r="S2341" s="28" t="str">
        <f>IF(記入用!N2341="","",ROUNDUP(記入用!N2341,1))</f>
        <v/>
      </c>
      <c r="U2341" s="28" t="str">
        <f>IF(記入用!O2341="","",ROUNDDOWN(記入用!O2341,0))</f>
        <v/>
      </c>
      <c r="W2341" s="28" t="str">
        <f>IF(記入用!P2341="","",ROUNDDOWN(記入用!P2341,0))</f>
        <v/>
      </c>
    </row>
    <row r="2342" spans="1:23">
      <c r="A2342" s="28" t="str">
        <f>IF(記入用!A2342="","",記入用!A2342)</f>
        <v/>
      </c>
      <c r="B2342" s="28" t="str">
        <f>IF(記入用!B2342="","",記入用!B2342)</f>
        <v/>
      </c>
      <c r="C2342" s="28" t="str">
        <f>IF(記入用!C2342="","",記入用!C2342)</f>
        <v/>
      </c>
      <c r="D2342" s="28" t="str">
        <f>IF(記入用!D2342="","",記入用!D2342)</f>
        <v/>
      </c>
      <c r="E2342" s="28" t="str">
        <f>IF(記入用!E2342="","",記入用!E2342)</f>
        <v/>
      </c>
      <c r="F2342" s="28" t="str">
        <f>IF(記入用!F2342="","",記入用!F2342)</f>
        <v/>
      </c>
      <c r="G2342" s="28" t="str">
        <f>IF(OR(記入用!G2342=0,記入用!H2342=0),"",ROUND((記入用!G2342+記入用!H2342)/2,0))</f>
        <v/>
      </c>
      <c r="I2342" s="28" t="str">
        <f>IF(記入用!I2342="","",記入用!I2342)</f>
        <v/>
      </c>
      <c r="K2342" s="28" t="str">
        <f>IF(記入用!J2342="","",ROUNDDOWN(記入用!J2342,0))</f>
        <v/>
      </c>
      <c r="M2342" s="28" t="str">
        <f>IF(記入用!K2342="","",記入用!K2342)</f>
        <v/>
      </c>
      <c r="O2342" s="28" t="str">
        <f>IF(記入用!M2342="","",記入用!M2342)</f>
        <v/>
      </c>
      <c r="Q2342" s="28" t="str">
        <f>IF(記入用!L2342="","",記入用!L2342)</f>
        <v/>
      </c>
      <c r="S2342" s="28" t="str">
        <f>IF(記入用!N2342="","",ROUNDUP(記入用!N2342,1))</f>
        <v/>
      </c>
      <c r="U2342" s="28" t="str">
        <f>IF(記入用!O2342="","",ROUNDDOWN(記入用!O2342,0))</f>
        <v/>
      </c>
      <c r="W2342" s="28" t="str">
        <f>IF(記入用!P2342="","",ROUNDDOWN(記入用!P2342,0))</f>
        <v/>
      </c>
    </row>
    <row r="2343" spans="1:23">
      <c r="A2343" s="28" t="str">
        <f>IF(記入用!A2343="","",記入用!A2343)</f>
        <v/>
      </c>
      <c r="B2343" s="28" t="str">
        <f>IF(記入用!B2343="","",記入用!B2343)</f>
        <v/>
      </c>
      <c r="C2343" s="28" t="str">
        <f>IF(記入用!C2343="","",記入用!C2343)</f>
        <v/>
      </c>
      <c r="D2343" s="28" t="str">
        <f>IF(記入用!D2343="","",記入用!D2343)</f>
        <v/>
      </c>
      <c r="E2343" s="28" t="str">
        <f>IF(記入用!E2343="","",記入用!E2343)</f>
        <v/>
      </c>
      <c r="F2343" s="28" t="str">
        <f>IF(記入用!F2343="","",記入用!F2343)</f>
        <v/>
      </c>
      <c r="G2343" s="28" t="str">
        <f>IF(OR(記入用!G2343=0,記入用!H2343=0),"",ROUND((記入用!G2343+記入用!H2343)/2,0))</f>
        <v/>
      </c>
      <c r="I2343" s="28" t="str">
        <f>IF(記入用!I2343="","",記入用!I2343)</f>
        <v/>
      </c>
      <c r="K2343" s="28" t="str">
        <f>IF(記入用!J2343="","",ROUNDDOWN(記入用!J2343,0))</f>
        <v/>
      </c>
      <c r="M2343" s="28" t="str">
        <f>IF(記入用!K2343="","",記入用!K2343)</f>
        <v/>
      </c>
      <c r="O2343" s="28" t="str">
        <f>IF(記入用!M2343="","",記入用!M2343)</f>
        <v/>
      </c>
      <c r="Q2343" s="28" t="str">
        <f>IF(記入用!L2343="","",記入用!L2343)</f>
        <v/>
      </c>
      <c r="S2343" s="28" t="str">
        <f>IF(記入用!N2343="","",ROUNDUP(記入用!N2343,1))</f>
        <v/>
      </c>
      <c r="U2343" s="28" t="str">
        <f>IF(記入用!O2343="","",ROUNDDOWN(記入用!O2343,0))</f>
        <v/>
      </c>
      <c r="W2343" s="28" t="str">
        <f>IF(記入用!P2343="","",ROUNDDOWN(記入用!P2343,0))</f>
        <v/>
      </c>
    </row>
    <row r="2344" spans="1:23">
      <c r="A2344" s="28" t="str">
        <f>IF(記入用!A2344="","",記入用!A2344)</f>
        <v/>
      </c>
      <c r="B2344" s="28" t="str">
        <f>IF(記入用!B2344="","",記入用!B2344)</f>
        <v/>
      </c>
      <c r="C2344" s="28" t="str">
        <f>IF(記入用!C2344="","",記入用!C2344)</f>
        <v/>
      </c>
      <c r="D2344" s="28" t="str">
        <f>IF(記入用!D2344="","",記入用!D2344)</f>
        <v/>
      </c>
      <c r="E2344" s="28" t="str">
        <f>IF(記入用!E2344="","",記入用!E2344)</f>
        <v/>
      </c>
      <c r="F2344" s="28" t="str">
        <f>IF(記入用!F2344="","",記入用!F2344)</f>
        <v/>
      </c>
      <c r="G2344" s="28" t="str">
        <f>IF(OR(記入用!G2344=0,記入用!H2344=0),"",ROUND((記入用!G2344+記入用!H2344)/2,0))</f>
        <v/>
      </c>
      <c r="I2344" s="28" t="str">
        <f>IF(記入用!I2344="","",記入用!I2344)</f>
        <v/>
      </c>
      <c r="K2344" s="28" t="str">
        <f>IF(記入用!J2344="","",ROUNDDOWN(記入用!J2344,0))</f>
        <v/>
      </c>
      <c r="M2344" s="28" t="str">
        <f>IF(記入用!K2344="","",記入用!K2344)</f>
        <v/>
      </c>
      <c r="O2344" s="28" t="str">
        <f>IF(記入用!M2344="","",記入用!M2344)</f>
        <v/>
      </c>
      <c r="Q2344" s="28" t="str">
        <f>IF(記入用!L2344="","",記入用!L2344)</f>
        <v/>
      </c>
      <c r="S2344" s="28" t="str">
        <f>IF(記入用!N2344="","",ROUNDUP(記入用!N2344,1))</f>
        <v/>
      </c>
      <c r="U2344" s="28" t="str">
        <f>IF(記入用!O2344="","",ROUNDDOWN(記入用!O2344,0))</f>
        <v/>
      </c>
      <c r="W2344" s="28" t="str">
        <f>IF(記入用!P2344="","",ROUNDDOWN(記入用!P2344,0))</f>
        <v/>
      </c>
    </row>
    <row r="2345" spans="1:23">
      <c r="A2345" s="28" t="str">
        <f>IF(記入用!A2345="","",記入用!A2345)</f>
        <v/>
      </c>
      <c r="B2345" s="28" t="str">
        <f>IF(記入用!B2345="","",記入用!B2345)</f>
        <v/>
      </c>
      <c r="C2345" s="28" t="str">
        <f>IF(記入用!C2345="","",記入用!C2345)</f>
        <v/>
      </c>
      <c r="D2345" s="28" t="str">
        <f>IF(記入用!D2345="","",記入用!D2345)</f>
        <v/>
      </c>
      <c r="E2345" s="28" t="str">
        <f>IF(記入用!E2345="","",記入用!E2345)</f>
        <v/>
      </c>
      <c r="F2345" s="28" t="str">
        <f>IF(記入用!F2345="","",記入用!F2345)</f>
        <v/>
      </c>
      <c r="G2345" s="28" t="str">
        <f>IF(OR(記入用!G2345=0,記入用!H2345=0),"",ROUND((記入用!G2345+記入用!H2345)/2,0))</f>
        <v/>
      </c>
      <c r="I2345" s="28" t="str">
        <f>IF(記入用!I2345="","",記入用!I2345)</f>
        <v/>
      </c>
      <c r="K2345" s="28" t="str">
        <f>IF(記入用!J2345="","",ROUNDDOWN(記入用!J2345,0))</f>
        <v/>
      </c>
      <c r="M2345" s="28" t="str">
        <f>IF(記入用!K2345="","",記入用!K2345)</f>
        <v/>
      </c>
      <c r="O2345" s="28" t="str">
        <f>IF(記入用!M2345="","",記入用!M2345)</f>
        <v/>
      </c>
      <c r="Q2345" s="28" t="str">
        <f>IF(記入用!L2345="","",記入用!L2345)</f>
        <v/>
      </c>
      <c r="S2345" s="28" t="str">
        <f>IF(記入用!N2345="","",ROUNDUP(記入用!N2345,1))</f>
        <v/>
      </c>
      <c r="U2345" s="28" t="str">
        <f>IF(記入用!O2345="","",ROUNDDOWN(記入用!O2345,0))</f>
        <v/>
      </c>
      <c r="W2345" s="28" t="str">
        <f>IF(記入用!P2345="","",ROUNDDOWN(記入用!P2345,0))</f>
        <v/>
      </c>
    </row>
    <row r="2346" spans="1:23">
      <c r="A2346" s="28" t="str">
        <f>IF(記入用!A2346="","",記入用!A2346)</f>
        <v/>
      </c>
      <c r="B2346" s="28" t="str">
        <f>IF(記入用!B2346="","",記入用!B2346)</f>
        <v/>
      </c>
      <c r="C2346" s="28" t="str">
        <f>IF(記入用!C2346="","",記入用!C2346)</f>
        <v/>
      </c>
      <c r="D2346" s="28" t="str">
        <f>IF(記入用!D2346="","",記入用!D2346)</f>
        <v/>
      </c>
      <c r="E2346" s="28" t="str">
        <f>IF(記入用!E2346="","",記入用!E2346)</f>
        <v/>
      </c>
      <c r="F2346" s="28" t="str">
        <f>IF(記入用!F2346="","",記入用!F2346)</f>
        <v/>
      </c>
      <c r="G2346" s="28" t="str">
        <f>IF(OR(記入用!G2346=0,記入用!H2346=0),"",ROUND((記入用!G2346+記入用!H2346)/2,0))</f>
        <v/>
      </c>
      <c r="I2346" s="28" t="str">
        <f>IF(記入用!I2346="","",記入用!I2346)</f>
        <v/>
      </c>
      <c r="K2346" s="28" t="str">
        <f>IF(記入用!J2346="","",ROUNDDOWN(記入用!J2346,0))</f>
        <v/>
      </c>
      <c r="M2346" s="28" t="str">
        <f>IF(記入用!K2346="","",記入用!K2346)</f>
        <v/>
      </c>
      <c r="O2346" s="28" t="str">
        <f>IF(記入用!M2346="","",記入用!M2346)</f>
        <v/>
      </c>
      <c r="Q2346" s="28" t="str">
        <f>IF(記入用!L2346="","",記入用!L2346)</f>
        <v/>
      </c>
      <c r="S2346" s="28" t="str">
        <f>IF(記入用!N2346="","",ROUNDUP(記入用!N2346,1))</f>
        <v/>
      </c>
      <c r="U2346" s="28" t="str">
        <f>IF(記入用!O2346="","",ROUNDDOWN(記入用!O2346,0))</f>
        <v/>
      </c>
      <c r="W2346" s="28" t="str">
        <f>IF(記入用!P2346="","",ROUNDDOWN(記入用!P2346,0))</f>
        <v/>
      </c>
    </row>
    <row r="2347" spans="1:23">
      <c r="A2347" s="28" t="str">
        <f>IF(記入用!A2347="","",記入用!A2347)</f>
        <v/>
      </c>
      <c r="B2347" s="28" t="str">
        <f>IF(記入用!B2347="","",記入用!B2347)</f>
        <v/>
      </c>
      <c r="C2347" s="28" t="str">
        <f>IF(記入用!C2347="","",記入用!C2347)</f>
        <v/>
      </c>
      <c r="D2347" s="28" t="str">
        <f>IF(記入用!D2347="","",記入用!D2347)</f>
        <v/>
      </c>
      <c r="E2347" s="28" t="str">
        <f>IF(記入用!E2347="","",記入用!E2347)</f>
        <v/>
      </c>
      <c r="F2347" s="28" t="str">
        <f>IF(記入用!F2347="","",記入用!F2347)</f>
        <v/>
      </c>
      <c r="G2347" s="28" t="str">
        <f>IF(OR(記入用!G2347=0,記入用!H2347=0),"",ROUND((記入用!G2347+記入用!H2347)/2,0))</f>
        <v/>
      </c>
      <c r="I2347" s="28" t="str">
        <f>IF(記入用!I2347="","",記入用!I2347)</f>
        <v/>
      </c>
      <c r="K2347" s="28" t="str">
        <f>IF(記入用!J2347="","",ROUNDDOWN(記入用!J2347,0))</f>
        <v/>
      </c>
      <c r="M2347" s="28" t="str">
        <f>IF(記入用!K2347="","",記入用!K2347)</f>
        <v/>
      </c>
      <c r="O2347" s="28" t="str">
        <f>IF(記入用!M2347="","",記入用!M2347)</f>
        <v/>
      </c>
      <c r="Q2347" s="28" t="str">
        <f>IF(記入用!L2347="","",記入用!L2347)</f>
        <v/>
      </c>
      <c r="S2347" s="28" t="str">
        <f>IF(記入用!N2347="","",ROUNDUP(記入用!N2347,1))</f>
        <v/>
      </c>
      <c r="U2347" s="28" t="str">
        <f>IF(記入用!O2347="","",ROUNDDOWN(記入用!O2347,0))</f>
        <v/>
      </c>
      <c r="W2347" s="28" t="str">
        <f>IF(記入用!P2347="","",ROUNDDOWN(記入用!P2347,0))</f>
        <v/>
      </c>
    </row>
    <row r="2348" spans="1:23">
      <c r="A2348" s="28" t="str">
        <f>IF(記入用!A2348="","",記入用!A2348)</f>
        <v/>
      </c>
      <c r="B2348" s="28" t="str">
        <f>IF(記入用!B2348="","",記入用!B2348)</f>
        <v/>
      </c>
      <c r="C2348" s="28" t="str">
        <f>IF(記入用!C2348="","",記入用!C2348)</f>
        <v/>
      </c>
      <c r="D2348" s="28" t="str">
        <f>IF(記入用!D2348="","",記入用!D2348)</f>
        <v/>
      </c>
      <c r="E2348" s="28" t="str">
        <f>IF(記入用!E2348="","",記入用!E2348)</f>
        <v/>
      </c>
      <c r="F2348" s="28" t="str">
        <f>IF(記入用!F2348="","",記入用!F2348)</f>
        <v/>
      </c>
      <c r="G2348" s="28" t="str">
        <f>IF(OR(記入用!G2348=0,記入用!H2348=0),"",ROUND((記入用!G2348+記入用!H2348)/2,0))</f>
        <v/>
      </c>
      <c r="I2348" s="28" t="str">
        <f>IF(記入用!I2348="","",記入用!I2348)</f>
        <v/>
      </c>
      <c r="K2348" s="28" t="str">
        <f>IF(記入用!J2348="","",ROUNDDOWN(記入用!J2348,0))</f>
        <v/>
      </c>
      <c r="M2348" s="28" t="str">
        <f>IF(記入用!K2348="","",記入用!K2348)</f>
        <v/>
      </c>
      <c r="O2348" s="28" t="str">
        <f>IF(記入用!M2348="","",記入用!M2348)</f>
        <v/>
      </c>
      <c r="Q2348" s="28" t="str">
        <f>IF(記入用!L2348="","",記入用!L2348)</f>
        <v/>
      </c>
      <c r="S2348" s="28" t="str">
        <f>IF(記入用!N2348="","",ROUNDUP(記入用!N2348,1))</f>
        <v/>
      </c>
      <c r="U2348" s="28" t="str">
        <f>IF(記入用!O2348="","",ROUNDDOWN(記入用!O2348,0))</f>
        <v/>
      </c>
      <c r="W2348" s="28" t="str">
        <f>IF(記入用!P2348="","",ROUNDDOWN(記入用!P2348,0))</f>
        <v/>
      </c>
    </row>
    <row r="2349" spans="1:23">
      <c r="A2349" s="28" t="str">
        <f>IF(記入用!A2349="","",記入用!A2349)</f>
        <v/>
      </c>
      <c r="B2349" s="28" t="str">
        <f>IF(記入用!B2349="","",記入用!B2349)</f>
        <v/>
      </c>
      <c r="C2349" s="28" t="str">
        <f>IF(記入用!C2349="","",記入用!C2349)</f>
        <v/>
      </c>
      <c r="D2349" s="28" t="str">
        <f>IF(記入用!D2349="","",記入用!D2349)</f>
        <v/>
      </c>
      <c r="E2349" s="28" t="str">
        <f>IF(記入用!E2349="","",記入用!E2349)</f>
        <v/>
      </c>
      <c r="F2349" s="28" t="str">
        <f>IF(記入用!F2349="","",記入用!F2349)</f>
        <v/>
      </c>
      <c r="G2349" s="28" t="str">
        <f>IF(OR(記入用!G2349=0,記入用!H2349=0),"",ROUND((記入用!G2349+記入用!H2349)/2,0))</f>
        <v/>
      </c>
      <c r="I2349" s="28" t="str">
        <f>IF(記入用!I2349="","",記入用!I2349)</f>
        <v/>
      </c>
      <c r="K2349" s="28" t="str">
        <f>IF(記入用!J2349="","",ROUNDDOWN(記入用!J2349,0))</f>
        <v/>
      </c>
      <c r="M2349" s="28" t="str">
        <f>IF(記入用!K2349="","",記入用!K2349)</f>
        <v/>
      </c>
      <c r="O2349" s="28" t="str">
        <f>IF(記入用!M2349="","",記入用!M2349)</f>
        <v/>
      </c>
      <c r="Q2349" s="28" t="str">
        <f>IF(記入用!L2349="","",記入用!L2349)</f>
        <v/>
      </c>
      <c r="S2349" s="28" t="str">
        <f>IF(記入用!N2349="","",ROUNDUP(記入用!N2349,1))</f>
        <v/>
      </c>
      <c r="U2349" s="28" t="str">
        <f>IF(記入用!O2349="","",ROUNDDOWN(記入用!O2349,0))</f>
        <v/>
      </c>
      <c r="W2349" s="28" t="str">
        <f>IF(記入用!P2349="","",ROUNDDOWN(記入用!P2349,0))</f>
        <v/>
      </c>
    </row>
    <row r="2350" spans="1:23">
      <c r="A2350" s="28" t="str">
        <f>IF(記入用!A2350="","",記入用!A2350)</f>
        <v/>
      </c>
      <c r="B2350" s="28" t="str">
        <f>IF(記入用!B2350="","",記入用!B2350)</f>
        <v/>
      </c>
      <c r="C2350" s="28" t="str">
        <f>IF(記入用!C2350="","",記入用!C2350)</f>
        <v/>
      </c>
      <c r="D2350" s="28" t="str">
        <f>IF(記入用!D2350="","",記入用!D2350)</f>
        <v/>
      </c>
      <c r="E2350" s="28" t="str">
        <f>IF(記入用!E2350="","",記入用!E2350)</f>
        <v/>
      </c>
      <c r="F2350" s="28" t="str">
        <f>IF(記入用!F2350="","",記入用!F2350)</f>
        <v/>
      </c>
      <c r="G2350" s="28" t="str">
        <f>IF(OR(記入用!G2350=0,記入用!H2350=0),"",ROUND((記入用!G2350+記入用!H2350)/2,0))</f>
        <v/>
      </c>
      <c r="I2350" s="28" t="str">
        <f>IF(記入用!I2350="","",記入用!I2350)</f>
        <v/>
      </c>
      <c r="K2350" s="28" t="str">
        <f>IF(記入用!J2350="","",ROUNDDOWN(記入用!J2350,0))</f>
        <v/>
      </c>
      <c r="M2350" s="28" t="str">
        <f>IF(記入用!K2350="","",記入用!K2350)</f>
        <v/>
      </c>
      <c r="O2350" s="28" t="str">
        <f>IF(記入用!M2350="","",記入用!M2350)</f>
        <v/>
      </c>
      <c r="Q2350" s="28" t="str">
        <f>IF(記入用!L2350="","",記入用!L2350)</f>
        <v/>
      </c>
      <c r="S2350" s="28" t="str">
        <f>IF(記入用!N2350="","",ROUNDUP(記入用!N2350,1))</f>
        <v/>
      </c>
      <c r="U2350" s="28" t="str">
        <f>IF(記入用!O2350="","",ROUNDDOWN(記入用!O2350,0))</f>
        <v/>
      </c>
      <c r="W2350" s="28" t="str">
        <f>IF(記入用!P2350="","",ROUNDDOWN(記入用!P2350,0))</f>
        <v/>
      </c>
    </row>
    <row r="2351" spans="1:23">
      <c r="A2351" s="28" t="str">
        <f>IF(記入用!A2351="","",記入用!A2351)</f>
        <v/>
      </c>
      <c r="B2351" s="28" t="str">
        <f>IF(記入用!B2351="","",記入用!B2351)</f>
        <v/>
      </c>
      <c r="C2351" s="28" t="str">
        <f>IF(記入用!C2351="","",記入用!C2351)</f>
        <v/>
      </c>
      <c r="D2351" s="28" t="str">
        <f>IF(記入用!D2351="","",記入用!D2351)</f>
        <v/>
      </c>
      <c r="E2351" s="28" t="str">
        <f>IF(記入用!E2351="","",記入用!E2351)</f>
        <v/>
      </c>
      <c r="F2351" s="28" t="str">
        <f>IF(記入用!F2351="","",記入用!F2351)</f>
        <v/>
      </c>
      <c r="G2351" s="28" t="str">
        <f>IF(OR(記入用!G2351=0,記入用!H2351=0),"",ROUND((記入用!G2351+記入用!H2351)/2,0))</f>
        <v/>
      </c>
      <c r="I2351" s="28" t="str">
        <f>IF(記入用!I2351="","",記入用!I2351)</f>
        <v/>
      </c>
      <c r="K2351" s="28" t="str">
        <f>IF(記入用!J2351="","",ROUNDDOWN(記入用!J2351,0))</f>
        <v/>
      </c>
      <c r="M2351" s="28" t="str">
        <f>IF(記入用!K2351="","",記入用!K2351)</f>
        <v/>
      </c>
      <c r="O2351" s="28" t="str">
        <f>IF(記入用!M2351="","",記入用!M2351)</f>
        <v/>
      </c>
      <c r="Q2351" s="28" t="str">
        <f>IF(記入用!L2351="","",記入用!L2351)</f>
        <v/>
      </c>
      <c r="S2351" s="28" t="str">
        <f>IF(記入用!N2351="","",ROUNDUP(記入用!N2351,1))</f>
        <v/>
      </c>
      <c r="U2351" s="28" t="str">
        <f>IF(記入用!O2351="","",ROUNDDOWN(記入用!O2351,0))</f>
        <v/>
      </c>
      <c r="W2351" s="28" t="str">
        <f>IF(記入用!P2351="","",ROUNDDOWN(記入用!P2351,0))</f>
        <v/>
      </c>
    </row>
    <row r="2352" spans="1:23">
      <c r="A2352" s="28" t="str">
        <f>IF(記入用!A2352="","",記入用!A2352)</f>
        <v/>
      </c>
      <c r="B2352" s="28" t="str">
        <f>IF(記入用!B2352="","",記入用!B2352)</f>
        <v/>
      </c>
      <c r="C2352" s="28" t="str">
        <f>IF(記入用!C2352="","",記入用!C2352)</f>
        <v/>
      </c>
      <c r="D2352" s="28" t="str">
        <f>IF(記入用!D2352="","",記入用!D2352)</f>
        <v/>
      </c>
      <c r="E2352" s="28" t="str">
        <f>IF(記入用!E2352="","",記入用!E2352)</f>
        <v/>
      </c>
      <c r="F2352" s="28" t="str">
        <f>IF(記入用!F2352="","",記入用!F2352)</f>
        <v/>
      </c>
      <c r="G2352" s="28" t="str">
        <f>IF(OR(記入用!G2352=0,記入用!H2352=0),"",ROUND((記入用!G2352+記入用!H2352)/2,0))</f>
        <v/>
      </c>
      <c r="I2352" s="28" t="str">
        <f>IF(記入用!I2352="","",記入用!I2352)</f>
        <v/>
      </c>
      <c r="K2352" s="28" t="str">
        <f>IF(記入用!J2352="","",ROUNDDOWN(記入用!J2352,0))</f>
        <v/>
      </c>
      <c r="M2352" s="28" t="str">
        <f>IF(記入用!K2352="","",記入用!K2352)</f>
        <v/>
      </c>
      <c r="O2352" s="28" t="str">
        <f>IF(記入用!M2352="","",記入用!M2352)</f>
        <v/>
      </c>
      <c r="Q2352" s="28" t="str">
        <f>IF(記入用!L2352="","",記入用!L2352)</f>
        <v/>
      </c>
      <c r="S2352" s="28" t="str">
        <f>IF(記入用!N2352="","",ROUNDUP(記入用!N2352,1))</f>
        <v/>
      </c>
      <c r="U2352" s="28" t="str">
        <f>IF(記入用!O2352="","",ROUNDDOWN(記入用!O2352,0))</f>
        <v/>
      </c>
      <c r="W2352" s="28" t="str">
        <f>IF(記入用!P2352="","",ROUNDDOWN(記入用!P2352,0))</f>
        <v/>
      </c>
    </row>
    <row r="2353" spans="1:23">
      <c r="A2353" s="28" t="str">
        <f>IF(記入用!A2353="","",記入用!A2353)</f>
        <v/>
      </c>
      <c r="B2353" s="28" t="str">
        <f>IF(記入用!B2353="","",記入用!B2353)</f>
        <v/>
      </c>
      <c r="C2353" s="28" t="str">
        <f>IF(記入用!C2353="","",記入用!C2353)</f>
        <v/>
      </c>
      <c r="D2353" s="28" t="str">
        <f>IF(記入用!D2353="","",記入用!D2353)</f>
        <v/>
      </c>
      <c r="E2353" s="28" t="str">
        <f>IF(記入用!E2353="","",記入用!E2353)</f>
        <v/>
      </c>
      <c r="F2353" s="28" t="str">
        <f>IF(記入用!F2353="","",記入用!F2353)</f>
        <v/>
      </c>
      <c r="G2353" s="28" t="str">
        <f>IF(OR(記入用!G2353=0,記入用!H2353=0),"",ROUND((記入用!G2353+記入用!H2353)/2,0))</f>
        <v/>
      </c>
      <c r="I2353" s="28" t="str">
        <f>IF(記入用!I2353="","",記入用!I2353)</f>
        <v/>
      </c>
      <c r="K2353" s="28" t="str">
        <f>IF(記入用!J2353="","",ROUNDDOWN(記入用!J2353,0))</f>
        <v/>
      </c>
      <c r="M2353" s="28" t="str">
        <f>IF(記入用!K2353="","",記入用!K2353)</f>
        <v/>
      </c>
      <c r="O2353" s="28" t="str">
        <f>IF(記入用!M2353="","",記入用!M2353)</f>
        <v/>
      </c>
      <c r="Q2353" s="28" t="str">
        <f>IF(記入用!L2353="","",記入用!L2353)</f>
        <v/>
      </c>
      <c r="S2353" s="28" t="str">
        <f>IF(記入用!N2353="","",ROUNDUP(記入用!N2353,1))</f>
        <v/>
      </c>
      <c r="U2353" s="28" t="str">
        <f>IF(記入用!O2353="","",ROUNDDOWN(記入用!O2353,0))</f>
        <v/>
      </c>
      <c r="W2353" s="28" t="str">
        <f>IF(記入用!P2353="","",ROUNDDOWN(記入用!P2353,0))</f>
        <v/>
      </c>
    </row>
    <row r="2354" spans="1:23">
      <c r="A2354" s="28" t="str">
        <f>IF(記入用!A2354="","",記入用!A2354)</f>
        <v/>
      </c>
      <c r="B2354" s="28" t="str">
        <f>IF(記入用!B2354="","",記入用!B2354)</f>
        <v/>
      </c>
      <c r="C2354" s="28" t="str">
        <f>IF(記入用!C2354="","",記入用!C2354)</f>
        <v/>
      </c>
      <c r="D2354" s="28" t="str">
        <f>IF(記入用!D2354="","",記入用!D2354)</f>
        <v/>
      </c>
      <c r="E2354" s="28" t="str">
        <f>IF(記入用!E2354="","",記入用!E2354)</f>
        <v/>
      </c>
      <c r="F2354" s="28" t="str">
        <f>IF(記入用!F2354="","",記入用!F2354)</f>
        <v/>
      </c>
      <c r="G2354" s="28" t="str">
        <f>IF(OR(記入用!G2354=0,記入用!H2354=0),"",ROUND((記入用!G2354+記入用!H2354)/2,0))</f>
        <v/>
      </c>
      <c r="I2354" s="28" t="str">
        <f>IF(記入用!I2354="","",記入用!I2354)</f>
        <v/>
      </c>
      <c r="K2354" s="28" t="str">
        <f>IF(記入用!J2354="","",ROUNDDOWN(記入用!J2354,0))</f>
        <v/>
      </c>
      <c r="M2354" s="28" t="str">
        <f>IF(記入用!K2354="","",記入用!K2354)</f>
        <v/>
      </c>
      <c r="O2354" s="28" t="str">
        <f>IF(記入用!M2354="","",記入用!M2354)</f>
        <v/>
      </c>
      <c r="Q2354" s="28" t="str">
        <f>IF(記入用!L2354="","",記入用!L2354)</f>
        <v/>
      </c>
      <c r="S2354" s="28" t="str">
        <f>IF(記入用!N2354="","",ROUNDUP(記入用!N2354,1))</f>
        <v/>
      </c>
      <c r="U2354" s="28" t="str">
        <f>IF(記入用!O2354="","",ROUNDDOWN(記入用!O2354,0))</f>
        <v/>
      </c>
      <c r="W2354" s="28" t="str">
        <f>IF(記入用!P2354="","",ROUNDDOWN(記入用!P2354,0))</f>
        <v/>
      </c>
    </row>
    <row r="2355" spans="1:23">
      <c r="A2355" s="28" t="str">
        <f>IF(記入用!A2355="","",記入用!A2355)</f>
        <v/>
      </c>
      <c r="B2355" s="28" t="str">
        <f>IF(記入用!B2355="","",記入用!B2355)</f>
        <v/>
      </c>
      <c r="C2355" s="28" t="str">
        <f>IF(記入用!C2355="","",記入用!C2355)</f>
        <v/>
      </c>
      <c r="D2355" s="28" t="str">
        <f>IF(記入用!D2355="","",記入用!D2355)</f>
        <v/>
      </c>
      <c r="E2355" s="28" t="str">
        <f>IF(記入用!E2355="","",記入用!E2355)</f>
        <v/>
      </c>
      <c r="F2355" s="28" t="str">
        <f>IF(記入用!F2355="","",記入用!F2355)</f>
        <v/>
      </c>
      <c r="G2355" s="28" t="str">
        <f>IF(OR(記入用!G2355=0,記入用!H2355=0),"",ROUND((記入用!G2355+記入用!H2355)/2,0))</f>
        <v/>
      </c>
      <c r="I2355" s="28" t="str">
        <f>IF(記入用!I2355="","",記入用!I2355)</f>
        <v/>
      </c>
      <c r="K2355" s="28" t="str">
        <f>IF(記入用!J2355="","",ROUNDDOWN(記入用!J2355,0))</f>
        <v/>
      </c>
      <c r="M2355" s="28" t="str">
        <f>IF(記入用!K2355="","",記入用!K2355)</f>
        <v/>
      </c>
      <c r="O2355" s="28" t="str">
        <f>IF(記入用!M2355="","",記入用!M2355)</f>
        <v/>
      </c>
      <c r="Q2355" s="28" t="str">
        <f>IF(記入用!L2355="","",記入用!L2355)</f>
        <v/>
      </c>
      <c r="S2355" s="28" t="str">
        <f>IF(記入用!N2355="","",ROUNDUP(記入用!N2355,1))</f>
        <v/>
      </c>
      <c r="U2355" s="28" t="str">
        <f>IF(記入用!O2355="","",ROUNDDOWN(記入用!O2355,0))</f>
        <v/>
      </c>
      <c r="W2355" s="28" t="str">
        <f>IF(記入用!P2355="","",ROUNDDOWN(記入用!P2355,0))</f>
        <v/>
      </c>
    </row>
    <row r="2356" spans="1:23">
      <c r="A2356" s="28" t="str">
        <f>IF(記入用!A2356="","",記入用!A2356)</f>
        <v/>
      </c>
      <c r="B2356" s="28" t="str">
        <f>IF(記入用!B2356="","",記入用!B2356)</f>
        <v/>
      </c>
      <c r="C2356" s="28" t="str">
        <f>IF(記入用!C2356="","",記入用!C2356)</f>
        <v/>
      </c>
      <c r="D2356" s="28" t="str">
        <f>IF(記入用!D2356="","",記入用!D2356)</f>
        <v/>
      </c>
      <c r="E2356" s="28" t="str">
        <f>IF(記入用!E2356="","",記入用!E2356)</f>
        <v/>
      </c>
      <c r="F2356" s="28" t="str">
        <f>IF(記入用!F2356="","",記入用!F2356)</f>
        <v/>
      </c>
      <c r="G2356" s="28" t="str">
        <f>IF(OR(記入用!G2356=0,記入用!H2356=0),"",ROUND((記入用!G2356+記入用!H2356)/2,0))</f>
        <v/>
      </c>
      <c r="I2356" s="28" t="str">
        <f>IF(記入用!I2356="","",記入用!I2356)</f>
        <v/>
      </c>
      <c r="K2356" s="28" t="str">
        <f>IF(記入用!J2356="","",ROUNDDOWN(記入用!J2356,0))</f>
        <v/>
      </c>
      <c r="M2356" s="28" t="str">
        <f>IF(記入用!K2356="","",記入用!K2356)</f>
        <v/>
      </c>
      <c r="O2356" s="28" t="str">
        <f>IF(記入用!M2356="","",記入用!M2356)</f>
        <v/>
      </c>
      <c r="Q2356" s="28" t="str">
        <f>IF(記入用!L2356="","",記入用!L2356)</f>
        <v/>
      </c>
      <c r="S2356" s="28" t="str">
        <f>IF(記入用!N2356="","",ROUNDUP(記入用!N2356,1))</f>
        <v/>
      </c>
      <c r="U2356" s="28" t="str">
        <f>IF(記入用!O2356="","",ROUNDDOWN(記入用!O2356,0))</f>
        <v/>
      </c>
      <c r="W2356" s="28" t="str">
        <f>IF(記入用!P2356="","",ROUNDDOWN(記入用!P2356,0))</f>
        <v/>
      </c>
    </row>
    <row r="2357" spans="1:23">
      <c r="A2357" s="28" t="str">
        <f>IF(記入用!A2357="","",記入用!A2357)</f>
        <v/>
      </c>
      <c r="B2357" s="28" t="str">
        <f>IF(記入用!B2357="","",記入用!B2357)</f>
        <v/>
      </c>
      <c r="C2357" s="28" t="str">
        <f>IF(記入用!C2357="","",記入用!C2357)</f>
        <v/>
      </c>
      <c r="D2357" s="28" t="str">
        <f>IF(記入用!D2357="","",記入用!D2357)</f>
        <v/>
      </c>
      <c r="E2357" s="28" t="str">
        <f>IF(記入用!E2357="","",記入用!E2357)</f>
        <v/>
      </c>
      <c r="F2357" s="28" t="str">
        <f>IF(記入用!F2357="","",記入用!F2357)</f>
        <v/>
      </c>
      <c r="G2357" s="28" t="str">
        <f>IF(OR(記入用!G2357=0,記入用!H2357=0),"",ROUND((記入用!G2357+記入用!H2357)/2,0))</f>
        <v/>
      </c>
      <c r="I2357" s="28" t="str">
        <f>IF(記入用!I2357="","",記入用!I2357)</f>
        <v/>
      </c>
      <c r="K2357" s="28" t="str">
        <f>IF(記入用!J2357="","",ROUNDDOWN(記入用!J2357,0))</f>
        <v/>
      </c>
      <c r="M2357" s="28" t="str">
        <f>IF(記入用!K2357="","",記入用!K2357)</f>
        <v/>
      </c>
      <c r="O2357" s="28" t="str">
        <f>IF(記入用!M2357="","",記入用!M2357)</f>
        <v/>
      </c>
      <c r="Q2357" s="28" t="str">
        <f>IF(記入用!L2357="","",記入用!L2357)</f>
        <v/>
      </c>
      <c r="S2357" s="28" t="str">
        <f>IF(記入用!N2357="","",ROUNDUP(記入用!N2357,1))</f>
        <v/>
      </c>
      <c r="U2357" s="28" t="str">
        <f>IF(記入用!O2357="","",ROUNDDOWN(記入用!O2357,0))</f>
        <v/>
      </c>
      <c r="W2357" s="28" t="str">
        <f>IF(記入用!P2357="","",ROUNDDOWN(記入用!P2357,0))</f>
        <v/>
      </c>
    </row>
    <row r="2358" spans="1:23">
      <c r="A2358" s="28" t="str">
        <f>IF(記入用!A2358="","",記入用!A2358)</f>
        <v/>
      </c>
      <c r="B2358" s="28" t="str">
        <f>IF(記入用!B2358="","",記入用!B2358)</f>
        <v/>
      </c>
      <c r="C2358" s="28" t="str">
        <f>IF(記入用!C2358="","",記入用!C2358)</f>
        <v/>
      </c>
      <c r="D2358" s="28" t="str">
        <f>IF(記入用!D2358="","",記入用!D2358)</f>
        <v/>
      </c>
      <c r="E2358" s="28" t="str">
        <f>IF(記入用!E2358="","",記入用!E2358)</f>
        <v/>
      </c>
      <c r="F2358" s="28" t="str">
        <f>IF(記入用!F2358="","",記入用!F2358)</f>
        <v/>
      </c>
      <c r="G2358" s="28" t="str">
        <f>IF(OR(記入用!G2358=0,記入用!H2358=0),"",ROUND((記入用!G2358+記入用!H2358)/2,0))</f>
        <v/>
      </c>
      <c r="I2358" s="28" t="str">
        <f>IF(記入用!I2358="","",記入用!I2358)</f>
        <v/>
      </c>
      <c r="K2358" s="28" t="str">
        <f>IF(記入用!J2358="","",ROUNDDOWN(記入用!J2358,0))</f>
        <v/>
      </c>
      <c r="M2358" s="28" t="str">
        <f>IF(記入用!K2358="","",記入用!K2358)</f>
        <v/>
      </c>
      <c r="O2358" s="28" t="str">
        <f>IF(記入用!M2358="","",記入用!M2358)</f>
        <v/>
      </c>
      <c r="Q2358" s="28" t="str">
        <f>IF(記入用!L2358="","",記入用!L2358)</f>
        <v/>
      </c>
      <c r="S2358" s="28" t="str">
        <f>IF(記入用!N2358="","",ROUNDUP(記入用!N2358,1))</f>
        <v/>
      </c>
      <c r="U2358" s="28" t="str">
        <f>IF(記入用!O2358="","",ROUNDDOWN(記入用!O2358,0))</f>
        <v/>
      </c>
      <c r="W2358" s="28" t="str">
        <f>IF(記入用!P2358="","",ROUNDDOWN(記入用!P2358,0))</f>
        <v/>
      </c>
    </row>
    <row r="2359" spans="1:23">
      <c r="A2359" s="28" t="str">
        <f>IF(記入用!A2359="","",記入用!A2359)</f>
        <v/>
      </c>
      <c r="B2359" s="28" t="str">
        <f>IF(記入用!B2359="","",記入用!B2359)</f>
        <v/>
      </c>
      <c r="C2359" s="28" t="str">
        <f>IF(記入用!C2359="","",記入用!C2359)</f>
        <v/>
      </c>
      <c r="D2359" s="28" t="str">
        <f>IF(記入用!D2359="","",記入用!D2359)</f>
        <v/>
      </c>
      <c r="E2359" s="28" t="str">
        <f>IF(記入用!E2359="","",記入用!E2359)</f>
        <v/>
      </c>
      <c r="F2359" s="28" t="str">
        <f>IF(記入用!F2359="","",記入用!F2359)</f>
        <v/>
      </c>
      <c r="G2359" s="28" t="str">
        <f>IF(OR(記入用!G2359=0,記入用!H2359=0),"",ROUND((記入用!G2359+記入用!H2359)/2,0))</f>
        <v/>
      </c>
      <c r="I2359" s="28" t="str">
        <f>IF(記入用!I2359="","",記入用!I2359)</f>
        <v/>
      </c>
      <c r="K2359" s="28" t="str">
        <f>IF(記入用!J2359="","",ROUNDDOWN(記入用!J2359,0))</f>
        <v/>
      </c>
      <c r="M2359" s="28" t="str">
        <f>IF(記入用!K2359="","",記入用!K2359)</f>
        <v/>
      </c>
      <c r="O2359" s="28" t="str">
        <f>IF(記入用!M2359="","",記入用!M2359)</f>
        <v/>
      </c>
      <c r="Q2359" s="28" t="str">
        <f>IF(記入用!L2359="","",記入用!L2359)</f>
        <v/>
      </c>
      <c r="S2359" s="28" t="str">
        <f>IF(記入用!N2359="","",ROUNDUP(記入用!N2359,1))</f>
        <v/>
      </c>
      <c r="U2359" s="28" t="str">
        <f>IF(記入用!O2359="","",ROUNDDOWN(記入用!O2359,0))</f>
        <v/>
      </c>
      <c r="W2359" s="28" t="str">
        <f>IF(記入用!P2359="","",ROUNDDOWN(記入用!P2359,0))</f>
        <v/>
      </c>
    </row>
    <row r="2360" spans="1:23">
      <c r="A2360" s="28" t="str">
        <f>IF(記入用!A2360="","",記入用!A2360)</f>
        <v/>
      </c>
      <c r="B2360" s="28" t="str">
        <f>IF(記入用!B2360="","",記入用!B2360)</f>
        <v/>
      </c>
      <c r="C2360" s="28" t="str">
        <f>IF(記入用!C2360="","",記入用!C2360)</f>
        <v/>
      </c>
      <c r="D2360" s="28" t="str">
        <f>IF(記入用!D2360="","",記入用!D2360)</f>
        <v/>
      </c>
      <c r="E2360" s="28" t="str">
        <f>IF(記入用!E2360="","",記入用!E2360)</f>
        <v/>
      </c>
      <c r="F2360" s="28" t="str">
        <f>IF(記入用!F2360="","",記入用!F2360)</f>
        <v/>
      </c>
      <c r="G2360" s="28" t="str">
        <f>IF(OR(記入用!G2360=0,記入用!H2360=0),"",ROUND((記入用!G2360+記入用!H2360)/2,0))</f>
        <v/>
      </c>
      <c r="I2360" s="28" t="str">
        <f>IF(記入用!I2360="","",記入用!I2360)</f>
        <v/>
      </c>
      <c r="K2360" s="28" t="str">
        <f>IF(記入用!J2360="","",ROUNDDOWN(記入用!J2360,0))</f>
        <v/>
      </c>
      <c r="M2360" s="28" t="str">
        <f>IF(記入用!K2360="","",記入用!K2360)</f>
        <v/>
      </c>
      <c r="O2360" s="28" t="str">
        <f>IF(記入用!M2360="","",記入用!M2360)</f>
        <v/>
      </c>
      <c r="Q2360" s="28" t="str">
        <f>IF(記入用!L2360="","",記入用!L2360)</f>
        <v/>
      </c>
      <c r="S2360" s="28" t="str">
        <f>IF(記入用!N2360="","",ROUNDUP(記入用!N2360,1))</f>
        <v/>
      </c>
      <c r="U2360" s="28" t="str">
        <f>IF(記入用!O2360="","",ROUNDDOWN(記入用!O2360,0))</f>
        <v/>
      </c>
      <c r="W2360" s="28" t="str">
        <f>IF(記入用!P2360="","",ROUNDDOWN(記入用!P2360,0))</f>
        <v/>
      </c>
    </row>
    <row r="2361" spans="1:23">
      <c r="A2361" s="28" t="str">
        <f>IF(記入用!A2361="","",記入用!A2361)</f>
        <v/>
      </c>
      <c r="B2361" s="28" t="str">
        <f>IF(記入用!B2361="","",記入用!B2361)</f>
        <v/>
      </c>
      <c r="C2361" s="28" t="str">
        <f>IF(記入用!C2361="","",記入用!C2361)</f>
        <v/>
      </c>
      <c r="D2361" s="28" t="str">
        <f>IF(記入用!D2361="","",記入用!D2361)</f>
        <v/>
      </c>
      <c r="E2361" s="28" t="str">
        <f>IF(記入用!E2361="","",記入用!E2361)</f>
        <v/>
      </c>
      <c r="F2361" s="28" t="str">
        <f>IF(記入用!F2361="","",記入用!F2361)</f>
        <v/>
      </c>
      <c r="G2361" s="28" t="str">
        <f>IF(OR(記入用!G2361=0,記入用!H2361=0),"",ROUND((記入用!G2361+記入用!H2361)/2,0))</f>
        <v/>
      </c>
      <c r="I2361" s="28" t="str">
        <f>IF(記入用!I2361="","",記入用!I2361)</f>
        <v/>
      </c>
      <c r="K2361" s="28" t="str">
        <f>IF(記入用!J2361="","",ROUNDDOWN(記入用!J2361,0))</f>
        <v/>
      </c>
      <c r="M2361" s="28" t="str">
        <f>IF(記入用!K2361="","",記入用!K2361)</f>
        <v/>
      </c>
      <c r="O2361" s="28" t="str">
        <f>IF(記入用!M2361="","",記入用!M2361)</f>
        <v/>
      </c>
      <c r="Q2361" s="28" t="str">
        <f>IF(記入用!L2361="","",記入用!L2361)</f>
        <v/>
      </c>
      <c r="S2361" s="28" t="str">
        <f>IF(記入用!N2361="","",ROUNDUP(記入用!N2361,1))</f>
        <v/>
      </c>
      <c r="U2361" s="28" t="str">
        <f>IF(記入用!O2361="","",ROUNDDOWN(記入用!O2361,0))</f>
        <v/>
      </c>
      <c r="W2361" s="28" t="str">
        <f>IF(記入用!P2361="","",ROUNDDOWN(記入用!P2361,0))</f>
        <v/>
      </c>
    </row>
    <row r="2362" spans="1:23">
      <c r="A2362" s="28" t="str">
        <f>IF(記入用!A2362="","",記入用!A2362)</f>
        <v/>
      </c>
      <c r="B2362" s="28" t="str">
        <f>IF(記入用!B2362="","",記入用!B2362)</f>
        <v/>
      </c>
      <c r="C2362" s="28" t="str">
        <f>IF(記入用!C2362="","",記入用!C2362)</f>
        <v/>
      </c>
      <c r="D2362" s="28" t="str">
        <f>IF(記入用!D2362="","",記入用!D2362)</f>
        <v/>
      </c>
      <c r="E2362" s="28" t="str">
        <f>IF(記入用!E2362="","",記入用!E2362)</f>
        <v/>
      </c>
      <c r="F2362" s="28" t="str">
        <f>IF(記入用!F2362="","",記入用!F2362)</f>
        <v/>
      </c>
      <c r="G2362" s="28" t="str">
        <f>IF(OR(記入用!G2362=0,記入用!H2362=0),"",ROUND((記入用!G2362+記入用!H2362)/2,0))</f>
        <v/>
      </c>
      <c r="I2362" s="28" t="str">
        <f>IF(記入用!I2362="","",記入用!I2362)</f>
        <v/>
      </c>
      <c r="K2362" s="28" t="str">
        <f>IF(記入用!J2362="","",ROUNDDOWN(記入用!J2362,0))</f>
        <v/>
      </c>
      <c r="M2362" s="28" t="str">
        <f>IF(記入用!K2362="","",記入用!K2362)</f>
        <v/>
      </c>
      <c r="O2362" s="28" t="str">
        <f>IF(記入用!M2362="","",記入用!M2362)</f>
        <v/>
      </c>
      <c r="Q2362" s="28" t="str">
        <f>IF(記入用!L2362="","",記入用!L2362)</f>
        <v/>
      </c>
      <c r="S2362" s="28" t="str">
        <f>IF(記入用!N2362="","",ROUNDUP(記入用!N2362,1))</f>
        <v/>
      </c>
      <c r="U2362" s="28" t="str">
        <f>IF(記入用!O2362="","",ROUNDDOWN(記入用!O2362,0))</f>
        <v/>
      </c>
      <c r="W2362" s="28" t="str">
        <f>IF(記入用!P2362="","",ROUNDDOWN(記入用!P2362,0))</f>
        <v/>
      </c>
    </row>
    <row r="2363" spans="1:23">
      <c r="A2363" s="28" t="str">
        <f>IF(記入用!A2363="","",記入用!A2363)</f>
        <v/>
      </c>
      <c r="B2363" s="28" t="str">
        <f>IF(記入用!B2363="","",記入用!B2363)</f>
        <v/>
      </c>
      <c r="C2363" s="28" t="str">
        <f>IF(記入用!C2363="","",記入用!C2363)</f>
        <v/>
      </c>
      <c r="D2363" s="28" t="str">
        <f>IF(記入用!D2363="","",記入用!D2363)</f>
        <v/>
      </c>
      <c r="E2363" s="28" t="str">
        <f>IF(記入用!E2363="","",記入用!E2363)</f>
        <v/>
      </c>
      <c r="F2363" s="28" t="str">
        <f>IF(記入用!F2363="","",記入用!F2363)</f>
        <v/>
      </c>
      <c r="G2363" s="28" t="str">
        <f>IF(OR(記入用!G2363=0,記入用!H2363=0),"",ROUND((記入用!G2363+記入用!H2363)/2,0))</f>
        <v/>
      </c>
      <c r="I2363" s="28" t="str">
        <f>IF(記入用!I2363="","",記入用!I2363)</f>
        <v/>
      </c>
      <c r="K2363" s="28" t="str">
        <f>IF(記入用!J2363="","",ROUNDDOWN(記入用!J2363,0))</f>
        <v/>
      </c>
      <c r="M2363" s="28" t="str">
        <f>IF(記入用!K2363="","",記入用!K2363)</f>
        <v/>
      </c>
      <c r="O2363" s="28" t="str">
        <f>IF(記入用!M2363="","",記入用!M2363)</f>
        <v/>
      </c>
      <c r="Q2363" s="28" t="str">
        <f>IF(記入用!L2363="","",記入用!L2363)</f>
        <v/>
      </c>
      <c r="S2363" s="28" t="str">
        <f>IF(記入用!N2363="","",ROUNDUP(記入用!N2363,1))</f>
        <v/>
      </c>
      <c r="U2363" s="28" t="str">
        <f>IF(記入用!O2363="","",ROUNDDOWN(記入用!O2363,0))</f>
        <v/>
      </c>
      <c r="W2363" s="28" t="str">
        <f>IF(記入用!P2363="","",ROUNDDOWN(記入用!P2363,0))</f>
        <v/>
      </c>
    </row>
    <row r="2364" spans="1:23">
      <c r="A2364" s="28" t="str">
        <f>IF(記入用!A2364="","",記入用!A2364)</f>
        <v/>
      </c>
      <c r="B2364" s="28" t="str">
        <f>IF(記入用!B2364="","",記入用!B2364)</f>
        <v/>
      </c>
      <c r="C2364" s="28" t="str">
        <f>IF(記入用!C2364="","",記入用!C2364)</f>
        <v/>
      </c>
      <c r="D2364" s="28" t="str">
        <f>IF(記入用!D2364="","",記入用!D2364)</f>
        <v/>
      </c>
      <c r="E2364" s="28" t="str">
        <f>IF(記入用!E2364="","",記入用!E2364)</f>
        <v/>
      </c>
      <c r="F2364" s="28" t="str">
        <f>IF(記入用!F2364="","",記入用!F2364)</f>
        <v/>
      </c>
      <c r="G2364" s="28" t="str">
        <f>IF(OR(記入用!G2364=0,記入用!H2364=0),"",ROUND((記入用!G2364+記入用!H2364)/2,0))</f>
        <v/>
      </c>
      <c r="I2364" s="28" t="str">
        <f>IF(記入用!I2364="","",記入用!I2364)</f>
        <v/>
      </c>
      <c r="K2364" s="28" t="str">
        <f>IF(記入用!J2364="","",ROUNDDOWN(記入用!J2364,0))</f>
        <v/>
      </c>
      <c r="M2364" s="28" t="str">
        <f>IF(記入用!K2364="","",記入用!K2364)</f>
        <v/>
      </c>
      <c r="O2364" s="28" t="str">
        <f>IF(記入用!M2364="","",記入用!M2364)</f>
        <v/>
      </c>
      <c r="Q2364" s="28" t="str">
        <f>IF(記入用!L2364="","",記入用!L2364)</f>
        <v/>
      </c>
      <c r="S2364" s="28" t="str">
        <f>IF(記入用!N2364="","",ROUNDUP(記入用!N2364,1))</f>
        <v/>
      </c>
      <c r="U2364" s="28" t="str">
        <f>IF(記入用!O2364="","",ROUNDDOWN(記入用!O2364,0))</f>
        <v/>
      </c>
      <c r="W2364" s="28" t="str">
        <f>IF(記入用!P2364="","",ROUNDDOWN(記入用!P2364,0))</f>
        <v/>
      </c>
    </row>
    <row r="2365" spans="1:23">
      <c r="A2365" s="28" t="str">
        <f>IF(記入用!A2365="","",記入用!A2365)</f>
        <v/>
      </c>
      <c r="B2365" s="28" t="str">
        <f>IF(記入用!B2365="","",記入用!B2365)</f>
        <v/>
      </c>
      <c r="C2365" s="28" t="str">
        <f>IF(記入用!C2365="","",記入用!C2365)</f>
        <v/>
      </c>
      <c r="D2365" s="28" t="str">
        <f>IF(記入用!D2365="","",記入用!D2365)</f>
        <v/>
      </c>
      <c r="E2365" s="28" t="str">
        <f>IF(記入用!E2365="","",記入用!E2365)</f>
        <v/>
      </c>
      <c r="F2365" s="28" t="str">
        <f>IF(記入用!F2365="","",記入用!F2365)</f>
        <v/>
      </c>
      <c r="G2365" s="28" t="str">
        <f>IF(OR(記入用!G2365=0,記入用!H2365=0),"",ROUND((記入用!G2365+記入用!H2365)/2,0))</f>
        <v/>
      </c>
      <c r="I2365" s="28" t="str">
        <f>IF(記入用!I2365="","",記入用!I2365)</f>
        <v/>
      </c>
      <c r="K2365" s="28" t="str">
        <f>IF(記入用!J2365="","",ROUNDDOWN(記入用!J2365,0))</f>
        <v/>
      </c>
      <c r="M2365" s="28" t="str">
        <f>IF(記入用!K2365="","",記入用!K2365)</f>
        <v/>
      </c>
      <c r="O2365" s="28" t="str">
        <f>IF(記入用!M2365="","",記入用!M2365)</f>
        <v/>
      </c>
      <c r="Q2365" s="28" t="str">
        <f>IF(記入用!L2365="","",記入用!L2365)</f>
        <v/>
      </c>
      <c r="S2365" s="28" t="str">
        <f>IF(記入用!N2365="","",ROUNDUP(記入用!N2365,1))</f>
        <v/>
      </c>
      <c r="U2365" s="28" t="str">
        <f>IF(記入用!O2365="","",ROUNDDOWN(記入用!O2365,0))</f>
        <v/>
      </c>
      <c r="W2365" s="28" t="str">
        <f>IF(記入用!P2365="","",ROUNDDOWN(記入用!P2365,0))</f>
        <v/>
      </c>
    </row>
    <row r="2366" spans="1:23">
      <c r="A2366" s="28" t="str">
        <f>IF(記入用!A2366="","",記入用!A2366)</f>
        <v/>
      </c>
      <c r="B2366" s="28" t="str">
        <f>IF(記入用!B2366="","",記入用!B2366)</f>
        <v/>
      </c>
      <c r="C2366" s="28" t="str">
        <f>IF(記入用!C2366="","",記入用!C2366)</f>
        <v/>
      </c>
      <c r="D2366" s="28" t="str">
        <f>IF(記入用!D2366="","",記入用!D2366)</f>
        <v/>
      </c>
      <c r="E2366" s="28" t="str">
        <f>IF(記入用!E2366="","",記入用!E2366)</f>
        <v/>
      </c>
      <c r="F2366" s="28" t="str">
        <f>IF(記入用!F2366="","",記入用!F2366)</f>
        <v/>
      </c>
      <c r="G2366" s="28" t="str">
        <f>IF(OR(記入用!G2366=0,記入用!H2366=0),"",ROUND((記入用!G2366+記入用!H2366)/2,0))</f>
        <v/>
      </c>
      <c r="I2366" s="28" t="str">
        <f>IF(記入用!I2366="","",記入用!I2366)</f>
        <v/>
      </c>
      <c r="K2366" s="28" t="str">
        <f>IF(記入用!J2366="","",ROUNDDOWN(記入用!J2366,0))</f>
        <v/>
      </c>
      <c r="M2366" s="28" t="str">
        <f>IF(記入用!K2366="","",記入用!K2366)</f>
        <v/>
      </c>
      <c r="O2366" s="28" t="str">
        <f>IF(記入用!M2366="","",記入用!M2366)</f>
        <v/>
      </c>
      <c r="Q2366" s="28" t="str">
        <f>IF(記入用!L2366="","",記入用!L2366)</f>
        <v/>
      </c>
      <c r="S2366" s="28" t="str">
        <f>IF(記入用!N2366="","",ROUNDUP(記入用!N2366,1))</f>
        <v/>
      </c>
      <c r="U2366" s="28" t="str">
        <f>IF(記入用!O2366="","",ROUNDDOWN(記入用!O2366,0))</f>
        <v/>
      </c>
      <c r="W2366" s="28" t="str">
        <f>IF(記入用!P2366="","",ROUNDDOWN(記入用!P2366,0))</f>
        <v/>
      </c>
    </row>
    <row r="2367" spans="1:23">
      <c r="A2367" s="28" t="str">
        <f>IF(記入用!A2367="","",記入用!A2367)</f>
        <v/>
      </c>
      <c r="B2367" s="28" t="str">
        <f>IF(記入用!B2367="","",記入用!B2367)</f>
        <v/>
      </c>
      <c r="C2367" s="28" t="str">
        <f>IF(記入用!C2367="","",記入用!C2367)</f>
        <v/>
      </c>
      <c r="D2367" s="28" t="str">
        <f>IF(記入用!D2367="","",記入用!D2367)</f>
        <v/>
      </c>
      <c r="E2367" s="28" t="str">
        <f>IF(記入用!E2367="","",記入用!E2367)</f>
        <v/>
      </c>
      <c r="F2367" s="28" t="str">
        <f>IF(記入用!F2367="","",記入用!F2367)</f>
        <v/>
      </c>
      <c r="G2367" s="28" t="str">
        <f>IF(OR(記入用!G2367=0,記入用!H2367=0),"",ROUND((記入用!G2367+記入用!H2367)/2,0))</f>
        <v/>
      </c>
      <c r="I2367" s="28" t="str">
        <f>IF(記入用!I2367="","",記入用!I2367)</f>
        <v/>
      </c>
      <c r="K2367" s="28" t="str">
        <f>IF(記入用!J2367="","",ROUNDDOWN(記入用!J2367,0))</f>
        <v/>
      </c>
      <c r="M2367" s="28" t="str">
        <f>IF(記入用!K2367="","",記入用!K2367)</f>
        <v/>
      </c>
      <c r="O2367" s="28" t="str">
        <f>IF(記入用!M2367="","",記入用!M2367)</f>
        <v/>
      </c>
      <c r="Q2367" s="28" t="str">
        <f>IF(記入用!L2367="","",記入用!L2367)</f>
        <v/>
      </c>
      <c r="S2367" s="28" t="str">
        <f>IF(記入用!N2367="","",ROUNDUP(記入用!N2367,1))</f>
        <v/>
      </c>
      <c r="U2367" s="28" t="str">
        <f>IF(記入用!O2367="","",ROUNDDOWN(記入用!O2367,0))</f>
        <v/>
      </c>
      <c r="W2367" s="28" t="str">
        <f>IF(記入用!P2367="","",ROUNDDOWN(記入用!P2367,0))</f>
        <v/>
      </c>
    </row>
    <row r="2368" spans="1:23">
      <c r="A2368" s="28" t="str">
        <f>IF(記入用!A2368="","",記入用!A2368)</f>
        <v/>
      </c>
      <c r="B2368" s="28" t="str">
        <f>IF(記入用!B2368="","",記入用!B2368)</f>
        <v/>
      </c>
      <c r="C2368" s="28" t="str">
        <f>IF(記入用!C2368="","",記入用!C2368)</f>
        <v/>
      </c>
      <c r="D2368" s="28" t="str">
        <f>IF(記入用!D2368="","",記入用!D2368)</f>
        <v/>
      </c>
      <c r="E2368" s="28" t="str">
        <f>IF(記入用!E2368="","",記入用!E2368)</f>
        <v/>
      </c>
      <c r="F2368" s="28" t="str">
        <f>IF(記入用!F2368="","",記入用!F2368)</f>
        <v/>
      </c>
      <c r="G2368" s="28" t="str">
        <f>IF(OR(記入用!G2368=0,記入用!H2368=0),"",ROUND((記入用!G2368+記入用!H2368)/2,0))</f>
        <v/>
      </c>
      <c r="I2368" s="28" t="str">
        <f>IF(記入用!I2368="","",記入用!I2368)</f>
        <v/>
      </c>
      <c r="K2368" s="28" t="str">
        <f>IF(記入用!J2368="","",ROUNDDOWN(記入用!J2368,0))</f>
        <v/>
      </c>
      <c r="M2368" s="28" t="str">
        <f>IF(記入用!K2368="","",記入用!K2368)</f>
        <v/>
      </c>
      <c r="O2368" s="28" t="str">
        <f>IF(記入用!M2368="","",記入用!M2368)</f>
        <v/>
      </c>
      <c r="Q2368" s="28" t="str">
        <f>IF(記入用!L2368="","",記入用!L2368)</f>
        <v/>
      </c>
      <c r="S2368" s="28" t="str">
        <f>IF(記入用!N2368="","",ROUNDUP(記入用!N2368,1))</f>
        <v/>
      </c>
      <c r="U2368" s="28" t="str">
        <f>IF(記入用!O2368="","",ROUNDDOWN(記入用!O2368,0))</f>
        <v/>
      </c>
      <c r="W2368" s="28" t="str">
        <f>IF(記入用!P2368="","",ROUNDDOWN(記入用!P2368,0))</f>
        <v/>
      </c>
    </row>
    <row r="2369" spans="1:23">
      <c r="A2369" s="28" t="str">
        <f>IF(記入用!A2369="","",記入用!A2369)</f>
        <v/>
      </c>
      <c r="B2369" s="28" t="str">
        <f>IF(記入用!B2369="","",記入用!B2369)</f>
        <v/>
      </c>
      <c r="C2369" s="28" t="str">
        <f>IF(記入用!C2369="","",記入用!C2369)</f>
        <v/>
      </c>
      <c r="D2369" s="28" t="str">
        <f>IF(記入用!D2369="","",記入用!D2369)</f>
        <v/>
      </c>
      <c r="E2369" s="28" t="str">
        <f>IF(記入用!E2369="","",記入用!E2369)</f>
        <v/>
      </c>
      <c r="F2369" s="28" t="str">
        <f>IF(記入用!F2369="","",記入用!F2369)</f>
        <v/>
      </c>
      <c r="G2369" s="28" t="str">
        <f>IF(OR(記入用!G2369=0,記入用!H2369=0),"",ROUND((記入用!G2369+記入用!H2369)/2,0))</f>
        <v/>
      </c>
      <c r="I2369" s="28" t="str">
        <f>IF(記入用!I2369="","",記入用!I2369)</f>
        <v/>
      </c>
      <c r="K2369" s="28" t="str">
        <f>IF(記入用!J2369="","",ROUNDDOWN(記入用!J2369,0))</f>
        <v/>
      </c>
      <c r="M2369" s="28" t="str">
        <f>IF(記入用!K2369="","",記入用!K2369)</f>
        <v/>
      </c>
      <c r="O2369" s="28" t="str">
        <f>IF(記入用!M2369="","",記入用!M2369)</f>
        <v/>
      </c>
      <c r="Q2369" s="28" t="str">
        <f>IF(記入用!L2369="","",記入用!L2369)</f>
        <v/>
      </c>
      <c r="S2369" s="28" t="str">
        <f>IF(記入用!N2369="","",ROUNDUP(記入用!N2369,1))</f>
        <v/>
      </c>
      <c r="U2369" s="28" t="str">
        <f>IF(記入用!O2369="","",ROUNDDOWN(記入用!O2369,0))</f>
        <v/>
      </c>
      <c r="W2369" s="28" t="str">
        <f>IF(記入用!P2369="","",ROUNDDOWN(記入用!P2369,0))</f>
        <v/>
      </c>
    </row>
    <row r="2370" spans="1:23">
      <c r="A2370" s="28" t="str">
        <f>IF(記入用!A2370="","",記入用!A2370)</f>
        <v/>
      </c>
      <c r="B2370" s="28" t="str">
        <f>IF(記入用!B2370="","",記入用!B2370)</f>
        <v/>
      </c>
      <c r="C2370" s="28" t="str">
        <f>IF(記入用!C2370="","",記入用!C2370)</f>
        <v/>
      </c>
      <c r="D2370" s="28" t="str">
        <f>IF(記入用!D2370="","",記入用!D2370)</f>
        <v/>
      </c>
      <c r="E2370" s="28" t="str">
        <f>IF(記入用!E2370="","",記入用!E2370)</f>
        <v/>
      </c>
      <c r="F2370" s="28" t="str">
        <f>IF(記入用!F2370="","",記入用!F2370)</f>
        <v/>
      </c>
      <c r="G2370" s="28" t="str">
        <f>IF(OR(記入用!G2370=0,記入用!H2370=0),"",ROUND((記入用!G2370+記入用!H2370)/2,0))</f>
        <v/>
      </c>
      <c r="I2370" s="28" t="str">
        <f>IF(記入用!I2370="","",記入用!I2370)</f>
        <v/>
      </c>
      <c r="K2370" s="28" t="str">
        <f>IF(記入用!J2370="","",ROUNDDOWN(記入用!J2370,0))</f>
        <v/>
      </c>
      <c r="M2370" s="28" t="str">
        <f>IF(記入用!K2370="","",記入用!K2370)</f>
        <v/>
      </c>
      <c r="O2370" s="28" t="str">
        <f>IF(記入用!M2370="","",記入用!M2370)</f>
        <v/>
      </c>
      <c r="Q2370" s="28" t="str">
        <f>IF(記入用!L2370="","",記入用!L2370)</f>
        <v/>
      </c>
      <c r="S2370" s="28" t="str">
        <f>IF(記入用!N2370="","",ROUNDUP(記入用!N2370,1))</f>
        <v/>
      </c>
      <c r="U2370" s="28" t="str">
        <f>IF(記入用!O2370="","",ROUNDDOWN(記入用!O2370,0))</f>
        <v/>
      </c>
      <c r="W2370" s="28" t="str">
        <f>IF(記入用!P2370="","",ROUNDDOWN(記入用!P2370,0))</f>
        <v/>
      </c>
    </row>
    <row r="2371" spans="1:23">
      <c r="A2371" s="28" t="str">
        <f>IF(記入用!A2371="","",記入用!A2371)</f>
        <v/>
      </c>
      <c r="B2371" s="28" t="str">
        <f>IF(記入用!B2371="","",記入用!B2371)</f>
        <v/>
      </c>
      <c r="C2371" s="28" t="str">
        <f>IF(記入用!C2371="","",記入用!C2371)</f>
        <v/>
      </c>
      <c r="D2371" s="28" t="str">
        <f>IF(記入用!D2371="","",記入用!D2371)</f>
        <v/>
      </c>
      <c r="E2371" s="28" t="str">
        <f>IF(記入用!E2371="","",記入用!E2371)</f>
        <v/>
      </c>
      <c r="F2371" s="28" t="str">
        <f>IF(記入用!F2371="","",記入用!F2371)</f>
        <v/>
      </c>
      <c r="G2371" s="28" t="str">
        <f>IF(OR(記入用!G2371=0,記入用!H2371=0),"",ROUND((記入用!G2371+記入用!H2371)/2,0))</f>
        <v/>
      </c>
      <c r="I2371" s="28" t="str">
        <f>IF(記入用!I2371="","",記入用!I2371)</f>
        <v/>
      </c>
      <c r="K2371" s="28" t="str">
        <f>IF(記入用!J2371="","",ROUNDDOWN(記入用!J2371,0))</f>
        <v/>
      </c>
      <c r="M2371" s="28" t="str">
        <f>IF(記入用!K2371="","",記入用!K2371)</f>
        <v/>
      </c>
      <c r="O2371" s="28" t="str">
        <f>IF(記入用!M2371="","",記入用!M2371)</f>
        <v/>
      </c>
      <c r="Q2371" s="28" t="str">
        <f>IF(記入用!L2371="","",記入用!L2371)</f>
        <v/>
      </c>
      <c r="S2371" s="28" t="str">
        <f>IF(記入用!N2371="","",ROUNDUP(記入用!N2371,1))</f>
        <v/>
      </c>
      <c r="U2371" s="28" t="str">
        <f>IF(記入用!O2371="","",ROUNDDOWN(記入用!O2371,0))</f>
        <v/>
      </c>
      <c r="W2371" s="28" t="str">
        <f>IF(記入用!P2371="","",ROUNDDOWN(記入用!P2371,0))</f>
        <v/>
      </c>
    </row>
    <row r="2372" spans="1:23">
      <c r="A2372" s="28" t="str">
        <f>IF(記入用!A2372="","",記入用!A2372)</f>
        <v/>
      </c>
      <c r="B2372" s="28" t="str">
        <f>IF(記入用!B2372="","",記入用!B2372)</f>
        <v/>
      </c>
      <c r="C2372" s="28" t="str">
        <f>IF(記入用!C2372="","",記入用!C2372)</f>
        <v/>
      </c>
      <c r="D2372" s="28" t="str">
        <f>IF(記入用!D2372="","",記入用!D2372)</f>
        <v/>
      </c>
      <c r="E2372" s="28" t="str">
        <f>IF(記入用!E2372="","",記入用!E2372)</f>
        <v/>
      </c>
      <c r="F2372" s="28" t="str">
        <f>IF(記入用!F2372="","",記入用!F2372)</f>
        <v/>
      </c>
      <c r="G2372" s="28" t="str">
        <f>IF(OR(記入用!G2372=0,記入用!H2372=0),"",ROUND((記入用!G2372+記入用!H2372)/2,0))</f>
        <v/>
      </c>
      <c r="I2372" s="28" t="str">
        <f>IF(記入用!I2372="","",記入用!I2372)</f>
        <v/>
      </c>
      <c r="K2372" s="28" t="str">
        <f>IF(記入用!J2372="","",ROUNDDOWN(記入用!J2372,0))</f>
        <v/>
      </c>
      <c r="M2372" s="28" t="str">
        <f>IF(記入用!K2372="","",記入用!K2372)</f>
        <v/>
      </c>
      <c r="O2372" s="28" t="str">
        <f>IF(記入用!M2372="","",記入用!M2372)</f>
        <v/>
      </c>
      <c r="Q2372" s="28" t="str">
        <f>IF(記入用!L2372="","",記入用!L2372)</f>
        <v/>
      </c>
      <c r="S2372" s="28" t="str">
        <f>IF(記入用!N2372="","",ROUNDUP(記入用!N2372,1))</f>
        <v/>
      </c>
      <c r="U2372" s="28" t="str">
        <f>IF(記入用!O2372="","",ROUNDDOWN(記入用!O2372,0))</f>
        <v/>
      </c>
      <c r="W2372" s="28" t="str">
        <f>IF(記入用!P2372="","",ROUNDDOWN(記入用!P2372,0))</f>
        <v/>
      </c>
    </row>
    <row r="2373" spans="1:23">
      <c r="A2373" s="28" t="str">
        <f>IF(記入用!A2373="","",記入用!A2373)</f>
        <v/>
      </c>
      <c r="B2373" s="28" t="str">
        <f>IF(記入用!B2373="","",記入用!B2373)</f>
        <v/>
      </c>
      <c r="C2373" s="28" t="str">
        <f>IF(記入用!C2373="","",記入用!C2373)</f>
        <v/>
      </c>
      <c r="D2373" s="28" t="str">
        <f>IF(記入用!D2373="","",記入用!D2373)</f>
        <v/>
      </c>
      <c r="E2373" s="28" t="str">
        <f>IF(記入用!E2373="","",記入用!E2373)</f>
        <v/>
      </c>
      <c r="F2373" s="28" t="str">
        <f>IF(記入用!F2373="","",記入用!F2373)</f>
        <v/>
      </c>
      <c r="G2373" s="28" t="str">
        <f>IF(OR(記入用!G2373=0,記入用!H2373=0),"",ROUND((記入用!G2373+記入用!H2373)/2,0))</f>
        <v/>
      </c>
      <c r="I2373" s="28" t="str">
        <f>IF(記入用!I2373="","",記入用!I2373)</f>
        <v/>
      </c>
      <c r="K2373" s="28" t="str">
        <f>IF(記入用!J2373="","",ROUNDDOWN(記入用!J2373,0))</f>
        <v/>
      </c>
      <c r="M2373" s="28" t="str">
        <f>IF(記入用!K2373="","",記入用!K2373)</f>
        <v/>
      </c>
      <c r="O2373" s="28" t="str">
        <f>IF(記入用!M2373="","",記入用!M2373)</f>
        <v/>
      </c>
      <c r="Q2373" s="28" t="str">
        <f>IF(記入用!L2373="","",記入用!L2373)</f>
        <v/>
      </c>
      <c r="S2373" s="28" t="str">
        <f>IF(記入用!N2373="","",ROUNDUP(記入用!N2373,1))</f>
        <v/>
      </c>
      <c r="U2373" s="28" t="str">
        <f>IF(記入用!O2373="","",ROUNDDOWN(記入用!O2373,0))</f>
        <v/>
      </c>
      <c r="W2373" s="28" t="str">
        <f>IF(記入用!P2373="","",ROUNDDOWN(記入用!P2373,0))</f>
        <v/>
      </c>
    </row>
    <row r="2374" spans="1:23">
      <c r="A2374" s="28" t="str">
        <f>IF(記入用!A2374="","",記入用!A2374)</f>
        <v/>
      </c>
      <c r="B2374" s="28" t="str">
        <f>IF(記入用!B2374="","",記入用!B2374)</f>
        <v/>
      </c>
      <c r="C2374" s="28" t="str">
        <f>IF(記入用!C2374="","",記入用!C2374)</f>
        <v/>
      </c>
      <c r="D2374" s="28" t="str">
        <f>IF(記入用!D2374="","",記入用!D2374)</f>
        <v/>
      </c>
      <c r="E2374" s="28" t="str">
        <f>IF(記入用!E2374="","",記入用!E2374)</f>
        <v/>
      </c>
      <c r="F2374" s="28" t="str">
        <f>IF(記入用!F2374="","",記入用!F2374)</f>
        <v/>
      </c>
      <c r="G2374" s="28" t="str">
        <f>IF(OR(記入用!G2374=0,記入用!H2374=0),"",ROUND((記入用!G2374+記入用!H2374)/2,0))</f>
        <v/>
      </c>
      <c r="I2374" s="28" t="str">
        <f>IF(記入用!I2374="","",記入用!I2374)</f>
        <v/>
      </c>
      <c r="K2374" s="28" t="str">
        <f>IF(記入用!J2374="","",ROUNDDOWN(記入用!J2374,0))</f>
        <v/>
      </c>
      <c r="M2374" s="28" t="str">
        <f>IF(記入用!K2374="","",記入用!K2374)</f>
        <v/>
      </c>
      <c r="O2374" s="28" t="str">
        <f>IF(記入用!M2374="","",記入用!M2374)</f>
        <v/>
      </c>
      <c r="Q2374" s="28" t="str">
        <f>IF(記入用!L2374="","",記入用!L2374)</f>
        <v/>
      </c>
      <c r="S2374" s="28" t="str">
        <f>IF(記入用!N2374="","",ROUNDUP(記入用!N2374,1))</f>
        <v/>
      </c>
      <c r="U2374" s="28" t="str">
        <f>IF(記入用!O2374="","",ROUNDDOWN(記入用!O2374,0))</f>
        <v/>
      </c>
      <c r="W2374" s="28" t="str">
        <f>IF(記入用!P2374="","",ROUNDDOWN(記入用!P2374,0))</f>
        <v/>
      </c>
    </row>
    <row r="2375" spans="1:23">
      <c r="A2375" s="28" t="str">
        <f>IF(記入用!A2375="","",記入用!A2375)</f>
        <v/>
      </c>
      <c r="B2375" s="28" t="str">
        <f>IF(記入用!B2375="","",記入用!B2375)</f>
        <v/>
      </c>
      <c r="C2375" s="28" t="str">
        <f>IF(記入用!C2375="","",記入用!C2375)</f>
        <v/>
      </c>
      <c r="D2375" s="28" t="str">
        <f>IF(記入用!D2375="","",記入用!D2375)</f>
        <v/>
      </c>
      <c r="E2375" s="28" t="str">
        <f>IF(記入用!E2375="","",記入用!E2375)</f>
        <v/>
      </c>
      <c r="F2375" s="28" t="str">
        <f>IF(記入用!F2375="","",記入用!F2375)</f>
        <v/>
      </c>
      <c r="G2375" s="28" t="str">
        <f>IF(OR(記入用!G2375=0,記入用!H2375=0),"",ROUND((記入用!G2375+記入用!H2375)/2,0))</f>
        <v/>
      </c>
      <c r="I2375" s="28" t="str">
        <f>IF(記入用!I2375="","",記入用!I2375)</f>
        <v/>
      </c>
      <c r="K2375" s="28" t="str">
        <f>IF(記入用!J2375="","",ROUNDDOWN(記入用!J2375,0))</f>
        <v/>
      </c>
      <c r="M2375" s="28" t="str">
        <f>IF(記入用!K2375="","",記入用!K2375)</f>
        <v/>
      </c>
      <c r="O2375" s="28" t="str">
        <f>IF(記入用!M2375="","",記入用!M2375)</f>
        <v/>
      </c>
      <c r="Q2375" s="28" t="str">
        <f>IF(記入用!L2375="","",記入用!L2375)</f>
        <v/>
      </c>
      <c r="S2375" s="28" t="str">
        <f>IF(記入用!N2375="","",ROUNDUP(記入用!N2375,1))</f>
        <v/>
      </c>
      <c r="U2375" s="28" t="str">
        <f>IF(記入用!O2375="","",ROUNDDOWN(記入用!O2375,0))</f>
        <v/>
      </c>
      <c r="W2375" s="28" t="str">
        <f>IF(記入用!P2375="","",ROUNDDOWN(記入用!P2375,0))</f>
        <v/>
      </c>
    </row>
    <row r="2376" spans="1:23">
      <c r="A2376" s="28" t="str">
        <f>IF(記入用!A2376="","",記入用!A2376)</f>
        <v/>
      </c>
      <c r="B2376" s="28" t="str">
        <f>IF(記入用!B2376="","",記入用!B2376)</f>
        <v/>
      </c>
      <c r="C2376" s="28" t="str">
        <f>IF(記入用!C2376="","",記入用!C2376)</f>
        <v/>
      </c>
      <c r="D2376" s="28" t="str">
        <f>IF(記入用!D2376="","",記入用!D2376)</f>
        <v/>
      </c>
      <c r="E2376" s="28" t="str">
        <f>IF(記入用!E2376="","",記入用!E2376)</f>
        <v/>
      </c>
      <c r="F2376" s="28" t="str">
        <f>IF(記入用!F2376="","",記入用!F2376)</f>
        <v/>
      </c>
      <c r="G2376" s="28" t="str">
        <f>IF(OR(記入用!G2376=0,記入用!H2376=0),"",ROUND((記入用!G2376+記入用!H2376)/2,0))</f>
        <v/>
      </c>
      <c r="I2376" s="28" t="str">
        <f>IF(記入用!I2376="","",記入用!I2376)</f>
        <v/>
      </c>
      <c r="K2376" s="28" t="str">
        <f>IF(記入用!J2376="","",ROUNDDOWN(記入用!J2376,0))</f>
        <v/>
      </c>
      <c r="M2376" s="28" t="str">
        <f>IF(記入用!K2376="","",記入用!K2376)</f>
        <v/>
      </c>
      <c r="O2376" s="28" t="str">
        <f>IF(記入用!M2376="","",記入用!M2376)</f>
        <v/>
      </c>
      <c r="Q2376" s="28" t="str">
        <f>IF(記入用!L2376="","",記入用!L2376)</f>
        <v/>
      </c>
      <c r="S2376" s="28" t="str">
        <f>IF(記入用!N2376="","",ROUNDUP(記入用!N2376,1))</f>
        <v/>
      </c>
      <c r="U2376" s="28" t="str">
        <f>IF(記入用!O2376="","",ROUNDDOWN(記入用!O2376,0))</f>
        <v/>
      </c>
      <c r="W2376" s="28" t="str">
        <f>IF(記入用!P2376="","",ROUNDDOWN(記入用!P2376,0))</f>
        <v/>
      </c>
    </row>
    <row r="2377" spans="1:23">
      <c r="A2377" s="28" t="str">
        <f>IF(記入用!A2377="","",記入用!A2377)</f>
        <v/>
      </c>
      <c r="B2377" s="28" t="str">
        <f>IF(記入用!B2377="","",記入用!B2377)</f>
        <v/>
      </c>
      <c r="C2377" s="28" t="str">
        <f>IF(記入用!C2377="","",記入用!C2377)</f>
        <v/>
      </c>
      <c r="D2377" s="28" t="str">
        <f>IF(記入用!D2377="","",記入用!D2377)</f>
        <v/>
      </c>
      <c r="E2377" s="28" t="str">
        <f>IF(記入用!E2377="","",記入用!E2377)</f>
        <v/>
      </c>
      <c r="F2377" s="28" t="str">
        <f>IF(記入用!F2377="","",記入用!F2377)</f>
        <v/>
      </c>
      <c r="G2377" s="28" t="str">
        <f>IF(OR(記入用!G2377=0,記入用!H2377=0),"",ROUND((記入用!G2377+記入用!H2377)/2,0))</f>
        <v/>
      </c>
      <c r="I2377" s="28" t="str">
        <f>IF(記入用!I2377="","",記入用!I2377)</f>
        <v/>
      </c>
      <c r="K2377" s="28" t="str">
        <f>IF(記入用!J2377="","",ROUNDDOWN(記入用!J2377,0))</f>
        <v/>
      </c>
      <c r="M2377" s="28" t="str">
        <f>IF(記入用!K2377="","",記入用!K2377)</f>
        <v/>
      </c>
      <c r="O2377" s="28" t="str">
        <f>IF(記入用!M2377="","",記入用!M2377)</f>
        <v/>
      </c>
      <c r="Q2377" s="28" t="str">
        <f>IF(記入用!L2377="","",記入用!L2377)</f>
        <v/>
      </c>
      <c r="S2377" s="28" t="str">
        <f>IF(記入用!N2377="","",ROUNDUP(記入用!N2377,1))</f>
        <v/>
      </c>
      <c r="U2377" s="28" t="str">
        <f>IF(記入用!O2377="","",ROUNDDOWN(記入用!O2377,0))</f>
        <v/>
      </c>
      <c r="W2377" s="28" t="str">
        <f>IF(記入用!P2377="","",ROUNDDOWN(記入用!P2377,0))</f>
        <v/>
      </c>
    </row>
    <row r="2378" spans="1:23">
      <c r="A2378" s="28" t="str">
        <f>IF(記入用!A2378="","",記入用!A2378)</f>
        <v/>
      </c>
      <c r="B2378" s="28" t="str">
        <f>IF(記入用!B2378="","",記入用!B2378)</f>
        <v/>
      </c>
      <c r="C2378" s="28" t="str">
        <f>IF(記入用!C2378="","",記入用!C2378)</f>
        <v/>
      </c>
      <c r="D2378" s="28" t="str">
        <f>IF(記入用!D2378="","",記入用!D2378)</f>
        <v/>
      </c>
      <c r="E2378" s="28" t="str">
        <f>IF(記入用!E2378="","",記入用!E2378)</f>
        <v/>
      </c>
      <c r="F2378" s="28" t="str">
        <f>IF(記入用!F2378="","",記入用!F2378)</f>
        <v/>
      </c>
      <c r="G2378" s="28" t="str">
        <f>IF(OR(記入用!G2378=0,記入用!H2378=0),"",ROUND((記入用!G2378+記入用!H2378)/2,0))</f>
        <v/>
      </c>
      <c r="I2378" s="28" t="str">
        <f>IF(記入用!I2378="","",記入用!I2378)</f>
        <v/>
      </c>
      <c r="K2378" s="28" t="str">
        <f>IF(記入用!J2378="","",ROUNDDOWN(記入用!J2378,0))</f>
        <v/>
      </c>
      <c r="M2378" s="28" t="str">
        <f>IF(記入用!K2378="","",記入用!K2378)</f>
        <v/>
      </c>
      <c r="O2378" s="28" t="str">
        <f>IF(記入用!M2378="","",記入用!M2378)</f>
        <v/>
      </c>
      <c r="Q2378" s="28" t="str">
        <f>IF(記入用!L2378="","",記入用!L2378)</f>
        <v/>
      </c>
      <c r="S2378" s="28" t="str">
        <f>IF(記入用!N2378="","",ROUNDUP(記入用!N2378,1))</f>
        <v/>
      </c>
      <c r="U2378" s="28" t="str">
        <f>IF(記入用!O2378="","",ROUNDDOWN(記入用!O2378,0))</f>
        <v/>
      </c>
      <c r="W2378" s="28" t="str">
        <f>IF(記入用!P2378="","",ROUNDDOWN(記入用!P2378,0))</f>
        <v/>
      </c>
    </row>
    <row r="2379" spans="1:23">
      <c r="A2379" s="28" t="str">
        <f>IF(記入用!A2379="","",記入用!A2379)</f>
        <v/>
      </c>
      <c r="B2379" s="28" t="str">
        <f>IF(記入用!B2379="","",記入用!B2379)</f>
        <v/>
      </c>
      <c r="C2379" s="28" t="str">
        <f>IF(記入用!C2379="","",記入用!C2379)</f>
        <v/>
      </c>
      <c r="D2379" s="28" t="str">
        <f>IF(記入用!D2379="","",記入用!D2379)</f>
        <v/>
      </c>
      <c r="E2379" s="28" t="str">
        <f>IF(記入用!E2379="","",記入用!E2379)</f>
        <v/>
      </c>
      <c r="F2379" s="28" t="str">
        <f>IF(記入用!F2379="","",記入用!F2379)</f>
        <v/>
      </c>
      <c r="G2379" s="28" t="str">
        <f>IF(OR(記入用!G2379=0,記入用!H2379=0),"",ROUND((記入用!G2379+記入用!H2379)/2,0))</f>
        <v/>
      </c>
      <c r="I2379" s="28" t="str">
        <f>IF(記入用!I2379="","",記入用!I2379)</f>
        <v/>
      </c>
      <c r="K2379" s="28" t="str">
        <f>IF(記入用!J2379="","",ROUNDDOWN(記入用!J2379,0))</f>
        <v/>
      </c>
      <c r="M2379" s="28" t="str">
        <f>IF(記入用!K2379="","",記入用!K2379)</f>
        <v/>
      </c>
      <c r="O2379" s="28" t="str">
        <f>IF(記入用!M2379="","",記入用!M2379)</f>
        <v/>
      </c>
      <c r="Q2379" s="28" t="str">
        <f>IF(記入用!L2379="","",記入用!L2379)</f>
        <v/>
      </c>
      <c r="S2379" s="28" t="str">
        <f>IF(記入用!N2379="","",ROUNDUP(記入用!N2379,1))</f>
        <v/>
      </c>
      <c r="U2379" s="28" t="str">
        <f>IF(記入用!O2379="","",ROUNDDOWN(記入用!O2379,0))</f>
        <v/>
      </c>
      <c r="W2379" s="28" t="str">
        <f>IF(記入用!P2379="","",ROUNDDOWN(記入用!P2379,0))</f>
        <v/>
      </c>
    </row>
    <row r="2380" spans="1:23">
      <c r="A2380" s="28" t="str">
        <f>IF(記入用!A2380="","",記入用!A2380)</f>
        <v/>
      </c>
      <c r="B2380" s="28" t="str">
        <f>IF(記入用!B2380="","",記入用!B2380)</f>
        <v/>
      </c>
      <c r="C2380" s="28" t="str">
        <f>IF(記入用!C2380="","",記入用!C2380)</f>
        <v/>
      </c>
      <c r="D2380" s="28" t="str">
        <f>IF(記入用!D2380="","",記入用!D2380)</f>
        <v/>
      </c>
      <c r="E2380" s="28" t="str">
        <f>IF(記入用!E2380="","",記入用!E2380)</f>
        <v/>
      </c>
      <c r="F2380" s="28" t="str">
        <f>IF(記入用!F2380="","",記入用!F2380)</f>
        <v/>
      </c>
      <c r="G2380" s="28" t="str">
        <f>IF(OR(記入用!G2380=0,記入用!H2380=0),"",ROUND((記入用!G2380+記入用!H2380)/2,0))</f>
        <v/>
      </c>
      <c r="I2380" s="28" t="str">
        <f>IF(記入用!I2380="","",記入用!I2380)</f>
        <v/>
      </c>
      <c r="K2380" s="28" t="str">
        <f>IF(記入用!J2380="","",ROUNDDOWN(記入用!J2380,0))</f>
        <v/>
      </c>
      <c r="M2380" s="28" t="str">
        <f>IF(記入用!K2380="","",記入用!K2380)</f>
        <v/>
      </c>
      <c r="O2380" s="28" t="str">
        <f>IF(記入用!M2380="","",記入用!M2380)</f>
        <v/>
      </c>
      <c r="Q2380" s="28" t="str">
        <f>IF(記入用!L2380="","",記入用!L2380)</f>
        <v/>
      </c>
      <c r="S2380" s="28" t="str">
        <f>IF(記入用!N2380="","",ROUNDUP(記入用!N2380,1))</f>
        <v/>
      </c>
      <c r="U2380" s="28" t="str">
        <f>IF(記入用!O2380="","",ROUNDDOWN(記入用!O2380,0))</f>
        <v/>
      </c>
      <c r="W2380" s="28" t="str">
        <f>IF(記入用!P2380="","",ROUNDDOWN(記入用!P2380,0))</f>
        <v/>
      </c>
    </row>
    <row r="2381" spans="1:23">
      <c r="A2381" s="28" t="str">
        <f>IF(記入用!A2381="","",記入用!A2381)</f>
        <v/>
      </c>
      <c r="B2381" s="28" t="str">
        <f>IF(記入用!B2381="","",記入用!B2381)</f>
        <v/>
      </c>
      <c r="C2381" s="28" t="str">
        <f>IF(記入用!C2381="","",記入用!C2381)</f>
        <v/>
      </c>
      <c r="D2381" s="28" t="str">
        <f>IF(記入用!D2381="","",記入用!D2381)</f>
        <v/>
      </c>
      <c r="E2381" s="28" t="str">
        <f>IF(記入用!E2381="","",記入用!E2381)</f>
        <v/>
      </c>
      <c r="F2381" s="28" t="str">
        <f>IF(記入用!F2381="","",記入用!F2381)</f>
        <v/>
      </c>
      <c r="G2381" s="28" t="str">
        <f>IF(OR(記入用!G2381=0,記入用!H2381=0),"",ROUND((記入用!G2381+記入用!H2381)/2,0))</f>
        <v/>
      </c>
      <c r="I2381" s="28" t="str">
        <f>IF(記入用!I2381="","",記入用!I2381)</f>
        <v/>
      </c>
      <c r="K2381" s="28" t="str">
        <f>IF(記入用!J2381="","",ROUNDDOWN(記入用!J2381,0))</f>
        <v/>
      </c>
      <c r="M2381" s="28" t="str">
        <f>IF(記入用!K2381="","",記入用!K2381)</f>
        <v/>
      </c>
      <c r="O2381" s="28" t="str">
        <f>IF(記入用!M2381="","",記入用!M2381)</f>
        <v/>
      </c>
      <c r="Q2381" s="28" t="str">
        <f>IF(記入用!L2381="","",記入用!L2381)</f>
        <v/>
      </c>
      <c r="S2381" s="28" t="str">
        <f>IF(記入用!N2381="","",ROUNDUP(記入用!N2381,1))</f>
        <v/>
      </c>
      <c r="U2381" s="28" t="str">
        <f>IF(記入用!O2381="","",ROUNDDOWN(記入用!O2381,0))</f>
        <v/>
      </c>
      <c r="W2381" s="28" t="str">
        <f>IF(記入用!P2381="","",ROUNDDOWN(記入用!P2381,0))</f>
        <v/>
      </c>
    </row>
    <row r="2382" spans="1:23">
      <c r="A2382" s="28" t="str">
        <f>IF(記入用!A2382="","",記入用!A2382)</f>
        <v/>
      </c>
      <c r="B2382" s="28" t="str">
        <f>IF(記入用!B2382="","",記入用!B2382)</f>
        <v/>
      </c>
      <c r="C2382" s="28" t="str">
        <f>IF(記入用!C2382="","",記入用!C2382)</f>
        <v/>
      </c>
      <c r="D2382" s="28" t="str">
        <f>IF(記入用!D2382="","",記入用!D2382)</f>
        <v/>
      </c>
      <c r="E2382" s="28" t="str">
        <f>IF(記入用!E2382="","",記入用!E2382)</f>
        <v/>
      </c>
      <c r="F2382" s="28" t="str">
        <f>IF(記入用!F2382="","",記入用!F2382)</f>
        <v/>
      </c>
      <c r="G2382" s="28" t="str">
        <f>IF(OR(記入用!G2382=0,記入用!H2382=0),"",ROUND((記入用!G2382+記入用!H2382)/2,0))</f>
        <v/>
      </c>
      <c r="I2382" s="28" t="str">
        <f>IF(記入用!I2382="","",記入用!I2382)</f>
        <v/>
      </c>
      <c r="K2382" s="28" t="str">
        <f>IF(記入用!J2382="","",ROUNDDOWN(記入用!J2382,0))</f>
        <v/>
      </c>
      <c r="M2382" s="28" t="str">
        <f>IF(記入用!K2382="","",記入用!K2382)</f>
        <v/>
      </c>
      <c r="O2382" s="28" t="str">
        <f>IF(記入用!M2382="","",記入用!M2382)</f>
        <v/>
      </c>
      <c r="Q2382" s="28" t="str">
        <f>IF(記入用!L2382="","",記入用!L2382)</f>
        <v/>
      </c>
      <c r="S2382" s="28" t="str">
        <f>IF(記入用!N2382="","",ROUNDUP(記入用!N2382,1))</f>
        <v/>
      </c>
      <c r="U2382" s="28" t="str">
        <f>IF(記入用!O2382="","",ROUNDDOWN(記入用!O2382,0))</f>
        <v/>
      </c>
      <c r="W2382" s="28" t="str">
        <f>IF(記入用!P2382="","",ROUNDDOWN(記入用!P2382,0))</f>
        <v/>
      </c>
    </row>
    <row r="2383" spans="1:23">
      <c r="A2383" s="28" t="str">
        <f>IF(記入用!A2383="","",記入用!A2383)</f>
        <v/>
      </c>
      <c r="B2383" s="28" t="str">
        <f>IF(記入用!B2383="","",記入用!B2383)</f>
        <v/>
      </c>
      <c r="C2383" s="28" t="str">
        <f>IF(記入用!C2383="","",記入用!C2383)</f>
        <v/>
      </c>
      <c r="D2383" s="28" t="str">
        <f>IF(記入用!D2383="","",記入用!D2383)</f>
        <v/>
      </c>
      <c r="E2383" s="28" t="str">
        <f>IF(記入用!E2383="","",記入用!E2383)</f>
        <v/>
      </c>
      <c r="F2383" s="28" t="str">
        <f>IF(記入用!F2383="","",記入用!F2383)</f>
        <v/>
      </c>
      <c r="G2383" s="28" t="str">
        <f>IF(OR(記入用!G2383=0,記入用!H2383=0),"",ROUND((記入用!G2383+記入用!H2383)/2,0))</f>
        <v/>
      </c>
      <c r="I2383" s="28" t="str">
        <f>IF(記入用!I2383="","",記入用!I2383)</f>
        <v/>
      </c>
      <c r="K2383" s="28" t="str">
        <f>IF(記入用!J2383="","",ROUNDDOWN(記入用!J2383,0))</f>
        <v/>
      </c>
      <c r="M2383" s="28" t="str">
        <f>IF(記入用!K2383="","",記入用!K2383)</f>
        <v/>
      </c>
      <c r="O2383" s="28" t="str">
        <f>IF(記入用!M2383="","",記入用!M2383)</f>
        <v/>
      </c>
      <c r="Q2383" s="28" t="str">
        <f>IF(記入用!L2383="","",記入用!L2383)</f>
        <v/>
      </c>
      <c r="S2383" s="28" t="str">
        <f>IF(記入用!N2383="","",ROUNDUP(記入用!N2383,1))</f>
        <v/>
      </c>
      <c r="U2383" s="28" t="str">
        <f>IF(記入用!O2383="","",ROUNDDOWN(記入用!O2383,0))</f>
        <v/>
      </c>
      <c r="W2383" s="28" t="str">
        <f>IF(記入用!P2383="","",ROUNDDOWN(記入用!P2383,0))</f>
        <v/>
      </c>
    </row>
    <row r="2384" spans="1:23">
      <c r="A2384" s="28" t="str">
        <f>IF(記入用!A2384="","",記入用!A2384)</f>
        <v/>
      </c>
      <c r="B2384" s="28" t="str">
        <f>IF(記入用!B2384="","",記入用!B2384)</f>
        <v/>
      </c>
      <c r="C2384" s="28" t="str">
        <f>IF(記入用!C2384="","",記入用!C2384)</f>
        <v/>
      </c>
      <c r="D2384" s="28" t="str">
        <f>IF(記入用!D2384="","",記入用!D2384)</f>
        <v/>
      </c>
      <c r="E2384" s="28" t="str">
        <f>IF(記入用!E2384="","",記入用!E2384)</f>
        <v/>
      </c>
      <c r="F2384" s="28" t="str">
        <f>IF(記入用!F2384="","",記入用!F2384)</f>
        <v/>
      </c>
      <c r="G2384" s="28" t="str">
        <f>IF(OR(記入用!G2384=0,記入用!H2384=0),"",ROUND((記入用!G2384+記入用!H2384)/2,0))</f>
        <v/>
      </c>
      <c r="I2384" s="28" t="str">
        <f>IF(記入用!I2384="","",記入用!I2384)</f>
        <v/>
      </c>
      <c r="K2384" s="28" t="str">
        <f>IF(記入用!J2384="","",ROUNDDOWN(記入用!J2384,0))</f>
        <v/>
      </c>
      <c r="M2384" s="28" t="str">
        <f>IF(記入用!K2384="","",記入用!K2384)</f>
        <v/>
      </c>
      <c r="O2384" s="28" t="str">
        <f>IF(記入用!M2384="","",記入用!M2384)</f>
        <v/>
      </c>
      <c r="Q2384" s="28" t="str">
        <f>IF(記入用!L2384="","",記入用!L2384)</f>
        <v/>
      </c>
      <c r="S2384" s="28" t="str">
        <f>IF(記入用!N2384="","",ROUNDUP(記入用!N2384,1))</f>
        <v/>
      </c>
      <c r="U2384" s="28" t="str">
        <f>IF(記入用!O2384="","",ROUNDDOWN(記入用!O2384,0))</f>
        <v/>
      </c>
      <c r="W2384" s="28" t="str">
        <f>IF(記入用!P2384="","",ROUNDDOWN(記入用!P2384,0))</f>
        <v/>
      </c>
    </row>
    <row r="2385" spans="1:23">
      <c r="A2385" s="28" t="str">
        <f>IF(記入用!A2385="","",記入用!A2385)</f>
        <v/>
      </c>
      <c r="B2385" s="28" t="str">
        <f>IF(記入用!B2385="","",記入用!B2385)</f>
        <v/>
      </c>
      <c r="C2385" s="28" t="str">
        <f>IF(記入用!C2385="","",記入用!C2385)</f>
        <v/>
      </c>
      <c r="D2385" s="28" t="str">
        <f>IF(記入用!D2385="","",記入用!D2385)</f>
        <v/>
      </c>
      <c r="E2385" s="28" t="str">
        <f>IF(記入用!E2385="","",記入用!E2385)</f>
        <v/>
      </c>
      <c r="F2385" s="28" t="str">
        <f>IF(記入用!F2385="","",記入用!F2385)</f>
        <v/>
      </c>
      <c r="G2385" s="28" t="str">
        <f>IF(OR(記入用!G2385=0,記入用!H2385=0),"",ROUND((記入用!G2385+記入用!H2385)/2,0))</f>
        <v/>
      </c>
      <c r="I2385" s="28" t="str">
        <f>IF(記入用!I2385="","",記入用!I2385)</f>
        <v/>
      </c>
      <c r="K2385" s="28" t="str">
        <f>IF(記入用!J2385="","",ROUNDDOWN(記入用!J2385,0))</f>
        <v/>
      </c>
      <c r="M2385" s="28" t="str">
        <f>IF(記入用!K2385="","",記入用!K2385)</f>
        <v/>
      </c>
      <c r="O2385" s="28" t="str">
        <f>IF(記入用!M2385="","",記入用!M2385)</f>
        <v/>
      </c>
      <c r="Q2385" s="28" t="str">
        <f>IF(記入用!L2385="","",記入用!L2385)</f>
        <v/>
      </c>
      <c r="S2385" s="28" t="str">
        <f>IF(記入用!N2385="","",ROUNDUP(記入用!N2385,1))</f>
        <v/>
      </c>
      <c r="U2385" s="28" t="str">
        <f>IF(記入用!O2385="","",ROUNDDOWN(記入用!O2385,0))</f>
        <v/>
      </c>
      <c r="W2385" s="28" t="str">
        <f>IF(記入用!P2385="","",ROUNDDOWN(記入用!P2385,0))</f>
        <v/>
      </c>
    </row>
    <row r="2386" spans="1:23">
      <c r="A2386" s="28" t="str">
        <f>IF(記入用!A2386="","",記入用!A2386)</f>
        <v/>
      </c>
      <c r="B2386" s="28" t="str">
        <f>IF(記入用!B2386="","",記入用!B2386)</f>
        <v/>
      </c>
      <c r="C2386" s="28" t="str">
        <f>IF(記入用!C2386="","",記入用!C2386)</f>
        <v/>
      </c>
      <c r="D2386" s="28" t="str">
        <f>IF(記入用!D2386="","",記入用!D2386)</f>
        <v/>
      </c>
      <c r="E2386" s="28" t="str">
        <f>IF(記入用!E2386="","",記入用!E2386)</f>
        <v/>
      </c>
      <c r="F2386" s="28" t="str">
        <f>IF(記入用!F2386="","",記入用!F2386)</f>
        <v/>
      </c>
      <c r="G2386" s="28" t="str">
        <f>IF(OR(記入用!G2386=0,記入用!H2386=0),"",ROUND((記入用!G2386+記入用!H2386)/2,0))</f>
        <v/>
      </c>
      <c r="I2386" s="28" t="str">
        <f>IF(記入用!I2386="","",記入用!I2386)</f>
        <v/>
      </c>
      <c r="K2386" s="28" t="str">
        <f>IF(記入用!J2386="","",ROUNDDOWN(記入用!J2386,0))</f>
        <v/>
      </c>
      <c r="M2386" s="28" t="str">
        <f>IF(記入用!K2386="","",記入用!K2386)</f>
        <v/>
      </c>
      <c r="O2386" s="28" t="str">
        <f>IF(記入用!M2386="","",記入用!M2386)</f>
        <v/>
      </c>
      <c r="Q2386" s="28" t="str">
        <f>IF(記入用!L2386="","",記入用!L2386)</f>
        <v/>
      </c>
      <c r="S2386" s="28" t="str">
        <f>IF(記入用!N2386="","",ROUNDUP(記入用!N2386,1))</f>
        <v/>
      </c>
      <c r="U2386" s="28" t="str">
        <f>IF(記入用!O2386="","",ROUNDDOWN(記入用!O2386,0))</f>
        <v/>
      </c>
      <c r="W2386" s="28" t="str">
        <f>IF(記入用!P2386="","",ROUNDDOWN(記入用!P2386,0))</f>
        <v/>
      </c>
    </row>
    <row r="2387" spans="1:23">
      <c r="A2387" s="28" t="str">
        <f>IF(記入用!A2387="","",記入用!A2387)</f>
        <v/>
      </c>
      <c r="B2387" s="28" t="str">
        <f>IF(記入用!B2387="","",記入用!B2387)</f>
        <v/>
      </c>
      <c r="C2387" s="28" t="str">
        <f>IF(記入用!C2387="","",記入用!C2387)</f>
        <v/>
      </c>
      <c r="D2387" s="28" t="str">
        <f>IF(記入用!D2387="","",記入用!D2387)</f>
        <v/>
      </c>
      <c r="E2387" s="28" t="str">
        <f>IF(記入用!E2387="","",記入用!E2387)</f>
        <v/>
      </c>
      <c r="F2387" s="28" t="str">
        <f>IF(記入用!F2387="","",記入用!F2387)</f>
        <v/>
      </c>
      <c r="G2387" s="28" t="str">
        <f>IF(OR(記入用!G2387=0,記入用!H2387=0),"",ROUND((記入用!G2387+記入用!H2387)/2,0))</f>
        <v/>
      </c>
      <c r="I2387" s="28" t="str">
        <f>IF(記入用!I2387="","",記入用!I2387)</f>
        <v/>
      </c>
      <c r="K2387" s="28" t="str">
        <f>IF(記入用!J2387="","",ROUNDDOWN(記入用!J2387,0))</f>
        <v/>
      </c>
      <c r="M2387" s="28" t="str">
        <f>IF(記入用!K2387="","",記入用!K2387)</f>
        <v/>
      </c>
      <c r="O2387" s="28" t="str">
        <f>IF(記入用!M2387="","",記入用!M2387)</f>
        <v/>
      </c>
      <c r="Q2387" s="28" t="str">
        <f>IF(記入用!L2387="","",記入用!L2387)</f>
        <v/>
      </c>
      <c r="S2387" s="28" t="str">
        <f>IF(記入用!N2387="","",ROUNDUP(記入用!N2387,1))</f>
        <v/>
      </c>
      <c r="U2387" s="28" t="str">
        <f>IF(記入用!O2387="","",ROUNDDOWN(記入用!O2387,0))</f>
        <v/>
      </c>
      <c r="W2387" s="28" t="str">
        <f>IF(記入用!P2387="","",ROUNDDOWN(記入用!P2387,0))</f>
        <v/>
      </c>
    </row>
    <row r="2388" spans="1:23">
      <c r="A2388" s="28" t="str">
        <f>IF(記入用!A2388="","",記入用!A2388)</f>
        <v/>
      </c>
      <c r="B2388" s="28" t="str">
        <f>IF(記入用!B2388="","",記入用!B2388)</f>
        <v/>
      </c>
      <c r="C2388" s="28" t="str">
        <f>IF(記入用!C2388="","",記入用!C2388)</f>
        <v/>
      </c>
      <c r="D2388" s="28" t="str">
        <f>IF(記入用!D2388="","",記入用!D2388)</f>
        <v/>
      </c>
      <c r="E2388" s="28" t="str">
        <f>IF(記入用!E2388="","",記入用!E2388)</f>
        <v/>
      </c>
      <c r="F2388" s="28" t="str">
        <f>IF(記入用!F2388="","",記入用!F2388)</f>
        <v/>
      </c>
      <c r="G2388" s="28" t="str">
        <f>IF(OR(記入用!G2388=0,記入用!H2388=0),"",ROUND((記入用!G2388+記入用!H2388)/2,0))</f>
        <v/>
      </c>
      <c r="I2388" s="28" t="str">
        <f>IF(記入用!I2388="","",記入用!I2388)</f>
        <v/>
      </c>
      <c r="K2388" s="28" t="str">
        <f>IF(記入用!J2388="","",ROUNDDOWN(記入用!J2388,0))</f>
        <v/>
      </c>
      <c r="M2388" s="28" t="str">
        <f>IF(記入用!K2388="","",記入用!K2388)</f>
        <v/>
      </c>
      <c r="O2388" s="28" t="str">
        <f>IF(記入用!M2388="","",記入用!M2388)</f>
        <v/>
      </c>
      <c r="Q2388" s="28" t="str">
        <f>IF(記入用!L2388="","",記入用!L2388)</f>
        <v/>
      </c>
      <c r="S2388" s="28" t="str">
        <f>IF(記入用!N2388="","",ROUNDUP(記入用!N2388,1))</f>
        <v/>
      </c>
      <c r="U2388" s="28" t="str">
        <f>IF(記入用!O2388="","",ROUNDDOWN(記入用!O2388,0))</f>
        <v/>
      </c>
      <c r="W2388" s="28" t="str">
        <f>IF(記入用!P2388="","",ROUNDDOWN(記入用!P2388,0))</f>
        <v/>
      </c>
    </row>
    <row r="2389" spans="1:23">
      <c r="A2389" s="28" t="str">
        <f>IF(記入用!A2389="","",記入用!A2389)</f>
        <v/>
      </c>
      <c r="B2389" s="28" t="str">
        <f>IF(記入用!B2389="","",記入用!B2389)</f>
        <v/>
      </c>
      <c r="C2389" s="28" t="str">
        <f>IF(記入用!C2389="","",記入用!C2389)</f>
        <v/>
      </c>
      <c r="D2389" s="28" t="str">
        <f>IF(記入用!D2389="","",記入用!D2389)</f>
        <v/>
      </c>
      <c r="E2389" s="28" t="str">
        <f>IF(記入用!E2389="","",記入用!E2389)</f>
        <v/>
      </c>
      <c r="F2389" s="28" t="str">
        <f>IF(記入用!F2389="","",記入用!F2389)</f>
        <v/>
      </c>
      <c r="G2389" s="28" t="str">
        <f>IF(OR(記入用!G2389=0,記入用!H2389=0),"",ROUND((記入用!G2389+記入用!H2389)/2,0))</f>
        <v/>
      </c>
      <c r="I2389" s="28" t="str">
        <f>IF(記入用!I2389="","",記入用!I2389)</f>
        <v/>
      </c>
      <c r="K2389" s="28" t="str">
        <f>IF(記入用!J2389="","",ROUNDDOWN(記入用!J2389,0))</f>
        <v/>
      </c>
      <c r="M2389" s="28" t="str">
        <f>IF(記入用!K2389="","",記入用!K2389)</f>
        <v/>
      </c>
      <c r="O2389" s="28" t="str">
        <f>IF(記入用!M2389="","",記入用!M2389)</f>
        <v/>
      </c>
      <c r="Q2389" s="28" t="str">
        <f>IF(記入用!L2389="","",記入用!L2389)</f>
        <v/>
      </c>
      <c r="S2389" s="28" t="str">
        <f>IF(記入用!N2389="","",ROUNDUP(記入用!N2389,1))</f>
        <v/>
      </c>
      <c r="U2389" s="28" t="str">
        <f>IF(記入用!O2389="","",ROUNDDOWN(記入用!O2389,0))</f>
        <v/>
      </c>
      <c r="W2389" s="28" t="str">
        <f>IF(記入用!P2389="","",ROUNDDOWN(記入用!P2389,0))</f>
        <v/>
      </c>
    </row>
    <row r="2390" spans="1:23">
      <c r="A2390" s="28" t="str">
        <f>IF(記入用!A2390="","",記入用!A2390)</f>
        <v/>
      </c>
      <c r="B2390" s="28" t="str">
        <f>IF(記入用!B2390="","",記入用!B2390)</f>
        <v/>
      </c>
      <c r="C2390" s="28" t="str">
        <f>IF(記入用!C2390="","",記入用!C2390)</f>
        <v/>
      </c>
      <c r="D2390" s="28" t="str">
        <f>IF(記入用!D2390="","",記入用!D2390)</f>
        <v/>
      </c>
      <c r="E2390" s="28" t="str">
        <f>IF(記入用!E2390="","",記入用!E2390)</f>
        <v/>
      </c>
      <c r="F2390" s="28" t="str">
        <f>IF(記入用!F2390="","",記入用!F2390)</f>
        <v/>
      </c>
      <c r="G2390" s="28" t="str">
        <f>IF(OR(記入用!G2390=0,記入用!H2390=0),"",ROUND((記入用!G2390+記入用!H2390)/2,0))</f>
        <v/>
      </c>
      <c r="I2390" s="28" t="str">
        <f>IF(記入用!I2390="","",記入用!I2390)</f>
        <v/>
      </c>
      <c r="K2390" s="28" t="str">
        <f>IF(記入用!J2390="","",ROUNDDOWN(記入用!J2390,0))</f>
        <v/>
      </c>
      <c r="M2390" s="28" t="str">
        <f>IF(記入用!K2390="","",記入用!K2390)</f>
        <v/>
      </c>
      <c r="O2390" s="28" t="str">
        <f>IF(記入用!M2390="","",記入用!M2390)</f>
        <v/>
      </c>
      <c r="Q2390" s="28" t="str">
        <f>IF(記入用!L2390="","",記入用!L2390)</f>
        <v/>
      </c>
      <c r="S2390" s="28" t="str">
        <f>IF(記入用!N2390="","",ROUNDUP(記入用!N2390,1))</f>
        <v/>
      </c>
      <c r="U2390" s="28" t="str">
        <f>IF(記入用!O2390="","",ROUNDDOWN(記入用!O2390,0))</f>
        <v/>
      </c>
      <c r="W2390" s="28" t="str">
        <f>IF(記入用!P2390="","",ROUNDDOWN(記入用!P2390,0))</f>
        <v/>
      </c>
    </row>
    <row r="2391" spans="1:23">
      <c r="A2391" s="28" t="str">
        <f>IF(記入用!A2391="","",記入用!A2391)</f>
        <v/>
      </c>
      <c r="B2391" s="28" t="str">
        <f>IF(記入用!B2391="","",記入用!B2391)</f>
        <v/>
      </c>
      <c r="C2391" s="28" t="str">
        <f>IF(記入用!C2391="","",記入用!C2391)</f>
        <v/>
      </c>
      <c r="D2391" s="28" t="str">
        <f>IF(記入用!D2391="","",記入用!D2391)</f>
        <v/>
      </c>
      <c r="E2391" s="28" t="str">
        <f>IF(記入用!E2391="","",記入用!E2391)</f>
        <v/>
      </c>
      <c r="F2391" s="28" t="str">
        <f>IF(記入用!F2391="","",記入用!F2391)</f>
        <v/>
      </c>
      <c r="G2391" s="28" t="str">
        <f>IF(OR(記入用!G2391=0,記入用!H2391=0),"",ROUND((記入用!G2391+記入用!H2391)/2,0))</f>
        <v/>
      </c>
      <c r="I2391" s="28" t="str">
        <f>IF(記入用!I2391="","",記入用!I2391)</f>
        <v/>
      </c>
      <c r="K2391" s="28" t="str">
        <f>IF(記入用!J2391="","",ROUNDDOWN(記入用!J2391,0))</f>
        <v/>
      </c>
      <c r="M2391" s="28" t="str">
        <f>IF(記入用!K2391="","",記入用!K2391)</f>
        <v/>
      </c>
      <c r="O2391" s="28" t="str">
        <f>IF(記入用!M2391="","",記入用!M2391)</f>
        <v/>
      </c>
      <c r="Q2391" s="28" t="str">
        <f>IF(記入用!L2391="","",記入用!L2391)</f>
        <v/>
      </c>
      <c r="S2391" s="28" t="str">
        <f>IF(記入用!N2391="","",ROUNDUP(記入用!N2391,1))</f>
        <v/>
      </c>
      <c r="U2391" s="28" t="str">
        <f>IF(記入用!O2391="","",ROUNDDOWN(記入用!O2391,0))</f>
        <v/>
      </c>
      <c r="W2391" s="28" t="str">
        <f>IF(記入用!P2391="","",ROUNDDOWN(記入用!P2391,0))</f>
        <v/>
      </c>
    </row>
    <row r="2392" spans="1:23">
      <c r="A2392" s="28" t="str">
        <f>IF(記入用!A2392="","",記入用!A2392)</f>
        <v/>
      </c>
      <c r="B2392" s="28" t="str">
        <f>IF(記入用!B2392="","",記入用!B2392)</f>
        <v/>
      </c>
      <c r="C2392" s="28" t="str">
        <f>IF(記入用!C2392="","",記入用!C2392)</f>
        <v/>
      </c>
      <c r="D2392" s="28" t="str">
        <f>IF(記入用!D2392="","",記入用!D2392)</f>
        <v/>
      </c>
      <c r="E2392" s="28" t="str">
        <f>IF(記入用!E2392="","",記入用!E2392)</f>
        <v/>
      </c>
      <c r="F2392" s="28" t="str">
        <f>IF(記入用!F2392="","",記入用!F2392)</f>
        <v/>
      </c>
      <c r="G2392" s="28" t="str">
        <f>IF(OR(記入用!G2392=0,記入用!H2392=0),"",ROUND((記入用!G2392+記入用!H2392)/2,0))</f>
        <v/>
      </c>
      <c r="I2392" s="28" t="str">
        <f>IF(記入用!I2392="","",記入用!I2392)</f>
        <v/>
      </c>
      <c r="K2392" s="28" t="str">
        <f>IF(記入用!J2392="","",ROUNDDOWN(記入用!J2392,0))</f>
        <v/>
      </c>
      <c r="M2392" s="28" t="str">
        <f>IF(記入用!K2392="","",記入用!K2392)</f>
        <v/>
      </c>
      <c r="O2392" s="28" t="str">
        <f>IF(記入用!M2392="","",記入用!M2392)</f>
        <v/>
      </c>
      <c r="Q2392" s="28" t="str">
        <f>IF(記入用!L2392="","",記入用!L2392)</f>
        <v/>
      </c>
      <c r="S2392" s="28" t="str">
        <f>IF(記入用!N2392="","",ROUNDUP(記入用!N2392,1))</f>
        <v/>
      </c>
      <c r="U2392" s="28" t="str">
        <f>IF(記入用!O2392="","",ROUNDDOWN(記入用!O2392,0))</f>
        <v/>
      </c>
      <c r="W2392" s="28" t="str">
        <f>IF(記入用!P2392="","",ROUNDDOWN(記入用!P2392,0))</f>
        <v/>
      </c>
    </row>
    <row r="2393" spans="1:23">
      <c r="A2393" s="28" t="str">
        <f>IF(記入用!A2393="","",記入用!A2393)</f>
        <v/>
      </c>
      <c r="B2393" s="28" t="str">
        <f>IF(記入用!B2393="","",記入用!B2393)</f>
        <v/>
      </c>
      <c r="C2393" s="28" t="str">
        <f>IF(記入用!C2393="","",記入用!C2393)</f>
        <v/>
      </c>
      <c r="D2393" s="28" t="str">
        <f>IF(記入用!D2393="","",記入用!D2393)</f>
        <v/>
      </c>
      <c r="E2393" s="28" t="str">
        <f>IF(記入用!E2393="","",記入用!E2393)</f>
        <v/>
      </c>
      <c r="F2393" s="28" t="str">
        <f>IF(記入用!F2393="","",記入用!F2393)</f>
        <v/>
      </c>
      <c r="G2393" s="28" t="str">
        <f>IF(OR(記入用!G2393=0,記入用!H2393=0),"",ROUND((記入用!G2393+記入用!H2393)/2,0))</f>
        <v/>
      </c>
      <c r="I2393" s="28" t="str">
        <f>IF(記入用!I2393="","",記入用!I2393)</f>
        <v/>
      </c>
      <c r="K2393" s="28" t="str">
        <f>IF(記入用!J2393="","",ROUNDDOWN(記入用!J2393,0))</f>
        <v/>
      </c>
      <c r="M2393" s="28" t="str">
        <f>IF(記入用!K2393="","",記入用!K2393)</f>
        <v/>
      </c>
      <c r="O2393" s="28" t="str">
        <f>IF(記入用!M2393="","",記入用!M2393)</f>
        <v/>
      </c>
      <c r="Q2393" s="28" t="str">
        <f>IF(記入用!L2393="","",記入用!L2393)</f>
        <v/>
      </c>
      <c r="S2393" s="28" t="str">
        <f>IF(記入用!N2393="","",ROUNDUP(記入用!N2393,1))</f>
        <v/>
      </c>
      <c r="U2393" s="28" t="str">
        <f>IF(記入用!O2393="","",ROUNDDOWN(記入用!O2393,0))</f>
        <v/>
      </c>
      <c r="W2393" s="28" t="str">
        <f>IF(記入用!P2393="","",ROUNDDOWN(記入用!P2393,0))</f>
        <v/>
      </c>
    </row>
    <row r="2394" spans="1:23">
      <c r="A2394" s="28" t="str">
        <f>IF(記入用!A2394="","",記入用!A2394)</f>
        <v/>
      </c>
      <c r="B2394" s="28" t="str">
        <f>IF(記入用!B2394="","",記入用!B2394)</f>
        <v/>
      </c>
      <c r="C2394" s="28" t="str">
        <f>IF(記入用!C2394="","",記入用!C2394)</f>
        <v/>
      </c>
      <c r="D2394" s="28" t="str">
        <f>IF(記入用!D2394="","",記入用!D2394)</f>
        <v/>
      </c>
      <c r="E2394" s="28" t="str">
        <f>IF(記入用!E2394="","",記入用!E2394)</f>
        <v/>
      </c>
      <c r="F2394" s="28" t="str">
        <f>IF(記入用!F2394="","",記入用!F2394)</f>
        <v/>
      </c>
      <c r="G2394" s="28" t="str">
        <f>IF(OR(記入用!G2394=0,記入用!H2394=0),"",ROUND((記入用!G2394+記入用!H2394)/2,0))</f>
        <v/>
      </c>
      <c r="I2394" s="28" t="str">
        <f>IF(記入用!I2394="","",記入用!I2394)</f>
        <v/>
      </c>
      <c r="K2394" s="28" t="str">
        <f>IF(記入用!J2394="","",ROUNDDOWN(記入用!J2394,0))</f>
        <v/>
      </c>
      <c r="M2394" s="28" t="str">
        <f>IF(記入用!K2394="","",記入用!K2394)</f>
        <v/>
      </c>
      <c r="O2394" s="28" t="str">
        <f>IF(記入用!M2394="","",記入用!M2394)</f>
        <v/>
      </c>
      <c r="Q2394" s="28" t="str">
        <f>IF(記入用!L2394="","",記入用!L2394)</f>
        <v/>
      </c>
      <c r="S2394" s="28" t="str">
        <f>IF(記入用!N2394="","",ROUNDUP(記入用!N2394,1))</f>
        <v/>
      </c>
      <c r="U2394" s="28" t="str">
        <f>IF(記入用!O2394="","",ROUNDDOWN(記入用!O2394,0))</f>
        <v/>
      </c>
      <c r="W2394" s="28" t="str">
        <f>IF(記入用!P2394="","",ROUNDDOWN(記入用!P2394,0))</f>
        <v/>
      </c>
    </row>
    <row r="2395" spans="1:23">
      <c r="A2395" s="28" t="str">
        <f>IF(記入用!A2395="","",記入用!A2395)</f>
        <v/>
      </c>
      <c r="B2395" s="28" t="str">
        <f>IF(記入用!B2395="","",記入用!B2395)</f>
        <v/>
      </c>
      <c r="C2395" s="28" t="str">
        <f>IF(記入用!C2395="","",記入用!C2395)</f>
        <v/>
      </c>
      <c r="D2395" s="28" t="str">
        <f>IF(記入用!D2395="","",記入用!D2395)</f>
        <v/>
      </c>
      <c r="E2395" s="28" t="str">
        <f>IF(記入用!E2395="","",記入用!E2395)</f>
        <v/>
      </c>
      <c r="F2395" s="28" t="str">
        <f>IF(記入用!F2395="","",記入用!F2395)</f>
        <v/>
      </c>
      <c r="G2395" s="28" t="str">
        <f>IF(OR(記入用!G2395=0,記入用!H2395=0),"",ROUND((記入用!G2395+記入用!H2395)/2,0))</f>
        <v/>
      </c>
      <c r="I2395" s="28" t="str">
        <f>IF(記入用!I2395="","",記入用!I2395)</f>
        <v/>
      </c>
      <c r="K2395" s="28" t="str">
        <f>IF(記入用!J2395="","",ROUNDDOWN(記入用!J2395,0))</f>
        <v/>
      </c>
      <c r="M2395" s="28" t="str">
        <f>IF(記入用!K2395="","",記入用!K2395)</f>
        <v/>
      </c>
      <c r="O2395" s="28" t="str">
        <f>IF(記入用!M2395="","",記入用!M2395)</f>
        <v/>
      </c>
      <c r="Q2395" s="28" t="str">
        <f>IF(記入用!L2395="","",記入用!L2395)</f>
        <v/>
      </c>
      <c r="S2395" s="28" t="str">
        <f>IF(記入用!N2395="","",ROUNDUP(記入用!N2395,1))</f>
        <v/>
      </c>
      <c r="U2395" s="28" t="str">
        <f>IF(記入用!O2395="","",ROUNDDOWN(記入用!O2395,0))</f>
        <v/>
      </c>
      <c r="W2395" s="28" t="str">
        <f>IF(記入用!P2395="","",ROUNDDOWN(記入用!P2395,0))</f>
        <v/>
      </c>
    </row>
    <row r="2396" spans="1:23">
      <c r="A2396" s="28" t="str">
        <f>IF(記入用!A2396="","",記入用!A2396)</f>
        <v/>
      </c>
      <c r="B2396" s="28" t="str">
        <f>IF(記入用!B2396="","",記入用!B2396)</f>
        <v/>
      </c>
      <c r="C2396" s="28" t="str">
        <f>IF(記入用!C2396="","",記入用!C2396)</f>
        <v/>
      </c>
      <c r="D2396" s="28" t="str">
        <f>IF(記入用!D2396="","",記入用!D2396)</f>
        <v/>
      </c>
      <c r="E2396" s="28" t="str">
        <f>IF(記入用!E2396="","",記入用!E2396)</f>
        <v/>
      </c>
      <c r="F2396" s="28" t="str">
        <f>IF(記入用!F2396="","",記入用!F2396)</f>
        <v/>
      </c>
      <c r="G2396" s="28" t="str">
        <f>IF(OR(記入用!G2396=0,記入用!H2396=0),"",ROUND((記入用!G2396+記入用!H2396)/2,0))</f>
        <v/>
      </c>
      <c r="I2396" s="28" t="str">
        <f>IF(記入用!I2396="","",記入用!I2396)</f>
        <v/>
      </c>
      <c r="K2396" s="28" t="str">
        <f>IF(記入用!J2396="","",ROUNDDOWN(記入用!J2396,0))</f>
        <v/>
      </c>
      <c r="M2396" s="28" t="str">
        <f>IF(記入用!K2396="","",記入用!K2396)</f>
        <v/>
      </c>
      <c r="O2396" s="28" t="str">
        <f>IF(記入用!M2396="","",記入用!M2396)</f>
        <v/>
      </c>
      <c r="Q2396" s="28" t="str">
        <f>IF(記入用!L2396="","",記入用!L2396)</f>
        <v/>
      </c>
      <c r="S2396" s="28" t="str">
        <f>IF(記入用!N2396="","",ROUNDUP(記入用!N2396,1))</f>
        <v/>
      </c>
      <c r="U2396" s="28" t="str">
        <f>IF(記入用!O2396="","",ROUNDDOWN(記入用!O2396,0))</f>
        <v/>
      </c>
      <c r="W2396" s="28" t="str">
        <f>IF(記入用!P2396="","",ROUNDDOWN(記入用!P2396,0))</f>
        <v/>
      </c>
    </row>
    <row r="2397" spans="1:23">
      <c r="A2397" s="28" t="str">
        <f>IF(記入用!A2397="","",記入用!A2397)</f>
        <v/>
      </c>
      <c r="B2397" s="28" t="str">
        <f>IF(記入用!B2397="","",記入用!B2397)</f>
        <v/>
      </c>
      <c r="C2397" s="28" t="str">
        <f>IF(記入用!C2397="","",記入用!C2397)</f>
        <v/>
      </c>
      <c r="D2397" s="28" t="str">
        <f>IF(記入用!D2397="","",記入用!D2397)</f>
        <v/>
      </c>
      <c r="E2397" s="28" t="str">
        <f>IF(記入用!E2397="","",記入用!E2397)</f>
        <v/>
      </c>
      <c r="F2397" s="28" t="str">
        <f>IF(記入用!F2397="","",記入用!F2397)</f>
        <v/>
      </c>
      <c r="G2397" s="28" t="str">
        <f>IF(OR(記入用!G2397=0,記入用!H2397=0),"",ROUND((記入用!G2397+記入用!H2397)/2,0))</f>
        <v/>
      </c>
      <c r="I2397" s="28" t="str">
        <f>IF(記入用!I2397="","",記入用!I2397)</f>
        <v/>
      </c>
      <c r="K2397" s="28" t="str">
        <f>IF(記入用!J2397="","",ROUNDDOWN(記入用!J2397,0))</f>
        <v/>
      </c>
      <c r="M2397" s="28" t="str">
        <f>IF(記入用!K2397="","",記入用!K2397)</f>
        <v/>
      </c>
      <c r="O2397" s="28" t="str">
        <f>IF(記入用!M2397="","",記入用!M2397)</f>
        <v/>
      </c>
      <c r="Q2397" s="28" t="str">
        <f>IF(記入用!L2397="","",記入用!L2397)</f>
        <v/>
      </c>
      <c r="S2397" s="28" t="str">
        <f>IF(記入用!N2397="","",ROUNDUP(記入用!N2397,1))</f>
        <v/>
      </c>
      <c r="U2397" s="28" t="str">
        <f>IF(記入用!O2397="","",ROUNDDOWN(記入用!O2397,0))</f>
        <v/>
      </c>
      <c r="W2397" s="28" t="str">
        <f>IF(記入用!P2397="","",ROUNDDOWN(記入用!P2397,0))</f>
        <v/>
      </c>
    </row>
    <row r="2398" spans="1:23">
      <c r="A2398" s="28" t="str">
        <f>IF(記入用!A2398="","",記入用!A2398)</f>
        <v/>
      </c>
      <c r="B2398" s="28" t="str">
        <f>IF(記入用!B2398="","",記入用!B2398)</f>
        <v/>
      </c>
      <c r="C2398" s="28" t="str">
        <f>IF(記入用!C2398="","",記入用!C2398)</f>
        <v/>
      </c>
      <c r="D2398" s="28" t="str">
        <f>IF(記入用!D2398="","",記入用!D2398)</f>
        <v/>
      </c>
      <c r="E2398" s="28" t="str">
        <f>IF(記入用!E2398="","",記入用!E2398)</f>
        <v/>
      </c>
      <c r="F2398" s="28" t="str">
        <f>IF(記入用!F2398="","",記入用!F2398)</f>
        <v/>
      </c>
      <c r="G2398" s="28" t="str">
        <f>IF(OR(記入用!G2398=0,記入用!H2398=0),"",ROUND((記入用!G2398+記入用!H2398)/2,0))</f>
        <v/>
      </c>
      <c r="I2398" s="28" t="str">
        <f>IF(記入用!I2398="","",記入用!I2398)</f>
        <v/>
      </c>
      <c r="K2398" s="28" t="str">
        <f>IF(記入用!J2398="","",ROUNDDOWN(記入用!J2398,0))</f>
        <v/>
      </c>
      <c r="M2398" s="28" t="str">
        <f>IF(記入用!K2398="","",記入用!K2398)</f>
        <v/>
      </c>
      <c r="O2398" s="28" t="str">
        <f>IF(記入用!M2398="","",記入用!M2398)</f>
        <v/>
      </c>
      <c r="Q2398" s="28" t="str">
        <f>IF(記入用!L2398="","",記入用!L2398)</f>
        <v/>
      </c>
      <c r="S2398" s="28" t="str">
        <f>IF(記入用!N2398="","",ROUNDUP(記入用!N2398,1))</f>
        <v/>
      </c>
      <c r="U2398" s="28" t="str">
        <f>IF(記入用!O2398="","",ROUNDDOWN(記入用!O2398,0))</f>
        <v/>
      </c>
      <c r="W2398" s="28" t="str">
        <f>IF(記入用!P2398="","",ROUNDDOWN(記入用!P2398,0))</f>
        <v/>
      </c>
    </row>
    <row r="2399" spans="1:23">
      <c r="A2399" s="28" t="str">
        <f>IF(記入用!A2399="","",記入用!A2399)</f>
        <v/>
      </c>
      <c r="B2399" s="28" t="str">
        <f>IF(記入用!B2399="","",記入用!B2399)</f>
        <v/>
      </c>
      <c r="C2399" s="28" t="str">
        <f>IF(記入用!C2399="","",記入用!C2399)</f>
        <v/>
      </c>
      <c r="D2399" s="28" t="str">
        <f>IF(記入用!D2399="","",記入用!D2399)</f>
        <v/>
      </c>
      <c r="E2399" s="28" t="str">
        <f>IF(記入用!E2399="","",記入用!E2399)</f>
        <v/>
      </c>
      <c r="F2399" s="28" t="str">
        <f>IF(記入用!F2399="","",記入用!F2399)</f>
        <v/>
      </c>
      <c r="G2399" s="28" t="str">
        <f>IF(OR(記入用!G2399=0,記入用!H2399=0),"",ROUND((記入用!G2399+記入用!H2399)/2,0))</f>
        <v/>
      </c>
      <c r="I2399" s="28" t="str">
        <f>IF(記入用!I2399="","",記入用!I2399)</f>
        <v/>
      </c>
      <c r="K2399" s="28" t="str">
        <f>IF(記入用!J2399="","",ROUNDDOWN(記入用!J2399,0))</f>
        <v/>
      </c>
      <c r="M2399" s="28" t="str">
        <f>IF(記入用!K2399="","",記入用!K2399)</f>
        <v/>
      </c>
      <c r="O2399" s="28" t="str">
        <f>IF(記入用!M2399="","",記入用!M2399)</f>
        <v/>
      </c>
      <c r="Q2399" s="28" t="str">
        <f>IF(記入用!L2399="","",記入用!L2399)</f>
        <v/>
      </c>
      <c r="S2399" s="28" t="str">
        <f>IF(記入用!N2399="","",ROUNDUP(記入用!N2399,1))</f>
        <v/>
      </c>
      <c r="U2399" s="28" t="str">
        <f>IF(記入用!O2399="","",ROUNDDOWN(記入用!O2399,0))</f>
        <v/>
      </c>
      <c r="W2399" s="28" t="str">
        <f>IF(記入用!P2399="","",ROUNDDOWN(記入用!P2399,0))</f>
        <v/>
      </c>
    </row>
    <row r="2400" spans="1:23">
      <c r="A2400" s="28" t="str">
        <f>IF(記入用!A2400="","",記入用!A2400)</f>
        <v/>
      </c>
      <c r="B2400" s="28" t="str">
        <f>IF(記入用!B2400="","",記入用!B2400)</f>
        <v/>
      </c>
      <c r="C2400" s="28" t="str">
        <f>IF(記入用!C2400="","",記入用!C2400)</f>
        <v/>
      </c>
      <c r="D2400" s="28" t="str">
        <f>IF(記入用!D2400="","",記入用!D2400)</f>
        <v/>
      </c>
      <c r="E2400" s="28" t="str">
        <f>IF(記入用!E2400="","",記入用!E2400)</f>
        <v/>
      </c>
      <c r="F2400" s="28" t="str">
        <f>IF(記入用!F2400="","",記入用!F2400)</f>
        <v/>
      </c>
      <c r="G2400" s="28" t="str">
        <f>IF(OR(記入用!G2400=0,記入用!H2400=0),"",ROUND((記入用!G2400+記入用!H2400)/2,0))</f>
        <v/>
      </c>
      <c r="I2400" s="28" t="str">
        <f>IF(記入用!I2400="","",記入用!I2400)</f>
        <v/>
      </c>
      <c r="K2400" s="28" t="str">
        <f>IF(記入用!J2400="","",ROUNDDOWN(記入用!J2400,0))</f>
        <v/>
      </c>
      <c r="M2400" s="28" t="str">
        <f>IF(記入用!K2400="","",記入用!K2400)</f>
        <v/>
      </c>
      <c r="O2400" s="28" t="str">
        <f>IF(記入用!M2400="","",記入用!M2400)</f>
        <v/>
      </c>
      <c r="Q2400" s="28" t="str">
        <f>IF(記入用!L2400="","",記入用!L2400)</f>
        <v/>
      </c>
      <c r="S2400" s="28" t="str">
        <f>IF(記入用!N2400="","",ROUNDUP(記入用!N2400,1))</f>
        <v/>
      </c>
      <c r="U2400" s="28" t="str">
        <f>IF(記入用!O2400="","",ROUNDDOWN(記入用!O2400,0))</f>
        <v/>
      </c>
      <c r="W2400" s="28" t="str">
        <f>IF(記入用!P2400="","",ROUNDDOWN(記入用!P2400,0))</f>
        <v/>
      </c>
    </row>
    <row r="2401" spans="1:23">
      <c r="A2401" s="28" t="str">
        <f>IF(記入用!A2401="","",記入用!A2401)</f>
        <v/>
      </c>
      <c r="B2401" s="28" t="str">
        <f>IF(記入用!B2401="","",記入用!B2401)</f>
        <v/>
      </c>
      <c r="C2401" s="28" t="str">
        <f>IF(記入用!C2401="","",記入用!C2401)</f>
        <v/>
      </c>
      <c r="D2401" s="28" t="str">
        <f>IF(記入用!D2401="","",記入用!D2401)</f>
        <v/>
      </c>
      <c r="E2401" s="28" t="str">
        <f>IF(記入用!E2401="","",記入用!E2401)</f>
        <v/>
      </c>
      <c r="F2401" s="28" t="str">
        <f>IF(記入用!F2401="","",記入用!F2401)</f>
        <v/>
      </c>
      <c r="G2401" s="28" t="str">
        <f>IF(OR(記入用!G2401=0,記入用!H2401=0),"",ROUND((記入用!G2401+記入用!H2401)/2,0))</f>
        <v/>
      </c>
      <c r="I2401" s="28" t="str">
        <f>IF(記入用!I2401="","",記入用!I2401)</f>
        <v/>
      </c>
      <c r="K2401" s="28" t="str">
        <f>IF(記入用!J2401="","",ROUNDDOWN(記入用!J2401,0))</f>
        <v/>
      </c>
      <c r="M2401" s="28" t="str">
        <f>IF(記入用!K2401="","",記入用!K2401)</f>
        <v/>
      </c>
      <c r="O2401" s="28" t="str">
        <f>IF(記入用!M2401="","",記入用!M2401)</f>
        <v/>
      </c>
      <c r="Q2401" s="28" t="str">
        <f>IF(記入用!L2401="","",記入用!L2401)</f>
        <v/>
      </c>
      <c r="S2401" s="28" t="str">
        <f>IF(記入用!N2401="","",ROUNDUP(記入用!N2401,1))</f>
        <v/>
      </c>
      <c r="U2401" s="28" t="str">
        <f>IF(記入用!O2401="","",ROUNDDOWN(記入用!O2401,0))</f>
        <v/>
      </c>
      <c r="W2401" s="28" t="str">
        <f>IF(記入用!P2401="","",ROUNDDOWN(記入用!P2401,0))</f>
        <v/>
      </c>
    </row>
    <row r="2402" spans="1:23">
      <c r="A2402" s="28" t="str">
        <f>IF(記入用!A2402="","",記入用!A2402)</f>
        <v/>
      </c>
      <c r="B2402" s="28" t="str">
        <f>IF(記入用!B2402="","",記入用!B2402)</f>
        <v/>
      </c>
      <c r="C2402" s="28" t="str">
        <f>IF(記入用!C2402="","",記入用!C2402)</f>
        <v/>
      </c>
      <c r="D2402" s="28" t="str">
        <f>IF(記入用!D2402="","",記入用!D2402)</f>
        <v/>
      </c>
      <c r="E2402" s="28" t="str">
        <f>IF(記入用!E2402="","",記入用!E2402)</f>
        <v/>
      </c>
      <c r="F2402" s="28" t="str">
        <f>IF(記入用!F2402="","",記入用!F2402)</f>
        <v/>
      </c>
      <c r="G2402" s="28" t="str">
        <f>IF(OR(記入用!G2402=0,記入用!H2402=0),"",ROUND((記入用!G2402+記入用!H2402)/2,0))</f>
        <v/>
      </c>
      <c r="I2402" s="28" t="str">
        <f>IF(記入用!I2402="","",記入用!I2402)</f>
        <v/>
      </c>
      <c r="K2402" s="28" t="str">
        <f>IF(記入用!J2402="","",ROUNDDOWN(記入用!J2402,0))</f>
        <v/>
      </c>
      <c r="M2402" s="28" t="str">
        <f>IF(記入用!K2402="","",記入用!K2402)</f>
        <v/>
      </c>
      <c r="O2402" s="28" t="str">
        <f>IF(記入用!M2402="","",記入用!M2402)</f>
        <v/>
      </c>
      <c r="Q2402" s="28" t="str">
        <f>IF(記入用!L2402="","",記入用!L2402)</f>
        <v/>
      </c>
      <c r="S2402" s="28" t="str">
        <f>IF(記入用!N2402="","",ROUNDUP(記入用!N2402,1))</f>
        <v/>
      </c>
      <c r="U2402" s="28" t="str">
        <f>IF(記入用!O2402="","",ROUNDDOWN(記入用!O2402,0))</f>
        <v/>
      </c>
      <c r="W2402" s="28" t="str">
        <f>IF(記入用!P2402="","",ROUNDDOWN(記入用!P2402,0))</f>
        <v/>
      </c>
    </row>
    <row r="2403" spans="1:23">
      <c r="A2403" s="28" t="str">
        <f>IF(記入用!A2403="","",記入用!A2403)</f>
        <v/>
      </c>
      <c r="B2403" s="28" t="str">
        <f>IF(記入用!B2403="","",記入用!B2403)</f>
        <v/>
      </c>
      <c r="C2403" s="28" t="str">
        <f>IF(記入用!C2403="","",記入用!C2403)</f>
        <v/>
      </c>
      <c r="D2403" s="28" t="str">
        <f>IF(記入用!D2403="","",記入用!D2403)</f>
        <v/>
      </c>
      <c r="E2403" s="28" t="str">
        <f>IF(記入用!E2403="","",記入用!E2403)</f>
        <v/>
      </c>
      <c r="F2403" s="28" t="str">
        <f>IF(記入用!F2403="","",記入用!F2403)</f>
        <v/>
      </c>
      <c r="G2403" s="28" t="str">
        <f>IF(OR(記入用!G2403=0,記入用!H2403=0),"",ROUND((記入用!G2403+記入用!H2403)/2,0))</f>
        <v/>
      </c>
      <c r="I2403" s="28" t="str">
        <f>IF(記入用!I2403="","",記入用!I2403)</f>
        <v/>
      </c>
      <c r="K2403" s="28" t="str">
        <f>IF(記入用!J2403="","",ROUNDDOWN(記入用!J2403,0))</f>
        <v/>
      </c>
      <c r="M2403" s="28" t="str">
        <f>IF(記入用!K2403="","",記入用!K2403)</f>
        <v/>
      </c>
      <c r="O2403" s="28" t="str">
        <f>IF(記入用!M2403="","",記入用!M2403)</f>
        <v/>
      </c>
      <c r="Q2403" s="28" t="str">
        <f>IF(記入用!L2403="","",記入用!L2403)</f>
        <v/>
      </c>
      <c r="S2403" s="28" t="str">
        <f>IF(記入用!N2403="","",ROUNDUP(記入用!N2403,1))</f>
        <v/>
      </c>
      <c r="U2403" s="28" t="str">
        <f>IF(記入用!O2403="","",ROUNDDOWN(記入用!O2403,0))</f>
        <v/>
      </c>
      <c r="W2403" s="28" t="str">
        <f>IF(記入用!P2403="","",ROUNDDOWN(記入用!P2403,0))</f>
        <v/>
      </c>
    </row>
    <row r="2404" spans="1:23">
      <c r="A2404" s="28" t="str">
        <f>IF(記入用!A2404="","",記入用!A2404)</f>
        <v/>
      </c>
      <c r="B2404" s="28" t="str">
        <f>IF(記入用!B2404="","",記入用!B2404)</f>
        <v/>
      </c>
      <c r="C2404" s="28" t="str">
        <f>IF(記入用!C2404="","",記入用!C2404)</f>
        <v/>
      </c>
      <c r="D2404" s="28" t="str">
        <f>IF(記入用!D2404="","",記入用!D2404)</f>
        <v/>
      </c>
      <c r="E2404" s="28" t="str">
        <f>IF(記入用!E2404="","",記入用!E2404)</f>
        <v/>
      </c>
      <c r="F2404" s="28" t="str">
        <f>IF(記入用!F2404="","",記入用!F2404)</f>
        <v/>
      </c>
      <c r="G2404" s="28" t="str">
        <f>IF(OR(記入用!G2404=0,記入用!H2404=0),"",ROUND((記入用!G2404+記入用!H2404)/2,0))</f>
        <v/>
      </c>
      <c r="I2404" s="28" t="str">
        <f>IF(記入用!I2404="","",記入用!I2404)</f>
        <v/>
      </c>
      <c r="K2404" s="28" t="str">
        <f>IF(記入用!J2404="","",ROUNDDOWN(記入用!J2404,0))</f>
        <v/>
      </c>
      <c r="M2404" s="28" t="str">
        <f>IF(記入用!K2404="","",記入用!K2404)</f>
        <v/>
      </c>
      <c r="O2404" s="28" t="str">
        <f>IF(記入用!M2404="","",記入用!M2404)</f>
        <v/>
      </c>
      <c r="Q2404" s="28" t="str">
        <f>IF(記入用!L2404="","",記入用!L2404)</f>
        <v/>
      </c>
      <c r="S2404" s="28" t="str">
        <f>IF(記入用!N2404="","",ROUNDUP(記入用!N2404,1))</f>
        <v/>
      </c>
      <c r="U2404" s="28" t="str">
        <f>IF(記入用!O2404="","",ROUNDDOWN(記入用!O2404,0))</f>
        <v/>
      </c>
      <c r="W2404" s="28" t="str">
        <f>IF(記入用!P2404="","",ROUNDDOWN(記入用!P2404,0))</f>
        <v/>
      </c>
    </row>
    <row r="2405" spans="1:23">
      <c r="A2405" s="28" t="str">
        <f>IF(記入用!A2405="","",記入用!A2405)</f>
        <v/>
      </c>
      <c r="B2405" s="28" t="str">
        <f>IF(記入用!B2405="","",記入用!B2405)</f>
        <v/>
      </c>
      <c r="C2405" s="28" t="str">
        <f>IF(記入用!C2405="","",記入用!C2405)</f>
        <v/>
      </c>
      <c r="D2405" s="28" t="str">
        <f>IF(記入用!D2405="","",記入用!D2405)</f>
        <v/>
      </c>
      <c r="E2405" s="28" t="str">
        <f>IF(記入用!E2405="","",記入用!E2405)</f>
        <v/>
      </c>
      <c r="F2405" s="28" t="str">
        <f>IF(記入用!F2405="","",記入用!F2405)</f>
        <v/>
      </c>
      <c r="G2405" s="28" t="str">
        <f>IF(OR(記入用!G2405=0,記入用!H2405=0),"",ROUND((記入用!G2405+記入用!H2405)/2,0))</f>
        <v/>
      </c>
      <c r="I2405" s="28" t="str">
        <f>IF(記入用!I2405="","",記入用!I2405)</f>
        <v/>
      </c>
      <c r="K2405" s="28" t="str">
        <f>IF(記入用!J2405="","",ROUNDDOWN(記入用!J2405,0))</f>
        <v/>
      </c>
      <c r="M2405" s="28" t="str">
        <f>IF(記入用!K2405="","",記入用!K2405)</f>
        <v/>
      </c>
      <c r="O2405" s="28" t="str">
        <f>IF(記入用!M2405="","",記入用!M2405)</f>
        <v/>
      </c>
      <c r="Q2405" s="28" t="str">
        <f>IF(記入用!L2405="","",記入用!L2405)</f>
        <v/>
      </c>
      <c r="S2405" s="28" t="str">
        <f>IF(記入用!N2405="","",ROUNDUP(記入用!N2405,1))</f>
        <v/>
      </c>
      <c r="U2405" s="28" t="str">
        <f>IF(記入用!O2405="","",ROUNDDOWN(記入用!O2405,0))</f>
        <v/>
      </c>
      <c r="W2405" s="28" t="str">
        <f>IF(記入用!P2405="","",ROUNDDOWN(記入用!P2405,0))</f>
        <v/>
      </c>
    </row>
    <row r="2406" spans="1:23">
      <c r="A2406" s="28" t="str">
        <f>IF(記入用!A2406="","",記入用!A2406)</f>
        <v/>
      </c>
      <c r="B2406" s="28" t="str">
        <f>IF(記入用!B2406="","",記入用!B2406)</f>
        <v/>
      </c>
      <c r="C2406" s="28" t="str">
        <f>IF(記入用!C2406="","",記入用!C2406)</f>
        <v/>
      </c>
      <c r="D2406" s="28" t="str">
        <f>IF(記入用!D2406="","",記入用!D2406)</f>
        <v/>
      </c>
      <c r="E2406" s="28" t="str">
        <f>IF(記入用!E2406="","",記入用!E2406)</f>
        <v/>
      </c>
      <c r="F2406" s="28" t="str">
        <f>IF(記入用!F2406="","",記入用!F2406)</f>
        <v/>
      </c>
      <c r="G2406" s="28" t="str">
        <f>IF(OR(記入用!G2406=0,記入用!H2406=0),"",ROUND((記入用!G2406+記入用!H2406)/2,0))</f>
        <v/>
      </c>
      <c r="I2406" s="28" t="str">
        <f>IF(記入用!I2406="","",記入用!I2406)</f>
        <v/>
      </c>
      <c r="K2406" s="28" t="str">
        <f>IF(記入用!J2406="","",ROUNDDOWN(記入用!J2406,0))</f>
        <v/>
      </c>
      <c r="M2406" s="28" t="str">
        <f>IF(記入用!K2406="","",記入用!K2406)</f>
        <v/>
      </c>
      <c r="O2406" s="28" t="str">
        <f>IF(記入用!M2406="","",記入用!M2406)</f>
        <v/>
      </c>
      <c r="Q2406" s="28" t="str">
        <f>IF(記入用!L2406="","",記入用!L2406)</f>
        <v/>
      </c>
      <c r="S2406" s="28" t="str">
        <f>IF(記入用!N2406="","",ROUNDUP(記入用!N2406,1))</f>
        <v/>
      </c>
      <c r="U2406" s="28" t="str">
        <f>IF(記入用!O2406="","",ROUNDDOWN(記入用!O2406,0))</f>
        <v/>
      </c>
      <c r="W2406" s="28" t="str">
        <f>IF(記入用!P2406="","",ROUNDDOWN(記入用!P2406,0))</f>
        <v/>
      </c>
    </row>
    <row r="2407" spans="1:23">
      <c r="A2407" s="28" t="str">
        <f>IF(記入用!A2407="","",記入用!A2407)</f>
        <v/>
      </c>
      <c r="B2407" s="28" t="str">
        <f>IF(記入用!B2407="","",記入用!B2407)</f>
        <v/>
      </c>
      <c r="C2407" s="28" t="str">
        <f>IF(記入用!C2407="","",記入用!C2407)</f>
        <v/>
      </c>
      <c r="D2407" s="28" t="str">
        <f>IF(記入用!D2407="","",記入用!D2407)</f>
        <v/>
      </c>
      <c r="E2407" s="28" t="str">
        <f>IF(記入用!E2407="","",記入用!E2407)</f>
        <v/>
      </c>
      <c r="F2407" s="28" t="str">
        <f>IF(記入用!F2407="","",記入用!F2407)</f>
        <v/>
      </c>
      <c r="G2407" s="28" t="str">
        <f>IF(OR(記入用!G2407=0,記入用!H2407=0),"",ROUND((記入用!G2407+記入用!H2407)/2,0))</f>
        <v/>
      </c>
      <c r="I2407" s="28" t="str">
        <f>IF(記入用!I2407="","",記入用!I2407)</f>
        <v/>
      </c>
      <c r="K2407" s="28" t="str">
        <f>IF(記入用!J2407="","",ROUNDDOWN(記入用!J2407,0))</f>
        <v/>
      </c>
      <c r="M2407" s="28" t="str">
        <f>IF(記入用!K2407="","",記入用!K2407)</f>
        <v/>
      </c>
      <c r="O2407" s="28" t="str">
        <f>IF(記入用!M2407="","",記入用!M2407)</f>
        <v/>
      </c>
      <c r="Q2407" s="28" t="str">
        <f>IF(記入用!L2407="","",記入用!L2407)</f>
        <v/>
      </c>
      <c r="S2407" s="28" t="str">
        <f>IF(記入用!N2407="","",ROUNDUP(記入用!N2407,1))</f>
        <v/>
      </c>
      <c r="U2407" s="28" t="str">
        <f>IF(記入用!O2407="","",ROUNDDOWN(記入用!O2407,0))</f>
        <v/>
      </c>
      <c r="W2407" s="28" t="str">
        <f>IF(記入用!P2407="","",ROUNDDOWN(記入用!P2407,0))</f>
        <v/>
      </c>
    </row>
    <row r="2408" spans="1:23">
      <c r="A2408" s="28" t="str">
        <f>IF(記入用!A2408="","",記入用!A2408)</f>
        <v/>
      </c>
      <c r="B2408" s="28" t="str">
        <f>IF(記入用!B2408="","",記入用!B2408)</f>
        <v/>
      </c>
      <c r="C2408" s="28" t="str">
        <f>IF(記入用!C2408="","",記入用!C2408)</f>
        <v/>
      </c>
      <c r="D2408" s="28" t="str">
        <f>IF(記入用!D2408="","",記入用!D2408)</f>
        <v/>
      </c>
      <c r="E2408" s="28" t="str">
        <f>IF(記入用!E2408="","",記入用!E2408)</f>
        <v/>
      </c>
      <c r="F2408" s="28" t="str">
        <f>IF(記入用!F2408="","",記入用!F2408)</f>
        <v/>
      </c>
      <c r="G2408" s="28" t="str">
        <f>IF(OR(記入用!G2408=0,記入用!H2408=0),"",ROUND((記入用!G2408+記入用!H2408)/2,0))</f>
        <v/>
      </c>
      <c r="I2408" s="28" t="str">
        <f>IF(記入用!I2408="","",記入用!I2408)</f>
        <v/>
      </c>
      <c r="K2408" s="28" t="str">
        <f>IF(記入用!J2408="","",ROUNDDOWN(記入用!J2408,0))</f>
        <v/>
      </c>
      <c r="M2408" s="28" t="str">
        <f>IF(記入用!K2408="","",記入用!K2408)</f>
        <v/>
      </c>
      <c r="O2408" s="28" t="str">
        <f>IF(記入用!M2408="","",記入用!M2408)</f>
        <v/>
      </c>
      <c r="Q2408" s="28" t="str">
        <f>IF(記入用!L2408="","",記入用!L2408)</f>
        <v/>
      </c>
      <c r="S2408" s="28" t="str">
        <f>IF(記入用!N2408="","",ROUNDUP(記入用!N2408,1))</f>
        <v/>
      </c>
      <c r="U2408" s="28" t="str">
        <f>IF(記入用!O2408="","",ROUNDDOWN(記入用!O2408,0))</f>
        <v/>
      </c>
      <c r="W2408" s="28" t="str">
        <f>IF(記入用!P2408="","",ROUNDDOWN(記入用!P2408,0))</f>
        <v/>
      </c>
    </row>
    <row r="2409" spans="1:23">
      <c r="A2409" s="28" t="str">
        <f>IF(記入用!A2409="","",記入用!A2409)</f>
        <v/>
      </c>
      <c r="B2409" s="28" t="str">
        <f>IF(記入用!B2409="","",記入用!B2409)</f>
        <v/>
      </c>
      <c r="C2409" s="28" t="str">
        <f>IF(記入用!C2409="","",記入用!C2409)</f>
        <v/>
      </c>
      <c r="D2409" s="28" t="str">
        <f>IF(記入用!D2409="","",記入用!D2409)</f>
        <v/>
      </c>
      <c r="E2409" s="28" t="str">
        <f>IF(記入用!E2409="","",記入用!E2409)</f>
        <v/>
      </c>
      <c r="F2409" s="28" t="str">
        <f>IF(記入用!F2409="","",記入用!F2409)</f>
        <v/>
      </c>
      <c r="G2409" s="28" t="str">
        <f>IF(OR(記入用!G2409=0,記入用!H2409=0),"",ROUND((記入用!G2409+記入用!H2409)/2,0))</f>
        <v/>
      </c>
      <c r="I2409" s="28" t="str">
        <f>IF(記入用!I2409="","",記入用!I2409)</f>
        <v/>
      </c>
      <c r="K2409" s="28" t="str">
        <f>IF(記入用!J2409="","",ROUNDDOWN(記入用!J2409,0))</f>
        <v/>
      </c>
      <c r="M2409" s="28" t="str">
        <f>IF(記入用!K2409="","",記入用!K2409)</f>
        <v/>
      </c>
      <c r="O2409" s="28" t="str">
        <f>IF(記入用!M2409="","",記入用!M2409)</f>
        <v/>
      </c>
      <c r="Q2409" s="28" t="str">
        <f>IF(記入用!L2409="","",記入用!L2409)</f>
        <v/>
      </c>
      <c r="S2409" s="28" t="str">
        <f>IF(記入用!N2409="","",ROUNDUP(記入用!N2409,1))</f>
        <v/>
      </c>
      <c r="U2409" s="28" t="str">
        <f>IF(記入用!O2409="","",ROUNDDOWN(記入用!O2409,0))</f>
        <v/>
      </c>
      <c r="W2409" s="28" t="str">
        <f>IF(記入用!P2409="","",ROUNDDOWN(記入用!P2409,0))</f>
        <v/>
      </c>
    </row>
    <row r="2410" spans="1:23">
      <c r="A2410" s="28" t="str">
        <f>IF(記入用!A2410="","",記入用!A2410)</f>
        <v/>
      </c>
      <c r="B2410" s="28" t="str">
        <f>IF(記入用!B2410="","",記入用!B2410)</f>
        <v/>
      </c>
      <c r="C2410" s="28" t="str">
        <f>IF(記入用!C2410="","",記入用!C2410)</f>
        <v/>
      </c>
      <c r="D2410" s="28" t="str">
        <f>IF(記入用!D2410="","",記入用!D2410)</f>
        <v/>
      </c>
      <c r="E2410" s="28" t="str">
        <f>IF(記入用!E2410="","",記入用!E2410)</f>
        <v/>
      </c>
      <c r="F2410" s="28" t="str">
        <f>IF(記入用!F2410="","",記入用!F2410)</f>
        <v/>
      </c>
      <c r="G2410" s="28" t="str">
        <f>IF(OR(記入用!G2410=0,記入用!H2410=0),"",ROUND((記入用!G2410+記入用!H2410)/2,0))</f>
        <v/>
      </c>
      <c r="I2410" s="28" t="str">
        <f>IF(記入用!I2410="","",記入用!I2410)</f>
        <v/>
      </c>
      <c r="K2410" s="28" t="str">
        <f>IF(記入用!J2410="","",ROUNDDOWN(記入用!J2410,0))</f>
        <v/>
      </c>
      <c r="M2410" s="28" t="str">
        <f>IF(記入用!K2410="","",記入用!K2410)</f>
        <v/>
      </c>
      <c r="O2410" s="28" t="str">
        <f>IF(記入用!M2410="","",記入用!M2410)</f>
        <v/>
      </c>
      <c r="Q2410" s="28" t="str">
        <f>IF(記入用!L2410="","",記入用!L2410)</f>
        <v/>
      </c>
      <c r="S2410" s="28" t="str">
        <f>IF(記入用!N2410="","",ROUNDUP(記入用!N2410,1))</f>
        <v/>
      </c>
      <c r="U2410" s="28" t="str">
        <f>IF(記入用!O2410="","",ROUNDDOWN(記入用!O2410,0))</f>
        <v/>
      </c>
      <c r="W2410" s="28" t="str">
        <f>IF(記入用!P2410="","",ROUNDDOWN(記入用!P2410,0))</f>
        <v/>
      </c>
    </row>
    <row r="2411" spans="1:23">
      <c r="A2411" s="28" t="str">
        <f>IF(記入用!A2411="","",記入用!A2411)</f>
        <v/>
      </c>
      <c r="B2411" s="28" t="str">
        <f>IF(記入用!B2411="","",記入用!B2411)</f>
        <v/>
      </c>
      <c r="C2411" s="28" t="str">
        <f>IF(記入用!C2411="","",記入用!C2411)</f>
        <v/>
      </c>
      <c r="D2411" s="28" t="str">
        <f>IF(記入用!D2411="","",記入用!D2411)</f>
        <v/>
      </c>
      <c r="E2411" s="28" t="str">
        <f>IF(記入用!E2411="","",記入用!E2411)</f>
        <v/>
      </c>
      <c r="F2411" s="28" t="str">
        <f>IF(記入用!F2411="","",記入用!F2411)</f>
        <v/>
      </c>
      <c r="G2411" s="28" t="str">
        <f>IF(OR(記入用!G2411=0,記入用!H2411=0),"",ROUND((記入用!G2411+記入用!H2411)/2,0))</f>
        <v/>
      </c>
      <c r="I2411" s="28" t="str">
        <f>IF(記入用!I2411="","",記入用!I2411)</f>
        <v/>
      </c>
      <c r="K2411" s="28" t="str">
        <f>IF(記入用!J2411="","",ROUNDDOWN(記入用!J2411,0))</f>
        <v/>
      </c>
      <c r="M2411" s="28" t="str">
        <f>IF(記入用!K2411="","",記入用!K2411)</f>
        <v/>
      </c>
      <c r="O2411" s="28" t="str">
        <f>IF(記入用!M2411="","",記入用!M2411)</f>
        <v/>
      </c>
      <c r="Q2411" s="28" t="str">
        <f>IF(記入用!L2411="","",記入用!L2411)</f>
        <v/>
      </c>
      <c r="S2411" s="28" t="str">
        <f>IF(記入用!N2411="","",ROUNDUP(記入用!N2411,1))</f>
        <v/>
      </c>
      <c r="U2411" s="28" t="str">
        <f>IF(記入用!O2411="","",ROUNDDOWN(記入用!O2411,0))</f>
        <v/>
      </c>
      <c r="W2411" s="28" t="str">
        <f>IF(記入用!P2411="","",ROUNDDOWN(記入用!P2411,0))</f>
        <v/>
      </c>
    </row>
    <row r="2412" spans="1:23">
      <c r="A2412" s="28" t="str">
        <f>IF(記入用!A2412="","",記入用!A2412)</f>
        <v/>
      </c>
      <c r="B2412" s="28" t="str">
        <f>IF(記入用!B2412="","",記入用!B2412)</f>
        <v/>
      </c>
      <c r="C2412" s="28" t="str">
        <f>IF(記入用!C2412="","",記入用!C2412)</f>
        <v/>
      </c>
      <c r="D2412" s="28" t="str">
        <f>IF(記入用!D2412="","",記入用!D2412)</f>
        <v/>
      </c>
      <c r="E2412" s="28" t="str">
        <f>IF(記入用!E2412="","",記入用!E2412)</f>
        <v/>
      </c>
      <c r="F2412" s="28" t="str">
        <f>IF(記入用!F2412="","",記入用!F2412)</f>
        <v/>
      </c>
      <c r="G2412" s="28" t="str">
        <f>IF(OR(記入用!G2412=0,記入用!H2412=0),"",ROUND((記入用!G2412+記入用!H2412)/2,0))</f>
        <v/>
      </c>
      <c r="I2412" s="28" t="str">
        <f>IF(記入用!I2412="","",記入用!I2412)</f>
        <v/>
      </c>
      <c r="K2412" s="28" t="str">
        <f>IF(記入用!J2412="","",ROUNDDOWN(記入用!J2412,0))</f>
        <v/>
      </c>
      <c r="M2412" s="28" t="str">
        <f>IF(記入用!K2412="","",記入用!K2412)</f>
        <v/>
      </c>
      <c r="O2412" s="28" t="str">
        <f>IF(記入用!M2412="","",記入用!M2412)</f>
        <v/>
      </c>
      <c r="Q2412" s="28" t="str">
        <f>IF(記入用!L2412="","",記入用!L2412)</f>
        <v/>
      </c>
      <c r="S2412" s="28" t="str">
        <f>IF(記入用!N2412="","",ROUNDUP(記入用!N2412,1))</f>
        <v/>
      </c>
      <c r="U2412" s="28" t="str">
        <f>IF(記入用!O2412="","",ROUNDDOWN(記入用!O2412,0))</f>
        <v/>
      </c>
      <c r="W2412" s="28" t="str">
        <f>IF(記入用!P2412="","",ROUNDDOWN(記入用!P2412,0))</f>
        <v/>
      </c>
    </row>
    <row r="2413" spans="1:23">
      <c r="A2413" s="28" t="str">
        <f>IF(記入用!A2413="","",記入用!A2413)</f>
        <v/>
      </c>
      <c r="B2413" s="28" t="str">
        <f>IF(記入用!B2413="","",記入用!B2413)</f>
        <v/>
      </c>
      <c r="C2413" s="28" t="str">
        <f>IF(記入用!C2413="","",記入用!C2413)</f>
        <v/>
      </c>
      <c r="D2413" s="28" t="str">
        <f>IF(記入用!D2413="","",記入用!D2413)</f>
        <v/>
      </c>
      <c r="E2413" s="28" t="str">
        <f>IF(記入用!E2413="","",記入用!E2413)</f>
        <v/>
      </c>
      <c r="F2413" s="28" t="str">
        <f>IF(記入用!F2413="","",記入用!F2413)</f>
        <v/>
      </c>
      <c r="G2413" s="28" t="str">
        <f>IF(OR(記入用!G2413=0,記入用!H2413=0),"",ROUND((記入用!G2413+記入用!H2413)/2,0))</f>
        <v/>
      </c>
      <c r="I2413" s="28" t="str">
        <f>IF(記入用!I2413="","",記入用!I2413)</f>
        <v/>
      </c>
      <c r="K2413" s="28" t="str">
        <f>IF(記入用!J2413="","",ROUNDDOWN(記入用!J2413,0))</f>
        <v/>
      </c>
      <c r="M2413" s="28" t="str">
        <f>IF(記入用!K2413="","",記入用!K2413)</f>
        <v/>
      </c>
      <c r="O2413" s="28" t="str">
        <f>IF(記入用!M2413="","",記入用!M2413)</f>
        <v/>
      </c>
      <c r="Q2413" s="28" t="str">
        <f>IF(記入用!L2413="","",記入用!L2413)</f>
        <v/>
      </c>
      <c r="S2413" s="28" t="str">
        <f>IF(記入用!N2413="","",ROUNDUP(記入用!N2413,1))</f>
        <v/>
      </c>
      <c r="U2413" s="28" t="str">
        <f>IF(記入用!O2413="","",ROUNDDOWN(記入用!O2413,0))</f>
        <v/>
      </c>
      <c r="W2413" s="28" t="str">
        <f>IF(記入用!P2413="","",ROUNDDOWN(記入用!P2413,0))</f>
        <v/>
      </c>
    </row>
    <row r="2414" spans="1:23">
      <c r="A2414" s="28" t="str">
        <f>IF(記入用!A2414="","",記入用!A2414)</f>
        <v/>
      </c>
      <c r="B2414" s="28" t="str">
        <f>IF(記入用!B2414="","",記入用!B2414)</f>
        <v/>
      </c>
      <c r="C2414" s="28" t="str">
        <f>IF(記入用!C2414="","",記入用!C2414)</f>
        <v/>
      </c>
      <c r="D2414" s="28" t="str">
        <f>IF(記入用!D2414="","",記入用!D2414)</f>
        <v/>
      </c>
      <c r="E2414" s="28" t="str">
        <f>IF(記入用!E2414="","",記入用!E2414)</f>
        <v/>
      </c>
      <c r="F2414" s="28" t="str">
        <f>IF(記入用!F2414="","",記入用!F2414)</f>
        <v/>
      </c>
      <c r="G2414" s="28" t="str">
        <f>IF(OR(記入用!G2414=0,記入用!H2414=0),"",ROUND((記入用!G2414+記入用!H2414)/2,0))</f>
        <v/>
      </c>
      <c r="I2414" s="28" t="str">
        <f>IF(記入用!I2414="","",記入用!I2414)</f>
        <v/>
      </c>
      <c r="K2414" s="28" t="str">
        <f>IF(記入用!J2414="","",ROUNDDOWN(記入用!J2414,0))</f>
        <v/>
      </c>
      <c r="M2414" s="28" t="str">
        <f>IF(記入用!K2414="","",記入用!K2414)</f>
        <v/>
      </c>
      <c r="O2414" s="28" t="str">
        <f>IF(記入用!M2414="","",記入用!M2414)</f>
        <v/>
      </c>
      <c r="Q2414" s="28" t="str">
        <f>IF(記入用!L2414="","",記入用!L2414)</f>
        <v/>
      </c>
      <c r="S2414" s="28" t="str">
        <f>IF(記入用!N2414="","",ROUNDUP(記入用!N2414,1))</f>
        <v/>
      </c>
      <c r="U2414" s="28" t="str">
        <f>IF(記入用!O2414="","",ROUNDDOWN(記入用!O2414,0))</f>
        <v/>
      </c>
      <c r="W2414" s="28" t="str">
        <f>IF(記入用!P2414="","",ROUNDDOWN(記入用!P2414,0))</f>
        <v/>
      </c>
    </row>
    <row r="2415" spans="1:23">
      <c r="A2415" s="28" t="str">
        <f>IF(記入用!A2415="","",記入用!A2415)</f>
        <v/>
      </c>
      <c r="B2415" s="28" t="str">
        <f>IF(記入用!B2415="","",記入用!B2415)</f>
        <v/>
      </c>
      <c r="C2415" s="28" t="str">
        <f>IF(記入用!C2415="","",記入用!C2415)</f>
        <v/>
      </c>
      <c r="D2415" s="28" t="str">
        <f>IF(記入用!D2415="","",記入用!D2415)</f>
        <v/>
      </c>
      <c r="E2415" s="28" t="str">
        <f>IF(記入用!E2415="","",記入用!E2415)</f>
        <v/>
      </c>
      <c r="F2415" s="28" t="str">
        <f>IF(記入用!F2415="","",記入用!F2415)</f>
        <v/>
      </c>
      <c r="G2415" s="28" t="str">
        <f>IF(OR(記入用!G2415=0,記入用!H2415=0),"",ROUND((記入用!G2415+記入用!H2415)/2,0))</f>
        <v/>
      </c>
      <c r="I2415" s="28" t="str">
        <f>IF(記入用!I2415="","",記入用!I2415)</f>
        <v/>
      </c>
      <c r="K2415" s="28" t="str">
        <f>IF(記入用!J2415="","",ROUNDDOWN(記入用!J2415,0))</f>
        <v/>
      </c>
      <c r="M2415" s="28" t="str">
        <f>IF(記入用!K2415="","",記入用!K2415)</f>
        <v/>
      </c>
      <c r="O2415" s="28" t="str">
        <f>IF(記入用!M2415="","",記入用!M2415)</f>
        <v/>
      </c>
      <c r="Q2415" s="28" t="str">
        <f>IF(記入用!L2415="","",記入用!L2415)</f>
        <v/>
      </c>
      <c r="S2415" s="28" t="str">
        <f>IF(記入用!N2415="","",ROUNDUP(記入用!N2415,1))</f>
        <v/>
      </c>
      <c r="U2415" s="28" t="str">
        <f>IF(記入用!O2415="","",ROUNDDOWN(記入用!O2415,0))</f>
        <v/>
      </c>
      <c r="W2415" s="28" t="str">
        <f>IF(記入用!P2415="","",ROUNDDOWN(記入用!P2415,0))</f>
        <v/>
      </c>
    </row>
    <row r="2416" spans="1:23">
      <c r="A2416" s="28" t="str">
        <f>IF(記入用!A2416="","",記入用!A2416)</f>
        <v/>
      </c>
      <c r="B2416" s="28" t="str">
        <f>IF(記入用!B2416="","",記入用!B2416)</f>
        <v/>
      </c>
      <c r="C2416" s="28" t="str">
        <f>IF(記入用!C2416="","",記入用!C2416)</f>
        <v/>
      </c>
      <c r="D2416" s="28" t="str">
        <f>IF(記入用!D2416="","",記入用!D2416)</f>
        <v/>
      </c>
      <c r="E2416" s="28" t="str">
        <f>IF(記入用!E2416="","",記入用!E2416)</f>
        <v/>
      </c>
      <c r="F2416" s="28" t="str">
        <f>IF(記入用!F2416="","",記入用!F2416)</f>
        <v/>
      </c>
      <c r="G2416" s="28" t="str">
        <f>IF(OR(記入用!G2416=0,記入用!H2416=0),"",ROUND((記入用!G2416+記入用!H2416)/2,0))</f>
        <v/>
      </c>
      <c r="I2416" s="28" t="str">
        <f>IF(記入用!I2416="","",記入用!I2416)</f>
        <v/>
      </c>
      <c r="K2416" s="28" t="str">
        <f>IF(記入用!J2416="","",ROUNDDOWN(記入用!J2416,0))</f>
        <v/>
      </c>
      <c r="M2416" s="28" t="str">
        <f>IF(記入用!K2416="","",記入用!K2416)</f>
        <v/>
      </c>
      <c r="O2416" s="28" t="str">
        <f>IF(記入用!M2416="","",記入用!M2416)</f>
        <v/>
      </c>
      <c r="Q2416" s="28" t="str">
        <f>IF(記入用!L2416="","",記入用!L2416)</f>
        <v/>
      </c>
      <c r="S2416" s="28" t="str">
        <f>IF(記入用!N2416="","",ROUNDUP(記入用!N2416,1))</f>
        <v/>
      </c>
      <c r="U2416" s="28" t="str">
        <f>IF(記入用!O2416="","",ROUNDDOWN(記入用!O2416,0))</f>
        <v/>
      </c>
      <c r="W2416" s="28" t="str">
        <f>IF(記入用!P2416="","",ROUNDDOWN(記入用!P2416,0))</f>
        <v/>
      </c>
    </row>
    <row r="2417" spans="1:23">
      <c r="A2417" s="28" t="str">
        <f>IF(記入用!A2417="","",記入用!A2417)</f>
        <v/>
      </c>
      <c r="B2417" s="28" t="str">
        <f>IF(記入用!B2417="","",記入用!B2417)</f>
        <v/>
      </c>
      <c r="C2417" s="28" t="str">
        <f>IF(記入用!C2417="","",記入用!C2417)</f>
        <v/>
      </c>
      <c r="D2417" s="28" t="str">
        <f>IF(記入用!D2417="","",記入用!D2417)</f>
        <v/>
      </c>
      <c r="E2417" s="28" t="str">
        <f>IF(記入用!E2417="","",記入用!E2417)</f>
        <v/>
      </c>
      <c r="F2417" s="28" t="str">
        <f>IF(記入用!F2417="","",記入用!F2417)</f>
        <v/>
      </c>
      <c r="G2417" s="28" t="str">
        <f>IF(OR(記入用!G2417=0,記入用!H2417=0),"",ROUND((記入用!G2417+記入用!H2417)/2,0))</f>
        <v/>
      </c>
      <c r="I2417" s="28" t="str">
        <f>IF(記入用!I2417="","",記入用!I2417)</f>
        <v/>
      </c>
      <c r="K2417" s="28" t="str">
        <f>IF(記入用!J2417="","",ROUNDDOWN(記入用!J2417,0))</f>
        <v/>
      </c>
      <c r="M2417" s="28" t="str">
        <f>IF(記入用!K2417="","",記入用!K2417)</f>
        <v/>
      </c>
      <c r="O2417" s="28" t="str">
        <f>IF(記入用!M2417="","",記入用!M2417)</f>
        <v/>
      </c>
      <c r="Q2417" s="28" t="str">
        <f>IF(記入用!L2417="","",記入用!L2417)</f>
        <v/>
      </c>
      <c r="S2417" s="28" t="str">
        <f>IF(記入用!N2417="","",ROUNDUP(記入用!N2417,1))</f>
        <v/>
      </c>
      <c r="U2417" s="28" t="str">
        <f>IF(記入用!O2417="","",ROUNDDOWN(記入用!O2417,0))</f>
        <v/>
      </c>
      <c r="W2417" s="28" t="str">
        <f>IF(記入用!P2417="","",ROUNDDOWN(記入用!P2417,0))</f>
        <v/>
      </c>
    </row>
    <row r="2418" spans="1:23">
      <c r="A2418" s="28" t="str">
        <f>IF(記入用!A2418="","",記入用!A2418)</f>
        <v/>
      </c>
      <c r="B2418" s="28" t="str">
        <f>IF(記入用!B2418="","",記入用!B2418)</f>
        <v/>
      </c>
      <c r="C2418" s="28" t="str">
        <f>IF(記入用!C2418="","",記入用!C2418)</f>
        <v/>
      </c>
      <c r="D2418" s="28" t="str">
        <f>IF(記入用!D2418="","",記入用!D2418)</f>
        <v/>
      </c>
      <c r="E2418" s="28" t="str">
        <f>IF(記入用!E2418="","",記入用!E2418)</f>
        <v/>
      </c>
      <c r="F2418" s="28" t="str">
        <f>IF(記入用!F2418="","",記入用!F2418)</f>
        <v/>
      </c>
      <c r="G2418" s="28" t="str">
        <f>IF(OR(記入用!G2418=0,記入用!H2418=0),"",ROUND((記入用!G2418+記入用!H2418)/2,0))</f>
        <v/>
      </c>
      <c r="I2418" s="28" t="str">
        <f>IF(記入用!I2418="","",記入用!I2418)</f>
        <v/>
      </c>
      <c r="K2418" s="28" t="str">
        <f>IF(記入用!J2418="","",ROUNDDOWN(記入用!J2418,0))</f>
        <v/>
      </c>
      <c r="M2418" s="28" t="str">
        <f>IF(記入用!K2418="","",記入用!K2418)</f>
        <v/>
      </c>
      <c r="O2418" s="28" t="str">
        <f>IF(記入用!M2418="","",記入用!M2418)</f>
        <v/>
      </c>
      <c r="Q2418" s="28" t="str">
        <f>IF(記入用!L2418="","",記入用!L2418)</f>
        <v/>
      </c>
      <c r="S2418" s="28" t="str">
        <f>IF(記入用!N2418="","",ROUNDUP(記入用!N2418,1))</f>
        <v/>
      </c>
      <c r="U2418" s="28" t="str">
        <f>IF(記入用!O2418="","",ROUNDDOWN(記入用!O2418,0))</f>
        <v/>
      </c>
      <c r="W2418" s="28" t="str">
        <f>IF(記入用!P2418="","",ROUNDDOWN(記入用!P2418,0))</f>
        <v/>
      </c>
    </row>
    <row r="2419" spans="1:23">
      <c r="A2419" s="28" t="str">
        <f>IF(記入用!A2419="","",記入用!A2419)</f>
        <v/>
      </c>
      <c r="B2419" s="28" t="str">
        <f>IF(記入用!B2419="","",記入用!B2419)</f>
        <v/>
      </c>
      <c r="C2419" s="28" t="str">
        <f>IF(記入用!C2419="","",記入用!C2419)</f>
        <v/>
      </c>
      <c r="D2419" s="28" t="str">
        <f>IF(記入用!D2419="","",記入用!D2419)</f>
        <v/>
      </c>
      <c r="E2419" s="28" t="str">
        <f>IF(記入用!E2419="","",記入用!E2419)</f>
        <v/>
      </c>
      <c r="F2419" s="28" t="str">
        <f>IF(記入用!F2419="","",記入用!F2419)</f>
        <v/>
      </c>
      <c r="G2419" s="28" t="str">
        <f>IF(OR(記入用!G2419=0,記入用!H2419=0),"",ROUND((記入用!G2419+記入用!H2419)/2,0))</f>
        <v/>
      </c>
      <c r="I2419" s="28" t="str">
        <f>IF(記入用!I2419="","",記入用!I2419)</f>
        <v/>
      </c>
      <c r="K2419" s="28" t="str">
        <f>IF(記入用!J2419="","",ROUNDDOWN(記入用!J2419,0))</f>
        <v/>
      </c>
      <c r="M2419" s="28" t="str">
        <f>IF(記入用!K2419="","",記入用!K2419)</f>
        <v/>
      </c>
      <c r="O2419" s="28" t="str">
        <f>IF(記入用!M2419="","",記入用!M2419)</f>
        <v/>
      </c>
      <c r="Q2419" s="28" t="str">
        <f>IF(記入用!L2419="","",記入用!L2419)</f>
        <v/>
      </c>
      <c r="S2419" s="28" t="str">
        <f>IF(記入用!N2419="","",ROUNDUP(記入用!N2419,1))</f>
        <v/>
      </c>
      <c r="U2419" s="28" t="str">
        <f>IF(記入用!O2419="","",ROUNDDOWN(記入用!O2419,0))</f>
        <v/>
      </c>
      <c r="W2419" s="28" t="str">
        <f>IF(記入用!P2419="","",ROUNDDOWN(記入用!P2419,0))</f>
        <v/>
      </c>
    </row>
    <row r="2420" spans="1:23">
      <c r="A2420" s="28" t="str">
        <f>IF(記入用!A2420="","",記入用!A2420)</f>
        <v/>
      </c>
      <c r="B2420" s="28" t="str">
        <f>IF(記入用!B2420="","",記入用!B2420)</f>
        <v/>
      </c>
      <c r="C2420" s="28" t="str">
        <f>IF(記入用!C2420="","",記入用!C2420)</f>
        <v/>
      </c>
      <c r="D2420" s="28" t="str">
        <f>IF(記入用!D2420="","",記入用!D2420)</f>
        <v/>
      </c>
      <c r="E2420" s="28" t="str">
        <f>IF(記入用!E2420="","",記入用!E2420)</f>
        <v/>
      </c>
      <c r="F2420" s="28" t="str">
        <f>IF(記入用!F2420="","",記入用!F2420)</f>
        <v/>
      </c>
      <c r="G2420" s="28" t="str">
        <f>IF(OR(記入用!G2420=0,記入用!H2420=0),"",ROUND((記入用!G2420+記入用!H2420)/2,0))</f>
        <v/>
      </c>
      <c r="I2420" s="28" t="str">
        <f>IF(記入用!I2420="","",記入用!I2420)</f>
        <v/>
      </c>
      <c r="K2420" s="28" t="str">
        <f>IF(記入用!J2420="","",ROUNDDOWN(記入用!J2420,0))</f>
        <v/>
      </c>
      <c r="M2420" s="28" t="str">
        <f>IF(記入用!K2420="","",記入用!K2420)</f>
        <v/>
      </c>
      <c r="O2420" s="28" t="str">
        <f>IF(記入用!M2420="","",記入用!M2420)</f>
        <v/>
      </c>
      <c r="Q2420" s="28" t="str">
        <f>IF(記入用!L2420="","",記入用!L2420)</f>
        <v/>
      </c>
      <c r="S2420" s="28" t="str">
        <f>IF(記入用!N2420="","",ROUNDUP(記入用!N2420,1))</f>
        <v/>
      </c>
      <c r="U2420" s="28" t="str">
        <f>IF(記入用!O2420="","",ROUNDDOWN(記入用!O2420,0))</f>
        <v/>
      </c>
      <c r="W2420" s="28" t="str">
        <f>IF(記入用!P2420="","",ROUNDDOWN(記入用!P2420,0))</f>
        <v/>
      </c>
    </row>
    <row r="2421" spans="1:23">
      <c r="A2421" s="28" t="str">
        <f>IF(記入用!A2421="","",記入用!A2421)</f>
        <v/>
      </c>
      <c r="B2421" s="28" t="str">
        <f>IF(記入用!B2421="","",記入用!B2421)</f>
        <v/>
      </c>
      <c r="C2421" s="28" t="str">
        <f>IF(記入用!C2421="","",記入用!C2421)</f>
        <v/>
      </c>
      <c r="D2421" s="28" t="str">
        <f>IF(記入用!D2421="","",記入用!D2421)</f>
        <v/>
      </c>
      <c r="E2421" s="28" t="str">
        <f>IF(記入用!E2421="","",記入用!E2421)</f>
        <v/>
      </c>
      <c r="F2421" s="28" t="str">
        <f>IF(記入用!F2421="","",記入用!F2421)</f>
        <v/>
      </c>
      <c r="G2421" s="28" t="str">
        <f>IF(OR(記入用!G2421=0,記入用!H2421=0),"",ROUND((記入用!G2421+記入用!H2421)/2,0))</f>
        <v/>
      </c>
      <c r="I2421" s="28" t="str">
        <f>IF(記入用!I2421="","",記入用!I2421)</f>
        <v/>
      </c>
      <c r="K2421" s="28" t="str">
        <f>IF(記入用!J2421="","",ROUNDDOWN(記入用!J2421,0))</f>
        <v/>
      </c>
      <c r="M2421" s="28" t="str">
        <f>IF(記入用!K2421="","",記入用!K2421)</f>
        <v/>
      </c>
      <c r="O2421" s="28" t="str">
        <f>IF(記入用!M2421="","",記入用!M2421)</f>
        <v/>
      </c>
      <c r="Q2421" s="28" t="str">
        <f>IF(記入用!L2421="","",記入用!L2421)</f>
        <v/>
      </c>
      <c r="S2421" s="28" t="str">
        <f>IF(記入用!N2421="","",ROUNDUP(記入用!N2421,1))</f>
        <v/>
      </c>
      <c r="U2421" s="28" t="str">
        <f>IF(記入用!O2421="","",ROUNDDOWN(記入用!O2421,0))</f>
        <v/>
      </c>
      <c r="W2421" s="28" t="str">
        <f>IF(記入用!P2421="","",ROUNDDOWN(記入用!P2421,0))</f>
        <v/>
      </c>
    </row>
    <row r="2422" spans="1:23">
      <c r="A2422" s="28" t="str">
        <f>IF(記入用!A2422="","",記入用!A2422)</f>
        <v/>
      </c>
      <c r="B2422" s="28" t="str">
        <f>IF(記入用!B2422="","",記入用!B2422)</f>
        <v/>
      </c>
      <c r="C2422" s="28" t="str">
        <f>IF(記入用!C2422="","",記入用!C2422)</f>
        <v/>
      </c>
      <c r="D2422" s="28" t="str">
        <f>IF(記入用!D2422="","",記入用!D2422)</f>
        <v/>
      </c>
      <c r="E2422" s="28" t="str">
        <f>IF(記入用!E2422="","",記入用!E2422)</f>
        <v/>
      </c>
      <c r="F2422" s="28" t="str">
        <f>IF(記入用!F2422="","",記入用!F2422)</f>
        <v/>
      </c>
      <c r="G2422" s="28" t="str">
        <f>IF(OR(記入用!G2422=0,記入用!H2422=0),"",ROUND((記入用!G2422+記入用!H2422)/2,0))</f>
        <v/>
      </c>
      <c r="I2422" s="28" t="str">
        <f>IF(記入用!I2422="","",記入用!I2422)</f>
        <v/>
      </c>
      <c r="K2422" s="28" t="str">
        <f>IF(記入用!J2422="","",ROUNDDOWN(記入用!J2422,0))</f>
        <v/>
      </c>
      <c r="M2422" s="28" t="str">
        <f>IF(記入用!K2422="","",記入用!K2422)</f>
        <v/>
      </c>
      <c r="O2422" s="28" t="str">
        <f>IF(記入用!M2422="","",記入用!M2422)</f>
        <v/>
      </c>
      <c r="Q2422" s="28" t="str">
        <f>IF(記入用!L2422="","",記入用!L2422)</f>
        <v/>
      </c>
      <c r="S2422" s="28" t="str">
        <f>IF(記入用!N2422="","",ROUNDUP(記入用!N2422,1))</f>
        <v/>
      </c>
      <c r="U2422" s="28" t="str">
        <f>IF(記入用!O2422="","",ROUNDDOWN(記入用!O2422,0))</f>
        <v/>
      </c>
      <c r="W2422" s="28" t="str">
        <f>IF(記入用!P2422="","",ROUNDDOWN(記入用!P2422,0))</f>
        <v/>
      </c>
    </row>
    <row r="2423" spans="1:23">
      <c r="A2423" s="28" t="str">
        <f>IF(記入用!A2423="","",記入用!A2423)</f>
        <v/>
      </c>
      <c r="B2423" s="28" t="str">
        <f>IF(記入用!B2423="","",記入用!B2423)</f>
        <v/>
      </c>
      <c r="C2423" s="28" t="str">
        <f>IF(記入用!C2423="","",記入用!C2423)</f>
        <v/>
      </c>
      <c r="D2423" s="28" t="str">
        <f>IF(記入用!D2423="","",記入用!D2423)</f>
        <v/>
      </c>
      <c r="E2423" s="28" t="str">
        <f>IF(記入用!E2423="","",記入用!E2423)</f>
        <v/>
      </c>
      <c r="F2423" s="28" t="str">
        <f>IF(記入用!F2423="","",記入用!F2423)</f>
        <v/>
      </c>
      <c r="G2423" s="28" t="str">
        <f>IF(OR(記入用!G2423=0,記入用!H2423=0),"",ROUND((記入用!G2423+記入用!H2423)/2,0))</f>
        <v/>
      </c>
      <c r="I2423" s="28" t="str">
        <f>IF(記入用!I2423="","",記入用!I2423)</f>
        <v/>
      </c>
      <c r="K2423" s="28" t="str">
        <f>IF(記入用!J2423="","",ROUNDDOWN(記入用!J2423,0))</f>
        <v/>
      </c>
      <c r="M2423" s="28" t="str">
        <f>IF(記入用!K2423="","",記入用!K2423)</f>
        <v/>
      </c>
      <c r="O2423" s="28" t="str">
        <f>IF(記入用!M2423="","",記入用!M2423)</f>
        <v/>
      </c>
      <c r="Q2423" s="28" t="str">
        <f>IF(記入用!L2423="","",記入用!L2423)</f>
        <v/>
      </c>
      <c r="S2423" s="28" t="str">
        <f>IF(記入用!N2423="","",ROUNDUP(記入用!N2423,1))</f>
        <v/>
      </c>
      <c r="U2423" s="28" t="str">
        <f>IF(記入用!O2423="","",ROUNDDOWN(記入用!O2423,0))</f>
        <v/>
      </c>
      <c r="W2423" s="28" t="str">
        <f>IF(記入用!P2423="","",ROUNDDOWN(記入用!P2423,0))</f>
        <v/>
      </c>
    </row>
    <row r="2424" spans="1:23">
      <c r="A2424" s="28" t="str">
        <f>IF(記入用!A2424="","",記入用!A2424)</f>
        <v/>
      </c>
      <c r="B2424" s="28" t="str">
        <f>IF(記入用!B2424="","",記入用!B2424)</f>
        <v/>
      </c>
      <c r="C2424" s="28" t="str">
        <f>IF(記入用!C2424="","",記入用!C2424)</f>
        <v/>
      </c>
      <c r="D2424" s="28" t="str">
        <f>IF(記入用!D2424="","",記入用!D2424)</f>
        <v/>
      </c>
      <c r="E2424" s="28" t="str">
        <f>IF(記入用!E2424="","",記入用!E2424)</f>
        <v/>
      </c>
      <c r="F2424" s="28" t="str">
        <f>IF(記入用!F2424="","",記入用!F2424)</f>
        <v/>
      </c>
      <c r="G2424" s="28" t="str">
        <f>IF(OR(記入用!G2424=0,記入用!H2424=0),"",ROUND((記入用!G2424+記入用!H2424)/2,0))</f>
        <v/>
      </c>
      <c r="I2424" s="28" t="str">
        <f>IF(記入用!I2424="","",記入用!I2424)</f>
        <v/>
      </c>
      <c r="K2424" s="28" t="str">
        <f>IF(記入用!J2424="","",ROUNDDOWN(記入用!J2424,0))</f>
        <v/>
      </c>
      <c r="M2424" s="28" t="str">
        <f>IF(記入用!K2424="","",記入用!K2424)</f>
        <v/>
      </c>
      <c r="O2424" s="28" t="str">
        <f>IF(記入用!M2424="","",記入用!M2424)</f>
        <v/>
      </c>
      <c r="Q2424" s="28" t="str">
        <f>IF(記入用!L2424="","",記入用!L2424)</f>
        <v/>
      </c>
      <c r="S2424" s="28" t="str">
        <f>IF(記入用!N2424="","",ROUNDUP(記入用!N2424,1))</f>
        <v/>
      </c>
      <c r="U2424" s="28" t="str">
        <f>IF(記入用!O2424="","",ROUNDDOWN(記入用!O2424,0))</f>
        <v/>
      </c>
      <c r="W2424" s="28" t="str">
        <f>IF(記入用!P2424="","",ROUNDDOWN(記入用!P2424,0))</f>
        <v/>
      </c>
    </row>
    <row r="2425" spans="1:23">
      <c r="A2425" s="28" t="str">
        <f>IF(記入用!A2425="","",記入用!A2425)</f>
        <v/>
      </c>
      <c r="B2425" s="28" t="str">
        <f>IF(記入用!B2425="","",記入用!B2425)</f>
        <v/>
      </c>
      <c r="C2425" s="28" t="str">
        <f>IF(記入用!C2425="","",記入用!C2425)</f>
        <v/>
      </c>
      <c r="D2425" s="28" t="str">
        <f>IF(記入用!D2425="","",記入用!D2425)</f>
        <v/>
      </c>
      <c r="E2425" s="28" t="str">
        <f>IF(記入用!E2425="","",記入用!E2425)</f>
        <v/>
      </c>
      <c r="F2425" s="28" t="str">
        <f>IF(記入用!F2425="","",記入用!F2425)</f>
        <v/>
      </c>
      <c r="G2425" s="28" t="str">
        <f>IF(OR(記入用!G2425=0,記入用!H2425=0),"",ROUND((記入用!G2425+記入用!H2425)/2,0))</f>
        <v/>
      </c>
      <c r="I2425" s="28" t="str">
        <f>IF(記入用!I2425="","",記入用!I2425)</f>
        <v/>
      </c>
      <c r="K2425" s="28" t="str">
        <f>IF(記入用!J2425="","",ROUNDDOWN(記入用!J2425,0))</f>
        <v/>
      </c>
      <c r="M2425" s="28" t="str">
        <f>IF(記入用!K2425="","",記入用!K2425)</f>
        <v/>
      </c>
      <c r="O2425" s="28" t="str">
        <f>IF(記入用!M2425="","",記入用!M2425)</f>
        <v/>
      </c>
      <c r="Q2425" s="28" t="str">
        <f>IF(記入用!L2425="","",記入用!L2425)</f>
        <v/>
      </c>
      <c r="S2425" s="28" t="str">
        <f>IF(記入用!N2425="","",ROUNDUP(記入用!N2425,1))</f>
        <v/>
      </c>
      <c r="U2425" s="28" t="str">
        <f>IF(記入用!O2425="","",ROUNDDOWN(記入用!O2425,0))</f>
        <v/>
      </c>
      <c r="W2425" s="28" t="str">
        <f>IF(記入用!P2425="","",ROUNDDOWN(記入用!P2425,0))</f>
        <v/>
      </c>
    </row>
    <row r="2426" spans="1:23">
      <c r="A2426" s="28" t="str">
        <f>IF(記入用!A2426="","",記入用!A2426)</f>
        <v/>
      </c>
      <c r="B2426" s="28" t="str">
        <f>IF(記入用!B2426="","",記入用!B2426)</f>
        <v/>
      </c>
      <c r="C2426" s="28" t="str">
        <f>IF(記入用!C2426="","",記入用!C2426)</f>
        <v/>
      </c>
      <c r="D2426" s="28" t="str">
        <f>IF(記入用!D2426="","",記入用!D2426)</f>
        <v/>
      </c>
      <c r="E2426" s="28" t="str">
        <f>IF(記入用!E2426="","",記入用!E2426)</f>
        <v/>
      </c>
      <c r="F2426" s="28" t="str">
        <f>IF(記入用!F2426="","",記入用!F2426)</f>
        <v/>
      </c>
      <c r="G2426" s="28" t="str">
        <f>IF(OR(記入用!G2426=0,記入用!H2426=0),"",ROUND((記入用!G2426+記入用!H2426)/2,0))</f>
        <v/>
      </c>
      <c r="I2426" s="28" t="str">
        <f>IF(記入用!I2426="","",記入用!I2426)</f>
        <v/>
      </c>
      <c r="K2426" s="28" t="str">
        <f>IF(記入用!J2426="","",ROUNDDOWN(記入用!J2426,0))</f>
        <v/>
      </c>
      <c r="M2426" s="28" t="str">
        <f>IF(記入用!K2426="","",記入用!K2426)</f>
        <v/>
      </c>
      <c r="O2426" s="28" t="str">
        <f>IF(記入用!M2426="","",記入用!M2426)</f>
        <v/>
      </c>
      <c r="Q2426" s="28" t="str">
        <f>IF(記入用!L2426="","",記入用!L2426)</f>
        <v/>
      </c>
      <c r="S2426" s="28" t="str">
        <f>IF(記入用!N2426="","",ROUNDUP(記入用!N2426,1))</f>
        <v/>
      </c>
      <c r="U2426" s="28" t="str">
        <f>IF(記入用!O2426="","",ROUNDDOWN(記入用!O2426,0))</f>
        <v/>
      </c>
      <c r="W2426" s="28" t="str">
        <f>IF(記入用!P2426="","",ROUNDDOWN(記入用!P2426,0))</f>
        <v/>
      </c>
    </row>
    <row r="2427" spans="1:23">
      <c r="A2427" s="28" t="str">
        <f>IF(記入用!A2427="","",記入用!A2427)</f>
        <v/>
      </c>
      <c r="B2427" s="28" t="str">
        <f>IF(記入用!B2427="","",記入用!B2427)</f>
        <v/>
      </c>
      <c r="C2427" s="28" t="str">
        <f>IF(記入用!C2427="","",記入用!C2427)</f>
        <v/>
      </c>
      <c r="D2427" s="28" t="str">
        <f>IF(記入用!D2427="","",記入用!D2427)</f>
        <v/>
      </c>
      <c r="E2427" s="28" t="str">
        <f>IF(記入用!E2427="","",記入用!E2427)</f>
        <v/>
      </c>
      <c r="F2427" s="28" t="str">
        <f>IF(記入用!F2427="","",記入用!F2427)</f>
        <v/>
      </c>
      <c r="G2427" s="28" t="str">
        <f>IF(OR(記入用!G2427=0,記入用!H2427=0),"",ROUND((記入用!G2427+記入用!H2427)/2,0))</f>
        <v/>
      </c>
      <c r="I2427" s="28" t="str">
        <f>IF(記入用!I2427="","",記入用!I2427)</f>
        <v/>
      </c>
      <c r="K2427" s="28" t="str">
        <f>IF(記入用!J2427="","",ROUNDDOWN(記入用!J2427,0))</f>
        <v/>
      </c>
      <c r="M2427" s="28" t="str">
        <f>IF(記入用!K2427="","",記入用!K2427)</f>
        <v/>
      </c>
      <c r="O2427" s="28" t="str">
        <f>IF(記入用!M2427="","",記入用!M2427)</f>
        <v/>
      </c>
      <c r="Q2427" s="28" t="str">
        <f>IF(記入用!L2427="","",記入用!L2427)</f>
        <v/>
      </c>
      <c r="S2427" s="28" t="str">
        <f>IF(記入用!N2427="","",ROUNDUP(記入用!N2427,1))</f>
        <v/>
      </c>
      <c r="U2427" s="28" t="str">
        <f>IF(記入用!O2427="","",ROUNDDOWN(記入用!O2427,0))</f>
        <v/>
      </c>
      <c r="W2427" s="28" t="str">
        <f>IF(記入用!P2427="","",ROUNDDOWN(記入用!P2427,0))</f>
        <v/>
      </c>
    </row>
    <row r="2428" spans="1:23">
      <c r="A2428" s="28" t="str">
        <f>IF(記入用!A2428="","",記入用!A2428)</f>
        <v/>
      </c>
      <c r="B2428" s="28" t="str">
        <f>IF(記入用!B2428="","",記入用!B2428)</f>
        <v/>
      </c>
      <c r="C2428" s="28" t="str">
        <f>IF(記入用!C2428="","",記入用!C2428)</f>
        <v/>
      </c>
      <c r="D2428" s="28" t="str">
        <f>IF(記入用!D2428="","",記入用!D2428)</f>
        <v/>
      </c>
      <c r="E2428" s="28" t="str">
        <f>IF(記入用!E2428="","",記入用!E2428)</f>
        <v/>
      </c>
      <c r="F2428" s="28" t="str">
        <f>IF(記入用!F2428="","",記入用!F2428)</f>
        <v/>
      </c>
      <c r="G2428" s="28" t="str">
        <f>IF(OR(記入用!G2428=0,記入用!H2428=0),"",ROUND((記入用!G2428+記入用!H2428)/2,0))</f>
        <v/>
      </c>
      <c r="I2428" s="28" t="str">
        <f>IF(記入用!I2428="","",記入用!I2428)</f>
        <v/>
      </c>
      <c r="K2428" s="28" t="str">
        <f>IF(記入用!J2428="","",ROUNDDOWN(記入用!J2428,0))</f>
        <v/>
      </c>
      <c r="M2428" s="28" t="str">
        <f>IF(記入用!K2428="","",記入用!K2428)</f>
        <v/>
      </c>
      <c r="O2428" s="28" t="str">
        <f>IF(記入用!M2428="","",記入用!M2428)</f>
        <v/>
      </c>
      <c r="Q2428" s="28" t="str">
        <f>IF(記入用!L2428="","",記入用!L2428)</f>
        <v/>
      </c>
      <c r="S2428" s="28" t="str">
        <f>IF(記入用!N2428="","",ROUNDUP(記入用!N2428,1))</f>
        <v/>
      </c>
      <c r="U2428" s="28" t="str">
        <f>IF(記入用!O2428="","",ROUNDDOWN(記入用!O2428,0))</f>
        <v/>
      </c>
      <c r="W2428" s="28" t="str">
        <f>IF(記入用!P2428="","",ROUNDDOWN(記入用!P2428,0))</f>
        <v/>
      </c>
    </row>
    <row r="2429" spans="1:23">
      <c r="A2429" s="28" t="str">
        <f>IF(記入用!A2429="","",記入用!A2429)</f>
        <v/>
      </c>
      <c r="B2429" s="28" t="str">
        <f>IF(記入用!B2429="","",記入用!B2429)</f>
        <v/>
      </c>
      <c r="C2429" s="28" t="str">
        <f>IF(記入用!C2429="","",記入用!C2429)</f>
        <v/>
      </c>
      <c r="D2429" s="28" t="str">
        <f>IF(記入用!D2429="","",記入用!D2429)</f>
        <v/>
      </c>
      <c r="E2429" s="28" t="str">
        <f>IF(記入用!E2429="","",記入用!E2429)</f>
        <v/>
      </c>
      <c r="F2429" s="28" t="str">
        <f>IF(記入用!F2429="","",記入用!F2429)</f>
        <v/>
      </c>
      <c r="G2429" s="28" t="str">
        <f>IF(OR(記入用!G2429=0,記入用!H2429=0),"",ROUND((記入用!G2429+記入用!H2429)/2,0))</f>
        <v/>
      </c>
      <c r="I2429" s="28" t="str">
        <f>IF(記入用!I2429="","",記入用!I2429)</f>
        <v/>
      </c>
      <c r="K2429" s="28" t="str">
        <f>IF(記入用!J2429="","",ROUNDDOWN(記入用!J2429,0))</f>
        <v/>
      </c>
      <c r="M2429" s="28" t="str">
        <f>IF(記入用!K2429="","",記入用!K2429)</f>
        <v/>
      </c>
      <c r="O2429" s="28" t="str">
        <f>IF(記入用!M2429="","",記入用!M2429)</f>
        <v/>
      </c>
      <c r="Q2429" s="28" t="str">
        <f>IF(記入用!L2429="","",記入用!L2429)</f>
        <v/>
      </c>
      <c r="S2429" s="28" t="str">
        <f>IF(記入用!N2429="","",ROUNDUP(記入用!N2429,1))</f>
        <v/>
      </c>
      <c r="U2429" s="28" t="str">
        <f>IF(記入用!O2429="","",ROUNDDOWN(記入用!O2429,0))</f>
        <v/>
      </c>
      <c r="W2429" s="28" t="str">
        <f>IF(記入用!P2429="","",ROUNDDOWN(記入用!P2429,0))</f>
        <v/>
      </c>
    </row>
    <row r="2430" spans="1:23">
      <c r="A2430" s="28" t="str">
        <f>IF(記入用!A2430="","",記入用!A2430)</f>
        <v/>
      </c>
      <c r="B2430" s="28" t="str">
        <f>IF(記入用!B2430="","",記入用!B2430)</f>
        <v/>
      </c>
      <c r="C2430" s="28" t="str">
        <f>IF(記入用!C2430="","",記入用!C2430)</f>
        <v/>
      </c>
      <c r="D2430" s="28" t="str">
        <f>IF(記入用!D2430="","",記入用!D2430)</f>
        <v/>
      </c>
      <c r="E2430" s="28" t="str">
        <f>IF(記入用!E2430="","",記入用!E2430)</f>
        <v/>
      </c>
      <c r="F2430" s="28" t="str">
        <f>IF(記入用!F2430="","",記入用!F2430)</f>
        <v/>
      </c>
      <c r="G2430" s="28" t="str">
        <f>IF(OR(記入用!G2430=0,記入用!H2430=0),"",ROUND((記入用!G2430+記入用!H2430)/2,0))</f>
        <v/>
      </c>
      <c r="I2430" s="28" t="str">
        <f>IF(記入用!I2430="","",記入用!I2430)</f>
        <v/>
      </c>
      <c r="K2430" s="28" t="str">
        <f>IF(記入用!J2430="","",ROUNDDOWN(記入用!J2430,0))</f>
        <v/>
      </c>
      <c r="M2430" s="28" t="str">
        <f>IF(記入用!K2430="","",記入用!K2430)</f>
        <v/>
      </c>
      <c r="O2430" s="28" t="str">
        <f>IF(記入用!M2430="","",記入用!M2430)</f>
        <v/>
      </c>
      <c r="Q2430" s="28" t="str">
        <f>IF(記入用!L2430="","",記入用!L2430)</f>
        <v/>
      </c>
      <c r="S2430" s="28" t="str">
        <f>IF(記入用!N2430="","",ROUNDUP(記入用!N2430,1))</f>
        <v/>
      </c>
      <c r="U2430" s="28" t="str">
        <f>IF(記入用!O2430="","",ROUNDDOWN(記入用!O2430,0))</f>
        <v/>
      </c>
      <c r="W2430" s="28" t="str">
        <f>IF(記入用!P2430="","",ROUNDDOWN(記入用!P2430,0))</f>
        <v/>
      </c>
    </row>
    <row r="2431" spans="1:23">
      <c r="A2431" s="28" t="str">
        <f>IF(記入用!A2431="","",記入用!A2431)</f>
        <v/>
      </c>
      <c r="B2431" s="28" t="str">
        <f>IF(記入用!B2431="","",記入用!B2431)</f>
        <v/>
      </c>
      <c r="C2431" s="28" t="str">
        <f>IF(記入用!C2431="","",記入用!C2431)</f>
        <v/>
      </c>
      <c r="D2431" s="28" t="str">
        <f>IF(記入用!D2431="","",記入用!D2431)</f>
        <v/>
      </c>
      <c r="E2431" s="28" t="str">
        <f>IF(記入用!E2431="","",記入用!E2431)</f>
        <v/>
      </c>
      <c r="F2431" s="28" t="str">
        <f>IF(記入用!F2431="","",記入用!F2431)</f>
        <v/>
      </c>
      <c r="G2431" s="28" t="str">
        <f>IF(OR(記入用!G2431=0,記入用!H2431=0),"",ROUND((記入用!G2431+記入用!H2431)/2,0))</f>
        <v/>
      </c>
      <c r="I2431" s="28" t="str">
        <f>IF(記入用!I2431="","",記入用!I2431)</f>
        <v/>
      </c>
      <c r="K2431" s="28" t="str">
        <f>IF(記入用!J2431="","",ROUNDDOWN(記入用!J2431,0))</f>
        <v/>
      </c>
      <c r="M2431" s="28" t="str">
        <f>IF(記入用!K2431="","",記入用!K2431)</f>
        <v/>
      </c>
      <c r="O2431" s="28" t="str">
        <f>IF(記入用!M2431="","",記入用!M2431)</f>
        <v/>
      </c>
      <c r="Q2431" s="28" t="str">
        <f>IF(記入用!L2431="","",記入用!L2431)</f>
        <v/>
      </c>
      <c r="S2431" s="28" t="str">
        <f>IF(記入用!N2431="","",ROUNDUP(記入用!N2431,1))</f>
        <v/>
      </c>
      <c r="U2431" s="28" t="str">
        <f>IF(記入用!O2431="","",ROUNDDOWN(記入用!O2431,0))</f>
        <v/>
      </c>
      <c r="W2431" s="28" t="str">
        <f>IF(記入用!P2431="","",ROUNDDOWN(記入用!P2431,0))</f>
        <v/>
      </c>
    </row>
    <row r="2432" spans="1:23">
      <c r="A2432" s="28" t="str">
        <f>IF(記入用!A2432="","",記入用!A2432)</f>
        <v/>
      </c>
      <c r="B2432" s="28" t="str">
        <f>IF(記入用!B2432="","",記入用!B2432)</f>
        <v/>
      </c>
      <c r="C2432" s="28" t="str">
        <f>IF(記入用!C2432="","",記入用!C2432)</f>
        <v/>
      </c>
      <c r="D2432" s="28" t="str">
        <f>IF(記入用!D2432="","",記入用!D2432)</f>
        <v/>
      </c>
      <c r="E2432" s="28" t="str">
        <f>IF(記入用!E2432="","",記入用!E2432)</f>
        <v/>
      </c>
      <c r="F2432" s="28" t="str">
        <f>IF(記入用!F2432="","",記入用!F2432)</f>
        <v/>
      </c>
      <c r="G2432" s="28" t="str">
        <f>IF(OR(記入用!G2432=0,記入用!H2432=0),"",ROUND((記入用!G2432+記入用!H2432)/2,0))</f>
        <v/>
      </c>
      <c r="I2432" s="28" t="str">
        <f>IF(記入用!I2432="","",記入用!I2432)</f>
        <v/>
      </c>
      <c r="K2432" s="28" t="str">
        <f>IF(記入用!J2432="","",ROUNDDOWN(記入用!J2432,0))</f>
        <v/>
      </c>
      <c r="M2432" s="28" t="str">
        <f>IF(記入用!K2432="","",記入用!K2432)</f>
        <v/>
      </c>
      <c r="O2432" s="28" t="str">
        <f>IF(記入用!M2432="","",記入用!M2432)</f>
        <v/>
      </c>
      <c r="Q2432" s="28" t="str">
        <f>IF(記入用!L2432="","",記入用!L2432)</f>
        <v/>
      </c>
      <c r="S2432" s="28" t="str">
        <f>IF(記入用!N2432="","",ROUNDUP(記入用!N2432,1))</f>
        <v/>
      </c>
      <c r="U2432" s="28" t="str">
        <f>IF(記入用!O2432="","",ROUNDDOWN(記入用!O2432,0))</f>
        <v/>
      </c>
      <c r="W2432" s="28" t="str">
        <f>IF(記入用!P2432="","",ROUNDDOWN(記入用!P2432,0))</f>
        <v/>
      </c>
    </row>
    <row r="2433" spans="1:23">
      <c r="A2433" s="28" t="str">
        <f>IF(記入用!A2433="","",記入用!A2433)</f>
        <v/>
      </c>
      <c r="B2433" s="28" t="str">
        <f>IF(記入用!B2433="","",記入用!B2433)</f>
        <v/>
      </c>
      <c r="C2433" s="28" t="str">
        <f>IF(記入用!C2433="","",記入用!C2433)</f>
        <v/>
      </c>
      <c r="D2433" s="28" t="str">
        <f>IF(記入用!D2433="","",記入用!D2433)</f>
        <v/>
      </c>
      <c r="E2433" s="28" t="str">
        <f>IF(記入用!E2433="","",記入用!E2433)</f>
        <v/>
      </c>
      <c r="F2433" s="28" t="str">
        <f>IF(記入用!F2433="","",記入用!F2433)</f>
        <v/>
      </c>
      <c r="G2433" s="28" t="str">
        <f>IF(OR(記入用!G2433=0,記入用!H2433=0),"",ROUND((記入用!G2433+記入用!H2433)/2,0))</f>
        <v/>
      </c>
      <c r="I2433" s="28" t="str">
        <f>IF(記入用!I2433="","",記入用!I2433)</f>
        <v/>
      </c>
      <c r="K2433" s="28" t="str">
        <f>IF(記入用!J2433="","",ROUNDDOWN(記入用!J2433,0))</f>
        <v/>
      </c>
      <c r="M2433" s="28" t="str">
        <f>IF(記入用!K2433="","",記入用!K2433)</f>
        <v/>
      </c>
      <c r="O2433" s="28" t="str">
        <f>IF(記入用!M2433="","",記入用!M2433)</f>
        <v/>
      </c>
      <c r="Q2433" s="28" t="str">
        <f>IF(記入用!L2433="","",記入用!L2433)</f>
        <v/>
      </c>
      <c r="S2433" s="28" t="str">
        <f>IF(記入用!N2433="","",ROUNDUP(記入用!N2433,1))</f>
        <v/>
      </c>
      <c r="U2433" s="28" t="str">
        <f>IF(記入用!O2433="","",ROUNDDOWN(記入用!O2433,0))</f>
        <v/>
      </c>
      <c r="W2433" s="28" t="str">
        <f>IF(記入用!P2433="","",ROUNDDOWN(記入用!P2433,0))</f>
        <v/>
      </c>
    </row>
    <row r="2434" spans="1:23">
      <c r="A2434" s="28" t="str">
        <f>IF(記入用!A2434="","",記入用!A2434)</f>
        <v/>
      </c>
      <c r="B2434" s="28" t="str">
        <f>IF(記入用!B2434="","",記入用!B2434)</f>
        <v/>
      </c>
      <c r="C2434" s="28" t="str">
        <f>IF(記入用!C2434="","",記入用!C2434)</f>
        <v/>
      </c>
      <c r="D2434" s="28" t="str">
        <f>IF(記入用!D2434="","",記入用!D2434)</f>
        <v/>
      </c>
      <c r="E2434" s="28" t="str">
        <f>IF(記入用!E2434="","",記入用!E2434)</f>
        <v/>
      </c>
      <c r="F2434" s="28" t="str">
        <f>IF(記入用!F2434="","",記入用!F2434)</f>
        <v/>
      </c>
      <c r="G2434" s="28" t="str">
        <f>IF(OR(記入用!G2434=0,記入用!H2434=0),"",ROUND((記入用!G2434+記入用!H2434)/2,0))</f>
        <v/>
      </c>
      <c r="I2434" s="28" t="str">
        <f>IF(記入用!I2434="","",記入用!I2434)</f>
        <v/>
      </c>
      <c r="K2434" s="28" t="str">
        <f>IF(記入用!J2434="","",ROUNDDOWN(記入用!J2434,0))</f>
        <v/>
      </c>
      <c r="M2434" s="28" t="str">
        <f>IF(記入用!K2434="","",記入用!K2434)</f>
        <v/>
      </c>
      <c r="O2434" s="28" t="str">
        <f>IF(記入用!M2434="","",記入用!M2434)</f>
        <v/>
      </c>
      <c r="Q2434" s="28" t="str">
        <f>IF(記入用!L2434="","",記入用!L2434)</f>
        <v/>
      </c>
      <c r="S2434" s="28" t="str">
        <f>IF(記入用!N2434="","",ROUNDUP(記入用!N2434,1))</f>
        <v/>
      </c>
      <c r="U2434" s="28" t="str">
        <f>IF(記入用!O2434="","",ROUNDDOWN(記入用!O2434,0))</f>
        <v/>
      </c>
      <c r="W2434" s="28" t="str">
        <f>IF(記入用!P2434="","",ROUNDDOWN(記入用!P2434,0))</f>
        <v/>
      </c>
    </row>
    <row r="2435" spans="1:23">
      <c r="A2435" s="28" t="str">
        <f>IF(記入用!A2435="","",記入用!A2435)</f>
        <v/>
      </c>
      <c r="B2435" s="28" t="str">
        <f>IF(記入用!B2435="","",記入用!B2435)</f>
        <v/>
      </c>
      <c r="C2435" s="28" t="str">
        <f>IF(記入用!C2435="","",記入用!C2435)</f>
        <v/>
      </c>
      <c r="D2435" s="28" t="str">
        <f>IF(記入用!D2435="","",記入用!D2435)</f>
        <v/>
      </c>
      <c r="E2435" s="28" t="str">
        <f>IF(記入用!E2435="","",記入用!E2435)</f>
        <v/>
      </c>
      <c r="F2435" s="28" t="str">
        <f>IF(記入用!F2435="","",記入用!F2435)</f>
        <v/>
      </c>
      <c r="G2435" s="28" t="str">
        <f>IF(OR(記入用!G2435=0,記入用!H2435=0),"",ROUND((記入用!G2435+記入用!H2435)/2,0))</f>
        <v/>
      </c>
      <c r="I2435" s="28" t="str">
        <f>IF(記入用!I2435="","",記入用!I2435)</f>
        <v/>
      </c>
      <c r="K2435" s="28" t="str">
        <f>IF(記入用!J2435="","",ROUNDDOWN(記入用!J2435,0))</f>
        <v/>
      </c>
      <c r="M2435" s="28" t="str">
        <f>IF(記入用!K2435="","",記入用!K2435)</f>
        <v/>
      </c>
      <c r="O2435" s="28" t="str">
        <f>IF(記入用!M2435="","",記入用!M2435)</f>
        <v/>
      </c>
      <c r="Q2435" s="28" t="str">
        <f>IF(記入用!L2435="","",記入用!L2435)</f>
        <v/>
      </c>
      <c r="S2435" s="28" t="str">
        <f>IF(記入用!N2435="","",ROUNDUP(記入用!N2435,1))</f>
        <v/>
      </c>
      <c r="U2435" s="28" t="str">
        <f>IF(記入用!O2435="","",ROUNDDOWN(記入用!O2435,0))</f>
        <v/>
      </c>
      <c r="W2435" s="28" t="str">
        <f>IF(記入用!P2435="","",ROUNDDOWN(記入用!P2435,0))</f>
        <v/>
      </c>
    </row>
    <row r="2436" spans="1:23">
      <c r="A2436" s="28" t="str">
        <f>IF(記入用!A2436="","",記入用!A2436)</f>
        <v/>
      </c>
      <c r="B2436" s="28" t="str">
        <f>IF(記入用!B2436="","",記入用!B2436)</f>
        <v/>
      </c>
      <c r="C2436" s="28" t="str">
        <f>IF(記入用!C2436="","",記入用!C2436)</f>
        <v/>
      </c>
      <c r="D2436" s="28" t="str">
        <f>IF(記入用!D2436="","",記入用!D2436)</f>
        <v/>
      </c>
      <c r="E2436" s="28" t="str">
        <f>IF(記入用!E2436="","",記入用!E2436)</f>
        <v/>
      </c>
      <c r="F2436" s="28" t="str">
        <f>IF(記入用!F2436="","",記入用!F2436)</f>
        <v/>
      </c>
      <c r="G2436" s="28" t="str">
        <f>IF(OR(記入用!G2436=0,記入用!H2436=0),"",ROUND((記入用!G2436+記入用!H2436)/2,0))</f>
        <v/>
      </c>
      <c r="I2436" s="28" t="str">
        <f>IF(記入用!I2436="","",記入用!I2436)</f>
        <v/>
      </c>
      <c r="K2436" s="28" t="str">
        <f>IF(記入用!J2436="","",ROUNDDOWN(記入用!J2436,0))</f>
        <v/>
      </c>
      <c r="M2436" s="28" t="str">
        <f>IF(記入用!K2436="","",記入用!K2436)</f>
        <v/>
      </c>
      <c r="O2436" s="28" t="str">
        <f>IF(記入用!M2436="","",記入用!M2436)</f>
        <v/>
      </c>
      <c r="Q2436" s="28" t="str">
        <f>IF(記入用!L2436="","",記入用!L2436)</f>
        <v/>
      </c>
      <c r="S2436" s="28" t="str">
        <f>IF(記入用!N2436="","",ROUNDUP(記入用!N2436,1))</f>
        <v/>
      </c>
      <c r="U2436" s="28" t="str">
        <f>IF(記入用!O2436="","",ROUNDDOWN(記入用!O2436,0))</f>
        <v/>
      </c>
      <c r="W2436" s="28" t="str">
        <f>IF(記入用!P2436="","",ROUNDDOWN(記入用!P2436,0))</f>
        <v/>
      </c>
    </row>
    <row r="2437" spans="1:23">
      <c r="A2437" s="28" t="str">
        <f>IF(記入用!A2437="","",記入用!A2437)</f>
        <v/>
      </c>
      <c r="B2437" s="28" t="str">
        <f>IF(記入用!B2437="","",記入用!B2437)</f>
        <v/>
      </c>
      <c r="C2437" s="28" t="str">
        <f>IF(記入用!C2437="","",記入用!C2437)</f>
        <v/>
      </c>
      <c r="D2437" s="28" t="str">
        <f>IF(記入用!D2437="","",記入用!D2437)</f>
        <v/>
      </c>
      <c r="E2437" s="28" t="str">
        <f>IF(記入用!E2437="","",記入用!E2437)</f>
        <v/>
      </c>
      <c r="F2437" s="28" t="str">
        <f>IF(記入用!F2437="","",記入用!F2437)</f>
        <v/>
      </c>
      <c r="G2437" s="28" t="str">
        <f>IF(OR(記入用!G2437=0,記入用!H2437=0),"",ROUND((記入用!G2437+記入用!H2437)/2,0))</f>
        <v/>
      </c>
      <c r="I2437" s="28" t="str">
        <f>IF(記入用!I2437="","",記入用!I2437)</f>
        <v/>
      </c>
      <c r="K2437" s="28" t="str">
        <f>IF(記入用!J2437="","",ROUNDDOWN(記入用!J2437,0))</f>
        <v/>
      </c>
      <c r="M2437" s="28" t="str">
        <f>IF(記入用!K2437="","",記入用!K2437)</f>
        <v/>
      </c>
      <c r="O2437" s="28" t="str">
        <f>IF(記入用!M2437="","",記入用!M2437)</f>
        <v/>
      </c>
      <c r="Q2437" s="28" t="str">
        <f>IF(記入用!L2437="","",記入用!L2437)</f>
        <v/>
      </c>
      <c r="S2437" s="28" t="str">
        <f>IF(記入用!N2437="","",ROUNDUP(記入用!N2437,1))</f>
        <v/>
      </c>
      <c r="U2437" s="28" t="str">
        <f>IF(記入用!O2437="","",ROUNDDOWN(記入用!O2437,0))</f>
        <v/>
      </c>
      <c r="W2437" s="28" t="str">
        <f>IF(記入用!P2437="","",ROUNDDOWN(記入用!P2437,0))</f>
        <v/>
      </c>
    </row>
    <row r="2438" spans="1:23">
      <c r="A2438" s="28" t="str">
        <f>IF(記入用!A2438="","",記入用!A2438)</f>
        <v/>
      </c>
      <c r="B2438" s="28" t="str">
        <f>IF(記入用!B2438="","",記入用!B2438)</f>
        <v/>
      </c>
      <c r="C2438" s="28" t="str">
        <f>IF(記入用!C2438="","",記入用!C2438)</f>
        <v/>
      </c>
      <c r="D2438" s="28" t="str">
        <f>IF(記入用!D2438="","",記入用!D2438)</f>
        <v/>
      </c>
      <c r="E2438" s="28" t="str">
        <f>IF(記入用!E2438="","",記入用!E2438)</f>
        <v/>
      </c>
      <c r="F2438" s="28" t="str">
        <f>IF(記入用!F2438="","",記入用!F2438)</f>
        <v/>
      </c>
      <c r="G2438" s="28" t="str">
        <f>IF(OR(記入用!G2438=0,記入用!H2438=0),"",ROUND((記入用!G2438+記入用!H2438)/2,0))</f>
        <v/>
      </c>
      <c r="I2438" s="28" t="str">
        <f>IF(記入用!I2438="","",記入用!I2438)</f>
        <v/>
      </c>
      <c r="K2438" s="28" t="str">
        <f>IF(記入用!J2438="","",ROUNDDOWN(記入用!J2438,0))</f>
        <v/>
      </c>
      <c r="M2438" s="28" t="str">
        <f>IF(記入用!K2438="","",記入用!K2438)</f>
        <v/>
      </c>
      <c r="O2438" s="28" t="str">
        <f>IF(記入用!M2438="","",記入用!M2438)</f>
        <v/>
      </c>
      <c r="Q2438" s="28" t="str">
        <f>IF(記入用!L2438="","",記入用!L2438)</f>
        <v/>
      </c>
      <c r="S2438" s="28" t="str">
        <f>IF(記入用!N2438="","",ROUNDUP(記入用!N2438,1))</f>
        <v/>
      </c>
      <c r="U2438" s="28" t="str">
        <f>IF(記入用!O2438="","",ROUNDDOWN(記入用!O2438,0))</f>
        <v/>
      </c>
      <c r="W2438" s="28" t="str">
        <f>IF(記入用!P2438="","",ROUNDDOWN(記入用!P2438,0))</f>
        <v/>
      </c>
    </row>
    <row r="2439" spans="1:23">
      <c r="A2439" s="28" t="str">
        <f>IF(記入用!A2439="","",記入用!A2439)</f>
        <v/>
      </c>
      <c r="B2439" s="28" t="str">
        <f>IF(記入用!B2439="","",記入用!B2439)</f>
        <v/>
      </c>
      <c r="C2439" s="28" t="str">
        <f>IF(記入用!C2439="","",記入用!C2439)</f>
        <v/>
      </c>
      <c r="D2439" s="28" t="str">
        <f>IF(記入用!D2439="","",記入用!D2439)</f>
        <v/>
      </c>
      <c r="E2439" s="28" t="str">
        <f>IF(記入用!E2439="","",記入用!E2439)</f>
        <v/>
      </c>
      <c r="F2439" s="28" t="str">
        <f>IF(記入用!F2439="","",記入用!F2439)</f>
        <v/>
      </c>
      <c r="G2439" s="28" t="str">
        <f>IF(OR(記入用!G2439=0,記入用!H2439=0),"",ROUND((記入用!G2439+記入用!H2439)/2,0))</f>
        <v/>
      </c>
      <c r="I2439" s="28" t="str">
        <f>IF(記入用!I2439="","",記入用!I2439)</f>
        <v/>
      </c>
      <c r="K2439" s="28" t="str">
        <f>IF(記入用!J2439="","",ROUNDDOWN(記入用!J2439,0))</f>
        <v/>
      </c>
      <c r="M2439" s="28" t="str">
        <f>IF(記入用!K2439="","",記入用!K2439)</f>
        <v/>
      </c>
      <c r="O2439" s="28" t="str">
        <f>IF(記入用!M2439="","",記入用!M2439)</f>
        <v/>
      </c>
      <c r="Q2439" s="28" t="str">
        <f>IF(記入用!L2439="","",記入用!L2439)</f>
        <v/>
      </c>
      <c r="S2439" s="28" t="str">
        <f>IF(記入用!N2439="","",ROUNDUP(記入用!N2439,1))</f>
        <v/>
      </c>
      <c r="U2439" s="28" t="str">
        <f>IF(記入用!O2439="","",ROUNDDOWN(記入用!O2439,0))</f>
        <v/>
      </c>
      <c r="W2439" s="28" t="str">
        <f>IF(記入用!P2439="","",ROUNDDOWN(記入用!P2439,0))</f>
        <v/>
      </c>
    </row>
    <row r="2440" spans="1:23">
      <c r="A2440" s="28" t="str">
        <f>IF(記入用!A2440="","",記入用!A2440)</f>
        <v/>
      </c>
      <c r="B2440" s="28" t="str">
        <f>IF(記入用!B2440="","",記入用!B2440)</f>
        <v/>
      </c>
      <c r="C2440" s="28" t="str">
        <f>IF(記入用!C2440="","",記入用!C2440)</f>
        <v/>
      </c>
      <c r="D2440" s="28" t="str">
        <f>IF(記入用!D2440="","",記入用!D2440)</f>
        <v/>
      </c>
      <c r="E2440" s="28" t="str">
        <f>IF(記入用!E2440="","",記入用!E2440)</f>
        <v/>
      </c>
      <c r="F2440" s="28" t="str">
        <f>IF(記入用!F2440="","",記入用!F2440)</f>
        <v/>
      </c>
      <c r="G2440" s="28" t="str">
        <f>IF(OR(記入用!G2440=0,記入用!H2440=0),"",ROUND((記入用!G2440+記入用!H2440)/2,0))</f>
        <v/>
      </c>
      <c r="I2440" s="28" t="str">
        <f>IF(記入用!I2440="","",記入用!I2440)</f>
        <v/>
      </c>
      <c r="K2440" s="28" t="str">
        <f>IF(記入用!J2440="","",ROUNDDOWN(記入用!J2440,0))</f>
        <v/>
      </c>
      <c r="M2440" s="28" t="str">
        <f>IF(記入用!K2440="","",記入用!K2440)</f>
        <v/>
      </c>
      <c r="O2440" s="28" t="str">
        <f>IF(記入用!M2440="","",記入用!M2440)</f>
        <v/>
      </c>
      <c r="Q2440" s="28" t="str">
        <f>IF(記入用!L2440="","",記入用!L2440)</f>
        <v/>
      </c>
      <c r="S2440" s="28" t="str">
        <f>IF(記入用!N2440="","",ROUNDUP(記入用!N2440,1))</f>
        <v/>
      </c>
      <c r="U2440" s="28" t="str">
        <f>IF(記入用!O2440="","",ROUNDDOWN(記入用!O2440,0))</f>
        <v/>
      </c>
      <c r="W2440" s="28" t="str">
        <f>IF(記入用!P2440="","",ROUNDDOWN(記入用!P2440,0))</f>
        <v/>
      </c>
    </row>
    <row r="2441" spans="1:23">
      <c r="A2441" s="28" t="str">
        <f>IF(記入用!A2441="","",記入用!A2441)</f>
        <v/>
      </c>
      <c r="B2441" s="28" t="str">
        <f>IF(記入用!B2441="","",記入用!B2441)</f>
        <v/>
      </c>
      <c r="C2441" s="28" t="str">
        <f>IF(記入用!C2441="","",記入用!C2441)</f>
        <v/>
      </c>
      <c r="D2441" s="28" t="str">
        <f>IF(記入用!D2441="","",記入用!D2441)</f>
        <v/>
      </c>
      <c r="E2441" s="28" t="str">
        <f>IF(記入用!E2441="","",記入用!E2441)</f>
        <v/>
      </c>
      <c r="F2441" s="28" t="str">
        <f>IF(記入用!F2441="","",記入用!F2441)</f>
        <v/>
      </c>
      <c r="G2441" s="28" t="str">
        <f>IF(OR(記入用!G2441=0,記入用!H2441=0),"",ROUND((記入用!G2441+記入用!H2441)/2,0))</f>
        <v/>
      </c>
      <c r="I2441" s="28" t="str">
        <f>IF(記入用!I2441="","",記入用!I2441)</f>
        <v/>
      </c>
      <c r="K2441" s="28" t="str">
        <f>IF(記入用!J2441="","",ROUNDDOWN(記入用!J2441,0))</f>
        <v/>
      </c>
      <c r="M2441" s="28" t="str">
        <f>IF(記入用!K2441="","",記入用!K2441)</f>
        <v/>
      </c>
      <c r="O2441" s="28" t="str">
        <f>IF(記入用!M2441="","",記入用!M2441)</f>
        <v/>
      </c>
      <c r="Q2441" s="28" t="str">
        <f>IF(記入用!L2441="","",記入用!L2441)</f>
        <v/>
      </c>
      <c r="S2441" s="28" t="str">
        <f>IF(記入用!N2441="","",ROUNDUP(記入用!N2441,1))</f>
        <v/>
      </c>
      <c r="U2441" s="28" t="str">
        <f>IF(記入用!O2441="","",ROUNDDOWN(記入用!O2441,0))</f>
        <v/>
      </c>
      <c r="W2441" s="28" t="str">
        <f>IF(記入用!P2441="","",ROUNDDOWN(記入用!P2441,0))</f>
        <v/>
      </c>
    </row>
    <row r="2442" spans="1:23">
      <c r="A2442" s="28" t="str">
        <f>IF(記入用!A2442="","",記入用!A2442)</f>
        <v/>
      </c>
      <c r="B2442" s="28" t="str">
        <f>IF(記入用!B2442="","",記入用!B2442)</f>
        <v/>
      </c>
      <c r="C2442" s="28" t="str">
        <f>IF(記入用!C2442="","",記入用!C2442)</f>
        <v/>
      </c>
      <c r="D2442" s="28" t="str">
        <f>IF(記入用!D2442="","",記入用!D2442)</f>
        <v/>
      </c>
      <c r="E2442" s="28" t="str">
        <f>IF(記入用!E2442="","",記入用!E2442)</f>
        <v/>
      </c>
      <c r="F2442" s="28" t="str">
        <f>IF(記入用!F2442="","",記入用!F2442)</f>
        <v/>
      </c>
      <c r="G2442" s="28" t="str">
        <f>IF(OR(記入用!G2442=0,記入用!H2442=0),"",ROUND((記入用!G2442+記入用!H2442)/2,0))</f>
        <v/>
      </c>
      <c r="I2442" s="28" t="str">
        <f>IF(記入用!I2442="","",記入用!I2442)</f>
        <v/>
      </c>
      <c r="K2442" s="28" t="str">
        <f>IF(記入用!J2442="","",ROUNDDOWN(記入用!J2442,0))</f>
        <v/>
      </c>
      <c r="M2442" s="28" t="str">
        <f>IF(記入用!K2442="","",記入用!K2442)</f>
        <v/>
      </c>
      <c r="O2442" s="28" t="str">
        <f>IF(記入用!M2442="","",記入用!M2442)</f>
        <v/>
      </c>
      <c r="Q2442" s="28" t="str">
        <f>IF(記入用!L2442="","",記入用!L2442)</f>
        <v/>
      </c>
      <c r="S2442" s="28" t="str">
        <f>IF(記入用!N2442="","",ROUNDUP(記入用!N2442,1))</f>
        <v/>
      </c>
      <c r="U2442" s="28" t="str">
        <f>IF(記入用!O2442="","",ROUNDDOWN(記入用!O2442,0))</f>
        <v/>
      </c>
      <c r="W2442" s="28" t="str">
        <f>IF(記入用!P2442="","",ROUNDDOWN(記入用!P2442,0))</f>
        <v/>
      </c>
    </row>
    <row r="2443" spans="1:23">
      <c r="A2443" s="28" t="str">
        <f>IF(記入用!A2443="","",記入用!A2443)</f>
        <v/>
      </c>
      <c r="B2443" s="28" t="str">
        <f>IF(記入用!B2443="","",記入用!B2443)</f>
        <v/>
      </c>
      <c r="C2443" s="28" t="str">
        <f>IF(記入用!C2443="","",記入用!C2443)</f>
        <v/>
      </c>
      <c r="D2443" s="28" t="str">
        <f>IF(記入用!D2443="","",記入用!D2443)</f>
        <v/>
      </c>
      <c r="E2443" s="28" t="str">
        <f>IF(記入用!E2443="","",記入用!E2443)</f>
        <v/>
      </c>
      <c r="F2443" s="28" t="str">
        <f>IF(記入用!F2443="","",記入用!F2443)</f>
        <v/>
      </c>
      <c r="G2443" s="28" t="str">
        <f>IF(OR(記入用!G2443=0,記入用!H2443=0),"",ROUND((記入用!G2443+記入用!H2443)/2,0))</f>
        <v/>
      </c>
      <c r="I2443" s="28" t="str">
        <f>IF(記入用!I2443="","",記入用!I2443)</f>
        <v/>
      </c>
      <c r="K2443" s="28" t="str">
        <f>IF(記入用!J2443="","",ROUNDDOWN(記入用!J2443,0))</f>
        <v/>
      </c>
      <c r="M2443" s="28" t="str">
        <f>IF(記入用!K2443="","",記入用!K2443)</f>
        <v/>
      </c>
      <c r="O2443" s="28" t="str">
        <f>IF(記入用!M2443="","",記入用!M2443)</f>
        <v/>
      </c>
      <c r="Q2443" s="28" t="str">
        <f>IF(記入用!L2443="","",記入用!L2443)</f>
        <v/>
      </c>
      <c r="S2443" s="28" t="str">
        <f>IF(記入用!N2443="","",ROUNDUP(記入用!N2443,1))</f>
        <v/>
      </c>
      <c r="U2443" s="28" t="str">
        <f>IF(記入用!O2443="","",ROUNDDOWN(記入用!O2443,0))</f>
        <v/>
      </c>
      <c r="W2443" s="28" t="str">
        <f>IF(記入用!P2443="","",ROUNDDOWN(記入用!P2443,0))</f>
        <v/>
      </c>
    </row>
    <row r="2444" spans="1:23">
      <c r="A2444" s="28" t="str">
        <f>IF(記入用!A2444="","",記入用!A2444)</f>
        <v/>
      </c>
      <c r="B2444" s="28" t="str">
        <f>IF(記入用!B2444="","",記入用!B2444)</f>
        <v/>
      </c>
      <c r="C2444" s="28" t="str">
        <f>IF(記入用!C2444="","",記入用!C2444)</f>
        <v/>
      </c>
      <c r="D2444" s="28" t="str">
        <f>IF(記入用!D2444="","",記入用!D2444)</f>
        <v/>
      </c>
      <c r="E2444" s="28" t="str">
        <f>IF(記入用!E2444="","",記入用!E2444)</f>
        <v/>
      </c>
      <c r="F2444" s="28" t="str">
        <f>IF(記入用!F2444="","",記入用!F2444)</f>
        <v/>
      </c>
      <c r="G2444" s="28" t="str">
        <f>IF(OR(記入用!G2444=0,記入用!H2444=0),"",ROUND((記入用!G2444+記入用!H2444)/2,0))</f>
        <v/>
      </c>
      <c r="I2444" s="28" t="str">
        <f>IF(記入用!I2444="","",記入用!I2444)</f>
        <v/>
      </c>
      <c r="K2444" s="28" t="str">
        <f>IF(記入用!J2444="","",ROUNDDOWN(記入用!J2444,0))</f>
        <v/>
      </c>
      <c r="M2444" s="28" t="str">
        <f>IF(記入用!K2444="","",記入用!K2444)</f>
        <v/>
      </c>
      <c r="O2444" s="28" t="str">
        <f>IF(記入用!M2444="","",記入用!M2444)</f>
        <v/>
      </c>
      <c r="Q2444" s="28" t="str">
        <f>IF(記入用!L2444="","",記入用!L2444)</f>
        <v/>
      </c>
      <c r="S2444" s="28" t="str">
        <f>IF(記入用!N2444="","",ROUNDUP(記入用!N2444,1))</f>
        <v/>
      </c>
      <c r="U2444" s="28" t="str">
        <f>IF(記入用!O2444="","",ROUNDDOWN(記入用!O2444,0))</f>
        <v/>
      </c>
      <c r="W2444" s="28" t="str">
        <f>IF(記入用!P2444="","",ROUNDDOWN(記入用!P2444,0))</f>
        <v/>
      </c>
    </row>
    <row r="2445" spans="1:23">
      <c r="A2445" s="28" t="str">
        <f>IF(記入用!A2445="","",記入用!A2445)</f>
        <v/>
      </c>
      <c r="B2445" s="28" t="str">
        <f>IF(記入用!B2445="","",記入用!B2445)</f>
        <v/>
      </c>
      <c r="C2445" s="28" t="str">
        <f>IF(記入用!C2445="","",記入用!C2445)</f>
        <v/>
      </c>
      <c r="D2445" s="28" t="str">
        <f>IF(記入用!D2445="","",記入用!D2445)</f>
        <v/>
      </c>
      <c r="E2445" s="28" t="str">
        <f>IF(記入用!E2445="","",記入用!E2445)</f>
        <v/>
      </c>
      <c r="F2445" s="28" t="str">
        <f>IF(記入用!F2445="","",記入用!F2445)</f>
        <v/>
      </c>
      <c r="G2445" s="28" t="str">
        <f>IF(OR(記入用!G2445=0,記入用!H2445=0),"",ROUND((記入用!G2445+記入用!H2445)/2,0))</f>
        <v/>
      </c>
      <c r="I2445" s="28" t="str">
        <f>IF(記入用!I2445="","",記入用!I2445)</f>
        <v/>
      </c>
      <c r="K2445" s="28" t="str">
        <f>IF(記入用!J2445="","",ROUNDDOWN(記入用!J2445,0))</f>
        <v/>
      </c>
      <c r="M2445" s="28" t="str">
        <f>IF(記入用!K2445="","",記入用!K2445)</f>
        <v/>
      </c>
      <c r="O2445" s="28" t="str">
        <f>IF(記入用!M2445="","",記入用!M2445)</f>
        <v/>
      </c>
      <c r="Q2445" s="28" t="str">
        <f>IF(記入用!L2445="","",記入用!L2445)</f>
        <v/>
      </c>
      <c r="S2445" s="28" t="str">
        <f>IF(記入用!N2445="","",ROUNDUP(記入用!N2445,1))</f>
        <v/>
      </c>
      <c r="U2445" s="28" t="str">
        <f>IF(記入用!O2445="","",ROUNDDOWN(記入用!O2445,0))</f>
        <v/>
      </c>
      <c r="W2445" s="28" t="str">
        <f>IF(記入用!P2445="","",ROUNDDOWN(記入用!P2445,0))</f>
        <v/>
      </c>
    </row>
    <row r="2446" spans="1:23">
      <c r="A2446" s="28" t="str">
        <f>IF(記入用!A2446="","",記入用!A2446)</f>
        <v/>
      </c>
      <c r="B2446" s="28" t="str">
        <f>IF(記入用!B2446="","",記入用!B2446)</f>
        <v/>
      </c>
      <c r="C2446" s="28" t="str">
        <f>IF(記入用!C2446="","",記入用!C2446)</f>
        <v/>
      </c>
      <c r="D2446" s="28" t="str">
        <f>IF(記入用!D2446="","",記入用!D2446)</f>
        <v/>
      </c>
      <c r="E2446" s="28" t="str">
        <f>IF(記入用!E2446="","",記入用!E2446)</f>
        <v/>
      </c>
      <c r="F2446" s="28" t="str">
        <f>IF(記入用!F2446="","",記入用!F2446)</f>
        <v/>
      </c>
      <c r="G2446" s="28" t="str">
        <f>IF(OR(記入用!G2446=0,記入用!H2446=0),"",ROUND((記入用!G2446+記入用!H2446)/2,0))</f>
        <v/>
      </c>
      <c r="I2446" s="28" t="str">
        <f>IF(記入用!I2446="","",記入用!I2446)</f>
        <v/>
      </c>
      <c r="K2446" s="28" t="str">
        <f>IF(記入用!J2446="","",ROUNDDOWN(記入用!J2446,0))</f>
        <v/>
      </c>
      <c r="M2446" s="28" t="str">
        <f>IF(記入用!K2446="","",記入用!K2446)</f>
        <v/>
      </c>
      <c r="O2446" s="28" t="str">
        <f>IF(記入用!M2446="","",記入用!M2446)</f>
        <v/>
      </c>
      <c r="Q2446" s="28" t="str">
        <f>IF(記入用!L2446="","",記入用!L2446)</f>
        <v/>
      </c>
      <c r="S2446" s="28" t="str">
        <f>IF(記入用!N2446="","",ROUNDUP(記入用!N2446,1))</f>
        <v/>
      </c>
      <c r="U2446" s="28" t="str">
        <f>IF(記入用!O2446="","",ROUNDDOWN(記入用!O2446,0))</f>
        <v/>
      </c>
      <c r="W2446" s="28" t="str">
        <f>IF(記入用!P2446="","",ROUNDDOWN(記入用!P2446,0))</f>
        <v/>
      </c>
    </row>
    <row r="2447" spans="1:23">
      <c r="A2447" s="28" t="str">
        <f>IF(記入用!A2447="","",記入用!A2447)</f>
        <v/>
      </c>
      <c r="B2447" s="28" t="str">
        <f>IF(記入用!B2447="","",記入用!B2447)</f>
        <v/>
      </c>
      <c r="C2447" s="28" t="str">
        <f>IF(記入用!C2447="","",記入用!C2447)</f>
        <v/>
      </c>
      <c r="D2447" s="28" t="str">
        <f>IF(記入用!D2447="","",記入用!D2447)</f>
        <v/>
      </c>
      <c r="E2447" s="28" t="str">
        <f>IF(記入用!E2447="","",記入用!E2447)</f>
        <v/>
      </c>
      <c r="F2447" s="28" t="str">
        <f>IF(記入用!F2447="","",記入用!F2447)</f>
        <v/>
      </c>
      <c r="G2447" s="28" t="str">
        <f>IF(OR(記入用!G2447=0,記入用!H2447=0),"",ROUND((記入用!G2447+記入用!H2447)/2,0))</f>
        <v/>
      </c>
      <c r="I2447" s="28" t="str">
        <f>IF(記入用!I2447="","",記入用!I2447)</f>
        <v/>
      </c>
      <c r="K2447" s="28" t="str">
        <f>IF(記入用!J2447="","",ROUNDDOWN(記入用!J2447,0))</f>
        <v/>
      </c>
      <c r="M2447" s="28" t="str">
        <f>IF(記入用!K2447="","",記入用!K2447)</f>
        <v/>
      </c>
      <c r="O2447" s="28" t="str">
        <f>IF(記入用!M2447="","",記入用!M2447)</f>
        <v/>
      </c>
      <c r="Q2447" s="28" t="str">
        <f>IF(記入用!L2447="","",記入用!L2447)</f>
        <v/>
      </c>
      <c r="S2447" s="28" t="str">
        <f>IF(記入用!N2447="","",ROUNDUP(記入用!N2447,1))</f>
        <v/>
      </c>
      <c r="U2447" s="28" t="str">
        <f>IF(記入用!O2447="","",ROUNDDOWN(記入用!O2447,0))</f>
        <v/>
      </c>
      <c r="W2447" s="28" t="str">
        <f>IF(記入用!P2447="","",ROUNDDOWN(記入用!P2447,0))</f>
        <v/>
      </c>
    </row>
    <row r="2448" spans="1:23">
      <c r="A2448" s="28" t="str">
        <f>IF(記入用!A2448="","",記入用!A2448)</f>
        <v/>
      </c>
      <c r="B2448" s="28" t="str">
        <f>IF(記入用!B2448="","",記入用!B2448)</f>
        <v/>
      </c>
      <c r="C2448" s="28" t="str">
        <f>IF(記入用!C2448="","",記入用!C2448)</f>
        <v/>
      </c>
      <c r="D2448" s="28" t="str">
        <f>IF(記入用!D2448="","",記入用!D2448)</f>
        <v/>
      </c>
      <c r="E2448" s="28" t="str">
        <f>IF(記入用!E2448="","",記入用!E2448)</f>
        <v/>
      </c>
      <c r="F2448" s="28" t="str">
        <f>IF(記入用!F2448="","",記入用!F2448)</f>
        <v/>
      </c>
      <c r="G2448" s="28" t="str">
        <f>IF(OR(記入用!G2448=0,記入用!H2448=0),"",ROUND((記入用!G2448+記入用!H2448)/2,0))</f>
        <v/>
      </c>
      <c r="I2448" s="28" t="str">
        <f>IF(記入用!I2448="","",記入用!I2448)</f>
        <v/>
      </c>
      <c r="K2448" s="28" t="str">
        <f>IF(記入用!J2448="","",ROUNDDOWN(記入用!J2448,0))</f>
        <v/>
      </c>
      <c r="M2448" s="28" t="str">
        <f>IF(記入用!K2448="","",記入用!K2448)</f>
        <v/>
      </c>
      <c r="O2448" s="28" t="str">
        <f>IF(記入用!M2448="","",記入用!M2448)</f>
        <v/>
      </c>
      <c r="Q2448" s="28" t="str">
        <f>IF(記入用!L2448="","",記入用!L2448)</f>
        <v/>
      </c>
      <c r="S2448" s="28" t="str">
        <f>IF(記入用!N2448="","",ROUNDUP(記入用!N2448,1))</f>
        <v/>
      </c>
      <c r="U2448" s="28" t="str">
        <f>IF(記入用!O2448="","",ROUNDDOWN(記入用!O2448,0))</f>
        <v/>
      </c>
      <c r="W2448" s="28" t="str">
        <f>IF(記入用!P2448="","",ROUNDDOWN(記入用!P2448,0))</f>
        <v/>
      </c>
    </row>
    <row r="2449" spans="1:23">
      <c r="A2449" s="28" t="str">
        <f>IF(記入用!A2449="","",記入用!A2449)</f>
        <v/>
      </c>
      <c r="B2449" s="28" t="str">
        <f>IF(記入用!B2449="","",記入用!B2449)</f>
        <v/>
      </c>
      <c r="C2449" s="28" t="str">
        <f>IF(記入用!C2449="","",記入用!C2449)</f>
        <v/>
      </c>
      <c r="D2449" s="28" t="str">
        <f>IF(記入用!D2449="","",記入用!D2449)</f>
        <v/>
      </c>
      <c r="E2449" s="28" t="str">
        <f>IF(記入用!E2449="","",記入用!E2449)</f>
        <v/>
      </c>
      <c r="F2449" s="28" t="str">
        <f>IF(記入用!F2449="","",記入用!F2449)</f>
        <v/>
      </c>
      <c r="G2449" s="28" t="str">
        <f>IF(OR(記入用!G2449=0,記入用!H2449=0),"",ROUND((記入用!G2449+記入用!H2449)/2,0))</f>
        <v/>
      </c>
      <c r="I2449" s="28" t="str">
        <f>IF(記入用!I2449="","",記入用!I2449)</f>
        <v/>
      </c>
      <c r="K2449" s="28" t="str">
        <f>IF(記入用!J2449="","",ROUNDDOWN(記入用!J2449,0))</f>
        <v/>
      </c>
      <c r="M2449" s="28" t="str">
        <f>IF(記入用!K2449="","",記入用!K2449)</f>
        <v/>
      </c>
      <c r="O2449" s="28" t="str">
        <f>IF(記入用!M2449="","",記入用!M2449)</f>
        <v/>
      </c>
      <c r="Q2449" s="28" t="str">
        <f>IF(記入用!L2449="","",記入用!L2449)</f>
        <v/>
      </c>
      <c r="S2449" s="28" t="str">
        <f>IF(記入用!N2449="","",ROUNDUP(記入用!N2449,1))</f>
        <v/>
      </c>
      <c r="U2449" s="28" t="str">
        <f>IF(記入用!O2449="","",ROUNDDOWN(記入用!O2449,0))</f>
        <v/>
      </c>
      <c r="W2449" s="28" t="str">
        <f>IF(記入用!P2449="","",ROUNDDOWN(記入用!P2449,0))</f>
        <v/>
      </c>
    </row>
    <row r="2450" spans="1:23">
      <c r="A2450" s="28" t="str">
        <f>IF(記入用!A2450="","",記入用!A2450)</f>
        <v/>
      </c>
      <c r="B2450" s="28" t="str">
        <f>IF(記入用!B2450="","",記入用!B2450)</f>
        <v/>
      </c>
      <c r="C2450" s="28" t="str">
        <f>IF(記入用!C2450="","",記入用!C2450)</f>
        <v/>
      </c>
      <c r="D2450" s="28" t="str">
        <f>IF(記入用!D2450="","",記入用!D2450)</f>
        <v/>
      </c>
      <c r="E2450" s="28" t="str">
        <f>IF(記入用!E2450="","",記入用!E2450)</f>
        <v/>
      </c>
      <c r="F2450" s="28" t="str">
        <f>IF(記入用!F2450="","",記入用!F2450)</f>
        <v/>
      </c>
      <c r="G2450" s="28" t="str">
        <f>IF(OR(記入用!G2450=0,記入用!H2450=0),"",ROUND((記入用!G2450+記入用!H2450)/2,0))</f>
        <v/>
      </c>
      <c r="I2450" s="28" t="str">
        <f>IF(記入用!I2450="","",記入用!I2450)</f>
        <v/>
      </c>
      <c r="K2450" s="28" t="str">
        <f>IF(記入用!J2450="","",ROUNDDOWN(記入用!J2450,0))</f>
        <v/>
      </c>
      <c r="M2450" s="28" t="str">
        <f>IF(記入用!K2450="","",記入用!K2450)</f>
        <v/>
      </c>
      <c r="O2450" s="28" t="str">
        <f>IF(記入用!M2450="","",記入用!M2450)</f>
        <v/>
      </c>
      <c r="Q2450" s="28" t="str">
        <f>IF(記入用!L2450="","",記入用!L2450)</f>
        <v/>
      </c>
      <c r="S2450" s="28" t="str">
        <f>IF(記入用!N2450="","",ROUNDUP(記入用!N2450,1))</f>
        <v/>
      </c>
      <c r="U2450" s="28" t="str">
        <f>IF(記入用!O2450="","",ROUNDDOWN(記入用!O2450,0))</f>
        <v/>
      </c>
      <c r="W2450" s="28" t="str">
        <f>IF(記入用!P2450="","",ROUNDDOWN(記入用!P2450,0))</f>
        <v/>
      </c>
    </row>
    <row r="2451" spans="1:23">
      <c r="A2451" s="28" t="str">
        <f>IF(記入用!A2451="","",記入用!A2451)</f>
        <v/>
      </c>
      <c r="B2451" s="28" t="str">
        <f>IF(記入用!B2451="","",記入用!B2451)</f>
        <v/>
      </c>
      <c r="C2451" s="28" t="str">
        <f>IF(記入用!C2451="","",記入用!C2451)</f>
        <v/>
      </c>
      <c r="D2451" s="28" t="str">
        <f>IF(記入用!D2451="","",記入用!D2451)</f>
        <v/>
      </c>
      <c r="E2451" s="28" t="str">
        <f>IF(記入用!E2451="","",記入用!E2451)</f>
        <v/>
      </c>
      <c r="F2451" s="28" t="str">
        <f>IF(記入用!F2451="","",記入用!F2451)</f>
        <v/>
      </c>
      <c r="G2451" s="28" t="str">
        <f>IF(OR(記入用!G2451=0,記入用!H2451=0),"",ROUND((記入用!G2451+記入用!H2451)/2,0))</f>
        <v/>
      </c>
      <c r="I2451" s="28" t="str">
        <f>IF(記入用!I2451="","",記入用!I2451)</f>
        <v/>
      </c>
      <c r="K2451" s="28" t="str">
        <f>IF(記入用!J2451="","",ROUNDDOWN(記入用!J2451,0))</f>
        <v/>
      </c>
      <c r="M2451" s="28" t="str">
        <f>IF(記入用!K2451="","",記入用!K2451)</f>
        <v/>
      </c>
      <c r="O2451" s="28" t="str">
        <f>IF(記入用!M2451="","",記入用!M2451)</f>
        <v/>
      </c>
      <c r="Q2451" s="28" t="str">
        <f>IF(記入用!L2451="","",記入用!L2451)</f>
        <v/>
      </c>
      <c r="S2451" s="28" t="str">
        <f>IF(記入用!N2451="","",ROUNDUP(記入用!N2451,1))</f>
        <v/>
      </c>
      <c r="U2451" s="28" t="str">
        <f>IF(記入用!O2451="","",ROUNDDOWN(記入用!O2451,0))</f>
        <v/>
      </c>
      <c r="W2451" s="28" t="str">
        <f>IF(記入用!P2451="","",ROUNDDOWN(記入用!P2451,0))</f>
        <v/>
      </c>
    </row>
    <row r="2452" spans="1:23">
      <c r="A2452" s="28" t="str">
        <f>IF(記入用!A2452="","",記入用!A2452)</f>
        <v/>
      </c>
      <c r="B2452" s="28" t="str">
        <f>IF(記入用!B2452="","",記入用!B2452)</f>
        <v/>
      </c>
      <c r="C2452" s="28" t="str">
        <f>IF(記入用!C2452="","",記入用!C2452)</f>
        <v/>
      </c>
      <c r="D2452" s="28" t="str">
        <f>IF(記入用!D2452="","",記入用!D2452)</f>
        <v/>
      </c>
      <c r="E2452" s="28" t="str">
        <f>IF(記入用!E2452="","",記入用!E2452)</f>
        <v/>
      </c>
      <c r="F2452" s="28" t="str">
        <f>IF(記入用!F2452="","",記入用!F2452)</f>
        <v/>
      </c>
      <c r="G2452" s="28" t="str">
        <f>IF(OR(記入用!G2452=0,記入用!H2452=0),"",ROUND((記入用!G2452+記入用!H2452)/2,0))</f>
        <v/>
      </c>
      <c r="I2452" s="28" t="str">
        <f>IF(記入用!I2452="","",記入用!I2452)</f>
        <v/>
      </c>
      <c r="K2452" s="28" t="str">
        <f>IF(記入用!J2452="","",ROUNDDOWN(記入用!J2452,0))</f>
        <v/>
      </c>
      <c r="M2452" s="28" t="str">
        <f>IF(記入用!K2452="","",記入用!K2452)</f>
        <v/>
      </c>
      <c r="O2452" s="28" t="str">
        <f>IF(記入用!M2452="","",記入用!M2452)</f>
        <v/>
      </c>
      <c r="Q2452" s="28" t="str">
        <f>IF(記入用!L2452="","",記入用!L2452)</f>
        <v/>
      </c>
      <c r="S2452" s="28" t="str">
        <f>IF(記入用!N2452="","",ROUNDUP(記入用!N2452,1))</f>
        <v/>
      </c>
      <c r="U2452" s="28" t="str">
        <f>IF(記入用!O2452="","",ROUNDDOWN(記入用!O2452,0))</f>
        <v/>
      </c>
      <c r="W2452" s="28" t="str">
        <f>IF(記入用!P2452="","",ROUNDDOWN(記入用!P2452,0))</f>
        <v/>
      </c>
    </row>
    <row r="2453" spans="1:23">
      <c r="A2453" s="28" t="str">
        <f>IF(記入用!A2453="","",記入用!A2453)</f>
        <v/>
      </c>
      <c r="B2453" s="28" t="str">
        <f>IF(記入用!B2453="","",記入用!B2453)</f>
        <v/>
      </c>
      <c r="C2453" s="28" t="str">
        <f>IF(記入用!C2453="","",記入用!C2453)</f>
        <v/>
      </c>
      <c r="D2453" s="28" t="str">
        <f>IF(記入用!D2453="","",記入用!D2453)</f>
        <v/>
      </c>
      <c r="E2453" s="28" t="str">
        <f>IF(記入用!E2453="","",記入用!E2453)</f>
        <v/>
      </c>
      <c r="F2453" s="28" t="str">
        <f>IF(記入用!F2453="","",記入用!F2453)</f>
        <v/>
      </c>
      <c r="G2453" s="28" t="str">
        <f>IF(OR(記入用!G2453=0,記入用!H2453=0),"",ROUND((記入用!G2453+記入用!H2453)/2,0))</f>
        <v/>
      </c>
      <c r="I2453" s="28" t="str">
        <f>IF(記入用!I2453="","",記入用!I2453)</f>
        <v/>
      </c>
      <c r="K2453" s="28" t="str">
        <f>IF(記入用!J2453="","",ROUNDDOWN(記入用!J2453,0))</f>
        <v/>
      </c>
      <c r="M2453" s="28" t="str">
        <f>IF(記入用!K2453="","",記入用!K2453)</f>
        <v/>
      </c>
      <c r="O2453" s="28" t="str">
        <f>IF(記入用!M2453="","",記入用!M2453)</f>
        <v/>
      </c>
      <c r="Q2453" s="28" t="str">
        <f>IF(記入用!L2453="","",記入用!L2453)</f>
        <v/>
      </c>
      <c r="S2453" s="28" t="str">
        <f>IF(記入用!N2453="","",ROUNDUP(記入用!N2453,1))</f>
        <v/>
      </c>
      <c r="U2453" s="28" t="str">
        <f>IF(記入用!O2453="","",ROUNDDOWN(記入用!O2453,0))</f>
        <v/>
      </c>
      <c r="W2453" s="28" t="str">
        <f>IF(記入用!P2453="","",ROUNDDOWN(記入用!P2453,0))</f>
        <v/>
      </c>
    </row>
    <row r="2454" spans="1:23">
      <c r="A2454" s="28" t="str">
        <f>IF(記入用!A2454="","",記入用!A2454)</f>
        <v/>
      </c>
      <c r="B2454" s="28" t="str">
        <f>IF(記入用!B2454="","",記入用!B2454)</f>
        <v/>
      </c>
      <c r="C2454" s="28" t="str">
        <f>IF(記入用!C2454="","",記入用!C2454)</f>
        <v/>
      </c>
      <c r="D2454" s="28" t="str">
        <f>IF(記入用!D2454="","",記入用!D2454)</f>
        <v/>
      </c>
      <c r="E2454" s="28" t="str">
        <f>IF(記入用!E2454="","",記入用!E2454)</f>
        <v/>
      </c>
      <c r="F2454" s="28" t="str">
        <f>IF(記入用!F2454="","",記入用!F2454)</f>
        <v/>
      </c>
      <c r="G2454" s="28" t="str">
        <f>IF(OR(記入用!G2454=0,記入用!H2454=0),"",ROUND((記入用!G2454+記入用!H2454)/2,0))</f>
        <v/>
      </c>
      <c r="I2454" s="28" t="str">
        <f>IF(記入用!I2454="","",記入用!I2454)</f>
        <v/>
      </c>
      <c r="K2454" s="28" t="str">
        <f>IF(記入用!J2454="","",ROUNDDOWN(記入用!J2454,0))</f>
        <v/>
      </c>
      <c r="M2454" s="28" t="str">
        <f>IF(記入用!K2454="","",記入用!K2454)</f>
        <v/>
      </c>
      <c r="O2454" s="28" t="str">
        <f>IF(記入用!M2454="","",記入用!M2454)</f>
        <v/>
      </c>
      <c r="Q2454" s="28" t="str">
        <f>IF(記入用!L2454="","",記入用!L2454)</f>
        <v/>
      </c>
      <c r="S2454" s="28" t="str">
        <f>IF(記入用!N2454="","",ROUNDUP(記入用!N2454,1))</f>
        <v/>
      </c>
      <c r="U2454" s="28" t="str">
        <f>IF(記入用!O2454="","",ROUNDDOWN(記入用!O2454,0))</f>
        <v/>
      </c>
      <c r="W2454" s="28" t="str">
        <f>IF(記入用!P2454="","",ROUNDDOWN(記入用!P2454,0))</f>
        <v/>
      </c>
    </row>
    <row r="2455" spans="1:23">
      <c r="A2455" s="28" t="str">
        <f>IF(記入用!A2455="","",記入用!A2455)</f>
        <v/>
      </c>
      <c r="B2455" s="28" t="str">
        <f>IF(記入用!B2455="","",記入用!B2455)</f>
        <v/>
      </c>
      <c r="C2455" s="28" t="str">
        <f>IF(記入用!C2455="","",記入用!C2455)</f>
        <v/>
      </c>
      <c r="D2455" s="28" t="str">
        <f>IF(記入用!D2455="","",記入用!D2455)</f>
        <v/>
      </c>
      <c r="E2455" s="28" t="str">
        <f>IF(記入用!E2455="","",記入用!E2455)</f>
        <v/>
      </c>
      <c r="F2455" s="28" t="str">
        <f>IF(記入用!F2455="","",記入用!F2455)</f>
        <v/>
      </c>
      <c r="G2455" s="28" t="str">
        <f>IF(OR(記入用!G2455=0,記入用!H2455=0),"",ROUND((記入用!G2455+記入用!H2455)/2,0))</f>
        <v/>
      </c>
      <c r="I2455" s="28" t="str">
        <f>IF(記入用!I2455="","",記入用!I2455)</f>
        <v/>
      </c>
      <c r="K2455" s="28" t="str">
        <f>IF(記入用!J2455="","",ROUNDDOWN(記入用!J2455,0))</f>
        <v/>
      </c>
      <c r="M2455" s="28" t="str">
        <f>IF(記入用!K2455="","",記入用!K2455)</f>
        <v/>
      </c>
      <c r="O2455" s="28" t="str">
        <f>IF(記入用!M2455="","",記入用!M2455)</f>
        <v/>
      </c>
      <c r="Q2455" s="28" t="str">
        <f>IF(記入用!L2455="","",記入用!L2455)</f>
        <v/>
      </c>
      <c r="S2455" s="28" t="str">
        <f>IF(記入用!N2455="","",ROUNDUP(記入用!N2455,1))</f>
        <v/>
      </c>
      <c r="U2455" s="28" t="str">
        <f>IF(記入用!O2455="","",ROUNDDOWN(記入用!O2455,0))</f>
        <v/>
      </c>
      <c r="W2455" s="28" t="str">
        <f>IF(記入用!P2455="","",ROUNDDOWN(記入用!P2455,0))</f>
        <v/>
      </c>
    </row>
    <row r="2456" spans="1:23">
      <c r="A2456" s="28" t="str">
        <f>IF(記入用!A2456="","",記入用!A2456)</f>
        <v/>
      </c>
      <c r="B2456" s="28" t="str">
        <f>IF(記入用!B2456="","",記入用!B2456)</f>
        <v/>
      </c>
      <c r="C2456" s="28" t="str">
        <f>IF(記入用!C2456="","",記入用!C2456)</f>
        <v/>
      </c>
      <c r="D2456" s="28" t="str">
        <f>IF(記入用!D2456="","",記入用!D2456)</f>
        <v/>
      </c>
      <c r="E2456" s="28" t="str">
        <f>IF(記入用!E2456="","",記入用!E2456)</f>
        <v/>
      </c>
      <c r="F2456" s="28" t="str">
        <f>IF(記入用!F2456="","",記入用!F2456)</f>
        <v/>
      </c>
      <c r="G2456" s="28" t="str">
        <f>IF(OR(記入用!G2456=0,記入用!H2456=0),"",ROUND((記入用!G2456+記入用!H2456)/2,0))</f>
        <v/>
      </c>
      <c r="I2456" s="28" t="str">
        <f>IF(記入用!I2456="","",記入用!I2456)</f>
        <v/>
      </c>
      <c r="K2456" s="28" t="str">
        <f>IF(記入用!J2456="","",ROUNDDOWN(記入用!J2456,0))</f>
        <v/>
      </c>
      <c r="M2456" s="28" t="str">
        <f>IF(記入用!K2456="","",記入用!K2456)</f>
        <v/>
      </c>
      <c r="O2456" s="28" t="str">
        <f>IF(記入用!M2456="","",記入用!M2456)</f>
        <v/>
      </c>
      <c r="Q2456" s="28" t="str">
        <f>IF(記入用!L2456="","",記入用!L2456)</f>
        <v/>
      </c>
      <c r="S2456" s="28" t="str">
        <f>IF(記入用!N2456="","",ROUNDUP(記入用!N2456,1))</f>
        <v/>
      </c>
      <c r="U2456" s="28" t="str">
        <f>IF(記入用!O2456="","",ROUNDDOWN(記入用!O2456,0))</f>
        <v/>
      </c>
      <c r="W2456" s="28" t="str">
        <f>IF(記入用!P2456="","",ROUNDDOWN(記入用!P2456,0))</f>
        <v/>
      </c>
    </row>
    <row r="2457" spans="1:23">
      <c r="A2457" s="28" t="str">
        <f>IF(記入用!A2457="","",記入用!A2457)</f>
        <v/>
      </c>
      <c r="B2457" s="28" t="str">
        <f>IF(記入用!B2457="","",記入用!B2457)</f>
        <v/>
      </c>
      <c r="C2457" s="28" t="str">
        <f>IF(記入用!C2457="","",記入用!C2457)</f>
        <v/>
      </c>
      <c r="D2457" s="28" t="str">
        <f>IF(記入用!D2457="","",記入用!D2457)</f>
        <v/>
      </c>
      <c r="E2457" s="28" t="str">
        <f>IF(記入用!E2457="","",記入用!E2457)</f>
        <v/>
      </c>
      <c r="F2457" s="28" t="str">
        <f>IF(記入用!F2457="","",記入用!F2457)</f>
        <v/>
      </c>
      <c r="G2457" s="28" t="str">
        <f>IF(OR(記入用!G2457=0,記入用!H2457=0),"",ROUND((記入用!G2457+記入用!H2457)/2,0))</f>
        <v/>
      </c>
      <c r="I2457" s="28" t="str">
        <f>IF(記入用!I2457="","",記入用!I2457)</f>
        <v/>
      </c>
      <c r="K2457" s="28" t="str">
        <f>IF(記入用!J2457="","",ROUNDDOWN(記入用!J2457,0))</f>
        <v/>
      </c>
      <c r="M2457" s="28" t="str">
        <f>IF(記入用!K2457="","",記入用!K2457)</f>
        <v/>
      </c>
      <c r="O2457" s="28" t="str">
        <f>IF(記入用!M2457="","",記入用!M2457)</f>
        <v/>
      </c>
      <c r="Q2457" s="28" t="str">
        <f>IF(記入用!L2457="","",記入用!L2457)</f>
        <v/>
      </c>
      <c r="S2457" s="28" t="str">
        <f>IF(記入用!N2457="","",ROUNDUP(記入用!N2457,1))</f>
        <v/>
      </c>
      <c r="U2457" s="28" t="str">
        <f>IF(記入用!O2457="","",ROUNDDOWN(記入用!O2457,0))</f>
        <v/>
      </c>
      <c r="W2457" s="28" t="str">
        <f>IF(記入用!P2457="","",ROUNDDOWN(記入用!P2457,0))</f>
        <v/>
      </c>
    </row>
    <row r="2458" spans="1:23">
      <c r="A2458" s="28" t="str">
        <f>IF(記入用!A2458="","",記入用!A2458)</f>
        <v/>
      </c>
      <c r="B2458" s="28" t="str">
        <f>IF(記入用!B2458="","",記入用!B2458)</f>
        <v/>
      </c>
      <c r="C2458" s="28" t="str">
        <f>IF(記入用!C2458="","",記入用!C2458)</f>
        <v/>
      </c>
      <c r="D2458" s="28" t="str">
        <f>IF(記入用!D2458="","",記入用!D2458)</f>
        <v/>
      </c>
      <c r="E2458" s="28" t="str">
        <f>IF(記入用!E2458="","",記入用!E2458)</f>
        <v/>
      </c>
      <c r="F2458" s="28" t="str">
        <f>IF(記入用!F2458="","",記入用!F2458)</f>
        <v/>
      </c>
      <c r="G2458" s="28" t="str">
        <f>IF(OR(記入用!G2458=0,記入用!H2458=0),"",ROUND((記入用!G2458+記入用!H2458)/2,0))</f>
        <v/>
      </c>
      <c r="I2458" s="28" t="str">
        <f>IF(記入用!I2458="","",記入用!I2458)</f>
        <v/>
      </c>
      <c r="K2458" s="28" t="str">
        <f>IF(記入用!J2458="","",ROUNDDOWN(記入用!J2458,0))</f>
        <v/>
      </c>
      <c r="M2458" s="28" t="str">
        <f>IF(記入用!K2458="","",記入用!K2458)</f>
        <v/>
      </c>
      <c r="O2458" s="28" t="str">
        <f>IF(記入用!M2458="","",記入用!M2458)</f>
        <v/>
      </c>
      <c r="Q2458" s="28" t="str">
        <f>IF(記入用!L2458="","",記入用!L2458)</f>
        <v/>
      </c>
      <c r="S2458" s="28" t="str">
        <f>IF(記入用!N2458="","",ROUNDUP(記入用!N2458,1))</f>
        <v/>
      </c>
      <c r="U2458" s="28" t="str">
        <f>IF(記入用!O2458="","",ROUNDDOWN(記入用!O2458,0))</f>
        <v/>
      </c>
      <c r="W2458" s="28" t="str">
        <f>IF(記入用!P2458="","",ROUNDDOWN(記入用!P2458,0))</f>
        <v/>
      </c>
    </row>
    <row r="2459" spans="1:23">
      <c r="A2459" s="28" t="str">
        <f>IF(記入用!A2459="","",記入用!A2459)</f>
        <v/>
      </c>
      <c r="B2459" s="28" t="str">
        <f>IF(記入用!B2459="","",記入用!B2459)</f>
        <v/>
      </c>
      <c r="C2459" s="28" t="str">
        <f>IF(記入用!C2459="","",記入用!C2459)</f>
        <v/>
      </c>
      <c r="D2459" s="28" t="str">
        <f>IF(記入用!D2459="","",記入用!D2459)</f>
        <v/>
      </c>
      <c r="E2459" s="28" t="str">
        <f>IF(記入用!E2459="","",記入用!E2459)</f>
        <v/>
      </c>
      <c r="F2459" s="28" t="str">
        <f>IF(記入用!F2459="","",記入用!F2459)</f>
        <v/>
      </c>
      <c r="G2459" s="28" t="str">
        <f>IF(OR(記入用!G2459=0,記入用!H2459=0),"",ROUND((記入用!G2459+記入用!H2459)/2,0))</f>
        <v/>
      </c>
      <c r="I2459" s="28" t="str">
        <f>IF(記入用!I2459="","",記入用!I2459)</f>
        <v/>
      </c>
      <c r="K2459" s="28" t="str">
        <f>IF(記入用!J2459="","",ROUNDDOWN(記入用!J2459,0))</f>
        <v/>
      </c>
      <c r="M2459" s="28" t="str">
        <f>IF(記入用!K2459="","",記入用!K2459)</f>
        <v/>
      </c>
      <c r="O2459" s="28" t="str">
        <f>IF(記入用!M2459="","",記入用!M2459)</f>
        <v/>
      </c>
      <c r="Q2459" s="28" t="str">
        <f>IF(記入用!L2459="","",記入用!L2459)</f>
        <v/>
      </c>
      <c r="S2459" s="28" t="str">
        <f>IF(記入用!N2459="","",ROUNDUP(記入用!N2459,1))</f>
        <v/>
      </c>
      <c r="U2459" s="28" t="str">
        <f>IF(記入用!O2459="","",ROUNDDOWN(記入用!O2459,0))</f>
        <v/>
      </c>
      <c r="W2459" s="28" t="str">
        <f>IF(記入用!P2459="","",ROUNDDOWN(記入用!P2459,0))</f>
        <v/>
      </c>
    </row>
    <row r="2460" spans="1:23">
      <c r="A2460" s="28" t="str">
        <f>IF(記入用!A2460="","",記入用!A2460)</f>
        <v/>
      </c>
      <c r="B2460" s="28" t="str">
        <f>IF(記入用!B2460="","",記入用!B2460)</f>
        <v/>
      </c>
      <c r="C2460" s="28" t="str">
        <f>IF(記入用!C2460="","",記入用!C2460)</f>
        <v/>
      </c>
      <c r="D2460" s="28" t="str">
        <f>IF(記入用!D2460="","",記入用!D2460)</f>
        <v/>
      </c>
      <c r="E2460" s="28" t="str">
        <f>IF(記入用!E2460="","",記入用!E2460)</f>
        <v/>
      </c>
      <c r="F2460" s="28" t="str">
        <f>IF(記入用!F2460="","",記入用!F2460)</f>
        <v/>
      </c>
      <c r="G2460" s="28" t="str">
        <f>IF(OR(記入用!G2460=0,記入用!H2460=0),"",ROUND((記入用!G2460+記入用!H2460)/2,0))</f>
        <v/>
      </c>
      <c r="I2460" s="28" t="str">
        <f>IF(記入用!I2460="","",記入用!I2460)</f>
        <v/>
      </c>
      <c r="K2460" s="28" t="str">
        <f>IF(記入用!J2460="","",ROUNDDOWN(記入用!J2460,0))</f>
        <v/>
      </c>
      <c r="M2460" s="28" t="str">
        <f>IF(記入用!K2460="","",記入用!K2460)</f>
        <v/>
      </c>
      <c r="O2460" s="28" t="str">
        <f>IF(記入用!M2460="","",記入用!M2460)</f>
        <v/>
      </c>
      <c r="Q2460" s="28" t="str">
        <f>IF(記入用!L2460="","",記入用!L2460)</f>
        <v/>
      </c>
      <c r="S2460" s="28" t="str">
        <f>IF(記入用!N2460="","",ROUNDUP(記入用!N2460,1))</f>
        <v/>
      </c>
      <c r="U2460" s="28" t="str">
        <f>IF(記入用!O2460="","",ROUNDDOWN(記入用!O2460,0))</f>
        <v/>
      </c>
      <c r="W2460" s="28" t="str">
        <f>IF(記入用!P2460="","",ROUNDDOWN(記入用!P2460,0))</f>
        <v/>
      </c>
    </row>
    <row r="2461" spans="1:23">
      <c r="A2461" s="28" t="str">
        <f>IF(記入用!A2461="","",記入用!A2461)</f>
        <v/>
      </c>
      <c r="B2461" s="28" t="str">
        <f>IF(記入用!B2461="","",記入用!B2461)</f>
        <v/>
      </c>
      <c r="C2461" s="28" t="str">
        <f>IF(記入用!C2461="","",記入用!C2461)</f>
        <v/>
      </c>
      <c r="D2461" s="28" t="str">
        <f>IF(記入用!D2461="","",記入用!D2461)</f>
        <v/>
      </c>
      <c r="E2461" s="28" t="str">
        <f>IF(記入用!E2461="","",記入用!E2461)</f>
        <v/>
      </c>
      <c r="F2461" s="28" t="str">
        <f>IF(記入用!F2461="","",記入用!F2461)</f>
        <v/>
      </c>
      <c r="G2461" s="28" t="str">
        <f>IF(OR(記入用!G2461=0,記入用!H2461=0),"",ROUND((記入用!G2461+記入用!H2461)/2,0))</f>
        <v/>
      </c>
      <c r="I2461" s="28" t="str">
        <f>IF(記入用!I2461="","",記入用!I2461)</f>
        <v/>
      </c>
      <c r="K2461" s="28" t="str">
        <f>IF(記入用!J2461="","",ROUNDDOWN(記入用!J2461,0))</f>
        <v/>
      </c>
      <c r="M2461" s="28" t="str">
        <f>IF(記入用!K2461="","",記入用!K2461)</f>
        <v/>
      </c>
      <c r="O2461" s="28" t="str">
        <f>IF(記入用!M2461="","",記入用!M2461)</f>
        <v/>
      </c>
      <c r="Q2461" s="28" t="str">
        <f>IF(記入用!L2461="","",記入用!L2461)</f>
        <v/>
      </c>
      <c r="S2461" s="28" t="str">
        <f>IF(記入用!N2461="","",ROUNDUP(記入用!N2461,1))</f>
        <v/>
      </c>
      <c r="U2461" s="28" t="str">
        <f>IF(記入用!O2461="","",ROUNDDOWN(記入用!O2461,0))</f>
        <v/>
      </c>
      <c r="W2461" s="28" t="str">
        <f>IF(記入用!P2461="","",ROUNDDOWN(記入用!P2461,0))</f>
        <v/>
      </c>
    </row>
    <row r="2462" spans="1:23">
      <c r="A2462" s="28" t="str">
        <f>IF(記入用!A2462="","",記入用!A2462)</f>
        <v/>
      </c>
      <c r="B2462" s="28" t="str">
        <f>IF(記入用!B2462="","",記入用!B2462)</f>
        <v/>
      </c>
      <c r="C2462" s="28" t="str">
        <f>IF(記入用!C2462="","",記入用!C2462)</f>
        <v/>
      </c>
      <c r="D2462" s="28" t="str">
        <f>IF(記入用!D2462="","",記入用!D2462)</f>
        <v/>
      </c>
      <c r="E2462" s="28" t="str">
        <f>IF(記入用!E2462="","",記入用!E2462)</f>
        <v/>
      </c>
      <c r="F2462" s="28" t="str">
        <f>IF(記入用!F2462="","",記入用!F2462)</f>
        <v/>
      </c>
      <c r="G2462" s="28" t="str">
        <f>IF(OR(記入用!G2462=0,記入用!H2462=0),"",ROUND((記入用!G2462+記入用!H2462)/2,0))</f>
        <v/>
      </c>
      <c r="I2462" s="28" t="str">
        <f>IF(記入用!I2462="","",記入用!I2462)</f>
        <v/>
      </c>
      <c r="K2462" s="28" t="str">
        <f>IF(記入用!J2462="","",ROUNDDOWN(記入用!J2462,0))</f>
        <v/>
      </c>
      <c r="M2462" s="28" t="str">
        <f>IF(記入用!K2462="","",記入用!K2462)</f>
        <v/>
      </c>
      <c r="O2462" s="28" t="str">
        <f>IF(記入用!M2462="","",記入用!M2462)</f>
        <v/>
      </c>
      <c r="Q2462" s="28" t="str">
        <f>IF(記入用!L2462="","",記入用!L2462)</f>
        <v/>
      </c>
      <c r="S2462" s="28" t="str">
        <f>IF(記入用!N2462="","",ROUNDUP(記入用!N2462,1))</f>
        <v/>
      </c>
      <c r="U2462" s="28" t="str">
        <f>IF(記入用!O2462="","",ROUNDDOWN(記入用!O2462,0))</f>
        <v/>
      </c>
      <c r="W2462" s="28" t="str">
        <f>IF(記入用!P2462="","",ROUNDDOWN(記入用!P2462,0))</f>
        <v/>
      </c>
    </row>
    <row r="2463" spans="1:23">
      <c r="A2463" s="28" t="str">
        <f>IF(記入用!A2463="","",記入用!A2463)</f>
        <v/>
      </c>
      <c r="B2463" s="28" t="str">
        <f>IF(記入用!B2463="","",記入用!B2463)</f>
        <v/>
      </c>
      <c r="C2463" s="28" t="str">
        <f>IF(記入用!C2463="","",記入用!C2463)</f>
        <v/>
      </c>
      <c r="D2463" s="28" t="str">
        <f>IF(記入用!D2463="","",記入用!D2463)</f>
        <v/>
      </c>
      <c r="E2463" s="28" t="str">
        <f>IF(記入用!E2463="","",記入用!E2463)</f>
        <v/>
      </c>
      <c r="F2463" s="28" t="str">
        <f>IF(記入用!F2463="","",記入用!F2463)</f>
        <v/>
      </c>
      <c r="G2463" s="28" t="str">
        <f>IF(OR(記入用!G2463=0,記入用!H2463=0),"",ROUND((記入用!G2463+記入用!H2463)/2,0))</f>
        <v/>
      </c>
      <c r="I2463" s="28" t="str">
        <f>IF(記入用!I2463="","",記入用!I2463)</f>
        <v/>
      </c>
      <c r="K2463" s="28" t="str">
        <f>IF(記入用!J2463="","",ROUNDDOWN(記入用!J2463,0))</f>
        <v/>
      </c>
      <c r="M2463" s="28" t="str">
        <f>IF(記入用!K2463="","",記入用!K2463)</f>
        <v/>
      </c>
      <c r="O2463" s="28" t="str">
        <f>IF(記入用!M2463="","",記入用!M2463)</f>
        <v/>
      </c>
      <c r="Q2463" s="28" t="str">
        <f>IF(記入用!L2463="","",記入用!L2463)</f>
        <v/>
      </c>
      <c r="S2463" s="28" t="str">
        <f>IF(記入用!N2463="","",ROUNDUP(記入用!N2463,1))</f>
        <v/>
      </c>
      <c r="U2463" s="28" t="str">
        <f>IF(記入用!O2463="","",ROUNDDOWN(記入用!O2463,0))</f>
        <v/>
      </c>
      <c r="W2463" s="28" t="str">
        <f>IF(記入用!P2463="","",ROUNDDOWN(記入用!P2463,0))</f>
        <v/>
      </c>
    </row>
    <row r="2464" spans="1:23">
      <c r="A2464" s="28" t="str">
        <f>IF(記入用!A2464="","",記入用!A2464)</f>
        <v/>
      </c>
      <c r="B2464" s="28" t="str">
        <f>IF(記入用!B2464="","",記入用!B2464)</f>
        <v/>
      </c>
      <c r="C2464" s="28" t="str">
        <f>IF(記入用!C2464="","",記入用!C2464)</f>
        <v/>
      </c>
      <c r="D2464" s="28" t="str">
        <f>IF(記入用!D2464="","",記入用!D2464)</f>
        <v/>
      </c>
      <c r="E2464" s="28" t="str">
        <f>IF(記入用!E2464="","",記入用!E2464)</f>
        <v/>
      </c>
      <c r="F2464" s="28" t="str">
        <f>IF(記入用!F2464="","",記入用!F2464)</f>
        <v/>
      </c>
      <c r="G2464" s="28" t="str">
        <f>IF(OR(記入用!G2464=0,記入用!H2464=0),"",ROUND((記入用!G2464+記入用!H2464)/2,0))</f>
        <v/>
      </c>
      <c r="I2464" s="28" t="str">
        <f>IF(記入用!I2464="","",記入用!I2464)</f>
        <v/>
      </c>
      <c r="K2464" s="28" t="str">
        <f>IF(記入用!J2464="","",ROUNDDOWN(記入用!J2464,0))</f>
        <v/>
      </c>
      <c r="M2464" s="28" t="str">
        <f>IF(記入用!K2464="","",記入用!K2464)</f>
        <v/>
      </c>
      <c r="O2464" s="28" t="str">
        <f>IF(記入用!M2464="","",記入用!M2464)</f>
        <v/>
      </c>
      <c r="Q2464" s="28" t="str">
        <f>IF(記入用!L2464="","",記入用!L2464)</f>
        <v/>
      </c>
      <c r="S2464" s="28" t="str">
        <f>IF(記入用!N2464="","",ROUNDUP(記入用!N2464,1))</f>
        <v/>
      </c>
      <c r="U2464" s="28" t="str">
        <f>IF(記入用!O2464="","",ROUNDDOWN(記入用!O2464,0))</f>
        <v/>
      </c>
      <c r="W2464" s="28" t="str">
        <f>IF(記入用!P2464="","",ROUNDDOWN(記入用!P2464,0))</f>
        <v/>
      </c>
    </row>
    <row r="2465" spans="1:23">
      <c r="A2465" s="28" t="str">
        <f>IF(記入用!A2465="","",記入用!A2465)</f>
        <v/>
      </c>
      <c r="B2465" s="28" t="str">
        <f>IF(記入用!B2465="","",記入用!B2465)</f>
        <v/>
      </c>
      <c r="C2465" s="28" t="str">
        <f>IF(記入用!C2465="","",記入用!C2465)</f>
        <v/>
      </c>
      <c r="D2465" s="28" t="str">
        <f>IF(記入用!D2465="","",記入用!D2465)</f>
        <v/>
      </c>
      <c r="E2465" s="28" t="str">
        <f>IF(記入用!E2465="","",記入用!E2465)</f>
        <v/>
      </c>
      <c r="F2465" s="28" t="str">
        <f>IF(記入用!F2465="","",記入用!F2465)</f>
        <v/>
      </c>
      <c r="G2465" s="28" t="str">
        <f>IF(OR(記入用!G2465=0,記入用!H2465=0),"",ROUND((記入用!G2465+記入用!H2465)/2,0))</f>
        <v/>
      </c>
      <c r="I2465" s="28" t="str">
        <f>IF(記入用!I2465="","",記入用!I2465)</f>
        <v/>
      </c>
      <c r="K2465" s="28" t="str">
        <f>IF(記入用!J2465="","",ROUNDDOWN(記入用!J2465,0))</f>
        <v/>
      </c>
      <c r="M2465" s="28" t="str">
        <f>IF(記入用!K2465="","",記入用!K2465)</f>
        <v/>
      </c>
      <c r="O2465" s="28" t="str">
        <f>IF(記入用!M2465="","",記入用!M2465)</f>
        <v/>
      </c>
      <c r="Q2465" s="28" t="str">
        <f>IF(記入用!L2465="","",記入用!L2465)</f>
        <v/>
      </c>
      <c r="S2465" s="28" t="str">
        <f>IF(記入用!N2465="","",ROUNDUP(記入用!N2465,1))</f>
        <v/>
      </c>
      <c r="U2465" s="28" t="str">
        <f>IF(記入用!O2465="","",ROUNDDOWN(記入用!O2465,0))</f>
        <v/>
      </c>
      <c r="W2465" s="28" t="str">
        <f>IF(記入用!P2465="","",ROUNDDOWN(記入用!P2465,0))</f>
        <v/>
      </c>
    </row>
    <row r="2466" spans="1:23">
      <c r="A2466" s="28" t="str">
        <f>IF(記入用!A2466="","",記入用!A2466)</f>
        <v/>
      </c>
      <c r="B2466" s="28" t="str">
        <f>IF(記入用!B2466="","",記入用!B2466)</f>
        <v/>
      </c>
      <c r="C2466" s="28" t="str">
        <f>IF(記入用!C2466="","",記入用!C2466)</f>
        <v/>
      </c>
      <c r="D2466" s="28" t="str">
        <f>IF(記入用!D2466="","",記入用!D2466)</f>
        <v/>
      </c>
      <c r="E2466" s="28" t="str">
        <f>IF(記入用!E2466="","",記入用!E2466)</f>
        <v/>
      </c>
      <c r="F2466" s="28" t="str">
        <f>IF(記入用!F2466="","",記入用!F2466)</f>
        <v/>
      </c>
      <c r="G2466" s="28" t="str">
        <f>IF(OR(記入用!G2466=0,記入用!H2466=0),"",ROUND((記入用!G2466+記入用!H2466)/2,0))</f>
        <v/>
      </c>
      <c r="I2466" s="28" t="str">
        <f>IF(記入用!I2466="","",記入用!I2466)</f>
        <v/>
      </c>
      <c r="K2466" s="28" t="str">
        <f>IF(記入用!J2466="","",ROUNDDOWN(記入用!J2466,0))</f>
        <v/>
      </c>
      <c r="M2466" s="28" t="str">
        <f>IF(記入用!K2466="","",記入用!K2466)</f>
        <v/>
      </c>
      <c r="O2466" s="28" t="str">
        <f>IF(記入用!M2466="","",記入用!M2466)</f>
        <v/>
      </c>
      <c r="Q2466" s="28" t="str">
        <f>IF(記入用!L2466="","",記入用!L2466)</f>
        <v/>
      </c>
      <c r="S2466" s="28" t="str">
        <f>IF(記入用!N2466="","",ROUNDUP(記入用!N2466,1))</f>
        <v/>
      </c>
      <c r="U2466" s="28" t="str">
        <f>IF(記入用!O2466="","",ROUNDDOWN(記入用!O2466,0))</f>
        <v/>
      </c>
      <c r="W2466" s="28" t="str">
        <f>IF(記入用!P2466="","",ROUNDDOWN(記入用!P2466,0))</f>
        <v/>
      </c>
    </row>
    <row r="2467" spans="1:23">
      <c r="A2467" s="28" t="str">
        <f>IF(記入用!A2467="","",記入用!A2467)</f>
        <v/>
      </c>
      <c r="B2467" s="28" t="str">
        <f>IF(記入用!B2467="","",記入用!B2467)</f>
        <v/>
      </c>
      <c r="C2467" s="28" t="str">
        <f>IF(記入用!C2467="","",記入用!C2467)</f>
        <v/>
      </c>
      <c r="D2467" s="28" t="str">
        <f>IF(記入用!D2467="","",記入用!D2467)</f>
        <v/>
      </c>
      <c r="E2467" s="28" t="str">
        <f>IF(記入用!E2467="","",記入用!E2467)</f>
        <v/>
      </c>
      <c r="F2467" s="28" t="str">
        <f>IF(記入用!F2467="","",記入用!F2467)</f>
        <v/>
      </c>
      <c r="G2467" s="28" t="str">
        <f>IF(OR(記入用!G2467=0,記入用!H2467=0),"",ROUND((記入用!G2467+記入用!H2467)/2,0))</f>
        <v/>
      </c>
      <c r="I2467" s="28" t="str">
        <f>IF(記入用!I2467="","",記入用!I2467)</f>
        <v/>
      </c>
      <c r="K2467" s="28" t="str">
        <f>IF(記入用!J2467="","",ROUNDDOWN(記入用!J2467,0))</f>
        <v/>
      </c>
      <c r="M2467" s="28" t="str">
        <f>IF(記入用!K2467="","",記入用!K2467)</f>
        <v/>
      </c>
      <c r="O2467" s="28" t="str">
        <f>IF(記入用!M2467="","",記入用!M2467)</f>
        <v/>
      </c>
      <c r="Q2467" s="28" t="str">
        <f>IF(記入用!L2467="","",記入用!L2467)</f>
        <v/>
      </c>
      <c r="S2467" s="28" t="str">
        <f>IF(記入用!N2467="","",ROUNDUP(記入用!N2467,1))</f>
        <v/>
      </c>
      <c r="U2467" s="28" t="str">
        <f>IF(記入用!O2467="","",ROUNDDOWN(記入用!O2467,0))</f>
        <v/>
      </c>
      <c r="W2467" s="28" t="str">
        <f>IF(記入用!P2467="","",ROUNDDOWN(記入用!P2467,0))</f>
        <v/>
      </c>
    </row>
    <row r="2468" spans="1:23">
      <c r="A2468" s="28" t="str">
        <f>IF(記入用!A2468="","",記入用!A2468)</f>
        <v/>
      </c>
      <c r="B2468" s="28" t="str">
        <f>IF(記入用!B2468="","",記入用!B2468)</f>
        <v/>
      </c>
      <c r="C2468" s="28" t="str">
        <f>IF(記入用!C2468="","",記入用!C2468)</f>
        <v/>
      </c>
      <c r="D2468" s="28" t="str">
        <f>IF(記入用!D2468="","",記入用!D2468)</f>
        <v/>
      </c>
      <c r="E2468" s="28" t="str">
        <f>IF(記入用!E2468="","",記入用!E2468)</f>
        <v/>
      </c>
      <c r="F2468" s="28" t="str">
        <f>IF(記入用!F2468="","",記入用!F2468)</f>
        <v/>
      </c>
      <c r="G2468" s="28" t="str">
        <f>IF(OR(記入用!G2468=0,記入用!H2468=0),"",ROUND((記入用!G2468+記入用!H2468)/2,0))</f>
        <v/>
      </c>
      <c r="I2468" s="28" t="str">
        <f>IF(記入用!I2468="","",記入用!I2468)</f>
        <v/>
      </c>
      <c r="K2468" s="28" t="str">
        <f>IF(記入用!J2468="","",ROUNDDOWN(記入用!J2468,0))</f>
        <v/>
      </c>
      <c r="M2468" s="28" t="str">
        <f>IF(記入用!K2468="","",記入用!K2468)</f>
        <v/>
      </c>
      <c r="O2468" s="28" t="str">
        <f>IF(記入用!M2468="","",記入用!M2468)</f>
        <v/>
      </c>
      <c r="Q2468" s="28" t="str">
        <f>IF(記入用!L2468="","",記入用!L2468)</f>
        <v/>
      </c>
      <c r="S2468" s="28" t="str">
        <f>IF(記入用!N2468="","",ROUNDUP(記入用!N2468,1))</f>
        <v/>
      </c>
      <c r="U2468" s="28" t="str">
        <f>IF(記入用!O2468="","",ROUNDDOWN(記入用!O2468,0))</f>
        <v/>
      </c>
      <c r="W2468" s="28" t="str">
        <f>IF(記入用!P2468="","",ROUNDDOWN(記入用!P2468,0))</f>
        <v/>
      </c>
    </row>
    <row r="2469" spans="1:23">
      <c r="A2469" s="28" t="str">
        <f>IF(記入用!A2469="","",記入用!A2469)</f>
        <v/>
      </c>
      <c r="B2469" s="28" t="str">
        <f>IF(記入用!B2469="","",記入用!B2469)</f>
        <v/>
      </c>
      <c r="C2469" s="28" t="str">
        <f>IF(記入用!C2469="","",記入用!C2469)</f>
        <v/>
      </c>
      <c r="D2469" s="28" t="str">
        <f>IF(記入用!D2469="","",記入用!D2469)</f>
        <v/>
      </c>
      <c r="E2469" s="28" t="str">
        <f>IF(記入用!E2469="","",記入用!E2469)</f>
        <v/>
      </c>
      <c r="F2469" s="28" t="str">
        <f>IF(記入用!F2469="","",記入用!F2469)</f>
        <v/>
      </c>
      <c r="G2469" s="28" t="str">
        <f>IF(OR(記入用!G2469=0,記入用!H2469=0),"",ROUND((記入用!G2469+記入用!H2469)/2,0))</f>
        <v/>
      </c>
      <c r="I2469" s="28" t="str">
        <f>IF(記入用!I2469="","",記入用!I2469)</f>
        <v/>
      </c>
      <c r="K2469" s="28" t="str">
        <f>IF(記入用!J2469="","",ROUNDDOWN(記入用!J2469,0))</f>
        <v/>
      </c>
      <c r="M2469" s="28" t="str">
        <f>IF(記入用!K2469="","",記入用!K2469)</f>
        <v/>
      </c>
      <c r="O2469" s="28" t="str">
        <f>IF(記入用!M2469="","",記入用!M2469)</f>
        <v/>
      </c>
      <c r="Q2469" s="28" t="str">
        <f>IF(記入用!L2469="","",記入用!L2469)</f>
        <v/>
      </c>
      <c r="S2469" s="28" t="str">
        <f>IF(記入用!N2469="","",ROUNDUP(記入用!N2469,1))</f>
        <v/>
      </c>
      <c r="U2469" s="28" t="str">
        <f>IF(記入用!O2469="","",ROUNDDOWN(記入用!O2469,0))</f>
        <v/>
      </c>
      <c r="W2469" s="28" t="str">
        <f>IF(記入用!P2469="","",ROUNDDOWN(記入用!P2469,0))</f>
        <v/>
      </c>
    </row>
    <row r="2470" spans="1:23">
      <c r="A2470" s="28" t="str">
        <f>IF(記入用!A2470="","",記入用!A2470)</f>
        <v/>
      </c>
      <c r="B2470" s="28" t="str">
        <f>IF(記入用!B2470="","",記入用!B2470)</f>
        <v/>
      </c>
      <c r="C2470" s="28" t="str">
        <f>IF(記入用!C2470="","",記入用!C2470)</f>
        <v/>
      </c>
      <c r="D2470" s="28" t="str">
        <f>IF(記入用!D2470="","",記入用!D2470)</f>
        <v/>
      </c>
      <c r="E2470" s="28" t="str">
        <f>IF(記入用!E2470="","",記入用!E2470)</f>
        <v/>
      </c>
      <c r="F2470" s="28" t="str">
        <f>IF(記入用!F2470="","",記入用!F2470)</f>
        <v/>
      </c>
      <c r="G2470" s="28" t="str">
        <f>IF(OR(記入用!G2470=0,記入用!H2470=0),"",ROUND((記入用!G2470+記入用!H2470)/2,0))</f>
        <v/>
      </c>
      <c r="I2470" s="28" t="str">
        <f>IF(記入用!I2470="","",記入用!I2470)</f>
        <v/>
      </c>
      <c r="K2470" s="28" t="str">
        <f>IF(記入用!J2470="","",ROUNDDOWN(記入用!J2470,0))</f>
        <v/>
      </c>
      <c r="M2470" s="28" t="str">
        <f>IF(記入用!K2470="","",記入用!K2470)</f>
        <v/>
      </c>
      <c r="O2470" s="28" t="str">
        <f>IF(記入用!M2470="","",記入用!M2470)</f>
        <v/>
      </c>
      <c r="Q2470" s="28" t="str">
        <f>IF(記入用!L2470="","",記入用!L2470)</f>
        <v/>
      </c>
      <c r="S2470" s="28" t="str">
        <f>IF(記入用!N2470="","",ROUNDUP(記入用!N2470,1))</f>
        <v/>
      </c>
      <c r="U2470" s="28" t="str">
        <f>IF(記入用!O2470="","",ROUNDDOWN(記入用!O2470,0))</f>
        <v/>
      </c>
      <c r="W2470" s="28" t="str">
        <f>IF(記入用!P2470="","",ROUNDDOWN(記入用!P2470,0))</f>
        <v/>
      </c>
    </row>
    <row r="2471" spans="1:23">
      <c r="A2471" s="28" t="str">
        <f>IF(記入用!A2471="","",記入用!A2471)</f>
        <v/>
      </c>
      <c r="B2471" s="28" t="str">
        <f>IF(記入用!B2471="","",記入用!B2471)</f>
        <v/>
      </c>
      <c r="C2471" s="28" t="str">
        <f>IF(記入用!C2471="","",記入用!C2471)</f>
        <v/>
      </c>
      <c r="D2471" s="28" t="str">
        <f>IF(記入用!D2471="","",記入用!D2471)</f>
        <v/>
      </c>
      <c r="E2471" s="28" t="str">
        <f>IF(記入用!E2471="","",記入用!E2471)</f>
        <v/>
      </c>
      <c r="F2471" s="28" t="str">
        <f>IF(記入用!F2471="","",記入用!F2471)</f>
        <v/>
      </c>
      <c r="G2471" s="28" t="str">
        <f>IF(OR(記入用!G2471=0,記入用!H2471=0),"",ROUND((記入用!G2471+記入用!H2471)/2,0))</f>
        <v/>
      </c>
      <c r="I2471" s="28" t="str">
        <f>IF(記入用!I2471="","",記入用!I2471)</f>
        <v/>
      </c>
      <c r="K2471" s="28" t="str">
        <f>IF(記入用!J2471="","",ROUNDDOWN(記入用!J2471,0))</f>
        <v/>
      </c>
      <c r="M2471" s="28" t="str">
        <f>IF(記入用!K2471="","",記入用!K2471)</f>
        <v/>
      </c>
      <c r="O2471" s="28" t="str">
        <f>IF(記入用!M2471="","",記入用!M2471)</f>
        <v/>
      </c>
      <c r="Q2471" s="28" t="str">
        <f>IF(記入用!L2471="","",記入用!L2471)</f>
        <v/>
      </c>
      <c r="S2471" s="28" t="str">
        <f>IF(記入用!N2471="","",ROUNDUP(記入用!N2471,1))</f>
        <v/>
      </c>
      <c r="U2471" s="28" t="str">
        <f>IF(記入用!O2471="","",ROUNDDOWN(記入用!O2471,0))</f>
        <v/>
      </c>
      <c r="W2471" s="28" t="str">
        <f>IF(記入用!P2471="","",ROUNDDOWN(記入用!P2471,0))</f>
        <v/>
      </c>
    </row>
    <row r="2472" spans="1:23">
      <c r="A2472" s="28" t="str">
        <f>IF(記入用!A2472="","",記入用!A2472)</f>
        <v/>
      </c>
      <c r="B2472" s="28" t="str">
        <f>IF(記入用!B2472="","",記入用!B2472)</f>
        <v/>
      </c>
      <c r="C2472" s="28" t="str">
        <f>IF(記入用!C2472="","",記入用!C2472)</f>
        <v/>
      </c>
      <c r="D2472" s="28" t="str">
        <f>IF(記入用!D2472="","",記入用!D2472)</f>
        <v/>
      </c>
      <c r="E2472" s="28" t="str">
        <f>IF(記入用!E2472="","",記入用!E2472)</f>
        <v/>
      </c>
      <c r="F2472" s="28" t="str">
        <f>IF(記入用!F2472="","",記入用!F2472)</f>
        <v/>
      </c>
      <c r="G2472" s="28" t="str">
        <f>IF(OR(記入用!G2472=0,記入用!H2472=0),"",ROUND((記入用!G2472+記入用!H2472)/2,0))</f>
        <v/>
      </c>
      <c r="I2472" s="28" t="str">
        <f>IF(記入用!I2472="","",記入用!I2472)</f>
        <v/>
      </c>
      <c r="K2472" s="28" t="str">
        <f>IF(記入用!J2472="","",ROUNDDOWN(記入用!J2472,0))</f>
        <v/>
      </c>
      <c r="M2472" s="28" t="str">
        <f>IF(記入用!K2472="","",記入用!K2472)</f>
        <v/>
      </c>
      <c r="O2472" s="28" t="str">
        <f>IF(記入用!M2472="","",記入用!M2472)</f>
        <v/>
      </c>
      <c r="Q2472" s="28" t="str">
        <f>IF(記入用!L2472="","",記入用!L2472)</f>
        <v/>
      </c>
      <c r="S2472" s="28" t="str">
        <f>IF(記入用!N2472="","",ROUNDUP(記入用!N2472,1))</f>
        <v/>
      </c>
      <c r="U2472" s="28" t="str">
        <f>IF(記入用!O2472="","",ROUNDDOWN(記入用!O2472,0))</f>
        <v/>
      </c>
      <c r="W2472" s="28" t="str">
        <f>IF(記入用!P2472="","",ROUNDDOWN(記入用!P2472,0))</f>
        <v/>
      </c>
    </row>
    <row r="2473" spans="1:23">
      <c r="A2473" s="28" t="str">
        <f>IF(記入用!A2473="","",記入用!A2473)</f>
        <v/>
      </c>
      <c r="B2473" s="28" t="str">
        <f>IF(記入用!B2473="","",記入用!B2473)</f>
        <v/>
      </c>
      <c r="C2473" s="28" t="str">
        <f>IF(記入用!C2473="","",記入用!C2473)</f>
        <v/>
      </c>
      <c r="D2473" s="28" t="str">
        <f>IF(記入用!D2473="","",記入用!D2473)</f>
        <v/>
      </c>
      <c r="E2473" s="28" t="str">
        <f>IF(記入用!E2473="","",記入用!E2473)</f>
        <v/>
      </c>
      <c r="F2473" s="28" t="str">
        <f>IF(記入用!F2473="","",記入用!F2473)</f>
        <v/>
      </c>
      <c r="G2473" s="28" t="str">
        <f>IF(OR(記入用!G2473=0,記入用!H2473=0),"",ROUND((記入用!G2473+記入用!H2473)/2,0))</f>
        <v/>
      </c>
      <c r="I2473" s="28" t="str">
        <f>IF(記入用!I2473="","",記入用!I2473)</f>
        <v/>
      </c>
      <c r="K2473" s="28" t="str">
        <f>IF(記入用!J2473="","",ROUNDDOWN(記入用!J2473,0))</f>
        <v/>
      </c>
      <c r="M2473" s="28" t="str">
        <f>IF(記入用!K2473="","",記入用!K2473)</f>
        <v/>
      </c>
      <c r="O2473" s="28" t="str">
        <f>IF(記入用!M2473="","",記入用!M2473)</f>
        <v/>
      </c>
      <c r="Q2473" s="28" t="str">
        <f>IF(記入用!L2473="","",記入用!L2473)</f>
        <v/>
      </c>
      <c r="S2473" s="28" t="str">
        <f>IF(記入用!N2473="","",ROUNDUP(記入用!N2473,1))</f>
        <v/>
      </c>
      <c r="U2473" s="28" t="str">
        <f>IF(記入用!O2473="","",ROUNDDOWN(記入用!O2473,0))</f>
        <v/>
      </c>
      <c r="W2473" s="28" t="str">
        <f>IF(記入用!P2473="","",ROUNDDOWN(記入用!P2473,0))</f>
        <v/>
      </c>
    </row>
    <row r="2474" spans="1:23">
      <c r="A2474" s="28" t="str">
        <f>IF(記入用!A2474="","",記入用!A2474)</f>
        <v/>
      </c>
      <c r="B2474" s="28" t="str">
        <f>IF(記入用!B2474="","",記入用!B2474)</f>
        <v/>
      </c>
      <c r="C2474" s="28" t="str">
        <f>IF(記入用!C2474="","",記入用!C2474)</f>
        <v/>
      </c>
      <c r="D2474" s="28" t="str">
        <f>IF(記入用!D2474="","",記入用!D2474)</f>
        <v/>
      </c>
      <c r="E2474" s="28" t="str">
        <f>IF(記入用!E2474="","",記入用!E2474)</f>
        <v/>
      </c>
      <c r="F2474" s="28" t="str">
        <f>IF(記入用!F2474="","",記入用!F2474)</f>
        <v/>
      </c>
      <c r="G2474" s="28" t="str">
        <f>IF(OR(記入用!G2474=0,記入用!H2474=0),"",ROUND((記入用!G2474+記入用!H2474)/2,0))</f>
        <v/>
      </c>
      <c r="I2474" s="28" t="str">
        <f>IF(記入用!I2474="","",記入用!I2474)</f>
        <v/>
      </c>
      <c r="K2474" s="28" t="str">
        <f>IF(記入用!J2474="","",ROUNDDOWN(記入用!J2474,0))</f>
        <v/>
      </c>
      <c r="M2474" s="28" t="str">
        <f>IF(記入用!K2474="","",記入用!K2474)</f>
        <v/>
      </c>
      <c r="O2474" s="28" t="str">
        <f>IF(記入用!M2474="","",記入用!M2474)</f>
        <v/>
      </c>
      <c r="Q2474" s="28" t="str">
        <f>IF(記入用!L2474="","",記入用!L2474)</f>
        <v/>
      </c>
      <c r="S2474" s="28" t="str">
        <f>IF(記入用!N2474="","",ROUNDUP(記入用!N2474,1))</f>
        <v/>
      </c>
      <c r="U2474" s="28" t="str">
        <f>IF(記入用!O2474="","",ROUNDDOWN(記入用!O2474,0))</f>
        <v/>
      </c>
      <c r="W2474" s="28" t="str">
        <f>IF(記入用!P2474="","",ROUNDDOWN(記入用!P2474,0))</f>
        <v/>
      </c>
    </row>
    <row r="2475" spans="1:23">
      <c r="A2475" s="28" t="str">
        <f>IF(記入用!A2475="","",記入用!A2475)</f>
        <v/>
      </c>
      <c r="B2475" s="28" t="str">
        <f>IF(記入用!B2475="","",記入用!B2475)</f>
        <v/>
      </c>
      <c r="C2475" s="28" t="str">
        <f>IF(記入用!C2475="","",記入用!C2475)</f>
        <v/>
      </c>
      <c r="D2475" s="28" t="str">
        <f>IF(記入用!D2475="","",記入用!D2475)</f>
        <v/>
      </c>
      <c r="E2475" s="28" t="str">
        <f>IF(記入用!E2475="","",記入用!E2475)</f>
        <v/>
      </c>
      <c r="F2475" s="28" t="str">
        <f>IF(記入用!F2475="","",記入用!F2475)</f>
        <v/>
      </c>
      <c r="G2475" s="28" t="str">
        <f>IF(OR(記入用!G2475=0,記入用!H2475=0),"",ROUND((記入用!G2475+記入用!H2475)/2,0))</f>
        <v/>
      </c>
      <c r="I2475" s="28" t="str">
        <f>IF(記入用!I2475="","",記入用!I2475)</f>
        <v/>
      </c>
      <c r="K2475" s="28" t="str">
        <f>IF(記入用!J2475="","",ROUNDDOWN(記入用!J2475,0))</f>
        <v/>
      </c>
      <c r="M2475" s="28" t="str">
        <f>IF(記入用!K2475="","",記入用!K2475)</f>
        <v/>
      </c>
      <c r="O2475" s="28" t="str">
        <f>IF(記入用!M2475="","",記入用!M2475)</f>
        <v/>
      </c>
      <c r="Q2475" s="28" t="str">
        <f>IF(記入用!L2475="","",記入用!L2475)</f>
        <v/>
      </c>
      <c r="S2475" s="28" t="str">
        <f>IF(記入用!N2475="","",ROUNDUP(記入用!N2475,1))</f>
        <v/>
      </c>
      <c r="U2475" s="28" t="str">
        <f>IF(記入用!O2475="","",ROUNDDOWN(記入用!O2475,0))</f>
        <v/>
      </c>
      <c r="W2475" s="28" t="str">
        <f>IF(記入用!P2475="","",ROUNDDOWN(記入用!P2475,0))</f>
        <v/>
      </c>
    </row>
    <row r="2476" spans="1:23">
      <c r="A2476" s="28" t="str">
        <f>IF(記入用!A2476="","",記入用!A2476)</f>
        <v/>
      </c>
      <c r="B2476" s="28" t="str">
        <f>IF(記入用!B2476="","",記入用!B2476)</f>
        <v/>
      </c>
      <c r="C2476" s="28" t="str">
        <f>IF(記入用!C2476="","",記入用!C2476)</f>
        <v/>
      </c>
      <c r="D2476" s="28" t="str">
        <f>IF(記入用!D2476="","",記入用!D2476)</f>
        <v/>
      </c>
      <c r="E2476" s="28" t="str">
        <f>IF(記入用!E2476="","",記入用!E2476)</f>
        <v/>
      </c>
      <c r="F2476" s="28" t="str">
        <f>IF(記入用!F2476="","",記入用!F2476)</f>
        <v/>
      </c>
      <c r="G2476" s="28" t="str">
        <f>IF(OR(記入用!G2476=0,記入用!H2476=0),"",ROUND((記入用!G2476+記入用!H2476)/2,0))</f>
        <v/>
      </c>
      <c r="I2476" s="28" t="str">
        <f>IF(記入用!I2476="","",記入用!I2476)</f>
        <v/>
      </c>
      <c r="K2476" s="28" t="str">
        <f>IF(記入用!J2476="","",ROUNDDOWN(記入用!J2476,0))</f>
        <v/>
      </c>
      <c r="M2476" s="28" t="str">
        <f>IF(記入用!K2476="","",記入用!K2476)</f>
        <v/>
      </c>
      <c r="O2476" s="28" t="str">
        <f>IF(記入用!M2476="","",記入用!M2476)</f>
        <v/>
      </c>
      <c r="Q2476" s="28" t="str">
        <f>IF(記入用!L2476="","",記入用!L2476)</f>
        <v/>
      </c>
      <c r="S2476" s="28" t="str">
        <f>IF(記入用!N2476="","",ROUNDUP(記入用!N2476,1))</f>
        <v/>
      </c>
      <c r="U2476" s="28" t="str">
        <f>IF(記入用!O2476="","",ROUNDDOWN(記入用!O2476,0))</f>
        <v/>
      </c>
      <c r="W2476" s="28" t="str">
        <f>IF(記入用!P2476="","",ROUNDDOWN(記入用!P2476,0))</f>
        <v/>
      </c>
    </row>
    <row r="2477" spans="1:23">
      <c r="A2477" s="28" t="str">
        <f>IF(記入用!A2477="","",記入用!A2477)</f>
        <v/>
      </c>
      <c r="B2477" s="28" t="str">
        <f>IF(記入用!B2477="","",記入用!B2477)</f>
        <v/>
      </c>
      <c r="C2477" s="28" t="str">
        <f>IF(記入用!C2477="","",記入用!C2477)</f>
        <v/>
      </c>
      <c r="D2477" s="28" t="str">
        <f>IF(記入用!D2477="","",記入用!D2477)</f>
        <v/>
      </c>
      <c r="E2477" s="28" t="str">
        <f>IF(記入用!E2477="","",記入用!E2477)</f>
        <v/>
      </c>
      <c r="F2477" s="28" t="str">
        <f>IF(記入用!F2477="","",記入用!F2477)</f>
        <v/>
      </c>
      <c r="G2477" s="28" t="str">
        <f>IF(OR(記入用!G2477=0,記入用!H2477=0),"",ROUND((記入用!G2477+記入用!H2477)/2,0))</f>
        <v/>
      </c>
      <c r="I2477" s="28" t="str">
        <f>IF(記入用!I2477="","",記入用!I2477)</f>
        <v/>
      </c>
      <c r="K2477" s="28" t="str">
        <f>IF(記入用!J2477="","",ROUNDDOWN(記入用!J2477,0))</f>
        <v/>
      </c>
      <c r="M2477" s="28" t="str">
        <f>IF(記入用!K2477="","",記入用!K2477)</f>
        <v/>
      </c>
      <c r="O2477" s="28" t="str">
        <f>IF(記入用!M2477="","",記入用!M2477)</f>
        <v/>
      </c>
      <c r="Q2477" s="28" t="str">
        <f>IF(記入用!L2477="","",記入用!L2477)</f>
        <v/>
      </c>
      <c r="S2477" s="28" t="str">
        <f>IF(記入用!N2477="","",ROUNDUP(記入用!N2477,1))</f>
        <v/>
      </c>
      <c r="U2477" s="28" t="str">
        <f>IF(記入用!O2477="","",ROUNDDOWN(記入用!O2477,0))</f>
        <v/>
      </c>
      <c r="W2477" s="28" t="str">
        <f>IF(記入用!P2477="","",ROUNDDOWN(記入用!P2477,0))</f>
        <v/>
      </c>
    </row>
    <row r="2478" spans="1:23">
      <c r="A2478" s="28" t="str">
        <f>IF(記入用!A2478="","",記入用!A2478)</f>
        <v/>
      </c>
      <c r="B2478" s="28" t="str">
        <f>IF(記入用!B2478="","",記入用!B2478)</f>
        <v/>
      </c>
      <c r="C2478" s="28" t="str">
        <f>IF(記入用!C2478="","",記入用!C2478)</f>
        <v/>
      </c>
      <c r="D2478" s="28" t="str">
        <f>IF(記入用!D2478="","",記入用!D2478)</f>
        <v/>
      </c>
      <c r="E2478" s="28" t="str">
        <f>IF(記入用!E2478="","",記入用!E2478)</f>
        <v/>
      </c>
      <c r="F2478" s="28" t="str">
        <f>IF(記入用!F2478="","",記入用!F2478)</f>
        <v/>
      </c>
      <c r="G2478" s="28" t="str">
        <f>IF(OR(記入用!G2478=0,記入用!H2478=0),"",ROUND((記入用!G2478+記入用!H2478)/2,0))</f>
        <v/>
      </c>
      <c r="I2478" s="28" t="str">
        <f>IF(記入用!I2478="","",記入用!I2478)</f>
        <v/>
      </c>
      <c r="K2478" s="28" t="str">
        <f>IF(記入用!J2478="","",ROUNDDOWN(記入用!J2478,0))</f>
        <v/>
      </c>
      <c r="M2478" s="28" t="str">
        <f>IF(記入用!K2478="","",記入用!K2478)</f>
        <v/>
      </c>
      <c r="O2478" s="28" t="str">
        <f>IF(記入用!M2478="","",記入用!M2478)</f>
        <v/>
      </c>
      <c r="Q2478" s="28" t="str">
        <f>IF(記入用!L2478="","",記入用!L2478)</f>
        <v/>
      </c>
      <c r="S2478" s="28" t="str">
        <f>IF(記入用!N2478="","",ROUNDUP(記入用!N2478,1))</f>
        <v/>
      </c>
      <c r="U2478" s="28" t="str">
        <f>IF(記入用!O2478="","",ROUNDDOWN(記入用!O2478,0))</f>
        <v/>
      </c>
      <c r="W2478" s="28" t="str">
        <f>IF(記入用!P2478="","",ROUNDDOWN(記入用!P2478,0))</f>
        <v/>
      </c>
    </row>
    <row r="2479" spans="1:23">
      <c r="A2479" s="28" t="str">
        <f>IF(記入用!A2479="","",記入用!A2479)</f>
        <v/>
      </c>
      <c r="B2479" s="28" t="str">
        <f>IF(記入用!B2479="","",記入用!B2479)</f>
        <v/>
      </c>
      <c r="C2479" s="28" t="str">
        <f>IF(記入用!C2479="","",記入用!C2479)</f>
        <v/>
      </c>
      <c r="D2479" s="28" t="str">
        <f>IF(記入用!D2479="","",記入用!D2479)</f>
        <v/>
      </c>
      <c r="E2479" s="28" t="str">
        <f>IF(記入用!E2479="","",記入用!E2479)</f>
        <v/>
      </c>
      <c r="F2479" s="28" t="str">
        <f>IF(記入用!F2479="","",記入用!F2479)</f>
        <v/>
      </c>
      <c r="G2479" s="28" t="str">
        <f>IF(OR(記入用!G2479=0,記入用!H2479=0),"",ROUND((記入用!G2479+記入用!H2479)/2,0))</f>
        <v/>
      </c>
      <c r="I2479" s="28" t="str">
        <f>IF(記入用!I2479="","",記入用!I2479)</f>
        <v/>
      </c>
      <c r="K2479" s="28" t="str">
        <f>IF(記入用!J2479="","",ROUNDDOWN(記入用!J2479,0))</f>
        <v/>
      </c>
      <c r="M2479" s="28" t="str">
        <f>IF(記入用!K2479="","",記入用!K2479)</f>
        <v/>
      </c>
      <c r="O2479" s="28" t="str">
        <f>IF(記入用!M2479="","",記入用!M2479)</f>
        <v/>
      </c>
      <c r="Q2479" s="28" t="str">
        <f>IF(記入用!L2479="","",記入用!L2479)</f>
        <v/>
      </c>
      <c r="S2479" s="28" t="str">
        <f>IF(記入用!N2479="","",ROUNDUP(記入用!N2479,1))</f>
        <v/>
      </c>
      <c r="U2479" s="28" t="str">
        <f>IF(記入用!O2479="","",ROUNDDOWN(記入用!O2479,0))</f>
        <v/>
      </c>
      <c r="W2479" s="28" t="str">
        <f>IF(記入用!P2479="","",ROUNDDOWN(記入用!P2479,0))</f>
        <v/>
      </c>
    </row>
    <row r="2480" spans="1:23">
      <c r="A2480" s="28" t="str">
        <f>IF(記入用!A2480="","",記入用!A2480)</f>
        <v/>
      </c>
      <c r="B2480" s="28" t="str">
        <f>IF(記入用!B2480="","",記入用!B2480)</f>
        <v/>
      </c>
      <c r="C2480" s="28" t="str">
        <f>IF(記入用!C2480="","",記入用!C2480)</f>
        <v/>
      </c>
      <c r="D2480" s="28" t="str">
        <f>IF(記入用!D2480="","",記入用!D2480)</f>
        <v/>
      </c>
      <c r="E2480" s="28" t="str">
        <f>IF(記入用!E2480="","",記入用!E2480)</f>
        <v/>
      </c>
      <c r="F2480" s="28" t="str">
        <f>IF(記入用!F2480="","",記入用!F2480)</f>
        <v/>
      </c>
      <c r="G2480" s="28" t="str">
        <f>IF(OR(記入用!G2480=0,記入用!H2480=0),"",ROUND((記入用!G2480+記入用!H2480)/2,0))</f>
        <v/>
      </c>
      <c r="I2480" s="28" t="str">
        <f>IF(記入用!I2480="","",記入用!I2480)</f>
        <v/>
      </c>
      <c r="K2480" s="28" t="str">
        <f>IF(記入用!J2480="","",ROUNDDOWN(記入用!J2480,0))</f>
        <v/>
      </c>
      <c r="M2480" s="28" t="str">
        <f>IF(記入用!K2480="","",記入用!K2480)</f>
        <v/>
      </c>
      <c r="O2480" s="28" t="str">
        <f>IF(記入用!M2480="","",記入用!M2480)</f>
        <v/>
      </c>
      <c r="Q2480" s="28" t="str">
        <f>IF(記入用!L2480="","",記入用!L2480)</f>
        <v/>
      </c>
      <c r="S2480" s="28" t="str">
        <f>IF(記入用!N2480="","",ROUNDUP(記入用!N2480,1))</f>
        <v/>
      </c>
      <c r="U2480" s="28" t="str">
        <f>IF(記入用!O2480="","",ROUNDDOWN(記入用!O2480,0))</f>
        <v/>
      </c>
      <c r="W2480" s="28" t="str">
        <f>IF(記入用!P2480="","",ROUNDDOWN(記入用!P2480,0))</f>
        <v/>
      </c>
    </row>
    <row r="2481" spans="1:23">
      <c r="A2481" s="28" t="str">
        <f>IF(記入用!A2481="","",記入用!A2481)</f>
        <v/>
      </c>
      <c r="B2481" s="28" t="str">
        <f>IF(記入用!B2481="","",記入用!B2481)</f>
        <v/>
      </c>
      <c r="C2481" s="28" t="str">
        <f>IF(記入用!C2481="","",記入用!C2481)</f>
        <v/>
      </c>
      <c r="D2481" s="28" t="str">
        <f>IF(記入用!D2481="","",記入用!D2481)</f>
        <v/>
      </c>
      <c r="E2481" s="28" t="str">
        <f>IF(記入用!E2481="","",記入用!E2481)</f>
        <v/>
      </c>
      <c r="F2481" s="28" t="str">
        <f>IF(記入用!F2481="","",記入用!F2481)</f>
        <v/>
      </c>
      <c r="G2481" s="28" t="str">
        <f>IF(OR(記入用!G2481=0,記入用!H2481=0),"",ROUND((記入用!G2481+記入用!H2481)/2,0))</f>
        <v/>
      </c>
      <c r="I2481" s="28" t="str">
        <f>IF(記入用!I2481="","",記入用!I2481)</f>
        <v/>
      </c>
      <c r="K2481" s="28" t="str">
        <f>IF(記入用!J2481="","",ROUNDDOWN(記入用!J2481,0))</f>
        <v/>
      </c>
      <c r="M2481" s="28" t="str">
        <f>IF(記入用!K2481="","",記入用!K2481)</f>
        <v/>
      </c>
      <c r="O2481" s="28" t="str">
        <f>IF(記入用!M2481="","",記入用!M2481)</f>
        <v/>
      </c>
      <c r="Q2481" s="28" t="str">
        <f>IF(記入用!L2481="","",記入用!L2481)</f>
        <v/>
      </c>
      <c r="S2481" s="28" t="str">
        <f>IF(記入用!N2481="","",ROUNDUP(記入用!N2481,1))</f>
        <v/>
      </c>
      <c r="U2481" s="28" t="str">
        <f>IF(記入用!O2481="","",ROUNDDOWN(記入用!O2481,0))</f>
        <v/>
      </c>
      <c r="W2481" s="28" t="str">
        <f>IF(記入用!P2481="","",ROUNDDOWN(記入用!P2481,0))</f>
        <v/>
      </c>
    </row>
    <row r="2482" spans="1:23">
      <c r="A2482" s="28" t="str">
        <f>IF(記入用!A2482="","",記入用!A2482)</f>
        <v/>
      </c>
      <c r="B2482" s="28" t="str">
        <f>IF(記入用!B2482="","",記入用!B2482)</f>
        <v/>
      </c>
      <c r="C2482" s="28" t="str">
        <f>IF(記入用!C2482="","",記入用!C2482)</f>
        <v/>
      </c>
      <c r="D2482" s="28" t="str">
        <f>IF(記入用!D2482="","",記入用!D2482)</f>
        <v/>
      </c>
      <c r="E2482" s="28" t="str">
        <f>IF(記入用!E2482="","",記入用!E2482)</f>
        <v/>
      </c>
      <c r="F2482" s="28" t="str">
        <f>IF(記入用!F2482="","",記入用!F2482)</f>
        <v/>
      </c>
      <c r="G2482" s="28" t="str">
        <f>IF(OR(記入用!G2482=0,記入用!H2482=0),"",ROUND((記入用!G2482+記入用!H2482)/2,0))</f>
        <v/>
      </c>
      <c r="I2482" s="28" t="str">
        <f>IF(記入用!I2482="","",記入用!I2482)</f>
        <v/>
      </c>
      <c r="K2482" s="28" t="str">
        <f>IF(記入用!J2482="","",ROUNDDOWN(記入用!J2482,0))</f>
        <v/>
      </c>
      <c r="M2482" s="28" t="str">
        <f>IF(記入用!K2482="","",記入用!K2482)</f>
        <v/>
      </c>
      <c r="O2482" s="28" t="str">
        <f>IF(記入用!M2482="","",記入用!M2482)</f>
        <v/>
      </c>
      <c r="Q2482" s="28" t="str">
        <f>IF(記入用!L2482="","",記入用!L2482)</f>
        <v/>
      </c>
      <c r="S2482" s="28" t="str">
        <f>IF(記入用!N2482="","",ROUNDUP(記入用!N2482,1))</f>
        <v/>
      </c>
      <c r="U2482" s="28" t="str">
        <f>IF(記入用!O2482="","",ROUNDDOWN(記入用!O2482,0))</f>
        <v/>
      </c>
      <c r="W2482" s="28" t="str">
        <f>IF(記入用!P2482="","",ROUNDDOWN(記入用!P2482,0))</f>
        <v/>
      </c>
    </row>
    <row r="2483" spans="1:23">
      <c r="A2483" s="28" t="str">
        <f>IF(記入用!A2483="","",記入用!A2483)</f>
        <v/>
      </c>
      <c r="B2483" s="28" t="str">
        <f>IF(記入用!B2483="","",記入用!B2483)</f>
        <v/>
      </c>
      <c r="C2483" s="28" t="str">
        <f>IF(記入用!C2483="","",記入用!C2483)</f>
        <v/>
      </c>
      <c r="D2483" s="28" t="str">
        <f>IF(記入用!D2483="","",記入用!D2483)</f>
        <v/>
      </c>
      <c r="E2483" s="28" t="str">
        <f>IF(記入用!E2483="","",記入用!E2483)</f>
        <v/>
      </c>
      <c r="F2483" s="28" t="str">
        <f>IF(記入用!F2483="","",記入用!F2483)</f>
        <v/>
      </c>
      <c r="G2483" s="28" t="str">
        <f>IF(OR(記入用!G2483=0,記入用!H2483=0),"",ROUND((記入用!G2483+記入用!H2483)/2,0))</f>
        <v/>
      </c>
      <c r="I2483" s="28" t="str">
        <f>IF(記入用!I2483="","",記入用!I2483)</f>
        <v/>
      </c>
      <c r="K2483" s="28" t="str">
        <f>IF(記入用!J2483="","",ROUNDDOWN(記入用!J2483,0))</f>
        <v/>
      </c>
      <c r="M2483" s="28" t="str">
        <f>IF(記入用!K2483="","",記入用!K2483)</f>
        <v/>
      </c>
      <c r="O2483" s="28" t="str">
        <f>IF(記入用!M2483="","",記入用!M2483)</f>
        <v/>
      </c>
      <c r="Q2483" s="28" t="str">
        <f>IF(記入用!L2483="","",記入用!L2483)</f>
        <v/>
      </c>
      <c r="S2483" s="28" t="str">
        <f>IF(記入用!N2483="","",ROUNDUP(記入用!N2483,1))</f>
        <v/>
      </c>
      <c r="U2483" s="28" t="str">
        <f>IF(記入用!O2483="","",ROUNDDOWN(記入用!O2483,0))</f>
        <v/>
      </c>
      <c r="W2483" s="28" t="str">
        <f>IF(記入用!P2483="","",ROUNDDOWN(記入用!P2483,0))</f>
        <v/>
      </c>
    </row>
    <row r="2484" spans="1:23">
      <c r="A2484" s="28" t="str">
        <f>IF(記入用!A2484="","",記入用!A2484)</f>
        <v/>
      </c>
      <c r="B2484" s="28" t="str">
        <f>IF(記入用!B2484="","",記入用!B2484)</f>
        <v/>
      </c>
      <c r="C2484" s="28" t="str">
        <f>IF(記入用!C2484="","",記入用!C2484)</f>
        <v/>
      </c>
      <c r="D2484" s="28" t="str">
        <f>IF(記入用!D2484="","",記入用!D2484)</f>
        <v/>
      </c>
      <c r="E2484" s="28" t="str">
        <f>IF(記入用!E2484="","",記入用!E2484)</f>
        <v/>
      </c>
      <c r="F2484" s="28" t="str">
        <f>IF(記入用!F2484="","",記入用!F2484)</f>
        <v/>
      </c>
      <c r="G2484" s="28" t="str">
        <f>IF(OR(記入用!G2484=0,記入用!H2484=0),"",ROUND((記入用!G2484+記入用!H2484)/2,0))</f>
        <v/>
      </c>
      <c r="I2484" s="28" t="str">
        <f>IF(記入用!I2484="","",記入用!I2484)</f>
        <v/>
      </c>
      <c r="K2484" s="28" t="str">
        <f>IF(記入用!J2484="","",ROUNDDOWN(記入用!J2484,0))</f>
        <v/>
      </c>
      <c r="M2484" s="28" t="str">
        <f>IF(記入用!K2484="","",記入用!K2484)</f>
        <v/>
      </c>
      <c r="O2484" s="28" t="str">
        <f>IF(記入用!M2484="","",記入用!M2484)</f>
        <v/>
      </c>
      <c r="Q2484" s="28" t="str">
        <f>IF(記入用!L2484="","",記入用!L2484)</f>
        <v/>
      </c>
      <c r="S2484" s="28" t="str">
        <f>IF(記入用!N2484="","",ROUNDUP(記入用!N2484,1))</f>
        <v/>
      </c>
      <c r="U2484" s="28" t="str">
        <f>IF(記入用!O2484="","",ROUNDDOWN(記入用!O2484,0))</f>
        <v/>
      </c>
      <c r="W2484" s="28" t="str">
        <f>IF(記入用!P2484="","",ROUNDDOWN(記入用!P2484,0))</f>
        <v/>
      </c>
    </row>
    <row r="2485" spans="1:23">
      <c r="A2485" s="28" t="str">
        <f>IF(記入用!A2485="","",記入用!A2485)</f>
        <v/>
      </c>
      <c r="B2485" s="28" t="str">
        <f>IF(記入用!B2485="","",記入用!B2485)</f>
        <v/>
      </c>
      <c r="C2485" s="28" t="str">
        <f>IF(記入用!C2485="","",記入用!C2485)</f>
        <v/>
      </c>
      <c r="D2485" s="28" t="str">
        <f>IF(記入用!D2485="","",記入用!D2485)</f>
        <v/>
      </c>
      <c r="E2485" s="28" t="str">
        <f>IF(記入用!E2485="","",記入用!E2485)</f>
        <v/>
      </c>
      <c r="F2485" s="28" t="str">
        <f>IF(記入用!F2485="","",記入用!F2485)</f>
        <v/>
      </c>
      <c r="G2485" s="28" t="str">
        <f>IF(OR(記入用!G2485=0,記入用!H2485=0),"",ROUND((記入用!G2485+記入用!H2485)/2,0))</f>
        <v/>
      </c>
      <c r="I2485" s="28" t="str">
        <f>IF(記入用!I2485="","",記入用!I2485)</f>
        <v/>
      </c>
      <c r="K2485" s="28" t="str">
        <f>IF(記入用!J2485="","",ROUNDDOWN(記入用!J2485,0))</f>
        <v/>
      </c>
      <c r="M2485" s="28" t="str">
        <f>IF(記入用!K2485="","",記入用!K2485)</f>
        <v/>
      </c>
      <c r="O2485" s="28" t="str">
        <f>IF(記入用!M2485="","",記入用!M2485)</f>
        <v/>
      </c>
      <c r="Q2485" s="28" t="str">
        <f>IF(記入用!L2485="","",記入用!L2485)</f>
        <v/>
      </c>
      <c r="S2485" s="28" t="str">
        <f>IF(記入用!N2485="","",ROUNDUP(記入用!N2485,1))</f>
        <v/>
      </c>
      <c r="U2485" s="28" t="str">
        <f>IF(記入用!O2485="","",ROUNDDOWN(記入用!O2485,0))</f>
        <v/>
      </c>
      <c r="W2485" s="28" t="str">
        <f>IF(記入用!P2485="","",ROUNDDOWN(記入用!P2485,0))</f>
        <v/>
      </c>
    </row>
    <row r="2486" spans="1:23">
      <c r="A2486" s="28" t="str">
        <f>IF(記入用!A2486="","",記入用!A2486)</f>
        <v/>
      </c>
      <c r="B2486" s="28" t="str">
        <f>IF(記入用!B2486="","",記入用!B2486)</f>
        <v/>
      </c>
      <c r="C2486" s="28" t="str">
        <f>IF(記入用!C2486="","",記入用!C2486)</f>
        <v/>
      </c>
      <c r="D2486" s="28" t="str">
        <f>IF(記入用!D2486="","",記入用!D2486)</f>
        <v/>
      </c>
      <c r="E2486" s="28" t="str">
        <f>IF(記入用!E2486="","",記入用!E2486)</f>
        <v/>
      </c>
      <c r="F2486" s="28" t="str">
        <f>IF(記入用!F2486="","",記入用!F2486)</f>
        <v/>
      </c>
      <c r="G2486" s="28" t="str">
        <f>IF(OR(記入用!G2486=0,記入用!H2486=0),"",ROUND((記入用!G2486+記入用!H2486)/2,0))</f>
        <v/>
      </c>
      <c r="I2486" s="28" t="str">
        <f>IF(記入用!I2486="","",記入用!I2486)</f>
        <v/>
      </c>
      <c r="K2486" s="28" t="str">
        <f>IF(記入用!J2486="","",ROUNDDOWN(記入用!J2486,0))</f>
        <v/>
      </c>
      <c r="M2486" s="28" t="str">
        <f>IF(記入用!K2486="","",記入用!K2486)</f>
        <v/>
      </c>
      <c r="O2486" s="28" t="str">
        <f>IF(記入用!M2486="","",記入用!M2486)</f>
        <v/>
      </c>
      <c r="Q2486" s="28" t="str">
        <f>IF(記入用!L2486="","",記入用!L2486)</f>
        <v/>
      </c>
      <c r="S2486" s="28" t="str">
        <f>IF(記入用!N2486="","",ROUNDUP(記入用!N2486,1))</f>
        <v/>
      </c>
      <c r="U2486" s="28" t="str">
        <f>IF(記入用!O2486="","",ROUNDDOWN(記入用!O2486,0))</f>
        <v/>
      </c>
      <c r="W2486" s="28" t="str">
        <f>IF(記入用!P2486="","",ROUNDDOWN(記入用!P2486,0))</f>
        <v/>
      </c>
    </row>
    <row r="2487" spans="1:23">
      <c r="A2487" s="28" t="str">
        <f>IF(記入用!A2487="","",記入用!A2487)</f>
        <v/>
      </c>
      <c r="B2487" s="28" t="str">
        <f>IF(記入用!B2487="","",記入用!B2487)</f>
        <v/>
      </c>
      <c r="C2487" s="28" t="str">
        <f>IF(記入用!C2487="","",記入用!C2487)</f>
        <v/>
      </c>
      <c r="D2487" s="28" t="str">
        <f>IF(記入用!D2487="","",記入用!D2487)</f>
        <v/>
      </c>
      <c r="E2487" s="28" t="str">
        <f>IF(記入用!E2487="","",記入用!E2487)</f>
        <v/>
      </c>
      <c r="F2487" s="28" t="str">
        <f>IF(記入用!F2487="","",記入用!F2487)</f>
        <v/>
      </c>
      <c r="G2487" s="28" t="str">
        <f>IF(OR(記入用!G2487=0,記入用!H2487=0),"",ROUND((記入用!G2487+記入用!H2487)/2,0))</f>
        <v/>
      </c>
      <c r="I2487" s="28" t="str">
        <f>IF(記入用!I2487="","",記入用!I2487)</f>
        <v/>
      </c>
      <c r="K2487" s="28" t="str">
        <f>IF(記入用!J2487="","",ROUNDDOWN(記入用!J2487,0))</f>
        <v/>
      </c>
      <c r="M2487" s="28" t="str">
        <f>IF(記入用!K2487="","",記入用!K2487)</f>
        <v/>
      </c>
      <c r="O2487" s="28" t="str">
        <f>IF(記入用!M2487="","",記入用!M2487)</f>
        <v/>
      </c>
      <c r="Q2487" s="28" t="str">
        <f>IF(記入用!L2487="","",記入用!L2487)</f>
        <v/>
      </c>
      <c r="S2487" s="28" t="str">
        <f>IF(記入用!N2487="","",ROUNDUP(記入用!N2487,1))</f>
        <v/>
      </c>
      <c r="U2487" s="28" t="str">
        <f>IF(記入用!O2487="","",ROUNDDOWN(記入用!O2487,0))</f>
        <v/>
      </c>
      <c r="W2487" s="28" t="str">
        <f>IF(記入用!P2487="","",ROUNDDOWN(記入用!P2487,0))</f>
        <v/>
      </c>
    </row>
    <row r="2488" spans="1:23">
      <c r="A2488" s="28" t="str">
        <f>IF(記入用!A2488="","",記入用!A2488)</f>
        <v/>
      </c>
      <c r="B2488" s="28" t="str">
        <f>IF(記入用!B2488="","",記入用!B2488)</f>
        <v/>
      </c>
      <c r="C2488" s="28" t="str">
        <f>IF(記入用!C2488="","",記入用!C2488)</f>
        <v/>
      </c>
      <c r="D2488" s="28" t="str">
        <f>IF(記入用!D2488="","",記入用!D2488)</f>
        <v/>
      </c>
      <c r="E2488" s="28" t="str">
        <f>IF(記入用!E2488="","",記入用!E2488)</f>
        <v/>
      </c>
      <c r="F2488" s="28" t="str">
        <f>IF(記入用!F2488="","",記入用!F2488)</f>
        <v/>
      </c>
      <c r="G2488" s="28" t="str">
        <f>IF(OR(記入用!G2488=0,記入用!H2488=0),"",ROUND((記入用!G2488+記入用!H2488)/2,0))</f>
        <v/>
      </c>
      <c r="I2488" s="28" t="str">
        <f>IF(記入用!I2488="","",記入用!I2488)</f>
        <v/>
      </c>
      <c r="K2488" s="28" t="str">
        <f>IF(記入用!J2488="","",ROUNDDOWN(記入用!J2488,0))</f>
        <v/>
      </c>
      <c r="M2488" s="28" t="str">
        <f>IF(記入用!K2488="","",記入用!K2488)</f>
        <v/>
      </c>
      <c r="O2488" s="28" t="str">
        <f>IF(記入用!M2488="","",記入用!M2488)</f>
        <v/>
      </c>
      <c r="Q2488" s="28" t="str">
        <f>IF(記入用!L2488="","",記入用!L2488)</f>
        <v/>
      </c>
      <c r="S2488" s="28" t="str">
        <f>IF(記入用!N2488="","",ROUNDUP(記入用!N2488,1))</f>
        <v/>
      </c>
      <c r="U2488" s="28" t="str">
        <f>IF(記入用!O2488="","",ROUNDDOWN(記入用!O2488,0))</f>
        <v/>
      </c>
      <c r="W2488" s="28" t="str">
        <f>IF(記入用!P2488="","",ROUNDDOWN(記入用!P2488,0))</f>
        <v/>
      </c>
    </row>
    <row r="2489" spans="1:23">
      <c r="A2489" s="28" t="str">
        <f>IF(記入用!A2489="","",記入用!A2489)</f>
        <v/>
      </c>
      <c r="B2489" s="28" t="str">
        <f>IF(記入用!B2489="","",記入用!B2489)</f>
        <v/>
      </c>
      <c r="C2489" s="28" t="str">
        <f>IF(記入用!C2489="","",記入用!C2489)</f>
        <v/>
      </c>
      <c r="D2489" s="28" t="str">
        <f>IF(記入用!D2489="","",記入用!D2489)</f>
        <v/>
      </c>
      <c r="E2489" s="28" t="str">
        <f>IF(記入用!E2489="","",記入用!E2489)</f>
        <v/>
      </c>
      <c r="F2489" s="28" t="str">
        <f>IF(記入用!F2489="","",記入用!F2489)</f>
        <v/>
      </c>
      <c r="G2489" s="28" t="str">
        <f>IF(OR(記入用!G2489=0,記入用!H2489=0),"",ROUND((記入用!G2489+記入用!H2489)/2,0))</f>
        <v/>
      </c>
      <c r="I2489" s="28" t="str">
        <f>IF(記入用!I2489="","",記入用!I2489)</f>
        <v/>
      </c>
      <c r="K2489" s="28" t="str">
        <f>IF(記入用!J2489="","",ROUNDDOWN(記入用!J2489,0))</f>
        <v/>
      </c>
      <c r="M2489" s="28" t="str">
        <f>IF(記入用!K2489="","",記入用!K2489)</f>
        <v/>
      </c>
      <c r="O2489" s="28" t="str">
        <f>IF(記入用!M2489="","",記入用!M2489)</f>
        <v/>
      </c>
      <c r="Q2489" s="28" t="str">
        <f>IF(記入用!L2489="","",記入用!L2489)</f>
        <v/>
      </c>
      <c r="S2489" s="28" t="str">
        <f>IF(記入用!N2489="","",ROUNDUP(記入用!N2489,1))</f>
        <v/>
      </c>
      <c r="U2489" s="28" t="str">
        <f>IF(記入用!O2489="","",ROUNDDOWN(記入用!O2489,0))</f>
        <v/>
      </c>
      <c r="W2489" s="28" t="str">
        <f>IF(記入用!P2489="","",ROUNDDOWN(記入用!P2489,0))</f>
        <v/>
      </c>
    </row>
    <row r="2490" spans="1:23">
      <c r="A2490" s="28" t="str">
        <f>IF(記入用!A2490="","",記入用!A2490)</f>
        <v/>
      </c>
      <c r="B2490" s="28" t="str">
        <f>IF(記入用!B2490="","",記入用!B2490)</f>
        <v/>
      </c>
      <c r="C2490" s="28" t="str">
        <f>IF(記入用!C2490="","",記入用!C2490)</f>
        <v/>
      </c>
      <c r="D2490" s="28" t="str">
        <f>IF(記入用!D2490="","",記入用!D2490)</f>
        <v/>
      </c>
      <c r="E2490" s="28" t="str">
        <f>IF(記入用!E2490="","",記入用!E2490)</f>
        <v/>
      </c>
      <c r="F2490" s="28" t="str">
        <f>IF(記入用!F2490="","",記入用!F2490)</f>
        <v/>
      </c>
      <c r="G2490" s="28" t="str">
        <f>IF(OR(記入用!G2490=0,記入用!H2490=0),"",ROUND((記入用!G2490+記入用!H2490)/2,0))</f>
        <v/>
      </c>
      <c r="I2490" s="28" t="str">
        <f>IF(記入用!I2490="","",記入用!I2490)</f>
        <v/>
      </c>
      <c r="K2490" s="28" t="str">
        <f>IF(記入用!J2490="","",ROUNDDOWN(記入用!J2490,0))</f>
        <v/>
      </c>
      <c r="M2490" s="28" t="str">
        <f>IF(記入用!K2490="","",記入用!K2490)</f>
        <v/>
      </c>
      <c r="O2490" s="28" t="str">
        <f>IF(記入用!M2490="","",記入用!M2490)</f>
        <v/>
      </c>
      <c r="Q2490" s="28" t="str">
        <f>IF(記入用!L2490="","",記入用!L2490)</f>
        <v/>
      </c>
      <c r="S2490" s="28" t="str">
        <f>IF(記入用!N2490="","",ROUNDUP(記入用!N2490,1))</f>
        <v/>
      </c>
      <c r="U2490" s="28" t="str">
        <f>IF(記入用!O2490="","",ROUNDDOWN(記入用!O2490,0))</f>
        <v/>
      </c>
      <c r="W2490" s="28" t="str">
        <f>IF(記入用!P2490="","",ROUNDDOWN(記入用!P2490,0))</f>
        <v/>
      </c>
    </row>
    <row r="2491" spans="1:23">
      <c r="A2491" s="28" t="str">
        <f>IF(記入用!A2491="","",記入用!A2491)</f>
        <v/>
      </c>
      <c r="B2491" s="28" t="str">
        <f>IF(記入用!B2491="","",記入用!B2491)</f>
        <v/>
      </c>
      <c r="C2491" s="28" t="str">
        <f>IF(記入用!C2491="","",記入用!C2491)</f>
        <v/>
      </c>
      <c r="D2491" s="28" t="str">
        <f>IF(記入用!D2491="","",記入用!D2491)</f>
        <v/>
      </c>
      <c r="E2491" s="28" t="str">
        <f>IF(記入用!E2491="","",記入用!E2491)</f>
        <v/>
      </c>
      <c r="F2491" s="28" t="str">
        <f>IF(記入用!F2491="","",記入用!F2491)</f>
        <v/>
      </c>
      <c r="G2491" s="28" t="str">
        <f>IF(OR(記入用!G2491=0,記入用!H2491=0),"",ROUND((記入用!G2491+記入用!H2491)/2,0))</f>
        <v/>
      </c>
      <c r="I2491" s="28" t="str">
        <f>IF(記入用!I2491="","",記入用!I2491)</f>
        <v/>
      </c>
      <c r="K2491" s="28" t="str">
        <f>IF(記入用!J2491="","",ROUNDDOWN(記入用!J2491,0))</f>
        <v/>
      </c>
      <c r="M2491" s="28" t="str">
        <f>IF(記入用!K2491="","",記入用!K2491)</f>
        <v/>
      </c>
      <c r="O2491" s="28" t="str">
        <f>IF(記入用!M2491="","",記入用!M2491)</f>
        <v/>
      </c>
      <c r="Q2491" s="28" t="str">
        <f>IF(記入用!L2491="","",記入用!L2491)</f>
        <v/>
      </c>
      <c r="S2491" s="28" t="str">
        <f>IF(記入用!N2491="","",ROUNDUP(記入用!N2491,1))</f>
        <v/>
      </c>
      <c r="U2491" s="28" t="str">
        <f>IF(記入用!O2491="","",ROUNDDOWN(記入用!O2491,0))</f>
        <v/>
      </c>
      <c r="W2491" s="28" t="str">
        <f>IF(記入用!P2491="","",ROUNDDOWN(記入用!P2491,0))</f>
        <v/>
      </c>
    </row>
    <row r="2492" spans="1:23">
      <c r="A2492" s="28" t="str">
        <f>IF(記入用!A2492="","",記入用!A2492)</f>
        <v/>
      </c>
      <c r="B2492" s="28" t="str">
        <f>IF(記入用!B2492="","",記入用!B2492)</f>
        <v/>
      </c>
      <c r="C2492" s="28" t="str">
        <f>IF(記入用!C2492="","",記入用!C2492)</f>
        <v/>
      </c>
      <c r="D2492" s="28" t="str">
        <f>IF(記入用!D2492="","",記入用!D2492)</f>
        <v/>
      </c>
      <c r="E2492" s="28" t="str">
        <f>IF(記入用!E2492="","",記入用!E2492)</f>
        <v/>
      </c>
      <c r="F2492" s="28" t="str">
        <f>IF(記入用!F2492="","",記入用!F2492)</f>
        <v/>
      </c>
      <c r="G2492" s="28" t="str">
        <f>IF(OR(記入用!G2492=0,記入用!H2492=0),"",ROUND((記入用!G2492+記入用!H2492)/2,0))</f>
        <v/>
      </c>
      <c r="I2492" s="28" t="str">
        <f>IF(記入用!I2492="","",記入用!I2492)</f>
        <v/>
      </c>
      <c r="K2492" s="28" t="str">
        <f>IF(記入用!J2492="","",ROUNDDOWN(記入用!J2492,0))</f>
        <v/>
      </c>
      <c r="M2492" s="28" t="str">
        <f>IF(記入用!K2492="","",記入用!K2492)</f>
        <v/>
      </c>
      <c r="O2492" s="28" t="str">
        <f>IF(記入用!M2492="","",記入用!M2492)</f>
        <v/>
      </c>
      <c r="Q2492" s="28" t="str">
        <f>IF(記入用!L2492="","",記入用!L2492)</f>
        <v/>
      </c>
      <c r="S2492" s="28" t="str">
        <f>IF(記入用!N2492="","",ROUNDUP(記入用!N2492,1))</f>
        <v/>
      </c>
      <c r="U2492" s="28" t="str">
        <f>IF(記入用!O2492="","",ROUNDDOWN(記入用!O2492,0))</f>
        <v/>
      </c>
      <c r="W2492" s="28" t="str">
        <f>IF(記入用!P2492="","",ROUNDDOWN(記入用!P2492,0))</f>
        <v/>
      </c>
    </row>
    <row r="2493" spans="1:23">
      <c r="A2493" s="28" t="str">
        <f>IF(記入用!A2493="","",記入用!A2493)</f>
        <v/>
      </c>
      <c r="B2493" s="28" t="str">
        <f>IF(記入用!B2493="","",記入用!B2493)</f>
        <v/>
      </c>
      <c r="C2493" s="28" t="str">
        <f>IF(記入用!C2493="","",記入用!C2493)</f>
        <v/>
      </c>
      <c r="D2493" s="28" t="str">
        <f>IF(記入用!D2493="","",記入用!D2493)</f>
        <v/>
      </c>
      <c r="E2493" s="28" t="str">
        <f>IF(記入用!E2493="","",記入用!E2493)</f>
        <v/>
      </c>
      <c r="F2493" s="28" t="str">
        <f>IF(記入用!F2493="","",記入用!F2493)</f>
        <v/>
      </c>
      <c r="G2493" s="28" t="str">
        <f>IF(OR(記入用!G2493=0,記入用!H2493=0),"",ROUND((記入用!G2493+記入用!H2493)/2,0))</f>
        <v/>
      </c>
      <c r="I2493" s="28" t="str">
        <f>IF(記入用!I2493="","",記入用!I2493)</f>
        <v/>
      </c>
      <c r="K2493" s="28" t="str">
        <f>IF(記入用!J2493="","",ROUNDDOWN(記入用!J2493,0))</f>
        <v/>
      </c>
      <c r="M2493" s="28" t="str">
        <f>IF(記入用!K2493="","",記入用!K2493)</f>
        <v/>
      </c>
      <c r="O2493" s="28" t="str">
        <f>IF(記入用!M2493="","",記入用!M2493)</f>
        <v/>
      </c>
      <c r="Q2493" s="28" t="str">
        <f>IF(記入用!L2493="","",記入用!L2493)</f>
        <v/>
      </c>
      <c r="S2493" s="28" t="str">
        <f>IF(記入用!N2493="","",ROUNDUP(記入用!N2493,1))</f>
        <v/>
      </c>
      <c r="U2493" s="28" t="str">
        <f>IF(記入用!O2493="","",ROUNDDOWN(記入用!O2493,0))</f>
        <v/>
      </c>
      <c r="W2493" s="28" t="str">
        <f>IF(記入用!P2493="","",ROUNDDOWN(記入用!P2493,0))</f>
        <v/>
      </c>
    </row>
    <row r="2494" spans="1:23">
      <c r="A2494" s="28" t="str">
        <f>IF(記入用!A2494="","",記入用!A2494)</f>
        <v/>
      </c>
      <c r="B2494" s="28" t="str">
        <f>IF(記入用!B2494="","",記入用!B2494)</f>
        <v/>
      </c>
      <c r="C2494" s="28" t="str">
        <f>IF(記入用!C2494="","",記入用!C2494)</f>
        <v/>
      </c>
      <c r="D2494" s="28" t="str">
        <f>IF(記入用!D2494="","",記入用!D2494)</f>
        <v/>
      </c>
      <c r="E2494" s="28" t="str">
        <f>IF(記入用!E2494="","",記入用!E2494)</f>
        <v/>
      </c>
      <c r="F2494" s="28" t="str">
        <f>IF(記入用!F2494="","",記入用!F2494)</f>
        <v/>
      </c>
      <c r="G2494" s="28" t="str">
        <f>IF(OR(記入用!G2494=0,記入用!H2494=0),"",ROUND((記入用!G2494+記入用!H2494)/2,0))</f>
        <v/>
      </c>
      <c r="I2494" s="28" t="str">
        <f>IF(記入用!I2494="","",記入用!I2494)</f>
        <v/>
      </c>
      <c r="K2494" s="28" t="str">
        <f>IF(記入用!J2494="","",ROUNDDOWN(記入用!J2494,0))</f>
        <v/>
      </c>
      <c r="M2494" s="28" t="str">
        <f>IF(記入用!K2494="","",記入用!K2494)</f>
        <v/>
      </c>
      <c r="O2494" s="28" t="str">
        <f>IF(記入用!M2494="","",記入用!M2494)</f>
        <v/>
      </c>
      <c r="Q2494" s="28" t="str">
        <f>IF(記入用!L2494="","",記入用!L2494)</f>
        <v/>
      </c>
      <c r="S2494" s="28" t="str">
        <f>IF(記入用!N2494="","",ROUNDUP(記入用!N2494,1))</f>
        <v/>
      </c>
      <c r="U2494" s="28" t="str">
        <f>IF(記入用!O2494="","",ROUNDDOWN(記入用!O2494,0))</f>
        <v/>
      </c>
      <c r="W2494" s="28" t="str">
        <f>IF(記入用!P2494="","",ROUNDDOWN(記入用!P2494,0))</f>
        <v/>
      </c>
    </row>
    <row r="2495" spans="1:23">
      <c r="A2495" s="28" t="str">
        <f>IF(記入用!A2495="","",記入用!A2495)</f>
        <v/>
      </c>
      <c r="B2495" s="28" t="str">
        <f>IF(記入用!B2495="","",記入用!B2495)</f>
        <v/>
      </c>
      <c r="C2495" s="28" t="str">
        <f>IF(記入用!C2495="","",記入用!C2495)</f>
        <v/>
      </c>
      <c r="D2495" s="28" t="str">
        <f>IF(記入用!D2495="","",記入用!D2495)</f>
        <v/>
      </c>
      <c r="E2495" s="28" t="str">
        <f>IF(記入用!E2495="","",記入用!E2495)</f>
        <v/>
      </c>
      <c r="F2495" s="28" t="str">
        <f>IF(記入用!F2495="","",記入用!F2495)</f>
        <v/>
      </c>
      <c r="G2495" s="28" t="str">
        <f>IF(OR(記入用!G2495=0,記入用!H2495=0),"",ROUND((記入用!G2495+記入用!H2495)/2,0))</f>
        <v/>
      </c>
      <c r="I2495" s="28" t="str">
        <f>IF(記入用!I2495="","",記入用!I2495)</f>
        <v/>
      </c>
      <c r="K2495" s="28" t="str">
        <f>IF(記入用!J2495="","",ROUNDDOWN(記入用!J2495,0))</f>
        <v/>
      </c>
      <c r="M2495" s="28" t="str">
        <f>IF(記入用!K2495="","",記入用!K2495)</f>
        <v/>
      </c>
      <c r="O2495" s="28" t="str">
        <f>IF(記入用!M2495="","",記入用!M2495)</f>
        <v/>
      </c>
      <c r="Q2495" s="28" t="str">
        <f>IF(記入用!L2495="","",記入用!L2495)</f>
        <v/>
      </c>
      <c r="S2495" s="28" t="str">
        <f>IF(記入用!N2495="","",ROUNDUP(記入用!N2495,1))</f>
        <v/>
      </c>
      <c r="U2495" s="28" t="str">
        <f>IF(記入用!O2495="","",ROUNDDOWN(記入用!O2495,0))</f>
        <v/>
      </c>
      <c r="W2495" s="28" t="str">
        <f>IF(記入用!P2495="","",ROUNDDOWN(記入用!P2495,0))</f>
        <v/>
      </c>
    </row>
    <row r="2496" spans="1:23">
      <c r="A2496" s="28" t="str">
        <f>IF(記入用!A2496="","",記入用!A2496)</f>
        <v/>
      </c>
      <c r="B2496" s="28" t="str">
        <f>IF(記入用!B2496="","",記入用!B2496)</f>
        <v/>
      </c>
      <c r="C2496" s="28" t="str">
        <f>IF(記入用!C2496="","",記入用!C2496)</f>
        <v/>
      </c>
      <c r="D2496" s="28" t="str">
        <f>IF(記入用!D2496="","",記入用!D2496)</f>
        <v/>
      </c>
      <c r="E2496" s="28" t="str">
        <f>IF(記入用!E2496="","",記入用!E2496)</f>
        <v/>
      </c>
      <c r="F2496" s="28" t="str">
        <f>IF(記入用!F2496="","",記入用!F2496)</f>
        <v/>
      </c>
      <c r="G2496" s="28" t="str">
        <f>IF(OR(記入用!G2496=0,記入用!H2496=0),"",ROUND((記入用!G2496+記入用!H2496)/2,0))</f>
        <v/>
      </c>
      <c r="I2496" s="28" t="str">
        <f>IF(記入用!I2496="","",記入用!I2496)</f>
        <v/>
      </c>
      <c r="K2496" s="28" t="str">
        <f>IF(記入用!J2496="","",ROUNDDOWN(記入用!J2496,0))</f>
        <v/>
      </c>
      <c r="M2496" s="28" t="str">
        <f>IF(記入用!K2496="","",記入用!K2496)</f>
        <v/>
      </c>
      <c r="O2496" s="28" t="str">
        <f>IF(記入用!M2496="","",記入用!M2496)</f>
        <v/>
      </c>
      <c r="Q2496" s="28" t="str">
        <f>IF(記入用!L2496="","",記入用!L2496)</f>
        <v/>
      </c>
      <c r="S2496" s="28" t="str">
        <f>IF(記入用!N2496="","",ROUNDUP(記入用!N2496,1))</f>
        <v/>
      </c>
      <c r="U2496" s="28" t="str">
        <f>IF(記入用!O2496="","",ROUNDDOWN(記入用!O2496,0))</f>
        <v/>
      </c>
      <c r="W2496" s="28" t="str">
        <f>IF(記入用!P2496="","",ROUNDDOWN(記入用!P2496,0))</f>
        <v/>
      </c>
    </row>
    <row r="2497" spans="1:23">
      <c r="A2497" s="28" t="str">
        <f>IF(記入用!A2497="","",記入用!A2497)</f>
        <v/>
      </c>
      <c r="B2497" s="28" t="str">
        <f>IF(記入用!B2497="","",記入用!B2497)</f>
        <v/>
      </c>
      <c r="C2497" s="28" t="str">
        <f>IF(記入用!C2497="","",記入用!C2497)</f>
        <v/>
      </c>
      <c r="D2497" s="28" t="str">
        <f>IF(記入用!D2497="","",記入用!D2497)</f>
        <v/>
      </c>
      <c r="E2497" s="28" t="str">
        <f>IF(記入用!E2497="","",記入用!E2497)</f>
        <v/>
      </c>
      <c r="F2497" s="28" t="str">
        <f>IF(記入用!F2497="","",記入用!F2497)</f>
        <v/>
      </c>
      <c r="G2497" s="28" t="str">
        <f>IF(OR(記入用!G2497=0,記入用!H2497=0),"",ROUND((記入用!G2497+記入用!H2497)/2,0))</f>
        <v/>
      </c>
      <c r="I2497" s="28" t="str">
        <f>IF(記入用!I2497="","",記入用!I2497)</f>
        <v/>
      </c>
      <c r="K2497" s="28" t="str">
        <f>IF(記入用!J2497="","",ROUNDDOWN(記入用!J2497,0))</f>
        <v/>
      </c>
      <c r="M2497" s="28" t="str">
        <f>IF(記入用!K2497="","",記入用!K2497)</f>
        <v/>
      </c>
      <c r="O2497" s="28" t="str">
        <f>IF(記入用!M2497="","",記入用!M2497)</f>
        <v/>
      </c>
      <c r="Q2497" s="28" t="str">
        <f>IF(記入用!L2497="","",記入用!L2497)</f>
        <v/>
      </c>
      <c r="S2497" s="28" t="str">
        <f>IF(記入用!N2497="","",ROUNDUP(記入用!N2497,1))</f>
        <v/>
      </c>
      <c r="U2497" s="28" t="str">
        <f>IF(記入用!O2497="","",ROUNDDOWN(記入用!O2497,0))</f>
        <v/>
      </c>
      <c r="W2497" s="28" t="str">
        <f>IF(記入用!P2497="","",ROUNDDOWN(記入用!P2497,0))</f>
        <v/>
      </c>
    </row>
    <row r="2498" spans="1:23">
      <c r="A2498" s="28" t="str">
        <f>IF(記入用!A2498="","",記入用!A2498)</f>
        <v/>
      </c>
      <c r="B2498" s="28" t="str">
        <f>IF(記入用!B2498="","",記入用!B2498)</f>
        <v/>
      </c>
      <c r="C2498" s="28" t="str">
        <f>IF(記入用!C2498="","",記入用!C2498)</f>
        <v/>
      </c>
      <c r="D2498" s="28" t="str">
        <f>IF(記入用!D2498="","",記入用!D2498)</f>
        <v/>
      </c>
      <c r="E2498" s="28" t="str">
        <f>IF(記入用!E2498="","",記入用!E2498)</f>
        <v/>
      </c>
      <c r="F2498" s="28" t="str">
        <f>IF(記入用!F2498="","",記入用!F2498)</f>
        <v/>
      </c>
      <c r="G2498" s="28" t="str">
        <f>IF(OR(記入用!G2498=0,記入用!H2498=0),"",ROUND((記入用!G2498+記入用!H2498)/2,0))</f>
        <v/>
      </c>
      <c r="I2498" s="28" t="str">
        <f>IF(記入用!I2498="","",記入用!I2498)</f>
        <v/>
      </c>
      <c r="K2498" s="28" t="str">
        <f>IF(記入用!J2498="","",ROUNDDOWN(記入用!J2498,0))</f>
        <v/>
      </c>
      <c r="M2498" s="28" t="str">
        <f>IF(記入用!K2498="","",記入用!K2498)</f>
        <v/>
      </c>
      <c r="O2498" s="28" t="str">
        <f>IF(記入用!M2498="","",記入用!M2498)</f>
        <v/>
      </c>
      <c r="Q2498" s="28" t="str">
        <f>IF(記入用!L2498="","",記入用!L2498)</f>
        <v/>
      </c>
      <c r="S2498" s="28" t="str">
        <f>IF(記入用!N2498="","",ROUNDUP(記入用!N2498,1))</f>
        <v/>
      </c>
      <c r="U2498" s="28" t="str">
        <f>IF(記入用!O2498="","",ROUNDDOWN(記入用!O2498,0))</f>
        <v/>
      </c>
      <c r="W2498" s="28" t="str">
        <f>IF(記入用!P2498="","",ROUNDDOWN(記入用!P2498,0))</f>
        <v/>
      </c>
    </row>
    <row r="2499" spans="1:23">
      <c r="A2499" s="28" t="str">
        <f>IF(記入用!A2499="","",記入用!A2499)</f>
        <v/>
      </c>
      <c r="B2499" s="28" t="str">
        <f>IF(記入用!B2499="","",記入用!B2499)</f>
        <v/>
      </c>
      <c r="C2499" s="28" t="str">
        <f>IF(記入用!C2499="","",記入用!C2499)</f>
        <v/>
      </c>
      <c r="D2499" s="28" t="str">
        <f>IF(記入用!D2499="","",記入用!D2499)</f>
        <v/>
      </c>
      <c r="E2499" s="28" t="str">
        <f>IF(記入用!E2499="","",記入用!E2499)</f>
        <v/>
      </c>
      <c r="F2499" s="28" t="str">
        <f>IF(記入用!F2499="","",記入用!F2499)</f>
        <v/>
      </c>
      <c r="G2499" s="28" t="str">
        <f>IF(OR(記入用!G2499=0,記入用!H2499=0),"",ROUND((記入用!G2499+記入用!H2499)/2,0))</f>
        <v/>
      </c>
      <c r="I2499" s="28" t="str">
        <f>IF(記入用!I2499="","",記入用!I2499)</f>
        <v/>
      </c>
      <c r="K2499" s="28" t="str">
        <f>IF(記入用!J2499="","",ROUNDDOWN(記入用!J2499,0))</f>
        <v/>
      </c>
      <c r="M2499" s="28" t="str">
        <f>IF(記入用!K2499="","",記入用!K2499)</f>
        <v/>
      </c>
      <c r="O2499" s="28" t="str">
        <f>IF(記入用!M2499="","",記入用!M2499)</f>
        <v/>
      </c>
      <c r="Q2499" s="28" t="str">
        <f>IF(記入用!L2499="","",記入用!L2499)</f>
        <v/>
      </c>
      <c r="S2499" s="28" t="str">
        <f>IF(記入用!N2499="","",ROUNDUP(記入用!N2499,1))</f>
        <v/>
      </c>
      <c r="U2499" s="28" t="str">
        <f>IF(記入用!O2499="","",ROUNDDOWN(記入用!O2499,0))</f>
        <v/>
      </c>
      <c r="W2499" s="28" t="str">
        <f>IF(記入用!P2499="","",ROUNDDOWN(記入用!P2499,0))</f>
        <v/>
      </c>
    </row>
    <row r="2500" spans="1:23">
      <c r="A2500" s="28" t="str">
        <f>IF(記入用!A2500="","",記入用!A2500)</f>
        <v/>
      </c>
      <c r="B2500" s="28" t="str">
        <f>IF(記入用!B2500="","",記入用!B2500)</f>
        <v/>
      </c>
      <c r="C2500" s="28" t="str">
        <f>IF(記入用!C2500="","",記入用!C2500)</f>
        <v/>
      </c>
      <c r="D2500" s="28" t="str">
        <f>IF(記入用!D2500="","",記入用!D2500)</f>
        <v/>
      </c>
      <c r="E2500" s="28" t="str">
        <f>IF(記入用!E2500="","",記入用!E2500)</f>
        <v/>
      </c>
      <c r="F2500" s="28" t="str">
        <f>IF(記入用!F2500="","",記入用!F2500)</f>
        <v/>
      </c>
      <c r="G2500" s="28" t="str">
        <f>IF(OR(記入用!G2500=0,記入用!H2500=0),"",ROUND((記入用!G2500+記入用!H2500)/2,0))</f>
        <v/>
      </c>
      <c r="I2500" s="28" t="str">
        <f>IF(記入用!I2500="","",記入用!I2500)</f>
        <v/>
      </c>
      <c r="K2500" s="28" t="str">
        <f>IF(記入用!J2500="","",ROUNDDOWN(記入用!J2500,0))</f>
        <v/>
      </c>
      <c r="M2500" s="28" t="str">
        <f>IF(記入用!K2500="","",記入用!K2500)</f>
        <v/>
      </c>
      <c r="O2500" s="28" t="str">
        <f>IF(記入用!M2500="","",記入用!M2500)</f>
        <v/>
      </c>
      <c r="Q2500" s="28" t="str">
        <f>IF(記入用!L2500="","",記入用!L2500)</f>
        <v/>
      </c>
      <c r="S2500" s="28" t="str">
        <f>IF(記入用!N2500="","",ROUNDUP(記入用!N2500,1))</f>
        <v/>
      </c>
      <c r="U2500" s="28" t="str">
        <f>IF(記入用!O2500="","",ROUNDDOWN(記入用!O2500,0))</f>
        <v/>
      </c>
      <c r="W2500" s="28" t="str">
        <f>IF(記入用!P2500="","",ROUNDDOWN(記入用!P2500,0))</f>
        <v/>
      </c>
    </row>
    <row r="2501" spans="1:23">
      <c r="A2501" s="28" t="str">
        <f>IF(記入用!A2501="","",記入用!A2501)</f>
        <v/>
      </c>
      <c r="B2501" s="28" t="str">
        <f>IF(記入用!B2501="","",記入用!B2501)</f>
        <v/>
      </c>
      <c r="C2501" s="28" t="str">
        <f>IF(記入用!C2501="","",記入用!C2501)</f>
        <v/>
      </c>
      <c r="D2501" s="28" t="str">
        <f>IF(記入用!D2501="","",記入用!D2501)</f>
        <v/>
      </c>
      <c r="E2501" s="28" t="str">
        <f>IF(記入用!E2501="","",記入用!E2501)</f>
        <v/>
      </c>
      <c r="F2501" s="28" t="str">
        <f>IF(記入用!F2501="","",記入用!F2501)</f>
        <v/>
      </c>
      <c r="G2501" s="28" t="str">
        <f>IF(OR(記入用!G2501=0,記入用!H2501=0),"",ROUND((記入用!G2501+記入用!H2501)/2,0))</f>
        <v/>
      </c>
      <c r="I2501" s="28" t="str">
        <f>IF(記入用!I2501="","",記入用!I2501)</f>
        <v/>
      </c>
      <c r="K2501" s="28" t="str">
        <f>IF(記入用!J2501="","",ROUNDDOWN(記入用!J2501,0))</f>
        <v/>
      </c>
      <c r="M2501" s="28" t="str">
        <f>IF(記入用!K2501="","",記入用!K2501)</f>
        <v/>
      </c>
      <c r="O2501" s="28" t="str">
        <f>IF(記入用!M2501="","",記入用!M2501)</f>
        <v/>
      </c>
      <c r="Q2501" s="28" t="str">
        <f>IF(記入用!L2501="","",記入用!L2501)</f>
        <v/>
      </c>
      <c r="S2501" s="28" t="str">
        <f>IF(記入用!N2501="","",ROUNDUP(記入用!N2501,1))</f>
        <v/>
      </c>
      <c r="U2501" s="28" t="str">
        <f>IF(記入用!O2501="","",ROUNDDOWN(記入用!O2501,0))</f>
        <v/>
      </c>
      <c r="W2501" s="28" t="str">
        <f>IF(記入用!P2501="","",ROUNDDOWN(記入用!P2501,0))</f>
        <v/>
      </c>
    </row>
    <row r="2502" spans="1:23">
      <c r="A2502" s="28" t="str">
        <f>IF(記入用!A2502="","",記入用!A2502)</f>
        <v/>
      </c>
      <c r="B2502" s="28" t="str">
        <f>IF(記入用!B2502="","",記入用!B2502)</f>
        <v/>
      </c>
      <c r="C2502" s="28" t="str">
        <f>IF(記入用!C2502="","",記入用!C2502)</f>
        <v/>
      </c>
      <c r="D2502" s="28" t="str">
        <f>IF(記入用!D2502="","",記入用!D2502)</f>
        <v/>
      </c>
      <c r="E2502" s="28" t="str">
        <f>IF(記入用!E2502="","",記入用!E2502)</f>
        <v/>
      </c>
      <c r="F2502" s="28" t="str">
        <f>IF(記入用!F2502="","",記入用!F2502)</f>
        <v/>
      </c>
      <c r="G2502" s="28" t="str">
        <f>IF(OR(記入用!G2502=0,記入用!H2502=0),"",ROUND((記入用!G2502+記入用!H2502)/2,0))</f>
        <v/>
      </c>
      <c r="I2502" s="28" t="str">
        <f>IF(記入用!I2502="","",記入用!I2502)</f>
        <v/>
      </c>
      <c r="K2502" s="28" t="str">
        <f>IF(記入用!J2502="","",ROUNDDOWN(記入用!J2502,0))</f>
        <v/>
      </c>
      <c r="M2502" s="28" t="str">
        <f>IF(記入用!K2502="","",記入用!K2502)</f>
        <v/>
      </c>
      <c r="O2502" s="28" t="str">
        <f>IF(記入用!M2502="","",記入用!M2502)</f>
        <v/>
      </c>
      <c r="Q2502" s="28" t="str">
        <f>IF(記入用!L2502="","",記入用!L2502)</f>
        <v/>
      </c>
      <c r="S2502" s="28" t="str">
        <f>IF(記入用!N2502="","",ROUNDUP(記入用!N2502,1))</f>
        <v/>
      </c>
      <c r="U2502" s="28" t="str">
        <f>IF(記入用!O2502="","",ROUNDDOWN(記入用!O2502,0))</f>
        <v/>
      </c>
      <c r="W2502" s="28" t="str">
        <f>IF(記入用!P2502="","",ROUNDDOWN(記入用!P2502,0))</f>
        <v/>
      </c>
    </row>
    <row r="2503" spans="1:23">
      <c r="A2503" s="28" t="str">
        <f>IF(記入用!A2503="","",記入用!A2503)</f>
        <v/>
      </c>
      <c r="B2503" s="28" t="str">
        <f>IF(記入用!B2503="","",記入用!B2503)</f>
        <v/>
      </c>
      <c r="C2503" s="28" t="str">
        <f>IF(記入用!C2503="","",記入用!C2503)</f>
        <v/>
      </c>
      <c r="D2503" s="28" t="str">
        <f>IF(記入用!D2503="","",記入用!D2503)</f>
        <v/>
      </c>
      <c r="E2503" s="28" t="str">
        <f>IF(記入用!E2503="","",記入用!E2503)</f>
        <v/>
      </c>
      <c r="F2503" s="28" t="str">
        <f>IF(記入用!F2503="","",記入用!F2503)</f>
        <v/>
      </c>
      <c r="G2503" s="28" t="str">
        <f>IF(OR(記入用!G2503=0,記入用!H2503=0),"",ROUND((記入用!G2503+記入用!H2503)/2,0))</f>
        <v/>
      </c>
      <c r="I2503" s="28" t="str">
        <f>IF(記入用!I2503="","",記入用!I2503)</f>
        <v/>
      </c>
      <c r="K2503" s="28" t="str">
        <f>IF(記入用!J2503="","",ROUNDDOWN(記入用!J2503,0))</f>
        <v/>
      </c>
      <c r="M2503" s="28" t="str">
        <f>IF(記入用!K2503="","",記入用!K2503)</f>
        <v/>
      </c>
      <c r="O2503" s="28" t="str">
        <f>IF(記入用!M2503="","",記入用!M2503)</f>
        <v/>
      </c>
      <c r="Q2503" s="28" t="str">
        <f>IF(記入用!L2503="","",記入用!L2503)</f>
        <v/>
      </c>
      <c r="S2503" s="28" t="str">
        <f>IF(記入用!N2503="","",ROUNDUP(記入用!N2503,1))</f>
        <v/>
      </c>
      <c r="U2503" s="28" t="str">
        <f>IF(記入用!O2503="","",ROUNDDOWN(記入用!O2503,0))</f>
        <v/>
      </c>
      <c r="W2503" s="28" t="str">
        <f>IF(記入用!P2503="","",ROUNDDOWN(記入用!P2503,0))</f>
        <v/>
      </c>
    </row>
    <row r="2504" spans="1:23">
      <c r="A2504" s="28" t="str">
        <f>IF(記入用!A2504="","",記入用!A2504)</f>
        <v/>
      </c>
      <c r="B2504" s="28" t="str">
        <f>IF(記入用!B2504="","",記入用!B2504)</f>
        <v/>
      </c>
      <c r="C2504" s="28" t="str">
        <f>IF(記入用!C2504="","",記入用!C2504)</f>
        <v/>
      </c>
      <c r="D2504" s="28" t="str">
        <f>IF(記入用!D2504="","",記入用!D2504)</f>
        <v/>
      </c>
      <c r="E2504" s="28" t="str">
        <f>IF(記入用!E2504="","",記入用!E2504)</f>
        <v/>
      </c>
      <c r="F2504" s="28" t="str">
        <f>IF(記入用!F2504="","",記入用!F2504)</f>
        <v/>
      </c>
      <c r="G2504" s="28" t="str">
        <f>IF(OR(記入用!G2504=0,記入用!H2504=0),"",ROUND((記入用!G2504+記入用!H2504)/2,0))</f>
        <v/>
      </c>
      <c r="I2504" s="28" t="str">
        <f>IF(記入用!I2504="","",記入用!I2504)</f>
        <v/>
      </c>
      <c r="K2504" s="28" t="str">
        <f>IF(記入用!J2504="","",ROUNDDOWN(記入用!J2504,0))</f>
        <v/>
      </c>
      <c r="M2504" s="28" t="str">
        <f>IF(記入用!K2504="","",記入用!K2504)</f>
        <v/>
      </c>
      <c r="O2504" s="28" t="str">
        <f>IF(記入用!M2504="","",記入用!M2504)</f>
        <v/>
      </c>
      <c r="Q2504" s="28" t="str">
        <f>IF(記入用!L2504="","",記入用!L2504)</f>
        <v/>
      </c>
      <c r="S2504" s="28" t="str">
        <f>IF(記入用!N2504="","",ROUNDUP(記入用!N2504,1))</f>
        <v/>
      </c>
      <c r="U2504" s="28" t="str">
        <f>IF(記入用!O2504="","",ROUNDDOWN(記入用!O2504,0))</f>
        <v/>
      </c>
      <c r="W2504" s="28" t="str">
        <f>IF(記入用!P2504="","",ROUNDDOWN(記入用!P2504,0))</f>
        <v/>
      </c>
    </row>
    <row r="2505" spans="1:23">
      <c r="A2505" s="28" t="str">
        <f>IF(記入用!A2505="","",記入用!A2505)</f>
        <v/>
      </c>
      <c r="B2505" s="28" t="str">
        <f>IF(記入用!B2505="","",記入用!B2505)</f>
        <v/>
      </c>
      <c r="C2505" s="28" t="str">
        <f>IF(記入用!C2505="","",記入用!C2505)</f>
        <v/>
      </c>
      <c r="D2505" s="28" t="str">
        <f>IF(記入用!D2505="","",記入用!D2505)</f>
        <v/>
      </c>
      <c r="E2505" s="28" t="str">
        <f>IF(記入用!E2505="","",記入用!E2505)</f>
        <v/>
      </c>
      <c r="F2505" s="28" t="str">
        <f>IF(記入用!F2505="","",記入用!F2505)</f>
        <v/>
      </c>
      <c r="G2505" s="28" t="str">
        <f>IF(OR(記入用!G2505=0,記入用!H2505=0),"",ROUND((記入用!G2505+記入用!H2505)/2,0))</f>
        <v/>
      </c>
      <c r="I2505" s="28" t="str">
        <f>IF(記入用!I2505="","",記入用!I2505)</f>
        <v/>
      </c>
      <c r="K2505" s="28" t="str">
        <f>IF(記入用!J2505="","",ROUNDDOWN(記入用!J2505,0))</f>
        <v/>
      </c>
      <c r="M2505" s="28" t="str">
        <f>IF(記入用!K2505="","",記入用!K2505)</f>
        <v/>
      </c>
      <c r="O2505" s="28" t="str">
        <f>IF(記入用!M2505="","",記入用!M2505)</f>
        <v/>
      </c>
      <c r="Q2505" s="28" t="str">
        <f>IF(記入用!L2505="","",記入用!L2505)</f>
        <v/>
      </c>
      <c r="S2505" s="28" t="str">
        <f>IF(記入用!N2505="","",ROUNDUP(記入用!N2505,1))</f>
        <v/>
      </c>
      <c r="U2505" s="28" t="str">
        <f>IF(記入用!O2505="","",ROUNDDOWN(記入用!O2505,0))</f>
        <v/>
      </c>
      <c r="W2505" s="28" t="str">
        <f>IF(記入用!P2505="","",ROUNDDOWN(記入用!P2505,0))</f>
        <v/>
      </c>
    </row>
    <row r="2506" spans="1:23">
      <c r="A2506" s="28" t="str">
        <f>IF(記入用!A2506="","",記入用!A2506)</f>
        <v/>
      </c>
      <c r="B2506" s="28" t="str">
        <f>IF(記入用!B2506="","",記入用!B2506)</f>
        <v/>
      </c>
      <c r="C2506" s="28" t="str">
        <f>IF(記入用!C2506="","",記入用!C2506)</f>
        <v/>
      </c>
      <c r="D2506" s="28" t="str">
        <f>IF(記入用!D2506="","",記入用!D2506)</f>
        <v/>
      </c>
      <c r="E2506" s="28" t="str">
        <f>IF(記入用!E2506="","",記入用!E2506)</f>
        <v/>
      </c>
      <c r="F2506" s="28" t="str">
        <f>IF(記入用!F2506="","",記入用!F2506)</f>
        <v/>
      </c>
      <c r="G2506" s="28" t="str">
        <f>IF(OR(記入用!G2506=0,記入用!H2506=0),"",ROUND((記入用!G2506+記入用!H2506)/2,0))</f>
        <v/>
      </c>
      <c r="I2506" s="28" t="str">
        <f>IF(記入用!I2506="","",記入用!I2506)</f>
        <v/>
      </c>
      <c r="K2506" s="28" t="str">
        <f>IF(記入用!J2506="","",ROUNDDOWN(記入用!J2506,0))</f>
        <v/>
      </c>
      <c r="M2506" s="28" t="str">
        <f>IF(記入用!K2506="","",記入用!K2506)</f>
        <v/>
      </c>
      <c r="O2506" s="28" t="str">
        <f>IF(記入用!M2506="","",記入用!M2506)</f>
        <v/>
      </c>
      <c r="Q2506" s="28" t="str">
        <f>IF(記入用!L2506="","",記入用!L2506)</f>
        <v/>
      </c>
      <c r="S2506" s="28" t="str">
        <f>IF(記入用!N2506="","",ROUNDUP(記入用!N2506,1))</f>
        <v/>
      </c>
      <c r="U2506" s="28" t="str">
        <f>IF(記入用!O2506="","",ROUNDDOWN(記入用!O2506,0))</f>
        <v/>
      </c>
      <c r="W2506" s="28" t="str">
        <f>IF(記入用!P2506="","",ROUNDDOWN(記入用!P2506,0))</f>
        <v/>
      </c>
    </row>
    <row r="2507" spans="1:23">
      <c r="A2507" s="28" t="str">
        <f>IF(記入用!A2507="","",記入用!A2507)</f>
        <v/>
      </c>
      <c r="B2507" s="28" t="str">
        <f>IF(記入用!B2507="","",記入用!B2507)</f>
        <v/>
      </c>
      <c r="C2507" s="28" t="str">
        <f>IF(記入用!C2507="","",記入用!C2507)</f>
        <v/>
      </c>
      <c r="D2507" s="28" t="str">
        <f>IF(記入用!D2507="","",記入用!D2507)</f>
        <v/>
      </c>
      <c r="E2507" s="28" t="str">
        <f>IF(記入用!E2507="","",記入用!E2507)</f>
        <v/>
      </c>
      <c r="F2507" s="28" t="str">
        <f>IF(記入用!F2507="","",記入用!F2507)</f>
        <v/>
      </c>
      <c r="G2507" s="28" t="str">
        <f>IF(OR(記入用!G2507=0,記入用!H2507=0),"",ROUND((記入用!G2507+記入用!H2507)/2,0))</f>
        <v/>
      </c>
      <c r="I2507" s="28" t="str">
        <f>IF(記入用!I2507="","",記入用!I2507)</f>
        <v/>
      </c>
      <c r="K2507" s="28" t="str">
        <f>IF(記入用!J2507="","",ROUNDDOWN(記入用!J2507,0))</f>
        <v/>
      </c>
      <c r="M2507" s="28" t="str">
        <f>IF(記入用!K2507="","",記入用!K2507)</f>
        <v/>
      </c>
      <c r="O2507" s="28" t="str">
        <f>IF(記入用!M2507="","",記入用!M2507)</f>
        <v/>
      </c>
      <c r="Q2507" s="28" t="str">
        <f>IF(記入用!L2507="","",記入用!L2507)</f>
        <v/>
      </c>
      <c r="S2507" s="28" t="str">
        <f>IF(記入用!N2507="","",ROUNDUP(記入用!N2507,1))</f>
        <v/>
      </c>
      <c r="U2507" s="28" t="str">
        <f>IF(記入用!O2507="","",ROUNDDOWN(記入用!O2507,0))</f>
        <v/>
      </c>
      <c r="W2507" s="28" t="str">
        <f>IF(記入用!P2507="","",ROUNDDOWN(記入用!P2507,0))</f>
        <v/>
      </c>
    </row>
    <row r="2508" spans="1:23">
      <c r="A2508" s="28" t="str">
        <f>IF(記入用!A2508="","",記入用!A2508)</f>
        <v/>
      </c>
      <c r="B2508" s="28" t="str">
        <f>IF(記入用!B2508="","",記入用!B2508)</f>
        <v/>
      </c>
      <c r="C2508" s="28" t="str">
        <f>IF(記入用!C2508="","",記入用!C2508)</f>
        <v/>
      </c>
      <c r="D2508" s="28" t="str">
        <f>IF(記入用!D2508="","",記入用!D2508)</f>
        <v/>
      </c>
      <c r="E2508" s="28" t="str">
        <f>IF(記入用!E2508="","",記入用!E2508)</f>
        <v/>
      </c>
      <c r="F2508" s="28" t="str">
        <f>IF(記入用!F2508="","",記入用!F2508)</f>
        <v/>
      </c>
      <c r="G2508" s="28" t="str">
        <f>IF(OR(記入用!G2508=0,記入用!H2508=0),"",ROUND((記入用!G2508+記入用!H2508)/2,0))</f>
        <v/>
      </c>
      <c r="I2508" s="28" t="str">
        <f>IF(記入用!I2508="","",記入用!I2508)</f>
        <v/>
      </c>
      <c r="K2508" s="28" t="str">
        <f>IF(記入用!J2508="","",ROUNDDOWN(記入用!J2508,0))</f>
        <v/>
      </c>
      <c r="M2508" s="28" t="str">
        <f>IF(記入用!K2508="","",記入用!K2508)</f>
        <v/>
      </c>
      <c r="O2508" s="28" t="str">
        <f>IF(記入用!M2508="","",記入用!M2508)</f>
        <v/>
      </c>
      <c r="Q2508" s="28" t="str">
        <f>IF(記入用!L2508="","",記入用!L2508)</f>
        <v/>
      </c>
      <c r="S2508" s="28" t="str">
        <f>IF(記入用!N2508="","",ROUNDUP(記入用!N2508,1))</f>
        <v/>
      </c>
      <c r="U2508" s="28" t="str">
        <f>IF(記入用!O2508="","",ROUNDDOWN(記入用!O2508,0))</f>
        <v/>
      </c>
      <c r="W2508" s="28" t="str">
        <f>IF(記入用!P2508="","",ROUNDDOWN(記入用!P2508,0))</f>
        <v/>
      </c>
    </row>
    <row r="2509" spans="1:23">
      <c r="A2509" s="28" t="str">
        <f>IF(記入用!A2509="","",記入用!A2509)</f>
        <v/>
      </c>
      <c r="B2509" s="28" t="str">
        <f>IF(記入用!B2509="","",記入用!B2509)</f>
        <v/>
      </c>
      <c r="C2509" s="28" t="str">
        <f>IF(記入用!C2509="","",記入用!C2509)</f>
        <v/>
      </c>
      <c r="D2509" s="28" t="str">
        <f>IF(記入用!D2509="","",記入用!D2509)</f>
        <v/>
      </c>
      <c r="E2509" s="28" t="str">
        <f>IF(記入用!E2509="","",記入用!E2509)</f>
        <v/>
      </c>
      <c r="F2509" s="28" t="str">
        <f>IF(記入用!F2509="","",記入用!F2509)</f>
        <v/>
      </c>
      <c r="G2509" s="28" t="str">
        <f>IF(OR(記入用!G2509=0,記入用!H2509=0),"",ROUND((記入用!G2509+記入用!H2509)/2,0))</f>
        <v/>
      </c>
      <c r="I2509" s="28" t="str">
        <f>IF(記入用!I2509="","",記入用!I2509)</f>
        <v/>
      </c>
      <c r="K2509" s="28" t="str">
        <f>IF(記入用!J2509="","",ROUNDDOWN(記入用!J2509,0))</f>
        <v/>
      </c>
      <c r="M2509" s="28" t="str">
        <f>IF(記入用!K2509="","",記入用!K2509)</f>
        <v/>
      </c>
      <c r="O2509" s="28" t="str">
        <f>IF(記入用!M2509="","",記入用!M2509)</f>
        <v/>
      </c>
      <c r="Q2509" s="28" t="str">
        <f>IF(記入用!L2509="","",記入用!L2509)</f>
        <v/>
      </c>
      <c r="S2509" s="28" t="str">
        <f>IF(記入用!N2509="","",ROUNDUP(記入用!N2509,1))</f>
        <v/>
      </c>
      <c r="U2509" s="28" t="str">
        <f>IF(記入用!O2509="","",ROUNDDOWN(記入用!O2509,0))</f>
        <v/>
      </c>
      <c r="W2509" s="28" t="str">
        <f>IF(記入用!P2509="","",ROUNDDOWN(記入用!P2509,0))</f>
        <v/>
      </c>
    </row>
    <row r="2510" spans="1:23">
      <c r="A2510" s="28" t="str">
        <f>IF(記入用!A2510="","",記入用!A2510)</f>
        <v/>
      </c>
      <c r="B2510" s="28" t="str">
        <f>IF(記入用!B2510="","",記入用!B2510)</f>
        <v/>
      </c>
      <c r="C2510" s="28" t="str">
        <f>IF(記入用!C2510="","",記入用!C2510)</f>
        <v/>
      </c>
      <c r="D2510" s="28" t="str">
        <f>IF(記入用!D2510="","",記入用!D2510)</f>
        <v/>
      </c>
      <c r="E2510" s="28" t="str">
        <f>IF(記入用!E2510="","",記入用!E2510)</f>
        <v/>
      </c>
      <c r="F2510" s="28" t="str">
        <f>IF(記入用!F2510="","",記入用!F2510)</f>
        <v/>
      </c>
      <c r="G2510" s="28" t="str">
        <f>IF(OR(記入用!G2510=0,記入用!H2510=0),"",ROUND((記入用!G2510+記入用!H2510)/2,0))</f>
        <v/>
      </c>
      <c r="I2510" s="28" t="str">
        <f>IF(記入用!I2510="","",記入用!I2510)</f>
        <v/>
      </c>
      <c r="K2510" s="28" t="str">
        <f>IF(記入用!J2510="","",ROUNDDOWN(記入用!J2510,0))</f>
        <v/>
      </c>
      <c r="M2510" s="28" t="str">
        <f>IF(記入用!K2510="","",記入用!K2510)</f>
        <v/>
      </c>
      <c r="O2510" s="28" t="str">
        <f>IF(記入用!M2510="","",記入用!M2510)</f>
        <v/>
      </c>
      <c r="Q2510" s="28" t="str">
        <f>IF(記入用!L2510="","",記入用!L2510)</f>
        <v/>
      </c>
      <c r="S2510" s="28" t="str">
        <f>IF(記入用!N2510="","",ROUNDUP(記入用!N2510,1))</f>
        <v/>
      </c>
      <c r="U2510" s="28" t="str">
        <f>IF(記入用!O2510="","",ROUNDDOWN(記入用!O2510,0))</f>
        <v/>
      </c>
      <c r="W2510" s="28" t="str">
        <f>IF(記入用!P2510="","",ROUNDDOWN(記入用!P2510,0))</f>
        <v/>
      </c>
    </row>
    <row r="2511" spans="1:23">
      <c r="A2511" s="28" t="str">
        <f>IF(記入用!A2511="","",記入用!A2511)</f>
        <v/>
      </c>
      <c r="B2511" s="28" t="str">
        <f>IF(記入用!B2511="","",記入用!B2511)</f>
        <v/>
      </c>
      <c r="C2511" s="28" t="str">
        <f>IF(記入用!C2511="","",記入用!C2511)</f>
        <v/>
      </c>
      <c r="D2511" s="28" t="str">
        <f>IF(記入用!D2511="","",記入用!D2511)</f>
        <v/>
      </c>
      <c r="E2511" s="28" t="str">
        <f>IF(記入用!E2511="","",記入用!E2511)</f>
        <v/>
      </c>
      <c r="F2511" s="28" t="str">
        <f>IF(記入用!F2511="","",記入用!F2511)</f>
        <v/>
      </c>
      <c r="G2511" s="28" t="str">
        <f>IF(OR(記入用!G2511=0,記入用!H2511=0),"",ROUND((記入用!G2511+記入用!H2511)/2,0))</f>
        <v/>
      </c>
      <c r="I2511" s="28" t="str">
        <f>IF(記入用!I2511="","",記入用!I2511)</f>
        <v/>
      </c>
      <c r="K2511" s="28" t="str">
        <f>IF(記入用!J2511="","",ROUNDDOWN(記入用!J2511,0))</f>
        <v/>
      </c>
      <c r="M2511" s="28" t="str">
        <f>IF(記入用!K2511="","",記入用!K2511)</f>
        <v/>
      </c>
      <c r="O2511" s="28" t="str">
        <f>IF(記入用!M2511="","",記入用!M2511)</f>
        <v/>
      </c>
      <c r="Q2511" s="28" t="str">
        <f>IF(記入用!L2511="","",記入用!L2511)</f>
        <v/>
      </c>
      <c r="S2511" s="28" t="str">
        <f>IF(記入用!N2511="","",ROUNDUP(記入用!N2511,1))</f>
        <v/>
      </c>
      <c r="U2511" s="28" t="str">
        <f>IF(記入用!O2511="","",ROUNDDOWN(記入用!O2511,0))</f>
        <v/>
      </c>
      <c r="W2511" s="28" t="str">
        <f>IF(記入用!P2511="","",ROUNDDOWN(記入用!P2511,0))</f>
        <v/>
      </c>
    </row>
    <row r="2512" spans="1:23">
      <c r="A2512" s="28" t="str">
        <f>IF(記入用!A2512="","",記入用!A2512)</f>
        <v/>
      </c>
      <c r="B2512" s="28" t="str">
        <f>IF(記入用!B2512="","",記入用!B2512)</f>
        <v/>
      </c>
      <c r="C2512" s="28" t="str">
        <f>IF(記入用!C2512="","",記入用!C2512)</f>
        <v/>
      </c>
      <c r="D2512" s="28" t="str">
        <f>IF(記入用!D2512="","",記入用!D2512)</f>
        <v/>
      </c>
      <c r="E2512" s="28" t="str">
        <f>IF(記入用!E2512="","",記入用!E2512)</f>
        <v/>
      </c>
      <c r="F2512" s="28" t="str">
        <f>IF(記入用!F2512="","",記入用!F2512)</f>
        <v/>
      </c>
      <c r="G2512" s="28" t="str">
        <f>IF(OR(記入用!G2512=0,記入用!H2512=0),"",ROUND((記入用!G2512+記入用!H2512)/2,0))</f>
        <v/>
      </c>
      <c r="I2512" s="28" t="str">
        <f>IF(記入用!I2512="","",記入用!I2512)</f>
        <v/>
      </c>
      <c r="K2512" s="28" t="str">
        <f>IF(記入用!J2512="","",ROUNDDOWN(記入用!J2512,0))</f>
        <v/>
      </c>
      <c r="M2512" s="28" t="str">
        <f>IF(記入用!K2512="","",記入用!K2512)</f>
        <v/>
      </c>
      <c r="O2512" s="28" t="str">
        <f>IF(記入用!M2512="","",記入用!M2512)</f>
        <v/>
      </c>
      <c r="Q2512" s="28" t="str">
        <f>IF(記入用!L2512="","",記入用!L2512)</f>
        <v/>
      </c>
      <c r="S2512" s="28" t="str">
        <f>IF(記入用!N2512="","",ROUNDUP(記入用!N2512,1))</f>
        <v/>
      </c>
      <c r="U2512" s="28" t="str">
        <f>IF(記入用!O2512="","",ROUNDDOWN(記入用!O2512,0))</f>
        <v/>
      </c>
      <c r="W2512" s="28" t="str">
        <f>IF(記入用!P2512="","",ROUNDDOWN(記入用!P2512,0))</f>
        <v/>
      </c>
    </row>
    <row r="2513" spans="1:23">
      <c r="A2513" s="28" t="str">
        <f>IF(記入用!A2513="","",記入用!A2513)</f>
        <v/>
      </c>
      <c r="B2513" s="28" t="str">
        <f>IF(記入用!B2513="","",記入用!B2513)</f>
        <v/>
      </c>
      <c r="C2513" s="28" t="str">
        <f>IF(記入用!C2513="","",記入用!C2513)</f>
        <v/>
      </c>
      <c r="D2513" s="28" t="str">
        <f>IF(記入用!D2513="","",記入用!D2513)</f>
        <v/>
      </c>
      <c r="E2513" s="28" t="str">
        <f>IF(記入用!E2513="","",記入用!E2513)</f>
        <v/>
      </c>
      <c r="F2513" s="28" t="str">
        <f>IF(記入用!F2513="","",記入用!F2513)</f>
        <v/>
      </c>
      <c r="G2513" s="28" t="str">
        <f>IF(OR(記入用!G2513=0,記入用!H2513=0),"",ROUND((記入用!G2513+記入用!H2513)/2,0))</f>
        <v/>
      </c>
      <c r="I2513" s="28" t="str">
        <f>IF(記入用!I2513="","",記入用!I2513)</f>
        <v/>
      </c>
      <c r="K2513" s="28" t="str">
        <f>IF(記入用!J2513="","",ROUNDDOWN(記入用!J2513,0))</f>
        <v/>
      </c>
      <c r="M2513" s="28" t="str">
        <f>IF(記入用!K2513="","",記入用!K2513)</f>
        <v/>
      </c>
      <c r="O2513" s="28" t="str">
        <f>IF(記入用!M2513="","",記入用!M2513)</f>
        <v/>
      </c>
      <c r="Q2513" s="28" t="str">
        <f>IF(記入用!L2513="","",記入用!L2513)</f>
        <v/>
      </c>
      <c r="S2513" s="28" t="str">
        <f>IF(記入用!N2513="","",ROUNDUP(記入用!N2513,1))</f>
        <v/>
      </c>
      <c r="U2513" s="28" t="str">
        <f>IF(記入用!O2513="","",ROUNDDOWN(記入用!O2513,0))</f>
        <v/>
      </c>
      <c r="W2513" s="28" t="str">
        <f>IF(記入用!P2513="","",ROUNDDOWN(記入用!P2513,0))</f>
        <v/>
      </c>
    </row>
    <row r="2514" spans="1:23">
      <c r="A2514" s="28" t="str">
        <f>IF(記入用!A2514="","",記入用!A2514)</f>
        <v/>
      </c>
      <c r="B2514" s="28" t="str">
        <f>IF(記入用!B2514="","",記入用!B2514)</f>
        <v/>
      </c>
      <c r="C2514" s="28" t="str">
        <f>IF(記入用!C2514="","",記入用!C2514)</f>
        <v/>
      </c>
      <c r="D2514" s="28" t="str">
        <f>IF(記入用!D2514="","",記入用!D2514)</f>
        <v/>
      </c>
      <c r="E2514" s="28" t="str">
        <f>IF(記入用!E2514="","",記入用!E2514)</f>
        <v/>
      </c>
      <c r="F2514" s="28" t="str">
        <f>IF(記入用!F2514="","",記入用!F2514)</f>
        <v/>
      </c>
      <c r="G2514" s="28" t="str">
        <f>IF(OR(記入用!G2514=0,記入用!H2514=0),"",ROUND((記入用!G2514+記入用!H2514)/2,0))</f>
        <v/>
      </c>
      <c r="I2514" s="28" t="str">
        <f>IF(記入用!I2514="","",記入用!I2514)</f>
        <v/>
      </c>
      <c r="K2514" s="28" t="str">
        <f>IF(記入用!J2514="","",ROUNDDOWN(記入用!J2514,0))</f>
        <v/>
      </c>
      <c r="M2514" s="28" t="str">
        <f>IF(記入用!K2514="","",記入用!K2514)</f>
        <v/>
      </c>
      <c r="O2514" s="28" t="str">
        <f>IF(記入用!M2514="","",記入用!M2514)</f>
        <v/>
      </c>
      <c r="Q2514" s="28" t="str">
        <f>IF(記入用!L2514="","",記入用!L2514)</f>
        <v/>
      </c>
      <c r="S2514" s="28" t="str">
        <f>IF(記入用!N2514="","",ROUNDUP(記入用!N2514,1))</f>
        <v/>
      </c>
      <c r="U2514" s="28" t="str">
        <f>IF(記入用!O2514="","",ROUNDDOWN(記入用!O2514,0))</f>
        <v/>
      </c>
      <c r="W2514" s="28" t="str">
        <f>IF(記入用!P2514="","",ROUNDDOWN(記入用!P2514,0))</f>
        <v/>
      </c>
    </row>
    <row r="2515" spans="1:23">
      <c r="A2515" s="28" t="str">
        <f>IF(記入用!A2515="","",記入用!A2515)</f>
        <v/>
      </c>
      <c r="B2515" s="28" t="str">
        <f>IF(記入用!B2515="","",記入用!B2515)</f>
        <v/>
      </c>
      <c r="C2515" s="28" t="str">
        <f>IF(記入用!C2515="","",記入用!C2515)</f>
        <v/>
      </c>
      <c r="D2515" s="28" t="str">
        <f>IF(記入用!D2515="","",記入用!D2515)</f>
        <v/>
      </c>
      <c r="E2515" s="28" t="str">
        <f>IF(記入用!E2515="","",記入用!E2515)</f>
        <v/>
      </c>
      <c r="F2515" s="28" t="str">
        <f>IF(記入用!F2515="","",記入用!F2515)</f>
        <v/>
      </c>
      <c r="G2515" s="28" t="str">
        <f>IF(OR(記入用!G2515=0,記入用!H2515=0),"",ROUND((記入用!G2515+記入用!H2515)/2,0))</f>
        <v/>
      </c>
      <c r="I2515" s="28" t="str">
        <f>IF(記入用!I2515="","",記入用!I2515)</f>
        <v/>
      </c>
      <c r="K2515" s="28" t="str">
        <f>IF(記入用!J2515="","",ROUNDDOWN(記入用!J2515,0))</f>
        <v/>
      </c>
      <c r="M2515" s="28" t="str">
        <f>IF(記入用!K2515="","",記入用!K2515)</f>
        <v/>
      </c>
      <c r="O2515" s="28" t="str">
        <f>IF(記入用!M2515="","",記入用!M2515)</f>
        <v/>
      </c>
      <c r="Q2515" s="28" t="str">
        <f>IF(記入用!L2515="","",記入用!L2515)</f>
        <v/>
      </c>
      <c r="S2515" s="28" t="str">
        <f>IF(記入用!N2515="","",ROUNDUP(記入用!N2515,1))</f>
        <v/>
      </c>
      <c r="U2515" s="28" t="str">
        <f>IF(記入用!O2515="","",ROUNDDOWN(記入用!O2515,0))</f>
        <v/>
      </c>
      <c r="W2515" s="28" t="str">
        <f>IF(記入用!P2515="","",ROUNDDOWN(記入用!P2515,0))</f>
        <v/>
      </c>
    </row>
    <row r="2516" spans="1:23">
      <c r="A2516" s="28" t="str">
        <f>IF(記入用!A2516="","",記入用!A2516)</f>
        <v/>
      </c>
      <c r="B2516" s="28" t="str">
        <f>IF(記入用!B2516="","",記入用!B2516)</f>
        <v/>
      </c>
      <c r="C2516" s="28" t="str">
        <f>IF(記入用!C2516="","",記入用!C2516)</f>
        <v/>
      </c>
      <c r="D2516" s="28" t="str">
        <f>IF(記入用!D2516="","",記入用!D2516)</f>
        <v/>
      </c>
      <c r="E2516" s="28" t="str">
        <f>IF(記入用!E2516="","",記入用!E2516)</f>
        <v/>
      </c>
      <c r="F2516" s="28" t="str">
        <f>IF(記入用!F2516="","",記入用!F2516)</f>
        <v/>
      </c>
      <c r="G2516" s="28" t="str">
        <f>IF(OR(記入用!G2516=0,記入用!H2516=0),"",ROUND((記入用!G2516+記入用!H2516)/2,0))</f>
        <v/>
      </c>
      <c r="I2516" s="28" t="str">
        <f>IF(記入用!I2516="","",記入用!I2516)</f>
        <v/>
      </c>
      <c r="K2516" s="28" t="str">
        <f>IF(記入用!J2516="","",ROUNDDOWN(記入用!J2516,0))</f>
        <v/>
      </c>
      <c r="M2516" s="28" t="str">
        <f>IF(記入用!K2516="","",記入用!K2516)</f>
        <v/>
      </c>
      <c r="O2516" s="28" t="str">
        <f>IF(記入用!M2516="","",記入用!M2516)</f>
        <v/>
      </c>
      <c r="Q2516" s="28" t="str">
        <f>IF(記入用!L2516="","",記入用!L2516)</f>
        <v/>
      </c>
      <c r="S2516" s="28" t="str">
        <f>IF(記入用!N2516="","",ROUNDUP(記入用!N2516,1))</f>
        <v/>
      </c>
      <c r="U2516" s="28" t="str">
        <f>IF(記入用!O2516="","",ROUNDDOWN(記入用!O2516,0))</f>
        <v/>
      </c>
      <c r="W2516" s="28" t="str">
        <f>IF(記入用!P2516="","",ROUNDDOWN(記入用!P2516,0))</f>
        <v/>
      </c>
    </row>
    <row r="2517" spans="1:23">
      <c r="A2517" s="28" t="str">
        <f>IF(記入用!A2517="","",記入用!A2517)</f>
        <v/>
      </c>
      <c r="B2517" s="28" t="str">
        <f>IF(記入用!B2517="","",記入用!B2517)</f>
        <v/>
      </c>
      <c r="C2517" s="28" t="str">
        <f>IF(記入用!C2517="","",記入用!C2517)</f>
        <v/>
      </c>
      <c r="D2517" s="28" t="str">
        <f>IF(記入用!D2517="","",記入用!D2517)</f>
        <v/>
      </c>
      <c r="E2517" s="28" t="str">
        <f>IF(記入用!E2517="","",記入用!E2517)</f>
        <v/>
      </c>
      <c r="F2517" s="28" t="str">
        <f>IF(記入用!F2517="","",記入用!F2517)</f>
        <v/>
      </c>
      <c r="G2517" s="28" t="str">
        <f>IF(OR(記入用!G2517=0,記入用!H2517=0),"",ROUND((記入用!G2517+記入用!H2517)/2,0))</f>
        <v/>
      </c>
      <c r="I2517" s="28" t="str">
        <f>IF(記入用!I2517="","",記入用!I2517)</f>
        <v/>
      </c>
      <c r="K2517" s="28" t="str">
        <f>IF(記入用!J2517="","",ROUNDDOWN(記入用!J2517,0))</f>
        <v/>
      </c>
      <c r="M2517" s="28" t="str">
        <f>IF(記入用!K2517="","",記入用!K2517)</f>
        <v/>
      </c>
      <c r="O2517" s="28" t="str">
        <f>IF(記入用!M2517="","",記入用!M2517)</f>
        <v/>
      </c>
      <c r="Q2517" s="28" t="str">
        <f>IF(記入用!L2517="","",記入用!L2517)</f>
        <v/>
      </c>
      <c r="S2517" s="28" t="str">
        <f>IF(記入用!N2517="","",ROUNDUP(記入用!N2517,1))</f>
        <v/>
      </c>
      <c r="U2517" s="28" t="str">
        <f>IF(記入用!O2517="","",ROUNDDOWN(記入用!O2517,0))</f>
        <v/>
      </c>
      <c r="W2517" s="28" t="str">
        <f>IF(記入用!P2517="","",ROUNDDOWN(記入用!P2517,0))</f>
        <v/>
      </c>
    </row>
    <row r="2518" spans="1:23">
      <c r="A2518" s="28" t="str">
        <f>IF(記入用!A2518="","",記入用!A2518)</f>
        <v/>
      </c>
      <c r="B2518" s="28" t="str">
        <f>IF(記入用!B2518="","",記入用!B2518)</f>
        <v/>
      </c>
      <c r="C2518" s="28" t="str">
        <f>IF(記入用!C2518="","",記入用!C2518)</f>
        <v/>
      </c>
      <c r="D2518" s="28" t="str">
        <f>IF(記入用!D2518="","",記入用!D2518)</f>
        <v/>
      </c>
      <c r="E2518" s="28" t="str">
        <f>IF(記入用!E2518="","",記入用!E2518)</f>
        <v/>
      </c>
      <c r="F2518" s="28" t="str">
        <f>IF(記入用!F2518="","",記入用!F2518)</f>
        <v/>
      </c>
      <c r="G2518" s="28" t="str">
        <f>IF(OR(記入用!G2518=0,記入用!H2518=0),"",ROUND((記入用!G2518+記入用!H2518)/2,0))</f>
        <v/>
      </c>
      <c r="I2518" s="28" t="str">
        <f>IF(記入用!I2518="","",記入用!I2518)</f>
        <v/>
      </c>
      <c r="K2518" s="28" t="str">
        <f>IF(記入用!J2518="","",ROUNDDOWN(記入用!J2518,0))</f>
        <v/>
      </c>
      <c r="M2518" s="28" t="str">
        <f>IF(記入用!K2518="","",記入用!K2518)</f>
        <v/>
      </c>
      <c r="O2518" s="28" t="str">
        <f>IF(記入用!M2518="","",記入用!M2518)</f>
        <v/>
      </c>
      <c r="Q2518" s="28" t="str">
        <f>IF(記入用!L2518="","",記入用!L2518)</f>
        <v/>
      </c>
      <c r="S2518" s="28" t="str">
        <f>IF(記入用!N2518="","",ROUNDUP(記入用!N2518,1))</f>
        <v/>
      </c>
      <c r="U2518" s="28" t="str">
        <f>IF(記入用!O2518="","",ROUNDDOWN(記入用!O2518,0))</f>
        <v/>
      </c>
      <c r="W2518" s="28" t="str">
        <f>IF(記入用!P2518="","",ROUNDDOWN(記入用!P2518,0))</f>
        <v/>
      </c>
    </row>
    <row r="2519" spans="1:23">
      <c r="A2519" s="28" t="str">
        <f>IF(記入用!A2519="","",記入用!A2519)</f>
        <v/>
      </c>
      <c r="B2519" s="28" t="str">
        <f>IF(記入用!B2519="","",記入用!B2519)</f>
        <v/>
      </c>
      <c r="C2519" s="28" t="str">
        <f>IF(記入用!C2519="","",記入用!C2519)</f>
        <v/>
      </c>
      <c r="D2519" s="28" t="str">
        <f>IF(記入用!D2519="","",記入用!D2519)</f>
        <v/>
      </c>
      <c r="E2519" s="28" t="str">
        <f>IF(記入用!E2519="","",記入用!E2519)</f>
        <v/>
      </c>
      <c r="F2519" s="28" t="str">
        <f>IF(記入用!F2519="","",記入用!F2519)</f>
        <v/>
      </c>
      <c r="G2519" s="28" t="str">
        <f>IF(OR(記入用!G2519=0,記入用!H2519=0),"",ROUND((記入用!G2519+記入用!H2519)/2,0))</f>
        <v/>
      </c>
      <c r="I2519" s="28" t="str">
        <f>IF(記入用!I2519="","",記入用!I2519)</f>
        <v/>
      </c>
      <c r="K2519" s="28" t="str">
        <f>IF(記入用!J2519="","",ROUNDDOWN(記入用!J2519,0))</f>
        <v/>
      </c>
      <c r="M2519" s="28" t="str">
        <f>IF(記入用!K2519="","",記入用!K2519)</f>
        <v/>
      </c>
      <c r="O2519" s="28" t="str">
        <f>IF(記入用!M2519="","",記入用!M2519)</f>
        <v/>
      </c>
      <c r="Q2519" s="28" t="str">
        <f>IF(記入用!L2519="","",記入用!L2519)</f>
        <v/>
      </c>
      <c r="S2519" s="28" t="str">
        <f>IF(記入用!N2519="","",ROUNDUP(記入用!N2519,1))</f>
        <v/>
      </c>
      <c r="U2519" s="28" t="str">
        <f>IF(記入用!O2519="","",ROUNDDOWN(記入用!O2519,0))</f>
        <v/>
      </c>
      <c r="W2519" s="28" t="str">
        <f>IF(記入用!P2519="","",ROUNDDOWN(記入用!P2519,0))</f>
        <v/>
      </c>
    </row>
    <row r="2520" spans="1:23">
      <c r="A2520" s="28" t="str">
        <f>IF(記入用!A2520="","",記入用!A2520)</f>
        <v/>
      </c>
      <c r="B2520" s="28" t="str">
        <f>IF(記入用!B2520="","",記入用!B2520)</f>
        <v/>
      </c>
      <c r="C2520" s="28" t="str">
        <f>IF(記入用!C2520="","",記入用!C2520)</f>
        <v/>
      </c>
      <c r="D2520" s="28" t="str">
        <f>IF(記入用!D2520="","",記入用!D2520)</f>
        <v/>
      </c>
      <c r="E2520" s="28" t="str">
        <f>IF(記入用!E2520="","",記入用!E2520)</f>
        <v/>
      </c>
      <c r="F2520" s="28" t="str">
        <f>IF(記入用!F2520="","",記入用!F2520)</f>
        <v/>
      </c>
      <c r="G2520" s="28" t="str">
        <f>IF(OR(記入用!G2520=0,記入用!H2520=0),"",ROUND((記入用!G2520+記入用!H2520)/2,0))</f>
        <v/>
      </c>
      <c r="I2520" s="28" t="str">
        <f>IF(記入用!I2520="","",記入用!I2520)</f>
        <v/>
      </c>
      <c r="K2520" s="28" t="str">
        <f>IF(記入用!J2520="","",ROUNDDOWN(記入用!J2520,0))</f>
        <v/>
      </c>
      <c r="M2520" s="28" t="str">
        <f>IF(記入用!K2520="","",記入用!K2520)</f>
        <v/>
      </c>
      <c r="O2520" s="28" t="str">
        <f>IF(記入用!M2520="","",記入用!M2520)</f>
        <v/>
      </c>
      <c r="Q2520" s="28" t="str">
        <f>IF(記入用!L2520="","",記入用!L2520)</f>
        <v/>
      </c>
      <c r="S2520" s="28" t="str">
        <f>IF(記入用!N2520="","",ROUNDUP(記入用!N2520,1))</f>
        <v/>
      </c>
      <c r="U2520" s="28" t="str">
        <f>IF(記入用!O2520="","",ROUNDDOWN(記入用!O2520,0))</f>
        <v/>
      </c>
      <c r="W2520" s="28" t="str">
        <f>IF(記入用!P2520="","",ROUNDDOWN(記入用!P2520,0))</f>
        <v/>
      </c>
    </row>
    <row r="2521" spans="1:23">
      <c r="A2521" s="28" t="str">
        <f>IF(記入用!A2521="","",記入用!A2521)</f>
        <v/>
      </c>
      <c r="B2521" s="28" t="str">
        <f>IF(記入用!B2521="","",記入用!B2521)</f>
        <v/>
      </c>
      <c r="C2521" s="28" t="str">
        <f>IF(記入用!C2521="","",記入用!C2521)</f>
        <v/>
      </c>
      <c r="D2521" s="28" t="str">
        <f>IF(記入用!D2521="","",記入用!D2521)</f>
        <v/>
      </c>
      <c r="E2521" s="28" t="str">
        <f>IF(記入用!E2521="","",記入用!E2521)</f>
        <v/>
      </c>
      <c r="F2521" s="28" t="str">
        <f>IF(記入用!F2521="","",記入用!F2521)</f>
        <v/>
      </c>
      <c r="G2521" s="28" t="str">
        <f>IF(OR(記入用!G2521=0,記入用!H2521=0),"",ROUND((記入用!G2521+記入用!H2521)/2,0))</f>
        <v/>
      </c>
      <c r="I2521" s="28" t="str">
        <f>IF(記入用!I2521="","",記入用!I2521)</f>
        <v/>
      </c>
      <c r="K2521" s="28" t="str">
        <f>IF(記入用!J2521="","",ROUNDDOWN(記入用!J2521,0))</f>
        <v/>
      </c>
      <c r="M2521" s="28" t="str">
        <f>IF(記入用!K2521="","",記入用!K2521)</f>
        <v/>
      </c>
      <c r="O2521" s="28" t="str">
        <f>IF(記入用!M2521="","",記入用!M2521)</f>
        <v/>
      </c>
      <c r="Q2521" s="28" t="str">
        <f>IF(記入用!L2521="","",記入用!L2521)</f>
        <v/>
      </c>
      <c r="S2521" s="28" t="str">
        <f>IF(記入用!N2521="","",ROUNDUP(記入用!N2521,1))</f>
        <v/>
      </c>
      <c r="U2521" s="28" t="str">
        <f>IF(記入用!O2521="","",ROUNDDOWN(記入用!O2521,0))</f>
        <v/>
      </c>
      <c r="W2521" s="28" t="str">
        <f>IF(記入用!P2521="","",ROUNDDOWN(記入用!P2521,0))</f>
        <v/>
      </c>
    </row>
    <row r="2522" spans="1:23">
      <c r="A2522" s="28" t="str">
        <f>IF(記入用!A2522="","",記入用!A2522)</f>
        <v/>
      </c>
      <c r="B2522" s="28" t="str">
        <f>IF(記入用!B2522="","",記入用!B2522)</f>
        <v/>
      </c>
      <c r="C2522" s="28" t="str">
        <f>IF(記入用!C2522="","",記入用!C2522)</f>
        <v/>
      </c>
      <c r="D2522" s="28" t="str">
        <f>IF(記入用!D2522="","",記入用!D2522)</f>
        <v/>
      </c>
      <c r="E2522" s="28" t="str">
        <f>IF(記入用!E2522="","",記入用!E2522)</f>
        <v/>
      </c>
      <c r="F2522" s="28" t="str">
        <f>IF(記入用!F2522="","",記入用!F2522)</f>
        <v/>
      </c>
      <c r="G2522" s="28" t="str">
        <f>IF(OR(記入用!G2522=0,記入用!H2522=0),"",ROUND((記入用!G2522+記入用!H2522)/2,0))</f>
        <v/>
      </c>
      <c r="I2522" s="28" t="str">
        <f>IF(記入用!I2522="","",記入用!I2522)</f>
        <v/>
      </c>
      <c r="K2522" s="28" t="str">
        <f>IF(記入用!J2522="","",ROUNDDOWN(記入用!J2522,0))</f>
        <v/>
      </c>
      <c r="M2522" s="28" t="str">
        <f>IF(記入用!K2522="","",記入用!K2522)</f>
        <v/>
      </c>
      <c r="O2522" s="28" t="str">
        <f>IF(記入用!M2522="","",記入用!M2522)</f>
        <v/>
      </c>
      <c r="Q2522" s="28" t="str">
        <f>IF(記入用!L2522="","",記入用!L2522)</f>
        <v/>
      </c>
      <c r="S2522" s="28" t="str">
        <f>IF(記入用!N2522="","",ROUNDUP(記入用!N2522,1))</f>
        <v/>
      </c>
      <c r="U2522" s="28" t="str">
        <f>IF(記入用!O2522="","",ROUNDDOWN(記入用!O2522,0))</f>
        <v/>
      </c>
      <c r="W2522" s="28" t="str">
        <f>IF(記入用!P2522="","",ROUNDDOWN(記入用!P2522,0))</f>
        <v/>
      </c>
    </row>
    <row r="2523" spans="1:23">
      <c r="A2523" s="28" t="str">
        <f>IF(記入用!A2523="","",記入用!A2523)</f>
        <v/>
      </c>
      <c r="B2523" s="28" t="str">
        <f>IF(記入用!B2523="","",記入用!B2523)</f>
        <v/>
      </c>
      <c r="C2523" s="28" t="str">
        <f>IF(記入用!C2523="","",記入用!C2523)</f>
        <v/>
      </c>
      <c r="D2523" s="28" t="str">
        <f>IF(記入用!D2523="","",記入用!D2523)</f>
        <v/>
      </c>
      <c r="E2523" s="28" t="str">
        <f>IF(記入用!E2523="","",記入用!E2523)</f>
        <v/>
      </c>
      <c r="F2523" s="28" t="str">
        <f>IF(記入用!F2523="","",記入用!F2523)</f>
        <v/>
      </c>
      <c r="G2523" s="28" t="str">
        <f>IF(OR(記入用!G2523=0,記入用!H2523=0),"",ROUND((記入用!G2523+記入用!H2523)/2,0))</f>
        <v/>
      </c>
      <c r="I2523" s="28" t="str">
        <f>IF(記入用!I2523="","",記入用!I2523)</f>
        <v/>
      </c>
      <c r="K2523" s="28" t="str">
        <f>IF(記入用!J2523="","",ROUNDDOWN(記入用!J2523,0))</f>
        <v/>
      </c>
      <c r="M2523" s="28" t="str">
        <f>IF(記入用!K2523="","",記入用!K2523)</f>
        <v/>
      </c>
      <c r="O2523" s="28" t="str">
        <f>IF(記入用!M2523="","",記入用!M2523)</f>
        <v/>
      </c>
      <c r="Q2523" s="28" t="str">
        <f>IF(記入用!L2523="","",記入用!L2523)</f>
        <v/>
      </c>
      <c r="S2523" s="28" t="str">
        <f>IF(記入用!N2523="","",ROUNDUP(記入用!N2523,1))</f>
        <v/>
      </c>
      <c r="U2523" s="28" t="str">
        <f>IF(記入用!O2523="","",ROUNDDOWN(記入用!O2523,0))</f>
        <v/>
      </c>
      <c r="W2523" s="28" t="str">
        <f>IF(記入用!P2523="","",ROUNDDOWN(記入用!P2523,0))</f>
        <v/>
      </c>
    </row>
    <row r="2524" spans="1:23">
      <c r="A2524" s="28" t="str">
        <f>IF(記入用!A2524="","",記入用!A2524)</f>
        <v/>
      </c>
      <c r="B2524" s="28" t="str">
        <f>IF(記入用!B2524="","",記入用!B2524)</f>
        <v/>
      </c>
      <c r="C2524" s="28" t="str">
        <f>IF(記入用!C2524="","",記入用!C2524)</f>
        <v/>
      </c>
      <c r="D2524" s="28" t="str">
        <f>IF(記入用!D2524="","",記入用!D2524)</f>
        <v/>
      </c>
      <c r="E2524" s="28" t="str">
        <f>IF(記入用!E2524="","",記入用!E2524)</f>
        <v/>
      </c>
      <c r="F2524" s="28" t="str">
        <f>IF(記入用!F2524="","",記入用!F2524)</f>
        <v/>
      </c>
      <c r="G2524" s="28" t="str">
        <f>IF(OR(記入用!G2524=0,記入用!H2524=0),"",ROUND((記入用!G2524+記入用!H2524)/2,0))</f>
        <v/>
      </c>
      <c r="I2524" s="28" t="str">
        <f>IF(記入用!I2524="","",記入用!I2524)</f>
        <v/>
      </c>
      <c r="K2524" s="28" t="str">
        <f>IF(記入用!J2524="","",ROUNDDOWN(記入用!J2524,0))</f>
        <v/>
      </c>
      <c r="M2524" s="28" t="str">
        <f>IF(記入用!K2524="","",記入用!K2524)</f>
        <v/>
      </c>
      <c r="O2524" s="28" t="str">
        <f>IF(記入用!M2524="","",記入用!M2524)</f>
        <v/>
      </c>
      <c r="Q2524" s="28" t="str">
        <f>IF(記入用!L2524="","",記入用!L2524)</f>
        <v/>
      </c>
      <c r="S2524" s="28" t="str">
        <f>IF(記入用!N2524="","",ROUNDUP(記入用!N2524,1))</f>
        <v/>
      </c>
      <c r="U2524" s="28" t="str">
        <f>IF(記入用!O2524="","",ROUNDDOWN(記入用!O2524,0))</f>
        <v/>
      </c>
      <c r="W2524" s="28" t="str">
        <f>IF(記入用!P2524="","",ROUNDDOWN(記入用!P2524,0))</f>
        <v/>
      </c>
    </row>
    <row r="2525" spans="1:23">
      <c r="A2525" s="28" t="str">
        <f>IF(記入用!A2525="","",記入用!A2525)</f>
        <v/>
      </c>
      <c r="B2525" s="28" t="str">
        <f>IF(記入用!B2525="","",記入用!B2525)</f>
        <v/>
      </c>
      <c r="C2525" s="28" t="str">
        <f>IF(記入用!C2525="","",記入用!C2525)</f>
        <v/>
      </c>
      <c r="D2525" s="28" t="str">
        <f>IF(記入用!D2525="","",記入用!D2525)</f>
        <v/>
      </c>
      <c r="E2525" s="28" t="str">
        <f>IF(記入用!E2525="","",記入用!E2525)</f>
        <v/>
      </c>
      <c r="F2525" s="28" t="str">
        <f>IF(記入用!F2525="","",記入用!F2525)</f>
        <v/>
      </c>
      <c r="G2525" s="28" t="str">
        <f>IF(OR(記入用!G2525=0,記入用!H2525=0),"",ROUND((記入用!G2525+記入用!H2525)/2,0))</f>
        <v/>
      </c>
      <c r="I2525" s="28" t="str">
        <f>IF(記入用!I2525="","",記入用!I2525)</f>
        <v/>
      </c>
      <c r="K2525" s="28" t="str">
        <f>IF(記入用!J2525="","",ROUNDDOWN(記入用!J2525,0))</f>
        <v/>
      </c>
      <c r="M2525" s="28" t="str">
        <f>IF(記入用!K2525="","",記入用!K2525)</f>
        <v/>
      </c>
      <c r="O2525" s="28" t="str">
        <f>IF(記入用!M2525="","",記入用!M2525)</f>
        <v/>
      </c>
      <c r="Q2525" s="28" t="str">
        <f>IF(記入用!L2525="","",記入用!L2525)</f>
        <v/>
      </c>
      <c r="S2525" s="28" t="str">
        <f>IF(記入用!N2525="","",ROUNDUP(記入用!N2525,1))</f>
        <v/>
      </c>
      <c r="U2525" s="28" t="str">
        <f>IF(記入用!O2525="","",ROUNDDOWN(記入用!O2525,0))</f>
        <v/>
      </c>
      <c r="W2525" s="28" t="str">
        <f>IF(記入用!P2525="","",ROUNDDOWN(記入用!P2525,0))</f>
        <v/>
      </c>
    </row>
    <row r="2526" spans="1:23">
      <c r="A2526" s="28" t="str">
        <f>IF(記入用!A2526="","",記入用!A2526)</f>
        <v/>
      </c>
      <c r="B2526" s="28" t="str">
        <f>IF(記入用!B2526="","",記入用!B2526)</f>
        <v/>
      </c>
      <c r="C2526" s="28" t="str">
        <f>IF(記入用!C2526="","",記入用!C2526)</f>
        <v/>
      </c>
      <c r="D2526" s="28" t="str">
        <f>IF(記入用!D2526="","",記入用!D2526)</f>
        <v/>
      </c>
      <c r="E2526" s="28" t="str">
        <f>IF(記入用!E2526="","",記入用!E2526)</f>
        <v/>
      </c>
      <c r="F2526" s="28" t="str">
        <f>IF(記入用!F2526="","",記入用!F2526)</f>
        <v/>
      </c>
      <c r="G2526" s="28" t="str">
        <f>IF(OR(記入用!G2526=0,記入用!H2526=0),"",ROUND((記入用!G2526+記入用!H2526)/2,0))</f>
        <v/>
      </c>
      <c r="I2526" s="28" t="str">
        <f>IF(記入用!I2526="","",記入用!I2526)</f>
        <v/>
      </c>
      <c r="K2526" s="28" t="str">
        <f>IF(記入用!J2526="","",ROUNDDOWN(記入用!J2526,0))</f>
        <v/>
      </c>
      <c r="M2526" s="28" t="str">
        <f>IF(記入用!K2526="","",記入用!K2526)</f>
        <v/>
      </c>
      <c r="O2526" s="28" t="str">
        <f>IF(記入用!M2526="","",記入用!M2526)</f>
        <v/>
      </c>
      <c r="Q2526" s="28" t="str">
        <f>IF(記入用!L2526="","",記入用!L2526)</f>
        <v/>
      </c>
      <c r="S2526" s="28" t="str">
        <f>IF(記入用!N2526="","",ROUNDUP(記入用!N2526,1))</f>
        <v/>
      </c>
      <c r="U2526" s="28" t="str">
        <f>IF(記入用!O2526="","",ROUNDDOWN(記入用!O2526,0))</f>
        <v/>
      </c>
      <c r="W2526" s="28" t="str">
        <f>IF(記入用!P2526="","",ROUNDDOWN(記入用!P2526,0))</f>
        <v/>
      </c>
    </row>
    <row r="2527" spans="1:23">
      <c r="A2527" s="28" t="str">
        <f>IF(記入用!A2527="","",記入用!A2527)</f>
        <v/>
      </c>
      <c r="B2527" s="28" t="str">
        <f>IF(記入用!B2527="","",記入用!B2527)</f>
        <v/>
      </c>
      <c r="C2527" s="28" t="str">
        <f>IF(記入用!C2527="","",記入用!C2527)</f>
        <v/>
      </c>
      <c r="D2527" s="28" t="str">
        <f>IF(記入用!D2527="","",記入用!D2527)</f>
        <v/>
      </c>
      <c r="E2527" s="28" t="str">
        <f>IF(記入用!E2527="","",記入用!E2527)</f>
        <v/>
      </c>
      <c r="F2527" s="28" t="str">
        <f>IF(記入用!F2527="","",記入用!F2527)</f>
        <v/>
      </c>
      <c r="G2527" s="28" t="str">
        <f>IF(OR(記入用!G2527=0,記入用!H2527=0),"",ROUND((記入用!G2527+記入用!H2527)/2,0))</f>
        <v/>
      </c>
      <c r="I2527" s="28" t="str">
        <f>IF(記入用!I2527="","",記入用!I2527)</f>
        <v/>
      </c>
      <c r="K2527" s="28" t="str">
        <f>IF(記入用!J2527="","",ROUNDDOWN(記入用!J2527,0))</f>
        <v/>
      </c>
      <c r="M2527" s="28" t="str">
        <f>IF(記入用!K2527="","",記入用!K2527)</f>
        <v/>
      </c>
      <c r="O2527" s="28" t="str">
        <f>IF(記入用!M2527="","",記入用!M2527)</f>
        <v/>
      </c>
      <c r="Q2527" s="28" t="str">
        <f>IF(記入用!L2527="","",記入用!L2527)</f>
        <v/>
      </c>
      <c r="S2527" s="28" t="str">
        <f>IF(記入用!N2527="","",ROUNDUP(記入用!N2527,1))</f>
        <v/>
      </c>
      <c r="U2527" s="28" t="str">
        <f>IF(記入用!O2527="","",ROUNDDOWN(記入用!O2527,0))</f>
        <v/>
      </c>
      <c r="W2527" s="28" t="str">
        <f>IF(記入用!P2527="","",ROUNDDOWN(記入用!P2527,0))</f>
        <v/>
      </c>
    </row>
    <row r="2528" spans="1:23">
      <c r="A2528" s="28" t="str">
        <f>IF(記入用!A2528="","",記入用!A2528)</f>
        <v/>
      </c>
      <c r="B2528" s="28" t="str">
        <f>IF(記入用!B2528="","",記入用!B2528)</f>
        <v/>
      </c>
      <c r="C2528" s="28" t="str">
        <f>IF(記入用!C2528="","",記入用!C2528)</f>
        <v/>
      </c>
      <c r="D2528" s="28" t="str">
        <f>IF(記入用!D2528="","",記入用!D2528)</f>
        <v/>
      </c>
      <c r="E2528" s="28" t="str">
        <f>IF(記入用!E2528="","",記入用!E2528)</f>
        <v/>
      </c>
      <c r="F2528" s="28" t="str">
        <f>IF(記入用!F2528="","",記入用!F2528)</f>
        <v/>
      </c>
      <c r="G2528" s="28" t="str">
        <f>IF(OR(記入用!G2528=0,記入用!H2528=0),"",ROUND((記入用!G2528+記入用!H2528)/2,0))</f>
        <v/>
      </c>
      <c r="I2528" s="28" t="str">
        <f>IF(記入用!I2528="","",記入用!I2528)</f>
        <v/>
      </c>
      <c r="K2528" s="28" t="str">
        <f>IF(記入用!J2528="","",ROUNDDOWN(記入用!J2528,0))</f>
        <v/>
      </c>
      <c r="M2528" s="28" t="str">
        <f>IF(記入用!K2528="","",記入用!K2528)</f>
        <v/>
      </c>
      <c r="O2528" s="28" t="str">
        <f>IF(記入用!M2528="","",記入用!M2528)</f>
        <v/>
      </c>
      <c r="Q2528" s="28" t="str">
        <f>IF(記入用!L2528="","",記入用!L2528)</f>
        <v/>
      </c>
      <c r="S2528" s="28" t="str">
        <f>IF(記入用!N2528="","",ROUNDUP(記入用!N2528,1))</f>
        <v/>
      </c>
      <c r="U2528" s="28" t="str">
        <f>IF(記入用!O2528="","",ROUNDDOWN(記入用!O2528,0))</f>
        <v/>
      </c>
      <c r="W2528" s="28" t="str">
        <f>IF(記入用!P2528="","",ROUNDDOWN(記入用!P2528,0))</f>
        <v/>
      </c>
    </row>
    <row r="2529" spans="1:23">
      <c r="A2529" s="28" t="str">
        <f>IF(記入用!A2529="","",記入用!A2529)</f>
        <v/>
      </c>
      <c r="B2529" s="28" t="str">
        <f>IF(記入用!B2529="","",記入用!B2529)</f>
        <v/>
      </c>
      <c r="C2529" s="28" t="str">
        <f>IF(記入用!C2529="","",記入用!C2529)</f>
        <v/>
      </c>
      <c r="D2529" s="28" t="str">
        <f>IF(記入用!D2529="","",記入用!D2529)</f>
        <v/>
      </c>
      <c r="E2529" s="28" t="str">
        <f>IF(記入用!E2529="","",記入用!E2529)</f>
        <v/>
      </c>
      <c r="F2529" s="28" t="str">
        <f>IF(記入用!F2529="","",記入用!F2529)</f>
        <v/>
      </c>
      <c r="G2529" s="28" t="str">
        <f>IF(OR(記入用!G2529=0,記入用!H2529=0),"",ROUND((記入用!G2529+記入用!H2529)/2,0))</f>
        <v/>
      </c>
      <c r="I2529" s="28" t="str">
        <f>IF(記入用!I2529="","",記入用!I2529)</f>
        <v/>
      </c>
      <c r="K2529" s="28" t="str">
        <f>IF(記入用!J2529="","",ROUNDDOWN(記入用!J2529,0))</f>
        <v/>
      </c>
      <c r="M2529" s="28" t="str">
        <f>IF(記入用!K2529="","",記入用!K2529)</f>
        <v/>
      </c>
      <c r="O2529" s="28" t="str">
        <f>IF(記入用!M2529="","",記入用!M2529)</f>
        <v/>
      </c>
      <c r="Q2529" s="28" t="str">
        <f>IF(記入用!L2529="","",記入用!L2529)</f>
        <v/>
      </c>
      <c r="S2529" s="28" t="str">
        <f>IF(記入用!N2529="","",ROUNDUP(記入用!N2529,1))</f>
        <v/>
      </c>
      <c r="U2529" s="28" t="str">
        <f>IF(記入用!O2529="","",ROUNDDOWN(記入用!O2529,0))</f>
        <v/>
      </c>
      <c r="W2529" s="28" t="str">
        <f>IF(記入用!P2529="","",ROUNDDOWN(記入用!P2529,0))</f>
        <v/>
      </c>
    </row>
    <row r="2530" spans="1:23">
      <c r="A2530" s="28" t="str">
        <f>IF(記入用!A2530="","",記入用!A2530)</f>
        <v/>
      </c>
      <c r="B2530" s="28" t="str">
        <f>IF(記入用!B2530="","",記入用!B2530)</f>
        <v/>
      </c>
      <c r="C2530" s="28" t="str">
        <f>IF(記入用!C2530="","",記入用!C2530)</f>
        <v/>
      </c>
      <c r="D2530" s="28" t="str">
        <f>IF(記入用!D2530="","",記入用!D2530)</f>
        <v/>
      </c>
      <c r="E2530" s="28" t="str">
        <f>IF(記入用!E2530="","",記入用!E2530)</f>
        <v/>
      </c>
      <c r="F2530" s="28" t="str">
        <f>IF(記入用!F2530="","",記入用!F2530)</f>
        <v/>
      </c>
      <c r="G2530" s="28" t="str">
        <f>IF(OR(記入用!G2530=0,記入用!H2530=0),"",ROUND((記入用!G2530+記入用!H2530)/2,0))</f>
        <v/>
      </c>
      <c r="I2530" s="28" t="str">
        <f>IF(記入用!I2530="","",記入用!I2530)</f>
        <v/>
      </c>
      <c r="K2530" s="28" t="str">
        <f>IF(記入用!J2530="","",ROUNDDOWN(記入用!J2530,0))</f>
        <v/>
      </c>
      <c r="M2530" s="28" t="str">
        <f>IF(記入用!K2530="","",記入用!K2530)</f>
        <v/>
      </c>
      <c r="O2530" s="28" t="str">
        <f>IF(記入用!M2530="","",記入用!M2530)</f>
        <v/>
      </c>
      <c r="Q2530" s="28" t="str">
        <f>IF(記入用!L2530="","",記入用!L2530)</f>
        <v/>
      </c>
      <c r="S2530" s="28" t="str">
        <f>IF(記入用!N2530="","",ROUNDUP(記入用!N2530,1))</f>
        <v/>
      </c>
      <c r="U2530" s="28" t="str">
        <f>IF(記入用!O2530="","",ROUNDDOWN(記入用!O2530,0))</f>
        <v/>
      </c>
      <c r="W2530" s="28" t="str">
        <f>IF(記入用!P2530="","",ROUNDDOWN(記入用!P2530,0))</f>
        <v/>
      </c>
    </row>
    <row r="2531" spans="1:23">
      <c r="A2531" s="28" t="str">
        <f>IF(記入用!A2531="","",記入用!A2531)</f>
        <v/>
      </c>
      <c r="B2531" s="28" t="str">
        <f>IF(記入用!B2531="","",記入用!B2531)</f>
        <v/>
      </c>
      <c r="C2531" s="28" t="str">
        <f>IF(記入用!C2531="","",記入用!C2531)</f>
        <v/>
      </c>
      <c r="D2531" s="28" t="str">
        <f>IF(記入用!D2531="","",記入用!D2531)</f>
        <v/>
      </c>
      <c r="E2531" s="28" t="str">
        <f>IF(記入用!E2531="","",記入用!E2531)</f>
        <v/>
      </c>
      <c r="F2531" s="28" t="str">
        <f>IF(記入用!F2531="","",記入用!F2531)</f>
        <v/>
      </c>
      <c r="G2531" s="28" t="str">
        <f>IF(OR(記入用!G2531=0,記入用!H2531=0),"",ROUND((記入用!G2531+記入用!H2531)/2,0))</f>
        <v/>
      </c>
      <c r="I2531" s="28" t="str">
        <f>IF(記入用!I2531="","",記入用!I2531)</f>
        <v/>
      </c>
      <c r="K2531" s="28" t="str">
        <f>IF(記入用!J2531="","",ROUNDDOWN(記入用!J2531,0))</f>
        <v/>
      </c>
      <c r="M2531" s="28" t="str">
        <f>IF(記入用!K2531="","",記入用!K2531)</f>
        <v/>
      </c>
      <c r="O2531" s="28" t="str">
        <f>IF(記入用!M2531="","",記入用!M2531)</f>
        <v/>
      </c>
      <c r="Q2531" s="28" t="str">
        <f>IF(記入用!L2531="","",記入用!L2531)</f>
        <v/>
      </c>
      <c r="S2531" s="28" t="str">
        <f>IF(記入用!N2531="","",ROUNDUP(記入用!N2531,1))</f>
        <v/>
      </c>
      <c r="U2531" s="28" t="str">
        <f>IF(記入用!O2531="","",ROUNDDOWN(記入用!O2531,0))</f>
        <v/>
      </c>
      <c r="W2531" s="28" t="str">
        <f>IF(記入用!P2531="","",ROUNDDOWN(記入用!P2531,0))</f>
        <v/>
      </c>
    </row>
    <row r="2532" spans="1:23">
      <c r="A2532" s="28" t="str">
        <f>IF(記入用!A2532="","",記入用!A2532)</f>
        <v/>
      </c>
      <c r="B2532" s="28" t="str">
        <f>IF(記入用!B2532="","",記入用!B2532)</f>
        <v/>
      </c>
      <c r="C2532" s="28" t="str">
        <f>IF(記入用!C2532="","",記入用!C2532)</f>
        <v/>
      </c>
      <c r="D2532" s="28" t="str">
        <f>IF(記入用!D2532="","",記入用!D2532)</f>
        <v/>
      </c>
      <c r="E2532" s="28" t="str">
        <f>IF(記入用!E2532="","",記入用!E2532)</f>
        <v/>
      </c>
      <c r="F2532" s="28" t="str">
        <f>IF(記入用!F2532="","",記入用!F2532)</f>
        <v/>
      </c>
      <c r="G2532" s="28" t="str">
        <f>IF(OR(記入用!G2532=0,記入用!H2532=0),"",ROUND((記入用!G2532+記入用!H2532)/2,0))</f>
        <v/>
      </c>
      <c r="I2532" s="28" t="str">
        <f>IF(記入用!I2532="","",記入用!I2532)</f>
        <v/>
      </c>
      <c r="K2532" s="28" t="str">
        <f>IF(記入用!J2532="","",ROUNDDOWN(記入用!J2532,0))</f>
        <v/>
      </c>
      <c r="M2532" s="28" t="str">
        <f>IF(記入用!K2532="","",記入用!K2532)</f>
        <v/>
      </c>
      <c r="O2532" s="28" t="str">
        <f>IF(記入用!M2532="","",記入用!M2532)</f>
        <v/>
      </c>
      <c r="Q2532" s="28" t="str">
        <f>IF(記入用!L2532="","",記入用!L2532)</f>
        <v/>
      </c>
      <c r="S2532" s="28" t="str">
        <f>IF(記入用!N2532="","",ROUNDUP(記入用!N2532,1))</f>
        <v/>
      </c>
      <c r="U2532" s="28" t="str">
        <f>IF(記入用!O2532="","",ROUNDDOWN(記入用!O2532,0))</f>
        <v/>
      </c>
      <c r="W2532" s="28" t="str">
        <f>IF(記入用!P2532="","",ROUNDDOWN(記入用!P2532,0))</f>
        <v/>
      </c>
    </row>
    <row r="2533" spans="1:23">
      <c r="A2533" s="28" t="str">
        <f>IF(記入用!A2533="","",記入用!A2533)</f>
        <v/>
      </c>
      <c r="B2533" s="28" t="str">
        <f>IF(記入用!B2533="","",記入用!B2533)</f>
        <v/>
      </c>
      <c r="C2533" s="28" t="str">
        <f>IF(記入用!C2533="","",記入用!C2533)</f>
        <v/>
      </c>
      <c r="D2533" s="28" t="str">
        <f>IF(記入用!D2533="","",記入用!D2533)</f>
        <v/>
      </c>
      <c r="E2533" s="28" t="str">
        <f>IF(記入用!E2533="","",記入用!E2533)</f>
        <v/>
      </c>
      <c r="F2533" s="28" t="str">
        <f>IF(記入用!F2533="","",記入用!F2533)</f>
        <v/>
      </c>
      <c r="G2533" s="28" t="str">
        <f>IF(OR(記入用!G2533=0,記入用!H2533=0),"",ROUND((記入用!G2533+記入用!H2533)/2,0))</f>
        <v/>
      </c>
      <c r="I2533" s="28" t="str">
        <f>IF(記入用!I2533="","",記入用!I2533)</f>
        <v/>
      </c>
      <c r="K2533" s="28" t="str">
        <f>IF(記入用!J2533="","",ROUNDDOWN(記入用!J2533,0))</f>
        <v/>
      </c>
      <c r="M2533" s="28" t="str">
        <f>IF(記入用!K2533="","",記入用!K2533)</f>
        <v/>
      </c>
      <c r="O2533" s="28" t="str">
        <f>IF(記入用!M2533="","",記入用!M2533)</f>
        <v/>
      </c>
      <c r="Q2533" s="28" t="str">
        <f>IF(記入用!L2533="","",記入用!L2533)</f>
        <v/>
      </c>
      <c r="S2533" s="28" t="str">
        <f>IF(記入用!N2533="","",ROUNDUP(記入用!N2533,1))</f>
        <v/>
      </c>
      <c r="U2533" s="28" t="str">
        <f>IF(記入用!O2533="","",ROUNDDOWN(記入用!O2533,0))</f>
        <v/>
      </c>
      <c r="W2533" s="28" t="str">
        <f>IF(記入用!P2533="","",ROUNDDOWN(記入用!P2533,0))</f>
        <v/>
      </c>
    </row>
    <row r="2534" spans="1:23">
      <c r="A2534" s="28" t="str">
        <f>IF(記入用!A2534="","",記入用!A2534)</f>
        <v/>
      </c>
      <c r="B2534" s="28" t="str">
        <f>IF(記入用!B2534="","",記入用!B2534)</f>
        <v/>
      </c>
      <c r="C2534" s="28" t="str">
        <f>IF(記入用!C2534="","",記入用!C2534)</f>
        <v/>
      </c>
      <c r="D2534" s="28" t="str">
        <f>IF(記入用!D2534="","",記入用!D2534)</f>
        <v/>
      </c>
      <c r="E2534" s="28" t="str">
        <f>IF(記入用!E2534="","",記入用!E2534)</f>
        <v/>
      </c>
      <c r="F2534" s="28" t="str">
        <f>IF(記入用!F2534="","",記入用!F2534)</f>
        <v/>
      </c>
      <c r="G2534" s="28" t="str">
        <f>IF(OR(記入用!G2534=0,記入用!H2534=0),"",ROUND((記入用!G2534+記入用!H2534)/2,0))</f>
        <v/>
      </c>
      <c r="I2534" s="28" t="str">
        <f>IF(記入用!I2534="","",記入用!I2534)</f>
        <v/>
      </c>
      <c r="K2534" s="28" t="str">
        <f>IF(記入用!J2534="","",ROUNDDOWN(記入用!J2534,0))</f>
        <v/>
      </c>
      <c r="M2534" s="28" t="str">
        <f>IF(記入用!K2534="","",記入用!K2534)</f>
        <v/>
      </c>
      <c r="O2534" s="28" t="str">
        <f>IF(記入用!M2534="","",記入用!M2534)</f>
        <v/>
      </c>
      <c r="Q2534" s="28" t="str">
        <f>IF(記入用!L2534="","",記入用!L2534)</f>
        <v/>
      </c>
      <c r="S2534" s="28" t="str">
        <f>IF(記入用!N2534="","",ROUNDUP(記入用!N2534,1))</f>
        <v/>
      </c>
      <c r="U2534" s="28" t="str">
        <f>IF(記入用!O2534="","",ROUNDDOWN(記入用!O2534,0))</f>
        <v/>
      </c>
      <c r="W2534" s="28" t="str">
        <f>IF(記入用!P2534="","",ROUNDDOWN(記入用!P2534,0))</f>
        <v/>
      </c>
    </row>
    <row r="2535" spans="1:23">
      <c r="A2535" s="28" t="str">
        <f>IF(記入用!A2535="","",記入用!A2535)</f>
        <v/>
      </c>
      <c r="B2535" s="28" t="str">
        <f>IF(記入用!B2535="","",記入用!B2535)</f>
        <v/>
      </c>
      <c r="C2535" s="28" t="str">
        <f>IF(記入用!C2535="","",記入用!C2535)</f>
        <v/>
      </c>
      <c r="D2535" s="28" t="str">
        <f>IF(記入用!D2535="","",記入用!D2535)</f>
        <v/>
      </c>
      <c r="E2535" s="28" t="str">
        <f>IF(記入用!E2535="","",記入用!E2535)</f>
        <v/>
      </c>
      <c r="F2535" s="28" t="str">
        <f>IF(記入用!F2535="","",記入用!F2535)</f>
        <v/>
      </c>
      <c r="G2535" s="28" t="str">
        <f>IF(OR(記入用!G2535=0,記入用!H2535=0),"",ROUND((記入用!G2535+記入用!H2535)/2,0))</f>
        <v/>
      </c>
      <c r="I2535" s="28" t="str">
        <f>IF(記入用!I2535="","",記入用!I2535)</f>
        <v/>
      </c>
      <c r="K2535" s="28" t="str">
        <f>IF(記入用!J2535="","",ROUNDDOWN(記入用!J2535,0))</f>
        <v/>
      </c>
      <c r="M2535" s="28" t="str">
        <f>IF(記入用!K2535="","",記入用!K2535)</f>
        <v/>
      </c>
      <c r="O2535" s="28" t="str">
        <f>IF(記入用!M2535="","",記入用!M2535)</f>
        <v/>
      </c>
      <c r="Q2535" s="28" t="str">
        <f>IF(記入用!L2535="","",記入用!L2535)</f>
        <v/>
      </c>
      <c r="S2535" s="28" t="str">
        <f>IF(記入用!N2535="","",ROUNDUP(記入用!N2535,1))</f>
        <v/>
      </c>
      <c r="U2535" s="28" t="str">
        <f>IF(記入用!O2535="","",ROUNDDOWN(記入用!O2535,0))</f>
        <v/>
      </c>
      <c r="W2535" s="28" t="str">
        <f>IF(記入用!P2535="","",ROUNDDOWN(記入用!P2535,0))</f>
        <v/>
      </c>
    </row>
    <row r="2536" spans="1:23">
      <c r="A2536" s="28" t="str">
        <f>IF(記入用!A2536="","",記入用!A2536)</f>
        <v/>
      </c>
      <c r="B2536" s="28" t="str">
        <f>IF(記入用!B2536="","",記入用!B2536)</f>
        <v/>
      </c>
      <c r="C2536" s="28" t="str">
        <f>IF(記入用!C2536="","",記入用!C2536)</f>
        <v/>
      </c>
      <c r="D2536" s="28" t="str">
        <f>IF(記入用!D2536="","",記入用!D2536)</f>
        <v/>
      </c>
      <c r="E2536" s="28" t="str">
        <f>IF(記入用!E2536="","",記入用!E2536)</f>
        <v/>
      </c>
      <c r="F2536" s="28" t="str">
        <f>IF(記入用!F2536="","",記入用!F2536)</f>
        <v/>
      </c>
      <c r="G2536" s="28" t="str">
        <f>IF(OR(記入用!G2536=0,記入用!H2536=0),"",ROUND((記入用!G2536+記入用!H2536)/2,0))</f>
        <v/>
      </c>
      <c r="I2536" s="28" t="str">
        <f>IF(記入用!I2536="","",記入用!I2536)</f>
        <v/>
      </c>
      <c r="K2536" s="28" t="str">
        <f>IF(記入用!J2536="","",ROUNDDOWN(記入用!J2536,0))</f>
        <v/>
      </c>
      <c r="M2536" s="28" t="str">
        <f>IF(記入用!K2536="","",記入用!K2536)</f>
        <v/>
      </c>
      <c r="O2536" s="28" t="str">
        <f>IF(記入用!M2536="","",記入用!M2536)</f>
        <v/>
      </c>
      <c r="Q2536" s="28" t="str">
        <f>IF(記入用!L2536="","",記入用!L2536)</f>
        <v/>
      </c>
      <c r="S2536" s="28" t="str">
        <f>IF(記入用!N2536="","",ROUNDUP(記入用!N2536,1))</f>
        <v/>
      </c>
      <c r="U2536" s="28" t="str">
        <f>IF(記入用!O2536="","",ROUNDDOWN(記入用!O2536,0))</f>
        <v/>
      </c>
      <c r="W2536" s="28" t="str">
        <f>IF(記入用!P2536="","",ROUNDDOWN(記入用!P2536,0))</f>
        <v/>
      </c>
    </row>
    <row r="2537" spans="1:23">
      <c r="A2537" s="28" t="str">
        <f>IF(記入用!A2537="","",記入用!A2537)</f>
        <v/>
      </c>
      <c r="B2537" s="28" t="str">
        <f>IF(記入用!B2537="","",記入用!B2537)</f>
        <v/>
      </c>
      <c r="C2537" s="28" t="str">
        <f>IF(記入用!C2537="","",記入用!C2537)</f>
        <v/>
      </c>
      <c r="D2537" s="28" t="str">
        <f>IF(記入用!D2537="","",記入用!D2537)</f>
        <v/>
      </c>
      <c r="E2537" s="28" t="str">
        <f>IF(記入用!E2537="","",記入用!E2537)</f>
        <v/>
      </c>
      <c r="F2537" s="28" t="str">
        <f>IF(記入用!F2537="","",記入用!F2537)</f>
        <v/>
      </c>
      <c r="G2537" s="28" t="str">
        <f>IF(OR(記入用!G2537=0,記入用!H2537=0),"",ROUND((記入用!G2537+記入用!H2537)/2,0))</f>
        <v/>
      </c>
      <c r="I2537" s="28" t="str">
        <f>IF(記入用!I2537="","",記入用!I2537)</f>
        <v/>
      </c>
      <c r="K2537" s="28" t="str">
        <f>IF(記入用!J2537="","",ROUNDDOWN(記入用!J2537,0))</f>
        <v/>
      </c>
      <c r="M2537" s="28" t="str">
        <f>IF(記入用!K2537="","",記入用!K2537)</f>
        <v/>
      </c>
      <c r="O2537" s="28" t="str">
        <f>IF(記入用!M2537="","",記入用!M2537)</f>
        <v/>
      </c>
      <c r="Q2537" s="28" t="str">
        <f>IF(記入用!L2537="","",記入用!L2537)</f>
        <v/>
      </c>
      <c r="S2537" s="28" t="str">
        <f>IF(記入用!N2537="","",ROUNDUP(記入用!N2537,1))</f>
        <v/>
      </c>
      <c r="U2537" s="28" t="str">
        <f>IF(記入用!O2537="","",ROUNDDOWN(記入用!O2537,0))</f>
        <v/>
      </c>
      <c r="W2537" s="28" t="str">
        <f>IF(記入用!P2537="","",ROUNDDOWN(記入用!P2537,0))</f>
        <v/>
      </c>
    </row>
    <row r="2538" spans="1:23">
      <c r="A2538" s="28" t="str">
        <f>IF(記入用!A2538="","",記入用!A2538)</f>
        <v/>
      </c>
      <c r="B2538" s="28" t="str">
        <f>IF(記入用!B2538="","",記入用!B2538)</f>
        <v/>
      </c>
      <c r="C2538" s="28" t="str">
        <f>IF(記入用!C2538="","",記入用!C2538)</f>
        <v/>
      </c>
      <c r="D2538" s="28" t="str">
        <f>IF(記入用!D2538="","",記入用!D2538)</f>
        <v/>
      </c>
      <c r="E2538" s="28" t="str">
        <f>IF(記入用!E2538="","",記入用!E2538)</f>
        <v/>
      </c>
      <c r="F2538" s="28" t="str">
        <f>IF(記入用!F2538="","",記入用!F2538)</f>
        <v/>
      </c>
      <c r="G2538" s="28" t="str">
        <f>IF(OR(記入用!G2538=0,記入用!H2538=0),"",ROUND((記入用!G2538+記入用!H2538)/2,0))</f>
        <v/>
      </c>
      <c r="I2538" s="28" t="str">
        <f>IF(記入用!I2538="","",記入用!I2538)</f>
        <v/>
      </c>
      <c r="K2538" s="28" t="str">
        <f>IF(記入用!J2538="","",ROUNDDOWN(記入用!J2538,0))</f>
        <v/>
      </c>
      <c r="M2538" s="28" t="str">
        <f>IF(記入用!K2538="","",記入用!K2538)</f>
        <v/>
      </c>
      <c r="O2538" s="28" t="str">
        <f>IF(記入用!M2538="","",記入用!M2538)</f>
        <v/>
      </c>
      <c r="Q2538" s="28" t="str">
        <f>IF(記入用!L2538="","",記入用!L2538)</f>
        <v/>
      </c>
      <c r="S2538" s="28" t="str">
        <f>IF(記入用!N2538="","",ROUNDUP(記入用!N2538,1))</f>
        <v/>
      </c>
      <c r="U2538" s="28" t="str">
        <f>IF(記入用!O2538="","",ROUNDDOWN(記入用!O2538,0))</f>
        <v/>
      </c>
      <c r="W2538" s="28" t="str">
        <f>IF(記入用!P2538="","",ROUNDDOWN(記入用!P2538,0))</f>
        <v/>
      </c>
    </row>
    <row r="2539" spans="1:23">
      <c r="A2539" s="28" t="str">
        <f>IF(記入用!A2539="","",記入用!A2539)</f>
        <v/>
      </c>
      <c r="B2539" s="28" t="str">
        <f>IF(記入用!B2539="","",記入用!B2539)</f>
        <v/>
      </c>
      <c r="C2539" s="28" t="str">
        <f>IF(記入用!C2539="","",記入用!C2539)</f>
        <v/>
      </c>
      <c r="D2539" s="28" t="str">
        <f>IF(記入用!D2539="","",記入用!D2539)</f>
        <v/>
      </c>
      <c r="E2539" s="28" t="str">
        <f>IF(記入用!E2539="","",記入用!E2539)</f>
        <v/>
      </c>
      <c r="F2539" s="28" t="str">
        <f>IF(記入用!F2539="","",記入用!F2539)</f>
        <v/>
      </c>
      <c r="G2539" s="28" t="str">
        <f>IF(OR(記入用!G2539=0,記入用!H2539=0),"",ROUND((記入用!G2539+記入用!H2539)/2,0))</f>
        <v/>
      </c>
      <c r="I2539" s="28" t="str">
        <f>IF(記入用!I2539="","",記入用!I2539)</f>
        <v/>
      </c>
      <c r="K2539" s="28" t="str">
        <f>IF(記入用!J2539="","",ROUNDDOWN(記入用!J2539,0))</f>
        <v/>
      </c>
      <c r="M2539" s="28" t="str">
        <f>IF(記入用!K2539="","",記入用!K2539)</f>
        <v/>
      </c>
      <c r="O2539" s="28" t="str">
        <f>IF(記入用!M2539="","",記入用!M2539)</f>
        <v/>
      </c>
      <c r="Q2539" s="28" t="str">
        <f>IF(記入用!L2539="","",記入用!L2539)</f>
        <v/>
      </c>
      <c r="S2539" s="28" t="str">
        <f>IF(記入用!N2539="","",ROUNDUP(記入用!N2539,1))</f>
        <v/>
      </c>
      <c r="U2539" s="28" t="str">
        <f>IF(記入用!O2539="","",ROUNDDOWN(記入用!O2539,0))</f>
        <v/>
      </c>
      <c r="W2539" s="28" t="str">
        <f>IF(記入用!P2539="","",ROUNDDOWN(記入用!P2539,0))</f>
        <v/>
      </c>
    </row>
    <row r="2540" spans="1:23">
      <c r="A2540" s="28" t="str">
        <f>IF(記入用!A2540="","",記入用!A2540)</f>
        <v/>
      </c>
      <c r="B2540" s="28" t="str">
        <f>IF(記入用!B2540="","",記入用!B2540)</f>
        <v/>
      </c>
      <c r="C2540" s="28" t="str">
        <f>IF(記入用!C2540="","",記入用!C2540)</f>
        <v/>
      </c>
      <c r="D2540" s="28" t="str">
        <f>IF(記入用!D2540="","",記入用!D2540)</f>
        <v/>
      </c>
      <c r="E2540" s="28" t="str">
        <f>IF(記入用!E2540="","",記入用!E2540)</f>
        <v/>
      </c>
      <c r="F2540" s="28" t="str">
        <f>IF(記入用!F2540="","",記入用!F2540)</f>
        <v/>
      </c>
      <c r="G2540" s="28" t="str">
        <f>IF(OR(記入用!G2540=0,記入用!H2540=0),"",ROUND((記入用!G2540+記入用!H2540)/2,0))</f>
        <v/>
      </c>
      <c r="I2540" s="28" t="str">
        <f>IF(記入用!I2540="","",記入用!I2540)</f>
        <v/>
      </c>
      <c r="K2540" s="28" t="str">
        <f>IF(記入用!J2540="","",ROUNDDOWN(記入用!J2540,0))</f>
        <v/>
      </c>
      <c r="M2540" s="28" t="str">
        <f>IF(記入用!K2540="","",記入用!K2540)</f>
        <v/>
      </c>
      <c r="O2540" s="28" t="str">
        <f>IF(記入用!M2540="","",記入用!M2540)</f>
        <v/>
      </c>
      <c r="Q2540" s="28" t="str">
        <f>IF(記入用!L2540="","",記入用!L2540)</f>
        <v/>
      </c>
      <c r="S2540" s="28" t="str">
        <f>IF(記入用!N2540="","",ROUNDUP(記入用!N2540,1))</f>
        <v/>
      </c>
      <c r="U2540" s="28" t="str">
        <f>IF(記入用!O2540="","",ROUNDDOWN(記入用!O2540,0))</f>
        <v/>
      </c>
      <c r="W2540" s="28" t="str">
        <f>IF(記入用!P2540="","",ROUNDDOWN(記入用!P2540,0))</f>
        <v/>
      </c>
    </row>
    <row r="2541" spans="1:23">
      <c r="A2541" s="28" t="str">
        <f>IF(記入用!A2541="","",記入用!A2541)</f>
        <v/>
      </c>
      <c r="B2541" s="28" t="str">
        <f>IF(記入用!B2541="","",記入用!B2541)</f>
        <v/>
      </c>
      <c r="C2541" s="28" t="str">
        <f>IF(記入用!C2541="","",記入用!C2541)</f>
        <v/>
      </c>
      <c r="D2541" s="28" t="str">
        <f>IF(記入用!D2541="","",記入用!D2541)</f>
        <v/>
      </c>
      <c r="E2541" s="28" t="str">
        <f>IF(記入用!E2541="","",記入用!E2541)</f>
        <v/>
      </c>
      <c r="F2541" s="28" t="str">
        <f>IF(記入用!F2541="","",記入用!F2541)</f>
        <v/>
      </c>
      <c r="G2541" s="28" t="str">
        <f>IF(OR(記入用!G2541=0,記入用!H2541=0),"",ROUND((記入用!G2541+記入用!H2541)/2,0))</f>
        <v/>
      </c>
      <c r="I2541" s="28" t="str">
        <f>IF(記入用!I2541="","",記入用!I2541)</f>
        <v/>
      </c>
      <c r="K2541" s="28" t="str">
        <f>IF(記入用!J2541="","",ROUNDDOWN(記入用!J2541,0))</f>
        <v/>
      </c>
      <c r="M2541" s="28" t="str">
        <f>IF(記入用!K2541="","",記入用!K2541)</f>
        <v/>
      </c>
      <c r="O2541" s="28" t="str">
        <f>IF(記入用!M2541="","",記入用!M2541)</f>
        <v/>
      </c>
      <c r="Q2541" s="28" t="str">
        <f>IF(記入用!L2541="","",記入用!L2541)</f>
        <v/>
      </c>
      <c r="S2541" s="28" t="str">
        <f>IF(記入用!N2541="","",ROUNDUP(記入用!N2541,1))</f>
        <v/>
      </c>
      <c r="U2541" s="28" t="str">
        <f>IF(記入用!O2541="","",ROUNDDOWN(記入用!O2541,0))</f>
        <v/>
      </c>
      <c r="W2541" s="28" t="str">
        <f>IF(記入用!P2541="","",ROUNDDOWN(記入用!P2541,0))</f>
        <v/>
      </c>
    </row>
    <row r="2542" spans="1:23">
      <c r="A2542" s="28" t="str">
        <f>IF(記入用!A2542="","",記入用!A2542)</f>
        <v/>
      </c>
      <c r="B2542" s="28" t="str">
        <f>IF(記入用!B2542="","",記入用!B2542)</f>
        <v/>
      </c>
      <c r="C2542" s="28" t="str">
        <f>IF(記入用!C2542="","",記入用!C2542)</f>
        <v/>
      </c>
      <c r="D2542" s="28" t="str">
        <f>IF(記入用!D2542="","",記入用!D2542)</f>
        <v/>
      </c>
      <c r="E2542" s="28" t="str">
        <f>IF(記入用!E2542="","",記入用!E2542)</f>
        <v/>
      </c>
      <c r="F2542" s="28" t="str">
        <f>IF(記入用!F2542="","",記入用!F2542)</f>
        <v/>
      </c>
      <c r="G2542" s="28" t="str">
        <f>IF(OR(記入用!G2542=0,記入用!H2542=0),"",ROUND((記入用!G2542+記入用!H2542)/2,0))</f>
        <v/>
      </c>
      <c r="I2542" s="28" t="str">
        <f>IF(記入用!I2542="","",記入用!I2542)</f>
        <v/>
      </c>
      <c r="K2542" s="28" t="str">
        <f>IF(記入用!J2542="","",ROUNDDOWN(記入用!J2542,0))</f>
        <v/>
      </c>
      <c r="M2542" s="28" t="str">
        <f>IF(記入用!K2542="","",記入用!K2542)</f>
        <v/>
      </c>
      <c r="O2542" s="28" t="str">
        <f>IF(記入用!M2542="","",記入用!M2542)</f>
        <v/>
      </c>
      <c r="Q2542" s="28" t="str">
        <f>IF(記入用!L2542="","",記入用!L2542)</f>
        <v/>
      </c>
      <c r="S2542" s="28" t="str">
        <f>IF(記入用!N2542="","",ROUNDUP(記入用!N2542,1))</f>
        <v/>
      </c>
      <c r="U2542" s="28" t="str">
        <f>IF(記入用!O2542="","",ROUNDDOWN(記入用!O2542,0))</f>
        <v/>
      </c>
      <c r="W2542" s="28" t="str">
        <f>IF(記入用!P2542="","",ROUNDDOWN(記入用!P2542,0))</f>
        <v/>
      </c>
    </row>
    <row r="2543" spans="1:23">
      <c r="A2543" s="28" t="str">
        <f>IF(記入用!A2543="","",記入用!A2543)</f>
        <v/>
      </c>
      <c r="B2543" s="28" t="str">
        <f>IF(記入用!B2543="","",記入用!B2543)</f>
        <v/>
      </c>
      <c r="C2543" s="28" t="str">
        <f>IF(記入用!C2543="","",記入用!C2543)</f>
        <v/>
      </c>
      <c r="D2543" s="28" t="str">
        <f>IF(記入用!D2543="","",記入用!D2543)</f>
        <v/>
      </c>
      <c r="E2543" s="28" t="str">
        <f>IF(記入用!E2543="","",記入用!E2543)</f>
        <v/>
      </c>
      <c r="F2543" s="28" t="str">
        <f>IF(記入用!F2543="","",記入用!F2543)</f>
        <v/>
      </c>
      <c r="G2543" s="28" t="str">
        <f>IF(OR(記入用!G2543=0,記入用!H2543=0),"",ROUND((記入用!G2543+記入用!H2543)/2,0))</f>
        <v/>
      </c>
      <c r="I2543" s="28" t="str">
        <f>IF(記入用!I2543="","",記入用!I2543)</f>
        <v/>
      </c>
      <c r="K2543" s="28" t="str">
        <f>IF(記入用!J2543="","",ROUNDDOWN(記入用!J2543,0))</f>
        <v/>
      </c>
      <c r="M2543" s="28" t="str">
        <f>IF(記入用!K2543="","",記入用!K2543)</f>
        <v/>
      </c>
      <c r="O2543" s="28" t="str">
        <f>IF(記入用!M2543="","",記入用!M2543)</f>
        <v/>
      </c>
      <c r="Q2543" s="28" t="str">
        <f>IF(記入用!L2543="","",記入用!L2543)</f>
        <v/>
      </c>
      <c r="S2543" s="28" t="str">
        <f>IF(記入用!N2543="","",ROUNDUP(記入用!N2543,1))</f>
        <v/>
      </c>
      <c r="U2543" s="28" t="str">
        <f>IF(記入用!O2543="","",ROUNDDOWN(記入用!O2543,0))</f>
        <v/>
      </c>
      <c r="W2543" s="28" t="str">
        <f>IF(記入用!P2543="","",ROUNDDOWN(記入用!P2543,0))</f>
        <v/>
      </c>
    </row>
    <row r="2544" spans="1:23">
      <c r="A2544" s="28" t="str">
        <f>IF(記入用!A2544="","",記入用!A2544)</f>
        <v/>
      </c>
      <c r="B2544" s="28" t="str">
        <f>IF(記入用!B2544="","",記入用!B2544)</f>
        <v/>
      </c>
      <c r="C2544" s="28" t="str">
        <f>IF(記入用!C2544="","",記入用!C2544)</f>
        <v/>
      </c>
      <c r="D2544" s="28" t="str">
        <f>IF(記入用!D2544="","",記入用!D2544)</f>
        <v/>
      </c>
      <c r="E2544" s="28" t="str">
        <f>IF(記入用!E2544="","",記入用!E2544)</f>
        <v/>
      </c>
      <c r="F2544" s="28" t="str">
        <f>IF(記入用!F2544="","",記入用!F2544)</f>
        <v/>
      </c>
      <c r="G2544" s="28" t="str">
        <f>IF(OR(記入用!G2544=0,記入用!H2544=0),"",ROUND((記入用!G2544+記入用!H2544)/2,0))</f>
        <v/>
      </c>
      <c r="I2544" s="28" t="str">
        <f>IF(記入用!I2544="","",記入用!I2544)</f>
        <v/>
      </c>
      <c r="K2544" s="28" t="str">
        <f>IF(記入用!J2544="","",ROUNDDOWN(記入用!J2544,0))</f>
        <v/>
      </c>
      <c r="M2544" s="28" t="str">
        <f>IF(記入用!K2544="","",記入用!K2544)</f>
        <v/>
      </c>
      <c r="O2544" s="28" t="str">
        <f>IF(記入用!M2544="","",記入用!M2544)</f>
        <v/>
      </c>
      <c r="Q2544" s="28" t="str">
        <f>IF(記入用!L2544="","",記入用!L2544)</f>
        <v/>
      </c>
      <c r="S2544" s="28" t="str">
        <f>IF(記入用!N2544="","",ROUNDUP(記入用!N2544,1))</f>
        <v/>
      </c>
      <c r="U2544" s="28" t="str">
        <f>IF(記入用!O2544="","",ROUNDDOWN(記入用!O2544,0))</f>
        <v/>
      </c>
      <c r="W2544" s="28" t="str">
        <f>IF(記入用!P2544="","",ROUNDDOWN(記入用!P2544,0))</f>
        <v/>
      </c>
    </row>
    <row r="2545" spans="1:23">
      <c r="A2545" s="28" t="str">
        <f>IF(記入用!A2545="","",記入用!A2545)</f>
        <v/>
      </c>
      <c r="B2545" s="28" t="str">
        <f>IF(記入用!B2545="","",記入用!B2545)</f>
        <v/>
      </c>
      <c r="C2545" s="28" t="str">
        <f>IF(記入用!C2545="","",記入用!C2545)</f>
        <v/>
      </c>
      <c r="D2545" s="28" t="str">
        <f>IF(記入用!D2545="","",記入用!D2545)</f>
        <v/>
      </c>
      <c r="E2545" s="28" t="str">
        <f>IF(記入用!E2545="","",記入用!E2545)</f>
        <v/>
      </c>
      <c r="F2545" s="28" t="str">
        <f>IF(記入用!F2545="","",記入用!F2545)</f>
        <v/>
      </c>
      <c r="G2545" s="28" t="str">
        <f>IF(OR(記入用!G2545=0,記入用!H2545=0),"",ROUND((記入用!G2545+記入用!H2545)/2,0))</f>
        <v/>
      </c>
      <c r="I2545" s="28" t="str">
        <f>IF(記入用!I2545="","",記入用!I2545)</f>
        <v/>
      </c>
      <c r="K2545" s="28" t="str">
        <f>IF(記入用!J2545="","",ROUNDDOWN(記入用!J2545,0))</f>
        <v/>
      </c>
      <c r="M2545" s="28" t="str">
        <f>IF(記入用!K2545="","",記入用!K2545)</f>
        <v/>
      </c>
      <c r="O2545" s="28" t="str">
        <f>IF(記入用!M2545="","",記入用!M2545)</f>
        <v/>
      </c>
      <c r="Q2545" s="28" t="str">
        <f>IF(記入用!L2545="","",記入用!L2545)</f>
        <v/>
      </c>
      <c r="S2545" s="28" t="str">
        <f>IF(記入用!N2545="","",ROUNDUP(記入用!N2545,1))</f>
        <v/>
      </c>
      <c r="U2545" s="28" t="str">
        <f>IF(記入用!O2545="","",ROUNDDOWN(記入用!O2545,0))</f>
        <v/>
      </c>
      <c r="W2545" s="28" t="str">
        <f>IF(記入用!P2545="","",ROUNDDOWN(記入用!P2545,0))</f>
        <v/>
      </c>
    </row>
    <row r="2546" spans="1:23">
      <c r="A2546" s="28" t="str">
        <f>IF(記入用!A2546="","",記入用!A2546)</f>
        <v/>
      </c>
      <c r="B2546" s="28" t="str">
        <f>IF(記入用!B2546="","",記入用!B2546)</f>
        <v/>
      </c>
      <c r="C2546" s="28" t="str">
        <f>IF(記入用!C2546="","",記入用!C2546)</f>
        <v/>
      </c>
      <c r="D2546" s="28" t="str">
        <f>IF(記入用!D2546="","",記入用!D2546)</f>
        <v/>
      </c>
      <c r="E2546" s="28" t="str">
        <f>IF(記入用!E2546="","",記入用!E2546)</f>
        <v/>
      </c>
      <c r="F2546" s="28" t="str">
        <f>IF(記入用!F2546="","",記入用!F2546)</f>
        <v/>
      </c>
      <c r="G2546" s="28" t="str">
        <f>IF(OR(記入用!G2546=0,記入用!H2546=0),"",ROUND((記入用!G2546+記入用!H2546)/2,0))</f>
        <v/>
      </c>
      <c r="I2546" s="28" t="str">
        <f>IF(記入用!I2546="","",記入用!I2546)</f>
        <v/>
      </c>
      <c r="K2546" s="28" t="str">
        <f>IF(記入用!J2546="","",ROUNDDOWN(記入用!J2546,0))</f>
        <v/>
      </c>
      <c r="M2546" s="28" t="str">
        <f>IF(記入用!K2546="","",記入用!K2546)</f>
        <v/>
      </c>
      <c r="O2546" s="28" t="str">
        <f>IF(記入用!M2546="","",記入用!M2546)</f>
        <v/>
      </c>
      <c r="Q2546" s="28" t="str">
        <f>IF(記入用!L2546="","",記入用!L2546)</f>
        <v/>
      </c>
      <c r="S2546" s="28" t="str">
        <f>IF(記入用!N2546="","",ROUNDUP(記入用!N2546,1))</f>
        <v/>
      </c>
      <c r="U2546" s="28" t="str">
        <f>IF(記入用!O2546="","",ROUNDDOWN(記入用!O2546,0))</f>
        <v/>
      </c>
      <c r="W2546" s="28" t="str">
        <f>IF(記入用!P2546="","",ROUNDDOWN(記入用!P2546,0))</f>
        <v/>
      </c>
    </row>
    <row r="2547" spans="1:23">
      <c r="A2547" s="28" t="str">
        <f>IF(記入用!A2547="","",記入用!A2547)</f>
        <v/>
      </c>
      <c r="B2547" s="28" t="str">
        <f>IF(記入用!B2547="","",記入用!B2547)</f>
        <v/>
      </c>
      <c r="C2547" s="28" t="str">
        <f>IF(記入用!C2547="","",記入用!C2547)</f>
        <v/>
      </c>
      <c r="D2547" s="28" t="str">
        <f>IF(記入用!D2547="","",記入用!D2547)</f>
        <v/>
      </c>
      <c r="E2547" s="28" t="str">
        <f>IF(記入用!E2547="","",記入用!E2547)</f>
        <v/>
      </c>
      <c r="F2547" s="28" t="str">
        <f>IF(記入用!F2547="","",記入用!F2547)</f>
        <v/>
      </c>
      <c r="G2547" s="28" t="str">
        <f>IF(OR(記入用!G2547=0,記入用!H2547=0),"",ROUND((記入用!G2547+記入用!H2547)/2,0))</f>
        <v/>
      </c>
      <c r="I2547" s="28" t="str">
        <f>IF(記入用!I2547="","",記入用!I2547)</f>
        <v/>
      </c>
      <c r="K2547" s="28" t="str">
        <f>IF(記入用!J2547="","",ROUNDDOWN(記入用!J2547,0))</f>
        <v/>
      </c>
      <c r="M2547" s="28" t="str">
        <f>IF(記入用!K2547="","",記入用!K2547)</f>
        <v/>
      </c>
      <c r="O2547" s="28" t="str">
        <f>IF(記入用!M2547="","",記入用!M2547)</f>
        <v/>
      </c>
      <c r="Q2547" s="28" t="str">
        <f>IF(記入用!L2547="","",記入用!L2547)</f>
        <v/>
      </c>
      <c r="S2547" s="28" t="str">
        <f>IF(記入用!N2547="","",ROUNDUP(記入用!N2547,1))</f>
        <v/>
      </c>
      <c r="U2547" s="28" t="str">
        <f>IF(記入用!O2547="","",ROUNDDOWN(記入用!O2547,0))</f>
        <v/>
      </c>
      <c r="W2547" s="28" t="str">
        <f>IF(記入用!P2547="","",ROUNDDOWN(記入用!P2547,0))</f>
        <v/>
      </c>
    </row>
    <row r="2548" spans="1:23">
      <c r="A2548" s="28" t="str">
        <f>IF(記入用!A2548="","",記入用!A2548)</f>
        <v/>
      </c>
      <c r="B2548" s="28" t="str">
        <f>IF(記入用!B2548="","",記入用!B2548)</f>
        <v/>
      </c>
      <c r="C2548" s="28" t="str">
        <f>IF(記入用!C2548="","",記入用!C2548)</f>
        <v/>
      </c>
      <c r="D2548" s="28" t="str">
        <f>IF(記入用!D2548="","",記入用!D2548)</f>
        <v/>
      </c>
      <c r="E2548" s="28" t="str">
        <f>IF(記入用!E2548="","",記入用!E2548)</f>
        <v/>
      </c>
      <c r="F2548" s="28" t="str">
        <f>IF(記入用!F2548="","",記入用!F2548)</f>
        <v/>
      </c>
      <c r="G2548" s="28" t="str">
        <f>IF(OR(記入用!G2548=0,記入用!H2548=0),"",ROUND((記入用!G2548+記入用!H2548)/2,0))</f>
        <v/>
      </c>
      <c r="I2548" s="28" t="str">
        <f>IF(記入用!I2548="","",記入用!I2548)</f>
        <v/>
      </c>
      <c r="K2548" s="28" t="str">
        <f>IF(記入用!J2548="","",ROUNDDOWN(記入用!J2548,0))</f>
        <v/>
      </c>
      <c r="M2548" s="28" t="str">
        <f>IF(記入用!K2548="","",記入用!K2548)</f>
        <v/>
      </c>
      <c r="O2548" s="28" t="str">
        <f>IF(記入用!M2548="","",記入用!M2548)</f>
        <v/>
      </c>
      <c r="Q2548" s="28" t="str">
        <f>IF(記入用!L2548="","",記入用!L2548)</f>
        <v/>
      </c>
      <c r="S2548" s="28" t="str">
        <f>IF(記入用!N2548="","",ROUNDUP(記入用!N2548,1))</f>
        <v/>
      </c>
      <c r="U2548" s="28" t="str">
        <f>IF(記入用!O2548="","",ROUNDDOWN(記入用!O2548,0))</f>
        <v/>
      </c>
      <c r="W2548" s="28" t="str">
        <f>IF(記入用!P2548="","",ROUNDDOWN(記入用!P2548,0))</f>
        <v/>
      </c>
    </row>
    <row r="2549" spans="1:23">
      <c r="A2549" s="28" t="str">
        <f>IF(記入用!A2549="","",記入用!A2549)</f>
        <v/>
      </c>
      <c r="B2549" s="28" t="str">
        <f>IF(記入用!B2549="","",記入用!B2549)</f>
        <v/>
      </c>
      <c r="C2549" s="28" t="str">
        <f>IF(記入用!C2549="","",記入用!C2549)</f>
        <v/>
      </c>
      <c r="D2549" s="28" t="str">
        <f>IF(記入用!D2549="","",記入用!D2549)</f>
        <v/>
      </c>
      <c r="E2549" s="28" t="str">
        <f>IF(記入用!E2549="","",記入用!E2549)</f>
        <v/>
      </c>
      <c r="F2549" s="28" t="str">
        <f>IF(記入用!F2549="","",記入用!F2549)</f>
        <v/>
      </c>
      <c r="G2549" s="28" t="str">
        <f>IF(OR(記入用!G2549=0,記入用!H2549=0),"",ROUND((記入用!G2549+記入用!H2549)/2,0))</f>
        <v/>
      </c>
      <c r="I2549" s="28" t="str">
        <f>IF(記入用!I2549="","",記入用!I2549)</f>
        <v/>
      </c>
      <c r="K2549" s="28" t="str">
        <f>IF(記入用!J2549="","",ROUNDDOWN(記入用!J2549,0))</f>
        <v/>
      </c>
      <c r="M2549" s="28" t="str">
        <f>IF(記入用!K2549="","",記入用!K2549)</f>
        <v/>
      </c>
      <c r="O2549" s="28" t="str">
        <f>IF(記入用!M2549="","",記入用!M2549)</f>
        <v/>
      </c>
      <c r="Q2549" s="28" t="str">
        <f>IF(記入用!L2549="","",記入用!L2549)</f>
        <v/>
      </c>
      <c r="S2549" s="28" t="str">
        <f>IF(記入用!N2549="","",ROUNDUP(記入用!N2549,1))</f>
        <v/>
      </c>
      <c r="U2549" s="28" t="str">
        <f>IF(記入用!O2549="","",ROUNDDOWN(記入用!O2549,0))</f>
        <v/>
      </c>
      <c r="W2549" s="28" t="str">
        <f>IF(記入用!P2549="","",ROUNDDOWN(記入用!P2549,0))</f>
        <v/>
      </c>
    </row>
    <row r="2550" spans="1:23">
      <c r="A2550" s="28" t="str">
        <f>IF(記入用!A2550="","",記入用!A2550)</f>
        <v/>
      </c>
      <c r="B2550" s="28" t="str">
        <f>IF(記入用!B2550="","",記入用!B2550)</f>
        <v/>
      </c>
      <c r="C2550" s="28" t="str">
        <f>IF(記入用!C2550="","",記入用!C2550)</f>
        <v/>
      </c>
      <c r="D2550" s="28" t="str">
        <f>IF(記入用!D2550="","",記入用!D2550)</f>
        <v/>
      </c>
      <c r="E2550" s="28" t="str">
        <f>IF(記入用!E2550="","",記入用!E2550)</f>
        <v/>
      </c>
      <c r="F2550" s="28" t="str">
        <f>IF(記入用!F2550="","",記入用!F2550)</f>
        <v/>
      </c>
      <c r="G2550" s="28" t="str">
        <f>IF(OR(記入用!G2550=0,記入用!H2550=0),"",ROUND((記入用!G2550+記入用!H2550)/2,0))</f>
        <v/>
      </c>
      <c r="I2550" s="28" t="str">
        <f>IF(記入用!I2550="","",記入用!I2550)</f>
        <v/>
      </c>
      <c r="K2550" s="28" t="str">
        <f>IF(記入用!J2550="","",ROUNDDOWN(記入用!J2550,0))</f>
        <v/>
      </c>
      <c r="M2550" s="28" t="str">
        <f>IF(記入用!K2550="","",記入用!K2550)</f>
        <v/>
      </c>
      <c r="O2550" s="28" t="str">
        <f>IF(記入用!M2550="","",記入用!M2550)</f>
        <v/>
      </c>
      <c r="Q2550" s="28" t="str">
        <f>IF(記入用!L2550="","",記入用!L2550)</f>
        <v/>
      </c>
      <c r="S2550" s="28" t="str">
        <f>IF(記入用!N2550="","",ROUNDUP(記入用!N2550,1))</f>
        <v/>
      </c>
      <c r="U2550" s="28" t="str">
        <f>IF(記入用!O2550="","",ROUNDDOWN(記入用!O2550,0))</f>
        <v/>
      </c>
      <c r="W2550" s="28" t="str">
        <f>IF(記入用!P2550="","",ROUNDDOWN(記入用!P2550,0))</f>
        <v/>
      </c>
    </row>
    <row r="2551" spans="1:23">
      <c r="A2551" s="28" t="str">
        <f>IF(記入用!A2551="","",記入用!A2551)</f>
        <v/>
      </c>
      <c r="B2551" s="28" t="str">
        <f>IF(記入用!B2551="","",記入用!B2551)</f>
        <v/>
      </c>
      <c r="C2551" s="28" t="str">
        <f>IF(記入用!C2551="","",記入用!C2551)</f>
        <v/>
      </c>
      <c r="D2551" s="28" t="str">
        <f>IF(記入用!D2551="","",記入用!D2551)</f>
        <v/>
      </c>
      <c r="E2551" s="28" t="str">
        <f>IF(記入用!E2551="","",記入用!E2551)</f>
        <v/>
      </c>
      <c r="F2551" s="28" t="str">
        <f>IF(記入用!F2551="","",記入用!F2551)</f>
        <v/>
      </c>
      <c r="G2551" s="28" t="str">
        <f>IF(OR(記入用!G2551=0,記入用!H2551=0),"",ROUND((記入用!G2551+記入用!H2551)/2,0))</f>
        <v/>
      </c>
      <c r="I2551" s="28" t="str">
        <f>IF(記入用!I2551="","",記入用!I2551)</f>
        <v/>
      </c>
      <c r="K2551" s="28" t="str">
        <f>IF(記入用!J2551="","",ROUNDDOWN(記入用!J2551,0))</f>
        <v/>
      </c>
      <c r="M2551" s="28" t="str">
        <f>IF(記入用!K2551="","",記入用!K2551)</f>
        <v/>
      </c>
      <c r="O2551" s="28" t="str">
        <f>IF(記入用!M2551="","",記入用!M2551)</f>
        <v/>
      </c>
      <c r="Q2551" s="28" t="str">
        <f>IF(記入用!L2551="","",記入用!L2551)</f>
        <v/>
      </c>
      <c r="S2551" s="28" t="str">
        <f>IF(記入用!N2551="","",ROUNDUP(記入用!N2551,1))</f>
        <v/>
      </c>
      <c r="U2551" s="28" t="str">
        <f>IF(記入用!O2551="","",ROUNDDOWN(記入用!O2551,0))</f>
        <v/>
      </c>
      <c r="W2551" s="28" t="str">
        <f>IF(記入用!P2551="","",ROUNDDOWN(記入用!P2551,0))</f>
        <v/>
      </c>
    </row>
    <row r="2552" spans="1:23">
      <c r="A2552" s="28" t="str">
        <f>IF(記入用!A2552="","",記入用!A2552)</f>
        <v/>
      </c>
      <c r="B2552" s="28" t="str">
        <f>IF(記入用!B2552="","",記入用!B2552)</f>
        <v/>
      </c>
      <c r="C2552" s="28" t="str">
        <f>IF(記入用!C2552="","",記入用!C2552)</f>
        <v/>
      </c>
      <c r="D2552" s="28" t="str">
        <f>IF(記入用!D2552="","",記入用!D2552)</f>
        <v/>
      </c>
      <c r="E2552" s="28" t="str">
        <f>IF(記入用!E2552="","",記入用!E2552)</f>
        <v/>
      </c>
      <c r="F2552" s="28" t="str">
        <f>IF(記入用!F2552="","",記入用!F2552)</f>
        <v/>
      </c>
      <c r="G2552" s="28" t="str">
        <f>IF(OR(記入用!G2552=0,記入用!H2552=0),"",ROUND((記入用!G2552+記入用!H2552)/2,0))</f>
        <v/>
      </c>
      <c r="I2552" s="28" t="str">
        <f>IF(記入用!I2552="","",記入用!I2552)</f>
        <v/>
      </c>
      <c r="K2552" s="28" t="str">
        <f>IF(記入用!J2552="","",ROUNDDOWN(記入用!J2552,0))</f>
        <v/>
      </c>
      <c r="M2552" s="28" t="str">
        <f>IF(記入用!K2552="","",記入用!K2552)</f>
        <v/>
      </c>
      <c r="O2552" s="28" t="str">
        <f>IF(記入用!M2552="","",記入用!M2552)</f>
        <v/>
      </c>
      <c r="Q2552" s="28" t="str">
        <f>IF(記入用!L2552="","",記入用!L2552)</f>
        <v/>
      </c>
      <c r="S2552" s="28" t="str">
        <f>IF(記入用!N2552="","",ROUNDUP(記入用!N2552,1))</f>
        <v/>
      </c>
      <c r="U2552" s="28" t="str">
        <f>IF(記入用!O2552="","",ROUNDDOWN(記入用!O2552,0))</f>
        <v/>
      </c>
      <c r="W2552" s="28" t="str">
        <f>IF(記入用!P2552="","",ROUNDDOWN(記入用!P2552,0))</f>
        <v/>
      </c>
    </row>
    <row r="2553" spans="1:23">
      <c r="A2553" s="28" t="str">
        <f>IF(記入用!A2553="","",記入用!A2553)</f>
        <v/>
      </c>
      <c r="B2553" s="28" t="str">
        <f>IF(記入用!B2553="","",記入用!B2553)</f>
        <v/>
      </c>
      <c r="C2553" s="28" t="str">
        <f>IF(記入用!C2553="","",記入用!C2553)</f>
        <v/>
      </c>
      <c r="D2553" s="28" t="str">
        <f>IF(記入用!D2553="","",記入用!D2553)</f>
        <v/>
      </c>
      <c r="E2553" s="28" t="str">
        <f>IF(記入用!E2553="","",記入用!E2553)</f>
        <v/>
      </c>
      <c r="F2553" s="28" t="str">
        <f>IF(記入用!F2553="","",記入用!F2553)</f>
        <v/>
      </c>
      <c r="G2553" s="28" t="str">
        <f>IF(OR(記入用!G2553=0,記入用!H2553=0),"",ROUND((記入用!G2553+記入用!H2553)/2,0))</f>
        <v/>
      </c>
      <c r="I2553" s="28" t="str">
        <f>IF(記入用!I2553="","",記入用!I2553)</f>
        <v/>
      </c>
      <c r="K2553" s="28" t="str">
        <f>IF(記入用!J2553="","",ROUNDDOWN(記入用!J2553,0))</f>
        <v/>
      </c>
      <c r="M2553" s="28" t="str">
        <f>IF(記入用!K2553="","",記入用!K2553)</f>
        <v/>
      </c>
      <c r="O2553" s="28" t="str">
        <f>IF(記入用!M2553="","",記入用!M2553)</f>
        <v/>
      </c>
      <c r="Q2553" s="28" t="str">
        <f>IF(記入用!L2553="","",記入用!L2553)</f>
        <v/>
      </c>
      <c r="S2553" s="28" t="str">
        <f>IF(記入用!N2553="","",ROUNDUP(記入用!N2553,1))</f>
        <v/>
      </c>
      <c r="U2553" s="28" t="str">
        <f>IF(記入用!O2553="","",ROUNDDOWN(記入用!O2553,0))</f>
        <v/>
      </c>
      <c r="W2553" s="28" t="str">
        <f>IF(記入用!P2553="","",ROUNDDOWN(記入用!P2553,0))</f>
        <v/>
      </c>
    </row>
    <row r="2554" spans="1:23">
      <c r="A2554" s="28" t="str">
        <f>IF(記入用!A2554="","",記入用!A2554)</f>
        <v/>
      </c>
      <c r="B2554" s="28" t="str">
        <f>IF(記入用!B2554="","",記入用!B2554)</f>
        <v/>
      </c>
      <c r="C2554" s="28" t="str">
        <f>IF(記入用!C2554="","",記入用!C2554)</f>
        <v/>
      </c>
      <c r="D2554" s="28" t="str">
        <f>IF(記入用!D2554="","",記入用!D2554)</f>
        <v/>
      </c>
      <c r="E2554" s="28" t="str">
        <f>IF(記入用!E2554="","",記入用!E2554)</f>
        <v/>
      </c>
      <c r="F2554" s="28" t="str">
        <f>IF(記入用!F2554="","",記入用!F2554)</f>
        <v/>
      </c>
      <c r="G2554" s="28" t="str">
        <f>IF(OR(記入用!G2554=0,記入用!H2554=0),"",ROUND((記入用!G2554+記入用!H2554)/2,0))</f>
        <v/>
      </c>
      <c r="I2554" s="28" t="str">
        <f>IF(記入用!I2554="","",記入用!I2554)</f>
        <v/>
      </c>
      <c r="K2554" s="28" t="str">
        <f>IF(記入用!J2554="","",ROUNDDOWN(記入用!J2554,0))</f>
        <v/>
      </c>
      <c r="M2554" s="28" t="str">
        <f>IF(記入用!K2554="","",記入用!K2554)</f>
        <v/>
      </c>
      <c r="O2554" s="28" t="str">
        <f>IF(記入用!M2554="","",記入用!M2554)</f>
        <v/>
      </c>
      <c r="Q2554" s="28" t="str">
        <f>IF(記入用!L2554="","",記入用!L2554)</f>
        <v/>
      </c>
      <c r="S2554" s="28" t="str">
        <f>IF(記入用!N2554="","",ROUNDUP(記入用!N2554,1))</f>
        <v/>
      </c>
      <c r="U2554" s="28" t="str">
        <f>IF(記入用!O2554="","",ROUNDDOWN(記入用!O2554,0))</f>
        <v/>
      </c>
      <c r="W2554" s="28" t="str">
        <f>IF(記入用!P2554="","",ROUNDDOWN(記入用!P2554,0))</f>
        <v/>
      </c>
    </row>
    <row r="2555" spans="1:23">
      <c r="A2555" s="28" t="str">
        <f>IF(記入用!A2555="","",記入用!A2555)</f>
        <v/>
      </c>
      <c r="B2555" s="28" t="str">
        <f>IF(記入用!B2555="","",記入用!B2555)</f>
        <v/>
      </c>
      <c r="C2555" s="28" t="str">
        <f>IF(記入用!C2555="","",記入用!C2555)</f>
        <v/>
      </c>
      <c r="D2555" s="28" t="str">
        <f>IF(記入用!D2555="","",記入用!D2555)</f>
        <v/>
      </c>
      <c r="E2555" s="28" t="str">
        <f>IF(記入用!E2555="","",記入用!E2555)</f>
        <v/>
      </c>
      <c r="F2555" s="28" t="str">
        <f>IF(記入用!F2555="","",記入用!F2555)</f>
        <v/>
      </c>
      <c r="G2555" s="28" t="str">
        <f>IF(OR(記入用!G2555=0,記入用!H2555=0),"",ROUND((記入用!G2555+記入用!H2555)/2,0))</f>
        <v/>
      </c>
      <c r="I2555" s="28" t="str">
        <f>IF(記入用!I2555="","",記入用!I2555)</f>
        <v/>
      </c>
      <c r="K2555" s="28" t="str">
        <f>IF(記入用!J2555="","",ROUNDDOWN(記入用!J2555,0))</f>
        <v/>
      </c>
      <c r="M2555" s="28" t="str">
        <f>IF(記入用!K2555="","",記入用!K2555)</f>
        <v/>
      </c>
      <c r="O2555" s="28" t="str">
        <f>IF(記入用!M2555="","",記入用!M2555)</f>
        <v/>
      </c>
      <c r="Q2555" s="28" t="str">
        <f>IF(記入用!L2555="","",記入用!L2555)</f>
        <v/>
      </c>
      <c r="S2555" s="28" t="str">
        <f>IF(記入用!N2555="","",ROUNDUP(記入用!N2555,1))</f>
        <v/>
      </c>
      <c r="U2555" s="28" t="str">
        <f>IF(記入用!O2555="","",ROUNDDOWN(記入用!O2555,0))</f>
        <v/>
      </c>
      <c r="W2555" s="28" t="str">
        <f>IF(記入用!P2555="","",ROUNDDOWN(記入用!P2555,0))</f>
        <v/>
      </c>
    </row>
    <row r="2556" spans="1:23">
      <c r="A2556" s="28" t="str">
        <f>IF(記入用!A2556="","",記入用!A2556)</f>
        <v/>
      </c>
      <c r="B2556" s="28" t="str">
        <f>IF(記入用!B2556="","",記入用!B2556)</f>
        <v/>
      </c>
      <c r="C2556" s="28" t="str">
        <f>IF(記入用!C2556="","",記入用!C2556)</f>
        <v/>
      </c>
      <c r="D2556" s="28" t="str">
        <f>IF(記入用!D2556="","",記入用!D2556)</f>
        <v/>
      </c>
      <c r="E2556" s="28" t="str">
        <f>IF(記入用!E2556="","",記入用!E2556)</f>
        <v/>
      </c>
      <c r="F2556" s="28" t="str">
        <f>IF(記入用!F2556="","",記入用!F2556)</f>
        <v/>
      </c>
      <c r="G2556" s="28" t="str">
        <f>IF(OR(記入用!G2556=0,記入用!H2556=0),"",ROUND((記入用!G2556+記入用!H2556)/2,0))</f>
        <v/>
      </c>
      <c r="I2556" s="28" t="str">
        <f>IF(記入用!I2556="","",記入用!I2556)</f>
        <v/>
      </c>
      <c r="K2556" s="28" t="str">
        <f>IF(記入用!J2556="","",ROUNDDOWN(記入用!J2556,0))</f>
        <v/>
      </c>
      <c r="M2556" s="28" t="str">
        <f>IF(記入用!K2556="","",記入用!K2556)</f>
        <v/>
      </c>
      <c r="O2556" s="28" t="str">
        <f>IF(記入用!M2556="","",記入用!M2556)</f>
        <v/>
      </c>
      <c r="Q2556" s="28" t="str">
        <f>IF(記入用!L2556="","",記入用!L2556)</f>
        <v/>
      </c>
      <c r="S2556" s="28" t="str">
        <f>IF(記入用!N2556="","",ROUNDUP(記入用!N2556,1))</f>
        <v/>
      </c>
      <c r="U2556" s="28" t="str">
        <f>IF(記入用!O2556="","",ROUNDDOWN(記入用!O2556,0))</f>
        <v/>
      </c>
      <c r="W2556" s="28" t="str">
        <f>IF(記入用!P2556="","",ROUNDDOWN(記入用!P2556,0))</f>
        <v/>
      </c>
    </row>
    <row r="2557" spans="1:23">
      <c r="A2557" s="28" t="str">
        <f>IF(記入用!A2557="","",記入用!A2557)</f>
        <v/>
      </c>
      <c r="B2557" s="28" t="str">
        <f>IF(記入用!B2557="","",記入用!B2557)</f>
        <v/>
      </c>
      <c r="C2557" s="28" t="str">
        <f>IF(記入用!C2557="","",記入用!C2557)</f>
        <v/>
      </c>
      <c r="D2557" s="28" t="str">
        <f>IF(記入用!D2557="","",記入用!D2557)</f>
        <v/>
      </c>
      <c r="E2557" s="28" t="str">
        <f>IF(記入用!E2557="","",記入用!E2557)</f>
        <v/>
      </c>
      <c r="F2557" s="28" t="str">
        <f>IF(記入用!F2557="","",記入用!F2557)</f>
        <v/>
      </c>
      <c r="G2557" s="28" t="str">
        <f>IF(OR(記入用!G2557=0,記入用!H2557=0),"",ROUND((記入用!G2557+記入用!H2557)/2,0))</f>
        <v/>
      </c>
      <c r="I2557" s="28" t="str">
        <f>IF(記入用!I2557="","",記入用!I2557)</f>
        <v/>
      </c>
      <c r="K2557" s="28" t="str">
        <f>IF(記入用!J2557="","",ROUNDDOWN(記入用!J2557,0))</f>
        <v/>
      </c>
      <c r="M2557" s="28" t="str">
        <f>IF(記入用!K2557="","",記入用!K2557)</f>
        <v/>
      </c>
      <c r="O2557" s="28" t="str">
        <f>IF(記入用!M2557="","",記入用!M2557)</f>
        <v/>
      </c>
      <c r="Q2557" s="28" t="str">
        <f>IF(記入用!L2557="","",記入用!L2557)</f>
        <v/>
      </c>
      <c r="S2557" s="28" t="str">
        <f>IF(記入用!N2557="","",ROUNDUP(記入用!N2557,1))</f>
        <v/>
      </c>
      <c r="U2557" s="28" t="str">
        <f>IF(記入用!O2557="","",ROUNDDOWN(記入用!O2557,0))</f>
        <v/>
      </c>
      <c r="W2557" s="28" t="str">
        <f>IF(記入用!P2557="","",ROUNDDOWN(記入用!P2557,0))</f>
        <v/>
      </c>
    </row>
    <row r="2558" spans="1:23">
      <c r="A2558" s="28" t="str">
        <f>IF(記入用!A2558="","",記入用!A2558)</f>
        <v/>
      </c>
      <c r="B2558" s="28" t="str">
        <f>IF(記入用!B2558="","",記入用!B2558)</f>
        <v/>
      </c>
      <c r="C2558" s="28" t="str">
        <f>IF(記入用!C2558="","",記入用!C2558)</f>
        <v/>
      </c>
      <c r="D2558" s="28" t="str">
        <f>IF(記入用!D2558="","",記入用!D2558)</f>
        <v/>
      </c>
      <c r="E2558" s="28" t="str">
        <f>IF(記入用!E2558="","",記入用!E2558)</f>
        <v/>
      </c>
      <c r="F2558" s="28" t="str">
        <f>IF(記入用!F2558="","",記入用!F2558)</f>
        <v/>
      </c>
      <c r="G2558" s="28" t="str">
        <f>IF(OR(記入用!G2558=0,記入用!H2558=0),"",ROUND((記入用!G2558+記入用!H2558)/2,0))</f>
        <v/>
      </c>
      <c r="I2558" s="28" t="str">
        <f>IF(記入用!I2558="","",記入用!I2558)</f>
        <v/>
      </c>
      <c r="K2558" s="28" t="str">
        <f>IF(記入用!J2558="","",ROUNDDOWN(記入用!J2558,0))</f>
        <v/>
      </c>
      <c r="M2558" s="28" t="str">
        <f>IF(記入用!K2558="","",記入用!K2558)</f>
        <v/>
      </c>
      <c r="O2558" s="28" t="str">
        <f>IF(記入用!M2558="","",記入用!M2558)</f>
        <v/>
      </c>
      <c r="Q2558" s="28" t="str">
        <f>IF(記入用!L2558="","",記入用!L2558)</f>
        <v/>
      </c>
      <c r="S2558" s="28" t="str">
        <f>IF(記入用!N2558="","",ROUNDUP(記入用!N2558,1))</f>
        <v/>
      </c>
      <c r="U2558" s="28" t="str">
        <f>IF(記入用!O2558="","",ROUNDDOWN(記入用!O2558,0))</f>
        <v/>
      </c>
      <c r="W2558" s="28" t="str">
        <f>IF(記入用!P2558="","",ROUNDDOWN(記入用!P2558,0))</f>
        <v/>
      </c>
    </row>
    <row r="2559" spans="1:23">
      <c r="A2559" s="28" t="str">
        <f>IF(記入用!A2559="","",記入用!A2559)</f>
        <v/>
      </c>
      <c r="B2559" s="28" t="str">
        <f>IF(記入用!B2559="","",記入用!B2559)</f>
        <v/>
      </c>
      <c r="C2559" s="28" t="str">
        <f>IF(記入用!C2559="","",記入用!C2559)</f>
        <v/>
      </c>
      <c r="D2559" s="28" t="str">
        <f>IF(記入用!D2559="","",記入用!D2559)</f>
        <v/>
      </c>
      <c r="E2559" s="28" t="str">
        <f>IF(記入用!E2559="","",記入用!E2559)</f>
        <v/>
      </c>
      <c r="F2559" s="28" t="str">
        <f>IF(記入用!F2559="","",記入用!F2559)</f>
        <v/>
      </c>
      <c r="G2559" s="28" t="str">
        <f>IF(OR(記入用!G2559=0,記入用!H2559=0),"",ROUND((記入用!G2559+記入用!H2559)/2,0))</f>
        <v/>
      </c>
      <c r="I2559" s="28" t="str">
        <f>IF(記入用!I2559="","",記入用!I2559)</f>
        <v/>
      </c>
      <c r="K2559" s="28" t="str">
        <f>IF(記入用!J2559="","",ROUNDDOWN(記入用!J2559,0))</f>
        <v/>
      </c>
      <c r="M2559" s="28" t="str">
        <f>IF(記入用!K2559="","",記入用!K2559)</f>
        <v/>
      </c>
      <c r="O2559" s="28" t="str">
        <f>IF(記入用!M2559="","",記入用!M2559)</f>
        <v/>
      </c>
      <c r="Q2559" s="28" t="str">
        <f>IF(記入用!L2559="","",記入用!L2559)</f>
        <v/>
      </c>
      <c r="S2559" s="28" t="str">
        <f>IF(記入用!N2559="","",ROUNDUP(記入用!N2559,1))</f>
        <v/>
      </c>
      <c r="U2559" s="28" t="str">
        <f>IF(記入用!O2559="","",ROUNDDOWN(記入用!O2559,0))</f>
        <v/>
      </c>
      <c r="W2559" s="28" t="str">
        <f>IF(記入用!P2559="","",ROUNDDOWN(記入用!P2559,0))</f>
        <v/>
      </c>
    </row>
    <row r="2560" spans="1:23">
      <c r="A2560" s="28" t="str">
        <f>IF(記入用!A2560="","",記入用!A2560)</f>
        <v/>
      </c>
      <c r="B2560" s="28" t="str">
        <f>IF(記入用!B2560="","",記入用!B2560)</f>
        <v/>
      </c>
      <c r="C2560" s="28" t="str">
        <f>IF(記入用!C2560="","",記入用!C2560)</f>
        <v/>
      </c>
      <c r="D2560" s="28" t="str">
        <f>IF(記入用!D2560="","",記入用!D2560)</f>
        <v/>
      </c>
      <c r="E2560" s="28" t="str">
        <f>IF(記入用!E2560="","",記入用!E2560)</f>
        <v/>
      </c>
      <c r="F2560" s="28" t="str">
        <f>IF(記入用!F2560="","",記入用!F2560)</f>
        <v/>
      </c>
      <c r="G2560" s="28" t="str">
        <f>IF(OR(記入用!G2560=0,記入用!H2560=0),"",ROUND((記入用!G2560+記入用!H2560)/2,0))</f>
        <v/>
      </c>
      <c r="I2560" s="28" t="str">
        <f>IF(記入用!I2560="","",記入用!I2560)</f>
        <v/>
      </c>
      <c r="K2560" s="28" t="str">
        <f>IF(記入用!J2560="","",ROUNDDOWN(記入用!J2560,0))</f>
        <v/>
      </c>
      <c r="M2560" s="28" t="str">
        <f>IF(記入用!K2560="","",記入用!K2560)</f>
        <v/>
      </c>
      <c r="O2560" s="28" t="str">
        <f>IF(記入用!M2560="","",記入用!M2560)</f>
        <v/>
      </c>
      <c r="Q2560" s="28" t="str">
        <f>IF(記入用!L2560="","",記入用!L2560)</f>
        <v/>
      </c>
      <c r="S2560" s="28" t="str">
        <f>IF(記入用!N2560="","",ROUNDUP(記入用!N2560,1))</f>
        <v/>
      </c>
      <c r="U2560" s="28" t="str">
        <f>IF(記入用!O2560="","",ROUNDDOWN(記入用!O2560,0))</f>
        <v/>
      </c>
      <c r="W2560" s="28" t="str">
        <f>IF(記入用!P2560="","",ROUNDDOWN(記入用!P2560,0))</f>
        <v/>
      </c>
    </row>
    <row r="2561" spans="1:23">
      <c r="A2561" s="28" t="str">
        <f>IF(記入用!A2561="","",記入用!A2561)</f>
        <v/>
      </c>
      <c r="B2561" s="28" t="str">
        <f>IF(記入用!B2561="","",記入用!B2561)</f>
        <v/>
      </c>
      <c r="C2561" s="28" t="str">
        <f>IF(記入用!C2561="","",記入用!C2561)</f>
        <v/>
      </c>
      <c r="D2561" s="28" t="str">
        <f>IF(記入用!D2561="","",記入用!D2561)</f>
        <v/>
      </c>
      <c r="E2561" s="28" t="str">
        <f>IF(記入用!E2561="","",記入用!E2561)</f>
        <v/>
      </c>
      <c r="F2561" s="28" t="str">
        <f>IF(記入用!F2561="","",記入用!F2561)</f>
        <v/>
      </c>
      <c r="G2561" s="28" t="str">
        <f>IF(OR(記入用!G2561=0,記入用!H2561=0),"",ROUND((記入用!G2561+記入用!H2561)/2,0))</f>
        <v/>
      </c>
      <c r="I2561" s="28" t="str">
        <f>IF(記入用!I2561="","",記入用!I2561)</f>
        <v/>
      </c>
      <c r="K2561" s="28" t="str">
        <f>IF(記入用!J2561="","",ROUNDDOWN(記入用!J2561,0))</f>
        <v/>
      </c>
      <c r="M2561" s="28" t="str">
        <f>IF(記入用!K2561="","",記入用!K2561)</f>
        <v/>
      </c>
      <c r="O2561" s="28" t="str">
        <f>IF(記入用!M2561="","",記入用!M2561)</f>
        <v/>
      </c>
      <c r="Q2561" s="28" t="str">
        <f>IF(記入用!L2561="","",記入用!L2561)</f>
        <v/>
      </c>
      <c r="S2561" s="28" t="str">
        <f>IF(記入用!N2561="","",ROUNDUP(記入用!N2561,1))</f>
        <v/>
      </c>
      <c r="U2561" s="28" t="str">
        <f>IF(記入用!O2561="","",ROUNDDOWN(記入用!O2561,0))</f>
        <v/>
      </c>
      <c r="W2561" s="28" t="str">
        <f>IF(記入用!P2561="","",ROUNDDOWN(記入用!P2561,0))</f>
        <v/>
      </c>
    </row>
    <row r="2562" spans="1:23">
      <c r="A2562" s="28" t="str">
        <f>IF(記入用!A2562="","",記入用!A2562)</f>
        <v/>
      </c>
      <c r="B2562" s="28" t="str">
        <f>IF(記入用!B2562="","",記入用!B2562)</f>
        <v/>
      </c>
      <c r="C2562" s="28" t="str">
        <f>IF(記入用!C2562="","",記入用!C2562)</f>
        <v/>
      </c>
      <c r="D2562" s="28" t="str">
        <f>IF(記入用!D2562="","",記入用!D2562)</f>
        <v/>
      </c>
      <c r="E2562" s="28" t="str">
        <f>IF(記入用!E2562="","",記入用!E2562)</f>
        <v/>
      </c>
      <c r="F2562" s="28" t="str">
        <f>IF(記入用!F2562="","",記入用!F2562)</f>
        <v/>
      </c>
      <c r="G2562" s="28" t="str">
        <f>IF(OR(記入用!G2562=0,記入用!H2562=0),"",ROUND((記入用!G2562+記入用!H2562)/2,0))</f>
        <v/>
      </c>
      <c r="I2562" s="28" t="str">
        <f>IF(記入用!I2562="","",記入用!I2562)</f>
        <v/>
      </c>
      <c r="K2562" s="28" t="str">
        <f>IF(記入用!J2562="","",ROUNDDOWN(記入用!J2562,0))</f>
        <v/>
      </c>
      <c r="M2562" s="28" t="str">
        <f>IF(記入用!K2562="","",記入用!K2562)</f>
        <v/>
      </c>
      <c r="O2562" s="28" t="str">
        <f>IF(記入用!M2562="","",記入用!M2562)</f>
        <v/>
      </c>
      <c r="Q2562" s="28" t="str">
        <f>IF(記入用!L2562="","",記入用!L2562)</f>
        <v/>
      </c>
      <c r="S2562" s="28" t="str">
        <f>IF(記入用!N2562="","",ROUNDUP(記入用!N2562,1))</f>
        <v/>
      </c>
      <c r="U2562" s="28" t="str">
        <f>IF(記入用!O2562="","",ROUNDDOWN(記入用!O2562,0))</f>
        <v/>
      </c>
      <c r="W2562" s="28" t="str">
        <f>IF(記入用!P2562="","",ROUNDDOWN(記入用!P2562,0))</f>
        <v/>
      </c>
    </row>
    <row r="2563" spans="1:23">
      <c r="A2563" s="28" t="str">
        <f>IF(記入用!A2563="","",記入用!A2563)</f>
        <v/>
      </c>
      <c r="B2563" s="28" t="str">
        <f>IF(記入用!B2563="","",記入用!B2563)</f>
        <v/>
      </c>
      <c r="C2563" s="28" t="str">
        <f>IF(記入用!C2563="","",記入用!C2563)</f>
        <v/>
      </c>
      <c r="D2563" s="28" t="str">
        <f>IF(記入用!D2563="","",記入用!D2563)</f>
        <v/>
      </c>
      <c r="E2563" s="28" t="str">
        <f>IF(記入用!E2563="","",記入用!E2563)</f>
        <v/>
      </c>
      <c r="F2563" s="28" t="str">
        <f>IF(記入用!F2563="","",記入用!F2563)</f>
        <v/>
      </c>
      <c r="G2563" s="28" t="str">
        <f>IF(OR(記入用!G2563=0,記入用!H2563=0),"",ROUND((記入用!G2563+記入用!H2563)/2,0))</f>
        <v/>
      </c>
      <c r="I2563" s="28" t="str">
        <f>IF(記入用!I2563="","",記入用!I2563)</f>
        <v/>
      </c>
      <c r="K2563" s="28" t="str">
        <f>IF(記入用!J2563="","",ROUNDDOWN(記入用!J2563,0))</f>
        <v/>
      </c>
      <c r="M2563" s="28" t="str">
        <f>IF(記入用!K2563="","",記入用!K2563)</f>
        <v/>
      </c>
      <c r="O2563" s="28" t="str">
        <f>IF(記入用!M2563="","",記入用!M2563)</f>
        <v/>
      </c>
      <c r="Q2563" s="28" t="str">
        <f>IF(記入用!L2563="","",記入用!L2563)</f>
        <v/>
      </c>
      <c r="S2563" s="28" t="str">
        <f>IF(記入用!N2563="","",ROUNDUP(記入用!N2563,1))</f>
        <v/>
      </c>
      <c r="U2563" s="28" t="str">
        <f>IF(記入用!O2563="","",ROUNDDOWN(記入用!O2563,0))</f>
        <v/>
      </c>
      <c r="W2563" s="28" t="str">
        <f>IF(記入用!P2563="","",ROUNDDOWN(記入用!P2563,0))</f>
        <v/>
      </c>
    </row>
    <row r="2564" spans="1:23">
      <c r="A2564" s="28" t="str">
        <f>IF(記入用!A2564="","",記入用!A2564)</f>
        <v/>
      </c>
      <c r="B2564" s="28" t="str">
        <f>IF(記入用!B2564="","",記入用!B2564)</f>
        <v/>
      </c>
      <c r="C2564" s="28" t="str">
        <f>IF(記入用!C2564="","",記入用!C2564)</f>
        <v/>
      </c>
      <c r="D2564" s="28" t="str">
        <f>IF(記入用!D2564="","",記入用!D2564)</f>
        <v/>
      </c>
      <c r="E2564" s="28" t="str">
        <f>IF(記入用!E2564="","",記入用!E2564)</f>
        <v/>
      </c>
      <c r="F2564" s="28" t="str">
        <f>IF(記入用!F2564="","",記入用!F2564)</f>
        <v/>
      </c>
      <c r="G2564" s="28" t="str">
        <f>IF(OR(記入用!G2564=0,記入用!H2564=0),"",ROUND((記入用!G2564+記入用!H2564)/2,0))</f>
        <v/>
      </c>
      <c r="I2564" s="28" t="str">
        <f>IF(記入用!I2564="","",記入用!I2564)</f>
        <v/>
      </c>
      <c r="K2564" s="28" t="str">
        <f>IF(記入用!J2564="","",ROUNDDOWN(記入用!J2564,0))</f>
        <v/>
      </c>
      <c r="M2564" s="28" t="str">
        <f>IF(記入用!K2564="","",記入用!K2564)</f>
        <v/>
      </c>
      <c r="O2564" s="28" t="str">
        <f>IF(記入用!M2564="","",記入用!M2564)</f>
        <v/>
      </c>
      <c r="Q2564" s="28" t="str">
        <f>IF(記入用!L2564="","",記入用!L2564)</f>
        <v/>
      </c>
      <c r="S2564" s="28" t="str">
        <f>IF(記入用!N2564="","",ROUNDUP(記入用!N2564,1))</f>
        <v/>
      </c>
      <c r="U2564" s="28" t="str">
        <f>IF(記入用!O2564="","",ROUNDDOWN(記入用!O2564,0))</f>
        <v/>
      </c>
      <c r="W2564" s="28" t="str">
        <f>IF(記入用!P2564="","",ROUNDDOWN(記入用!P2564,0))</f>
        <v/>
      </c>
    </row>
    <row r="2565" spans="1:23">
      <c r="A2565" s="28" t="str">
        <f>IF(記入用!A2565="","",記入用!A2565)</f>
        <v/>
      </c>
      <c r="B2565" s="28" t="str">
        <f>IF(記入用!B2565="","",記入用!B2565)</f>
        <v/>
      </c>
      <c r="C2565" s="28" t="str">
        <f>IF(記入用!C2565="","",記入用!C2565)</f>
        <v/>
      </c>
      <c r="D2565" s="28" t="str">
        <f>IF(記入用!D2565="","",記入用!D2565)</f>
        <v/>
      </c>
      <c r="E2565" s="28" t="str">
        <f>IF(記入用!E2565="","",記入用!E2565)</f>
        <v/>
      </c>
      <c r="F2565" s="28" t="str">
        <f>IF(記入用!F2565="","",記入用!F2565)</f>
        <v/>
      </c>
      <c r="G2565" s="28" t="str">
        <f>IF(OR(記入用!G2565=0,記入用!H2565=0),"",ROUND((記入用!G2565+記入用!H2565)/2,0))</f>
        <v/>
      </c>
      <c r="I2565" s="28" t="str">
        <f>IF(記入用!I2565="","",記入用!I2565)</f>
        <v/>
      </c>
      <c r="K2565" s="28" t="str">
        <f>IF(記入用!J2565="","",ROUNDDOWN(記入用!J2565,0))</f>
        <v/>
      </c>
      <c r="M2565" s="28" t="str">
        <f>IF(記入用!K2565="","",記入用!K2565)</f>
        <v/>
      </c>
      <c r="O2565" s="28" t="str">
        <f>IF(記入用!M2565="","",記入用!M2565)</f>
        <v/>
      </c>
      <c r="Q2565" s="28" t="str">
        <f>IF(記入用!L2565="","",記入用!L2565)</f>
        <v/>
      </c>
      <c r="S2565" s="28" t="str">
        <f>IF(記入用!N2565="","",ROUNDUP(記入用!N2565,1))</f>
        <v/>
      </c>
      <c r="U2565" s="28" t="str">
        <f>IF(記入用!O2565="","",ROUNDDOWN(記入用!O2565,0))</f>
        <v/>
      </c>
      <c r="W2565" s="28" t="str">
        <f>IF(記入用!P2565="","",ROUNDDOWN(記入用!P2565,0))</f>
        <v/>
      </c>
    </row>
    <row r="2566" spans="1:23">
      <c r="A2566" s="28" t="str">
        <f>IF(記入用!A2566="","",記入用!A2566)</f>
        <v/>
      </c>
      <c r="B2566" s="28" t="str">
        <f>IF(記入用!B2566="","",記入用!B2566)</f>
        <v/>
      </c>
      <c r="C2566" s="28" t="str">
        <f>IF(記入用!C2566="","",記入用!C2566)</f>
        <v/>
      </c>
      <c r="D2566" s="28" t="str">
        <f>IF(記入用!D2566="","",記入用!D2566)</f>
        <v/>
      </c>
      <c r="E2566" s="28" t="str">
        <f>IF(記入用!E2566="","",記入用!E2566)</f>
        <v/>
      </c>
      <c r="F2566" s="28" t="str">
        <f>IF(記入用!F2566="","",記入用!F2566)</f>
        <v/>
      </c>
      <c r="G2566" s="28" t="str">
        <f>IF(OR(記入用!G2566=0,記入用!H2566=0),"",ROUND((記入用!G2566+記入用!H2566)/2,0))</f>
        <v/>
      </c>
      <c r="I2566" s="28" t="str">
        <f>IF(記入用!I2566="","",記入用!I2566)</f>
        <v/>
      </c>
      <c r="K2566" s="28" t="str">
        <f>IF(記入用!J2566="","",ROUNDDOWN(記入用!J2566,0))</f>
        <v/>
      </c>
      <c r="M2566" s="28" t="str">
        <f>IF(記入用!K2566="","",記入用!K2566)</f>
        <v/>
      </c>
      <c r="O2566" s="28" t="str">
        <f>IF(記入用!M2566="","",記入用!M2566)</f>
        <v/>
      </c>
      <c r="Q2566" s="28" t="str">
        <f>IF(記入用!L2566="","",記入用!L2566)</f>
        <v/>
      </c>
      <c r="S2566" s="28" t="str">
        <f>IF(記入用!N2566="","",ROUNDUP(記入用!N2566,1))</f>
        <v/>
      </c>
      <c r="U2566" s="28" t="str">
        <f>IF(記入用!O2566="","",ROUNDDOWN(記入用!O2566,0))</f>
        <v/>
      </c>
      <c r="W2566" s="28" t="str">
        <f>IF(記入用!P2566="","",ROUNDDOWN(記入用!P2566,0))</f>
        <v/>
      </c>
    </row>
    <row r="2567" spans="1:23">
      <c r="A2567" s="28" t="str">
        <f>IF(記入用!A2567="","",記入用!A2567)</f>
        <v/>
      </c>
      <c r="B2567" s="28" t="str">
        <f>IF(記入用!B2567="","",記入用!B2567)</f>
        <v/>
      </c>
      <c r="C2567" s="28" t="str">
        <f>IF(記入用!C2567="","",記入用!C2567)</f>
        <v/>
      </c>
      <c r="D2567" s="28" t="str">
        <f>IF(記入用!D2567="","",記入用!D2567)</f>
        <v/>
      </c>
      <c r="E2567" s="28" t="str">
        <f>IF(記入用!E2567="","",記入用!E2567)</f>
        <v/>
      </c>
      <c r="F2567" s="28" t="str">
        <f>IF(記入用!F2567="","",記入用!F2567)</f>
        <v/>
      </c>
      <c r="G2567" s="28" t="str">
        <f>IF(OR(記入用!G2567=0,記入用!H2567=0),"",ROUND((記入用!G2567+記入用!H2567)/2,0))</f>
        <v/>
      </c>
      <c r="I2567" s="28" t="str">
        <f>IF(記入用!I2567="","",記入用!I2567)</f>
        <v/>
      </c>
      <c r="K2567" s="28" t="str">
        <f>IF(記入用!J2567="","",ROUNDDOWN(記入用!J2567,0))</f>
        <v/>
      </c>
      <c r="M2567" s="28" t="str">
        <f>IF(記入用!K2567="","",記入用!K2567)</f>
        <v/>
      </c>
      <c r="O2567" s="28" t="str">
        <f>IF(記入用!M2567="","",記入用!M2567)</f>
        <v/>
      </c>
      <c r="Q2567" s="28" t="str">
        <f>IF(記入用!L2567="","",記入用!L2567)</f>
        <v/>
      </c>
      <c r="S2567" s="28" t="str">
        <f>IF(記入用!N2567="","",ROUNDUP(記入用!N2567,1))</f>
        <v/>
      </c>
      <c r="U2567" s="28" t="str">
        <f>IF(記入用!O2567="","",ROUNDDOWN(記入用!O2567,0))</f>
        <v/>
      </c>
      <c r="W2567" s="28" t="str">
        <f>IF(記入用!P2567="","",ROUNDDOWN(記入用!P2567,0))</f>
        <v/>
      </c>
    </row>
    <row r="2568" spans="1:23">
      <c r="A2568" s="28" t="str">
        <f>IF(記入用!A2568="","",記入用!A2568)</f>
        <v/>
      </c>
      <c r="B2568" s="28" t="str">
        <f>IF(記入用!B2568="","",記入用!B2568)</f>
        <v/>
      </c>
      <c r="C2568" s="28" t="str">
        <f>IF(記入用!C2568="","",記入用!C2568)</f>
        <v/>
      </c>
      <c r="D2568" s="28" t="str">
        <f>IF(記入用!D2568="","",記入用!D2568)</f>
        <v/>
      </c>
      <c r="E2568" s="28" t="str">
        <f>IF(記入用!E2568="","",記入用!E2568)</f>
        <v/>
      </c>
      <c r="F2568" s="28" t="str">
        <f>IF(記入用!F2568="","",記入用!F2568)</f>
        <v/>
      </c>
      <c r="G2568" s="28" t="str">
        <f>IF(OR(記入用!G2568=0,記入用!H2568=0),"",ROUND((記入用!G2568+記入用!H2568)/2,0))</f>
        <v/>
      </c>
      <c r="I2568" s="28" t="str">
        <f>IF(記入用!I2568="","",記入用!I2568)</f>
        <v/>
      </c>
      <c r="K2568" s="28" t="str">
        <f>IF(記入用!J2568="","",ROUNDDOWN(記入用!J2568,0))</f>
        <v/>
      </c>
      <c r="M2568" s="28" t="str">
        <f>IF(記入用!K2568="","",記入用!K2568)</f>
        <v/>
      </c>
      <c r="O2568" s="28" t="str">
        <f>IF(記入用!M2568="","",記入用!M2568)</f>
        <v/>
      </c>
      <c r="Q2568" s="28" t="str">
        <f>IF(記入用!L2568="","",記入用!L2568)</f>
        <v/>
      </c>
      <c r="S2568" s="28" t="str">
        <f>IF(記入用!N2568="","",ROUNDUP(記入用!N2568,1))</f>
        <v/>
      </c>
      <c r="U2568" s="28" t="str">
        <f>IF(記入用!O2568="","",ROUNDDOWN(記入用!O2568,0))</f>
        <v/>
      </c>
      <c r="W2568" s="28" t="str">
        <f>IF(記入用!P2568="","",ROUNDDOWN(記入用!P2568,0))</f>
        <v/>
      </c>
    </row>
    <row r="2569" spans="1:23">
      <c r="A2569" s="28" t="str">
        <f>IF(記入用!A2569="","",記入用!A2569)</f>
        <v/>
      </c>
      <c r="B2569" s="28" t="str">
        <f>IF(記入用!B2569="","",記入用!B2569)</f>
        <v/>
      </c>
      <c r="C2569" s="28" t="str">
        <f>IF(記入用!C2569="","",記入用!C2569)</f>
        <v/>
      </c>
      <c r="D2569" s="28" t="str">
        <f>IF(記入用!D2569="","",記入用!D2569)</f>
        <v/>
      </c>
      <c r="E2569" s="28" t="str">
        <f>IF(記入用!E2569="","",記入用!E2569)</f>
        <v/>
      </c>
      <c r="F2569" s="28" t="str">
        <f>IF(記入用!F2569="","",記入用!F2569)</f>
        <v/>
      </c>
      <c r="G2569" s="28" t="str">
        <f>IF(OR(記入用!G2569=0,記入用!H2569=0),"",ROUND((記入用!G2569+記入用!H2569)/2,0))</f>
        <v/>
      </c>
      <c r="I2569" s="28" t="str">
        <f>IF(記入用!I2569="","",記入用!I2569)</f>
        <v/>
      </c>
      <c r="K2569" s="28" t="str">
        <f>IF(記入用!J2569="","",ROUNDDOWN(記入用!J2569,0))</f>
        <v/>
      </c>
      <c r="M2569" s="28" t="str">
        <f>IF(記入用!K2569="","",記入用!K2569)</f>
        <v/>
      </c>
      <c r="O2569" s="28" t="str">
        <f>IF(記入用!M2569="","",記入用!M2569)</f>
        <v/>
      </c>
      <c r="Q2569" s="28" t="str">
        <f>IF(記入用!L2569="","",記入用!L2569)</f>
        <v/>
      </c>
      <c r="S2569" s="28" t="str">
        <f>IF(記入用!N2569="","",ROUNDUP(記入用!N2569,1))</f>
        <v/>
      </c>
      <c r="U2569" s="28" t="str">
        <f>IF(記入用!O2569="","",ROUNDDOWN(記入用!O2569,0))</f>
        <v/>
      </c>
      <c r="W2569" s="28" t="str">
        <f>IF(記入用!P2569="","",ROUNDDOWN(記入用!P2569,0))</f>
        <v/>
      </c>
    </row>
    <row r="2570" spans="1:23">
      <c r="A2570" s="28" t="str">
        <f>IF(記入用!A2570="","",記入用!A2570)</f>
        <v/>
      </c>
      <c r="B2570" s="28" t="str">
        <f>IF(記入用!B2570="","",記入用!B2570)</f>
        <v/>
      </c>
      <c r="C2570" s="28" t="str">
        <f>IF(記入用!C2570="","",記入用!C2570)</f>
        <v/>
      </c>
      <c r="D2570" s="28" t="str">
        <f>IF(記入用!D2570="","",記入用!D2570)</f>
        <v/>
      </c>
      <c r="E2570" s="28" t="str">
        <f>IF(記入用!E2570="","",記入用!E2570)</f>
        <v/>
      </c>
      <c r="F2570" s="28" t="str">
        <f>IF(記入用!F2570="","",記入用!F2570)</f>
        <v/>
      </c>
      <c r="G2570" s="28" t="str">
        <f>IF(OR(記入用!G2570=0,記入用!H2570=0),"",ROUND((記入用!G2570+記入用!H2570)/2,0))</f>
        <v/>
      </c>
      <c r="I2570" s="28" t="str">
        <f>IF(記入用!I2570="","",記入用!I2570)</f>
        <v/>
      </c>
      <c r="K2570" s="28" t="str">
        <f>IF(記入用!J2570="","",ROUNDDOWN(記入用!J2570,0))</f>
        <v/>
      </c>
      <c r="M2570" s="28" t="str">
        <f>IF(記入用!K2570="","",記入用!K2570)</f>
        <v/>
      </c>
      <c r="O2570" s="28" t="str">
        <f>IF(記入用!M2570="","",記入用!M2570)</f>
        <v/>
      </c>
      <c r="Q2570" s="28" t="str">
        <f>IF(記入用!L2570="","",記入用!L2570)</f>
        <v/>
      </c>
      <c r="S2570" s="28" t="str">
        <f>IF(記入用!N2570="","",ROUNDUP(記入用!N2570,1))</f>
        <v/>
      </c>
      <c r="U2570" s="28" t="str">
        <f>IF(記入用!O2570="","",ROUNDDOWN(記入用!O2570,0))</f>
        <v/>
      </c>
      <c r="W2570" s="28" t="str">
        <f>IF(記入用!P2570="","",ROUNDDOWN(記入用!P2570,0))</f>
        <v/>
      </c>
    </row>
    <row r="2571" spans="1:23">
      <c r="A2571" s="28" t="str">
        <f>IF(記入用!A2571="","",記入用!A2571)</f>
        <v/>
      </c>
      <c r="B2571" s="28" t="str">
        <f>IF(記入用!B2571="","",記入用!B2571)</f>
        <v/>
      </c>
      <c r="C2571" s="28" t="str">
        <f>IF(記入用!C2571="","",記入用!C2571)</f>
        <v/>
      </c>
      <c r="D2571" s="28" t="str">
        <f>IF(記入用!D2571="","",記入用!D2571)</f>
        <v/>
      </c>
      <c r="E2571" s="28" t="str">
        <f>IF(記入用!E2571="","",記入用!E2571)</f>
        <v/>
      </c>
      <c r="F2571" s="28" t="str">
        <f>IF(記入用!F2571="","",記入用!F2571)</f>
        <v/>
      </c>
      <c r="G2571" s="28" t="str">
        <f>IF(OR(記入用!G2571=0,記入用!H2571=0),"",ROUND((記入用!G2571+記入用!H2571)/2,0))</f>
        <v/>
      </c>
      <c r="I2571" s="28" t="str">
        <f>IF(記入用!I2571="","",記入用!I2571)</f>
        <v/>
      </c>
      <c r="K2571" s="28" t="str">
        <f>IF(記入用!J2571="","",ROUNDDOWN(記入用!J2571,0))</f>
        <v/>
      </c>
      <c r="M2571" s="28" t="str">
        <f>IF(記入用!K2571="","",記入用!K2571)</f>
        <v/>
      </c>
      <c r="O2571" s="28" t="str">
        <f>IF(記入用!M2571="","",記入用!M2571)</f>
        <v/>
      </c>
      <c r="Q2571" s="28" t="str">
        <f>IF(記入用!L2571="","",記入用!L2571)</f>
        <v/>
      </c>
      <c r="S2571" s="28" t="str">
        <f>IF(記入用!N2571="","",ROUNDUP(記入用!N2571,1))</f>
        <v/>
      </c>
      <c r="U2571" s="28" t="str">
        <f>IF(記入用!O2571="","",ROUNDDOWN(記入用!O2571,0))</f>
        <v/>
      </c>
      <c r="W2571" s="28" t="str">
        <f>IF(記入用!P2571="","",ROUNDDOWN(記入用!P2571,0))</f>
        <v/>
      </c>
    </row>
    <row r="2572" spans="1:23">
      <c r="A2572" s="28" t="str">
        <f>IF(記入用!A2572="","",記入用!A2572)</f>
        <v/>
      </c>
      <c r="B2572" s="28" t="str">
        <f>IF(記入用!B2572="","",記入用!B2572)</f>
        <v/>
      </c>
      <c r="C2572" s="28" t="str">
        <f>IF(記入用!C2572="","",記入用!C2572)</f>
        <v/>
      </c>
      <c r="D2572" s="28" t="str">
        <f>IF(記入用!D2572="","",記入用!D2572)</f>
        <v/>
      </c>
      <c r="E2572" s="28" t="str">
        <f>IF(記入用!E2572="","",記入用!E2572)</f>
        <v/>
      </c>
      <c r="F2572" s="28" t="str">
        <f>IF(記入用!F2572="","",記入用!F2572)</f>
        <v/>
      </c>
      <c r="G2572" s="28" t="str">
        <f>IF(OR(記入用!G2572=0,記入用!H2572=0),"",ROUND((記入用!G2572+記入用!H2572)/2,0))</f>
        <v/>
      </c>
      <c r="I2572" s="28" t="str">
        <f>IF(記入用!I2572="","",記入用!I2572)</f>
        <v/>
      </c>
      <c r="K2572" s="28" t="str">
        <f>IF(記入用!J2572="","",ROUNDDOWN(記入用!J2572,0))</f>
        <v/>
      </c>
      <c r="M2572" s="28" t="str">
        <f>IF(記入用!K2572="","",記入用!K2572)</f>
        <v/>
      </c>
      <c r="O2572" s="28" t="str">
        <f>IF(記入用!M2572="","",記入用!M2572)</f>
        <v/>
      </c>
      <c r="Q2572" s="28" t="str">
        <f>IF(記入用!L2572="","",記入用!L2572)</f>
        <v/>
      </c>
      <c r="S2572" s="28" t="str">
        <f>IF(記入用!N2572="","",ROUNDUP(記入用!N2572,1))</f>
        <v/>
      </c>
      <c r="U2572" s="28" t="str">
        <f>IF(記入用!O2572="","",ROUNDDOWN(記入用!O2572,0))</f>
        <v/>
      </c>
      <c r="W2572" s="28" t="str">
        <f>IF(記入用!P2572="","",ROUNDDOWN(記入用!P2572,0))</f>
        <v/>
      </c>
    </row>
    <row r="2573" spans="1:23">
      <c r="A2573" s="28" t="str">
        <f>IF(記入用!A2573="","",記入用!A2573)</f>
        <v/>
      </c>
      <c r="B2573" s="28" t="str">
        <f>IF(記入用!B2573="","",記入用!B2573)</f>
        <v/>
      </c>
      <c r="C2573" s="28" t="str">
        <f>IF(記入用!C2573="","",記入用!C2573)</f>
        <v/>
      </c>
      <c r="D2573" s="28" t="str">
        <f>IF(記入用!D2573="","",記入用!D2573)</f>
        <v/>
      </c>
      <c r="E2573" s="28" t="str">
        <f>IF(記入用!E2573="","",記入用!E2573)</f>
        <v/>
      </c>
      <c r="F2573" s="28" t="str">
        <f>IF(記入用!F2573="","",記入用!F2573)</f>
        <v/>
      </c>
      <c r="G2573" s="28" t="str">
        <f>IF(OR(記入用!G2573=0,記入用!H2573=0),"",ROUND((記入用!G2573+記入用!H2573)/2,0))</f>
        <v/>
      </c>
      <c r="I2573" s="28" t="str">
        <f>IF(記入用!I2573="","",記入用!I2573)</f>
        <v/>
      </c>
      <c r="K2573" s="28" t="str">
        <f>IF(記入用!J2573="","",ROUNDDOWN(記入用!J2573,0))</f>
        <v/>
      </c>
      <c r="M2573" s="28" t="str">
        <f>IF(記入用!K2573="","",記入用!K2573)</f>
        <v/>
      </c>
      <c r="O2573" s="28" t="str">
        <f>IF(記入用!M2573="","",記入用!M2573)</f>
        <v/>
      </c>
      <c r="Q2573" s="28" t="str">
        <f>IF(記入用!L2573="","",記入用!L2573)</f>
        <v/>
      </c>
      <c r="S2573" s="28" t="str">
        <f>IF(記入用!N2573="","",ROUNDUP(記入用!N2573,1))</f>
        <v/>
      </c>
      <c r="U2573" s="28" t="str">
        <f>IF(記入用!O2573="","",ROUNDDOWN(記入用!O2573,0))</f>
        <v/>
      </c>
      <c r="W2573" s="28" t="str">
        <f>IF(記入用!P2573="","",ROUNDDOWN(記入用!P2573,0))</f>
        <v/>
      </c>
    </row>
    <row r="2574" spans="1:23">
      <c r="A2574" s="28" t="str">
        <f>IF(記入用!A2574="","",記入用!A2574)</f>
        <v/>
      </c>
      <c r="B2574" s="28" t="str">
        <f>IF(記入用!B2574="","",記入用!B2574)</f>
        <v/>
      </c>
      <c r="C2574" s="28" t="str">
        <f>IF(記入用!C2574="","",記入用!C2574)</f>
        <v/>
      </c>
      <c r="D2574" s="28" t="str">
        <f>IF(記入用!D2574="","",記入用!D2574)</f>
        <v/>
      </c>
      <c r="E2574" s="28" t="str">
        <f>IF(記入用!E2574="","",記入用!E2574)</f>
        <v/>
      </c>
      <c r="F2574" s="28" t="str">
        <f>IF(記入用!F2574="","",記入用!F2574)</f>
        <v/>
      </c>
      <c r="G2574" s="28" t="str">
        <f>IF(OR(記入用!G2574=0,記入用!H2574=0),"",ROUND((記入用!G2574+記入用!H2574)/2,0))</f>
        <v/>
      </c>
      <c r="I2574" s="28" t="str">
        <f>IF(記入用!I2574="","",記入用!I2574)</f>
        <v/>
      </c>
      <c r="K2574" s="28" t="str">
        <f>IF(記入用!J2574="","",ROUNDDOWN(記入用!J2574,0))</f>
        <v/>
      </c>
      <c r="M2574" s="28" t="str">
        <f>IF(記入用!K2574="","",記入用!K2574)</f>
        <v/>
      </c>
      <c r="O2574" s="28" t="str">
        <f>IF(記入用!M2574="","",記入用!M2574)</f>
        <v/>
      </c>
      <c r="Q2574" s="28" t="str">
        <f>IF(記入用!L2574="","",記入用!L2574)</f>
        <v/>
      </c>
      <c r="S2574" s="28" t="str">
        <f>IF(記入用!N2574="","",ROUNDUP(記入用!N2574,1))</f>
        <v/>
      </c>
      <c r="U2574" s="28" t="str">
        <f>IF(記入用!O2574="","",ROUNDDOWN(記入用!O2574,0))</f>
        <v/>
      </c>
      <c r="W2574" s="28" t="str">
        <f>IF(記入用!P2574="","",ROUNDDOWN(記入用!P2574,0))</f>
        <v/>
      </c>
    </row>
    <row r="2575" spans="1:23">
      <c r="A2575" s="28" t="str">
        <f>IF(記入用!A2575="","",記入用!A2575)</f>
        <v/>
      </c>
      <c r="B2575" s="28" t="str">
        <f>IF(記入用!B2575="","",記入用!B2575)</f>
        <v/>
      </c>
      <c r="C2575" s="28" t="str">
        <f>IF(記入用!C2575="","",記入用!C2575)</f>
        <v/>
      </c>
      <c r="D2575" s="28" t="str">
        <f>IF(記入用!D2575="","",記入用!D2575)</f>
        <v/>
      </c>
      <c r="E2575" s="28" t="str">
        <f>IF(記入用!E2575="","",記入用!E2575)</f>
        <v/>
      </c>
      <c r="F2575" s="28" t="str">
        <f>IF(記入用!F2575="","",記入用!F2575)</f>
        <v/>
      </c>
      <c r="G2575" s="28" t="str">
        <f>IF(OR(記入用!G2575=0,記入用!H2575=0),"",ROUND((記入用!G2575+記入用!H2575)/2,0))</f>
        <v/>
      </c>
      <c r="I2575" s="28" t="str">
        <f>IF(記入用!I2575="","",記入用!I2575)</f>
        <v/>
      </c>
      <c r="K2575" s="28" t="str">
        <f>IF(記入用!J2575="","",ROUNDDOWN(記入用!J2575,0))</f>
        <v/>
      </c>
      <c r="M2575" s="28" t="str">
        <f>IF(記入用!K2575="","",記入用!K2575)</f>
        <v/>
      </c>
      <c r="O2575" s="28" t="str">
        <f>IF(記入用!M2575="","",記入用!M2575)</f>
        <v/>
      </c>
      <c r="Q2575" s="28" t="str">
        <f>IF(記入用!L2575="","",記入用!L2575)</f>
        <v/>
      </c>
      <c r="S2575" s="28" t="str">
        <f>IF(記入用!N2575="","",ROUNDUP(記入用!N2575,1))</f>
        <v/>
      </c>
      <c r="U2575" s="28" t="str">
        <f>IF(記入用!O2575="","",ROUNDDOWN(記入用!O2575,0))</f>
        <v/>
      </c>
      <c r="W2575" s="28" t="str">
        <f>IF(記入用!P2575="","",ROUNDDOWN(記入用!P2575,0))</f>
        <v/>
      </c>
    </row>
    <row r="2576" spans="1:23">
      <c r="A2576" s="28" t="str">
        <f>IF(記入用!A2576="","",記入用!A2576)</f>
        <v/>
      </c>
      <c r="B2576" s="28" t="str">
        <f>IF(記入用!B2576="","",記入用!B2576)</f>
        <v/>
      </c>
      <c r="C2576" s="28" t="str">
        <f>IF(記入用!C2576="","",記入用!C2576)</f>
        <v/>
      </c>
      <c r="D2576" s="28" t="str">
        <f>IF(記入用!D2576="","",記入用!D2576)</f>
        <v/>
      </c>
      <c r="E2576" s="28" t="str">
        <f>IF(記入用!E2576="","",記入用!E2576)</f>
        <v/>
      </c>
      <c r="F2576" s="28" t="str">
        <f>IF(記入用!F2576="","",記入用!F2576)</f>
        <v/>
      </c>
      <c r="G2576" s="28" t="str">
        <f>IF(OR(記入用!G2576=0,記入用!H2576=0),"",ROUND((記入用!G2576+記入用!H2576)/2,0))</f>
        <v/>
      </c>
      <c r="I2576" s="28" t="str">
        <f>IF(記入用!I2576="","",記入用!I2576)</f>
        <v/>
      </c>
      <c r="K2576" s="28" t="str">
        <f>IF(記入用!J2576="","",ROUNDDOWN(記入用!J2576,0))</f>
        <v/>
      </c>
      <c r="M2576" s="28" t="str">
        <f>IF(記入用!K2576="","",記入用!K2576)</f>
        <v/>
      </c>
      <c r="O2576" s="28" t="str">
        <f>IF(記入用!M2576="","",記入用!M2576)</f>
        <v/>
      </c>
      <c r="Q2576" s="28" t="str">
        <f>IF(記入用!L2576="","",記入用!L2576)</f>
        <v/>
      </c>
      <c r="S2576" s="28" t="str">
        <f>IF(記入用!N2576="","",ROUNDUP(記入用!N2576,1))</f>
        <v/>
      </c>
      <c r="U2576" s="28" t="str">
        <f>IF(記入用!O2576="","",ROUNDDOWN(記入用!O2576,0))</f>
        <v/>
      </c>
      <c r="W2576" s="28" t="str">
        <f>IF(記入用!P2576="","",ROUNDDOWN(記入用!P2576,0))</f>
        <v/>
      </c>
    </row>
    <row r="2577" spans="1:23">
      <c r="A2577" s="28" t="str">
        <f>IF(記入用!A2577="","",記入用!A2577)</f>
        <v/>
      </c>
      <c r="B2577" s="28" t="str">
        <f>IF(記入用!B2577="","",記入用!B2577)</f>
        <v/>
      </c>
      <c r="C2577" s="28" t="str">
        <f>IF(記入用!C2577="","",記入用!C2577)</f>
        <v/>
      </c>
      <c r="D2577" s="28" t="str">
        <f>IF(記入用!D2577="","",記入用!D2577)</f>
        <v/>
      </c>
      <c r="E2577" s="28" t="str">
        <f>IF(記入用!E2577="","",記入用!E2577)</f>
        <v/>
      </c>
      <c r="F2577" s="28" t="str">
        <f>IF(記入用!F2577="","",記入用!F2577)</f>
        <v/>
      </c>
      <c r="G2577" s="28" t="str">
        <f>IF(OR(記入用!G2577=0,記入用!H2577=0),"",ROUND((記入用!G2577+記入用!H2577)/2,0))</f>
        <v/>
      </c>
      <c r="I2577" s="28" t="str">
        <f>IF(記入用!I2577="","",記入用!I2577)</f>
        <v/>
      </c>
      <c r="K2577" s="28" t="str">
        <f>IF(記入用!J2577="","",ROUNDDOWN(記入用!J2577,0))</f>
        <v/>
      </c>
      <c r="M2577" s="28" t="str">
        <f>IF(記入用!K2577="","",記入用!K2577)</f>
        <v/>
      </c>
      <c r="O2577" s="28" t="str">
        <f>IF(記入用!M2577="","",記入用!M2577)</f>
        <v/>
      </c>
      <c r="Q2577" s="28" t="str">
        <f>IF(記入用!L2577="","",記入用!L2577)</f>
        <v/>
      </c>
      <c r="S2577" s="28" t="str">
        <f>IF(記入用!N2577="","",ROUNDUP(記入用!N2577,1))</f>
        <v/>
      </c>
      <c r="U2577" s="28" t="str">
        <f>IF(記入用!O2577="","",ROUNDDOWN(記入用!O2577,0))</f>
        <v/>
      </c>
      <c r="W2577" s="28" t="str">
        <f>IF(記入用!P2577="","",ROUNDDOWN(記入用!P2577,0))</f>
        <v/>
      </c>
    </row>
    <row r="2578" spans="1:23">
      <c r="A2578" s="28" t="str">
        <f>IF(記入用!A2578="","",記入用!A2578)</f>
        <v/>
      </c>
      <c r="B2578" s="28" t="str">
        <f>IF(記入用!B2578="","",記入用!B2578)</f>
        <v/>
      </c>
      <c r="C2578" s="28" t="str">
        <f>IF(記入用!C2578="","",記入用!C2578)</f>
        <v/>
      </c>
      <c r="D2578" s="28" t="str">
        <f>IF(記入用!D2578="","",記入用!D2578)</f>
        <v/>
      </c>
      <c r="E2578" s="28" t="str">
        <f>IF(記入用!E2578="","",記入用!E2578)</f>
        <v/>
      </c>
      <c r="F2578" s="28" t="str">
        <f>IF(記入用!F2578="","",記入用!F2578)</f>
        <v/>
      </c>
      <c r="G2578" s="28" t="str">
        <f>IF(OR(記入用!G2578=0,記入用!H2578=0),"",ROUND((記入用!G2578+記入用!H2578)/2,0))</f>
        <v/>
      </c>
      <c r="I2578" s="28" t="str">
        <f>IF(記入用!I2578="","",記入用!I2578)</f>
        <v/>
      </c>
      <c r="K2578" s="28" t="str">
        <f>IF(記入用!J2578="","",ROUNDDOWN(記入用!J2578,0))</f>
        <v/>
      </c>
      <c r="M2578" s="28" t="str">
        <f>IF(記入用!K2578="","",記入用!K2578)</f>
        <v/>
      </c>
      <c r="O2578" s="28" t="str">
        <f>IF(記入用!M2578="","",記入用!M2578)</f>
        <v/>
      </c>
      <c r="Q2578" s="28" t="str">
        <f>IF(記入用!L2578="","",記入用!L2578)</f>
        <v/>
      </c>
      <c r="S2578" s="28" t="str">
        <f>IF(記入用!N2578="","",ROUNDUP(記入用!N2578,1))</f>
        <v/>
      </c>
      <c r="U2578" s="28" t="str">
        <f>IF(記入用!O2578="","",ROUNDDOWN(記入用!O2578,0))</f>
        <v/>
      </c>
      <c r="W2578" s="28" t="str">
        <f>IF(記入用!P2578="","",ROUNDDOWN(記入用!P2578,0))</f>
        <v/>
      </c>
    </row>
    <row r="2579" spans="1:23">
      <c r="A2579" s="28" t="str">
        <f>IF(記入用!A2579="","",記入用!A2579)</f>
        <v/>
      </c>
      <c r="B2579" s="28" t="str">
        <f>IF(記入用!B2579="","",記入用!B2579)</f>
        <v/>
      </c>
      <c r="C2579" s="28" t="str">
        <f>IF(記入用!C2579="","",記入用!C2579)</f>
        <v/>
      </c>
      <c r="D2579" s="28" t="str">
        <f>IF(記入用!D2579="","",記入用!D2579)</f>
        <v/>
      </c>
      <c r="E2579" s="28" t="str">
        <f>IF(記入用!E2579="","",記入用!E2579)</f>
        <v/>
      </c>
      <c r="F2579" s="28" t="str">
        <f>IF(記入用!F2579="","",記入用!F2579)</f>
        <v/>
      </c>
      <c r="G2579" s="28" t="str">
        <f>IF(OR(記入用!G2579=0,記入用!H2579=0),"",ROUND((記入用!G2579+記入用!H2579)/2,0))</f>
        <v/>
      </c>
      <c r="I2579" s="28" t="str">
        <f>IF(記入用!I2579="","",記入用!I2579)</f>
        <v/>
      </c>
      <c r="K2579" s="28" t="str">
        <f>IF(記入用!J2579="","",ROUNDDOWN(記入用!J2579,0))</f>
        <v/>
      </c>
      <c r="M2579" s="28" t="str">
        <f>IF(記入用!K2579="","",記入用!K2579)</f>
        <v/>
      </c>
      <c r="O2579" s="28" t="str">
        <f>IF(記入用!M2579="","",記入用!M2579)</f>
        <v/>
      </c>
      <c r="Q2579" s="28" t="str">
        <f>IF(記入用!L2579="","",記入用!L2579)</f>
        <v/>
      </c>
      <c r="S2579" s="28" t="str">
        <f>IF(記入用!N2579="","",ROUNDUP(記入用!N2579,1))</f>
        <v/>
      </c>
      <c r="U2579" s="28" t="str">
        <f>IF(記入用!O2579="","",ROUNDDOWN(記入用!O2579,0))</f>
        <v/>
      </c>
      <c r="W2579" s="28" t="str">
        <f>IF(記入用!P2579="","",ROUNDDOWN(記入用!P2579,0))</f>
        <v/>
      </c>
    </row>
    <row r="2580" spans="1:23">
      <c r="A2580" s="28" t="str">
        <f>IF(記入用!A2580="","",記入用!A2580)</f>
        <v/>
      </c>
      <c r="B2580" s="28" t="str">
        <f>IF(記入用!B2580="","",記入用!B2580)</f>
        <v/>
      </c>
      <c r="C2580" s="28" t="str">
        <f>IF(記入用!C2580="","",記入用!C2580)</f>
        <v/>
      </c>
      <c r="D2580" s="28" t="str">
        <f>IF(記入用!D2580="","",記入用!D2580)</f>
        <v/>
      </c>
      <c r="E2580" s="28" t="str">
        <f>IF(記入用!E2580="","",記入用!E2580)</f>
        <v/>
      </c>
      <c r="F2580" s="28" t="str">
        <f>IF(記入用!F2580="","",記入用!F2580)</f>
        <v/>
      </c>
      <c r="G2580" s="28" t="str">
        <f>IF(OR(記入用!G2580=0,記入用!H2580=0),"",ROUND((記入用!G2580+記入用!H2580)/2,0))</f>
        <v/>
      </c>
      <c r="I2580" s="28" t="str">
        <f>IF(記入用!I2580="","",記入用!I2580)</f>
        <v/>
      </c>
      <c r="K2580" s="28" t="str">
        <f>IF(記入用!J2580="","",ROUNDDOWN(記入用!J2580,0))</f>
        <v/>
      </c>
      <c r="M2580" s="28" t="str">
        <f>IF(記入用!K2580="","",記入用!K2580)</f>
        <v/>
      </c>
      <c r="O2580" s="28" t="str">
        <f>IF(記入用!M2580="","",記入用!M2580)</f>
        <v/>
      </c>
      <c r="Q2580" s="28" t="str">
        <f>IF(記入用!L2580="","",記入用!L2580)</f>
        <v/>
      </c>
      <c r="S2580" s="28" t="str">
        <f>IF(記入用!N2580="","",ROUNDUP(記入用!N2580,1))</f>
        <v/>
      </c>
      <c r="U2580" s="28" t="str">
        <f>IF(記入用!O2580="","",ROUNDDOWN(記入用!O2580,0))</f>
        <v/>
      </c>
      <c r="W2580" s="28" t="str">
        <f>IF(記入用!P2580="","",ROUNDDOWN(記入用!P2580,0))</f>
        <v/>
      </c>
    </row>
    <row r="2581" spans="1:23">
      <c r="A2581" s="28" t="str">
        <f>IF(記入用!A2581="","",記入用!A2581)</f>
        <v/>
      </c>
      <c r="B2581" s="28" t="str">
        <f>IF(記入用!B2581="","",記入用!B2581)</f>
        <v/>
      </c>
      <c r="C2581" s="28" t="str">
        <f>IF(記入用!C2581="","",記入用!C2581)</f>
        <v/>
      </c>
      <c r="D2581" s="28" t="str">
        <f>IF(記入用!D2581="","",記入用!D2581)</f>
        <v/>
      </c>
      <c r="E2581" s="28" t="str">
        <f>IF(記入用!E2581="","",記入用!E2581)</f>
        <v/>
      </c>
      <c r="F2581" s="28" t="str">
        <f>IF(記入用!F2581="","",記入用!F2581)</f>
        <v/>
      </c>
      <c r="G2581" s="28" t="str">
        <f>IF(OR(記入用!G2581=0,記入用!H2581=0),"",ROUND((記入用!G2581+記入用!H2581)/2,0))</f>
        <v/>
      </c>
      <c r="I2581" s="28" t="str">
        <f>IF(記入用!I2581="","",記入用!I2581)</f>
        <v/>
      </c>
      <c r="K2581" s="28" t="str">
        <f>IF(記入用!J2581="","",ROUNDDOWN(記入用!J2581,0))</f>
        <v/>
      </c>
      <c r="M2581" s="28" t="str">
        <f>IF(記入用!K2581="","",記入用!K2581)</f>
        <v/>
      </c>
      <c r="O2581" s="28" t="str">
        <f>IF(記入用!M2581="","",記入用!M2581)</f>
        <v/>
      </c>
      <c r="Q2581" s="28" t="str">
        <f>IF(記入用!L2581="","",記入用!L2581)</f>
        <v/>
      </c>
      <c r="S2581" s="28" t="str">
        <f>IF(記入用!N2581="","",ROUNDUP(記入用!N2581,1))</f>
        <v/>
      </c>
      <c r="U2581" s="28" t="str">
        <f>IF(記入用!O2581="","",ROUNDDOWN(記入用!O2581,0))</f>
        <v/>
      </c>
      <c r="W2581" s="28" t="str">
        <f>IF(記入用!P2581="","",ROUNDDOWN(記入用!P2581,0))</f>
        <v/>
      </c>
    </row>
    <row r="2582" spans="1:23">
      <c r="A2582" s="28" t="str">
        <f>IF(記入用!A2582="","",記入用!A2582)</f>
        <v/>
      </c>
      <c r="B2582" s="28" t="str">
        <f>IF(記入用!B2582="","",記入用!B2582)</f>
        <v/>
      </c>
      <c r="C2582" s="28" t="str">
        <f>IF(記入用!C2582="","",記入用!C2582)</f>
        <v/>
      </c>
      <c r="D2582" s="28" t="str">
        <f>IF(記入用!D2582="","",記入用!D2582)</f>
        <v/>
      </c>
      <c r="E2582" s="28" t="str">
        <f>IF(記入用!E2582="","",記入用!E2582)</f>
        <v/>
      </c>
      <c r="F2582" s="28" t="str">
        <f>IF(記入用!F2582="","",記入用!F2582)</f>
        <v/>
      </c>
      <c r="G2582" s="28" t="str">
        <f>IF(OR(記入用!G2582=0,記入用!H2582=0),"",ROUND((記入用!G2582+記入用!H2582)/2,0))</f>
        <v/>
      </c>
      <c r="I2582" s="28" t="str">
        <f>IF(記入用!I2582="","",記入用!I2582)</f>
        <v/>
      </c>
      <c r="K2582" s="28" t="str">
        <f>IF(記入用!J2582="","",ROUNDDOWN(記入用!J2582,0))</f>
        <v/>
      </c>
      <c r="M2582" s="28" t="str">
        <f>IF(記入用!K2582="","",記入用!K2582)</f>
        <v/>
      </c>
      <c r="O2582" s="28" t="str">
        <f>IF(記入用!M2582="","",記入用!M2582)</f>
        <v/>
      </c>
      <c r="Q2582" s="28" t="str">
        <f>IF(記入用!L2582="","",記入用!L2582)</f>
        <v/>
      </c>
      <c r="S2582" s="28" t="str">
        <f>IF(記入用!N2582="","",ROUNDUP(記入用!N2582,1))</f>
        <v/>
      </c>
      <c r="U2582" s="28" t="str">
        <f>IF(記入用!O2582="","",ROUNDDOWN(記入用!O2582,0))</f>
        <v/>
      </c>
      <c r="W2582" s="28" t="str">
        <f>IF(記入用!P2582="","",ROUNDDOWN(記入用!P2582,0))</f>
        <v/>
      </c>
    </row>
    <row r="2583" spans="1:23">
      <c r="A2583" s="28" t="str">
        <f>IF(記入用!A2583="","",記入用!A2583)</f>
        <v/>
      </c>
      <c r="B2583" s="28" t="str">
        <f>IF(記入用!B2583="","",記入用!B2583)</f>
        <v/>
      </c>
      <c r="C2583" s="28" t="str">
        <f>IF(記入用!C2583="","",記入用!C2583)</f>
        <v/>
      </c>
      <c r="D2583" s="28" t="str">
        <f>IF(記入用!D2583="","",記入用!D2583)</f>
        <v/>
      </c>
      <c r="E2583" s="28" t="str">
        <f>IF(記入用!E2583="","",記入用!E2583)</f>
        <v/>
      </c>
      <c r="F2583" s="28" t="str">
        <f>IF(記入用!F2583="","",記入用!F2583)</f>
        <v/>
      </c>
      <c r="G2583" s="28" t="str">
        <f>IF(OR(記入用!G2583=0,記入用!H2583=0),"",ROUND((記入用!G2583+記入用!H2583)/2,0))</f>
        <v/>
      </c>
      <c r="I2583" s="28" t="str">
        <f>IF(記入用!I2583="","",記入用!I2583)</f>
        <v/>
      </c>
      <c r="K2583" s="28" t="str">
        <f>IF(記入用!J2583="","",ROUNDDOWN(記入用!J2583,0))</f>
        <v/>
      </c>
      <c r="M2583" s="28" t="str">
        <f>IF(記入用!K2583="","",記入用!K2583)</f>
        <v/>
      </c>
      <c r="O2583" s="28" t="str">
        <f>IF(記入用!M2583="","",記入用!M2583)</f>
        <v/>
      </c>
      <c r="Q2583" s="28" t="str">
        <f>IF(記入用!L2583="","",記入用!L2583)</f>
        <v/>
      </c>
      <c r="S2583" s="28" t="str">
        <f>IF(記入用!N2583="","",ROUNDUP(記入用!N2583,1))</f>
        <v/>
      </c>
      <c r="U2583" s="28" t="str">
        <f>IF(記入用!O2583="","",ROUNDDOWN(記入用!O2583,0))</f>
        <v/>
      </c>
      <c r="W2583" s="28" t="str">
        <f>IF(記入用!P2583="","",ROUNDDOWN(記入用!P2583,0))</f>
        <v/>
      </c>
    </row>
    <row r="2584" spans="1:23">
      <c r="A2584" s="28" t="str">
        <f>IF(記入用!A2584="","",記入用!A2584)</f>
        <v/>
      </c>
      <c r="B2584" s="28" t="str">
        <f>IF(記入用!B2584="","",記入用!B2584)</f>
        <v/>
      </c>
      <c r="C2584" s="28" t="str">
        <f>IF(記入用!C2584="","",記入用!C2584)</f>
        <v/>
      </c>
      <c r="D2584" s="28" t="str">
        <f>IF(記入用!D2584="","",記入用!D2584)</f>
        <v/>
      </c>
      <c r="E2584" s="28" t="str">
        <f>IF(記入用!E2584="","",記入用!E2584)</f>
        <v/>
      </c>
      <c r="F2584" s="28" t="str">
        <f>IF(記入用!F2584="","",記入用!F2584)</f>
        <v/>
      </c>
      <c r="G2584" s="28" t="str">
        <f>IF(OR(記入用!G2584=0,記入用!H2584=0),"",ROUND((記入用!G2584+記入用!H2584)/2,0))</f>
        <v/>
      </c>
      <c r="I2584" s="28" t="str">
        <f>IF(記入用!I2584="","",記入用!I2584)</f>
        <v/>
      </c>
      <c r="K2584" s="28" t="str">
        <f>IF(記入用!J2584="","",ROUNDDOWN(記入用!J2584,0))</f>
        <v/>
      </c>
      <c r="M2584" s="28" t="str">
        <f>IF(記入用!K2584="","",記入用!K2584)</f>
        <v/>
      </c>
      <c r="O2584" s="28" t="str">
        <f>IF(記入用!M2584="","",記入用!M2584)</f>
        <v/>
      </c>
      <c r="Q2584" s="28" t="str">
        <f>IF(記入用!L2584="","",記入用!L2584)</f>
        <v/>
      </c>
      <c r="S2584" s="28" t="str">
        <f>IF(記入用!N2584="","",ROUNDUP(記入用!N2584,1))</f>
        <v/>
      </c>
      <c r="U2584" s="28" t="str">
        <f>IF(記入用!O2584="","",ROUNDDOWN(記入用!O2584,0))</f>
        <v/>
      </c>
      <c r="W2584" s="28" t="str">
        <f>IF(記入用!P2584="","",ROUNDDOWN(記入用!P2584,0))</f>
        <v/>
      </c>
    </row>
    <row r="2585" spans="1:23">
      <c r="A2585" s="28" t="str">
        <f>IF(記入用!A2585="","",記入用!A2585)</f>
        <v/>
      </c>
      <c r="B2585" s="28" t="str">
        <f>IF(記入用!B2585="","",記入用!B2585)</f>
        <v/>
      </c>
      <c r="C2585" s="28" t="str">
        <f>IF(記入用!C2585="","",記入用!C2585)</f>
        <v/>
      </c>
      <c r="D2585" s="28" t="str">
        <f>IF(記入用!D2585="","",記入用!D2585)</f>
        <v/>
      </c>
      <c r="E2585" s="28" t="str">
        <f>IF(記入用!E2585="","",記入用!E2585)</f>
        <v/>
      </c>
      <c r="F2585" s="28" t="str">
        <f>IF(記入用!F2585="","",記入用!F2585)</f>
        <v/>
      </c>
      <c r="G2585" s="28" t="str">
        <f>IF(OR(記入用!G2585=0,記入用!H2585=0),"",ROUND((記入用!G2585+記入用!H2585)/2,0))</f>
        <v/>
      </c>
      <c r="I2585" s="28" t="str">
        <f>IF(記入用!I2585="","",記入用!I2585)</f>
        <v/>
      </c>
      <c r="K2585" s="28" t="str">
        <f>IF(記入用!J2585="","",ROUNDDOWN(記入用!J2585,0))</f>
        <v/>
      </c>
      <c r="M2585" s="28" t="str">
        <f>IF(記入用!K2585="","",記入用!K2585)</f>
        <v/>
      </c>
      <c r="O2585" s="28" t="str">
        <f>IF(記入用!M2585="","",記入用!M2585)</f>
        <v/>
      </c>
      <c r="Q2585" s="28" t="str">
        <f>IF(記入用!L2585="","",記入用!L2585)</f>
        <v/>
      </c>
      <c r="S2585" s="28" t="str">
        <f>IF(記入用!N2585="","",ROUNDUP(記入用!N2585,1))</f>
        <v/>
      </c>
      <c r="U2585" s="28" t="str">
        <f>IF(記入用!O2585="","",ROUNDDOWN(記入用!O2585,0))</f>
        <v/>
      </c>
      <c r="W2585" s="28" t="str">
        <f>IF(記入用!P2585="","",ROUNDDOWN(記入用!P2585,0))</f>
        <v/>
      </c>
    </row>
    <row r="2586" spans="1:23">
      <c r="A2586" s="28" t="str">
        <f>IF(記入用!A2586="","",記入用!A2586)</f>
        <v/>
      </c>
      <c r="B2586" s="28" t="str">
        <f>IF(記入用!B2586="","",記入用!B2586)</f>
        <v/>
      </c>
      <c r="C2586" s="28" t="str">
        <f>IF(記入用!C2586="","",記入用!C2586)</f>
        <v/>
      </c>
      <c r="D2586" s="28" t="str">
        <f>IF(記入用!D2586="","",記入用!D2586)</f>
        <v/>
      </c>
      <c r="E2586" s="28" t="str">
        <f>IF(記入用!E2586="","",記入用!E2586)</f>
        <v/>
      </c>
      <c r="F2586" s="28" t="str">
        <f>IF(記入用!F2586="","",記入用!F2586)</f>
        <v/>
      </c>
      <c r="G2586" s="28" t="str">
        <f>IF(OR(記入用!G2586=0,記入用!H2586=0),"",ROUND((記入用!G2586+記入用!H2586)/2,0))</f>
        <v/>
      </c>
      <c r="I2586" s="28" t="str">
        <f>IF(記入用!I2586="","",記入用!I2586)</f>
        <v/>
      </c>
      <c r="K2586" s="28" t="str">
        <f>IF(記入用!J2586="","",ROUNDDOWN(記入用!J2586,0))</f>
        <v/>
      </c>
      <c r="M2586" s="28" t="str">
        <f>IF(記入用!K2586="","",記入用!K2586)</f>
        <v/>
      </c>
      <c r="O2586" s="28" t="str">
        <f>IF(記入用!M2586="","",記入用!M2586)</f>
        <v/>
      </c>
      <c r="Q2586" s="28" t="str">
        <f>IF(記入用!L2586="","",記入用!L2586)</f>
        <v/>
      </c>
      <c r="S2586" s="28" t="str">
        <f>IF(記入用!N2586="","",ROUNDUP(記入用!N2586,1))</f>
        <v/>
      </c>
      <c r="U2586" s="28" t="str">
        <f>IF(記入用!O2586="","",ROUNDDOWN(記入用!O2586,0))</f>
        <v/>
      </c>
      <c r="W2586" s="28" t="str">
        <f>IF(記入用!P2586="","",ROUNDDOWN(記入用!P2586,0))</f>
        <v/>
      </c>
    </row>
    <row r="2587" spans="1:23">
      <c r="A2587" s="28" t="str">
        <f>IF(記入用!A2587="","",記入用!A2587)</f>
        <v/>
      </c>
      <c r="B2587" s="28" t="str">
        <f>IF(記入用!B2587="","",記入用!B2587)</f>
        <v/>
      </c>
      <c r="C2587" s="28" t="str">
        <f>IF(記入用!C2587="","",記入用!C2587)</f>
        <v/>
      </c>
      <c r="D2587" s="28" t="str">
        <f>IF(記入用!D2587="","",記入用!D2587)</f>
        <v/>
      </c>
      <c r="E2587" s="28" t="str">
        <f>IF(記入用!E2587="","",記入用!E2587)</f>
        <v/>
      </c>
      <c r="F2587" s="28" t="str">
        <f>IF(記入用!F2587="","",記入用!F2587)</f>
        <v/>
      </c>
      <c r="G2587" s="28" t="str">
        <f>IF(OR(記入用!G2587=0,記入用!H2587=0),"",ROUND((記入用!G2587+記入用!H2587)/2,0))</f>
        <v/>
      </c>
      <c r="I2587" s="28" t="str">
        <f>IF(記入用!I2587="","",記入用!I2587)</f>
        <v/>
      </c>
      <c r="K2587" s="28" t="str">
        <f>IF(記入用!J2587="","",ROUNDDOWN(記入用!J2587,0))</f>
        <v/>
      </c>
      <c r="M2587" s="28" t="str">
        <f>IF(記入用!K2587="","",記入用!K2587)</f>
        <v/>
      </c>
      <c r="O2587" s="28" t="str">
        <f>IF(記入用!M2587="","",記入用!M2587)</f>
        <v/>
      </c>
      <c r="Q2587" s="28" t="str">
        <f>IF(記入用!L2587="","",記入用!L2587)</f>
        <v/>
      </c>
      <c r="S2587" s="28" t="str">
        <f>IF(記入用!N2587="","",ROUNDUP(記入用!N2587,1))</f>
        <v/>
      </c>
      <c r="U2587" s="28" t="str">
        <f>IF(記入用!O2587="","",ROUNDDOWN(記入用!O2587,0))</f>
        <v/>
      </c>
      <c r="W2587" s="28" t="str">
        <f>IF(記入用!P2587="","",ROUNDDOWN(記入用!P2587,0))</f>
        <v/>
      </c>
    </row>
    <row r="2588" spans="1:23">
      <c r="A2588" s="28" t="str">
        <f>IF(記入用!A2588="","",記入用!A2588)</f>
        <v/>
      </c>
      <c r="B2588" s="28" t="str">
        <f>IF(記入用!B2588="","",記入用!B2588)</f>
        <v/>
      </c>
      <c r="C2588" s="28" t="str">
        <f>IF(記入用!C2588="","",記入用!C2588)</f>
        <v/>
      </c>
      <c r="D2588" s="28" t="str">
        <f>IF(記入用!D2588="","",記入用!D2588)</f>
        <v/>
      </c>
      <c r="E2588" s="28" t="str">
        <f>IF(記入用!E2588="","",記入用!E2588)</f>
        <v/>
      </c>
      <c r="F2588" s="28" t="str">
        <f>IF(記入用!F2588="","",記入用!F2588)</f>
        <v/>
      </c>
      <c r="G2588" s="28" t="str">
        <f>IF(OR(記入用!G2588=0,記入用!H2588=0),"",ROUND((記入用!G2588+記入用!H2588)/2,0))</f>
        <v/>
      </c>
      <c r="I2588" s="28" t="str">
        <f>IF(記入用!I2588="","",記入用!I2588)</f>
        <v/>
      </c>
      <c r="K2588" s="28" t="str">
        <f>IF(記入用!J2588="","",ROUNDDOWN(記入用!J2588,0))</f>
        <v/>
      </c>
      <c r="M2588" s="28" t="str">
        <f>IF(記入用!K2588="","",記入用!K2588)</f>
        <v/>
      </c>
      <c r="O2588" s="28" t="str">
        <f>IF(記入用!M2588="","",記入用!M2588)</f>
        <v/>
      </c>
      <c r="Q2588" s="28" t="str">
        <f>IF(記入用!L2588="","",記入用!L2588)</f>
        <v/>
      </c>
      <c r="S2588" s="28" t="str">
        <f>IF(記入用!N2588="","",ROUNDUP(記入用!N2588,1))</f>
        <v/>
      </c>
      <c r="U2588" s="28" t="str">
        <f>IF(記入用!O2588="","",ROUNDDOWN(記入用!O2588,0))</f>
        <v/>
      </c>
      <c r="W2588" s="28" t="str">
        <f>IF(記入用!P2588="","",ROUNDDOWN(記入用!P2588,0))</f>
        <v/>
      </c>
    </row>
    <row r="2589" spans="1:23">
      <c r="A2589" s="28" t="str">
        <f>IF(記入用!A2589="","",記入用!A2589)</f>
        <v/>
      </c>
      <c r="B2589" s="28" t="str">
        <f>IF(記入用!B2589="","",記入用!B2589)</f>
        <v/>
      </c>
      <c r="C2589" s="28" t="str">
        <f>IF(記入用!C2589="","",記入用!C2589)</f>
        <v/>
      </c>
      <c r="D2589" s="28" t="str">
        <f>IF(記入用!D2589="","",記入用!D2589)</f>
        <v/>
      </c>
      <c r="E2589" s="28" t="str">
        <f>IF(記入用!E2589="","",記入用!E2589)</f>
        <v/>
      </c>
      <c r="F2589" s="28" t="str">
        <f>IF(記入用!F2589="","",記入用!F2589)</f>
        <v/>
      </c>
      <c r="G2589" s="28" t="str">
        <f>IF(OR(記入用!G2589=0,記入用!H2589=0),"",ROUND((記入用!G2589+記入用!H2589)/2,0))</f>
        <v/>
      </c>
      <c r="I2589" s="28" t="str">
        <f>IF(記入用!I2589="","",記入用!I2589)</f>
        <v/>
      </c>
      <c r="K2589" s="28" t="str">
        <f>IF(記入用!J2589="","",ROUNDDOWN(記入用!J2589,0))</f>
        <v/>
      </c>
      <c r="M2589" s="28" t="str">
        <f>IF(記入用!K2589="","",記入用!K2589)</f>
        <v/>
      </c>
      <c r="O2589" s="28" t="str">
        <f>IF(記入用!M2589="","",記入用!M2589)</f>
        <v/>
      </c>
      <c r="Q2589" s="28" t="str">
        <f>IF(記入用!L2589="","",記入用!L2589)</f>
        <v/>
      </c>
      <c r="S2589" s="28" t="str">
        <f>IF(記入用!N2589="","",ROUNDUP(記入用!N2589,1))</f>
        <v/>
      </c>
      <c r="U2589" s="28" t="str">
        <f>IF(記入用!O2589="","",ROUNDDOWN(記入用!O2589,0))</f>
        <v/>
      </c>
      <c r="W2589" s="28" t="str">
        <f>IF(記入用!P2589="","",ROUNDDOWN(記入用!P2589,0))</f>
        <v/>
      </c>
    </row>
    <row r="2590" spans="1:23">
      <c r="A2590" s="28" t="str">
        <f>IF(記入用!A2590="","",記入用!A2590)</f>
        <v/>
      </c>
      <c r="B2590" s="28" t="str">
        <f>IF(記入用!B2590="","",記入用!B2590)</f>
        <v/>
      </c>
      <c r="C2590" s="28" t="str">
        <f>IF(記入用!C2590="","",記入用!C2590)</f>
        <v/>
      </c>
      <c r="D2590" s="28" t="str">
        <f>IF(記入用!D2590="","",記入用!D2590)</f>
        <v/>
      </c>
      <c r="E2590" s="28" t="str">
        <f>IF(記入用!E2590="","",記入用!E2590)</f>
        <v/>
      </c>
      <c r="F2590" s="28" t="str">
        <f>IF(記入用!F2590="","",記入用!F2590)</f>
        <v/>
      </c>
      <c r="G2590" s="28" t="str">
        <f>IF(OR(記入用!G2590=0,記入用!H2590=0),"",ROUND((記入用!G2590+記入用!H2590)/2,0))</f>
        <v/>
      </c>
      <c r="I2590" s="28" t="str">
        <f>IF(記入用!I2590="","",記入用!I2590)</f>
        <v/>
      </c>
      <c r="K2590" s="28" t="str">
        <f>IF(記入用!J2590="","",ROUNDDOWN(記入用!J2590,0))</f>
        <v/>
      </c>
      <c r="M2590" s="28" t="str">
        <f>IF(記入用!K2590="","",記入用!K2590)</f>
        <v/>
      </c>
      <c r="O2590" s="28" t="str">
        <f>IF(記入用!M2590="","",記入用!M2590)</f>
        <v/>
      </c>
      <c r="Q2590" s="28" t="str">
        <f>IF(記入用!L2590="","",記入用!L2590)</f>
        <v/>
      </c>
      <c r="S2590" s="28" t="str">
        <f>IF(記入用!N2590="","",ROUNDUP(記入用!N2590,1))</f>
        <v/>
      </c>
      <c r="U2590" s="28" t="str">
        <f>IF(記入用!O2590="","",ROUNDDOWN(記入用!O2590,0))</f>
        <v/>
      </c>
      <c r="W2590" s="28" t="str">
        <f>IF(記入用!P2590="","",ROUNDDOWN(記入用!P2590,0))</f>
        <v/>
      </c>
    </row>
    <row r="2591" spans="1:23">
      <c r="A2591" s="28" t="str">
        <f>IF(記入用!A2591="","",記入用!A2591)</f>
        <v/>
      </c>
      <c r="B2591" s="28" t="str">
        <f>IF(記入用!B2591="","",記入用!B2591)</f>
        <v/>
      </c>
      <c r="C2591" s="28" t="str">
        <f>IF(記入用!C2591="","",記入用!C2591)</f>
        <v/>
      </c>
      <c r="D2591" s="28" t="str">
        <f>IF(記入用!D2591="","",記入用!D2591)</f>
        <v/>
      </c>
      <c r="E2591" s="28" t="str">
        <f>IF(記入用!E2591="","",記入用!E2591)</f>
        <v/>
      </c>
      <c r="F2591" s="28" t="str">
        <f>IF(記入用!F2591="","",記入用!F2591)</f>
        <v/>
      </c>
      <c r="G2591" s="28" t="str">
        <f>IF(OR(記入用!G2591=0,記入用!H2591=0),"",ROUND((記入用!G2591+記入用!H2591)/2,0))</f>
        <v/>
      </c>
      <c r="I2591" s="28" t="str">
        <f>IF(記入用!I2591="","",記入用!I2591)</f>
        <v/>
      </c>
      <c r="K2591" s="28" t="str">
        <f>IF(記入用!J2591="","",ROUNDDOWN(記入用!J2591,0))</f>
        <v/>
      </c>
      <c r="M2591" s="28" t="str">
        <f>IF(記入用!K2591="","",記入用!K2591)</f>
        <v/>
      </c>
      <c r="O2591" s="28" t="str">
        <f>IF(記入用!M2591="","",記入用!M2591)</f>
        <v/>
      </c>
      <c r="Q2591" s="28" t="str">
        <f>IF(記入用!L2591="","",記入用!L2591)</f>
        <v/>
      </c>
      <c r="S2591" s="28" t="str">
        <f>IF(記入用!N2591="","",ROUNDUP(記入用!N2591,1))</f>
        <v/>
      </c>
      <c r="U2591" s="28" t="str">
        <f>IF(記入用!O2591="","",ROUNDDOWN(記入用!O2591,0))</f>
        <v/>
      </c>
      <c r="W2591" s="28" t="str">
        <f>IF(記入用!P2591="","",ROUNDDOWN(記入用!P2591,0))</f>
        <v/>
      </c>
    </row>
    <row r="2592" spans="1:23">
      <c r="A2592" s="28" t="str">
        <f>IF(記入用!A2592="","",記入用!A2592)</f>
        <v/>
      </c>
      <c r="B2592" s="28" t="str">
        <f>IF(記入用!B2592="","",記入用!B2592)</f>
        <v/>
      </c>
      <c r="C2592" s="28" t="str">
        <f>IF(記入用!C2592="","",記入用!C2592)</f>
        <v/>
      </c>
      <c r="D2592" s="28" t="str">
        <f>IF(記入用!D2592="","",記入用!D2592)</f>
        <v/>
      </c>
      <c r="E2592" s="28" t="str">
        <f>IF(記入用!E2592="","",記入用!E2592)</f>
        <v/>
      </c>
      <c r="F2592" s="28" t="str">
        <f>IF(記入用!F2592="","",記入用!F2592)</f>
        <v/>
      </c>
      <c r="G2592" s="28" t="str">
        <f>IF(OR(記入用!G2592=0,記入用!H2592=0),"",ROUND((記入用!G2592+記入用!H2592)/2,0))</f>
        <v/>
      </c>
      <c r="I2592" s="28" t="str">
        <f>IF(記入用!I2592="","",記入用!I2592)</f>
        <v/>
      </c>
      <c r="K2592" s="28" t="str">
        <f>IF(記入用!J2592="","",ROUNDDOWN(記入用!J2592,0))</f>
        <v/>
      </c>
      <c r="M2592" s="28" t="str">
        <f>IF(記入用!K2592="","",記入用!K2592)</f>
        <v/>
      </c>
      <c r="O2592" s="28" t="str">
        <f>IF(記入用!M2592="","",記入用!M2592)</f>
        <v/>
      </c>
      <c r="Q2592" s="28" t="str">
        <f>IF(記入用!L2592="","",記入用!L2592)</f>
        <v/>
      </c>
      <c r="S2592" s="28" t="str">
        <f>IF(記入用!N2592="","",ROUNDUP(記入用!N2592,1))</f>
        <v/>
      </c>
      <c r="U2592" s="28" t="str">
        <f>IF(記入用!O2592="","",ROUNDDOWN(記入用!O2592,0))</f>
        <v/>
      </c>
      <c r="W2592" s="28" t="str">
        <f>IF(記入用!P2592="","",ROUNDDOWN(記入用!P2592,0))</f>
        <v/>
      </c>
    </row>
    <row r="2593" spans="1:23">
      <c r="A2593" s="28" t="str">
        <f>IF(記入用!A2593="","",記入用!A2593)</f>
        <v/>
      </c>
      <c r="B2593" s="28" t="str">
        <f>IF(記入用!B2593="","",記入用!B2593)</f>
        <v/>
      </c>
      <c r="C2593" s="28" t="str">
        <f>IF(記入用!C2593="","",記入用!C2593)</f>
        <v/>
      </c>
      <c r="D2593" s="28" t="str">
        <f>IF(記入用!D2593="","",記入用!D2593)</f>
        <v/>
      </c>
      <c r="E2593" s="28" t="str">
        <f>IF(記入用!E2593="","",記入用!E2593)</f>
        <v/>
      </c>
      <c r="F2593" s="28" t="str">
        <f>IF(記入用!F2593="","",記入用!F2593)</f>
        <v/>
      </c>
      <c r="G2593" s="28" t="str">
        <f>IF(OR(記入用!G2593=0,記入用!H2593=0),"",ROUND((記入用!G2593+記入用!H2593)/2,0))</f>
        <v/>
      </c>
      <c r="I2593" s="28" t="str">
        <f>IF(記入用!I2593="","",記入用!I2593)</f>
        <v/>
      </c>
      <c r="K2593" s="28" t="str">
        <f>IF(記入用!J2593="","",ROUNDDOWN(記入用!J2593,0))</f>
        <v/>
      </c>
      <c r="M2593" s="28" t="str">
        <f>IF(記入用!K2593="","",記入用!K2593)</f>
        <v/>
      </c>
      <c r="O2593" s="28" t="str">
        <f>IF(記入用!M2593="","",記入用!M2593)</f>
        <v/>
      </c>
      <c r="Q2593" s="28" t="str">
        <f>IF(記入用!L2593="","",記入用!L2593)</f>
        <v/>
      </c>
      <c r="S2593" s="28" t="str">
        <f>IF(記入用!N2593="","",ROUNDUP(記入用!N2593,1))</f>
        <v/>
      </c>
      <c r="U2593" s="28" t="str">
        <f>IF(記入用!O2593="","",ROUNDDOWN(記入用!O2593,0))</f>
        <v/>
      </c>
      <c r="W2593" s="28" t="str">
        <f>IF(記入用!P2593="","",ROUNDDOWN(記入用!P2593,0))</f>
        <v/>
      </c>
    </row>
    <row r="2594" spans="1:23">
      <c r="A2594" s="28" t="str">
        <f>IF(記入用!A2594="","",記入用!A2594)</f>
        <v/>
      </c>
      <c r="B2594" s="28" t="str">
        <f>IF(記入用!B2594="","",記入用!B2594)</f>
        <v/>
      </c>
      <c r="C2594" s="28" t="str">
        <f>IF(記入用!C2594="","",記入用!C2594)</f>
        <v/>
      </c>
      <c r="D2594" s="28" t="str">
        <f>IF(記入用!D2594="","",記入用!D2594)</f>
        <v/>
      </c>
      <c r="E2594" s="28" t="str">
        <f>IF(記入用!E2594="","",記入用!E2594)</f>
        <v/>
      </c>
      <c r="F2594" s="28" t="str">
        <f>IF(記入用!F2594="","",記入用!F2594)</f>
        <v/>
      </c>
      <c r="G2594" s="28" t="str">
        <f>IF(OR(記入用!G2594=0,記入用!H2594=0),"",ROUND((記入用!G2594+記入用!H2594)/2,0))</f>
        <v/>
      </c>
      <c r="I2594" s="28" t="str">
        <f>IF(記入用!I2594="","",記入用!I2594)</f>
        <v/>
      </c>
      <c r="K2594" s="28" t="str">
        <f>IF(記入用!J2594="","",ROUNDDOWN(記入用!J2594,0))</f>
        <v/>
      </c>
      <c r="M2594" s="28" t="str">
        <f>IF(記入用!K2594="","",記入用!K2594)</f>
        <v/>
      </c>
      <c r="O2594" s="28" t="str">
        <f>IF(記入用!M2594="","",記入用!M2594)</f>
        <v/>
      </c>
      <c r="Q2594" s="28" t="str">
        <f>IF(記入用!L2594="","",記入用!L2594)</f>
        <v/>
      </c>
      <c r="S2594" s="28" t="str">
        <f>IF(記入用!N2594="","",ROUNDUP(記入用!N2594,1))</f>
        <v/>
      </c>
      <c r="U2594" s="28" t="str">
        <f>IF(記入用!O2594="","",ROUNDDOWN(記入用!O2594,0))</f>
        <v/>
      </c>
      <c r="W2594" s="28" t="str">
        <f>IF(記入用!P2594="","",ROUNDDOWN(記入用!P2594,0))</f>
        <v/>
      </c>
    </row>
    <row r="2595" spans="1:23">
      <c r="A2595" s="28" t="str">
        <f>IF(記入用!A2595="","",記入用!A2595)</f>
        <v/>
      </c>
      <c r="B2595" s="28" t="str">
        <f>IF(記入用!B2595="","",記入用!B2595)</f>
        <v/>
      </c>
      <c r="C2595" s="28" t="str">
        <f>IF(記入用!C2595="","",記入用!C2595)</f>
        <v/>
      </c>
      <c r="D2595" s="28" t="str">
        <f>IF(記入用!D2595="","",記入用!D2595)</f>
        <v/>
      </c>
      <c r="E2595" s="28" t="str">
        <f>IF(記入用!E2595="","",記入用!E2595)</f>
        <v/>
      </c>
      <c r="F2595" s="28" t="str">
        <f>IF(記入用!F2595="","",記入用!F2595)</f>
        <v/>
      </c>
      <c r="G2595" s="28" t="str">
        <f>IF(OR(記入用!G2595=0,記入用!H2595=0),"",ROUND((記入用!G2595+記入用!H2595)/2,0))</f>
        <v/>
      </c>
      <c r="I2595" s="28" t="str">
        <f>IF(記入用!I2595="","",記入用!I2595)</f>
        <v/>
      </c>
      <c r="K2595" s="28" t="str">
        <f>IF(記入用!J2595="","",ROUNDDOWN(記入用!J2595,0))</f>
        <v/>
      </c>
      <c r="M2595" s="28" t="str">
        <f>IF(記入用!K2595="","",記入用!K2595)</f>
        <v/>
      </c>
      <c r="O2595" s="28" t="str">
        <f>IF(記入用!M2595="","",記入用!M2595)</f>
        <v/>
      </c>
      <c r="Q2595" s="28" t="str">
        <f>IF(記入用!L2595="","",記入用!L2595)</f>
        <v/>
      </c>
      <c r="S2595" s="28" t="str">
        <f>IF(記入用!N2595="","",ROUNDUP(記入用!N2595,1))</f>
        <v/>
      </c>
      <c r="U2595" s="28" t="str">
        <f>IF(記入用!O2595="","",ROUNDDOWN(記入用!O2595,0))</f>
        <v/>
      </c>
      <c r="W2595" s="28" t="str">
        <f>IF(記入用!P2595="","",ROUNDDOWN(記入用!P2595,0))</f>
        <v/>
      </c>
    </row>
    <row r="2596" spans="1:23">
      <c r="A2596" s="28" t="str">
        <f>IF(記入用!A2596="","",記入用!A2596)</f>
        <v/>
      </c>
      <c r="B2596" s="28" t="str">
        <f>IF(記入用!B2596="","",記入用!B2596)</f>
        <v/>
      </c>
      <c r="C2596" s="28" t="str">
        <f>IF(記入用!C2596="","",記入用!C2596)</f>
        <v/>
      </c>
      <c r="D2596" s="28" t="str">
        <f>IF(記入用!D2596="","",記入用!D2596)</f>
        <v/>
      </c>
      <c r="E2596" s="28" t="str">
        <f>IF(記入用!E2596="","",記入用!E2596)</f>
        <v/>
      </c>
      <c r="F2596" s="28" t="str">
        <f>IF(記入用!F2596="","",記入用!F2596)</f>
        <v/>
      </c>
      <c r="G2596" s="28" t="str">
        <f>IF(OR(記入用!G2596=0,記入用!H2596=0),"",ROUND((記入用!G2596+記入用!H2596)/2,0))</f>
        <v/>
      </c>
      <c r="I2596" s="28" t="str">
        <f>IF(記入用!I2596="","",記入用!I2596)</f>
        <v/>
      </c>
      <c r="K2596" s="28" t="str">
        <f>IF(記入用!J2596="","",ROUNDDOWN(記入用!J2596,0))</f>
        <v/>
      </c>
      <c r="M2596" s="28" t="str">
        <f>IF(記入用!K2596="","",記入用!K2596)</f>
        <v/>
      </c>
      <c r="O2596" s="28" t="str">
        <f>IF(記入用!M2596="","",記入用!M2596)</f>
        <v/>
      </c>
      <c r="Q2596" s="28" t="str">
        <f>IF(記入用!L2596="","",記入用!L2596)</f>
        <v/>
      </c>
      <c r="S2596" s="28" t="str">
        <f>IF(記入用!N2596="","",ROUNDUP(記入用!N2596,1))</f>
        <v/>
      </c>
      <c r="U2596" s="28" t="str">
        <f>IF(記入用!O2596="","",ROUNDDOWN(記入用!O2596,0))</f>
        <v/>
      </c>
      <c r="W2596" s="28" t="str">
        <f>IF(記入用!P2596="","",ROUNDDOWN(記入用!P2596,0))</f>
        <v/>
      </c>
    </row>
    <row r="2597" spans="1:23">
      <c r="A2597" s="28" t="str">
        <f>IF(記入用!A2597="","",記入用!A2597)</f>
        <v/>
      </c>
      <c r="B2597" s="28" t="str">
        <f>IF(記入用!B2597="","",記入用!B2597)</f>
        <v/>
      </c>
      <c r="C2597" s="28" t="str">
        <f>IF(記入用!C2597="","",記入用!C2597)</f>
        <v/>
      </c>
      <c r="D2597" s="28" t="str">
        <f>IF(記入用!D2597="","",記入用!D2597)</f>
        <v/>
      </c>
      <c r="E2597" s="28" t="str">
        <f>IF(記入用!E2597="","",記入用!E2597)</f>
        <v/>
      </c>
      <c r="F2597" s="28" t="str">
        <f>IF(記入用!F2597="","",記入用!F2597)</f>
        <v/>
      </c>
      <c r="G2597" s="28" t="str">
        <f>IF(OR(記入用!G2597=0,記入用!H2597=0),"",ROUND((記入用!G2597+記入用!H2597)/2,0))</f>
        <v/>
      </c>
      <c r="I2597" s="28" t="str">
        <f>IF(記入用!I2597="","",記入用!I2597)</f>
        <v/>
      </c>
      <c r="K2597" s="28" t="str">
        <f>IF(記入用!J2597="","",ROUNDDOWN(記入用!J2597,0))</f>
        <v/>
      </c>
      <c r="M2597" s="28" t="str">
        <f>IF(記入用!K2597="","",記入用!K2597)</f>
        <v/>
      </c>
      <c r="O2597" s="28" t="str">
        <f>IF(記入用!M2597="","",記入用!M2597)</f>
        <v/>
      </c>
      <c r="Q2597" s="28" t="str">
        <f>IF(記入用!L2597="","",記入用!L2597)</f>
        <v/>
      </c>
      <c r="S2597" s="28" t="str">
        <f>IF(記入用!N2597="","",ROUNDUP(記入用!N2597,1))</f>
        <v/>
      </c>
      <c r="U2597" s="28" t="str">
        <f>IF(記入用!O2597="","",ROUNDDOWN(記入用!O2597,0))</f>
        <v/>
      </c>
      <c r="W2597" s="28" t="str">
        <f>IF(記入用!P2597="","",ROUNDDOWN(記入用!P2597,0))</f>
        <v/>
      </c>
    </row>
    <row r="2598" spans="1:23">
      <c r="A2598" s="28" t="str">
        <f>IF(記入用!A2598="","",記入用!A2598)</f>
        <v/>
      </c>
      <c r="B2598" s="28" t="str">
        <f>IF(記入用!B2598="","",記入用!B2598)</f>
        <v/>
      </c>
      <c r="C2598" s="28" t="str">
        <f>IF(記入用!C2598="","",記入用!C2598)</f>
        <v/>
      </c>
      <c r="D2598" s="28" t="str">
        <f>IF(記入用!D2598="","",記入用!D2598)</f>
        <v/>
      </c>
      <c r="E2598" s="28" t="str">
        <f>IF(記入用!E2598="","",記入用!E2598)</f>
        <v/>
      </c>
      <c r="F2598" s="28" t="str">
        <f>IF(記入用!F2598="","",記入用!F2598)</f>
        <v/>
      </c>
      <c r="G2598" s="28" t="str">
        <f>IF(OR(記入用!G2598=0,記入用!H2598=0),"",ROUND((記入用!G2598+記入用!H2598)/2,0))</f>
        <v/>
      </c>
      <c r="I2598" s="28" t="str">
        <f>IF(記入用!I2598="","",記入用!I2598)</f>
        <v/>
      </c>
      <c r="K2598" s="28" t="str">
        <f>IF(記入用!J2598="","",ROUNDDOWN(記入用!J2598,0))</f>
        <v/>
      </c>
      <c r="M2598" s="28" t="str">
        <f>IF(記入用!K2598="","",記入用!K2598)</f>
        <v/>
      </c>
      <c r="O2598" s="28" t="str">
        <f>IF(記入用!M2598="","",記入用!M2598)</f>
        <v/>
      </c>
      <c r="Q2598" s="28" t="str">
        <f>IF(記入用!L2598="","",記入用!L2598)</f>
        <v/>
      </c>
      <c r="S2598" s="28" t="str">
        <f>IF(記入用!N2598="","",ROUNDUP(記入用!N2598,1))</f>
        <v/>
      </c>
      <c r="U2598" s="28" t="str">
        <f>IF(記入用!O2598="","",ROUNDDOWN(記入用!O2598,0))</f>
        <v/>
      </c>
      <c r="W2598" s="28" t="str">
        <f>IF(記入用!P2598="","",ROUNDDOWN(記入用!P2598,0))</f>
        <v/>
      </c>
    </row>
    <row r="2599" spans="1:23">
      <c r="A2599" s="28" t="str">
        <f>IF(記入用!A2599="","",記入用!A2599)</f>
        <v/>
      </c>
      <c r="B2599" s="28" t="str">
        <f>IF(記入用!B2599="","",記入用!B2599)</f>
        <v/>
      </c>
      <c r="C2599" s="28" t="str">
        <f>IF(記入用!C2599="","",記入用!C2599)</f>
        <v/>
      </c>
      <c r="D2599" s="28" t="str">
        <f>IF(記入用!D2599="","",記入用!D2599)</f>
        <v/>
      </c>
      <c r="E2599" s="28" t="str">
        <f>IF(記入用!E2599="","",記入用!E2599)</f>
        <v/>
      </c>
      <c r="F2599" s="28" t="str">
        <f>IF(記入用!F2599="","",記入用!F2599)</f>
        <v/>
      </c>
      <c r="G2599" s="28" t="str">
        <f>IF(OR(記入用!G2599=0,記入用!H2599=0),"",ROUND((記入用!G2599+記入用!H2599)/2,0))</f>
        <v/>
      </c>
      <c r="I2599" s="28" t="str">
        <f>IF(記入用!I2599="","",記入用!I2599)</f>
        <v/>
      </c>
      <c r="K2599" s="28" t="str">
        <f>IF(記入用!J2599="","",ROUNDDOWN(記入用!J2599,0))</f>
        <v/>
      </c>
      <c r="M2599" s="28" t="str">
        <f>IF(記入用!K2599="","",記入用!K2599)</f>
        <v/>
      </c>
      <c r="O2599" s="28" t="str">
        <f>IF(記入用!M2599="","",記入用!M2599)</f>
        <v/>
      </c>
      <c r="Q2599" s="28" t="str">
        <f>IF(記入用!L2599="","",記入用!L2599)</f>
        <v/>
      </c>
      <c r="S2599" s="28" t="str">
        <f>IF(記入用!N2599="","",ROUNDUP(記入用!N2599,1))</f>
        <v/>
      </c>
      <c r="U2599" s="28" t="str">
        <f>IF(記入用!O2599="","",ROUNDDOWN(記入用!O2599,0))</f>
        <v/>
      </c>
      <c r="W2599" s="28" t="str">
        <f>IF(記入用!P2599="","",ROUNDDOWN(記入用!P2599,0))</f>
        <v/>
      </c>
    </row>
    <row r="2600" spans="1:23">
      <c r="A2600" s="28" t="str">
        <f>IF(記入用!A2600="","",記入用!A2600)</f>
        <v/>
      </c>
      <c r="B2600" s="28" t="str">
        <f>IF(記入用!B2600="","",記入用!B2600)</f>
        <v/>
      </c>
      <c r="C2600" s="28" t="str">
        <f>IF(記入用!C2600="","",記入用!C2600)</f>
        <v/>
      </c>
      <c r="D2600" s="28" t="str">
        <f>IF(記入用!D2600="","",記入用!D2600)</f>
        <v/>
      </c>
      <c r="E2600" s="28" t="str">
        <f>IF(記入用!E2600="","",記入用!E2600)</f>
        <v/>
      </c>
      <c r="F2600" s="28" t="str">
        <f>IF(記入用!F2600="","",記入用!F2600)</f>
        <v/>
      </c>
      <c r="G2600" s="28" t="str">
        <f>IF(OR(記入用!G2600=0,記入用!H2600=0),"",ROUND((記入用!G2600+記入用!H2600)/2,0))</f>
        <v/>
      </c>
      <c r="I2600" s="28" t="str">
        <f>IF(記入用!I2600="","",記入用!I2600)</f>
        <v/>
      </c>
      <c r="K2600" s="28" t="str">
        <f>IF(記入用!J2600="","",ROUNDDOWN(記入用!J2600,0))</f>
        <v/>
      </c>
      <c r="M2600" s="28" t="str">
        <f>IF(記入用!K2600="","",記入用!K2600)</f>
        <v/>
      </c>
      <c r="O2600" s="28" t="str">
        <f>IF(記入用!M2600="","",記入用!M2600)</f>
        <v/>
      </c>
      <c r="Q2600" s="28" t="str">
        <f>IF(記入用!L2600="","",記入用!L2600)</f>
        <v/>
      </c>
      <c r="S2600" s="28" t="str">
        <f>IF(記入用!N2600="","",ROUNDUP(記入用!N2600,1))</f>
        <v/>
      </c>
      <c r="U2600" s="28" t="str">
        <f>IF(記入用!O2600="","",ROUNDDOWN(記入用!O2600,0))</f>
        <v/>
      </c>
      <c r="W2600" s="28" t="str">
        <f>IF(記入用!P2600="","",ROUNDDOWN(記入用!P2600,0))</f>
        <v/>
      </c>
    </row>
    <row r="2601" spans="1:23">
      <c r="A2601" s="28" t="str">
        <f>IF(記入用!A2601="","",記入用!A2601)</f>
        <v/>
      </c>
      <c r="B2601" s="28" t="str">
        <f>IF(記入用!B2601="","",記入用!B2601)</f>
        <v/>
      </c>
      <c r="C2601" s="28" t="str">
        <f>IF(記入用!C2601="","",記入用!C2601)</f>
        <v/>
      </c>
      <c r="D2601" s="28" t="str">
        <f>IF(記入用!D2601="","",記入用!D2601)</f>
        <v/>
      </c>
      <c r="E2601" s="28" t="str">
        <f>IF(記入用!E2601="","",記入用!E2601)</f>
        <v/>
      </c>
      <c r="F2601" s="28" t="str">
        <f>IF(記入用!F2601="","",記入用!F2601)</f>
        <v/>
      </c>
      <c r="G2601" s="28" t="str">
        <f>IF(OR(記入用!G2601=0,記入用!H2601=0),"",ROUND((記入用!G2601+記入用!H2601)/2,0))</f>
        <v/>
      </c>
      <c r="I2601" s="28" t="str">
        <f>IF(記入用!I2601="","",記入用!I2601)</f>
        <v/>
      </c>
      <c r="K2601" s="28" t="str">
        <f>IF(記入用!J2601="","",ROUNDDOWN(記入用!J2601,0))</f>
        <v/>
      </c>
      <c r="M2601" s="28" t="str">
        <f>IF(記入用!K2601="","",記入用!K2601)</f>
        <v/>
      </c>
      <c r="O2601" s="28" t="str">
        <f>IF(記入用!M2601="","",記入用!M2601)</f>
        <v/>
      </c>
      <c r="Q2601" s="28" t="str">
        <f>IF(記入用!L2601="","",記入用!L2601)</f>
        <v/>
      </c>
      <c r="S2601" s="28" t="str">
        <f>IF(記入用!N2601="","",ROUNDUP(記入用!N2601,1))</f>
        <v/>
      </c>
      <c r="U2601" s="28" t="str">
        <f>IF(記入用!O2601="","",ROUNDDOWN(記入用!O2601,0))</f>
        <v/>
      </c>
      <c r="W2601" s="28" t="str">
        <f>IF(記入用!P2601="","",ROUNDDOWN(記入用!P2601,0))</f>
        <v/>
      </c>
    </row>
    <row r="2602" spans="1:23">
      <c r="A2602" s="28" t="str">
        <f>IF(記入用!A2602="","",記入用!A2602)</f>
        <v/>
      </c>
      <c r="B2602" s="28" t="str">
        <f>IF(記入用!B2602="","",記入用!B2602)</f>
        <v/>
      </c>
      <c r="C2602" s="28" t="str">
        <f>IF(記入用!C2602="","",記入用!C2602)</f>
        <v/>
      </c>
      <c r="D2602" s="28" t="str">
        <f>IF(記入用!D2602="","",記入用!D2602)</f>
        <v/>
      </c>
      <c r="E2602" s="28" t="str">
        <f>IF(記入用!E2602="","",記入用!E2602)</f>
        <v/>
      </c>
      <c r="F2602" s="28" t="str">
        <f>IF(記入用!F2602="","",記入用!F2602)</f>
        <v/>
      </c>
      <c r="G2602" s="28" t="str">
        <f>IF(OR(記入用!G2602=0,記入用!H2602=0),"",ROUND((記入用!G2602+記入用!H2602)/2,0))</f>
        <v/>
      </c>
      <c r="I2602" s="28" t="str">
        <f>IF(記入用!I2602="","",記入用!I2602)</f>
        <v/>
      </c>
      <c r="K2602" s="28" t="str">
        <f>IF(記入用!J2602="","",ROUNDDOWN(記入用!J2602,0))</f>
        <v/>
      </c>
      <c r="M2602" s="28" t="str">
        <f>IF(記入用!K2602="","",記入用!K2602)</f>
        <v/>
      </c>
      <c r="O2602" s="28" t="str">
        <f>IF(記入用!M2602="","",記入用!M2602)</f>
        <v/>
      </c>
      <c r="Q2602" s="28" t="str">
        <f>IF(記入用!L2602="","",記入用!L2602)</f>
        <v/>
      </c>
      <c r="S2602" s="28" t="str">
        <f>IF(記入用!N2602="","",ROUNDUP(記入用!N2602,1))</f>
        <v/>
      </c>
      <c r="U2602" s="28" t="str">
        <f>IF(記入用!O2602="","",ROUNDDOWN(記入用!O2602,0))</f>
        <v/>
      </c>
      <c r="W2602" s="28" t="str">
        <f>IF(記入用!P2602="","",ROUNDDOWN(記入用!P2602,0))</f>
        <v/>
      </c>
    </row>
    <row r="2603" spans="1:23">
      <c r="A2603" s="28" t="str">
        <f>IF(記入用!A2603="","",記入用!A2603)</f>
        <v/>
      </c>
      <c r="B2603" s="28" t="str">
        <f>IF(記入用!B2603="","",記入用!B2603)</f>
        <v/>
      </c>
      <c r="C2603" s="28" t="str">
        <f>IF(記入用!C2603="","",記入用!C2603)</f>
        <v/>
      </c>
      <c r="D2603" s="28" t="str">
        <f>IF(記入用!D2603="","",記入用!D2603)</f>
        <v/>
      </c>
      <c r="E2603" s="28" t="str">
        <f>IF(記入用!E2603="","",記入用!E2603)</f>
        <v/>
      </c>
      <c r="F2603" s="28" t="str">
        <f>IF(記入用!F2603="","",記入用!F2603)</f>
        <v/>
      </c>
      <c r="G2603" s="28" t="str">
        <f>IF(OR(記入用!G2603=0,記入用!H2603=0),"",ROUND((記入用!G2603+記入用!H2603)/2,0))</f>
        <v/>
      </c>
      <c r="I2603" s="28" t="str">
        <f>IF(記入用!I2603="","",記入用!I2603)</f>
        <v/>
      </c>
      <c r="K2603" s="28" t="str">
        <f>IF(記入用!J2603="","",ROUNDDOWN(記入用!J2603,0))</f>
        <v/>
      </c>
      <c r="M2603" s="28" t="str">
        <f>IF(記入用!K2603="","",記入用!K2603)</f>
        <v/>
      </c>
      <c r="O2603" s="28" t="str">
        <f>IF(記入用!M2603="","",記入用!M2603)</f>
        <v/>
      </c>
      <c r="Q2603" s="28" t="str">
        <f>IF(記入用!L2603="","",記入用!L2603)</f>
        <v/>
      </c>
      <c r="S2603" s="28" t="str">
        <f>IF(記入用!N2603="","",ROUNDUP(記入用!N2603,1))</f>
        <v/>
      </c>
      <c r="U2603" s="28" t="str">
        <f>IF(記入用!O2603="","",ROUNDDOWN(記入用!O2603,0))</f>
        <v/>
      </c>
      <c r="W2603" s="28" t="str">
        <f>IF(記入用!P2603="","",ROUNDDOWN(記入用!P2603,0))</f>
        <v/>
      </c>
    </row>
    <row r="2604" spans="1:23">
      <c r="A2604" s="28" t="str">
        <f>IF(記入用!A2604="","",記入用!A2604)</f>
        <v/>
      </c>
      <c r="B2604" s="28" t="str">
        <f>IF(記入用!B2604="","",記入用!B2604)</f>
        <v/>
      </c>
      <c r="C2604" s="28" t="str">
        <f>IF(記入用!C2604="","",記入用!C2604)</f>
        <v/>
      </c>
      <c r="D2604" s="28" t="str">
        <f>IF(記入用!D2604="","",記入用!D2604)</f>
        <v/>
      </c>
      <c r="E2604" s="28" t="str">
        <f>IF(記入用!E2604="","",記入用!E2604)</f>
        <v/>
      </c>
      <c r="F2604" s="28" t="str">
        <f>IF(記入用!F2604="","",記入用!F2604)</f>
        <v/>
      </c>
      <c r="G2604" s="28" t="str">
        <f>IF(OR(記入用!G2604=0,記入用!H2604=0),"",ROUND((記入用!G2604+記入用!H2604)/2,0))</f>
        <v/>
      </c>
      <c r="I2604" s="28" t="str">
        <f>IF(記入用!I2604="","",記入用!I2604)</f>
        <v/>
      </c>
      <c r="K2604" s="28" t="str">
        <f>IF(記入用!J2604="","",ROUNDDOWN(記入用!J2604,0))</f>
        <v/>
      </c>
      <c r="M2604" s="28" t="str">
        <f>IF(記入用!K2604="","",記入用!K2604)</f>
        <v/>
      </c>
      <c r="O2604" s="28" t="str">
        <f>IF(記入用!M2604="","",記入用!M2604)</f>
        <v/>
      </c>
      <c r="Q2604" s="28" t="str">
        <f>IF(記入用!L2604="","",記入用!L2604)</f>
        <v/>
      </c>
      <c r="S2604" s="28" t="str">
        <f>IF(記入用!N2604="","",ROUNDUP(記入用!N2604,1))</f>
        <v/>
      </c>
      <c r="U2604" s="28" t="str">
        <f>IF(記入用!O2604="","",ROUNDDOWN(記入用!O2604,0))</f>
        <v/>
      </c>
      <c r="W2604" s="28" t="str">
        <f>IF(記入用!P2604="","",ROUNDDOWN(記入用!P2604,0))</f>
        <v/>
      </c>
    </row>
    <row r="2605" spans="1:23">
      <c r="A2605" s="28" t="str">
        <f>IF(記入用!A2605="","",記入用!A2605)</f>
        <v/>
      </c>
      <c r="B2605" s="28" t="str">
        <f>IF(記入用!B2605="","",記入用!B2605)</f>
        <v/>
      </c>
      <c r="C2605" s="28" t="str">
        <f>IF(記入用!C2605="","",記入用!C2605)</f>
        <v/>
      </c>
      <c r="D2605" s="28" t="str">
        <f>IF(記入用!D2605="","",記入用!D2605)</f>
        <v/>
      </c>
      <c r="E2605" s="28" t="str">
        <f>IF(記入用!E2605="","",記入用!E2605)</f>
        <v/>
      </c>
      <c r="F2605" s="28" t="str">
        <f>IF(記入用!F2605="","",記入用!F2605)</f>
        <v/>
      </c>
      <c r="G2605" s="28" t="str">
        <f>IF(OR(記入用!G2605=0,記入用!H2605=0),"",ROUND((記入用!G2605+記入用!H2605)/2,0))</f>
        <v/>
      </c>
      <c r="I2605" s="28" t="str">
        <f>IF(記入用!I2605="","",記入用!I2605)</f>
        <v/>
      </c>
      <c r="K2605" s="28" t="str">
        <f>IF(記入用!J2605="","",ROUNDDOWN(記入用!J2605,0))</f>
        <v/>
      </c>
      <c r="M2605" s="28" t="str">
        <f>IF(記入用!K2605="","",記入用!K2605)</f>
        <v/>
      </c>
      <c r="O2605" s="28" t="str">
        <f>IF(記入用!M2605="","",記入用!M2605)</f>
        <v/>
      </c>
      <c r="Q2605" s="28" t="str">
        <f>IF(記入用!L2605="","",記入用!L2605)</f>
        <v/>
      </c>
      <c r="S2605" s="28" t="str">
        <f>IF(記入用!N2605="","",ROUNDUP(記入用!N2605,1))</f>
        <v/>
      </c>
      <c r="U2605" s="28" t="str">
        <f>IF(記入用!O2605="","",ROUNDDOWN(記入用!O2605,0))</f>
        <v/>
      </c>
      <c r="W2605" s="28" t="str">
        <f>IF(記入用!P2605="","",ROUNDDOWN(記入用!P2605,0))</f>
        <v/>
      </c>
    </row>
    <row r="2606" spans="1:23">
      <c r="A2606" s="28" t="str">
        <f>IF(記入用!A2606="","",記入用!A2606)</f>
        <v/>
      </c>
      <c r="B2606" s="28" t="str">
        <f>IF(記入用!B2606="","",記入用!B2606)</f>
        <v/>
      </c>
      <c r="C2606" s="28" t="str">
        <f>IF(記入用!C2606="","",記入用!C2606)</f>
        <v/>
      </c>
      <c r="D2606" s="28" t="str">
        <f>IF(記入用!D2606="","",記入用!D2606)</f>
        <v/>
      </c>
      <c r="E2606" s="28" t="str">
        <f>IF(記入用!E2606="","",記入用!E2606)</f>
        <v/>
      </c>
      <c r="F2606" s="28" t="str">
        <f>IF(記入用!F2606="","",記入用!F2606)</f>
        <v/>
      </c>
      <c r="G2606" s="28" t="str">
        <f>IF(OR(記入用!G2606=0,記入用!H2606=0),"",ROUND((記入用!G2606+記入用!H2606)/2,0))</f>
        <v/>
      </c>
      <c r="I2606" s="28" t="str">
        <f>IF(記入用!I2606="","",記入用!I2606)</f>
        <v/>
      </c>
      <c r="K2606" s="28" t="str">
        <f>IF(記入用!J2606="","",ROUNDDOWN(記入用!J2606,0))</f>
        <v/>
      </c>
      <c r="M2606" s="28" t="str">
        <f>IF(記入用!K2606="","",記入用!K2606)</f>
        <v/>
      </c>
      <c r="O2606" s="28" t="str">
        <f>IF(記入用!M2606="","",記入用!M2606)</f>
        <v/>
      </c>
      <c r="Q2606" s="28" t="str">
        <f>IF(記入用!L2606="","",記入用!L2606)</f>
        <v/>
      </c>
      <c r="S2606" s="28" t="str">
        <f>IF(記入用!N2606="","",ROUNDUP(記入用!N2606,1))</f>
        <v/>
      </c>
      <c r="U2606" s="28" t="str">
        <f>IF(記入用!O2606="","",ROUNDDOWN(記入用!O2606,0))</f>
        <v/>
      </c>
      <c r="W2606" s="28" t="str">
        <f>IF(記入用!P2606="","",ROUNDDOWN(記入用!P2606,0))</f>
        <v/>
      </c>
    </row>
    <row r="2607" spans="1:23">
      <c r="A2607" s="28" t="str">
        <f>IF(記入用!A2607="","",記入用!A2607)</f>
        <v/>
      </c>
      <c r="B2607" s="28" t="str">
        <f>IF(記入用!B2607="","",記入用!B2607)</f>
        <v/>
      </c>
      <c r="C2607" s="28" t="str">
        <f>IF(記入用!C2607="","",記入用!C2607)</f>
        <v/>
      </c>
      <c r="D2607" s="28" t="str">
        <f>IF(記入用!D2607="","",記入用!D2607)</f>
        <v/>
      </c>
      <c r="E2607" s="28" t="str">
        <f>IF(記入用!E2607="","",記入用!E2607)</f>
        <v/>
      </c>
      <c r="F2607" s="28" t="str">
        <f>IF(記入用!F2607="","",記入用!F2607)</f>
        <v/>
      </c>
      <c r="G2607" s="28" t="str">
        <f>IF(OR(記入用!G2607=0,記入用!H2607=0),"",ROUND((記入用!G2607+記入用!H2607)/2,0))</f>
        <v/>
      </c>
      <c r="I2607" s="28" t="str">
        <f>IF(記入用!I2607="","",記入用!I2607)</f>
        <v/>
      </c>
      <c r="K2607" s="28" t="str">
        <f>IF(記入用!J2607="","",ROUNDDOWN(記入用!J2607,0))</f>
        <v/>
      </c>
      <c r="M2607" s="28" t="str">
        <f>IF(記入用!K2607="","",記入用!K2607)</f>
        <v/>
      </c>
      <c r="O2607" s="28" t="str">
        <f>IF(記入用!M2607="","",記入用!M2607)</f>
        <v/>
      </c>
      <c r="Q2607" s="28" t="str">
        <f>IF(記入用!L2607="","",記入用!L2607)</f>
        <v/>
      </c>
      <c r="S2607" s="28" t="str">
        <f>IF(記入用!N2607="","",ROUNDUP(記入用!N2607,1))</f>
        <v/>
      </c>
      <c r="U2607" s="28" t="str">
        <f>IF(記入用!O2607="","",ROUNDDOWN(記入用!O2607,0))</f>
        <v/>
      </c>
      <c r="W2607" s="28" t="str">
        <f>IF(記入用!P2607="","",ROUNDDOWN(記入用!P2607,0))</f>
        <v/>
      </c>
    </row>
    <row r="2608" spans="1:23">
      <c r="A2608" s="28" t="str">
        <f>IF(記入用!A2608="","",記入用!A2608)</f>
        <v/>
      </c>
      <c r="B2608" s="28" t="str">
        <f>IF(記入用!B2608="","",記入用!B2608)</f>
        <v/>
      </c>
      <c r="C2608" s="28" t="str">
        <f>IF(記入用!C2608="","",記入用!C2608)</f>
        <v/>
      </c>
      <c r="D2608" s="28" t="str">
        <f>IF(記入用!D2608="","",記入用!D2608)</f>
        <v/>
      </c>
      <c r="E2608" s="28" t="str">
        <f>IF(記入用!E2608="","",記入用!E2608)</f>
        <v/>
      </c>
      <c r="F2608" s="28" t="str">
        <f>IF(記入用!F2608="","",記入用!F2608)</f>
        <v/>
      </c>
      <c r="G2608" s="28" t="str">
        <f>IF(OR(記入用!G2608=0,記入用!H2608=0),"",ROUND((記入用!G2608+記入用!H2608)/2,0))</f>
        <v/>
      </c>
      <c r="I2608" s="28" t="str">
        <f>IF(記入用!I2608="","",記入用!I2608)</f>
        <v/>
      </c>
      <c r="K2608" s="28" t="str">
        <f>IF(記入用!J2608="","",ROUNDDOWN(記入用!J2608,0))</f>
        <v/>
      </c>
      <c r="M2608" s="28" t="str">
        <f>IF(記入用!K2608="","",記入用!K2608)</f>
        <v/>
      </c>
      <c r="O2608" s="28" t="str">
        <f>IF(記入用!M2608="","",記入用!M2608)</f>
        <v/>
      </c>
      <c r="Q2608" s="28" t="str">
        <f>IF(記入用!L2608="","",記入用!L2608)</f>
        <v/>
      </c>
      <c r="S2608" s="28" t="str">
        <f>IF(記入用!N2608="","",ROUNDUP(記入用!N2608,1))</f>
        <v/>
      </c>
      <c r="U2608" s="28" t="str">
        <f>IF(記入用!O2608="","",ROUNDDOWN(記入用!O2608,0))</f>
        <v/>
      </c>
      <c r="W2608" s="28" t="str">
        <f>IF(記入用!P2608="","",ROUNDDOWN(記入用!P2608,0))</f>
        <v/>
      </c>
    </row>
    <row r="2609" spans="1:23">
      <c r="A2609" s="28" t="str">
        <f>IF(記入用!A2609="","",記入用!A2609)</f>
        <v/>
      </c>
      <c r="B2609" s="28" t="str">
        <f>IF(記入用!B2609="","",記入用!B2609)</f>
        <v/>
      </c>
      <c r="C2609" s="28" t="str">
        <f>IF(記入用!C2609="","",記入用!C2609)</f>
        <v/>
      </c>
      <c r="D2609" s="28" t="str">
        <f>IF(記入用!D2609="","",記入用!D2609)</f>
        <v/>
      </c>
      <c r="E2609" s="28" t="str">
        <f>IF(記入用!E2609="","",記入用!E2609)</f>
        <v/>
      </c>
      <c r="F2609" s="28" t="str">
        <f>IF(記入用!F2609="","",記入用!F2609)</f>
        <v/>
      </c>
      <c r="G2609" s="28" t="str">
        <f>IF(OR(記入用!G2609=0,記入用!H2609=0),"",ROUND((記入用!G2609+記入用!H2609)/2,0))</f>
        <v/>
      </c>
      <c r="I2609" s="28" t="str">
        <f>IF(記入用!I2609="","",記入用!I2609)</f>
        <v/>
      </c>
      <c r="K2609" s="28" t="str">
        <f>IF(記入用!J2609="","",ROUNDDOWN(記入用!J2609,0))</f>
        <v/>
      </c>
      <c r="M2609" s="28" t="str">
        <f>IF(記入用!K2609="","",記入用!K2609)</f>
        <v/>
      </c>
      <c r="O2609" s="28" t="str">
        <f>IF(記入用!M2609="","",記入用!M2609)</f>
        <v/>
      </c>
      <c r="Q2609" s="28" t="str">
        <f>IF(記入用!L2609="","",記入用!L2609)</f>
        <v/>
      </c>
      <c r="S2609" s="28" t="str">
        <f>IF(記入用!N2609="","",ROUNDUP(記入用!N2609,1))</f>
        <v/>
      </c>
      <c r="U2609" s="28" t="str">
        <f>IF(記入用!O2609="","",ROUNDDOWN(記入用!O2609,0))</f>
        <v/>
      </c>
      <c r="W2609" s="28" t="str">
        <f>IF(記入用!P2609="","",ROUNDDOWN(記入用!P2609,0))</f>
        <v/>
      </c>
    </row>
    <row r="2610" spans="1:23">
      <c r="A2610" s="28" t="str">
        <f>IF(記入用!A2610="","",記入用!A2610)</f>
        <v/>
      </c>
      <c r="B2610" s="28" t="str">
        <f>IF(記入用!B2610="","",記入用!B2610)</f>
        <v/>
      </c>
      <c r="C2610" s="28" t="str">
        <f>IF(記入用!C2610="","",記入用!C2610)</f>
        <v/>
      </c>
      <c r="D2610" s="28" t="str">
        <f>IF(記入用!D2610="","",記入用!D2610)</f>
        <v/>
      </c>
      <c r="E2610" s="28" t="str">
        <f>IF(記入用!E2610="","",記入用!E2610)</f>
        <v/>
      </c>
      <c r="F2610" s="28" t="str">
        <f>IF(記入用!F2610="","",記入用!F2610)</f>
        <v/>
      </c>
      <c r="G2610" s="28" t="str">
        <f>IF(OR(記入用!G2610=0,記入用!H2610=0),"",ROUND((記入用!G2610+記入用!H2610)/2,0))</f>
        <v/>
      </c>
      <c r="I2610" s="28" t="str">
        <f>IF(記入用!I2610="","",記入用!I2610)</f>
        <v/>
      </c>
      <c r="K2610" s="28" t="str">
        <f>IF(記入用!J2610="","",ROUNDDOWN(記入用!J2610,0))</f>
        <v/>
      </c>
      <c r="M2610" s="28" t="str">
        <f>IF(記入用!K2610="","",記入用!K2610)</f>
        <v/>
      </c>
      <c r="O2610" s="28" t="str">
        <f>IF(記入用!M2610="","",記入用!M2610)</f>
        <v/>
      </c>
      <c r="Q2610" s="28" t="str">
        <f>IF(記入用!L2610="","",記入用!L2610)</f>
        <v/>
      </c>
      <c r="S2610" s="28" t="str">
        <f>IF(記入用!N2610="","",ROUNDUP(記入用!N2610,1))</f>
        <v/>
      </c>
      <c r="U2610" s="28" t="str">
        <f>IF(記入用!O2610="","",ROUNDDOWN(記入用!O2610,0))</f>
        <v/>
      </c>
      <c r="W2610" s="28" t="str">
        <f>IF(記入用!P2610="","",ROUNDDOWN(記入用!P2610,0))</f>
        <v/>
      </c>
    </row>
    <row r="2611" spans="1:23">
      <c r="A2611" s="28" t="str">
        <f>IF(記入用!A2611="","",記入用!A2611)</f>
        <v/>
      </c>
      <c r="B2611" s="28" t="str">
        <f>IF(記入用!B2611="","",記入用!B2611)</f>
        <v/>
      </c>
      <c r="C2611" s="28" t="str">
        <f>IF(記入用!C2611="","",記入用!C2611)</f>
        <v/>
      </c>
      <c r="D2611" s="28" t="str">
        <f>IF(記入用!D2611="","",記入用!D2611)</f>
        <v/>
      </c>
      <c r="E2611" s="28" t="str">
        <f>IF(記入用!E2611="","",記入用!E2611)</f>
        <v/>
      </c>
      <c r="F2611" s="28" t="str">
        <f>IF(記入用!F2611="","",記入用!F2611)</f>
        <v/>
      </c>
      <c r="G2611" s="28" t="str">
        <f>IF(OR(記入用!G2611=0,記入用!H2611=0),"",ROUND((記入用!G2611+記入用!H2611)/2,0))</f>
        <v/>
      </c>
      <c r="I2611" s="28" t="str">
        <f>IF(記入用!I2611="","",記入用!I2611)</f>
        <v/>
      </c>
      <c r="K2611" s="28" t="str">
        <f>IF(記入用!J2611="","",ROUNDDOWN(記入用!J2611,0))</f>
        <v/>
      </c>
      <c r="M2611" s="28" t="str">
        <f>IF(記入用!K2611="","",記入用!K2611)</f>
        <v/>
      </c>
      <c r="O2611" s="28" t="str">
        <f>IF(記入用!M2611="","",記入用!M2611)</f>
        <v/>
      </c>
      <c r="Q2611" s="28" t="str">
        <f>IF(記入用!L2611="","",記入用!L2611)</f>
        <v/>
      </c>
      <c r="S2611" s="28" t="str">
        <f>IF(記入用!N2611="","",ROUNDUP(記入用!N2611,1))</f>
        <v/>
      </c>
      <c r="U2611" s="28" t="str">
        <f>IF(記入用!O2611="","",ROUNDDOWN(記入用!O2611,0))</f>
        <v/>
      </c>
      <c r="W2611" s="28" t="str">
        <f>IF(記入用!P2611="","",ROUNDDOWN(記入用!P2611,0))</f>
        <v/>
      </c>
    </row>
    <row r="2612" spans="1:23">
      <c r="A2612" s="28" t="str">
        <f>IF(記入用!A2612="","",記入用!A2612)</f>
        <v/>
      </c>
      <c r="B2612" s="28" t="str">
        <f>IF(記入用!B2612="","",記入用!B2612)</f>
        <v/>
      </c>
      <c r="C2612" s="28" t="str">
        <f>IF(記入用!C2612="","",記入用!C2612)</f>
        <v/>
      </c>
      <c r="D2612" s="28" t="str">
        <f>IF(記入用!D2612="","",記入用!D2612)</f>
        <v/>
      </c>
      <c r="E2612" s="28" t="str">
        <f>IF(記入用!E2612="","",記入用!E2612)</f>
        <v/>
      </c>
      <c r="F2612" s="28" t="str">
        <f>IF(記入用!F2612="","",記入用!F2612)</f>
        <v/>
      </c>
      <c r="G2612" s="28" t="str">
        <f>IF(OR(記入用!G2612=0,記入用!H2612=0),"",ROUND((記入用!G2612+記入用!H2612)/2,0))</f>
        <v/>
      </c>
      <c r="I2612" s="28" t="str">
        <f>IF(記入用!I2612="","",記入用!I2612)</f>
        <v/>
      </c>
      <c r="K2612" s="28" t="str">
        <f>IF(記入用!J2612="","",ROUNDDOWN(記入用!J2612,0))</f>
        <v/>
      </c>
      <c r="M2612" s="28" t="str">
        <f>IF(記入用!K2612="","",記入用!K2612)</f>
        <v/>
      </c>
      <c r="O2612" s="28" t="str">
        <f>IF(記入用!M2612="","",記入用!M2612)</f>
        <v/>
      </c>
      <c r="Q2612" s="28" t="str">
        <f>IF(記入用!L2612="","",記入用!L2612)</f>
        <v/>
      </c>
      <c r="S2612" s="28" t="str">
        <f>IF(記入用!N2612="","",ROUNDUP(記入用!N2612,1))</f>
        <v/>
      </c>
      <c r="U2612" s="28" t="str">
        <f>IF(記入用!O2612="","",ROUNDDOWN(記入用!O2612,0))</f>
        <v/>
      </c>
      <c r="W2612" s="28" t="str">
        <f>IF(記入用!P2612="","",ROUNDDOWN(記入用!P2612,0))</f>
        <v/>
      </c>
    </row>
    <row r="2613" spans="1:23">
      <c r="A2613" s="28" t="str">
        <f>IF(記入用!A2613="","",記入用!A2613)</f>
        <v/>
      </c>
      <c r="B2613" s="28" t="str">
        <f>IF(記入用!B2613="","",記入用!B2613)</f>
        <v/>
      </c>
      <c r="C2613" s="28" t="str">
        <f>IF(記入用!C2613="","",記入用!C2613)</f>
        <v/>
      </c>
      <c r="D2613" s="28" t="str">
        <f>IF(記入用!D2613="","",記入用!D2613)</f>
        <v/>
      </c>
      <c r="E2613" s="28" t="str">
        <f>IF(記入用!E2613="","",記入用!E2613)</f>
        <v/>
      </c>
      <c r="F2613" s="28" t="str">
        <f>IF(記入用!F2613="","",記入用!F2613)</f>
        <v/>
      </c>
      <c r="G2613" s="28" t="str">
        <f>IF(OR(記入用!G2613=0,記入用!H2613=0),"",ROUND((記入用!G2613+記入用!H2613)/2,0))</f>
        <v/>
      </c>
      <c r="I2613" s="28" t="str">
        <f>IF(記入用!I2613="","",記入用!I2613)</f>
        <v/>
      </c>
      <c r="K2613" s="28" t="str">
        <f>IF(記入用!J2613="","",ROUNDDOWN(記入用!J2613,0))</f>
        <v/>
      </c>
      <c r="M2613" s="28" t="str">
        <f>IF(記入用!K2613="","",記入用!K2613)</f>
        <v/>
      </c>
      <c r="O2613" s="28" t="str">
        <f>IF(記入用!M2613="","",記入用!M2613)</f>
        <v/>
      </c>
      <c r="Q2613" s="28" t="str">
        <f>IF(記入用!L2613="","",記入用!L2613)</f>
        <v/>
      </c>
      <c r="S2613" s="28" t="str">
        <f>IF(記入用!N2613="","",ROUNDUP(記入用!N2613,1))</f>
        <v/>
      </c>
      <c r="U2613" s="28" t="str">
        <f>IF(記入用!O2613="","",ROUNDDOWN(記入用!O2613,0))</f>
        <v/>
      </c>
      <c r="W2613" s="28" t="str">
        <f>IF(記入用!P2613="","",ROUNDDOWN(記入用!P2613,0))</f>
        <v/>
      </c>
    </row>
    <row r="2614" spans="1:23">
      <c r="A2614" s="28" t="str">
        <f>IF(記入用!A2614="","",記入用!A2614)</f>
        <v/>
      </c>
      <c r="B2614" s="28" t="str">
        <f>IF(記入用!B2614="","",記入用!B2614)</f>
        <v/>
      </c>
      <c r="C2614" s="28" t="str">
        <f>IF(記入用!C2614="","",記入用!C2614)</f>
        <v/>
      </c>
      <c r="D2614" s="28" t="str">
        <f>IF(記入用!D2614="","",記入用!D2614)</f>
        <v/>
      </c>
      <c r="E2614" s="28" t="str">
        <f>IF(記入用!E2614="","",記入用!E2614)</f>
        <v/>
      </c>
      <c r="F2614" s="28" t="str">
        <f>IF(記入用!F2614="","",記入用!F2614)</f>
        <v/>
      </c>
      <c r="G2614" s="28" t="str">
        <f>IF(OR(記入用!G2614=0,記入用!H2614=0),"",ROUND((記入用!G2614+記入用!H2614)/2,0))</f>
        <v/>
      </c>
      <c r="I2614" s="28" t="str">
        <f>IF(記入用!I2614="","",記入用!I2614)</f>
        <v/>
      </c>
      <c r="K2614" s="28" t="str">
        <f>IF(記入用!J2614="","",ROUNDDOWN(記入用!J2614,0))</f>
        <v/>
      </c>
      <c r="M2614" s="28" t="str">
        <f>IF(記入用!K2614="","",記入用!K2614)</f>
        <v/>
      </c>
      <c r="O2614" s="28" t="str">
        <f>IF(記入用!M2614="","",記入用!M2614)</f>
        <v/>
      </c>
      <c r="Q2614" s="28" t="str">
        <f>IF(記入用!L2614="","",記入用!L2614)</f>
        <v/>
      </c>
      <c r="S2614" s="28" t="str">
        <f>IF(記入用!N2614="","",ROUNDUP(記入用!N2614,1))</f>
        <v/>
      </c>
      <c r="U2614" s="28" t="str">
        <f>IF(記入用!O2614="","",ROUNDDOWN(記入用!O2614,0))</f>
        <v/>
      </c>
      <c r="W2614" s="28" t="str">
        <f>IF(記入用!P2614="","",ROUNDDOWN(記入用!P2614,0))</f>
        <v/>
      </c>
    </row>
    <row r="2615" spans="1:23">
      <c r="A2615" s="28" t="str">
        <f>IF(記入用!A2615="","",記入用!A2615)</f>
        <v/>
      </c>
      <c r="B2615" s="28" t="str">
        <f>IF(記入用!B2615="","",記入用!B2615)</f>
        <v/>
      </c>
      <c r="C2615" s="28" t="str">
        <f>IF(記入用!C2615="","",記入用!C2615)</f>
        <v/>
      </c>
      <c r="D2615" s="28" t="str">
        <f>IF(記入用!D2615="","",記入用!D2615)</f>
        <v/>
      </c>
      <c r="E2615" s="28" t="str">
        <f>IF(記入用!E2615="","",記入用!E2615)</f>
        <v/>
      </c>
      <c r="F2615" s="28" t="str">
        <f>IF(記入用!F2615="","",記入用!F2615)</f>
        <v/>
      </c>
      <c r="G2615" s="28" t="str">
        <f>IF(OR(記入用!G2615=0,記入用!H2615=0),"",ROUND((記入用!G2615+記入用!H2615)/2,0))</f>
        <v/>
      </c>
      <c r="I2615" s="28" t="str">
        <f>IF(記入用!I2615="","",記入用!I2615)</f>
        <v/>
      </c>
      <c r="K2615" s="28" t="str">
        <f>IF(記入用!J2615="","",ROUNDDOWN(記入用!J2615,0))</f>
        <v/>
      </c>
      <c r="M2615" s="28" t="str">
        <f>IF(記入用!K2615="","",記入用!K2615)</f>
        <v/>
      </c>
      <c r="O2615" s="28" t="str">
        <f>IF(記入用!M2615="","",記入用!M2615)</f>
        <v/>
      </c>
      <c r="Q2615" s="28" t="str">
        <f>IF(記入用!L2615="","",記入用!L2615)</f>
        <v/>
      </c>
      <c r="S2615" s="28" t="str">
        <f>IF(記入用!N2615="","",ROUNDUP(記入用!N2615,1))</f>
        <v/>
      </c>
      <c r="U2615" s="28" t="str">
        <f>IF(記入用!O2615="","",ROUNDDOWN(記入用!O2615,0))</f>
        <v/>
      </c>
      <c r="W2615" s="28" t="str">
        <f>IF(記入用!P2615="","",ROUNDDOWN(記入用!P2615,0))</f>
        <v/>
      </c>
    </row>
    <row r="2616" spans="1:23">
      <c r="A2616" s="28" t="str">
        <f>IF(記入用!A2616="","",記入用!A2616)</f>
        <v/>
      </c>
      <c r="B2616" s="28" t="str">
        <f>IF(記入用!B2616="","",記入用!B2616)</f>
        <v/>
      </c>
      <c r="C2616" s="28" t="str">
        <f>IF(記入用!C2616="","",記入用!C2616)</f>
        <v/>
      </c>
      <c r="D2616" s="28" t="str">
        <f>IF(記入用!D2616="","",記入用!D2616)</f>
        <v/>
      </c>
      <c r="E2616" s="28" t="str">
        <f>IF(記入用!E2616="","",記入用!E2616)</f>
        <v/>
      </c>
      <c r="F2616" s="28" t="str">
        <f>IF(記入用!F2616="","",記入用!F2616)</f>
        <v/>
      </c>
      <c r="G2616" s="28" t="str">
        <f>IF(OR(記入用!G2616=0,記入用!H2616=0),"",ROUND((記入用!G2616+記入用!H2616)/2,0))</f>
        <v/>
      </c>
      <c r="I2616" s="28" t="str">
        <f>IF(記入用!I2616="","",記入用!I2616)</f>
        <v/>
      </c>
      <c r="K2616" s="28" t="str">
        <f>IF(記入用!J2616="","",ROUNDDOWN(記入用!J2616,0))</f>
        <v/>
      </c>
      <c r="M2616" s="28" t="str">
        <f>IF(記入用!K2616="","",記入用!K2616)</f>
        <v/>
      </c>
      <c r="O2616" s="28" t="str">
        <f>IF(記入用!M2616="","",記入用!M2616)</f>
        <v/>
      </c>
      <c r="Q2616" s="28" t="str">
        <f>IF(記入用!L2616="","",記入用!L2616)</f>
        <v/>
      </c>
      <c r="S2616" s="28" t="str">
        <f>IF(記入用!N2616="","",ROUNDUP(記入用!N2616,1))</f>
        <v/>
      </c>
      <c r="U2616" s="28" t="str">
        <f>IF(記入用!O2616="","",ROUNDDOWN(記入用!O2616,0))</f>
        <v/>
      </c>
      <c r="W2616" s="28" t="str">
        <f>IF(記入用!P2616="","",ROUNDDOWN(記入用!P2616,0))</f>
        <v/>
      </c>
    </row>
    <row r="2617" spans="1:23">
      <c r="A2617" s="28" t="str">
        <f>IF(記入用!A2617="","",記入用!A2617)</f>
        <v/>
      </c>
      <c r="B2617" s="28" t="str">
        <f>IF(記入用!B2617="","",記入用!B2617)</f>
        <v/>
      </c>
      <c r="C2617" s="28" t="str">
        <f>IF(記入用!C2617="","",記入用!C2617)</f>
        <v/>
      </c>
      <c r="D2617" s="28" t="str">
        <f>IF(記入用!D2617="","",記入用!D2617)</f>
        <v/>
      </c>
      <c r="E2617" s="28" t="str">
        <f>IF(記入用!E2617="","",記入用!E2617)</f>
        <v/>
      </c>
      <c r="F2617" s="28" t="str">
        <f>IF(記入用!F2617="","",記入用!F2617)</f>
        <v/>
      </c>
      <c r="G2617" s="28" t="str">
        <f>IF(OR(記入用!G2617=0,記入用!H2617=0),"",ROUND((記入用!G2617+記入用!H2617)/2,0))</f>
        <v/>
      </c>
      <c r="I2617" s="28" t="str">
        <f>IF(記入用!I2617="","",記入用!I2617)</f>
        <v/>
      </c>
      <c r="K2617" s="28" t="str">
        <f>IF(記入用!J2617="","",ROUNDDOWN(記入用!J2617,0))</f>
        <v/>
      </c>
      <c r="M2617" s="28" t="str">
        <f>IF(記入用!K2617="","",記入用!K2617)</f>
        <v/>
      </c>
      <c r="O2617" s="28" t="str">
        <f>IF(記入用!M2617="","",記入用!M2617)</f>
        <v/>
      </c>
      <c r="Q2617" s="28" t="str">
        <f>IF(記入用!L2617="","",記入用!L2617)</f>
        <v/>
      </c>
      <c r="S2617" s="28" t="str">
        <f>IF(記入用!N2617="","",ROUNDUP(記入用!N2617,1))</f>
        <v/>
      </c>
      <c r="U2617" s="28" t="str">
        <f>IF(記入用!O2617="","",ROUNDDOWN(記入用!O2617,0))</f>
        <v/>
      </c>
      <c r="W2617" s="28" t="str">
        <f>IF(記入用!P2617="","",ROUNDDOWN(記入用!P2617,0))</f>
        <v/>
      </c>
    </row>
    <row r="2618" spans="1:23">
      <c r="A2618" s="28" t="str">
        <f>IF(記入用!A2618="","",記入用!A2618)</f>
        <v/>
      </c>
      <c r="B2618" s="28" t="str">
        <f>IF(記入用!B2618="","",記入用!B2618)</f>
        <v/>
      </c>
      <c r="C2618" s="28" t="str">
        <f>IF(記入用!C2618="","",記入用!C2618)</f>
        <v/>
      </c>
      <c r="D2618" s="28" t="str">
        <f>IF(記入用!D2618="","",記入用!D2618)</f>
        <v/>
      </c>
      <c r="E2618" s="28" t="str">
        <f>IF(記入用!E2618="","",記入用!E2618)</f>
        <v/>
      </c>
      <c r="F2618" s="28" t="str">
        <f>IF(記入用!F2618="","",記入用!F2618)</f>
        <v/>
      </c>
      <c r="G2618" s="28" t="str">
        <f>IF(OR(記入用!G2618=0,記入用!H2618=0),"",ROUND((記入用!G2618+記入用!H2618)/2,0))</f>
        <v/>
      </c>
      <c r="I2618" s="28" t="str">
        <f>IF(記入用!I2618="","",記入用!I2618)</f>
        <v/>
      </c>
      <c r="K2618" s="28" t="str">
        <f>IF(記入用!J2618="","",ROUNDDOWN(記入用!J2618,0))</f>
        <v/>
      </c>
      <c r="M2618" s="28" t="str">
        <f>IF(記入用!K2618="","",記入用!K2618)</f>
        <v/>
      </c>
      <c r="O2618" s="28" t="str">
        <f>IF(記入用!M2618="","",記入用!M2618)</f>
        <v/>
      </c>
      <c r="Q2618" s="28" t="str">
        <f>IF(記入用!L2618="","",記入用!L2618)</f>
        <v/>
      </c>
      <c r="S2618" s="28" t="str">
        <f>IF(記入用!N2618="","",ROUNDUP(記入用!N2618,1))</f>
        <v/>
      </c>
      <c r="U2618" s="28" t="str">
        <f>IF(記入用!O2618="","",ROUNDDOWN(記入用!O2618,0))</f>
        <v/>
      </c>
      <c r="W2618" s="28" t="str">
        <f>IF(記入用!P2618="","",ROUNDDOWN(記入用!P2618,0))</f>
        <v/>
      </c>
    </row>
    <row r="2619" spans="1:23">
      <c r="A2619" s="28" t="str">
        <f>IF(記入用!A2619="","",記入用!A2619)</f>
        <v/>
      </c>
      <c r="B2619" s="28" t="str">
        <f>IF(記入用!B2619="","",記入用!B2619)</f>
        <v/>
      </c>
      <c r="C2619" s="28" t="str">
        <f>IF(記入用!C2619="","",記入用!C2619)</f>
        <v/>
      </c>
      <c r="D2619" s="28" t="str">
        <f>IF(記入用!D2619="","",記入用!D2619)</f>
        <v/>
      </c>
      <c r="E2619" s="28" t="str">
        <f>IF(記入用!E2619="","",記入用!E2619)</f>
        <v/>
      </c>
      <c r="F2619" s="28" t="str">
        <f>IF(記入用!F2619="","",記入用!F2619)</f>
        <v/>
      </c>
      <c r="G2619" s="28" t="str">
        <f>IF(OR(記入用!G2619=0,記入用!H2619=0),"",ROUND((記入用!G2619+記入用!H2619)/2,0))</f>
        <v/>
      </c>
      <c r="I2619" s="28" t="str">
        <f>IF(記入用!I2619="","",記入用!I2619)</f>
        <v/>
      </c>
      <c r="K2619" s="28" t="str">
        <f>IF(記入用!J2619="","",ROUNDDOWN(記入用!J2619,0))</f>
        <v/>
      </c>
      <c r="M2619" s="28" t="str">
        <f>IF(記入用!K2619="","",記入用!K2619)</f>
        <v/>
      </c>
      <c r="O2619" s="28" t="str">
        <f>IF(記入用!M2619="","",記入用!M2619)</f>
        <v/>
      </c>
      <c r="Q2619" s="28" t="str">
        <f>IF(記入用!L2619="","",記入用!L2619)</f>
        <v/>
      </c>
      <c r="S2619" s="28" t="str">
        <f>IF(記入用!N2619="","",ROUNDUP(記入用!N2619,1))</f>
        <v/>
      </c>
      <c r="U2619" s="28" t="str">
        <f>IF(記入用!O2619="","",ROUNDDOWN(記入用!O2619,0))</f>
        <v/>
      </c>
      <c r="W2619" s="28" t="str">
        <f>IF(記入用!P2619="","",ROUNDDOWN(記入用!P2619,0))</f>
        <v/>
      </c>
    </row>
    <row r="2620" spans="1:23">
      <c r="A2620" s="28" t="str">
        <f>IF(記入用!A2620="","",記入用!A2620)</f>
        <v/>
      </c>
      <c r="B2620" s="28" t="str">
        <f>IF(記入用!B2620="","",記入用!B2620)</f>
        <v/>
      </c>
      <c r="C2620" s="28" t="str">
        <f>IF(記入用!C2620="","",記入用!C2620)</f>
        <v/>
      </c>
      <c r="D2620" s="28" t="str">
        <f>IF(記入用!D2620="","",記入用!D2620)</f>
        <v/>
      </c>
      <c r="E2620" s="28" t="str">
        <f>IF(記入用!E2620="","",記入用!E2620)</f>
        <v/>
      </c>
      <c r="F2620" s="28" t="str">
        <f>IF(記入用!F2620="","",記入用!F2620)</f>
        <v/>
      </c>
      <c r="G2620" s="28" t="str">
        <f>IF(OR(記入用!G2620=0,記入用!H2620=0),"",ROUND((記入用!G2620+記入用!H2620)/2,0))</f>
        <v/>
      </c>
      <c r="I2620" s="28" t="str">
        <f>IF(記入用!I2620="","",記入用!I2620)</f>
        <v/>
      </c>
      <c r="K2620" s="28" t="str">
        <f>IF(記入用!J2620="","",ROUNDDOWN(記入用!J2620,0))</f>
        <v/>
      </c>
      <c r="M2620" s="28" t="str">
        <f>IF(記入用!K2620="","",記入用!K2620)</f>
        <v/>
      </c>
      <c r="O2620" s="28" t="str">
        <f>IF(記入用!M2620="","",記入用!M2620)</f>
        <v/>
      </c>
      <c r="Q2620" s="28" t="str">
        <f>IF(記入用!L2620="","",記入用!L2620)</f>
        <v/>
      </c>
      <c r="S2620" s="28" t="str">
        <f>IF(記入用!N2620="","",ROUNDUP(記入用!N2620,1))</f>
        <v/>
      </c>
      <c r="U2620" s="28" t="str">
        <f>IF(記入用!O2620="","",ROUNDDOWN(記入用!O2620,0))</f>
        <v/>
      </c>
      <c r="W2620" s="28" t="str">
        <f>IF(記入用!P2620="","",ROUNDDOWN(記入用!P2620,0))</f>
        <v/>
      </c>
    </row>
    <row r="2621" spans="1:23">
      <c r="A2621" s="28" t="str">
        <f>IF(記入用!A2621="","",記入用!A2621)</f>
        <v/>
      </c>
      <c r="B2621" s="28" t="str">
        <f>IF(記入用!B2621="","",記入用!B2621)</f>
        <v/>
      </c>
      <c r="C2621" s="28" t="str">
        <f>IF(記入用!C2621="","",記入用!C2621)</f>
        <v/>
      </c>
      <c r="D2621" s="28" t="str">
        <f>IF(記入用!D2621="","",記入用!D2621)</f>
        <v/>
      </c>
      <c r="E2621" s="28" t="str">
        <f>IF(記入用!E2621="","",記入用!E2621)</f>
        <v/>
      </c>
      <c r="F2621" s="28" t="str">
        <f>IF(記入用!F2621="","",記入用!F2621)</f>
        <v/>
      </c>
      <c r="G2621" s="28" t="str">
        <f>IF(OR(記入用!G2621=0,記入用!H2621=0),"",ROUND((記入用!G2621+記入用!H2621)/2,0))</f>
        <v/>
      </c>
      <c r="I2621" s="28" t="str">
        <f>IF(記入用!I2621="","",記入用!I2621)</f>
        <v/>
      </c>
      <c r="K2621" s="28" t="str">
        <f>IF(記入用!J2621="","",ROUNDDOWN(記入用!J2621,0))</f>
        <v/>
      </c>
      <c r="M2621" s="28" t="str">
        <f>IF(記入用!K2621="","",記入用!K2621)</f>
        <v/>
      </c>
      <c r="O2621" s="28" t="str">
        <f>IF(記入用!M2621="","",記入用!M2621)</f>
        <v/>
      </c>
      <c r="Q2621" s="28" t="str">
        <f>IF(記入用!L2621="","",記入用!L2621)</f>
        <v/>
      </c>
      <c r="S2621" s="28" t="str">
        <f>IF(記入用!N2621="","",ROUNDUP(記入用!N2621,1))</f>
        <v/>
      </c>
      <c r="U2621" s="28" t="str">
        <f>IF(記入用!O2621="","",ROUNDDOWN(記入用!O2621,0))</f>
        <v/>
      </c>
      <c r="W2621" s="28" t="str">
        <f>IF(記入用!P2621="","",ROUNDDOWN(記入用!P2621,0))</f>
        <v/>
      </c>
    </row>
    <row r="2622" spans="1:23">
      <c r="A2622" s="28" t="str">
        <f>IF(記入用!A2622="","",記入用!A2622)</f>
        <v/>
      </c>
      <c r="B2622" s="28" t="str">
        <f>IF(記入用!B2622="","",記入用!B2622)</f>
        <v/>
      </c>
      <c r="C2622" s="28" t="str">
        <f>IF(記入用!C2622="","",記入用!C2622)</f>
        <v/>
      </c>
      <c r="D2622" s="28" t="str">
        <f>IF(記入用!D2622="","",記入用!D2622)</f>
        <v/>
      </c>
      <c r="E2622" s="28" t="str">
        <f>IF(記入用!E2622="","",記入用!E2622)</f>
        <v/>
      </c>
      <c r="F2622" s="28" t="str">
        <f>IF(記入用!F2622="","",記入用!F2622)</f>
        <v/>
      </c>
      <c r="G2622" s="28" t="str">
        <f>IF(OR(記入用!G2622=0,記入用!H2622=0),"",ROUND((記入用!G2622+記入用!H2622)/2,0))</f>
        <v/>
      </c>
      <c r="I2622" s="28" t="str">
        <f>IF(記入用!I2622="","",記入用!I2622)</f>
        <v/>
      </c>
      <c r="K2622" s="28" t="str">
        <f>IF(記入用!J2622="","",ROUNDDOWN(記入用!J2622,0))</f>
        <v/>
      </c>
      <c r="M2622" s="28" t="str">
        <f>IF(記入用!K2622="","",記入用!K2622)</f>
        <v/>
      </c>
      <c r="O2622" s="28" t="str">
        <f>IF(記入用!M2622="","",記入用!M2622)</f>
        <v/>
      </c>
      <c r="Q2622" s="28" t="str">
        <f>IF(記入用!L2622="","",記入用!L2622)</f>
        <v/>
      </c>
      <c r="S2622" s="28" t="str">
        <f>IF(記入用!N2622="","",ROUNDUP(記入用!N2622,1))</f>
        <v/>
      </c>
      <c r="U2622" s="28" t="str">
        <f>IF(記入用!O2622="","",ROUNDDOWN(記入用!O2622,0))</f>
        <v/>
      </c>
      <c r="W2622" s="28" t="str">
        <f>IF(記入用!P2622="","",ROUNDDOWN(記入用!P2622,0))</f>
        <v/>
      </c>
    </row>
    <row r="2623" spans="1:23">
      <c r="A2623" s="28" t="str">
        <f>IF(記入用!A2623="","",記入用!A2623)</f>
        <v/>
      </c>
      <c r="B2623" s="28" t="str">
        <f>IF(記入用!B2623="","",記入用!B2623)</f>
        <v/>
      </c>
      <c r="C2623" s="28" t="str">
        <f>IF(記入用!C2623="","",記入用!C2623)</f>
        <v/>
      </c>
      <c r="D2623" s="28" t="str">
        <f>IF(記入用!D2623="","",記入用!D2623)</f>
        <v/>
      </c>
      <c r="E2623" s="28" t="str">
        <f>IF(記入用!E2623="","",記入用!E2623)</f>
        <v/>
      </c>
      <c r="F2623" s="28" t="str">
        <f>IF(記入用!F2623="","",記入用!F2623)</f>
        <v/>
      </c>
      <c r="G2623" s="28" t="str">
        <f>IF(OR(記入用!G2623=0,記入用!H2623=0),"",ROUND((記入用!G2623+記入用!H2623)/2,0))</f>
        <v/>
      </c>
      <c r="I2623" s="28" t="str">
        <f>IF(記入用!I2623="","",記入用!I2623)</f>
        <v/>
      </c>
      <c r="K2623" s="28" t="str">
        <f>IF(記入用!J2623="","",ROUNDDOWN(記入用!J2623,0))</f>
        <v/>
      </c>
      <c r="M2623" s="28" t="str">
        <f>IF(記入用!K2623="","",記入用!K2623)</f>
        <v/>
      </c>
      <c r="O2623" s="28" t="str">
        <f>IF(記入用!M2623="","",記入用!M2623)</f>
        <v/>
      </c>
      <c r="Q2623" s="28" t="str">
        <f>IF(記入用!L2623="","",記入用!L2623)</f>
        <v/>
      </c>
      <c r="S2623" s="28" t="str">
        <f>IF(記入用!N2623="","",ROUNDUP(記入用!N2623,1))</f>
        <v/>
      </c>
      <c r="U2623" s="28" t="str">
        <f>IF(記入用!O2623="","",ROUNDDOWN(記入用!O2623,0))</f>
        <v/>
      </c>
      <c r="W2623" s="28" t="str">
        <f>IF(記入用!P2623="","",ROUNDDOWN(記入用!P2623,0))</f>
        <v/>
      </c>
    </row>
    <row r="2624" spans="1:23">
      <c r="A2624" s="28" t="str">
        <f>IF(記入用!A2624="","",記入用!A2624)</f>
        <v/>
      </c>
      <c r="B2624" s="28" t="str">
        <f>IF(記入用!B2624="","",記入用!B2624)</f>
        <v/>
      </c>
      <c r="C2624" s="28" t="str">
        <f>IF(記入用!C2624="","",記入用!C2624)</f>
        <v/>
      </c>
      <c r="D2624" s="28" t="str">
        <f>IF(記入用!D2624="","",記入用!D2624)</f>
        <v/>
      </c>
      <c r="E2624" s="28" t="str">
        <f>IF(記入用!E2624="","",記入用!E2624)</f>
        <v/>
      </c>
      <c r="F2624" s="28" t="str">
        <f>IF(記入用!F2624="","",記入用!F2624)</f>
        <v/>
      </c>
      <c r="G2624" s="28" t="str">
        <f>IF(OR(記入用!G2624=0,記入用!H2624=0),"",ROUND((記入用!G2624+記入用!H2624)/2,0))</f>
        <v/>
      </c>
      <c r="I2624" s="28" t="str">
        <f>IF(記入用!I2624="","",記入用!I2624)</f>
        <v/>
      </c>
      <c r="K2624" s="28" t="str">
        <f>IF(記入用!J2624="","",ROUNDDOWN(記入用!J2624,0))</f>
        <v/>
      </c>
      <c r="M2624" s="28" t="str">
        <f>IF(記入用!K2624="","",記入用!K2624)</f>
        <v/>
      </c>
      <c r="O2624" s="28" t="str">
        <f>IF(記入用!M2624="","",記入用!M2624)</f>
        <v/>
      </c>
      <c r="Q2624" s="28" t="str">
        <f>IF(記入用!L2624="","",記入用!L2624)</f>
        <v/>
      </c>
      <c r="S2624" s="28" t="str">
        <f>IF(記入用!N2624="","",ROUNDUP(記入用!N2624,1))</f>
        <v/>
      </c>
      <c r="U2624" s="28" t="str">
        <f>IF(記入用!O2624="","",ROUNDDOWN(記入用!O2624,0))</f>
        <v/>
      </c>
      <c r="W2624" s="28" t="str">
        <f>IF(記入用!P2624="","",ROUNDDOWN(記入用!P2624,0))</f>
        <v/>
      </c>
    </row>
    <row r="2625" spans="1:23">
      <c r="A2625" s="28" t="str">
        <f>IF(記入用!A2625="","",記入用!A2625)</f>
        <v/>
      </c>
      <c r="B2625" s="28" t="str">
        <f>IF(記入用!B2625="","",記入用!B2625)</f>
        <v/>
      </c>
      <c r="C2625" s="28" t="str">
        <f>IF(記入用!C2625="","",記入用!C2625)</f>
        <v/>
      </c>
      <c r="D2625" s="28" t="str">
        <f>IF(記入用!D2625="","",記入用!D2625)</f>
        <v/>
      </c>
      <c r="E2625" s="28" t="str">
        <f>IF(記入用!E2625="","",記入用!E2625)</f>
        <v/>
      </c>
      <c r="F2625" s="28" t="str">
        <f>IF(記入用!F2625="","",記入用!F2625)</f>
        <v/>
      </c>
      <c r="G2625" s="28" t="str">
        <f>IF(OR(記入用!G2625=0,記入用!H2625=0),"",ROUND((記入用!G2625+記入用!H2625)/2,0))</f>
        <v/>
      </c>
      <c r="I2625" s="28" t="str">
        <f>IF(記入用!I2625="","",記入用!I2625)</f>
        <v/>
      </c>
      <c r="K2625" s="28" t="str">
        <f>IF(記入用!J2625="","",ROUNDDOWN(記入用!J2625,0))</f>
        <v/>
      </c>
      <c r="M2625" s="28" t="str">
        <f>IF(記入用!K2625="","",記入用!K2625)</f>
        <v/>
      </c>
      <c r="O2625" s="28" t="str">
        <f>IF(記入用!M2625="","",記入用!M2625)</f>
        <v/>
      </c>
      <c r="Q2625" s="28" t="str">
        <f>IF(記入用!L2625="","",記入用!L2625)</f>
        <v/>
      </c>
      <c r="S2625" s="28" t="str">
        <f>IF(記入用!N2625="","",ROUNDUP(記入用!N2625,1))</f>
        <v/>
      </c>
      <c r="U2625" s="28" t="str">
        <f>IF(記入用!O2625="","",ROUNDDOWN(記入用!O2625,0))</f>
        <v/>
      </c>
      <c r="W2625" s="28" t="str">
        <f>IF(記入用!P2625="","",ROUNDDOWN(記入用!P2625,0))</f>
        <v/>
      </c>
    </row>
    <row r="2626" spans="1:23">
      <c r="A2626" s="28" t="str">
        <f>IF(記入用!A2626="","",記入用!A2626)</f>
        <v/>
      </c>
      <c r="B2626" s="28" t="str">
        <f>IF(記入用!B2626="","",記入用!B2626)</f>
        <v/>
      </c>
      <c r="C2626" s="28" t="str">
        <f>IF(記入用!C2626="","",記入用!C2626)</f>
        <v/>
      </c>
      <c r="D2626" s="28" t="str">
        <f>IF(記入用!D2626="","",記入用!D2626)</f>
        <v/>
      </c>
      <c r="E2626" s="28" t="str">
        <f>IF(記入用!E2626="","",記入用!E2626)</f>
        <v/>
      </c>
      <c r="F2626" s="28" t="str">
        <f>IF(記入用!F2626="","",記入用!F2626)</f>
        <v/>
      </c>
      <c r="G2626" s="28" t="str">
        <f>IF(OR(記入用!G2626=0,記入用!H2626=0),"",ROUND((記入用!G2626+記入用!H2626)/2,0))</f>
        <v/>
      </c>
      <c r="I2626" s="28" t="str">
        <f>IF(記入用!I2626="","",記入用!I2626)</f>
        <v/>
      </c>
      <c r="K2626" s="28" t="str">
        <f>IF(記入用!J2626="","",ROUNDDOWN(記入用!J2626,0))</f>
        <v/>
      </c>
      <c r="M2626" s="28" t="str">
        <f>IF(記入用!K2626="","",記入用!K2626)</f>
        <v/>
      </c>
      <c r="O2626" s="28" t="str">
        <f>IF(記入用!M2626="","",記入用!M2626)</f>
        <v/>
      </c>
      <c r="Q2626" s="28" t="str">
        <f>IF(記入用!L2626="","",記入用!L2626)</f>
        <v/>
      </c>
      <c r="S2626" s="28" t="str">
        <f>IF(記入用!N2626="","",ROUNDUP(記入用!N2626,1))</f>
        <v/>
      </c>
      <c r="U2626" s="28" t="str">
        <f>IF(記入用!O2626="","",ROUNDDOWN(記入用!O2626,0))</f>
        <v/>
      </c>
      <c r="W2626" s="28" t="str">
        <f>IF(記入用!P2626="","",ROUNDDOWN(記入用!P2626,0))</f>
        <v/>
      </c>
    </row>
    <row r="2627" spans="1:23">
      <c r="A2627" s="28" t="str">
        <f>IF(記入用!A2627="","",記入用!A2627)</f>
        <v/>
      </c>
      <c r="B2627" s="28" t="str">
        <f>IF(記入用!B2627="","",記入用!B2627)</f>
        <v/>
      </c>
      <c r="C2627" s="28" t="str">
        <f>IF(記入用!C2627="","",記入用!C2627)</f>
        <v/>
      </c>
      <c r="D2627" s="28" t="str">
        <f>IF(記入用!D2627="","",記入用!D2627)</f>
        <v/>
      </c>
      <c r="E2627" s="28" t="str">
        <f>IF(記入用!E2627="","",記入用!E2627)</f>
        <v/>
      </c>
      <c r="F2627" s="28" t="str">
        <f>IF(記入用!F2627="","",記入用!F2627)</f>
        <v/>
      </c>
      <c r="G2627" s="28" t="str">
        <f>IF(OR(記入用!G2627=0,記入用!H2627=0),"",ROUND((記入用!G2627+記入用!H2627)/2,0))</f>
        <v/>
      </c>
      <c r="I2627" s="28" t="str">
        <f>IF(記入用!I2627="","",記入用!I2627)</f>
        <v/>
      </c>
      <c r="K2627" s="28" t="str">
        <f>IF(記入用!J2627="","",ROUNDDOWN(記入用!J2627,0))</f>
        <v/>
      </c>
      <c r="M2627" s="28" t="str">
        <f>IF(記入用!K2627="","",記入用!K2627)</f>
        <v/>
      </c>
      <c r="O2627" s="28" t="str">
        <f>IF(記入用!M2627="","",記入用!M2627)</f>
        <v/>
      </c>
      <c r="Q2627" s="28" t="str">
        <f>IF(記入用!L2627="","",記入用!L2627)</f>
        <v/>
      </c>
      <c r="S2627" s="28" t="str">
        <f>IF(記入用!N2627="","",ROUNDUP(記入用!N2627,1))</f>
        <v/>
      </c>
      <c r="U2627" s="28" t="str">
        <f>IF(記入用!O2627="","",ROUNDDOWN(記入用!O2627,0))</f>
        <v/>
      </c>
      <c r="W2627" s="28" t="str">
        <f>IF(記入用!P2627="","",ROUNDDOWN(記入用!P2627,0))</f>
        <v/>
      </c>
    </row>
    <row r="2628" spans="1:23">
      <c r="A2628" s="28" t="str">
        <f>IF(記入用!A2628="","",記入用!A2628)</f>
        <v/>
      </c>
      <c r="B2628" s="28" t="str">
        <f>IF(記入用!B2628="","",記入用!B2628)</f>
        <v/>
      </c>
      <c r="C2628" s="28" t="str">
        <f>IF(記入用!C2628="","",記入用!C2628)</f>
        <v/>
      </c>
      <c r="D2628" s="28" t="str">
        <f>IF(記入用!D2628="","",記入用!D2628)</f>
        <v/>
      </c>
      <c r="E2628" s="28" t="str">
        <f>IF(記入用!E2628="","",記入用!E2628)</f>
        <v/>
      </c>
      <c r="F2628" s="28" t="str">
        <f>IF(記入用!F2628="","",記入用!F2628)</f>
        <v/>
      </c>
      <c r="G2628" s="28" t="str">
        <f>IF(OR(記入用!G2628=0,記入用!H2628=0),"",ROUND((記入用!G2628+記入用!H2628)/2,0))</f>
        <v/>
      </c>
      <c r="I2628" s="28" t="str">
        <f>IF(記入用!I2628="","",記入用!I2628)</f>
        <v/>
      </c>
      <c r="K2628" s="28" t="str">
        <f>IF(記入用!J2628="","",ROUNDDOWN(記入用!J2628,0))</f>
        <v/>
      </c>
      <c r="M2628" s="28" t="str">
        <f>IF(記入用!K2628="","",記入用!K2628)</f>
        <v/>
      </c>
      <c r="O2628" s="28" t="str">
        <f>IF(記入用!M2628="","",記入用!M2628)</f>
        <v/>
      </c>
      <c r="Q2628" s="28" t="str">
        <f>IF(記入用!L2628="","",記入用!L2628)</f>
        <v/>
      </c>
      <c r="S2628" s="28" t="str">
        <f>IF(記入用!N2628="","",ROUNDUP(記入用!N2628,1))</f>
        <v/>
      </c>
      <c r="U2628" s="28" t="str">
        <f>IF(記入用!O2628="","",ROUNDDOWN(記入用!O2628,0))</f>
        <v/>
      </c>
      <c r="W2628" s="28" t="str">
        <f>IF(記入用!P2628="","",ROUNDDOWN(記入用!P2628,0))</f>
        <v/>
      </c>
    </row>
    <row r="2629" spans="1:23">
      <c r="A2629" s="28" t="str">
        <f>IF(記入用!A2629="","",記入用!A2629)</f>
        <v/>
      </c>
      <c r="B2629" s="28" t="str">
        <f>IF(記入用!B2629="","",記入用!B2629)</f>
        <v/>
      </c>
      <c r="C2629" s="28" t="str">
        <f>IF(記入用!C2629="","",記入用!C2629)</f>
        <v/>
      </c>
      <c r="D2629" s="28" t="str">
        <f>IF(記入用!D2629="","",記入用!D2629)</f>
        <v/>
      </c>
      <c r="E2629" s="28" t="str">
        <f>IF(記入用!E2629="","",記入用!E2629)</f>
        <v/>
      </c>
      <c r="F2629" s="28" t="str">
        <f>IF(記入用!F2629="","",記入用!F2629)</f>
        <v/>
      </c>
      <c r="G2629" s="28" t="str">
        <f>IF(OR(記入用!G2629=0,記入用!H2629=0),"",ROUND((記入用!G2629+記入用!H2629)/2,0))</f>
        <v/>
      </c>
      <c r="I2629" s="28" t="str">
        <f>IF(記入用!I2629="","",記入用!I2629)</f>
        <v/>
      </c>
      <c r="K2629" s="28" t="str">
        <f>IF(記入用!J2629="","",ROUNDDOWN(記入用!J2629,0))</f>
        <v/>
      </c>
      <c r="M2629" s="28" t="str">
        <f>IF(記入用!K2629="","",記入用!K2629)</f>
        <v/>
      </c>
      <c r="O2629" s="28" t="str">
        <f>IF(記入用!M2629="","",記入用!M2629)</f>
        <v/>
      </c>
      <c r="Q2629" s="28" t="str">
        <f>IF(記入用!L2629="","",記入用!L2629)</f>
        <v/>
      </c>
      <c r="S2629" s="28" t="str">
        <f>IF(記入用!N2629="","",ROUNDUP(記入用!N2629,1))</f>
        <v/>
      </c>
      <c r="U2629" s="28" t="str">
        <f>IF(記入用!O2629="","",ROUNDDOWN(記入用!O2629,0))</f>
        <v/>
      </c>
      <c r="W2629" s="28" t="str">
        <f>IF(記入用!P2629="","",ROUNDDOWN(記入用!P2629,0))</f>
        <v/>
      </c>
    </row>
    <row r="2630" spans="1:23">
      <c r="A2630" s="28" t="str">
        <f>IF(記入用!A2630="","",記入用!A2630)</f>
        <v/>
      </c>
      <c r="B2630" s="28" t="str">
        <f>IF(記入用!B2630="","",記入用!B2630)</f>
        <v/>
      </c>
      <c r="C2630" s="28" t="str">
        <f>IF(記入用!C2630="","",記入用!C2630)</f>
        <v/>
      </c>
      <c r="D2630" s="28" t="str">
        <f>IF(記入用!D2630="","",記入用!D2630)</f>
        <v/>
      </c>
      <c r="E2630" s="28" t="str">
        <f>IF(記入用!E2630="","",記入用!E2630)</f>
        <v/>
      </c>
      <c r="F2630" s="28" t="str">
        <f>IF(記入用!F2630="","",記入用!F2630)</f>
        <v/>
      </c>
      <c r="G2630" s="28" t="str">
        <f>IF(OR(記入用!G2630=0,記入用!H2630=0),"",ROUND((記入用!G2630+記入用!H2630)/2,0))</f>
        <v/>
      </c>
      <c r="I2630" s="28" t="str">
        <f>IF(記入用!I2630="","",記入用!I2630)</f>
        <v/>
      </c>
      <c r="K2630" s="28" t="str">
        <f>IF(記入用!J2630="","",ROUNDDOWN(記入用!J2630,0))</f>
        <v/>
      </c>
      <c r="M2630" s="28" t="str">
        <f>IF(記入用!K2630="","",記入用!K2630)</f>
        <v/>
      </c>
      <c r="O2630" s="28" t="str">
        <f>IF(記入用!M2630="","",記入用!M2630)</f>
        <v/>
      </c>
      <c r="Q2630" s="28" t="str">
        <f>IF(記入用!L2630="","",記入用!L2630)</f>
        <v/>
      </c>
      <c r="S2630" s="28" t="str">
        <f>IF(記入用!N2630="","",ROUNDUP(記入用!N2630,1))</f>
        <v/>
      </c>
      <c r="U2630" s="28" t="str">
        <f>IF(記入用!O2630="","",ROUNDDOWN(記入用!O2630,0))</f>
        <v/>
      </c>
      <c r="W2630" s="28" t="str">
        <f>IF(記入用!P2630="","",ROUNDDOWN(記入用!P2630,0))</f>
        <v/>
      </c>
    </row>
    <row r="2631" spans="1:23">
      <c r="A2631" s="28" t="str">
        <f>IF(記入用!A2631="","",記入用!A2631)</f>
        <v/>
      </c>
      <c r="B2631" s="28" t="str">
        <f>IF(記入用!B2631="","",記入用!B2631)</f>
        <v/>
      </c>
      <c r="C2631" s="28" t="str">
        <f>IF(記入用!C2631="","",記入用!C2631)</f>
        <v/>
      </c>
      <c r="D2631" s="28" t="str">
        <f>IF(記入用!D2631="","",記入用!D2631)</f>
        <v/>
      </c>
      <c r="E2631" s="28" t="str">
        <f>IF(記入用!E2631="","",記入用!E2631)</f>
        <v/>
      </c>
      <c r="F2631" s="28" t="str">
        <f>IF(記入用!F2631="","",記入用!F2631)</f>
        <v/>
      </c>
      <c r="G2631" s="28" t="str">
        <f>IF(OR(記入用!G2631=0,記入用!H2631=0),"",ROUND((記入用!G2631+記入用!H2631)/2,0))</f>
        <v/>
      </c>
      <c r="I2631" s="28" t="str">
        <f>IF(記入用!I2631="","",記入用!I2631)</f>
        <v/>
      </c>
      <c r="K2631" s="28" t="str">
        <f>IF(記入用!J2631="","",ROUNDDOWN(記入用!J2631,0))</f>
        <v/>
      </c>
      <c r="M2631" s="28" t="str">
        <f>IF(記入用!K2631="","",記入用!K2631)</f>
        <v/>
      </c>
      <c r="O2631" s="28" t="str">
        <f>IF(記入用!M2631="","",記入用!M2631)</f>
        <v/>
      </c>
      <c r="Q2631" s="28" t="str">
        <f>IF(記入用!L2631="","",記入用!L2631)</f>
        <v/>
      </c>
      <c r="S2631" s="28" t="str">
        <f>IF(記入用!N2631="","",ROUNDUP(記入用!N2631,1))</f>
        <v/>
      </c>
      <c r="U2631" s="28" t="str">
        <f>IF(記入用!O2631="","",ROUNDDOWN(記入用!O2631,0))</f>
        <v/>
      </c>
      <c r="W2631" s="28" t="str">
        <f>IF(記入用!P2631="","",ROUNDDOWN(記入用!P2631,0))</f>
        <v/>
      </c>
    </row>
    <row r="2632" spans="1:23">
      <c r="A2632" s="28" t="str">
        <f>IF(記入用!A2632="","",記入用!A2632)</f>
        <v/>
      </c>
      <c r="B2632" s="28" t="str">
        <f>IF(記入用!B2632="","",記入用!B2632)</f>
        <v/>
      </c>
      <c r="C2632" s="28" t="str">
        <f>IF(記入用!C2632="","",記入用!C2632)</f>
        <v/>
      </c>
      <c r="D2632" s="28" t="str">
        <f>IF(記入用!D2632="","",記入用!D2632)</f>
        <v/>
      </c>
      <c r="E2632" s="28" t="str">
        <f>IF(記入用!E2632="","",記入用!E2632)</f>
        <v/>
      </c>
      <c r="F2632" s="28" t="str">
        <f>IF(記入用!F2632="","",記入用!F2632)</f>
        <v/>
      </c>
      <c r="G2632" s="28" t="str">
        <f>IF(OR(記入用!G2632=0,記入用!H2632=0),"",ROUND((記入用!G2632+記入用!H2632)/2,0))</f>
        <v/>
      </c>
      <c r="I2632" s="28" t="str">
        <f>IF(記入用!I2632="","",記入用!I2632)</f>
        <v/>
      </c>
      <c r="K2632" s="28" t="str">
        <f>IF(記入用!J2632="","",ROUNDDOWN(記入用!J2632,0))</f>
        <v/>
      </c>
      <c r="M2632" s="28" t="str">
        <f>IF(記入用!K2632="","",記入用!K2632)</f>
        <v/>
      </c>
      <c r="O2632" s="28" t="str">
        <f>IF(記入用!M2632="","",記入用!M2632)</f>
        <v/>
      </c>
      <c r="Q2632" s="28" t="str">
        <f>IF(記入用!L2632="","",記入用!L2632)</f>
        <v/>
      </c>
      <c r="S2632" s="28" t="str">
        <f>IF(記入用!N2632="","",ROUNDUP(記入用!N2632,1))</f>
        <v/>
      </c>
      <c r="U2632" s="28" t="str">
        <f>IF(記入用!O2632="","",ROUNDDOWN(記入用!O2632,0))</f>
        <v/>
      </c>
      <c r="W2632" s="28" t="str">
        <f>IF(記入用!P2632="","",ROUNDDOWN(記入用!P2632,0))</f>
        <v/>
      </c>
    </row>
    <row r="2633" spans="1:23">
      <c r="A2633" s="28" t="str">
        <f>IF(記入用!A2633="","",記入用!A2633)</f>
        <v/>
      </c>
      <c r="B2633" s="28" t="str">
        <f>IF(記入用!B2633="","",記入用!B2633)</f>
        <v/>
      </c>
      <c r="C2633" s="28" t="str">
        <f>IF(記入用!C2633="","",記入用!C2633)</f>
        <v/>
      </c>
      <c r="D2633" s="28" t="str">
        <f>IF(記入用!D2633="","",記入用!D2633)</f>
        <v/>
      </c>
      <c r="E2633" s="28" t="str">
        <f>IF(記入用!E2633="","",記入用!E2633)</f>
        <v/>
      </c>
      <c r="F2633" s="28" t="str">
        <f>IF(記入用!F2633="","",記入用!F2633)</f>
        <v/>
      </c>
      <c r="G2633" s="28" t="str">
        <f>IF(OR(記入用!G2633=0,記入用!H2633=0),"",ROUND((記入用!G2633+記入用!H2633)/2,0))</f>
        <v/>
      </c>
      <c r="I2633" s="28" t="str">
        <f>IF(記入用!I2633="","",記入用!I2633)</f>
        <v/>
      </c>
      <c r="K2633" s="28" t="str">
        <f>IF(記入用!J2633="","",ROUNDDOWN(記入用!J2633,0))</f>
        <v/>
      </c>
      <c r="M2633" s="28" t="str">
        <f>IF(記入用!K2633="","",記入用!K2633)</f>
        <v/>
      </c>
      <c r="O2633" s="28" t="str">
        <f>IF(記入用!M2633="","",記入用!M2633)</f>
        <v/>
      </c>
      <c r="Q2633" s="28" t="str">
        <f>IF(記入用!L2633="","",記入用!L2633)</f>
        <v/>
      </c>
      <c r="S2633" s="28" t="str">
        <f>IF(記入用!N2633="","",ROUNDUP(記入用!N2633,1))</f>
        <v/>
      </c>
      <c r="U2633" s="28" t="str">
        <f>IF(記入用!O2633="","",ROUNDDOWN(記入用!O2633,0))</f>
        <v/>
      </c>
      <c r="W2633" s="28" t="str">
        <f>IF(記入用!P2633="","",ROUNDDOWN(記入用!P2633,0))</f>
        <v/>
      </c>
    </row>
    <row r="2634" spans="1:23">
      <c r="A2634" s="28" t="str">
        <f>IF(記入用!A2634="","",記入用!A2634)</f>
        <v/>
      </c>
      <c r="B2634" s="28" t="str">
        <f>IF(記入用!B2634="","",記入用!B2634)</f>
        <v/>
      </c>
      <c r="C2634" s="28" t="str">
        <f>IF(記入用!C2634="","",記入用!C2634)</f>
        <v/>
      </c>
      <c r="D2634" s="28" t="str">
        <f>IF(記入用!D2634="","",記入用!D2634)</f>
        <v/>
      </c>
      <c r="E2634" s="28" t="str">
        <f>IF(記入用!E2634="","",記入用!E2634)</f>
        <v/>
      </c>
      <c r="F2634" s="28" t="str">
        <f>IF(記入用!F2634="","",記入用!F2634)</f>
        <v/>
      </c>
      <c r="G2634" s="28" t="str">
        <f>IF(OR(記入用!G2634=0,記入用!H2634=0),"",ROUND((記入用!G2634+記入用!H2634)/2,0))</f>
        <v/>
      </c>
      <c r="I2634" s="28" t="str">
        <f>IF(記入用!I2634="","",記入用!I2634)</f>
        <v/>
      </c>
      <c r="K2634" s="28" t="str">
        <f>IF(記入用!J2634="","",ROUNDDOWN(記入用!J2634,0))</f>
        <v/>
      </c>
      <c r="M2634" s="28" t="str">
        <f>IF(記入用!K2634="","",記入用!K2634)</f>
        <v/>
      </c>
      <c r="O2634" s="28" t="str">
        <f>IF(記入用!M2634="","",記入用!M2634)</f>
        <v/>
      </c>
      <c r="Q2634" s="28" t="str">
        <f>IF(記入用!L2634="","",記入用!L2634)</f>
        <v/>
      </c>
      <c r="S2634" s="28" t="str">
        <f>IF(記入用!N2634="","",ROUNDUP(記入用!N2634,1))</f>
        <v/>
      </c>
      <c r="U2634" s="28" t="str">
        <f>IF(記入用!O2634="","",ROUNDDOWN(記入用!O2634,0))</f>
        <v/>
      </c>
      <c r="W2634" s="28" t="str">
        <f>IF(記入用!P2634="","",ROUNDDOWN(記入用!P2634,0))</f>
        <v/>
      </c>
    </row>
    <row r="2635" spans="1:23">
      <c r="A2635" s="28" t="str">
        <f>IF(記入用!A2635="","",記入用!A2635)</f>
        <v/>
      </c>
      <c r="B2635" s="28" t="str">
        <f>IF(記入用!B2635="","",記入用!B2635)</f>
        <v/>
      </c>
      <c r="C2635" s="28" t="str">
        <f>IF(記入用!C2635="","",記入用!C2635)</f>
        <v/>
      </c>
      <c r="D2635" s="28" t="str">
        <f>IF(記入用!D2635="","",記入用!D2635)</f>
        <v/>
      </c>
      <c r="E2635" s="28" t="str">
        <f>IF(記入用!E2635="","",記入用!E2635)</f>
        <v/>
      </c>
      <c r="F2635" s="28" t="str">
        <f>IF(記入用!F2635="","",記入用!F2635)</f>
        <v/>
      </c>
      <c r="G2635" s="28" t="str">
        <f>IF(OR(記入用!G2635=0,記入用!H2635=0),"",ROUND((記入用!G2635+記入用!H2635)/2,0))</f>
        <v/>
      </c>
      <c r="I2635" s="28" t="str">
        <f>IF(記入用!I2635="","",記入用!I2635)</f>
        <v/>
      </c>
      <c r="K2635" s="28" t="str">
        <f>IF(記入用!J2635="","",ROUNDDOWN(記入用!J2635,0))</f>
        <v/>
      </c>
      <c r="M2635" s="28" t="str">
        <f>IF(記入用!K2635="","",記入用!K2635)</f>
        <v/>
      </c>
      <c r="O2635" s="28" t="str">
        <f>IF(記入用!M2635="","",記入用!M2635)</f>
        <v/>
      </c>
      <c r="Q2635" s="28" t="str">
        <f>IF(記入用!L2635="","",記入用!L2635)</f>
        <v/>
      </c>
      <c r="S2635" s="28" t="str">
        <f>IF(記入用!N2635="","",ROUNDUP(記入用!N2635,1))</f>
        <v/>
      </c>
      <c r="U2635" s="28" t="str">
        <f>IF(記入用!O2635="","",ROUNDDOWN(記入用!O2635,0))</f>
        <v/>
      </c>
      <c r="W2635" s="28" t="str">
        <f>IF(記入用!P2635="","",ROUNDDOWN(記入用!P2635,0))</f>
        <v/>
      </c>
    </row>
    <row r="2636" spans="1:23">
      <c r="A2636" s="28" t="str">
        <f>IF(記入用!A2636="","",記入用!A2636)</f>
        <v/>
      </c>
      <c r="B2636" s="28" t="str">
        <f>IF(記入用!B2636="","",記入用!B2636)</f>
        <v/>
      </c>
      <c r="C2636" s="28" t="str">
        <f>IF(記入用!C2636="","",記入用!C2636)</f>
        <v/>
      </c>
      <c r="D2636" s="28" t="str">
        <f>IF(記入用!D2636="","",記入用!D2636)</f>
        <v/>
      </c>
      <c r="E2636" s="28" t="str">
        <f>IF(記入用!E2636="","",記入用!E2636)</f>
        <v/>
      </c>
      <c r="F2636" s="28" t="str">
        <f>IF(記入用!F2636="","",記入用!F2636)</f>
        <v/>
      </c>
      <c r="G2636" s="28" t="str">
        <f>IF(OR(記入用!G2636=0,記入用!H2636=0),"",ROUND((記入用!G2636+記入用!H2636)/2,0))</f>
        <v/>
      </c>
      <c r="I2636" s="28" t="str">
        <f>IF(記入用!I2636="","",記入用!I2636)</f>
        <v/>
      </c>
      <c r="K2636" s="28" t="str">
        <f>IF(記入用!J2636="","",ROUNDDOWN(記入用!J2636,0))</f>
        <v/>
      </c>
      <c r="M2636" s="28" t="str">
        <f>IF(記入用!K2636="","",記入用!K2636)</f>
        <v/>
      </c>
      <c r="O2636" s="28" t="str">
        <f>IF(記入用!M2636="","",記入用!M2636)</f>
        <v/>
      </c>
      <c r="Q2636" s="28" t="str">
        <f>IF(記入用!L2636="","",記入用!L2636)</f>
        <v/>
      </c>
      <c r="S2636" s="28" t="str">
        <f>IF(記入用!N2636="","",ROUNDUP(記入用!N2636,1))</f>
        <v/>
      </c>
      <c r="U2636" s="28" t="str">
        <f>IF(記入用!O2636="","",ROUNDDOWN(記入用!O2636,0))</f>
        <v/>
      </c>
      <c r="W2636" s="28" t="str">
        <f>IF(記入用!P2636="","",ROUNDDOWN(記入用!P2636,0))</f>
        <v/>
      </c>
    </row>
    <row r="2637" spans="1:23">
      <c r="A2637" s="28" t="str">
        <f>IF(記入用!A2637="","",記入用!A2637)</f>
        <v/>
      </c>
      <c r="B2637" s="28" t="str">
        <f>IF(記入用!B2637="","",記入用!B2637)</f>
        <v/>
      </c>
      <c r="C2637" s="28" t="str">
        <f>IF(記入用!C2637="","",記入用!C2637)</f>
        <v/>
      </c>
      <c r="D2637" s="28" t="str">
        <f>IF(記入用!D2637="","",記入用!D2637)</f>
        <v/>
      </c>
      <c r="E2637" s="28" t="str">
        <f>IF(記入用!E2637="","",記入用!E2637)</f>
        <v/>
      </c>
      <c r="F2637" s="28" t="str">
        <f>IF(記入用!F2637="","",記入用!F2637)</f>
        <v/>
      </c>
      <c r="G2637" s="28" t="str">
        <f>IF(OR(記入用!G2637=0,記入用!H2637=0),"",ROUND((記入用!G2637+記入用!H2637)/2,0))</f>
        <v/>
      </c>
      <c r="I2637" s="28" t="str">
        <f>IF(記入用!I2637="","",記入用!I2637)</f>
        <v/>
      </c>
      <c r="K2637" s="28" t="str">
        <f>IF(記入用!J2637="","",ROUNDDOWN(記入用!J2637,0))</f>
        <v/>
      </c>
      <c r="M2637" s="28" t="str">
        <f>IF(記入用!K2637="","",記入用!K2637)</f>
        <v/>
      </c>
      <c r="O2637" s="28" t="str">
        <f>IF(記入用!M2637="","",記入用!M2637)</f>
        <v/>
      </c>
      <c r="Q2637" s="28" t="str">
        <f>IF(記入用!L2637="","",記入用!L2637)</f>
        <v/>
      </c>
      <c r="S2637" s="28" t="str">
        <f>IF(記入用!N2637="","",ROUNDUP(記入用!N2637,1))</f>
        <v/>
      </c>
      <c r="U2637" s="28" t="str">
        <f>IF(記入用!O2637="","",ROUNDDOWN(記入用!O2637,0))</f>
        <v/>
      </c>
      <c r="W2637" s="28" t="str">
        <f>IF(記入用!P2637="","",ROUNDDOWN(記入用!P2637,0))</f>
        <v/>
      </c>
    </row>
    <row r="2638" spans="1:23">
      <c r="A2638" s="28" t="str">
        <f>IF(記入用!A2638="","",記入用!A2638)</f>
        <v/>
      </c>
      <c r="B2638" s="28" t="str">
        <f>IF(記入用!B2638="","",記入用!B2638)</f>
        <v/>
      </c>
      <c r="C2638" s="28" t="str">
        <f>IF(記入用!C2638="","",記入用!C2638)</f>
        <v/>
      </c>
      <c r="D2638" s="28" t="str">
        <f>IF(記入用!D2638="","",記入用!D2638)</f>
        <v/>
      </c>
      <c r="E2638" s="28" t="str">
        <f>IF(記入用!E2638="","",記入用!E2638)</f>
        <v/>
      </c>
      <c r="F2638" s="28" t="str">
        <f>IF(記入用!F2638="","",記入用!F2638)</f>
        <v/>
      </c>
      <c r="G2638" s="28" t="str">
        <f>IF(OR(記入用!G2638=0,記入用!H2638=0),"",ROUND((記入用!G2638+記入用!H2638)/2,0))</f>
        <v/>
      </c>
      <c r="I2638" s="28" t="str">
        <f>IF(記入用!I2638="","",記入用!I2638)</f>
        <v/>
      </c>
      <c r="K2638" s="28" t="str">
        <f>IF(記入用!J2638="","",ROUNDDOWN(記入用!J2638,0))</f>
        <v/>
      </c>
      <c r="M2638" s="28" t="str">
        <f>IF(記入用!K2638="","",記入用!K2638)</f>
        <v/>
      </c>
      <c r="O2638" s="28" t="str">
        <f>IF(記入用!M2638="","",記入用!M2638)</f>
        <v/>
      </c>
      <c r="Q2638" s="28" t="str">
        <f>IF(記入用!L2638="","",記入用!L2638)</f>
        <v/>
      </c>
      <c r="S2638" s="28" t="str">
        <f>IF(記入用!N2638="","",ROUNDUP(記入用!N2638,1))</f>
        <v/>
      </c>
      <c r="U2638" s="28" t="str">
        <f>IF(記入用!O2638="","",ROUNDDOWN(記入用!O2638,0))</f>
        <v/>
      </c>
      <c r="W2638" s="28" t="str">
        <f>IF(記入用!P2638="","",ROUNDDOWN(記入用!P2638,0))</f>
        <v/>
      </c>
    </row>
    <row r="2639" spans="1:23">
      <c r="A2639" s="28" t="str">
        <f>IF(記入用!A2639="","",記入用!A2639)</f>
        <v/>
      </c>
      <c r="B2639" s="28" t="str">
        <f>IF(記入用!B2639="","",記入用!B2639)</f>
        <v/>
      </c>
      <c r="C2639" s="28" t="str">
        <f>IF(記入用!C2639="","",記入用!C2639)</f>
        <v/>
      </c>
      <c r="D2639" s="28" t="str">
        <f>IF(記入用!D2639="","",記入用!D2639)</f>
        <v/>
      </c>
      <c r="E2639" s="28" t="str">
        <f>IF(記入用!E2639="","",記入用!E2639)</f>
        <v/>
      </c>
      <c r="F2639" s="28" t="str">
        <f>IF(記入用!F2639="","",記入用!F2639)</f>
        <v/>
      </c>
      <c r="G2639" s="28" t="str">
        <f>IF(OR(記入用!G2639=0,記入用!H2639=0),"",ROUND((記入用!G2639+記入用!H2639)/2,0))</f>
        <v/>
      </c>
      <c r="I2639" s="28" t="str">
        <f>IF(記入用!I2639="","",記入用!I2639)</f>
        <v/>
      </c>
      <c r="K2639" s="28" t="str">
        <f>IF(記入用!J2639="","",ROUNDDOWN(記入用!J2639,0))</f>
        <v/>
      </c>
      <c r="M2639" s="28" t="str">
        <f>IF(記入用!K2639="","",記入用!K2639)</f>
        <v/>
      </c>
      <c r="O2639" s="28" t="str">
        <f>IF(記入用!M2639="","",記入用!M2639)</f>
        <v/>
      </c>
      <c r="Q2639" s="28" t="str">
        <f>IF(記入用!L2639="","",記入用!L2639)</f>
        <v/>
      </c>
      <c r="S2639" s="28" t="str">
        <f>IF(記入用!N2639="","",ROUNDUP(記入用!N2639,1))</f>
        <v/>
      </c>
      <c r="U2639" s="28" t="str">
        <f>IF(記入用!O2639="","",ROUNDDOWN(記入用!O2639,0))</f>
        <v/>
      </c>
      <c r="W2639" s="28" t="str">
        <f>IF(記入用!P2639="","",ROUNDDOWN(記入用!P2639,0))</f>
        <v/>
      </c>
    </row>
    <row r="2640" spans="1:23">
      <c r="A2640" s="28" t="str">
        <f>IF(記入用!A2640="","",記入用!A2640)</f>
        <v/>
      </c>
      <c r="B2640" s="28" t="str">
        <f>IF(記入用!B2640="","",記入用!B2640)</f>
        <v/>
      </c>
      <c r="C2640" s="28" t="str">
        <f>IF(記入用!C2640="","",記入用!C2640)</f>
        <v/>
      </c>
      <c r="D2640" s="28" t="str">
        <f>IF(記入用!D2640="","",記入用!D2640)</f>
        <v/>
      </c>
      <c r="E2640" s="28" t="str">
        <f>IF(記入用!E2640="","",記入用!E2640)</f>
        <v/>
      </c>
      <c r="F2640" s="28" t="str">
        <f>IF(記入用!F2640="","",記入用!F2640)</f>
        <v/>
      </c>
      <c r="G2640" s="28" t="str">
        <f>IF(OR(記入用!G2640=0,記入用!H2640=0),"",ROUND((記入用!G2640+記入用!H2640)/2,0))</f>
        <v/>
      </c>
      <c r="I2640" s="28" t="str">
        <f>IF(記入用!I2640="","",記入用!I2640)</f>
        <v/>
      </c>
      <c r="K2640" s="28" t="str">
        <f>IF(記入用!J2640="","",ROUNDDOWN(記入用!J2640,0))</f>
        <v/>
      </c>
      <c r="M2640" s="28" t="str">
        <f>IF(記入用!K2640="","",記入用!K2640)</f>
        <v/>
      </c>
      <c r="O2640" s="28" t="str">
        <f>IF(記入用!M2640="","",記入用!M2640)</f>
        <v/>
      </c>
      <c r="Q2640" s="28" t="str">
        <f>IF(記入用!L2640="","",記入用!L2640)</f>
        <v/>
      </c>
      <c r="S2640" s="28" t="str">
        <f>IF(記入用!N2640="","",ROUNDUP(記入用!N2640,1))</f>
        <v/>
      </c>
      <c r="U2640" s="28" t="str">
        <f>IF(記入用!O2640="","",ROUNDDOWN(記入用!O2640,0))</f>
        <v/>
      </c>
      <c r="W2640" s="28" t="str">
        <f>IF(記入用!P2640="","",ROUNDDOWN(記入用!P2640,0))</f>
        <v/>
      </c>
    </row>
    <row r="2641" spans="1:23">
      <c r="A2641" s="28" t="str">
        <f>IF(記入用!A2641="","",記入用!A2641)</f>
        <v/>
      </c>
      <c r="B2641" s="28" t="str">
        <f>IF(記入用!B2641="","",記入用!B2641)</f>
        <v/>
      </c>
      <c r="C2641" s="28" t="str">
        <f>IF(記入用!C2641="","",記入用!C2641)</f>
        <v/>
      </c>
      <c r="D2641" s="28" t="str">
        <f>IF(記入用!D2641="","",記入用!D2641)</f>
        <v/>
      </c>
      <c r="E2641" s="28" t="str">
        <f>IF(記入用!E2641="","",記入用!E2641)</f>
        <v/>
      </c>
      <c r="F2641" s="28" t="str">
        <f>IF(記入用!F2641="","",記入用!F2641)</f>
        <v/>
      </c>
      <c r="G2641" s="28" t="str">
        <f>IF(OR(記入用!G2641=0,記入用!H2641=0),"",ROUND((記入用!G2641+記入用!H2641)/2,0))</f>
        <v/>
      </c>
      <c r="I2641" s="28" t="str">
        <f>IF(記入用!I2641="","",記入用!I2641)</f>
        <v/>
      </c>
      <c r="K2641" s="28" t="str">
        <f>IF(記入用!J2641="","",ROUNDDOWN(記入用!J2641,0))</f>
        <v/>
      </c>
      <c r="M2641" s="28" t="str">
        <f>IF(記入用!K2641="","",記入用!K2641)</f>
        <v/>
      </c>
      <c r="O2641" s="28" t="str">
        <f>IF(記入用!M2641="","",記入用!M2641)</f>
        <v/>
      </c>
      <c r="Q2641" s="28" t="str">
        <f>IF(記入用!L2641="","",記入用!L2641)</f>
        <v/>
      </c>
      <c r="S2641" s="28" t="str">
        <f>IF(記入用!N2641="","",ROUNDUP(記入用!N2641,1))</f>
        <v/>
      </c>
      <c r="U2641" s="28" t="str">
        <f>IF(記入用!O2641="","",ROUNDDOWN(記入用!O2641,0))</f>
        <v/>
      </c>
      <c r="W2641" s="28" t="str">
        <f>IF(記入用!P2641="","",ROUNDDOWN(記入用!P2641,0))</f>
        <v/>
      </c>
    </row>
    <row r="2642" spans="1:23">
      <c r="A2642" s="28" t="str">
        <f>IF(記入用!A2642="","",記入用!A2642)</f>
        <v/>
      </c>
      <c r="B2642" s="28" t="str">
        <f>IF(記入用!B2642="","",記入用!B2642)</f>
        <v/>
      </c>
      <c r="C2642" s="28" t="str">
        <f>IF(記入用!C2642="","",記入用!C2642)</f>
        <v/>
      </c>
      <c r="D2642" s="28" t="str">
        <f>IF(記入用!D2642="","",記入用!D2642)</f>
        <v/>
      </c>
      <c r="E2642" s="28" t="str">
        <f>IF(記入用!E2642="","",記入用!E2642)</f>
        <v/>
      </c>
      <c r="F2642" s="28" t="str">
        <f>IF(記入用!F2642="","",記入用!F2642)</f>
        <v/>
      </c>
      <c r="G2642" s="28" t="str">
        <f>IF(OR(記入用!G2642=0,記入用!H2642=0),"",ROUND((記入用!G2642+記入用!H2642)/2,0))</f>
        <v/>
      </c>
      <c r="I2642" s="28" t="str">
        <f>IF(記入用!I2642="","",記入用!I2642)</f>
        <v/>
      </c>
      <c r="K2642" s="28" t="str">
        <f>IF(記入用!J2642="","",ROUNDDOWN(記入用!J2642,0))</f>
        <v/>
      </c>
      <c r="M2642" s="28" t="str">
        <f>IF(記入用!K2642="","",記入用!K2642)</f>
        <v/>
      </c>
      <c r="O2642" s="28" t="str">
        <f>IF(記入用!M2642="","",記入用!M2642)</f>
        <v/>
      </c>
      <c r="Q2642" s="28" t="str">
        <f>IF(記入用!L2642="","",記入用!L2642)</f>
        <v/>
      </c>
      <c r="S2642" s="28" t="str">
        <f>IF(記入用!N2642="","",ROUNDUP(記入用!N2642,1))</f>
        <v/>
      </c>
      <c r="U2642" s="28" t="str">
        <f>IF(記入用!O2642="","",ROUNDDOWN(記入用!O2642,0))</f>
        <v/>
      </c>
      <c r="W2642" s="28" t="str">
        <f>IF(記入用!P2642="","",ROUNDDOWN(記入用!P2642,0))</f>
        <v/>
      </c>
    </row>
    <row r="2643" spans="1:23">
      <c r="A2643" s="28" t="str">
        <f>IF(記入用!A2643="","",記入用!A2643)</f>
        <v/>
      </c>
      <c r="B2643" s="28" t="str">
        <f>IF(記入用!B2643="","",記入用!B2643)</f>
        <v/>
      </c>
      <c r="C2643" s="28" t="str">
        <f>IF(記入用!C2643="","",記入用!C2643)</f>
        <v/>
      </c>
      <c r="D2643" s="28" t="str">
        <f>IF(記入用!D2643="","",記入用!D2643)</f>
        <v/>
      </c>
      <c r="E2643" s="28" t="str">
        <f>IF(記入用!E2643="","",記入用!E2643)</f>
        <v/>
      </c>
      <c r="F2643" s="28" t="str">
        <f>IF(記入用!F2643="","",記入用!F2643)</f>
        <v/>
      </c>
      <c r="G2643" s="28" t="str">
        <f>IF(OR(記入用!G2643=0,記入用!H2643=0),"",ROUND((記入用!G2643+記入用!H2643)/2,0))</f>
        <v/>
      </c>
      <c r="I2643" s="28" t="str">
        <f>IF(記入用!I2643="","",記入用!I2643)</f>
        <v/>
      </c>
      <c r="K2643" s="28" t="str">
        <f>IF(記入用!J2643="","",ROUNDDOWN(記入用!J2643,0))</f>
        <v/>
      </c>
      <c r="M2643" s="28" t="str">
        <f>IF(記入用!K2643="","",記入用!K2643)</f>
        <v/>
      </c>
      <c r="O2643" s="28" t="str">
        <f>IF(記入用!M2643="","",記入用!M2643)</f>
        <v/>
      </c>
      <c r="Q2643" s="28" t="str">
        <f>IF(記入用!L2643="","",記入用!L2643)</f>
        <v/>
      </c>
      <c r="S2643" s="28" t="str">
        <f>IF(記入用!N2643="","",ROUNDUP(記入用!N2643,1))</f>
        <v/>
      </c>
      <c r="U2643" s="28" t="str">
        <f>IF(記入用!O2643="","",ROUNDDOWN(記入用!O2643,0))</f>
        <v/>
      </c>
      <c r="W2643" s="28" t="str">
        <f>IF(記入用!P2643="","",ROUNDDOWN(記入用!P2643,0))</f>
        <v/>
      </c>
    </row>
    <row r="2644" spans="1:23">
      <c r="A2644" s="28" t="str">
        <f>IF(記入用!A2644="","",記入用!A2644)</f>
        <v/>
      </c>
      <c r="B2644" s="28" t="str">
        <f>IF(記入用!B2644="","",記入用!B2644)</f>
        <v/>
      </c>
      <c r="C2644" s="28" t="str">
        <f>IF(記入用!C2644="","",記入用!C2644)</f>
        <v/>
      </c>
      <c r="D2644" s="28" t="str">
        <f>IF(記入用!D2644="","",記入用!D2644)</f>
        <v/>
      </c>
      <c r="E2644" s="28" t="str">
        <f>IF(記入用!E2644="","",記入用!E2644)</f>
        <v/>
      </c>
      <c r="F2644" s="28" t="str">
        <f>IF(記入用!F2644="","",記入用!F2644)</f>
        <v/>
      </c>
      <c r="G2644" s="28" t="str">
        <f>IF(OR(記入用!G2644=0,記入用!H2644=0),"",ROUND((記入用!G2644+記入用!H2644)/2,0))</f>
        <v/>
      </c>
      <c r="I2644" s="28" t="str">
        <f>IF(記入用!I2644="","",記入用!I2644)</f>
        <v/>
      </c>
      <c r="K2644" s="28" t="str">
        <f>IF(記入用!J2644="","",ROUNDDOWN(記入用!J2644,0))</f>
        <v/>
      </c>
      <c r="M2644" s="28" t="str">
        <f>IF(記入用!K2644="","",記入用!K2644)</f>
        <v/>
      </c>
      <c r="O2644" s="28" t="str">
        <f>IF(記入用!M2644="","",記入用!M2644)</f>
        <v/>
      </c>
      <c r="Q2644" s="28" t="str">
        <f>IF(記入用!L2644="","",記入用!L2644)</f>
        <v/>
      </c>
      <c r="S2644" s="28" t="str">
        <f>IF(記入用!N2644="","",ROUNDUP(記入用!N2644,1))</f>
        <v/>
      </c>
      <c r="U2644" s="28" t="str">
        <f>IF(記入用!O2644="","",ROUNDDOWN(記入用!O2644,0))</f>
        <v/>
      </c>
      <c r="W2644" s="28" t="str">
        <f>IF(記入用!P2644="","",ROUNDDOWN(記入用!P2644,0))</f>
        <v/>
      </c>
    </row>
    <row r="2645" spans="1:23">
      <c r="A2645" s="28" t="str">
        <f>IF(記入用!A2645="","",記入用!A2645)</f>
        <v/>
      </c>
      <c r="B2645" s="28" t="str">
        <f>IF(記入用!B2645="","",記入用!B2645)</f>
        <v/>
      </c>
      <c r="C2645" s="28" t="str">
        <f>IF(記入用!C2645="","",記入用!C2645)</f>
        <v/>
      </c>
      <c r="D2645" s="28" t="str">
        <f>IF(記入用!D2645="","",記入用!D2645)</f>
        <v/>
      </c>
      <c r="E2645" s="28" t="str">
        <f>IF(記入用!E2645="","",記入用!E2645)</f>
        <v/>
      </c>
      <c r="F2645" s="28" t="str">
        <f>IF(記入用!F2645="","",記入用!F2645)</f>
        <v/>
      </c>
      <c r="G2645" s="28" t="str">
        <f>IF(OR(記入用!G2645=0,記入用!H2645=0),"",ROUND((記入用!G2645+記入用!H2645)/2,0))</f>
        <v/>
      </c>
      <c r="I2645" s="28" t="str">
        <f>IF(記入用!I2645="","",記入用!I2645)</f>
        <v/>
      </c>
      <c r="K2645" s="28" t="str">
        <f>IF(記入用!J2645="","",ROUNDDOWN(記入用!J2645,0))</f>
        <v/>
      </c>
      <c r="M2645" s="28" t="str">
        <f>IF(記入用!K2645="","",記入用!K2645)</f>
        <v/>
      </c>
      <c r="O2645" s="28" t="str">
        <f>IF(記入用!M2645="","",記入用!M2645)</f>
        <v/>
      </c>
      <c r="Q2645" s="28" t="str">
        <f>IF(記入用!L2645="","",記入用!L2645)</f>
        <v/>
      </c>
      <c r="S2645" s="28" t="str">
        <f>IF(記入用!N2645="","",ROUNDUP(記入用!N2645,1))</f>
        <v/>
      </c>
      <c r="U2645" s="28" t="str">
        <f>IF(記入用!O2645="","",ROUNDDOWN(記入用!O2645,0))</f>
        <v/>
      </c>
      <c r="W2645" s="28" t="str">
        <f>IF(記入用!P2645="","",ROUNDDOWN(記入用!P2645,0))</f>
        <v/>
      </c>
    </row>
    <row r="2646" spans="1:23">
      <c r="A2646" s="28" t="str">
        <f>IF(記入用!A2646="","",記入用!A2646)</f>
        <v/>
      </c>
      <c r="B2646" s="28" t="str">
        <f>IF(記入用!B2646="","",記入用!B2646)</f>
        <v/>
      </c>
      <c r="C2646" s="28" t="str">
        <f>IF(記入用!C2646="","",記入用!C2646)</f>
        <v/>
      </c>
      <c r="D2646" s="28" t="str">
        <f>IF(記入用!D2646="","",記入用!D2646)</f>
        <v/>
      </c>
      <c r="E2646" s="28" t="str">
        <f>IF(記入用!E2646="","",記入用!E2646)</f>
        <v/>
      </c>
      <c r="F2646" s="28" t="str">
        <f>IF(記入用!F2646="","",記入用!F2646)</f>
        <v/>
      </c>
      <c r="G2646" s="28" t="str">
        <f>IF(OR(記入用!G2646=0,記入用!H2646=0),"",ROUND((記入用!G2646+記入用!H2646)/2,0))</f>
        <v/>
      </c>
      <c r="I2646" s="28" t="str">
        <f>IF(記入用!I2646="","",記入用!I2646)</f>
        <v/>
      </c>
      <c r="K2646" s="28" t="str">
        <f>IF(記入用!J2646="","",ROUNDDOWN(記入用!J2646,0))</f>
        <v/>
      </c>
      <c r="M2646" s="28" t="str">
        <f>IF(記入用!K2646="","",記入用!K2646)</f>
        <v/>
      </c>
      <c r="O2646" s="28" t="str">
        <f>IF(記入用!M2646="","",記入用!M2646)</f>
        <v/>
      </c>
      <c r="Q2646" s="28" t="str">
        <f>IF(記入用!L2646="","",記入用!L2646)</f>
        <v/>
      </c>
      <c r="S2646" s="28" t="str">
        <f>IF(記入用!N2646="","",ROUNDUP(記入用!N2646,1))</f>
        <v/>
      </c>
      <c r="U2646" s="28" t="str">
        <f>IF(記入用!O2646="","",ROUNDDOWN(記入用!O2646,0))</f>
        <v/>
      </c>
      <c r="W2646" s="28" t="str">
        <f>IF(記入用!P2646="","",ROUNDDOWN(記入用!P2646,0))</f>
        <v/>
      </c>
    </row>
    <row r="2647" spans="1:23">
      <c r="A2647" s="28" t="str">
        <f>IF(記入用!A2647="","",記入用!A2647)</f>
        <v/>
      </c>
      <c r="B2647" s="28" t="str">
        <f>IF(記入用!B2647="","",記入用!B2647)</f>
        <v/>
      </c>
      <c r="C2647" s="28" t="str">
        <f>IF(記入用!C2647="","",記入用!C2647)</f>
        <v/>
      </c>
      <c r="D2647" s="28" t="str">
        <f>IF(記入用!D2647="","",記入用!D2647)</f>
        <v/>
      </c>
      <c r="E2647" s="28" t="str">
        <f>IF(記入用!E2647="","",記入用!E2647)</f>
        <v/>
      </c>
      <c r="F2647" s="28" t="str">
        <f>IF(記入用!F2647="","",記入用!F2647)</f>
        <v/>
      </c>
      <c r="G2647" s="28" t="str">
        <f>IF(OR(記入用!G2647=0,記入用!H2647=0),"",ROUND((記入用!G2647+記入用!H2647)/2,0))</f>
        <v/>
      </c>
      <c r="I2647" s="28" t="str">
        <f>IF(記入用!I2647="","",記入用!I2647)</f>
        <v/>
      </c>
      <c r="K2647" s="28" t="str">
        <f>IF(記入用!J2647="","",ROUNDDOWN(記入用!J2647,0))</f>
        <v/>
      </c>
      <c r="M2647" s="28" t="str">
        <f>IF(記入用!K2647="","",記入用!K2647)</f>
        <v/>
      </c>
      <c r="O2647" s="28" t="str">
        <f>IF(記入用!M2647="","",記入用!M2647)</f>
        <v/>
      </c>
      <c r="Q2647" s="28" t="str">
        <f>IF(記入用!L2647="","",記入用!L2647)</f>
        <v/>
      </c>
      <c r="S2647" s="28" t="str">
        <f>IF(記入用!N2647="","",ROUNDUP(記入用!N2647,1))</f>
        <v/>
      </c>
      <c r="U2647" s="28" t="str">
        <f>IF(記入用!O2647="","",ROUNDDOWN(記入用!O2647,0))</f>
        <v/>
      </c>
      <c r="W2647" s="28" t="str">
        <f>IF(記入用!P2647="","",ROUNDDOWN(記入用!P2647,0))</f>
        <v/>
      </c>
    </row>
    <row r="2648" spans="1:23">
      <c r="A2648" s="28" t="str">
        <f>IF(記入用!A2648="","",記入用!A2648)</f>
        <v/>
      </c>
      <c r="B2648" s="28" t="str">
        <f>IF(記入用!B2648="","",記入用!B2648)</f>
        <v/>
      </c>
      <c r="C2648" s="28" t="str">
        <f>IF(記入用!C2648="","",記入用!C2648)</f>
        <v/>
      </c>
      <c r="D2648" s="28" t="str">
        <f>IF(記入用!D2648="","",記入用!D2648)</f>
        <v/>
      </c>
      <c r="E2648" s="28" t="str">
        <f>IF(記入用!E2648="","",記入用!E2648)</f>
        <v/>
      </c>
      <c r="F2648" s="28" t="str">
        <f>IF(記入用!F2648="","",記入用!F2648)</f>
        <v/>
      </c>
      <c r="G2648" s="28" t="str">
        <f>IF(OR(記入用!G2648=0,記入用!H2648=0),"",ROUND((記入用!G2648+記入用!H2648)/2,0))</f>
        <v/>
      </c>
      <c r="I2648" s="28" t="str">
        <f>IF(記入用!I2648="","",記入用!I2648)</f>
        <v/>
      </c>
      <c r="K2648" s="28" t="str">
        <f>IF(記入用!J2648="","",ROUNDDOWN(記入用!J2648,0))</f>
        <v/>
      </c>
      <c r="M2648" s="28" t="str">
        <f>IF(記入用!K2648="","",記入用!K2648)</f>
        <v/>
      </c>
      <c r="O2648" s="28" t="str">
        <f>IF(記入用!M2648="","",記入用!M2648)</f>
        <v/>
      </c>
      <c r="Q2648" s="28" t="str">
        <f>IF(記入用!L2648="","",記入用!L2648)</f>
        <v/>
      </c>
      <c r="S2648" s="28" t="str">
        <f>IF(記入用!N2648="","",ROUNDUP(記入用!N2648,1))</f>
        <v/>
      </c>
      <c r="U2648" s="28" t="str">
        <f>IF(記入用!O2648="","",ROUNDDOWN(記入用!O2648,0))</f>
        <v/>
      </c>
      <c r="W2648" s="28" t="str">
        <f>IF(記入用!P2648="","",ROUNDDOWN(記入用!P2648,0))</f>
        <v/>
      </c>
    </row>
    <row r="2649" spans="1:23">
      <c r="A2649" s="28" t="str">
        <f>IF(記入用!A2649="","",記入用!A2649)</f>
        <v/>
      </c>
      <c r="B2649" s="28" t="str">
        <f>IF(記入用!B2649="","",記入用!B2649)</f>
        <v/>
      </c>
      <c r="C2649" s="28" t="str">
        <f>IF(記入用!C2649="","",記入用!C2649)</f>
        <v/>
      </c>
      <c r="D2649" s="28" t="str">
        <f>IF(記入用!D2649="","",記入用!D2649)</f>
        <v/>
      </c>
      <c r="E2649" s="28" t="str">
        <f>IF(記入用!E2649="","",記入用!E2649)</f>
        <v/>
      </c>
      <c r="F2649" s="28" t="str">
        <f>IF(記入用!F2649="","",記入用!F2649)</f>
        <v/>
      </c>
      <c r="G2649" s="28" t="str">
        <f>IF(OR(記入用!G2649=0,記入用!H2649=0),"",ROUND((記入用!G2649+記入用!H2649)/2,0))</f>
        <v/>
      </c>
      <c r="I2649" s="28" t="str">
        <f>IF(記入用!I2649="","",記入用!I2649)</f>
        <v/>
      </c>
      <c r="K2649" s="28" t="str">
        <f>IF(記入用!J2649="","",ROUNDDOWN(記入用!J2649,0))</f>
        <v/>
      </c>
      <c r="M2649" s="28" t="str">
        <f>IF(記入用!K2649="","",記入用!K2649)</f>
        <v/>
      </c>
      <c r="O2649" s="28" t="str">
        <f>IF(記入用!M2649="","",記入用!M2649)</f>
        <v/>
      </c>
      <c r="Q2649" s="28" t="str">
        <f>IF(記入用!L2649="","",記入用!L2649)</f>
        <v/>
      </c>
      <c r="S2649" s="28" t="str">
        <f>IF(記入用!N2649="","",ROUNDUP(記入用!N2649,1))</f>
        <v/>
      </c>
      <c r="U2649" s="28" t="str">
        <f>IF(記入用!O2649="","",ROUNDDOWN(記入用!O2649,0))</f>
        <v/>
      </c>
      <c r="W2649" s="28" t="str">
        <f>IF(記入用!P2649="","",ROUNDDOWN(記入用!P2649,0))</f>
        <v/>
      </c>
    </row>
    <row r="2650" spans="1:23">
      <c r="A2650" s="28" t="str">
        <f>IF(記入用!A2650="","",記入用!A2650)</f>
        <v/>
      </c>
      <c r="B2650" s="28" t="str">
        <f>IF(記入用!B2650="","",記入用!B2650)</f>
        <v/>
      </c>
      <c r="C2650" s="28" t="str">
        <f>IF(記入用!C2650="","",記入用!C2650)</f>
        <v/>
      </c>
      <c r="D2650" s="28" t="str">
        <f>IF(記入用!D2650="","",記入用!D2650)</f>
        <v/>
      </c>
      <c r="E2650" s="28" t="str">
        <f>IF(記入用!E2650="","",記入用!E2650)</f>
        <v/>
      </c>
      <c r="F2650" s="28" t="str">
        <f>IF(記入用!F2650="","",記入用!F2650)</f>
        <v/>
      </c>
      <c r="G2650" s="28" t="str">
        <f>IF(OR(記入用!G2650=0,記入用!H2650=0),"",ROUND((記入用!G2650+記入用!H2650)/2,0))</f>
        <v/>
      </c>
      <c r="I2650" s="28" t="str">
        <f>IF(記入用!I2650="","",記入用!I2650)</f>
        <v/>
      </c>
      <c r="K2650" s="28" t="str">
        <f>IF(記入用!J2650="","",ROUNDDOWN(記入用!J2650,0))</f>
        <v/>
      </c>
      <c r="M2650" s="28" t="str">
        <f>IF(記入用!K2650="","",記入用!K2650)</f>
        <v/>
      </c>
      <c r="O2650" s="28" t="str">
        <f>IF(記入用!M2650="","",記入用!M2650)</f>
        <v/>
      </c>
      <c r="Q2650" s="28" t="str">
        <f>IF(記入用!L2650="","",記入用!L2650)</f>
        <v/>
      </c>
      <c r="S2650" s="28" t="str">
        <f>IF(記入用!N2650="","",ROUNDUP(記入用!N2650,1))</f>
        <v/>
      </c>
      <c r="U2650" s="28" t="str">
        <f>IF(記入用!O2650="","",ROUNDDOWN(記入用!O2650,0))</f>
        <v/>
      </c>
      <c r="W2650" s="28" t="str">
        <f>IF(記入用!P2650="","",ROUNDDOWN(記入用!P2650,0))</f>
        <v/>
      </c>
    </row>
    <row r="2651" spans="1:23">
      <c r="A2651" s="28" t="str">
        <f>IF(記入用!A2651="","",記入用!A2651)</f>
        <v/>
      </c>
      <c r="B2651" s="28" t="str">
        <f>IF(記入用!B2651="","",記入用!B2651)</f>
        <v/>
      </c>
      <c r="C2651" s="28" t="str">
        <f>IF(記入用!C2651="","",記入用!C2651)</f>
        <v/>
      </c>
      <c r="D2651" s="28" t="str">
        <f>IF(記入用!D2651="","",記入用!D2651)</f>
        <v/>
      </c>
      <c r="E2651" s="28" t="str">
        <f>IF(記入用!E2651="","",記入用!E2651)</f>
        <v/>
      </c>
      <c r="F2651" s="28" t="str">
        <f>IF(記入用!F2651="","",記入用!F2651)</f>
        <v/>
      </c>
      <c r="G2651" s="28" t="str">
        <f>IF(OR(記入用!G2651=0,記入用!H2651=0),"",ROUND((記入用!G2651+記入用!H2651)/2,0))</f>
        <v/>
      </c>
      <c r="I2651" s="28" t="str">
        <f>IF(記入用!I2651="","",記入用!I2651)</f>
        <v/>
      </c>
      <c r="K2651" s="28" t="str">
        <f>IF(記入用!J2651="","",ROUNDDOWN(記入用!J2651,0))</f>
        <v/>
      </c>
      <c r="M2651" s="28" t="str">
        <f>IF(記入用!K2651="","",記入用!K2651)</f>
        <v/>
      </c>
      <c r="O2651" s="28" t="str">
        <f>IF(記入用!M2651="","",記入用!M2651)</f>
        <v/>
      </c>
      <c r="Q2651" s="28" t="str">
        <f>IF(記入用!L2651="","",記入用!L2651)</f>
        <v/>
      </c>
      <c r="S2651" s="28" t="str">
        <f>IF(記入用!N2651="","",ROUNDUP(記入用!N2651,1))</f>
        <v/>
      </c>
      <c r="U2651" s="28" t="str">
        <f>IF(記入用!O2651="","",ROUNDDOWN(記入用!O2651,0))</f>
        <v/>
      </c>
      <c r="W2651" s="28" t="str">
        <f>IF(記入用!P2651="","",ROUNDDOWN(記入用!P2651,0))</f>
        <v/>
      </c>
    </row>
    <row r="2652" spans="1:23">
      <c r="A2652" s="28" t="str">
        <f>IF(記入用!A2652="","",記入用!A2652)</f>
        <v/>
      </c>
      <c r="B2652" s="28" t="str">
        <f>IF(記入用!B2652="","",記入用!B2652)</f>
        <v/>
      </c>
      <c r="C2652" s="28" t="str">
        <f>IF(記入用!C2652="","",記入用!C2652)</f>
        <v/>
      </c>
      <c r="D2652" s="28" t="str">
        <f>IF(記入用!D2652="","",記入用!D2652)</f>
        <v/>
      </c>
      <c r="E2652" s="28" t="str">
        <f>IF(記入用!E2652="","",記入用!E2652)</f>
        <v/>
      </c>
      <c r="F2652" s="28" t="str">
        <f>IF(記入用!F2652="","",記入用!F2652)</f>
        <v/>
      </c>
      <c r="G2652" s="28" t="str">
        <f>IF(OR(記入用!G2652=0,記入用!H2652=0),"",ROUND((記入用!G2652+記入用!H2652)/2,0))</f>
        <v/>
      </c>
      <c r="I2652" s="28" t="str">
        <f>IF(記入用!I2652="","",記入用!I2652)</f>
        <v/>
      </c>
      <c r="K2652" s="28" t="str">
        <f>IF(記入用!J2652="","",ROUNDDOWN(記入用!J2652,0))</f>
        <v/>
      </c>
      <c r="M2652" s="28" t="str">
        <f>IF(記入用!K2652="","",記入用!K2652)</f>
        <v/>
      </c>
      <c r="O2652" s="28" t="str">
        <f>IF(記入用!M2652="","",記入用!M2652)</f>
        <v/>
      </c>
      <c r="Q2652" s="28" t="str">
        <f>IF(記入用!L2652="","",記入用!L2652)</f>
        <v/>
      </c>
      <c r="S2652" s="28" t="str">
        <f>IF(記入用!N2652="","",ROUNDUP(記入用!N2652,1))</f>
        <v/>
      </c>
      <c r="U2652" s="28" t="str">
        <f>IF(記入用!O2652="","",ROUNDDOWN(記入用!O2652,0))</f>
        <v/>
      </c>
      <c r="W2652" s="28" t="str">
        <f>IF(記入用!P2652="","",ROUNDDOWN(記入用!P2652,0))</f>
        <v/>
      </c>
    </row>
    <row r="2653" spans="1:23">
      <c r="A2653" s="28" t="str">
        <f>IF(記入用!A2653="","",記入用!A2653)</f>
        <v/>
      </c>
      <c r="B2653" s="28" t="str">
        <f>IF(記入用!B2653="","",記入用!B2653)</f>
        <v/>
      </c>
      <c r="C2653" s="28" t="str">
        <f>IF(記入用!C2653="","",記入用!C2653)</f>
        <v/>
      </c>
      <c r="D2653" s="28" t="str">
        <f>IF(記入用!D2653="","",記入用!D2653)</f>
        <v/>
      </c>
      <c r="E2653" s="28" t="str">
        <f>IF(記入用!E2653="","",記入用!E2653)</f>
        <v/>
      </c>
      <c r="F2653" s="28" t="str">
        <f>IF(記入用!F2653="","",記入用!F2653)</f>
        <v/>
      </c>
      <c r="G2653" s="28" t="str">
        <f>IF(OR(記入用!G2653=0,記入用!H2653=0),"",ROUND((記入用!G2653+記入用!H2653)/2,0))</f>
        <v/>
      </c>
      <c r="I2653" s="28" t="str">
        <f>IF(記入用!I2653="","",記入用!I2653)</f>
        <v/>
      </c>
      <c r="K2653" s="28" t="str">
        <f>IF(記入用!J2653="","",ROUNDDOWN(記入用!J2653,0))</f>
        <v/>
      </c>
      <c r="M2653" s="28" t="str">
        <f>IF(記入用!K2653="","",記入用!K2653)</f>
        <v/>
      </c>
      <c r="O2653" s="28" t="str">
        <f>IF(記入用!M2653="","",記入用!M2653)</f>
        <v/>
      </c>
      <c r="Q2653" s="28" t="str">
        <f>IF(記入用!L2653="","",記入用!L2653)</f>
        <v/>
      </c>
      <c r="S2653" s="28" t="str">
        <f>IF(記入用!N2653="","",ROUNDUP(記入用!N2653,1))</f>
        <v/>
      </c>
      <c r="U2653" s="28" t="str">
        <f>IF(記入用!O2653="","",ROUNDDOWN(記入用!O2653,0))</f>
        <v/>
      </c>
      <c r="W2653" s="28" t="str">
        <f>IF(記入用!P2653="","",ROUNDDOWN(記入用!P2653,0))</f>
        <v/>
      </c>
    </row>
    <row r="2654" spans="1:23">
      <c r="A2654" s="28" t="str">
        <f>IF(記入用!A2654="","",記入用!A2654)</f>
        <v/>
      </c>
      <c r="B2654" s="28" t="str">
        <f>IF(記入用!B2654="","",記入用!B2654)</f>
        <v/>
      </c>
      <c r="C2654" s="28" t="str">
        <f>IF(記入用!C2654="","",記入用!C2654)</f>
        <v/>
      </c>
      <c r="D2654" s="28" t="str">
        <f>IF(記入用!D2654="","",記入用!D2654)</f>
        <v/>
      </c>
      <c r="E2654" s="28" t="str">
        <f>IF(記入用!E2654="","",記入用!E2654)</f>
        <v/>
      </c>
      <c r="F2654" s="28" t="str">
        <f>IF(記入用!F2654="","",記入用!F2654)</f>
        <v/>
      </c>
      <c r="G2654" s="28" t="str">
        <f>IF(OR(記入用!G2654=0,記入用!H2654=0),"",ROUND((記入用!G2654+記入用!H2654)/2,0))</f>
        <v/>
      </c>
      <c r="I2654" s="28" t="str">
        <f>IF(記入用!I2654="","",記入用!I2654)</f>
        <v/>
      </c>
      <c r="K2654" s="28" t="str">
        <f>IF(記入用!J2654="","",ROUNDDOWN(記入用!J2654,0))</f>
        <v/>
      </c>
      <c r="M2654" s="28" t="str">
        <f>IF(記入用!K2654="","",記入用!K2654)</f>
        <v/>
      </c>
      <c r="O2654" s="28" t="str">
        <f>IF(記入用!M2654="","",記入用!M2654)</f>
        <v/>
      </c>
      <c r="Q2654" s="28" t="str">
        <f>IF(記入用!L2654="","",記入用!L2654)</f>
        <v/>
      </c>
      <c r="S2654" s="28" t="str">
        <f>IF(記入用!N2654="","",ROUNDUP(記入用!N2654,1))</f>
        <v/>
      </c>
      <c r="U2654" s="28" t="str">
        <f>IF(記入用!O2654="","",ROUNDDOWN(記入用!O2654,0))</f>
        <v/>
      </c>
      <c r="W2654" s="28" t="str">
        <f>IF(記入用!P2654="","",ROUNDDOWN(記入用!P2654,0))</f>
        <v/>
      </c>
    </row>
    <row r="2655" spans="1:23">
      <c r="A2655" s="28" t="str">
        <f>IF(記入用!A2655="","",記入用!A2655)</f>
        <v/>
      </c>
      <c r="B2655" s="28" t="str">
        <f>IF(記入用!B2655="","",記入用!B2655)</f>
        <v/>
      </c>
      <c r="C2655" s="28" t="str">
        <f>IF(記入用!C2655="","",記入用!C2655)</f>
        <v/>
      </c>
      <c r="D2655" s="28" t="str">
        <f>IF(記入用!D2655="","",記入用!D2655)</f>
        <v/>
      </c>
      <c r="E2655" s="28" t="str">
        <f>IF(記入用!E2655="","",記入用!E2655)</f>
        <v/>
      </c>
      <c r="F2655" s="28" t="str">
        <f>IF(記入用!F2655="","",記入用!F2655)</f>
        <v/>
      </c>
      <c r="G2655" s="28" t="str">
        <f>IF(OR(記入用!G2655=0,記入用!H2655=0),"",ROUND((記入用!G2655+記入用!H2655)/2,0))</f>
        <v/>
      </c>
      <c r="I2655" s="28" t="str">
        <f>IF(記入用!I2655="","",記入用!I2655)</f>
        <v/>
      </c>
      <c r="K2655" s="28" t="str">
        <f>IF(記入用!J2655="","",ROUNDDOWN(記入用!J2655,0))</f>
        <v/>
      </c>
      <c r="M2655" s="28" t="str">
        <f>IF(記入用!K2655="","",記入用!K2655)</f>
        <v/>
      </c>
      <c r="O2655" s="28" t="str">
        <f>IF(記入用!M2655="","",記入用!M2655)</f>
        <v/>
      </c>
      <c r="Q2655" s="28" t="str">
        <f>IF(記入用!L2655="","",記入用!L2655)</f>
        <v/>
      </c>
      <c r="S2655" s="28" t="str">
        <f>IF(記入用!N2655="","",ROUNDUP(記入用!N2655,1))</f>
        <v/>
      </c>
      <c r="U2655" s="28" t="str">
        <f>IF(記入用!O2655="","",ROUNDDOWN(記入用!O2655,0))</f>
        <v/>
      </c>
      <c r="W2655" s="28" t="str">
        <f>IF(記入用!P2655="","",ROUNDDOWN(記入用!P2655,0))</f>
        <v/>
      </c>
    </row>
    <row r="2656" spans="1:23">
      <c r="A2656" s="28" t="str">
        <f>IF(記入用!A2656="","",記入用!A2656)</f>
        <v/>
      </c>
      <c r="B2656" s="28" t="str">
        <f>IF(記入用!B2656="","",記入用!B2656)</f>
        <v/>
      </c>
      <c r="C2656" s="28" t="str">
        <f>IF(記入用!C2656="","",記入用!C2656)</f>
        <v/>
      </c>
      <c r="D2656" s="28" t="str">
        <f>IF(記入用!D2656="","",記入用!D2656)</f>
        <v/>
      </c>
      <c r="E2656" s="28" t="str">
        <f>IF(記入用!E2656="","",記入用!E2656)</f>
        <v/>
      </c>
      <c r="F2656" s="28" t="str">
        <f>IF(記入用!F2656="","",記入用!F2656)</f>
        <v/>
      </c>
      <c r="G2656" s="28" t="str">
        <f>IF(OR(記入用!G2656=0,記入用!H2656=0),"",ROUND((記入用!G2656+記入用!H2656)/2,0))</f>
        <v/>
      </c>
      <c r="I2656" s="28" t="str">
        <f>IF(記入用!I2656="","",記入用!I2656)</f>
        <v/>
      </c>
      <c r="K2656" s="28" t="str">
        <f>IF(記入用!J2656="","",ROUNDDOWN(記入用!J2656,0))</f>
        <v/>
      </c>
      <c r="M2656" s="28" t="str">
        <f>IF(記入用!K2656="","",記入用!K2656)</f>
        <v/>
      </c>
      <c r="O2656" s="28" t="str">
        <f>IF(記入用!M2656="","",記入用!M2656)</f>
        <v/>
      </c>
      <c r="Q2656" s="28" t="str">
        <f>IF(記入用!L2656="","",記入用!L2656)</f>
        <v/>
      </c>
      <c r="S2656" s="28" t="str">
        <f>IF(記入用!N2656="","",ROUNDUP(記入用!N2656,1))</f>
        <v/>
      </c>
      <c r="U2656" s="28" t="str">
        <f>IF(記入用!O2656="","",ROUNDDOWN(記入用!O2656,0))</f>
        <v/>
      </c>
      <c r="W2656" s="28" t="str">
        <f>IF(記入用!P2656="","",ROUNDDOWN(記入用!P2656,0))</f>
        <v/>
      </c>
    </row>
    <row r="2657" spans="1:23">
      <c r="A2657" s="28" t="str">
        <f>IF(記入用!A2657="","",記入用!A2657)</f>
        <v/>
      </c>
      <c r="B2657" s="28" t="str">
        <f>IF(記入用!B2657="","",記入用!B2657)</f>
        <v/>
      </c>
      <c r="C2657" s="28" t="str">
        <f>IF(記入用!C2657="","",記入用!C2657)</f>
        <v/>
      </c>
      <c r="D2657" s="28" t="str">
        <f>IF(記入用!D2657="","",記入用!D2657)</f>
        <v/>
      </c>
      <c r="E2657" s="28" t="str">
        <f>IF(記入用!E2657="","",記入用!E2657)</f>
        <v/>
      </c>
      <c r="F2657" s="28" t="str">
        <f>IF(記入用!F2657="","",記入用!F2657)</f>
        <v/>
      </c>
      <c r="G2657" s="28" t="str">
        <f>IF(OR(記入用!G2657=0,記入用!H2657=0),"",ROUND((記入用!G2657+記入用!H2657)/2,0))</f>
        <v/>
      </c>
      <c r="I2657" s="28" t="str">
        <f>IF(記入用!I2657="","",記入用!I2657)</f>
        <v/>
      </c>
      <c r="K2657" s="28" t="str">
        <f>IF(記入用!J2657="","",ROUNDDOWN(記入用!J2657,0))</f>
        <v/>
      </c>
      <c r="M2657" s="28" t="str">
        <f>IF(記入用!K2657="","",記入用!K2657)</f>
        <v/>
      </c>
      <c r="O2657" s="28" t="str">
        <f>IF(記入用!M2657="","",記入用!M2657)</f>
        <v/>
      </c>
      <c r="Q2657" s="28" t="str">
        <f>IF(記入用!L2657="","",記入用!L2657)</f>
        <v/>
      </c>
      <c r="S2657" s="28" t="str">
        <f>IF(記入用!N2657="","",ROUNDUP(記入用!N2657,1))</f>
        <v/>
      </c>
      <c r="U2657" s="28" t="str">
        <f>IF(記入用!O2657="","",ROUNDDOWN(記入用!O2657,0))</f>
        <v/>
      </c>
      <c r="W2657" s="28" t="str">
        <f>IF(記入用!P2657="","",ROUNDDOWN(記入用!P2657,0))</f>
        <v/>
      </c>
    </row>
    <row r="2658" spans="1:23">
      <c r="A2658" s="28" t="str">
        <f>IF(記入用!A2658="","",記入用!A2658)</f>
        <v/>
      </c>
      <c r="B2658" s="28" t="str">
        <f>IF(記入用!B2658="","",記入用!B2658)</f>
        <v/>
      </c>
      <c r="C2658" s="28" t="str">
        <f>IF(記入用!C2658="","",記入用!C2658)</f>
        <v/>
      </c>
      <c r="D2658" s="28" t="str">
        <f>IF(記入用!D2658="","",記入用!D2658)</f>
        <v/>
      </c>
      <c r="E2658" s="28" t="str">
        <f>IF(記入用!E2658="","",記入用!E2658)</f>
        <v/>
      </c>
      <c r="F2658" s="28" t="str">
        <f>IF(記入用!F2658="","",記入用!F2658)</f>
        <v/>
      </c>
      <c r="G2658" s="28" t="str">
        <f>IF(OR(記入用!G2658=0,記入用!H2658=0),"",ROUND((記入用!G2658+記入用!H2658)/2,0))</f>
        <v/>
      </c>
      <c r="I2658" s="28" t="str">
        <f>IF(記入用!I2658="","",記入用!I2658)</f>
        <v/>
      </c>
      <c r="K2658" s="28" t="str">
        <f>IF(記入用!J2658="","",ROUNDDOWN(記入用!J2658,0))</f>
        <v/>
      </c>
      <c r="M2658" s="28" t="str">
        <f>IF(記入用!K2658="","",記入用!K2658)</f>
        <v/>
      </c>
      <c r="O2658" s="28" t="str">
        <f>IF(記入用!M2658="","",記入用!M2658)</f>
        <v/>
      </c>
      <c r="Q2658" s="28" t="str">
        <f>IF(記入用!L2658="","",記入用!L2658)</f>
        <v/>
      </c>
      <c r="S2658" s="28" t="str">
        <f>IF(記入用!N2658="","",ROUNDUP(記入用!N2658,1))</f>
        <v/>
      </c>
      <c r="U2658" s="28" t="str">
        <f>IF(記入用!O2658="","",ROUNDDOWN(記入用!O2658,0))</f>
        <v/>
      </c>
      <c r="W2658" s="28" t="str">
        <f>IF(記入用!P2658="","",ROUNDDOWN(記入用!P2658,0))</f>
        <v/>
      </c>
    </row>
    <row r="2659" spans="1:23">
      <c r="A2659" s="28" t="str">
        <f>IF(記入用!A2659="","",記入用!A2659)</f>
        <v/>
      </c>
      <c r="B2659" s="28" t="str">
        <f>IF(記入用!B2659="","",記入用!B2659)</f>
        <v/>
      </c>
      <c r="C2659" s="28" t="str">
        <f>IF(記入用!C2659="","",記入用!C2659)</f>
        <v/>
      </c>
      <c r="D2659" s="28" t="str">
        <f>IF(記入用!D2659="","",記入用!D2659)</f>
        <v/>
      </c>
      <c r="E2659" s="28" t="str">
        <f>IF(記入用!E2659="","",記入用!E2659)</f>
        <v/>
      </c>
      <c r="F2659" s="28" t="str">
        <f>IF(記入用!F2659="","",記入用!F2659)</f>
        <v/>
      </c>
      <c r="G2659" s="28" t="str">
        <f>IF(OR(記入用!G2659=0,記入用!H2659=0),"",ROUND((記入用!G2659+記入用!H2659)/2,0))</f>
        <v/>
      </c>
      <c r="I2659" s="28" t="str">
        <f>IF(記入用!I2659="","",記入用!I2659)</f>
        <v/>
      </c>
      <c r="K2659" s="28" t="str">
        <f>IF(記入用!J2659="","",ROUNDDOWN(記入用!J2659,0))</f>
        <v/>
      </c>
      <c r="M2659" s="28" t="str">
        <f>IF(記入用!K2659="","",記入用!K2659)</f>
        <v/>
      </c>
      <c r="O2659" s="28" t="str">
        <f>IF(記入用!M2659="","",記入用!M2659)</f>
        <v/>
      </c>
      <c r="Q2659" s="28" t="str">
        <f>IF(記入用!L2659="","",記入用!L2659)</f>
        <v/>
      </c>
      <c r="S2659" s="28" t="str">
        <f>IF(記入用!N2659="","",ROUNDUP(記入用!N2659,1))</f>
        <v/>
      </c>
      <c r="U2659" s="28" t="str">
        <f>IF(記入用!O2659="","",ROUNDDOWN(記入用!O2659,0))</f>
        <v/>
      </c>
      <c r="W2659" s="28" t="str">
        <f>IF(記入用!P2659="","",ROUNDDOWN(記入用!P2659,0))</f>
        <v/>
      </c>
    </row>
    <row r="2660" spans="1:23">
      <c r="A2660" s="28" t="str">
        <f>IF(記入用!A2660="","",記入用!A2660)</f>
        <v/>
      </c>
      <c r="B2660" s="28" t="str">
        <f>IF(記入用!B2660="","",記入用!B2660)</f>
        <v/>
      </c>
      <c r="C2660" s="28" t="str">
        <f>IF(記入用!C2660="","",記入用!C2660)</f>
        <v/>
      </c>
      <c r="D2660" s="28" t="str">
        <f>IF(記入用!D2660="","",記入用!D2660)</f>
        <v/>
      </c>
      <c r="E2660" s="28" t="str">
        <f>IF(記入用!E2660="","",記入用!E2660)</f>
        <v/>
      </c>
      <c r="F2660" s="28" t="str">
        <f>IF(記入用!F2660="","",記入用!F2660)</f>
        <v/>
      </c>
      <c r="G2660" s="28" t="str">
        <f>IF(OR(記入用!G2660=0,記入用!H2660=0),"",ROUND((記入用!G2660+記入用!H2660)/2,0))</f>
        <v/>
      </c>
      <c r="I2660" s="28" t="str">
        <f>IF(記入用!I2660="","",記入用!I2660)</f>
        <v/>
      </c>
      <c r="K2660" s="28" t="str">
        <f>IF(記入用!J2660="","",ROUNDDOWN(記入用!J2660,0))</f>
        <v/>
      </c>
      <c r="M2660" s="28" t="str">
        <f>IF(記入用!K2660="","",記入用!K2660)</f>
        <v/>
      </c>
      <c r="O2660" s="28" t="str">
        <f>IF(記入用!M2660="","",記入用!M2660)</f>
        <v/>
      </c>
      <c r="Q2660" s="28" t="str">
        <f>IF(記入用!L2660="","",記入用!L2660)</f>
        <v/>
      </c>
      <c r="S2660" s="28" t="str">
        <f>IF(記入用!N2660="","",ROUNDUP(記入用!N2660,1))</f>
        <v/>
      </c>
      <c r="U2660" s="28" t="str">
        <f>IF(記入用!O2660="","",ROUNDDOWN(記入用!O2660,0))</f>
        <v/>
      </c>
      <c r="W2660" s="28" t="str">
        <f>IF(記入用!P2660="","",ROUNDDOWN(記入用!P2660,0))</f>
        <v/>
      </c>
    </row>
    <row r="2661" spans="1:23">
      <c r="A2661" s="28" t="str">
        <f>IF(記入用!A2661="","",記入用!A2661)</f>
        <v/>
      </c>
      <c r="B2661" s="28" t="str">
        <f>IF(記入用!B2661="","",記入用!B2661)</f>
        <v/>
      </c>
      <c r="C2661" s="28" t="str">
        <f>IF(記入用!C2661="","",記入用!C2661)</f>
        <v/>
      </c>
      <c r="D2661" s="28" t="str">
        <f>IF(記入用!D2661="","",記入用!D2661)</f>
        <v/>
      </c>
      <c r="E2661" s="28" t="str">
        <f>IF(記入用!E2661="","",記入用!E2661)</f>
        <v/>
      </c>
      <c r="F2661" s="28" t="str">
        <f>IF(記入用!F2661="","",記入用!F2661)</f>
        <v/>
      </c>
      <c r="G2661" s="28" t="str">
        <f>IF(OR(記入用!G2661=0,記入用!H2661=0),"",ROUND((記入用!G2661+記入用!H2661)/2,0))</f>
        <v/>
      </c>
      <c r="I2661" s="28" t="str">
        <f>IF(記入用!I2661="","",記入用!I2661)</f>
        <v/>
      </c>
      <c r="K2661" s="28" t="str">
        <f>IF(記入用!J2661="","",ROUNDDOWN(記入用!J2661,0))</f>
        <v/>
      </c>
      <c r="M2661" s="28" t="str">
        <f>IF(記入用!K2661="","",記入用!K2661)</f>
        <v/>
      </c>
      <c r="O2661" s="28" t="str">
        <f>IF(記入用!M2661="","",記入用!M2661)</f>
        <v/>
      </c>
      <c r="Q2661" s="28" t="str">
        <f>IF(記入用!L2661="","",記入用!L2661)</f>
        <v/>
      </c>
      <c r="S2661" s="28" t="str">
        <f>IF(記入用!N2661="","",ROUNDUP(記入用!N2661,1))</f>
        <v/>
      </c>
      <c r="U2661" s="28" t="str">
        <f>IF(記入用!O2661="","",ROUNDDOWN(記入用!O2661,0))</f>
        <v/>
      </c>
      <c r="W2661" s="28" t="str">
        <f>IF(記入用!P2661="","",ROUNDDOWN(記入用!P2661,0))</f>
        <v/>
      </c>
    </row>
    <row r="2662" spans="1:23">
      <c r="A2662" s="28" t="str">
        <f>IF(記入用!A2662="","",記入用!A2662)</f>
        <v/>
      </c>
      <c r="B2662" s="28" t="str">
        <f>IF(記入用!B2662="","",記入用!B2662)</f>
        <v/>
      </c>
      <c r="C2662" s="28" t="str">
        <f>IF(記入用!C2662="","",記入用!C2662)</f>
        <v/>
      </c>
      <c r="D2662" s="28" t="str">
        <f>IF(記入用!D2662="","",記入用!D2662)</f>
        <v/>
      </c>
      <c r="E2662" s="28" t="str">
        <f>IF(記入用!E2662="","",記入用!E2662)</f>
        <v/>
      </c>
      <c r="F2662" s="28" t="str">
        <f>IF(記入用!F2662="","",記入用!F2662)</f>
        <v/>
      </c>
      <c r="G2662" s="28" t="str">
        <f>IF(OR(記入用!G2662=0,記入用!H2662=0),"",ROUND((記入用!G2662+記入用!H2662)/2,0))</f>
        <v/>
      </c>
      <c r="I2662" s="28" t="str">
        <f>IF(記入用!I2662="","",記入用!I2662)</f>
        <v/>
      </c>
      <c r="K2662" s="28" t="str">
        <f>IF(記入用!J2662="","",ROUNDDOWN(記入用!J2662,0))</f>
        <v/>
      </c>
      <c r="M2662" s="28" t="str">
        <f>IF(記入用!K2662="","",記入用!K2662)</f>
        <v/>
      </c>
      <c r="O2662" s="28" t="str">
        <f>IF(記入用!M2662="","",記入用!M2662)</f>
        <v/>
      </c>
      <c r="Q2662" s="28" t="str">
        <f>IF(記入用!L2662="","",記入用!L2662)</f>
        <v/>
      </c>
      <c r="S2662" s="28" t="str">
        <f>IF(記入用!N2662="","",ROUNDUP(記入用!N2662,1))</f>
        <v/>
      </c>
      <c r="U2662" s="28" t="str">
        <f>IF(記入用!O2662="","",ROUNDDOWN(記入用!O2662,0))</f>
        <v/>
      </c>
      <c r="W2662" s="28" t="str">
        <f>IF(記入用!P2662="","",ROUNDDOWN(記入用!P2662,0))</f>
        <v/>
      </c>
    </row>
    <row r="2663" spans="1:23">
      <c r="A2663" s="28" t="str">
        <f>IF(記入用!A2663="","",記入用!A2663)</f>
        <v/>
      </c>
      <c r="B2663" s="28" t="str">
        <f>IF(記入用!B2663="","",記入用!B2663)</f>
        <v/>
      </c>
      <c r="C2663" s="28" t="str">
        <f>IF(記入用!C2663="","",記入用!C2663)</f>
        <v/>
      </c>
      <c r="D2663" s="28" t="str">
        <f>IF(記入用!D2663="","",記入用!D2663)</f>
        <v/>
      </c>
      <c r="E2663" s="28" t="str">
        <f>IF(記入用!E2663="","",記入用!E2663)</f>
        <v/>
      </c>
      <c r="F2663" s="28" t="str">
        <f>IF(記入用!F2663="","",記入用!F2663)</f>
        <v/>
      </c>
      <c r="G2663" s="28" t="str">
        <f>IF(OR(記入用!G2663=0,記入用!H2663=0),"",ROUND((記入用!G2663+記入用!H2663)/2,0))</f>
        <v/>
      </c>
      <c r="I2663" s="28" t="str">
        <f>IF(記入用!I2663="","",記入用!I2663)</f>
        <v/>
      </c>
      <c r="K2663" s="28" t="str">
        <f>IF(記入用!J2663="","",ROUNDDOWN(記入用!J2663,0))</f>
        <v/>
      </c>
      <c r="M2663" s="28" t="str">
        <f>IF(記入用!K2663="","",記入用!K2663)</f>
        <v/>
      </c>
      <c r="O2663" s="28" t="str">
        <f>IF(記入用!M2663="","",記入用!M2663)</f>
        <v/>
      </c>
      <c r="Q2663" s="28" t="str">
        <f>IF(記入用!L2663="","",記入用!L2663)</f>
        <v/>
      </c>
      <c r="S2663" s="28" t="str">
        <f>IF(記入用!N2663="","",ROUNDUP(記入用!N2663,1))</f>
        <v/>
      </c>
      <c r="U2663" s="28" t="str">
        <f>IF(記入用!O2663="","",ROUNDDOWN(記入用!O2663,0))</f>
        <v/>
      </c>
      <c r="W2663" s="28" t="str">
        <f>IF(記入用!P2663="","",ROUNDDOWN(記入用!P2663,0))</f>
        <v/>
      </c>
    </row>
    <row r="2664" spans="1:23">
      <c r="A2664" s="28" t="str">
        <f>IF(記入用!A2664="","",記入用!A2664)</f>
        <v/>
      </c>
      <c r="B2664" s="28" t="str">
        <f>IF(記入用!B2664="","",記入用!B2664)</f>
        <v/>
      </c>
      <c r="C2664" s="28" t="str">
        <f>IF(記入用!C2664="","",記入用!C2664)</f>
        <v/>
      </c>
      <c r="D2664" s="28" t="str">
        <f>IF(記入用!D2664="","",記入用!D2664)</f>
        <v/>
      </c>
      <c r="E2664" s="28" t="str">
        <f>IF(記入用!E2664="","",記入用!E2664)</f>
        <v/>
      </c>
      <c r="F2664" s="28" t="str">
        <f>IF(記入用!F2664="","",記入用!F2664)</f>
        <v/>
      </c>
      <c r="G2664" s="28" t="str">
        <f>IF(OR(記入用!G2664=0,記入用!H2664=0),"",ROUND((記入用!G2664+記入用!H2664)/2,0))</f>
        <v/>
      </c>
      <c r="I2664" s="28" t="str">
        <f>IF(記入用!I2664="","",記入用!I2664)</f>
        <v/>
      </c>
      <c r="K2664" s="28" t="str">
        <f>IF(記入用!J2664="","",ROUNDDOWN(記入用!J2664,0))</f>
        <v/>
      </c>
      <c r="M2664" s="28" t="str">
        <f>IF(記入用!K2664="","",記入用!K2664)</f>
        <v/>
      </c>
      <c r="O2664" s="28" t="str">
        <f>IF(記入用!M2664="","",記入用!M2664)</f>
        <v/>
      </c>
      <c r="Q2664" s="28" t="str">
        <f>IF(記入用!L2664="","",記入用!L2664)</f>
        <v/>
      </c>
      <c r="S2664" s="28" t="str">
        <f>IF(記入用!N2664="","",ROUNDUP(記入用!N2664,1))</f>
        <v/>
      </c>
      <c r="U2664" s="28" t="str">
        <f>IF(記入用!O2664="","",ROUNDDOWN(記入用!O2664,0))</f>
        <v/>
      </c>
      <c r="W2664" s="28" t="str">
        <f>IF(記入用!P2664="","",ROUNDDOWN(記入用!P2664,0))</f>
        <v/>
      </c>
    </row>
    <row r="2665" spans="1:23">
      <c r="A2665" s="28" t="str">
        <f>IF(記入用!A2665="","",記入用!A2665)</f>
        <v/>
      </c>
      <c r="B2665" s="28" t="str">
        <f>IF(記入用!B2665="","",記入用!B2665)</f>
        <v/>
      </c>
      <c r="C2665" s="28" t="str">
        <f>IF(記入用!C2665="","",記入用!C2665)</f>
        <v/>
      </c>
      <c r="D2665" s="28" t="str">
        <f>IF(記入用!D2665="","",記入用!D2665)</f>
        <v/>
      </c>
      <c r="E2665" s="28" t="str">
        <f>IF(記入用!E2665="","",記入用!E2665)</f>
        <v/>
      </c>
      <c r="F2665" s="28" t="str">
        <f>IF(記入用!F2665="","",記入用!F2665)</f>
        <v/>
      </c>
      <c r="G2665" s="28" t="str">
        <f>IF(OR(記入用!G2665=0,記入用!H2665=0),"",ROUND((記入用!G2665+記入用!H2665)/2,0))</f>
        <v/>
      </c>
      <c r="I2665" s="28" t="str">
        <f>IF(記入用!I2665="","",記入用!I2665)</f>
        <v/>
      </c>
      <c r="K2665" s="28" t="str">
        <f>IF(記入用!J2665="","",ROUNDDOWN(記入用!J2665,0))</f>
        <v/>
      </c>
      <c r="M2665" s="28" t="str">
        <f>IF(記入用!K2665="","",記入用!K2665)</f>
        <v/>
      </c>
      <c r="O2665" s="28" t="str">
        <f>IF(記入用!M2665="","",記入用!M2665)</f>
        <v/>
      </c>
      <c r="Q2665" s="28" t="str">
        <f>IF(記入用!L2665="","",記入用!L2665)</f>
        <v/>
      </c>
      <c r="S2665" s="28" t="str">
        <f>IF(記入用!N2665="","",ROUNDUP(記入用!N2665,1))</f>
        <v/>
      </c>
      <c r="U2665" s="28" t="str">
        <f>IF(記入用!O2665="","",ROUNDDOWN(記入用!O2665,0))</f>
        <v/>
      </c>
      <c r="W2665" s="28" t="str">
        <f>IF(記入用!P2665="","",ROUNDDOWN(記入用!P2665,0))</f>
        <v/>
      </c>
    </row>
    <row r="2666" spans="1:23">
      <c r="A2666" s="28" t="str">
        <f>IF(記入用!A2666="","",記入用!A2666)</f>
        <v/>
      </c>
      <c r="B2666" s="28" t="str">
        <f>IF(記入用!B2666="","",記入用!B2666)</f>
        <v/>
      </c>
      <c r="C2666" s="28" t="str">
        <f>IF(記入用!C2666="","",記入用!C2666)</f>
        <v/>
      </c>
      <c r="D2666" s="28" t="str">
        <f>IF(記入用!D2666="","",記入用!D2666)</f>
        <v/>
      </c>
      <c r="E2666" s="28" t="str">
        <f>IF(記入用!E2666="","",記入用!E2666)</f>
        <v/>
      </c>
      <c r="F2666" s="28" t="str">
        <f>IF(記入用!F2666="","",記入用!F2666)</f>
        <v/>
      </c>
      <c r="G2666" s="28" t="str">
        <f>IF(OR(記入用!G2666=0,記入用!H2666=0),"",ROUND((記入用!G2666+記入用!H2666)/2,0))</f>
        <v/>
      </c>
      <c r="I2666" s="28" t="str">
        <f>IF(記入用!I2666="","",記入用!I2666)</f>
        <v/>
      </c>
      <c r="K2666" s="28" t="str">
        <f>IF(記入用!J2666="","",ROUNDDOWN(記入用!J2666,0))</f>
        <v/>
      </c>
      <c r="M2666" s="28" t="str">
        <f>IF(記入用!K2666="","",記入用!K2666)</f>
        <v/>
      </c>
      <c r="O2666" s="28" t="str">
        <f>IF(記入用!M2666="","",記入用!M2666)</f>
        <v/>
      </c>
      <c r="Q2666" s="28" t="str">
        <f>IF(記入用!L2666="","",記入用!L2666)</f>
        <v/>
      </c>
      <c r="S2666" s="28" t="str">
        <f>IF(記入用!N2666="","",ROUNDUP(記入用!N2666,1))</f>
        <v/>
      </c>
      <c r="U2666" s="28" t="str">
        <f>IF(記入用!O2666="","",ROUNDDOWN(記入用!O2666,0))</f>
        <v/>
      </c>
      <c r="W2666" s="28" t="str">
        <f>IF(記入用!P2666="","",ROUNDDOWN(記入用!P2666,0))</f>
        <v/>
      </c>
    </row>
    <row r="2667" spans="1:23">
      <c r="A2667" s="28" t="str">
        <f>IF(記入用!A2667="","",記入用!A2667)</f>
        <v/>
      </c>
      <c r="B2667" s="28" t="str">
        <f>IF(記入用!B2667="","",記入用!B2667)</f>
        <v/>
      </c>
      <c r="C2667" s="28" t="str">
        <f>IF(記入用!C2667="","",記入用!C2667)</f>
        <v/>
      </c>
      <c r="D2667" s="28" t="str">
        <f>IF(記入用!D2667="","",記入用!D2667)</f>
        <v/>
      </c>
      <c r="E2667" s="28" t="str">
        <f>IF(記入用!E2667="","",記入用!E2667)</f>
        <v/>
      </c>
      <c r="F2667" s="28" t="str">
        <f>IF(記入用!F2667="","",記入用!F2667)</f>
        <v/>
      </c>
      <c r="G2667" s="28" t="str">
        <f>IF(OR(記入用!G2667=0,記入用!H2667=0),"",ROUND((記入用!G2667+記入用!H2667)/2,0))</f>
        <v/>
      </c>
      <c r="I2667" s="28" t="str">
        <f>IF(記入用!I2667="","",記入用!I2667)</f>
        <v/>
      </c>
      <c r="K2667" s="28" t="str">
        <f>IF(記入用!J2667="","",ROUNDDOWN(記入用!J2667,0))</f>
        <v/>
      </c>
      <c r="M2667" s="28" t="str">
        <f>IF(記入用!K2667="","",記入用!K2667)</f>
        <v/>
      </c>
      <c r="O2667" s="28" t="str">
        <f>IF(記入用!M2667="","",記入用!M2667)</f>
        <v/>
      </c>
      <c r="Q2667" s="28" t="str">
        <f>IF(記入用!L2667="","",記入用!L2667)</f>
        <v/>
      </c>
      <c r="S2667" s="28" t="str">
        <f>IF(記入用!N2667="","",ROUNDUP(記入用!N2667,1))</f>
        <v/>
      </c>
      <c r="U2667" s="28" t="str">
        <f>IF(記入用!O2667="","",ROUNDDOWN(記入用!O2667,0))</f>
        <v/>
      </c>
      <c r="W2667" s="28" t="str">
        <f>IF(記入用!P2667="","",ROUNDDOWN(記入用!P2667,0))</f>
        <v/>
      </c>
    </row>
    <row r="2668" spans="1:23">
      <c r="A2668" s="28" t="str">
        <f>IF(記入用!A2668="","",記入用!A2668)</f>
        <v/>
      </c>
      <c r="B2668" s="28" t="str">
        <f>IF(記入用!B2668="","",記入用!B2668)</f>
        <v/>
      </c>
      <c r="C2668" s="28" t="str">
        <f>IF(記入用!C2668="","",記入用!C2668)</f>
        <v/>
      </c>
      <c r="D2668" s="28" t="str">
        <f>IF(記入用!D2668="","",記入用!D2668)</f>
        <v/>
      </c>
      <c r="E2668" s="28" t="str">
        <f>IF(記入用!E2668="","",記入用!E2668)</f>
        <v/>
      </c>
      <c r="F2668" s="28" t="str">
        <f>IF(記入用!F2668="","",記入用!F2668)</f>
        <v/>
      </c>
      <c r="G2668" s="28" t="str">
        <f>IF(OR(記入用!G2668=0,記入用!H2668=0),"",ROUND((記入用!G2668+記入用!H2668)/2,0))</f>
        <v/>
      </c>
      <c r="I2668" s="28" t="str">
        <f>IF(記入用!I2668="","",記入用!I2668)</f>
        <v/>
      </c>
      <c r="K2668" s="28" t="str">
        <f>IF(記入用!J2668="","",ROUNDDOWN(記入用!J2668,0))</f>
        <v/>
      </c>
      <c r="M2668" s="28" t="str">
        <f>IF(記入用!K2668="","",記入用!K2668)</f>
        <v/>
      </c>
      <c r="O2668" s="28" t="str">
        <f>IF(記入用!M2668="","",記入用!M2668)</f>
        <v/>
      </c>
      <c r="Q2668" s="28" t="str">
        <f>IF(記入用!L2668="","",記入用!L2668)</f>
        <v/>
      </c>
      <c r="S2668" s="28" t="str">
        <f>IF(記入用!N2668="","",ROUNDUP(記入用!N2668,1))</f>
        <v/>
      </c>
      <c r="U2668" s="28" t="str">
        <f>IF(記入用!O2668="","",ROUNDDOWN(記入用!O2668,0))</f>
        <v/>
      </c>
      <c r="W2668" s="28" t="str">
        <f>IF(記入用!P2668="","",ROUNDDOWN(記入用!P2668,0))</f>
        <v/>
      </c>
    </row>
    <row r="2669" spans="1:23">
      <c r="A2669" s="28" t="str">
        <f>IF(記入用!A2669="","",記入用!A2669)</f>
        <v/>
      </c>
      <c r="B2669" s="28" t="str">
        <f>IF(記入用!B2669="","",記入用!B2669)</f>
        <v/>
      </c>
      <c r="C2669" s="28" t="str">
        <f>IF(記入用!C2669="","",記入用!C2669)</f>
        <v/>
      </c>
      <c r="D2669" s="28" t="str">
        <f>IF(記入用!D2669="","",記入用!D2669)</f>
        <v/>
      </c>
      <c r="E2669" s="28" t="str">
        <f>IF(記入用!E2669="","",記入用!E2669)</f>
        <v/>
      </c>
      <c r="F2669" s="28" t="str">
        <f>IF(記入用!F2669="","",記入用!F2669)</f>
        <v/>
      </c>
      <c r="G2669" s="28" t="str">
        <f>IF(OR(記入用!G2669=0,記入用!H2669=0),"",ROUND((記入用!G2669+記入用!H2669)/2,0))</f>
        <v/>
      </c>
      <c r="I2669" s="28" t="str">
        <f>IF(記入用!I2669="","",記入用!I2669)</f>
        <v/>
      </c>
      <c r="K2669" s="28" t="str">
        <f>IF(記入用!J2669="","",ROUNDDOWN(記入用!J2669,0))</f>
        <v/>
      </c>
      <c r="M2669" s="28" t="str">
        <f>IF(記入用!K2669="","",記入用!K2669)</f>
        <v/>
      </c>
      <c r="O2669" s="28" t="str">
        <f>IF(記入用!M2669="","",記入用!M2669)</f>
        <v/>
      </c>
      <c r="Q2669" s="28" t="str">
        <f>IF(記入用!L2669="","",記入用!L2669)</f>
        <v/>
      </c>
      <c r="S2669" s="28" t="str">
        <f>IF(記入用!N2669="","",ROUNDUP(記入用!N2669,1))</f>
        <v/>
      </c>
      <c r="U2669" s="28" t="str">
        <f>IF(記入用!O2669="","",ROUNDDOWN(記入用!O2669,0))</f>
        <v/>
      </c>
      <c r="W2669" s="28" t="str">
        <f>IF(記入用!P2669="","",ROUNDDOWN(記入用!P2669,0))</f>
        <v/>
      </c>
    </row>
    <row r="2670" spans="1:23">
      <c r="A2670" s="28" t="str">
        <f>IF(記入用!A2670="","",記入用!A2670)</f>
        <v/>
      </c>
      <c r="B2670" s="28" t="str">
        <f>IF(記入用!B2670="","",記入用!B2670)</f>
        <v/>
      </c>
      <c r="C2670" s="28" t="str">
        <f>IF(記入用!C2670="","",記入用!C2670)</f>
        <v/>
      </c>
      <c r="D2670" s="28" t="str">
        <f>IF(記入用!D2670="","",記入用!D2670)</f>
        <v/>
      </c>
      <c r="E2670" s="28" t="str">
        <f>IF(記入用!E2670="","",記入用!E2670)</f>
        <v/>
      </c>
      <c r="F2670" s="28" t="str">
        <f>IF(記入用!F2670="","",記入用!F2670)</f>
        <v/>
      </c>
      <c r="G2670" s="28" t="str">
        <f>IF(OR(記入用!G2670=0,記入用!H2670=0),"",ROUND((記入用!G2670+記入用!H2670)/2,0))</f>
        <v/>
      </c>
      <c r="I2670" s="28" t="str">
        <f>IF(記入用!I2670="","",記入用!I2670)</f>
        <v/>
      </c>
      <c r="K2670" s="28" t="str">
        <f>IF(記入用!J2670="","",ROUNDDOWN(記入用!J2670,0))</f>
        <v/>
      </c>
      <c r="M2670" s="28" t="str">
        <f>IF(記入用!K2670="","",記入用!K2670)</f>
        <v/>
      </c>
      <c r="O2670" s="28" t="str">
        <f>IF(記入用!M2670="","",記入用!M2670)</f>
        <v/>
      </c>
      <c r="Q2670" s="28" t="str">
        <f>IF(記入用!L2670="","",記入用!L2670)</f>
        <v/>
      </c>
      <c r="S2670" s="28" t="str">
        <f>IF(記入用!N2670="","",ROUNDUP(記入用!N2670,1))</f>
        <v/>
      </c>
      <c r="U2670" s="28" t="str">
        <f>IF(記入用!O2670="","",ROUNDDOWN(記入用!O2670,0))</f>
        <v/>
      </c>
      <c r="W2670" s="28" t="str">
        <f>IF(記入用!P2670="","",ROUNDDOWN(記入用!P2670,0))</f>
        <v/>
      </c>
    </row>
    <row r="2671" spans="1:23">
      <c r="A2671" s="28" t="str">
        <f>IF(記入用!A2671="","",記入用!A2671)</f>
        <v/>
      </c>
      <c r="B2671" s="28" t="str">
        <f>IF(記入用!B2671="","",記入用!B2671)</f>
        <v/>
      </c>
      <c r="C2671" s="28" t="str">
        <f>IF(記入用!C2671="","",記入用!C2671)</f>
        <v/>
      </c>
      <c r="D2671" s="28" t="str">
        <f>IF(記入用!D2671="","",記入用!D2671)</f>
        <v/>
      </c>
      <c r="E2671" s="28" t="str">
        <f>IF(記入用!E2671="","",記入用!E2671)</f>
        <v/>
      </c>
      <c r="F2671" s="28" t="str">
        <f>IF(記入用!F2671="","",記入用!F2671)</f>
        <v/>
      </c>
      <c r="G2671" s="28" t="str">
        <f>IF(OR(記入用!G2671=0,記入用!H2671=0),"",ROUND((記入用!G2671+記入用!H2671)/2,0))</f>
        <v/>
      </c>
      <c r="I2671" s="28" t="str">
        <f>IF(記入用!I2671="","",記入用!I2671)</f>
        <v/>
      </c>
      <c r="K2671" s="28" t="str">
        <f>IF(記入用!J2671="","",ROUNDDOWN(記入用!J2671,0))</f>
        <v/>
      </c>
      <c r="M2671" s="28" t="str">
        <f>IF(記入用!K2671="","",記入用!K2671)</f>
        <v/>
      </c>
      <c r="O2671" s="28" t="str">
        <f>IF(記入用!M2671="","",記入用!M2671)</f>
        <v/>
      </c>
      <c r="Q2671" s="28" t="str">
        <f>IF(記入用!L2671="","",記入用!L2671)</f>
        <v/>
      </c>
      <c r="S2671" s="28" t="str">
        <f>IF(記入用!N2671="","",ROUNDUP(記入用!N2671,1))</f>
        <v/>
      </c>
      <c r="U2671" s="28" t="str">
        <f>IF(記入用!O2671="","",ROUNDDOWN(記入用!O2671,0))</f>
        <v/>
      </c>
      <c r="W2671" s="28" t="str">
        <f>IF(記入用!P2671="","",ROUNDDOWN(記入用!P2671,0))</f>
        <v/>
      </c>
    </row>
    <row r="2672" spans="1:23">
      <c r="A2672" s="28" t="str">
        <f>IF(記入用!A2672="","",記入用!A2672)</f>
        <v/>
      </c>
      <c r="B2672" s="28" t="str">
        <f>IF(記入用!B2672="","",記入用!B2672)</f>
        <v/>
      </c>
      <c r="C2672" s="28" t="str">
        <f>IF(記入用!C2672="","",記入用!C2672)</f>
        <v/>
      </c>
      <c r="D2672" s="28" t="str">
        <f>IF(記入用!D2672="","",記入用!D2672)</f>
        <v/>
      </c>
      <c r="E2672" s="28" t="str">
        <f>IF(記入用!E2672="","",記入用!E2672)</f>
        <v/>
      </c>
      <c r="F2672" s="28" t="str">
        <f>IF(記入用!F2672="","",記入用!F2672)</f>
        <v/>
      </c>
      <c r="G2672" s="28" t="str">
        <f>IF(OR(記入用!G2672=0,記入用!H2672=0),"",ROUND((記入用!G2672+記入用!H2672)/2,0))</f>
        <v/>
      </c>
      <c r="I2672" s="28" t="str">
        <f>IF(記入用!I2672="","",記入用!I2672)</f>
        <v/>
      </c>
      <c r="K2672" s="28" t="str">
        <f>IF(記入用!J2672="","",ROUNDDOWN(記入用!J2672,0))</f>
        <v/>
      </c>
      <c r="M2672" s="28" t="str">
        <f>IF(記入用!K2672="","",記入用!K2672)</f>
        <v/>
      </c>
      <c r="O2672" s="28" t="str">
        <f>IF(記入用!M2672="","",記入用!M2672)</f>
        <v/>
      </c>
      <c r="Q2672" s="28" t="str">
        <f>IF(記入用!L2672="","",記入用!L2672)</f>
        <v/>
      </c>
      <c r="S2672" s="28" t="str">
        <f>IF(記入用!N2672="","",ROUNDUP(記入用!N2672,1))</f>
        <v/>
      </c>
      <c r="U2672" s="28" t="str">
        <f>IF(記入用!O2672="","",ROUNDDOWN(記入用!O2672,0))</f>
        <v/>
      </c>
      <c r="W2672" s="28" t="str">
        <f>IF(記入用!P2672="","",ROUNDDOWN(記入用!P2672,0))</f>
        <v/>
      </c>
    </row>
    <row r="2673" spans="1:23">
      <c r="A2673" s="28" t="str">
        <f>IF(記入用!A2673="","",記入用!A2673)</f>
        <v/>
      </c>
      <c r="B2673" s="28" t="str">
        <f>IF(記入用!B2673="","",記入用!B2673)</f>
        <v/>
      </c>
      <c r="C2673" s="28" t="str">
        <f>IF(記入用!C2673="","",記入用!C2673)</f>
        <v/>
      </c>
      <c r="D2673" s="28" t="str">
        <f>IF(記入用!D2673="","",記入用!D2673)</f>
        <v/>
      </c>
      <c r="E2673" s="28" t="str">
        <f>IF(記入用!E2673="","",記入用!E2673)</f>
        <v/>
      </c>
      <c r="F2673" s="28" t="str">
        <f>IF(記入用!F2673="","",記入用!F2673)</f>
        <v/>
      </c>
      <c r="G2673" s="28" t="str">
        <f>IF(OR(記入用!G2673=0,記入用!H2673=0),"",ROUND((記入用!G2673+記入用!H2673)/2,0))</f>
        <v/>
      </c>
      <c r="I2673" s="28" t="str">
        <f>IF(記入用!I2673="","",記入用!I2673)</f>
        <v/>
      </c>
      <c r="K2673" s="28" t="str">
        <f>IF(記入用!J2673="","",ROUNDDOWN(記入用!J2673,0))</f>
        <v/>
      </c>
      <c r="M2673" s="28" t="str">
        <f>IF(記入用!K2673="","",記入用!K2673)</f>
        <v/>
      </c>
      <c r="O2673" s="28" t="str">
        <f>IF(記入用!M2673="","",記入用!M2673)</f>
        <v/>
      </c>
      <c r="Q2673" s="28" t="str">
        <f>IF(記入用!L2673="","",記入用!L2673)</f>
        <v/>
      </c>
      <c r="S2673" s="28" t="str">
        <f>IF(記入用!N2673="","",ROUNDUP(記入用!N2673,1))</f>
        <v/>
      </c>
      <c r="U2673" s="28" t="str">
        <f>IF(記入用!O2673="","",ROUNDDOWN(記入用!O2673,0))</f>
        <v/>
      </c>
      <c r="W2673" s="28" t="str">
        <f>IF(記入用!P2673="","",ROUNDDOWN(記入用!P2673,0))</f>
        <v/>
      </c>
    </row>
    <row r="2674" spans="1:23">
      <c r="A2674" s="28" t="str">
        <f>IF(記入用!A2674="","",記入用!A2674)</f>
        <v/>
      </c>
      <c r="B2674" s="28" t="str">
        <f>IF(記入用!B2674="","",記入用!B2674)</f>
        <v/>
      </c>
      <c r="C2674" s="28" t="str">
        <f>IF(記入用!C2674="","",記入用!C2674)</f>
        <v/>
      </c>
      <c r="D2674" s="28" t="str">
        <f>IF(記入用!D2674="","",記入用!D2674)</f>
        <v/>
      </c>
      <c r="E2674" s="28" t="str">
        <f>IF(記入用!E2674="","",記入用!E2674)</f>
        <v/>
      </c>
      <c r="F2674" s="28" t="str">
        <f>IF(記入用!F2674="","",記入用!F2674)</f>
        <v/>
      </c>
      <c r="G2674" s="28" t="str">
        <f>IF(OR(記入用!G2674=0,記入用!H2674=0),"",ROUND((記入用!G2674+記入用!H2674)/2,0))</f>
        <v/>
      </c>
      <c r="I2674" s="28" t="str">
        <f>IF(記入用!I2674="","",記入用!I2674)</f>
        <v/>
      </c>
      <c r="K2674" s="28" t="str">
        <f>IF(記入用!J2674="","",ROUNDDOWN(記入用!J2674,0))</f>
        <v/>
      </c>
      <c r="M2674" s="28" t="str">
        <f>IF(記入用!K2674="","",記入用!K2674)</f>
        <v/>
      </c>
      <c r="O2674" s="28" t="str">
        <f>IF(記入用!M2674="","",記入用!M2674)</f>
        <v/>
      </c>
      <c r="Q2674" s="28" t="str">
        <f>IF(記入用!L2674="","",記入用!L2674)</f>
        <v/>
      </c>
      <c r="S2674" s="28" t="str">
        <f>IF(記入用!N2674="","",ROUNDUP(記入用!N2674,1))</f>
        <v/>
      </c>
      <c r="U2674" s="28" t="str">
        <f>IF(記入用!O2674="","",ROUNDDOWN(記入用!O2674,0))</f>
        <v/>
      </c>
      <c r="W2674" s="28" t="str">
        <f>IF(記入用!P2674="","",ROUNDDOWN(記入用!P2674,0))</f>
        <v/>
      </c>
    </row>
    <row r="2675" spans="1:23">
      <c r="A2675" s="28" t="str">
        <f>IF(記入用!A2675="","",記入用!A2675)</f>
        <v/>
      </c>
      <c r="B2675" s="28" t="str">
        <f>IF(記入用!B2675="","",記入用!B2675)</f>
        <v/>
      </c>
      <c r="C2675" s="28" t="str">
        <f>IF(記入用!C2675="","",記入用!C2675)</f>
        <v/>
      </c>
      <c r="D2675" s="28" t="str">
        <f>IF(記入用!D2675="","",記入用!D2675)</f>
        <v/>
      </c>
      <c r="E2675" s="28" t="str">
        <f>IF(記入用!E2675="","",記入用!E2675)</f>
        <v/>
      </c>
      <c r="F2675" s="28" t="str">
        <f>IF(記入用!F2675="","",記入用!F2675)</f>
        <v/>
      </c>
      <c r="G2675" s="28" t="str">
        <f>IF(OR(記入用!G2675=0,記入用!H2675=0),"",ROUND((記入用!G2675+記入用!H2675)/2,0))</f>
        <v/>
      </c>
      <c r="I2675" s="28" t="str">
        <f>IF(記入用!I2675="","",記入用!I2675)</f>
        <v/>
      </c>
      <c r="K2675" s="28" t="str">
        <f>IF(記入用!J2675="","",ROUNDDOWN(記入用!J2675,0))</f>
        <v/>
      </c>
      <c r="M2675" s="28" t="str">
        <f>IF(記入用!K2675="","",記入用!K2675)</f>
        <v/>
      </c>
      <c r="O2675" s="28" t="str">
        <f>IF(記入用!M2675="","",記入用!M2675)</f>
        <v/>
      </c>
      <c r="Q2675" s="28" t="str">
        <f>IF(記入用!L2675="","",記入用!L2675)</f>
        <v/>
      </c>
      <c r="S2675" s="28" t="str">
        <f>IF(記入用!N2675="","",ROUNDUP(記入用!N2675,1))</f>
        <v/>
      </c>
      <c r="U2675" s="28" t="str">
        <f>IF(記入用!O2675="","",ROUNDDOWN(記入用!O2675,0))</f>
        <v/>
      </c>
      <c r="W2675" s="28" t="str">
        <f>IF(記入用!P2675="","",ROUNDDOWN(記入用!P2675,0))</f>
        <v/>
      </c>
    </row>
    <row r="2676" spans="1:23">
      <c r="A2676" s="28" t="str">
        <f>IF(記入用!A2676="","",記入用!A2676)</f>
        <v/>
      </c>
      <c r="B2676" s="28" t="str">
        <f>IF(記入用!B2676="","",記入用!B2676)</f>
        <v/>
      </c>
      <c r="C2676" s="28" t="str">
        <f>IF(記入用!C2676="","",記入用!C2676)</f>
        <v/>
      </c>
      <c r="D2676" s="28" t="str">
        <f>IF(記入用!D2676="","",記入用!D2676)</f>
        <v/>
      </c>
      <c r="E2676" s="28" t="str">
        <f>IF(記入用!E2676="","",記入用!E2676)</f>
        <v/>
      </c>
      <c r="F2676" s="28" t="str">
        <f>IF(記入用!F2676="","",記入用!F2676)</f>
        <v/>
      </c>
      <c r="G2676" s="28" t="str">
        <f>IF(OR(記入用!G2676=0,記入用!H2676=0),"",ROUND((記入用!G2676+記入用!H2676)/2,0))</f>
        <v/>
      </c>
      <c r="I2676" s="28" t="str">
        <f>IF(記入用!I2676="","",記入用!I2676)</f>
        <v/>
      </c>
      <c r="K2676" s="28" t="str">
        <f>IF(記入用!J2676="","",ROUNDDOWN(記入用!J2676,0))</f>
        <v/>
      </c>
      <c r="M2676" s="28" t="str">
        <f>IF(記入用!K2676="","",記入用!K2676)</f>
        <v/>
      </c>
      <c r="O2676" s="28" t="str">
        <f>IF(記入用!M2676="","",記入用!M2676)</f>
        <v/>
      </c>
      <c r="Q2676" s="28" t="str">
        <f>IF(記入用!L2676="","",記入用!L2676)</f>
        <v/>
      </c>
      <c r="S2676" s="28" t="str">
        <f>IF(記入用!N2676="","",ROUNDUP(記入用!N2676,1))</f>
        <v/>
      </c>
      <c r="U2676" s="28" t="str">
        <f>IF(記入用!O2676="","",ROUNDDOWN(記入用!O2676,0))</f>
        <v/>
      </c>
      <c r="W2676" s="28" t="str">
        <f>IF(記入用!P2676="","",ROUNDDOWN(記入用!P2676,0))</f>
        <v/>
      </c>
    </row>
    <row r="2677" spans="1:23">
      <c r="A2677" s="28" t="str">
        <f>IF(記入用!A2677="","",記入用!A2677)</f>
        <v/>
      </c>
      <c r="B2677" s="28" t="str">
        <f>IF(記入用!B2677="","",記入用!B2677)</f>
        <v/>
      </c>
      <c r="C2677" s="28" t="str">
        <f>IF(記入用!C2677="","",記入用!C2677)</f>
        <v/>
      </c>
      <c r="D2677" s="28" t="str">
        <f>IF(記入用!D2677="","",記入用!D2677)</f>
        <v/>
      </c>
      <c r="E2677" s="28" t="str">
        <f>IF(記入用!E2677="","",記入用!E2677)</f>
        <v/>
      </c>
      <c r="F2677" s="28" t="str">
        <f>IF(記入用!F2677="","",記入用!F2677)</f>
        <v/>
      </c>
      <c r="G2677" s="28" t="str">
        <f>IF(OR(記入用!G2677=0,記入用!H2677=0),"",ROUND((記入用!G2677+記入用!H2677)/2,0))</f>
        <v/>
      </c>
      <c r="I2677" s="28" t="str">
        <f>IF(記入用!I2677="","",記入用!I2677)</f>
        <v/>
      </c>
      <c r="K2677" s="28" t="str">
        <f>IF(記入用!J2677="","",ROUNDDOWN(記入用!J2677,0))</f>
        <v/>
      </c>
      <c r="M2677" s="28" t="str">
        <f>IF(記入用!K2677="","",記入用!K2677)</f>
        <v/>
      </c>
      <c r="O2677" s="28" t="str">
        <f>IF(記入用!M2677="","",記入用!M2677)</f>
        <v/>
      </c>
      <c r="Q2677" s="28" t="str">
        <f>IF(記入用!L2677="","",記入用!L2677)</f>
        <v/>
      </c>
      <c r="S2677" s="28" t="str">
        <f>IF(記入用!N2677="","",ROUNDUP(記入用!N2677,1))</f>
        <v/>
      </c>
      <c r="U2677" s="28" t="str">
        <f>IF(記入用!O2677="","",ROUNDDOWN(記入用!O2677,0))</f>
        <v/>
      </c>
      <c r="W2677" s="28" t="str">
        <f>IF(記入用!P2677="","",ROUNDDOWN(記入用!P2677,0))</f>
        <v/>
      </c>
    </row>
    <row r="2678" spans="1:23">
      <c r="A2678" s="28" t="str">
        <f>IF(記入用!A2678="","",記入用!A2678)</f>
        <v/>
      </c>
      <c r="B2678" s="28" t="str">
        <f>IF(記入用!B2678="","",記入用!B2678)</f>
        <v/>
      </c>
      <c r="C2678" s="28" t="str">
        <f>IF(記入用!C2678="","",記入用!C2678)</f>
        <v/>
      </c>
      <c r="D2678" s="28" t="str">
        <f>IF(記入用!D2678="","",記入用!D2678)</f>
        <v/>
      </c>
      <c r="E2678" s="28" t="str">
        <f>IF(記入用!E2678="","",記入用!E2678)</f>
        <v/>
      </c>
      <c r="F2678" s="28" t="str">
        <f>IF(記入用!F2678="","",記入用!F2678)</f>
        <v/>
      </c>
      <c r="G2678" s="28" t="str">
        <f>IF(OR(記入用!G2678=0,記入用!H2678=0),"",ROUND((記入用!G2678+記入用!H2678)/2,0))</f>
        <v/>
      </c>
      <c r="I2678" s="28" t="str">
        <f>IF(記入用!I2678="","",記入用!I2678)</f>
        <v/>
      </c>
      <c r="K2678" s="28" t="str">
        <f>IF(記入用!J2678="","",ROUNDDOWN(記入用!J2678,0))</f>
        <v/>
      </c>
      <c r="M2678" s="28" t="str">
        <f>IF(記入用!K2678="","",記入用!K2678)</f>
        <v/>
      </c>
      <c r="O2678" s="28" t="str">
        <f>IF(記入用!M2678="","",記入用!M2678)</f>
        <v/>
      </c>
      <c r="Q2678" s="28" t="str">
        <f>IF(記入用!L2678="","",記入用!L2678)</f>
        <v/>
      </c>
      <c r="S2678" s="28" t="str">
        <f>IF(記入用!N2678="","",ROUNDUP(記入用!N2678,1))</f>
        <v/>
      </c>
      <c r="U2678" s="28" t="str">
        <f>IF(記入用!O2678="","",ROUNDDOWN(記入用!O2678,0))</f>
        <v/>
      </c>
      <c r="W2678" s="28" t="str">
        <f>IF(記入用!P2678="","",ROUNDDOWN(記入用!P2678,0))</f>
        <v/>
      </c>
    </row>
    <row r="2679" spans="1:23">
      <c r="A2679" s="28" t="str">
        <f>IF(記入用!A2679="","",記入用!A2679)</f>
        <v/>
      </c>
      <c r="B2679" s="28" t="str">
        <f>IF(記入用!B2679="","",記入用!B2679)</f>
        <v/>
      </c>
      <c r="C2679" s="28" t="str">
        <f>IF(記入用!C2679="","",記入用!C2679)</f>
        <v/>
      </c>
      <c r="D2679" s="28" t="str">
        <f>IF(記入用!D2679="","",記入用!D2679)</f>
        <v/>
      </c>
      <c r="E2679" s="28" t="str">
        <f>IF(記入用!E2679="","",記入用!E2679)</f>
        <v/>
      </c>
      <c r="F2679" s="28" t="str">
        <f>IF(記入用!F2679="","",記入用!F2679)</f>
        <v/>
      </c>
      <c r="G2679" s="28" t="str">
        <f>IF(OR(記入用!G2679=0,記入用!H2679=0),"",ROUND((記入用!G2679+記入用!H2679)/2,0))</f>
        <v/>
      </c>
      <c r="I2679" s="28" t="str">
        <f>IF(記入用!I2679="","",記入用!I2679)</f>
        <v/>
      </c>
      <c r="K2679" s="28" t="str">
        <f>IF(記入用!J2679="","",ROUNDDOWN(記入用!J2679,0))</f>
        <v/>
      </c>
      <c r="M2679" s="28" t="str">
        <f>IF(記入用!K2679="","",記入用!K2679)</f>
        <v/>
      </c>
      <c r="O2679" s="28" t="str">
        <f>IF(記入用!M2679="","",記入用!M2679)</f>
        <v/>
      </c>
      <c r="Q2679" s="28" t="str">
        <f>IF(記入用!L2679="","",記入用!L2679)</f>
        <v/>
      </c>
      <c r="S2679" s="28" t="str">
        <f>IF(記入用!N2679="","",ROUNDUP(記入用!N2679,1))</f>
        <v/>
      </c>
      <c r="U2679" s="28" t="str">
        <f>IF(記入用!O2679="","",ROUNDDOWN(記入用!O2679,0))</f>
        <v/>
      </c>
      <c r="W2679" s="28" t="str">
        <f>IF(記入用!P2679="","",ROUNDDOWN(記入用!P2679,0))</f>
        <v/>
      </c>
    </row>
    <row r="2680" spans="1:23">
      <c r="A2680" s="28" t="str">
        <f>IF(記入用!A2680="","",記入用!A2680)</f>
        <v/>
      </c>
      <c r="B2680" s="28" t="str">
        <f>IF(記入用!B2680="","",記入用!B2680)</f>
        <v/>
      </c>
      <c r="C2680" s="28" t="str">
        <f>IF(記入用!C2680="","",記入用!C2680)</f>
        <v/>
      </c>
      <c r="D2680" s="28" t="str">
        <f>IF(記入用!D2680="","",記入用!D2680)</f>
        <v/>
      </c>
      <c r="E2680" s="28" t="str">
        <f>IF(記入用!E2680="","",記入用!E2680)</f>
        <v/>
      </c>
      <c r="F2680" s="28" t="str">
        <f>IF(記入用!F2680="","",記入用!F2680)</f>
        <v/>
      </c>
      <c r="G2680" s="28" t="str">
        <f>IF(OR(記入用!G2680=0,記入用!H2680=0),"",ROUND((記入用!G2680+記入用!H2680)/2,0))</f>
        <v/>
      </c>
      <c r="I2680" s="28" t="str">
        <f>IF(記入用!I2680="","",記入用!I2680)</f>
        <v/>
      </c>
      <c r="K2680" s="28" t="str">
        <f>IF(記入用!J2680="","",ROUNDDOWN(記入用!J2680,0))</f>
        <v/>
      </c>
      <c r="M2680" s="28" t="str">
        <f>IF(記入用!K2680="","",記入用!K2680)</f>
        <v/>
      </c>
      <c r="O2680" s="28" t="str">
        <f>IF(記入用!M2680="","",記入用!M2680)</f>
        <v/>
      </c>
      <c r="Q2680" s="28" t="str">
        <f>IF(記入用!L2680="","",記入用!L2680)</f>
        <v/>
      </c>
      <c r="S2680" s="28" t="str">
        <f>IF(記入用!N2680="","",ROUNDUP(記入用!N2680,1))</f>
        <v/>
      </c>
      <c r="U2680" s="28" t="str">
        <f>IF(記入用!O2680="","",ROUNDDOWN(記入用!O2680,0))</f>
        <v/>
      </c>
      <c r="W2680" s="28" t="str">
        <f>IF(記入用!P2680="","",ROUNDDOWN(記入用!P2680,0))</f>
        <v/>
      </c>
    </row>
    <row r="2681" spans="1:23">
      <c r="A2681" s="28" t="str">
        <f>IF(記入用!A2681="","",記入用!A2681)</f>
        <v/>
      </c>
      <c r="B2681" s="28" t="str">
        <f>IF(記入用!B2681="","",記入用!B2681)</f>
        <v/>
      </c>
      <c r="C2681" s="28" t="str">
        <f>IF(記入用!C2681="","",記入用!C2681)</f>
        <v/>
      </c>
      <c r="D2681" s="28" t="str">
        <f>IF(記入用!D2681="","",記入用!D2681)</f>
        <v/>
      </c>
      <c r="E2681" s="28" t="str">
        <f>IF(記入用!E2681="","",記入用!E2681)</f>
        <v/>
      </c>
      <c r="F2681" s="28" t="str">
        <f>IF(記入用!F2681="","",記入用!F2681)</f>
        <v/>
      </c>
      <c r="G2681" s="28" t="str">
        <f>IF(OR(記入用!G2681=0,記入用!H2681=0),"",ROUND((記入用!G2681+記入用!H2681)/2,0))</f>
        <v/>
      </c>
      <c r="I2681" s="28" t="str">
        <f>IF(記入用!I2681="","",記入用!I2681)</f>
        <v/>
      </c>
      <c r="K2681" s="28" t="str">
        <f>IF(記入用!J2681="","",ROUNDDOWN(記入用!J2681,0))</f>
        <v/>
      </c>
      <c r="M2681" s="28" t="str">
        <f>IF(記入用!K2681="","",記入用!K2681)</f>
        <v/>
      </c>
      <c r="O2681" s="28" t="str">
        <f>IF(記入用!M2681="","",記入用!M2681)</f>
        <v/>
      </c>
      <c r="Q2681" s="28" t="str">
        <f>IF(記入用!L2681="","",記入用!L2681)</f>
        <v/>
      </c>
      <c r="S2681" s="28" t="str">
        <f>IF(記入用!N2681="","",ROUNDUP(記入用!N2681,1))</f>
        <v/>
      </c>
      <c r="U2681" s="28" t="str">
        <f>IF(記入用!O2681="","",ROUNDDOWN(記入用!O2681,0))</f>
        <v/>
      </c>
      <c r="W2681" s="28" t="str">
        <f>IF(記入用!P2681="","",ROUNDDOWN(記入用!P2681,0))</f>
        <v/>
      </c>
    </row>
    <row r="2682" spans="1:23">
      <c r="A2682" s="28" t="str">
        <f>IF(記入用!A2682="","",記入用!A2682)</f>
        <v/>
      </c>
      <c r="B2682" s="28" t="str">
        <f>IF(記入用!B2682="","",記入用!B2682)</f>
        <v/>
      </c>
      <c r="C2682" s="28" t="str">
        <f>IF(記入用!C2682="","",記入用!C2682)</f>
        <v/>
      </c>
      <c r="D2682" s="28" t="str">
        <f>IF(記入用!D2682="","",記入用!D2682)</f>
        <v/>
      </c>
      <c r="E2682" s="28" t="str">
        <f>IF(記入用!E2682="","",記入用!E2682)</f>
        <v/>
      </c>
      <c r="F2682" s="28" t="str">
        <f>IF(記入用!F2682="","",記入用!F2682)</f>
        <v/>
      </c>
      <c r="G2682" s="28" t="str">
        <f>IF(OR(記入用!G2682=0,記入用!H2682=0),"",ROUND((記入用!G2682+記入用!H2682)/2,0))</f>
        <v/>
      </c>
      <c r="I2682" s="28" t="str">
        <f>IF(記入用!I2682="","",記入用!I2682)</f>
        <v/>
      </c>
      <c r="K2682" s="28" t="str">
        <f>IF(記入用!J2682="","",ROUNDDOWN(記入用!J2682,0))</f>
        <v/>
      </c>
      <c r="M2682" s="28" t="str">
        <f>IF(記入用!K2682="","",記入用!K2682)</f>
        <v/>
      </c>
      <c r="O2682" s="28" t="str">
        <f>IF(記入用!M2682="","",記入用!M2682)</f>
        <v/>
      </c>
      <c r="Q2682" s="28" t="str">
        <f>IF(記入用!L2682="","",記入用!L2682)</f>
        <v/>
      </c>
      <c r="S2682" s="28" t="str">
        <f>IF(記入用!N2682="","",ROUNDUP(記入用!N2682,1))</f>
        <v/>
      </c>
      <c r="U2682" s="28" t="str">
        <f>IF(記入用!O2682="","",ROUNDDOWN(記入用!O2682,0))</f>
        <v/>
      </c>
      <c r="W2682" s="28" t="str">
        <f>IF(記入用!P2682="","",ROUNDDOWN(記入用!P2682,0))</f>
        <v/>
      </c>
    </row>
    <row r="2683" spans="1:23">
      <c r="A2683" s="28" t="str">
        <f>IF(記入用!A2683="","",記入用!A2683)</f>
        <v/>
      </c>
      <c r="B2683" s="28" t="str">
        <f>IF(記入用!B2683="","",記入用!B2683)</f>
        <v/>
      </c>
      <c r="C2683" s="28" t="str">
        <f>IF(記入用!C2683="","",記入用!C2683)</f>
        <v/>
      </c>
      <c r="D2683" s="28" t="str">
        <f>IF(記入用!D2683="","",記入用!D2683)</f>
        <v/>
      </c>
      <c r="E2683" s="28" t="str">
        <f>IF(記入用!E2683="","",記入用!E2683)</f>
        <v/>
      </c>
      <c r="F2683" s="28" t="str">
        <f>IF(記入用!F2683="","",記入用!F2683)</f>
        <v/>
      </c>
      <c r="G2683" s="28" t="str">
        <f>IF(OR(記入用!G2683=0,記入用!H2683=0),"",ROUND((記入用!G2683+記入用!H2683)/2,0))</f>
        <v/>
      </c>
      <c r="I2683" s="28" t="str">
        <f>IF(記入用!I2683="","",記入用!I2683)</f>
        <v/>
      </c>
      <c r="K2683" s="28" t="str">
        <f>IF(記入用!J2683="","",ROUNDDOWN(記入用!J2683,0))</f>
        <v/>
      </c>
      <c r="M2683" s="28" t="str">
        <f>IF(記入用!K2683="","",記入用!K2683)</f>
        <v/>
      </c>
      <c r="O2683" s="28" t="str">
        <f>IF(記入用!M2683="","",記入用!M2683)</f>
        <v/>
      </c>
      <c r="Q2683" s="28" t="str">
        <f>IF(記入用!L2683="","",記入用!L2683)</f>
        <v/>
      </c>
      <c r="S2683" s="28" t="str">
        <f>IF(記入用!N2683="","",ROUNDUP(記入用!N2683,1))</f>
        <v/>
      </c>
      <c r="U2683" s="28" t="str">
        <f>IF(記入用!O2683="","",ROUNDDOWN(記入用!O2683,0))</f>
        <v/>
      </c>
      <c r="W2683" s="28" t="str">
        <f>IF(記入用!P2683="","",ROUNDDOWN(記入用!P2683,0))</f>
        <v/>
      </c>
    </row>
    <row r="2684" spans="1:23">
      <c r="A2684" s="28" t="str">
        <f>IF(記入用!A2684="","",記入用!A2684)</f>
        <v/>
      </c>
      <c r="B2684" s="28" t="str">
        <f>IF(記入用!B2684="","",記入用!B2684)</f>
        <v/>
      </c>
      <c r="C2684" s="28" t="str">
        <f>IF(記入用!C2684="","",記入用!C2684)</f>
        <v/>
      </c>
      <c r="D2684" s="28" t="str">
        <f>IF(記入用!D2684="","",記入用!D2684)</f>
        <v/>
      </c>
      <c r="E2684" s="28" t="str">
        <f>IF(記入用!E2684="","",記入用!E2684)</f>
        <v/>
      </c>
      <c r="F2684" s="28" t="str">
        <f>IF(記入用!F2684="","",記入用!F2684)</f>
        <v/>
      </c>
      <c r="G2684" s="28" t="str">
        <f>IF(OR(記入用!G2684=0,記入用!H2684=0),"",ROUND((記入用!G2684+記入用!H2684)/2,0))</f>
        <v/>
      </c>
      <c r="I2684" s="28" t="str">
        <f>IF(記入用!I2684="","",記入用!I2684)</f>
        <v/>
      </c>
      <c r="K2684" s="28" t="str">
        <f>IF(記入用!J2684="","",ROUNDDOWN(記入用!J2684,0))</f>
        <v/>
      </c>
      <c r="M2684" s="28" t="str">
        <f>IF(記入用!K2684="","",記入用!K2684)</f>
        <v/>
      </c>
      <c r="O2684" s="28" t="str">
        <f>IF(記入用!M2684="","",記入用!M2684)</f>
        <v/>
      </c>
      <c r="Q2684" s="28" t="str">
        <f>IF(記入用!L2684="","",記入用!L2684)</f>
        <v/>
      </c>
      <c r="S2684" s="28" t="str">
        <f>IF(記入用!N2684="","",ROUNDUP(記入用!N2684,1))</f>
        <v/>
      </c>
      <c r="U2684" s="28" t="str">
        <f>IF(記入用!O2684="","",ROUNDDOWN(記入用!O2684,0))</f>
        <v/>
      </c>
      <c r="W2684" s="28" t="str">
        <f>IF(記入用!P2684="","",ROUNDDOWN(記入用!P2684,0))</f>
        <v/>
      </c>
    </row>
    <row r="2685" spans="1:23">
      <c r="A2685" s="28" t="str">
        <f>IF(記入用!A2685="","",記入用!A2685)</f>
        <v/>
      </c>
      <c r="B2685" s="28" t="str">
        <f>IF(記入用!B2685="","",記入用!B2685)</f>
        <v/>
      </c>
      <c r="C2685" s="28" t="str">
        <f>IF(記入用!C2685="","",記入用!C2685)</f>
        <v/>
      </c>
      <c r="D2685" s="28" t="str">
        <f>IF(記入用!D2685="","",記入用!D2685)</f>
        <v/>
      </c>
      <c r="E2685" s="28" t="str">
        <f>IF(記入用!E2685="","",記入用!E2685)</f>
        <v/>
      </c>
      <c r="F2685" s="28" t="str">
        <f>IF(記入用!F2685="","",記入用!F2685)</f>
        <v/>
      </c>
      <c r="G2685" s="28" t="str">
        <f>IF(OR(記入用!G2685=0,記入用!H2685=0),"",ROUND((記入用!G2685+記入用!H2685)/2,0))</f>
        <v/>
      </c>
      <c r="I2685" s="28" t="str">
        <f>IF(記入用!I2685="","",記入用!I2685)</f>
        <v/>
      </c>
      <c r="K2685" s="28" t="str">
        <f>IF(記入用!J2685="","",ROUNDDOWN(記入用!J2685,0))</f>
        <v/>
      </c>
      <c r="M2685" s="28" t="str">
        <f>IF(記入用!K2685="","",記入用!K2685)</f>
        <v/>
      </c>
      <c r="O2685" s="28" t="str">
        <f>IF(記入用!M2685="","",記入用!M2685)</f>
        <v/>
      </c>
      <c r="Q2685" s="28" t="str">
        <f>IF(記入用!L2685="","",記入用!L2685)</f>
        <v/>
      </c>
      <c r="S2685" s="28" t="str">
        <f>IF(記入用!N2685="","",ROUNDUP(記入用!N2685,1))</f>
        <v/>
      </c>
      <c r="U2685" s="28" t="str">
        <f>IF(記入用!O2685="","",ROUNDDOWN(記入用!O2685,0))</f>
        <v/>
      </c>
      <c r="W2685" s="28" t="str">
        <f>IF(記入用!P2685="","",ROUNDDOWN(記入用!P2685,0))</f>
        <v/>
      </c>
    </row>
    <row r="2686" spans="1:23">
      <c r="A2686" s="28" t="str">
        <f>IF(記入用!A2686="","",記入用!A2686)</f>
        <v/>
      </c>
      <c r="B2686" s="28" t="str">
        <f>IF(記入用!B2686="","",記入用!B2686)</f>
        <v/>
      </c>
      <c r="C2686" s="28" t="str">
        <f>IF(記入用!C2686="","",記入用!C2686)</f>
        <v/>
      </c>
      <c r="D2686" s="28" t="str">
        <f>IF(記入用!D2686="","",記入用!D2686)</f>
        <v/>
      </c>
      <c r="E2686" s="28" t="str">
        <f>IF(記入用!E2686="","",記入用!E2686)</f>
        <v/>
      </c>
      <c r="F2686" s="28" t="str">
        <f>IF(記入用!F2686="","",記入用!F2686)</f>
        <v/>
      </c>
      <c r="G2686" s="28" t="str">
        <f>IF(OR(記入用!G2686=0,記入用!H2686=0),"",ROUND((記入用!G2686+記入用!H2686)/2,0))</f>
        <v/>
      </c>
      <c r="I2686" s="28" t="str">
        <f>IF(記入用!I2686="","",記入用!I2686)</f>
        <v/>
      </c>
      <c r="K2686" s="28" t="str">
        <f>IF(記入用!J2686="","",ROUNDDOWN(記入用!J2686,0))</f>
        <v/>
      </c>
      <c r="M2686" s="28" t="str">
        <f>IF(記入用!K2686="","",記入用!K2686)</f>
        <v/>
      </c>
      <c r="O2686" s="28" t="str">
        <f>IF(記入用!M2686="","",記入用!M2686)</f>
        <v/>
      </c>
      <c r="Q2686" s="28" t="str">
        <f>IF(記入用!L2686="","",記入用!L2686)</f>
        <v/>
      </c>
      <c r="S2686" s="28" t="str">
        <f>IF(記入用!N2686="","",ROUNDUP(記入用!N2686,1))</f>
        <v/>
      </c>
      <c r="U2686" s="28" t="str">
        <f>IF(記入用!O2686="","",ROUNDDOWN(記入用!O2686,0))</f>
        <v/>
      </c>
      <c r="W2686" s="28" t="str">
        <f>IF(記入用!P2686="","",ROUNDDOWN(記入用!P2686,0))</f>
        <v/>
      </c>
    </row>
    <row r="2687" spans="1:23">
      <c r="A2687" s="28" t="str">
        <f>IF(記入用!A2687="","",記入用!A2687)</f>
        <v/>
      </c>
      <c r="B2687" s="28" t="str">
        <f>IF(記入用!B2687="","",記入用!B2687)</f>
        <v/>
      </c>
      <c r="C2687" s="28" t="str">
        <f>IF(記入用!C2687="","",記入用!C2687)</f>
        <v/>
      </c>
      <c r="D2687" s="28" t="str">
        <f>IF(記入用!D2687="","",記入用!D2687)</f>
        <v/>
      </c>
      <c r="E2687" s="28" t="str">
        <f>IF(記入用!E2687="","",記入用!E2687)</f>
        <v/>
      </c>
      <c r="F2687" s="28" t="str">
        <f>IF(記入用!F2687="","",記入用!F2687)</f>
        <v/>
      </c>
      <c r="G2687" s="28" t="str">
        <f>IF(OR(記入用!G2687=0,記入用!H2687=0),"",ROUND((記入用!G2687+記入用!H2687)/2,0))</f>
        <v/>
      </c>
      <c r="I2687" s="28" t="str">
        <f>IF(記入用!I2687="","",記入用!I2687)</f>
        <v/>
      </c>
      <c r="K2687" s="28" t="str">
        <f>IF(記入用!J2687="","",ROUNDDOWN(記入用!J2687,0))</f>
        <v/>
      </c>
      <c r="M2687" s="28" t="str">
        <f>IF(記入用!K2687="","",記入用!K2687)</f>
        <v/>
      </c>
      <c r="O2687" s="28" t="str">
        <f>IF(記入用!M2687="","",記入用!M2687)</f>
        <v/>
      </c>
      <c r="Q2687" s="28" t="str">
        <f>IF(記入用!L2687="","",記入用!L2687)</f>
        <v/>
      </c>
      <c r="S2687" s="28" t="str">
        <f>IF(記入用!N2687="","",ROUNDUP(記入用!N2687,1))</f>
        <v/>
      </c>
      <c r="U2687" s="28" t="str">
        <f>IF(記入用!O2687="","",ROUNDDOWN(記入用!O2687,0))</f>
        <v/>
      </c>
      <c r="W2687" s="28" t="str">
        <f>IF(記入用!P2687="","",ROUNDDOWN(記入用!P2687,0))</f>
        <v/>
      </c>
    </row>
    <row r="2688" spans="1:23">
      <c r="A2688" s="28" t="str">
        <f>IF(記入用!A2688="","",記入用!A2688)</f>
        <v/>
      </c>
      <c r="B2688" s="28" t="str">
        <f>IF(記入用!B2688="","",記入用!B2688)</f>
        <v/>
      </c>
      <c r="C2688" s="28" t="str">
        <f>IF(記入用!C2688="","",記入用!C2688)</f>
        <v/>
      </c>
      <c r="D2688" s="28" t="str">
        <f>IF(記入用!D2688="","",記入用!D2688)</f>
        <v/>
      </c>
      <c r="E2688" s="28" t="str">
        <f>IF(記入用!E2688="","",記入用!E2688)</f>
        <v/>
      </c>
      <c r="F2688" s="28" t="str">
        <f>IF(記入用!F2688="","",記入用!F2688)</f>
        <v/>
      </c>
      <c r="G2688" s="28" t="str">
        <f>IF(OR(記入用!G2688=0,記入用!H2688=0),"",ROUND((記入用!G2688+記入用!H2688)/2,0))</f>
        <v/>
      </c>
      <c r="I2688" s="28" t="str">
        <f>IF(記入用!I2688="","",記入用!I2688)</f>
        <v/>
      </c>
      <c r="K2688" s="28" t="str">
        <f>IF(記入用!J2688="","",ROUNDDOWN(記入用!J2688,0))</f>
        <v/>
      </c>
      <c r="M2688" s="28" t="str">
        <f>IF(記入用!K2688="","",記入用!K2688)</f>
        <v/>
      </c>
      <c r="O2688" s="28" t="str">
        <f>IF(記入用!M2688="","",記入用!M2688)</f>
        <v/>
      </c>
      <c r="Q2688" s="28" t="str">
        <f>IF(記入用!L2688="","",記入用!L2688)</f>
        <v/>
      </c>
      <c r="S2688" s="28" t="str">
        <f>IF(記入用!N2688="","",ROUNDUP(記入用!N2688,1))</f>
        <v/>
      </c>
      <c r="U2688" s="28" t="str">
        <f>IF(記入用!O2688="","",ROUNDDOWN(記入用!O2688,0))</f>
        <v/>
      </c>
      <c r="W2688" s="28" t="str">
        <f>IF(記入用!P2688="","",ROUNDDOWN(記入用!P2688,0))</f>
        <v/>
      </c>
    </row>
    <row r="2689" spans="1:23">
      <c r="A2689" s="28" t="str">
        <f>IF(記入用!A2689="","",記入用!A2689)</f>
        <v/>
      </c>
      <c r="B2689" s="28" t="str">
        <f>IF(記入用!B2689="","",記入用!B2689)</f>
        <v/>
      </c>
      <c r="C2689" s="28" t="str">
        <f>IF(記入用!C2689="","",記入用!C2689)</f>
        <v/>
      </c>
      <c r="D2689" s="28" t="str">
        <f>IF(記入用!D2689="","",記入用!D2689)</f>
        <v/>
      </c>
      <c r="E2689" s="28" t="str">
        <f>IF(記入用!E2689="","",記入用!E2689)</f>
        <v/>
      </c>
      <c r="F2689" s="28" t="str">
        <f>IF(記入用!F2689="","",記入用!F2689)</f>
        <v/>
      </c>
      <c r="G2689" s="28" t="str">
        <f>IF(OR(記入用!G2689=0,記入用!H2689=0),"",ROUND((記入用!G2689+記入用!H2689)/2,0))</f>
        <v/>
      </c>
      <c r="I2689" s="28" t="str">
        <f>IF(記入用!I2689="","",記入用!I2689)</f>
        <v/>
      </c>
      <c r="K2689" s="28" t="str">
        <f>IF(記入用!J2689="","",ROUNDDOWN(記入用!J2689,0))</f>
        <v/>
      </c>
      <c r="M2689" s="28" t="str">
        <f>IF(記入用!K2689="","",記入用!K2689)</f>
        <v/>
      </c>
      <c r="O2689" s="28" t="str">
        <f>IF(記入用!M2689="","",記入用!M2689)</f>
        <v/>
      </c>
      <c r="Q2689" s="28" t="str">
        <f>IF(記入用!L2689="","",記入用!L2689)</f>
        <v/>
      </c>
      <c r="S2689" s="28" t="str">
        <f>IF(記入用!N2689="","",ROUNDUP(記入用!N2689,1))</f>
        <v/>
      </c>
      <c r="U2689" s="28" t="str">
        <f>IF(記入用!O2689="","",ROUNDDOWN(記入用!O2689,0))</f>
        <v/>
      </c>
      <c r="W2689" s="28" t="str">
        <f>IF(記入用!P2689="","",ROUNDDOWN(記入用!P2689,0))</f>
        <v/>
      </c>
    </row>
    <row r="2690" spans="1:23">
      <c r="A2690" s="28" t="str">
        <f>IF(記入用!A2690="","",記入用!A2690)</f>
        <v/>
      </c>
      <c r="B2690" s="28" t="str">
        <f>IF(記入用!B2690="","",記入用!B2690)</f>
        <v/>
      </c>
      <c r="C2690" s="28" t="str">
        <f>IF(記入用!C2690="","",記入用!C2690)</f>
        <v/>
      </c>
      <c r="D2690" s="28" t="str">
        <f>IF(記入用!D2690="","",記入用!D2690)</f>
        <v/>
      </c>
      <c r="E2690" s="28" t="str">
        <f>IF(記入用!E2690="","",記入用!E2690)</f>
        <v/>
      </c>
      <c r="F2690" s="28" t="str">
        <f>IF(記入用!F2690="","",記入用!F2690)</f>
        <v/>
      </c>
      <c r="G2690" s="28" t="str">
        <f>IF(OR(記入用!G2690=0,記入用!H2690=0),"",ROUND((記入用!G2690+記入用!H2690)/2,0))</f>
        <v/>
      </c>
      <c r="I2690" s="28" t="str">
        <f>IF(記入用!I2690="","",記入用!I2690)</f>
        <v/>
      </c>
      <c r="K2690" s="28" t="str">
        <f>IF(記入用!J2690="","",ROUNDDOWN(記入用!J2690,0))</f>
        <v/>
      </c>
      <c r="M2690" s="28" t="str">
        <f>IF(記入用!K2690="","",記入用!K2690)</f>
        <v/>
      </c>
      <c r="O2690" s="28" t="str">
        <f>IF(記入用!M2690="","",記入用!M2690)</f>
        <v/>
      </c>
      <c r="Q2690" s="28" t="str">
        <f>IF(記入用!L2690="","",記入用!L2690)</f>
        <v/>
      </c>
      <c r="S2690" s="28" t="str">
        <f>IF(記入用!N2690="","",ROUNDUP(記入用!N2690,1))</f>
        <v/>
      </c>
      <c r="U2690" s="28" t="str">
        <f>IF(記入用!O2690="","",ROUNDDOWN(記入用!O2690,0))</f>
        <v/>
      </c>
      <c r="W2690" s="28" t="str">
        <f>IF(記入用!P2690="","",ROUNDDOWN(記入用!P2690,0))</f>
        <v/>
      </c>
    </row>
    <row r="2691" spans="1:23">
      <c r="A2691" s="28" t="str">
        <f>IF(記入用!A2691="","",記入用!A2691)</f>
        <v/>
      </c>
      <c r="B2691" s="28" t="str">
        <f>IF(記入用!B2691="","",記入用!B2691)</f>
        <v/>
      </c>
      <c r="C2691" s="28" t="str">
        <f>IF(記入用!C2691="","",記入用!C2691)</f>
        <v/>
      </c>
      <c r="D2691" s="28" t="str">
        <f>IF(記入用!D2691="","",記入用!D2691)</f>
        <v/>
      </c>
      <c r="E2691" s="28" t="str">
        <f>IF(記入用!E2691="","",記入用!E2691)</f>
        <v/>
      </c>
      <c r="F2691" s="28" t="str">
        <f>IF(記入用!F2691="","",記入用!F2691)</f>
        <v/>
      </c>
      <c r="G2691" s="28" t="str">
        <f>IF(OR(記入用!G2691=0,記入用!H2691=0),"",ROUND((記入用!G2691+記入用!H2691)/2,0))</f>
        <v/>
      </c>
      <c r="I2691" s="28" t="str">
        <f>IF(記入用!I2691="","",記入用!I2691)</f>
        <v/>
      </c>
      <c r="K2691" s="28" t="str">
        <f>IF(記入用!J2691="","",ROUNDDOWN(記入用!J2691,0))</f>
        <v/>
      </c>
      <c r="M2691" s="28" t="str">
        <f>IF(記入用!K2691="","",記入用!K2691)</f>
        <v/>
      </c>
      <c r="O2691" s="28" t="str">
        <f>IF(記入用!M2691="","",記入用!M2691)</f>
        <v/>
      </c>
      <c r="Q2691" s="28" t="str">
        <f>IF(記入用!L2691="","",記入用!L2691)</f>
        <v/>
      </c>
      <c r="S2691" s="28" t="str">
        <f>IF(記入用!N2691="","",ROUNDUP(記入用!N2691,1))</f>
        <v/>
      </c>
      <c r="U2691" s="28" t="str">
        <f>IF(記入用!O2691="","",ROUNDDOWN(記入用!O2691,0))</f>
        <v/>
      </c>
      <c r="W2691" s="28" t="str">
        <f>IF(記入用!P2691="","",ROUNDDOWN(記入用!P2691,0))</f>
        <v/>
      </c>
    </row>
    <row r="2692" spans="1:23">
      <c r="A2692" s="28" t="str">
        <f>IF(記入用!A2692="","",記入用!A2692)</f>
        <v/>
      </c>
      <c r="B2692" s="28" t="str">
        <f>IF(記入用!B2692="","",記入用!B2692)</f>
        <v/>
      </c>
      <c r="C2692" s="28" t="str">
        <f>IF(記入用!C2692="","",記入用!C2692)</f>
        <v/>
      </c>
      <c r="D2692" s="28" t="str">
        <f>IF(記入用!D2692="","",記入用!D2692)</f>
        <v/>
      </c>
      <c r="E2692" s="28" t="str">
        <f>IF(記入用!E2692="","",記入用!E2692)</f>
        <v/>
      </c>
      <c r="F2692" s="28" t="str">
        <f>IF(記入用!F2692="","",記入用!F2692)</f>
        <v/>
      </c>
      <c r="G2692" s="28" t="str">
        <f>IF(OR(記入用!G2692=0,記入用!H2692=0),"",ROUND((記入用!G2692+記入用!H2692)/2,0))</f>
        <v/>
      </c>
      <c r="I2692" s="28" t="str">
        <f>IF(記入用!I2692="","",記入用!I2692)</f>
        <v/>
      </c>
      <c r="K2692" s="28" t="str">
        <f>IF(記入用!J2692="","",ROUNDDOWN(記入用!J2692,0))</f>
        <v/>
      </c>
      <c r="M2692" s="28" t="str">
        <f>IF(記入用!K2692="","",記入用!K2692)</f>
        <v/>
      </c>
      <c r="O2692" s="28" t="str">
        <f>IF(記入用!M2692="","",記入用!M2692)</f>
        <v/>
      </c>
      <c r="Q2692" s="28" t="str">
        <f>IF(記入用!L2692="","",記入用!L2692)</f>
        <v/>
      </c>
      <c r="S2692" s="28" t="str">
        <f>IF(記入用!N2692="","",ROUNDUP(記入用!N2692,1))</f>
        <v/>
      </c>
      <c r="U2692" s="28" t="str">
        <f>IF(記入用!O2692="","",ROUNDDOWN(記入用!O2692,0))</f>
        <v/>
      </c>
      <c r="W2692" s="28" t="str">
        <f>IF(記入用!P2692="","",ROUNDDOWN(記入用!P2692,0))</f>
        <v/>
      </c>
    </row>
    <row r="2693" spans="1:23">
      <c r="A2693" s="28" t="str">
        <f>IF(記入用!A2693="","",記入用!A2693)</f>
        <v/>
      </c>
      <c r="B2693" s="28" t="str">
        <f>IF(記入用!B2693="","",記入用!B2693)</f>
        <v/>
      </c>
      <c r="C2693" s="28" t="str">
        <f>IF(記入用!C2693="","",記入用!C2693)</f>
        <v/>
      </c>
      <c r="D2693" s="28" t="str">
        <f>IF(記入用!D2693="","",記入用!D2693)</f>
        <v/>
      </c>
      <c r="E2693" s="28" t="str">
        <f>IF(記入用!E2693="","",記入用!E2693)</f>
        <v/>
      </c>
      <c r="F2693" s="28" t="str">
        <f>IF(記入用!F2693="","",記入用!F2693)</f>
        <v/>
      </c>
      <c r="G2693" s="28" t="str">
        <f>IF(OR(記入用!G2693=0,記入用!H2693=0),"",ROUND((記入用!G2693+記入用!H2693)/2,0))</f>
        <v/>
      </c>
      <c r="I2693" s="28" t="str">
        <f>IF(記入用!I2693="","",記入用!I2693)</f>
        <v/>
      </c>
      <c r="K2693" s="28" t="str">
        <f>IF(記入用!J2693="","",ROUNDDOWN(記入用!J2693,0))</f>
        <v/>
      </c>
      <c r="M2693" s="28" t="str">
        <f>IF(記入用!K2693="","",記入用!K2693)</f>
        <v/>
      </c>
      <c r="O2693" s="28" t="str">
        <f>IF(記入用!M2693="","",記入用!M2693)</f>
        <v/>
      </c>
      <c r="Q2693" s="28" t="str">
        <f>IF(記入用!L2693="","",記入用!L2693)</f>
        <v/>
      </c>
      <c r="S2693" s="28" t="str">
        <f>IF(記入用!N2693="","",ROUNDUP(記入用!N2693,1))</f>
        <v/>
      </c>
      <c r="U2693" s="28" t="str">
        <f>IF(記入用!O2693="","",ROUNDDOWN(記入用!O2693,0))</f>
        <v/>
      </c>
      <c r="W2693" s="28" t="str">
        <f>IF(記入用!P2693="","",ROUNDDOWN(記入用!P2693,0))</f>
        <v/>
      </c>
    </row>
    <row r="2694" spans="1:23">
      <c r="A2694" s="28" t="str">
        <f>IF(記入用!A2694="","",記入用!A2694)</f>
        <v/>
      </c>
      <c r="B2694" s="28" t="str">
        <f>IF(記入用!B2694="","",記入用!B2694)</f>
        <v/>
      </c>
      <c r="C2694" s="28" t="str">
        <f>IF(記入用!C2694="","",記入用!C2694)</f>
        <v/>
      </c>
      <c r="D2694" s="28" t="str">
        <f>IF(記入用!D2694="","",記入用!D2694)</f>
        <v/>
      </c>
      <c r="E2694" s="28" t="str">
        <f>IF(記入用!E2694="","",記入用!E2694)</f>
        <v/>
      </c>
      <c r="F2694" s="28" t="str">
        <f>IF(記入用!F2694="","",記入用!F2694)</f>
        <v/>
      </c>
      <c r="G2694" s="28" t="str">
        <f>IF(OR(記入用!G2694=0,記入用!H2694=0),"",ROUND((記入用!G2694+記入用!H2694)/2,0))</f>
        <v/>
      </c>
      <c r="I2694" s="28" t="str">
        <f>IF(記入用!I2694="","",記入用!I2694)</f>
        <v/>
      </c>
      <c r="K2694" s="28" t="str">
        <f>IF(記入用!J2694="","",ROUNDDOWN(記入用!J2694,0))</f>
        <v/>
      </c>
      <c r="M2694" s="28" t="str">
        <f>IF(記入用!K2694="","",記入用!K2694)</f>
        <v/>
      </c>
      <c r="O2694" s="28" t="str">
        <f>IF(記入用!M2694="","",記入用!M2694)</f>
        <v/>
      </c>
      <c r="Q2694" s="28" t="str">
        <f>IF(記入用!L2694="","",記入用!L2694)</f>
        <v/>
      </c>
      <c r="S2694" s="28" t="str">
        <f>IF(記入用!N2694="","",ROUNDUP(記入用!N2694,1))</f>
        <v/>
      </c>
      <c r="U2694" s="28" t="str">
        <f>IF(記入用!O2694="","",ROUNDDOWN(記入用!O2694,0))</f>
        <v/>
      </c>
      <c r="W2694" s="28" t="str">
        <f>IF(記入用!P2694="","",ROUNDDOWN(記入用!P2694,0))</f>
        <v/>
      </c>
    </row>
    <row r="2695" spans="1:23">
      <c r="A2695" s="28" t="str">
        <f>IF(記入用!A2695="","",記入用!A2695)</f>
        <v/>
      </c>
      <c r="B2695" s="28" t="str">
        <f>IF(記入用!B2695="","",記入用!B2695)</f>
        <v/>
      </c>
      <c r="C2695" s="28" t="str">
        <f>IF(記入用!C2695="","",記入用!C2695)</f>
        <v/>
      </c>
      <c r="D2695" s="28" t="str">
        <f>IF(記入用!D2695="","",記入用!D2695)</f>
        <v/>
      </c>
      <c r="E2695" s="28" t="str">
        <f>IF(記入用!E2695="","",記入用!E2695)</f>
        <v/>
      </c>
      <c r="F2695" s="28" t="str">
        <f>IF(記入用!F2695="","",記入用!F2695)</f>
        <v/>
      </c>
      <c r="G2695" s="28" t="str">
        <f>IF(OR(記入用!G2695=0,記入用!H2695=0),"",ROUND((記入用!G2695+記入用!H2695)/2,0))</f>
        <v/>
      </c>
      <c r="I2695" s="28" t="str">
        <f>IF(記入用!I2695="","",記入用!I2695)</f>
        <v/>
      </c>
      <c r="K2695" s="28" t="str">
        <f>IF(記入用!J2695="","",ROUNDDOWN(記入用!J2695,0))</f>
        <v/>
      </c>
      <c r="M2695" s="28" t="str">
        <f>IF(記入用!K2695="","",記入用!K2695)</f>
        <v/>
      </c>
      <c r="O2695" s="28" t="str">
        <f>IF(記入用!M2695="","",記入用!M2695)</f>
        <v/>
      </c>
      <c r="Q2695" s="28" t="str">
        <f>IF(記入用!L2695="","",記入用!L2695)</f>
        <v/>
      </c>
      <c r="S2695" s="28" t="str">
        <f>IF(記入用!N2695="","",ROUNDUP(記入用!N2695,1))</f>
        <v/>
      </c>
      <c r="U2695" s="28" t="str">
        <f>IF(記入用!O2695="","",ROUNDDOWN(記入用!O2695,0))</f>
        <v/>
      </c>
      <c r="W2695" s="28" t="str">
        <f>IF(記入用!P2695="","",ROUNDDOWN(記入用!P2695,0))</f>
        <v/>
      </c>
    </row>
    <row r="2696" spans="1:23">
      <c r="A2696" s="28" t="str">
        <f>IF(記入用!A2696="","",記入用!A2696)</f>
        <v/>
      </c>
      <c r="B2696" s="28" t="str">
        <f>IF(記入用!B2696="","",記入用!B2696)</f>
        <v/>
      </c>
      <c r="C2696" s="28" t="str">
        <f>IF(記入用!C2696="","",記入用!C2696)</f>
        <v/>
      </c>
      <c r="D2696" s="28" t="str">
        <f>IF(記入用!D2696="","",記入用!D2696)</f>
        <v/>
      </c>
      <c r="E2696" s="28" t="str">
        <f>IF(記入用!E2696="","",記入用!E2696)</f>
        <v/>
      </c>
      <c r="F2696" s="28" t="str">
        <f>IF(記入用!F2696="","",記入用!F2696)</f>
        <v/>
      </c>
      <c r="G2696" s="28" t="str">
        <f>IF(OR(記入用!G2696=0,記入用!H2696=0),"",ROUND((記入用!G2696+記入用!H2696)/2,0))</f>
        <v/>
      </c>
      <c r="I2696" s="28" t="str">
        <f>IF(記入用!I2696="","",記入用!I2696)</f>
        <v/>
      </c>
      <c r="K2696" s="28" t="str">
        <f>IF(記入用!J2696="","",ROUNDDOWN(記入用!J2696,0))</f>
        <v/>
      </c>
      <c r="M2696" s="28" t="str">
        <f>IF(記入用!K2696="","",記入用!K2696)</f>
        <v/>
      </c>
      <c r="O2696" s="28" t="str">
        <f>IF(記入用!M2696="","",記入用!M2696)</f>
        <v/>
      </c>
      <c r="Q2696" s="28" t="str">
        <f>IF(記入用!L2696="","",記入用!L2696)</f>
        <v/>
      </c>
      <c r="S2696" s="28" t="str">
        <f>IF(記入用!N2696="","",ROUNDUP(記入用!N2696,1))</f>
        <v/>
      </c>
      <c r="U2696" s="28" t="str">
        <f>IF(記入用!O2696="","",ROUNDDOWN(記入用!O2696,0))</f>
        <v/>
      </c>
      <c r="W2696" s="28" t="str">
        <f>IF(記入用!P2696="","",ROUNDDOWN(記入用!P2696,0))</f>
        <v/>
      </c>
    </row>
    <row r="2697" spans="1:23">
      <c r="A2697" s="28" t="str">
        <f>IF(記入用!A2697="","",記入用!A2697)</f>
        <v/>
      </c>
      <c r="B2697" s="28" t="str">
        <f>IF(記入用!B2697="","",記入用!B2697)</f>
        <v/>
      </c>
      <c r="C2697" s="28" t="str">
        <f>IF(記入用!C2697="","",記入用!C2697)</f>
        <v/>
      </c>
      <c r="D2697" s="28" t="str">
        <f>IF(記入用!D2697="","",記入用!D2697)</f>
        <v/>
      </c>
      <c r="E2697" s="28" t="str">
        <f>IF(記入用!E2697="","",記入用!E2697)</f>
        <v/>
      </c>
      <c r="F2697" s="28" t="str">
        <f>IF(記入用!F2697="","",記入用!F2697)</f>
        <v/>
      </c>
      <c r="G2697" s="28" t="str">
        <f>IF(OR(記入用!G2697=0,記入用!H2697=0),"",ROUND((記入用!G2697+記入用!H2697)/2,0))</f>
        <v/>
      </c>
      <c r="I2697" s="28" t="str">
        <f>IF(記入用!I2697="","",記入用!I2697)</f>
        <v/>
      </c>
      <c r="K2697" s="28" t="str">
        <f>IF(記入用!J2697="","",ROUNDDOWN(記入用!J2697,0))</f>
        <v/>
      </c>
      <c r="M2697" s="28" t="str">
        <f>IF(記入用!K2697="","",記入用!K2697)</f>
        <v/>
      </c>
      <c r="O2697" s="28" t="str">
        <f>IF(記入用!M2697="","",記入用!M2697)</f>
        <v/>
      </c>
      <c r="Q2697" s="28" t="str">
        <f>IF(記入用!L2697="","",記入用!L2697)</f>
        <v/>
      </c>
      <c r="S2697" s="28" t="str">
        <f>IF(記入用!N2697="","",ROUNDUP(記入用!N2697,1))</f>
        <v/>
      </c>
      <c r="U2697" s="28" t="str">
        <f>IF(記入用!O2697="","",ROUNDDOWN(記入用!O2697,0))</f>
        <v/>
      </c>
      <c r="W2697" s="28" t="str">
        <f>IF(記入用!P2697="","",ROUNDDOWN(記入用!P2697,0))</f>
        <v/>
      </c>
    </row>
    <row r="2698" spans="1:23">
      <c r="A2698" s="28" t="str">
        <f>IF(記入用!A2698="","",記入用!A2698)</f>
        <v/>
      </c>
      <c r="B2698" s="28" t="str">
        <f>IF(記入用!B2698="","",記入用!B2698)</f>
        <v/>
      </c>
      <c r="C2698" s="28" t="str">
        <f>IF(記入用!C2698="","",記入用!C2698)</f>
        <v/>
      </c>
      <c r="D2698" s="28" t="str">
        <f>IF(記入用!D2698="","",記入用!D2698)</f>
        <v/>
      </c>
      <c r="E2698" s="28" t="str">
        <f>IF(記入用!E2698="","",記入用!E2698)</f>
        <v/>
      </c>
      <c r="F2698" s="28" t="str">
        <f>IF(記入用!F2698="","",記入用!F2698)</f>
        <v/>
      </c>
      <c r="G2698" s="28" t="str">
        <f>IF(OR(記入用!G2698=0,記入用!H2698=0),"",ROUND((記入用!G2698+記入用!H2698)/2,0))</f>
        <v/>
      </c>
      <c r="I2698" s="28" t="str">
        <f>IF(記入用!I2698="","",記入用!I2698)</f>
        <v/>
      </c>
      <c r="K2698" s="28" t="str">
        <f>IF(記入用!J2698="","",ROUNDDOWN(記入用!J2698,0))</f>
        <v/>
      </c>
      <c r="M2698" s="28" t="str">
        <f>IF(記入用!K2698="","",記入用!K2698)</f>
        <v/>
      </c>
      <c r="O2698" s="28" t="str">
        <f>IF(記入用!M2698="","",記入用!M2698)</f>
        <v/>
      </c>
      <c r="Q2698" s="28" t="str">
        <f>IF(記入用!L2698="","",記入用!L2698)</f>
        <v/>
      </c>
      <c r="S2698" s="28" t="str">
        <f>IF(記入用!N2698="","",ROUNDUP(記入用!N2698,1))</f>
        <v/>
      </c>
      <c r="U2698" s="28" t="str">
        <f>IF(記入用!O2698="","",ROUNDDOWN(記入用!O2698,0))</f>
        <v/>
      </c>
      <c r="W2698" s="28" t="str">
        <f>IF(記入用!P2698="","",ROUNDDOWN(記入用!P2698,0))</f>
        <v/>
      </c>
    </row>
    <row r="2699" spans="1:23">
      <c r="A2699" s="28" t="str">
        <f>IF(記入用!A2699="","",記入用!A2699)</f>
        <v/>
      </c>
      <c r="B2699" s="28" t="str">
        <f>IF(記入用!B2699="","",記入用!B2699)</f>
        <v/>
      </c>
      <c r="C2699" s="28" t="str">
        <f>IF(記入用!C2699="","",記入用!C2699)</f>
        <v/>
      </c>
      <c r="D2699" s="28" t="str">
        <f>IF(記入用!D2699="","",記入用!D2699)</f>
        <v/>
      </c>
      <c r="E2699" s="28" t="str">
        <f>IF(記入用!E2699="","",記入用!E2699)</f>
        <v/>
      </c>
      <c r="F2699" s="28" t="str">
        <f>IF(記入用!F2699="","",記入用!F2699)</f>
        <v/>
      </c>
      <c r="G2699" s="28" t="str">
        <f>IF(OR(記入用!G2699=0,記入用!H2699=0),"",ROUND((記入用!G2699+記入用!H2699)/2,0))</f>
        <v/>
      </c>
      <c r="I2699" s="28" t="str">
        <f>IF(記入用!I2699="","",記入用!I2699)</f>
        <v/>
      </c>
      <c r="K2699" s="28" t="str">
        <f>IF(記入用!J2699="","",ROUNDDOWN(記入用!J2699,0))</f>
        <v/>
      </c>
      <c r="M2699" s="28" t="str">
        <f>IF(記入用!K2699="","",記入用!K2699)</f>
        <v/>
      </c>
      <c r="O2699" s="28" t="str">
        <f>IF(記入用!M2699="","",記入用!M2699)</f>
        <v/>
      </c>
      <c r="Q2699" s="28" t="str">
        <f>IF(記入用!L2699="","",記入用!L2699)</f>
        <v/>
      </c>
      <c r="S2699" s="28" t="str">
        <f>IF(記入用!N2699="","",ROUNDUP(記入用!N2699,1))</f>
        <v/>
      </c>
      <c r="U2699" s="28" t="str">
        <f>IF(記入用!O2699="","",ROUNDDOWN(記入用!O2699,0))</f>
        <v/>
      </c>
      <c r="W2699" s="28" t="str">
        <f>IF(記入用!P2699="","",ROUNDDOWN(記入用!P2699,0))</f>
        <v/>
      </c>
    </row>
    <row r="2700" spans="1:23">
      <c r="A2700" s="28" t="str">
        <f>IF(記入用!A2700="","",記入用!A2700)</f>
        <v/>
      </c>
      <c r="B2700" s="28" t="str">
        <f>IF(記入用!B2700="","",記入用!B2700)</f>
        <v/>
      </c>
      <c r="C2700" s="28" t="str">
        <f>IF(記入用!C2700="","",記入用!C2700)</f>
        <v/>
      </c>
      <c r="D2700" s="28" t="str">
        <f>IF(記入用!D2700="","",記入用!D2700)</f>
        <v/>
      </c>
      <c r="E2700" s="28" t="str">
        <f>IF(記入用!E2700="","",記入用!E2700)</f>
        <v/>
      </c>
      <c r="F2700" s="28" t="str">
        <f>IF(記入用!F2700="","",記入用!F2700)</f>
        <v/>
      </c>
      <c r="G2700" s="28" t="str">
        <f>IF(OR(記入用!G2700=0,記入用!H2700=0),"",ROUND((記入用!G2700+記入用!H2700)/2,0))</f>
        <v/>
      </c>
      <c r="I2700" s="28" t="str">
        <f>IF(記入用!I2700="","",記入用!I2700)</f>
        <v/>
      </c>
      <c r="K2700" s="28" t="str">
        <f>IF(記入用!J2700="","",ROUNDDOWN(記入用!J2700,0))</f>
        <v/>
      </c>
      <c r="M2700" s="28" t="str">
        <f>IF(記入用!K2700="","",記入用!K2700)</f>
        <v/>
      </c>
      <c r="O2700" s="28" t="str">
        <f>IF(記入用!M2700="","",記入用!M2700)</f>
        <v/>
      </c>
      <c r="Q2700" s="28" t="str">
        <f>IF(記入用!L2700="","",記入用!L2700)</f>
        <v/>
      </c>
      <c r="S2700" s="28" t="str">
        <f>IF(記入用!N2700="","",ROUNDUP(記入用!N2700,1))</f>
        <v/>
      </c>
      <c r="U2700" s="28" t="str">
        <f>IF(記入用!O2700="","",ROUNDDOWN(記入用!O2700,0))</f>
        <v/>
      </c>
      <c r="W2700" s="28" t="str">
        <f>IF(記入用!P2700="","",ROUNDDOWN(記入用!P2700,0))</f>
        <v/>
      </c>
    </row>
    <row r="2701" spans="1:23">
      <c r="A2701" s="28" t="str">
        <f>IF(記入用!A2701="","",記入用!A2701)</f>
        <v/>
      </c>
      <c r="B2701" s="28" t="str">
        <f>IF(記入用!B2701="","",記入用!B2701)</f>
        <v/>
      </c>
      <c r="C2701" s="28" t="str">
        <f>IF(記入用!C2701="","",記入用!C2701)</f>
        <v/>
      </c>
      <c r="D2701" s="28" t="str">
        <f>IF(記入用!D2701="","",記入用!D2701)</f>
        <v/>
      </c>
      <c r="E2701" s="28" t="str">
        <f>IF(記入用!E2701="","",記入用!E2701)</f>
        <v/>
      </c>
      <c r="F2701" s="28" t="str">
        <f>IF(記入用!F2701="","",記入用!F2701)</f>
        <v/>
      </c>
      <c r="G2701" s="28" t="str">
        <f>IF(OR(記入用!G2701=0,記入用!H2701=0),"",ROUND((記入用!G2701+記入用!H2701)/2,0))</f>
        <v/>
      </c>
      <c r="I2701" s="28" t="str">
        <f>IF(記入用!I2701="","",記入用!I2701)</f>
        <v/>
      </c>
      <c r="K2701" s="28" t="str">
        <f>IF(記入用!J2701="","",ROUNDDOWN(記入用!J2701,0))</f>
        <v/>
      </c>
      <c r="M2701" s="28" t="str">
        <f>IF(記入用!K2701="","",記入用!K2701)</f>
        <v/>
      </c>
      <c r="O2701" s="28" t="str">
        <f>IF(記入用!M2701="","",記入用!M2701)</f>
        <v/>
      </c>
      <c r="Q2701" s="28" t="str">
        <f>IF(記入用!L2701="","",記入用!L2701)</f>
        <v/>
      </c>
      <c r="S2701" s="28" t="str">
        <f>IF(記入用!N2701="","",ROUNDUP(記入用!N2701,1))</f>
        <v/>
      </c>
      <c r="U2701" s="28" t="str">
        <f>IF(記入用!O2701="","",ROUNDDOWN(記入用!O2701,0))</f>
        <v/>
      </c>
      <c r="W2701" s="28" t="str">
        <f>IF(記入用!P2701="","",ROUNDDOWN(記入用!P2701,0))</f>
        <v/>
      </c>
    </row>
    <row r="2702" spans="1:23">
      <c r="A2702" s="28" t="str">
        <f>IF(記入用!A2702="","",記入用!A2702)</f>
        <v/>
      </c>
      <c r="B2702" s="28" t="str">
        <f>IF(記入用!B2702="","",記入用!B2702)</f>
        <v/>
      </c>
      <c r="C2702" s="28" t="str">
        <f>IF(記入用!C2702="","",記入用!C2702)</f>
        <v/>
      </c>
      <c r="D2702" s="28" t="str">
        <f>IF(記入用!D2702="","",記入用!D2702)</f>
        <v/>
      </c>
      <c r="E2702" s="28" t="str">
        <f>IF(記入用!E2702="","",記入用!E2702)</f>
        <v/>
      </c>
      <c r="F2702" s="28" t="str">
        <f>IF(記入用!F2702="","",記入用!F2702)</f>
        <v/>
      </c>
      <c r="G2702" s="28" t="str">
        <f>IF(OR(記入用!G2702=0,記入用!H2702=0),"",ROUND((記入用!G2702+記入用!H2702)/2,0))</f>
        <v/>
      </c>
      <c r="I2702" s="28" t="str">
        <f>IF(記入用!I2702="","",記入用!I2702)</f>
        <v/>
      </c>
      <c r="K2702" s="28" t="str">
        <f>IF(記入用!J2702="","",ROUNDDOWN(記入用!J2702,0))</f>
        <v/>
      </c>
      <c r="M2702" s="28" t="str">
        <f>IF(記入用!K2702="","",記入用!K2702)</f>
        <v/>
      </c>
      <c r="O2702" s="28" t="str">
        <f>IF(記入用!M2702="","",記入用!M2702)</f>
        <v/>
      </c>
      <c r="Q2702" s="28" t="str">
        <f>IF(記入用!L2702="","",記入用!L2702)</f>
        <v/>
      </c>
      <c r="S2702" s="28" t="str">
        <f>IF(記入用!N2702="","",ROUNDUP(記入用!N2702,1))</f>
        <v/>
      </c>
      <c r="U2702" s="28" t="str">
        <f>IF(記入用!O2702="","",ROUNDDOWN(記入用!O2702,0))</f>
        <v/>
      </c>
      <c r="W2702" s="28" t="str">
        <f>IF(記入用!P2702="","",ROUNDDOWN(記入用!P2702,0))</f>
        <v/>
      </c>
    </row>
    <row r="2703" spans="1:23">
      <c r="A2703" s="28" t="str">
        <f>IF(記入用!A2703="","",記入用!A2703)</f>
        <v/>
      </c>
      <c r="B2703" s="28" t="str">
        <f>IF(記入用!B2703="","",記入用!B2703)</f>
        <v/>
      </c>
      <c r="C2703" s="28" t="str">
        <f>IF(記入用!C2703="","",記入用!C2703)</f>
        <v/>
      </c>
      <c r="D2703" s="28" t="str">
        <f>IF(記入用!D2703="","",記入用!D2703)</f>
        <v/>
      </c>
      <c r="E2703" s="28" t="str">
        <f>IF(記入用!E2703="","",記入用!E2703)</f>
        <v/>
      </c>
      <c r="F2703" s="28" t="str">
        <f>IF(記入用!F2703="","",記入用!F2703)</f>
        <v/>
      </c>
      <c r="G2703" s="28" t="str">
        <f>IF(OR(記入用!G2703=0,記入用!H2703=0),"",ROUND((記入用!G2703+記入用!H2703)/2,0))</f>
        <v/>
      </c>
      <c r="I2703" s="28" t="str">
        <f>IF(記入用!I2703="","",記入用!I2703)</f>
        <v/>
      </c>
      <c r="K2703" s="28" t="str">
        <f>IF(記入用!J2703="","",ROUNDDOWN(記入用!J2703,0))</f>
        <v/>
      </c>
      <c r="M2703" s="28" t="str">
        <f>IF(記入用!K2703="","",記入用!K2703)</f>
        <v/>
      </c>
      <c r="O2703" s="28" t="str">
        <f>IF(記入用!M2703="","",記入用!M2703)</f>
        <v/>
      </c>
      <c r="Q2703" s="28" t="str">
        <f>IF(記入用!L2703="","",記入用!L2703)</f>
        <v/>
      </c>
      <c r="S2703" s="28" t="str">
        <f>IF(記入用!N2703="","",ROUNDUP(記入用!N2703,1))</f>
        <v/>
      </c>
      <c r="U2703" s="28" t="str">
        <f>IF(記入用!O2703="","",ROUNDDOWN(記入用!O2703,0))</f>
        <v/>
      </c>
      <c r="W2703" s="28" t="str">
        <f>IF(記入用!P2703="","",ROUNDDOWN(記入用!P2703,0))</f>
        <v/>
      </c>
    </row>
    <row r="2704" spans="1:23">
      <c r="A2704" s="28" t="str">
        <f>IF(記入用!A2704="","",記入用!A2704)</f>
        <v/>
      </c>
      <c r="B2704" s="28" t="str">
        <f>IF(記入用!B2704="","",記入用!B2704)</f>
        <v/>
      </c>
      <c r="C2704" s="28" t="str">
        <f>IF(記入用!C2704="","",記入用!C2704)</f>
        <v/>
      </c>
      <c r="D2704" s="28" t="str">
        <f>IF(記入用!D2704="","",記入用!D2704)</f>
        <v/>
      </c>
      <c r="E2704" s="28" t="str">
        <f>IF(記入用!E2704="","",記入用!E2704)</f>
        <v/>
      </c>
      <c r="F2704" s="28" t="str">
        <f>IF(記入用!F2704="","",記入用!F2704)</f>
        <v/>
      </c>
      <c r="G2704" s="28" t="str">
        <f>IF(OR(記入用!G2704=0,記入用!H2704=0),"",ROUND((記入用!G2704+記入用!H2704)/2,0))</f>
        <v/>
      </c>
      <c r="I2704" s="28" t="str">
        <f>IF(記入用!I2704="","",記入用!I2704)</f>
        <v/>
      </c>
      <c r="K2704" s="28" t="str">
        <f>IF(記入用!J2704="","",ROUNDDOWN(記入用!J2704,0))</f>
        <v/>
      </c>
      <c r="M2704" s="28" t="str">
        <f>IF(記入用!K2704="","",記入用!K2704)</f>
        <v/>
      </c>
      <c r="O2704" s="28" t="str">
        <f>IF(記入用!M2704="","",記入用!M2704)</f>
        <v/>
      </c>
      <c r="Q2704" s="28" t="str">
        <f>IF(記入用!L2704="","",記入用!L2704)</f>
        <v/>
      </c>
      <c r="S2704" s="28" t="str">
        <f>IF(記入用!N2704="","",ROUNDUP(記入用!N2704,1))</f>
        <v/>
      </c>
      <c r="U2704" s="28" t="str">
        <f>IF(記入用!O2704="","",ROUNDDOWN(記入用!O2704,0))</f>
        <v/>
      </c>
      <c r="W2704" s="28" t="str">
        <f>IF(記入用!P2704="","",ROUNDDOWN(記入用!P2704,0))</f>
        <v/>
      </c>
    </row>
    <row r="2705" spans="1:23">
      <c r="A2705" s="28" t="str">
        <f>IF(記入用!A2705="","",記入用!A2705)</f>
        <v/>
      </c>
      <c r="B2705" s="28" t="str">
        <f>IF(記入用!B2705="","",記入用!B2705)</f>
        <v/>
      </c>
      <c r="C2705" s="28" t="str">
        <f>IF(記入用!C2705="","",記入用!C2705)</f>
        <v/>
      </c>
      <c r="D2705" s="28" t="str">
        <f>IF(記入用!D2705="","",記入用!D2705)</f>
        <v/>
      </c>
      <c r="E2705" s="28" t="str">
        <f>IF(記入用!E2705="","",記入用!E2705)</f>
        <v/>
      </c>
      <c r="F2705" s="28" t="str">
        <f>IF(記入用!F2705="","",記入用!F2705)</f>
        <v/>
      </c>
      <c r="G2705" s="28" t="str">
        <f>IF(OR(記入用!G2705=0,記入用!H2705=0),"",ROUND((記入用!G2705+記入用!H2705)/2,0))</f>
        <v/>
      </c>
      <c r="I2705" s="28" t="str">
        <f>IF(記入用!I2705="","",記入用!I2705)</f>
        <v/>
      </c>
      <c r="K2705" s="28" t="str">
        <f>IF(記入用!J2705="","",ROUNDDOWN(記入用!J2705,0))</f>
        <v/>
      </c>
      <c r="M2705" s="28" t="str">
        <f>IF(記入用!K2705="","",記入用!K2705)</f>
        <v/>
      </c>
      <c r="O2705" s="28" t="str">
        <f>IF(記入用!M2705="","",記入用!M2705)</f>
        <v/>
      </c>
      <c r="Q2705" s="28" t="str">
        <f>IF(記入用!L2705="","",記入用!L2705)</f>
        <v/>
      </c>
      <c r="S2705" s="28" t="str">
        <f>IF(記入用!N2705="","",ROUNDUP(記入用!N2705,1))</f>
        <v/>
      </c>
      <c r="U2705" s="28" t="str">
        <f>IF(記入用!O2705="","",ROUNDDOWN(記入用!O2705,0))</f>
        <v/>
      </c>
      <c r="W2705" s="28" t="str">
        <f>IF(記入用!P2705="","",ROUNDDOWN(記入用!P2705,0))</f>
        <v/>
      </c>
    </row>
    <row r="2706" spans="1:23">
      <c r="A2706" s="28" t="str">
        <f>IF(記入用!A2706="","",記入用!A2706)</f>
        <v/>
      </c>
      <c r="B2706" s="28" t="str">
        <f>IF(記入用!B2706="","",記入用!B2706)</f>
        <v/>
      </c>
      <c r="C2706" s="28" t="str">
        <f>IF(記入用!C2706="","",記入用!C2706)</f>
        <v/>
      </c>
      <c r="D2706" s="28" t="str">
        <f>IF(記入用!D2706="","",記入用!D2706)</f>
        <v/>
      </c>
      <c r="E2706" s="28" t="str">
        <f>IF(記入用!E2706="","",記入用!E2706)</f>
        <v/>
      </c>
      <c r="F2706" s="28" t="str">
        <f>IF(記入用!F2706="","",記入用!F2706)</f>
        <v/>
      </c>
      <c r="G2706" s="28" t="str">
        <f>IF(OR(記入用!G2706=0,記入用!H2706=0),"",ROUND((記入用!G2706+記入用!H2706)/2,0))</f>
        <v/>
      </c>
      <c r="I2706" s="28" t="str">
        <f>IF(記入用!I2706="","",記入用!I2706)</f>
        <v/>
      </c>
      <c r="K2706" s="28" t="str">
        <f>IF(記入用!J2706="","",ROUNDDOWN(記入用!J2706,0))</f>
        <v/>
      </c>
      <c r="M2706" s="28" t="str">
        <f>IF(記入用!K2706="","",記入用!K2706)</f>
        <v/>
      </c>
      <c r="O2706" s="28" t="str">
        <f>IF(記入用!M2706="","",記入用!M2706)</f>
        <v/>
      </c>
      <c r="Q2706" s="28" t="str">
        <f>IF(記入用!L2706="","",記入用!L2706)</f>
        <v/>
      </c>
      <c r="S2706" s="28" t="str">
        <f>IF(記入用!N2706="","",ROUNDUP(記入用!N2706,1))</f>
        <v/>
      </c>
      <c r="U2706" s="28" t="str">
        <f>IF(記入用!O2706="","",ROUNDDOWN(記入用!O2706,0))</f>
        <v/>
      </c>
      <c r="W2706" s="28" t="str">
        <f>IF(記入用!P2706="","",ROUNDDOWN(記入用!P2706,0))</f>
        <v/>
      </c>
    </row>
    <row r="2707" spans="1:23">
      <c r="A2707" s="28" t="str">
        <f>IF(記入用!A2707="","",記入用!A2707)</f>
        <v/>
      </c>
      <c r="B2707" s="28" t="str">
        <f>IF(記入用!B2707="","",記入用!B2707)</f>
        <v/>
      </c>
      <c r="C2707" s="28" t="str">
        <f>IF(記入用!C2707="","",記入用!C2707)</f>
        <v/>
      </c>
      <c r="D2707" s="28" t="str">
        <f>IF(記入用!D2707="","",記入用!D2707)</f>
        <v/>
      </c>
      <c r="E2707" s="28" t="str">
        <f>IF(記入用!E2707="","",記入用!E2707)</f>
        <v/>
      </c>
      <c r="F2707" s="28" t="str">
        <f>IF(記入用!F2707="","",記入用!F2707)</f>
        <v/>
      </c>
      <c r="G2707" s="28" t="str">
        <f>IF(OR(記入用!G2707=0,記入用!H2707=0),"",ROUND((記入用!G2707+記入用!H2707)/2,0))</f>
        <v/>
      </c>
      <c r="I2707" s="28" t="str">
        <f>IF(記入用!I2707="","",記入用!I2707)</f>
        <v/>
      </c>
      <c r="K2707" s="28" t="str">
        <f>IF(記入用!J2707="","",ROUNDDOWN(記入用!J2707,0))</f>
        <v/>
      </c>
      <c r="M2707" s="28" t="str">
        <f>IF(記入用!K2707="","",記入用!K2707)</f>
        <v/>
      </c>
      <c r="O2707" s="28" t="str">
        <f>IF(記入用!M2707="","",記入用!M2707)</f>
        <v/>
      </c>
      <c r="Q2707" s="28" t="str">
        <f>IF(記入用!L2707="","",記入用!L2707)</f>
        <v/>
      </c>
      <c r="S2707" s="28" t="str">
        <f>IF(記入用!N2707="","",ROUNDUP(記入用!N2707,1))</f>
        <v/>
      </c>
      <c r="U2707" s="28" t="str">
        <f>IF(記入用!O2707="","",ROUNDDOWN(記入用!O2707,0))</f>
        <v/>
      </c>
      <c r="W2707" s="28" t="str">
        <f>IF(記入用!P2707="","",ROUNDDOWN(記入用!P2707,0))</f>
        <v/>
      </c>
    </row>
    <row r="2708" spans="1:23">
      <c r="A2708" s="28" t="str">
        <f>IF(記入用!A2708="","",記入用!A2708)</f>
        <v/>
      </c>
      <c r="B2708" s="28" t="str">
        <f>IF(記入用!B2708="","",記入用!B2708)</f>
        <v/>
      </c>
      <c r="C2708" s="28" t="str">
        <f>IF(記入用!C2708="","",記入用!C2708)</f>
        <v/>
      </c>
      <c r="D2708" s="28" t="str">
        <f>IF(記入用!D2708="","",記入用!D2708)</f>
        <v/>
      </c>
      <c r="E2708" s="28" t="str">
        <f>IF(記入用!E2708="","",記入用!E2708)</f>
        <v/>
      </c>
      <c r="F2708" s="28" t="str">
        <f>IF(記入用!F2708="","",記入用!F2708)</f>
        <v/>
      </c>
      <c r="G2708" s="28" t="str">
        <f>IF(OR(記入用!G2708=0,記入用!H2708=0),"",ROUND((記入用!G2708+記入用!H2708)/2,0))</f>
        <v/>
      </c>
      <c r="I2708" s="28" t="str">
        <f>IF(記入用!I2708="","",記入用!I2708)</f>
        <v/>
      </c>
      <c r="K2708" s="28" t="str">
        <f>IF(記入用!J2708="","",ROUNDDOWN(記入用!J2708,0))</f>
        <v/>
      </c>
      <c r="M2708" s="28" t="str">
        <f>IF(記入用!K2708="","",記入用!K2708)</f>
        <v/>
      </c>
      <c r="O2708" s="28" t="str">
        <f>IF(記入用!M2708="","",記入用!M2708)</f>
        <v/>
      </c>
      <c r="Q2708" s="28" t="str">
        <f>IF(記入用!L2708="","",記入用!L2708)</f>
        <v/>
      </c>
      <c r="S2708" s="28" t="str">
        <f>IF(記入用!N2708="","",ROUNDUP(記入用!N2708,1))</f>
        <v/>
      </c>
      <c r="U2708" s="28" t="str">
        <f>IF(記入用!O2708="","",ROUNDDOWN(記入用!O2708,0))</f>
        <v/>
      </c>
      <c r="W2708" s="28" t="str">
        <f>IF(記入用!P2708="","",ROUNDDOWN(記入用!P2708,0))</f>
        <v/>
      </c>
    </row>
    <row r="2709" spans="1:23">
      <c r="A2709" s="28" t="str">
        <f>IF(記入用!A2709="","",記入用!A2709)</f>
        <v/>
      </c>
      <c r="B2709" s="28" t="str">
        <f>IF(記入用!B2709="","",記入用!B2709)</f>
        <v/>
      </c>
      <c r="C2709" s="28" t="str">
        <f>IF(記入用!C2709="","",記入用!C2709)</f>
        <v/>
      </c>
      <c r="D2709" s="28" t="str">
        <f>IF(記入用!D2709="","",記入用!D2709)</f>
        <v/>
      </c>
      <c r="E2709" s="28" t="str">
        <f>IF(記入用!E2709="","",記入用!E2709)</f>
        <v/>
      </c>
      <c r="F2709" s="28" t="str">
        <f>IF(記入用!F2709="","",記入用!F2709)</f>
        <v/>
      </c>
      <c r="G2709" s="28" t="str">
        <f>IF(OR(記入用!G2709=0,記入用!H2709=0),"",ROUND((記入用!G2709+記入用!H2709)/2,0))</f>
        <v/>
      </c>
      <c r="I2709" s="28" t="str">
        <f>IF(記入用!I2709="","",記入用!I2709)</f>
        <v/>
      </c>
      <c r="K2709" s="28" t="str">
        <f>IF(記入用!J2709="","",ROUNDDOWN(記入用!J2709,0))</f>
        <v/>
      </c>
      <c r="M2709" s="28" t="str">
        <f>IF(記入用!K2709="","",記入用!K2709)</f>
        <v/>
      </c>
      <c r="O2709" s="28" t="str">
        <f>IF(記入用!M2709="","",記入用!M2709)</f>
        <v/>
      </c>
      <c r="Q2709" s="28" t="str">
        <f>IF(記入用!L2709="","",記入用!L2709)</f>
        <v/>
      </c>
      <c r="S2709" s="28" t="str">
        <f>IF(記入用!N2709="","",ROUNDUP(記入用!N2709,1))</f>
        <v/>
      </c>
      <c r="U2709" s="28" t="str">
        <f>IF(記入用!O2709="","",ROUNDDOWN(記入用!O2709,0))</f>
        <v/>
      </c>
      <c r="W2709" s="28" t="str">
        <f>IF(記入用!P2709="","",ROUNDDOWN(記入用!P2709,0))</f>
        <v/>
      </c>
    </row>
    <row r="2710" spans="1:23">
      <c r="A2710" s="28" t="str">
        <f>IF(記入用!A2710="","",記入用!A2710)</f>
        <v/>
      </c>
      <c r="B2710" s="28" t="str">
        <f>IF(記入用!B2710="","",記入用!B2710)</f>
        <v/>
      </c>
      <c r="C2710" s="28" t="str">
        <f>IF(記入用!C2710="","",記入用!C2710)</f>
        <v/>
      </c>
      <c r="D2710" s="28" t="str">
        <f>IF(記入用!D2710="","",記入用!D2710)</f>
        <v/>
      </c>
      <c r="E2710" s="28" t="str">
        <f>IF(記入用!E2710="","",記入用!E2710)</f>
        <v/>
      </c>
      <c r="F2710" s="28" t="str">
        <f>IF(記入用!F2710="","",記入用!F2710)</f>
        <v/>
      </c>
      <c r="G2710" s="28" t="str">
        <f>IF(OR(記入用!G2710=0,記入用!H2710=0),"",ROUND((記入用!G2710+記入用!H2710)/2,0))</f>
        <v/>
      </c>
      <c r="I2710" s="28" t="str">
        <f>IF(記入用!I2710="","",記入用!I2710)</f>
        <v/>
      </c>
      <c r="K2710" s="28" t="str">
        <f>IF(記入用!J2710="","",ROUNDDOWN(記入用!J2710,0))</f>
        <v/>
      </c>
      <c r="M2710" s="28" t="str">
        <f>IF(記入用!K2710="","",記入用!K2710)</f>
        <v/>
      </c>
      <c r="O2710" s="28" t="str">
        <f>IF(記入用!M2710="","",記入用!M2710)</f>
        <v/>
      </c>
      <c r="Q2710" s="28" t="str">
        <f>IF(記入用!L2710="","",記入用!L2710)</f>
        <v/>
      </c>
      <c r="S2710" s="28" t="str">
        <f>IF(記入用!N2710="","",ROUNDUP(記入用!N2710,1))</f>
        <v/>
      </c>
      <c r="U2710" s="28" t="str">
        <f>IF(記入用!O2710="","",ROUNDDOWN(記入用!O2710,0))</f>
        <v/>
      </c>
      <c r="W2710" s="28" t="str">
        <f>IF(記入用!P2710="","",ROUNDDOWN(記入用!P2710,0))</f>
        <v/>
      </c>
    </row>
    <row r="2711" spans="1:23">
      <c r="A2711" s="28" t="str">
        <f>IF(記入用!A2711="","",記入用!A2711)</f>
        <v/>
      </c>
      <c r="B2711" s="28" t="str">
        <f>IF(記入用!B2711="","",記入用!B2711)</f>
        <v/>
      </c>
      <c r="C2711" s="28" t="str">
        <f>IF(記入用!C2711="","",記入用!C2711)</f>
        <v/>
      </c>
      <c r="D2711" s="28" t="str">
        <f>IF(記入用!D2711="","",記入用!D2711)</f>
        <v/>
      </c>
      <c r="E2711" s="28" t="str">
        <f>IF(記入用!E2711="","",記入用!E2711)</f>
        <v/>
      </c>
      <c r="F2711" s="28" t="str">
        <f>IF(記入用!F2711="","",記入用!F2711)</f>
        <v/>
      </c>
      <c r="G2711" s="28" t="str">
        <f>IF(OR(記入用!G2711=0,記入用!H2711=0),"",ROUND((記入用!G2711+記入用!H2711)/2,0))</f>
        <v/>
      </c>
      <c r="I2711" s="28" t="str">
        <f>IF(記入用!I2711="","",記入用!I2711)</f>
        <v/>
      </c>
      <c r="K2711" s="28" t="str">
        <f>IF(記入用!J2711="","",ROUNDDOWN(記入用!J2711,0))</f>
        <v/>
      </c>
      <c r="M2711" s="28" t="str">
        <f>IF(記入用!K2711="","",記入用!K2711)</f>
        <v/>
      </c>
      <c r="O2711" s="28" t="str">
        <f>IF(記入用!M2711="","",記入用!M2711)</f>
        <v/>
      </c>
      <c r="Q2711" s="28" t="str">
        <f>IF(記入用!L2711="","",記入用!L2711)</f>
        <v/>
      </c>
      <c r="S2711" s="28" t="str">
        <f>IF(記入用!N2711="","",ROUNDUP(記入用!N2711,1))</f>
        <v/>
      </c>
      <c r="U2711" s="28" t="str">
        <f>IF(記入用!O2711="","",ROUNDDOWN(記入用!O2711,0))</f>
        <v/>
      </c>
      <c r="W2711" s="28" t="str">
        <f>IF(記入用!P2711="","",ROUNDDOWN(記入用!P2711,0))</f>
        <v/>
      </c>
    </row>
    <row r="2712" spans="1:23">
      <c r="A2712" s="28" t="str">
        <f>IF(記入用!A2712="","",記入用!A2712)</f>
        <v/>
      </c>
      <c r="B2712" s="28" t="str">
        <f>IF(記入用!B2712="","",記入用!B2712)</f>
        <v/>
      </c>
      <c r="C2712" s="28" t="str">
        <f>IF(記入用!C2712="","",記入用!C2712)</f>
        <v/>
      </c>
      <c r="D2712" s="28" t="str">
        <f>IF(記入用!D2712="","",記入用!D2712)</f>
        <v/>
      </c>
      <c r="E2712" s="28" t="str">
        <f>IF(記入用!E2712="","",記入用!E2712)</f>
        <v/>
      </c>
      <c r="F2712" s="28" t="str">
        <f>IF(記入用!F2712="","",記入用!F2712)</f>
        <v/>
      </c>
      <c r="G2712" s="28" t="str">
        <f>IF(OR(記入用!G2712=0,記入用!H2712=0),"",ROUND((記入用!G2712+記入用!H2712)/2,0))</f>
        <v/>
      </c>
      <c r="I2712" s="28" t="str">
        <f>IF(記入用!I2712="","",記入用!I2712)</f>
        <v/>
      </c>
      <c r="K2712" s="28" t="str">
        <f>IF(記入用!J2712="","",ROUNDDOWN(記入用!J2712,0))</f>
        <v/>
      </c>
      <c r="M2712" s="28" t="str">
        <f>IF(記入用!K2712="","",記入用!K2712)</f>
        <v/>
      </c>
      <c r="O2712" s="28" t="str">
        <f>IF(記入用!M2712="","",記入用!M2712)</f>
        <v/>
      </c>
      <c r="Q2712" s="28" t="str">
        <f>IF(記入用!L2712="","",記入用!L2712)</f>
        <v/>
      </c>
      <c r="S2712" s="28" t="str">
        <f>IF(記入用!N2712="","",ROUNDUP(記入用!N2712,1))</f>
        <v/>
      </c>
      <c r="U2712" s="28" t="str">
        <f>IF(記入用!O2712="","",ROUNDDOWN(記入用!O2712,0))</f>
        <v/>
      </c>
      <c r="W2712" s="28" t="str">
        <f>IF(記入用!P2712="","",ROUNDDOWN(記入用!P2712,0))</f>
        <v/>
      </c>
    </row>
    <row r="2713" spans="1:23">
      <c r="A2713" s="28" t="str">
        <f>IF(記入用!A2713="","",記入用!A2713)</f>
        <v/>
      </c>
      <c r="B2713" s="28" t="str">
        <f>IF(記入用!B2713="","",記入用!B2713)</f>
        <v/>
      </c>
      <c r="C2713" s="28" t="str">
        <f>IF(記入用!C2713="","",記入用!C2713)</f>
        <v/>
      </c>
      <c r="D2713" s="28" t="str">
        <f>IF(記入用!D2713="","",記入用!D2713)</f>
        <v/>
      </c>
      <c r="E2713" s="28" t="str">
        <f>IF(記入用!E2713="","",記入用!E2713)</f>
        <v/>
      </c>
      <c r="F2713" s="28" t="str">
        <f>IF(記入用!F2713="","",記入用!F2713)</f>
        <v/>
      </c>
      <c r="G2713" s="28" t="str">
        <f>IF(OR(記入用!G2713=0,記入用!H2713=0),"",ROUND((記入用!G2713+記入用!H2713)/2,0))</f>
        <v/>
      </c>
      <c r="I2713" s="28" t="str">
        <f>IF(記入用!I2713="","",記入用!I2713)</f>
        <v/>
      </c>
      <c r="K2713" s="28" t="str">
        <f>IF(記入用!J2713="","",ROUNDDOWN(記入用!J2713,0))</f>
        <v/>
      </c>
      <c r="M2713" s="28" t="str">
        <f>IF(記入用!K2713="","",記入用!K2713)</f>
        <v/>
      </c>
      <c r="O2713" s="28" t="str">
        <f>IF(記入用!M2713="","",記入用!M2713)</f>
        <v/>
      </c>
      <c r="Q2713" s="28" t="str">
        <f>IF(記入用!L2713="","",記入用!L2713)</f>
        <v/>
      </c>
      <c r="S2713" s="28" t="str">
        <f>IF(記入用!N2713="","",ROUNDUP(記入用!N2713,1))</f>
        <v/>
      </c>
      <c r="U2713" s="28" t="str">
        <f>IF(記入用!O2713="","",ROUNDDOWN(記入用!O2713,0))</f>
        <v/>
      </c>
      <c r="W2713" s="28" t="str">
        <f>IF(記入用!P2713="","",ROUNDDOWN(記入用!P2713,0))</f>
        <v/>
      </c>
    </row>
    <row r="2714" spans="1:23">
      <c r="A2714" s="28" t="str">
        <f>IF(記入用!A2714="","",記入用!A2714)</f>
        <v/>
      </c>
      <c r="B2714" s="28" t="str">
        <f>IF(記入用!B2714="","",記入用!B2714)</f>
        <v/>
      </c>
      <c r="C2714" s="28" t="str">
        <f>IF(記入用!C2714="","",記入用!C2714)</f>
        <v/>
      </c>
      <c r="D2714" s="28" t="str">
        <f>IF(記入用!D2714="","",記入用!D2714)</f>
        <v/>
      </c>
      <c r="E2714" s="28" t="str">
        <f>IF(記入用!E2714="","",記入用!E2714)</f>
        <v/>
      </c>
      <c r="F2714" s="28" t="str">
        <f>IF(記入用!F2714="","",記入用!F2714)</f>
        <v/>
      </c>
      <c r="G2714" s="28" t="str">
        <f>IF(OR(記入用!G2714=0,記入用!H2714=0),"",ROUND((記入用!G2714+記入用!H2714)/2,0))</f>
        <v/>
      </c>
      <c r="I2714" s="28" t="str">
        <f>IF(記入用!I2714="","",記入用!I2714)</f>
        <v/>
      </c>
      <c r="K2714" s="28" t="str">
        <f>IF(記入用!J2714="","",ROUNDDOWN(記入用!J2714,0))</f>
        <v/>
      </c>
      <c r="M2714" s="28" t="str">
        <f>IF(記入用!K2714="","",記入用!K2714)</f>
        <v/>
      </c>
      <c r="O2714" s="28" t="str">
        <f>IF(記入用!M2714="","",記入用!M2714)</f>
        <v/>
      </c>
      <c r="Q2714" s="28" t="str">
        <f>IF(記入用!L2714="","",記入用!L2714)</f>
        <v/>
      </c>
      <c r="S2714" s="28" t="str">
        <f>IF(記入用!N2714="","",ROUNDUP(記入用!N2714,1))</f>
        <v/>
      </c>
      <c r="U2714" s="28" t="str">
        <f>IF(記入用!O2714="","",ROUNDDOWN(記入用!O2714,0))</f>
        <v/>
      </c>
      <c r="W2714" s="28" t="str">
        <f>IF(記入用!P2714="","",ROUNDDOWN(記入用!P2714,0))</f>
        <v/>
      </c>
    </row>
    <row r="2715" spans="1:23">
      <c r="A2715" s="28" t="str">
        <f>IF(記入用!A2715="","",記入用!A2715)</f>
        <v/>
      </c>
      <c r="B2715" s="28" t="str">
        <f>IF(記入用!B2715="","",記入用!B2715)</f>
        <v/>
      </c>
      <c r="C2715" s="28" t="str">
        <f>IF(記入用!C2715="","",記入用!C2715)</f>
        <v/>
      </c>
      <c r="D2715" s="28" t="str">
        <f>IF(記入用!D2715="","",記入用!D2715)</f>
        <v/>
      </c>
      <c r="E2715" s="28" t="str">
        <f>IF(記入用!E2715="","",記入用!E2715)</f>
        <v/>
      </c>
      <c r="F2715" s="28" t="str">
        <f>IF(記入用!F2715="","",記入用!F2715)</f>
        <v/>
      </c>
      <c r="G2715" s="28" t="str">
        <f>IF(OR(記入用!G2715=0,記入用!H2715=0),"",ROUND((記入用!G2715+記入用!H2715)/2,0))</f>
        <v/>
      </c>
      <c r="I2715" s="28" t="str">
        <f>IF(記入用!I2715="","",記入用!I2715)</f>
        <v/>
      </c>
      <c r="K2715" s="28" t="str">
        <f>IF(記入用!J2715="","",ROUNDDOWN(記入用!J2715,0))</f>
        <v/>
      </c>
      <c r="M2715" s="28" t="str">
        <f>IF(記入用!K2715="","",記入用!K2715)</f>
        <v/>
      </c>
      <c r="O2715" s="28" t="str">
        <f>IF(記入用!M2715="","",記入用!M2715)</f>
        <v/>
      </c>
      <c r="Q2715" s="28" t="str">
        <f>IF(記入用!L2715="","",記入用!L2715)</f>
        <v/>
      </c>
      <c r="S2715" s="28" t="str">
        <f>IF(記入用!N2715="","",ROUNDUP(記入用!N2715,1))</f>
        <v/>
      </c>
      <c r="U2715" s="28" t="str">
        <f>IF(記入用!O2715="","",ROUNDDOWN(記入用!O2715,0))</f>
        <v/>
      </c>
      <c r="W2715" s="28" t="str">
        <f>IF(記入用!P2715="","",ROUNDDOWN(記入用!P2715,0))</f>
        <v/>
      </c>
    </row>
    <row r="2716" spans="1:23">
      <c r="A2716" s="28" t="str">
        <f>IF(記入用!A2716="","",記入用!A2716)</f>
        <v/>
      </c>
      <c r="B2716" s="28" t="str">
        <f>IF(記入用!B2716="","",記入用!B2716)</f>
        <v/>
      </c>
      <c r="C2716" s="28" t="str">
        <f>IF(記入用!C2716="","",記入用!C2716)</f>
        <v/>
      </c>
      <c r="D2716" s="28" t="str">
        <f>IF(記入用!D2716="","",記入用!D2716)</f>
        <v/>
      </c>
      <c r="E2716" s="28" t="str">
        <f>IF(記入用!E2716="","",記入用!E2716)</f>
        <v/>
      </c>
      <c r="F2716" s="28" t="str">
        <f>IF(記入用!F2716="","",記入用!F2716)</f>
        <v/>
      </c>
      <c r="G2716" s="28" t="str">
        <f>IF(OR(記入用!G2716=0,記入用!H2716=0),"",ROUND((記入用!G2716+記入用!H2716)/2,0))</f>
        <v/>
      </c>
      <c r="I2716" s="28" t="str">
        <f>IF(記入用!I2716="","",記入用!I2716)</f>
        <v/>
      </c>
      <c r="K2716" s="28" t="str">
        <f>IF(記入用!J2716="","",ROUNDDOWN(記入用!J2716,0))</f>
        <v/>
      </c>
      <c r="M2716" s="28" t="str">
        <f>IF(記入用!K2716="","",記入用!K2716)</f>
        <v/>
      </c>
      <c r="O2716" s="28" t="str">
        <f>IF(記入用!M2716="","",記入用!M2716)</f>
        <v/>
      </c>
      <c r="Q2716" s="28" t="str">
        <f>IF(記入用!L2716="","",記入用!L2716)</f>
        <v/>
      </c>
      <c r="S2716" s="28" t="str">
        <f>IF(記入用!N2716="","",ROUNDUP(記入用!N2716,1))</f>
        <v/>
      </c>
      <c r="U2716" s="28" t="str">
        <f>IF(記入用!O2716="","",ROUNDDOWN(記入用!O2716,0))</f>
        <v/>
      </c>
      <c r="W2716" s="28" t="str">
        <f>IF(記入用!P2716="","",ROUNDDOWN(記入用!P2716,0))</f>
        <v/>
      </c>
    </row>
    <row r="2717" spans="1:23">
      <c r="A2717" s="28" t="str">
        <f>IF(記入用!A2717="","",記入用!A2717)</f>
        <v/>
      </c>
      <c r="B2717" s="28" t="str">
        <f>IF(記入用!B2717="","",記入用!B2717)</f>
        <v/>
      </c>
      <c r="C2717" s="28" t="str">
        <f>IF(記入用!C2717="","",記入用!C2717)</f>
        <v/>
      </c>
      <c r="D2717" s="28" t="str">
        <f>IF(記入用!D2717="","",記入用!D2717)</f>
        <v/>
      </c>
      <c r="E2717" s="28" t="str">
        <f>IF(記入用!E2717="","",記入用!E2717)</f>
        <v/>
      </c>
      <c r="F2717" s="28" t="str">
        <f>IF(記入用!F2717="","",記入用!F2717)</f>
        <v/>
      </c>
      <c r="G2717" s="28" t="str">
        <f>IF(OR(記入用!G2717=0,記入用!H2717=0),"",ROUND((記入用!G2717+記入用!H2717)/2,0))</f>
        <v/>
      </c>
      <c r="I2717" s="28" t="str">
        <f>IF(記入用!I2717="","",記入用!I2717)</f>
        <v/>
      </c>
      <c r="K2717" s="28" t="str">
        <f>IF(記入用!J2717="","",ROUNDDOWN(記入用!J2717,0))</f>
        <v/>
      </c>
      <c r="M2717" s="28" t="str">
        <f>IF(記入用!K2717="","",記入用!K2717)</f>
        <v/>
      </c>
      <c r="O2717" s="28" t="str">
        <f>IF(記入用!M2717="","",記入用!M2717)</f>
        <v/>
      </c>
      <c r="Q2717" s="28" t="str">
        <f>IF(記入用!L2717="","",記入用!L2717)</f>
        <v/>
      </c>
      <c r="S2717" s="28" t="str">
        <f>IF(記入用!N2717="","",ROUNDUP(記入用!N2717,1))</f>
        <v/>
      </c>
      <c r="U2717" s="28" t="str">
        <f>IF(記入用!O2717="","",ROUNDDOWN(記入用!O2717,0))</f>
        <v/>
      </c>
      <c r="W2717" s="28" t="str">
        <f>IF(記入用!P2717="","",ROUNDDOWN(記入用!P2717,0))</f>
        <v/>
      </c>
    </row>
    <row r="2718" spans="1:23">
      <c r="A2718" s="28" t="str">
        <f>IF(記入用!A2718="","",記入用!A2718)</f>
        <v/>
      </c>
      <c r="B2718" s="28" t="str">
        <f>IF(記入用!B2718="","",記入用!B2718)</f>
        <v/>
      </c>
      <c r="C2718" s="28" t="str">
        <f>IF(記入用!C2718="","",記入用!C2718)</f>
        <v/>
      </c>
      <c r="D2718" s="28" t="str">
        <f>IF(記入用!D2718="","",記入用!D2718)</f>
        <v/>
      </c>
      <c r="E2718" s="28" t="str">
        <f>IF(記入用!E2718="","",記入用!E2718)</f>
        <v/>
      </c>
      <c r="F2718" s="28" t="str">
        <f>IF(記入用!F2718="","",記入用!F2718)</f>
        <v/>
      </c>
      <c r="G2718" s="28" t="str">
        <f>IF(OR(記入用!G2718=0,記入用!H2718=0),"",ROUND((記入用!G2718+記入用!H2718)/2,0))</f>
        <v/>
      </c>
      <c r="I2718" s="28" t="str">
        <f>IF(記入用!I2718="","",記入用!I2718)</f>
        <v/>
      </c>
      <c r="K2718" s="28" t="str">
        <f>IF(記入用!J2718="","",ROUNDDOWN(記入用!J2718,0))</f>
        <v/>
      </c>
      <c r="M2718" s="28" t="str">
        <f>IF(記入用!K2718="","",記入用!K2718)</f>
        <v/>
      </c>
      <c r="O2718" s="28" t="str">
        <f>IF(記入用!M2718="","",記入用!M2718)</f>
        <v/>
      </c>
      <c r="Q2718" s="28" t="str">
        <f>IF(記入用!L2718="","",記入用!L2718)</f>
        <v/>
      </c>
      <c r="S2718" s="28" t="str">
        <f>IF(記入用!N2718="","",ROUNDUP(記入用!N2718,1))</f>
        <v/>
      </c>
      <c r="U2718" s="28" t="str">
        <f>IF(記入用!O2718="","",ROUNDDOWN(記入用!O2718,0))</f>
        <v/>
      </c>
      <c r="W2718" s="28" t="str">
        <f>IF(記入用!P2718="","",ROUNDDOWN(記入用!P2718,0))</f>
        <v/>
      </c>
    </row>
    <row r="2719" spans="1:23">
      <c r="A2719" s="28" t="str">
        <f>IF(記入用!A2719="","",記入用!A2719)</f>
        <v/>
      </c>
      <c r="B2719" s="28" t="str">
        <f>IF(記入用!B2719="","",記入用!B2719)</f>
        <v/>
      </c>
      <c r="C2719" s="28" t="str">
        <f>IF(記入用!C2719="","",記入用!C2719)</f>
        <v/>
      </c>
      <c r="D2719" s="28" t="str">
        <f>IF(記入用!D2719="","",記入用!D2719)</f>
        <v/>
      </c>
      <c r="E2719" s="28" t="str">
        <f>IF(記入用!E2719="","",記入用!E2719)</f>
        <v/>
      </c>
      <c r="F2719" s="28" t="str">
        <f>IF(記入用!F2719="","",記入用!F2719)</f>
        <v/>
      </c>
      <c r="G2719" s="28" t="str">
        <f>IF(OR(記入用!G2719=0,記入用!H2719=0),"",ROUND((記入用!G2719+記入用!H2719)/2,0))</f>
        <v/>
      </c>
      <c r="I2719" s="28" t="str">
        <f>IF(記入用!I2719="","",記入用!I2719)</f>
        <v/>
      </c>
      <c r="K2719" s="28" t="str">
        <f>IF(記入用!J2719="","",ROUNDDOWN(記入用!J2719,0))</f>
        <v/>
      </c>
      <c r="M2719" s="28" t="str">
        <f>IF(記入用!K2719="","",記入用!K2719)</f>
        <v/>
      </c>
      <c r="O2719" s="28" t="str">
        <f>IF(記入用!M2719="","",記入用!M2719)</f>
        <v/>
      </c>
      <c r="Q2719" s="28" t="str">
        <f>IF(記入用!L2719="","",記入用!L2719)</f>
        <v/>
      </c>
      <c r="S2719" s="28" t="str">
        <f>IF(記入用!N2719="","",ROUNDUP(記入用!N2719,1))</f>
        <v/>
      </c>
      <c r="U2719" s="28" t="str">
        <f>IF(記入用!O2719="","",ROUNDDOWN(記入用!O2719,0))</f>
        <v/>
      </c>
      <c r="W2719" s="28" t="str">
        <f>IF(記入用!P2719="","",ROUNDDOWN(記入用!P2719,0))</f>
        <v/>
      </c>
    </row>
    <row r="2720" spans="1:23">
      <c r="A2720" s="28" t="str">
        <f>IF(記入用!A2720="","",記入用!A2720)</f>
        <v/>
      </c>
      <c r="B2720" s="28" t="str">
        <f>IF(記入用!B2720="","",記入用!B2720)</f>
        <v/>
      </c>
      <c r="C2720" s="28" t="str">
        <f>IF(記入用!C2720="","",記入用!C2720)</f>
        <v/>
      </c>
      <c r="D2720" s="28" t="str">
        <f>IF(記入用!D2720="","",記入用!D2720)</f>
        <v/>
      </c>
      <c r="E2720" s="28" t="str">
        <f>IF(記入用!E2720="","",記入用!E2720)</f>
        <v/>
      </c>
      <c r="F2720" s="28" t="str">
        <f>IF(記入用!F2720="","",記入用!F2720)</f>
        <v/>
      </c>
      <c r="G2720" s="28" t="str">
        <f>IF(OR(記入用!G2720=0,記入用!H2720=0),"",ROUND((記入用!G2720+記入用!H2720)/2,0))</f>
        <v/>
      </c>
      <c r="I2720" s="28" t="str">
        <f>IF(記入用!I2720="","",記入用!I2720)</f>
        <v/>
      </c>
      <c r="K2720" s="28" t="str">
        <f>IF(記入用!J2720="","",ROUNDDOWN(記入用!J2720,0))</f>
        <v/>
      </c>
      <c r="M2720" s="28" t="str">
        <f>IF(記入用!K2720="","",記入用!K2720)</f>
        <v/>
      </c>
      <c r="O2720" s="28" t="str">
        <f>IF(記入用!M2720="","",記入用!M2720)</f>
        <v/>
      </c>
      <c r="Q2720" s="28" t="str">
        <f>IF(記入用!L2720="","",記入用!L2720)</f>
        <v/>
      </c>
      <c r="S2720" s="28" t="str">
        <f>IF(記入用!N2720="","",ROUNDUP(記入用!N2720,1))</f>
        <v/>
      </c>
      <c r="U2720" s="28" t="str">
        <f>IF(記入用!O2720="","",ROUNDDOWN(記入用!O2720,0))</f>
        <v/>
      </c>
      <c r="W2720" s="28" t="str">
        <f>IF(記入用!P2720="","",ROUNDDOWN(記入用!P2720,0))</f>
        <v/>
      </c>
    </row>
    <row r="2721" spans="1:23">
      <c r="A2721" s="28" t="str">
        <f>IF(記入用!A2721="","",記入用!A2721)</f>
        <v/>
      </c>
      <c r="B2721" s="28" t="str">
        <f>IF(記入用!B2721="","",記入用!B2721)</f>
        <v/>
      </c>
      <c r="C2721" s="28" t="str">
        <f>IF(記入用!C2721="","",記入用!C2721)</f>
        <v/>
      </c>
      <c r="D2721" s="28" t="str">
        <f>IF(記入用!D2721="","",記入用!D2721)</f>
        <v/>
      </c>
      <c r="E2721" s="28" t="str">
        <f>IF(記入用!E2721="","",記入用!E2721)</f>
        <v/>
      </c>
      <c r="F2721" s="28" t="str">
        <f>IF(記入用!F2721="","",記入用!F2721)</f>
        <v/>
      </c>
      <c r="G2721" s="28" t="str">
        <f>IF(OR(記入用!G2721=0,記入用!H2721=0),"",ROUND((記入用!G2721+記入用!H2721)/2,0))</f>
        <v/>
      </c>
      <c r="I2721" s="28" t="str">
        <f>IF(記入用!I2721="","",記入用!I2721)</f>
        <v/>
      </c>
      <c r="K2721" s="28" t="str">
        <f>IF(記入用!J2721="","",ROUNDDOWN(記入用!J2721,0))</f>
        <v/>
      </c>
      <c r="M2721" s="28" t="str">
        <f>IF(記入用!K2721="","",記入用!K2721)</f>
        <v/>
      </c>
      <c r="O2721" s="28" t="str">
        <f>IF(記入用!M2721="","",記入用!M2721)</f>
        <v/>
      </c>
      <c r="Q2721" s="28" t="str">
        <f>IF(記入用!L2721="","",記入用!L2721)</f>
        <v/>
      </c>
      <c r="S2721" s="28" t="str">
        <f>IF(記入用!N2721="","",ROUNDUP(記入用!N2721,1))</f>
        <v/>
      </c>
      <c r="U2721" s="28" t="str">
        <f>IF(記入用!O2721="","",ROUNDDOWN(記入用!O2721,0))</f>
        <v/>
      </c>
      <c r="W2721" s="28" t="str">
        <f>IF(記入用!P2721="","",ROUNDDOWN(記入用!P2721,0))</f>
        <v/>
      </c>
    </row>
    <row r="2722" spans="1:23">
      <c r="A2722" s="28" t="str">
        <f>IF(記入用!A2722="","",記入用!A2722)</f>
        <v/>
      </c>
      <c r="B2722" s="28" t="str">
        <f>IF(記入用!B2722="","",記入用!B2722)</f>
        <v/>
      </c>
      <c r="C2722" s="28" t="str">
        <f>IF(記入用!C2722="","",記入用!C2722)</f>
        <v/>
      </c>
      <c r="D2722" s="28" t="str">
        <f>IF(記入用!D2722="","",記入用!D2722)</f>
        <v/>
      </c>
      <c r="E2722" s="28" t="str">
        <f>IF(記入用!E2722="","",記入用!E2722)</f>
        <v/>
      </c>
      <c r="F2722" s="28" t="str">
        <f>IF(記入用!F2722="","",記入用!F2722)</f>
        <v/>
      </c>
      <c r="G2722" s="28" t="str">
        <f>IF(OR(記入用!G2722=0,記入用!H2722=0),"",ROUND((記入用!G2722+記入用!H2722)/2,0))</f>
        <v/>
      </c>
      <c r="I2722" s="28" t="str">
        <f>IF(記入用!I2722="","",記入用!I2722)</f>
        <v/>
      </c>
      <c r="K2722" s="28" t="str">
        <f>IF(記入用!J2722="","",ROUNDDOWN(記入用!J2722,0))</f>
        <v/>
      </c>
      <c r="M2722" s="28" t="str">
        <f>IF(記入用!K2722="","",記入用!K2722)</f>
        <v/>
      </c>
      <c r="O2722" s="28" t="str">
        <f>IF(記入用!M2722="","",記入用!M2722)</f>
        <v/>
      </c>
      <c r="Q2722" s="28" t="str">
        <f>IF(記入用!L2722="","",記入用!L2722)</f>
        <v/>
      </c>
      <c r="S2722" s="28" t="str">
        <f>IF(記入用!N2722="","",ROUNDUP(記入用!N2722,1))</f>
        <v/>
      </c>
      <c r="U2722" s="28" t="str">
        <f>IF(記入用!O2722="","",ROUNDDOWN(記入用!O2722,0))</f>
        <v/>
      </c>
      <c r="W2722" s="28" t="str">
        <f>IF(記入用!P2722="","",ROUNDDOWN(記入用!P2722,0))</f>
        <v/>
      </c>
    </row>
    <row r="2723" spans="1:23">
      <c r="A2723" s="28" t="str">
        <f>IF(記入用!A2723="","",記入用!A2723)</f>
        <v/>
      </c>
      <c r="B2723" s="28" t="str">
        <f>IF(記入用!B2723="","",記入用!B2723)</f>
        <v/>
      </c>
      <c r="C2723" s="28" t="str">
        <f>IF(記入用!C2723="","",記入用!C2723)</f>
        <v/>
      </c>
      <c r="D2723" s="28" t="str">
        <f>IF(記入用!D2723="","",記入用!D2723)</f>
        <v/>
      </c>
      <c r="E2723" s="28" t="str">
        <f>IF(記入用!E2723="","",記入用!E2723)</f>
        <v/>
      </c>
      <c r="F2723" s="28" t="str">
        <f>IF(記入用!F2723="","",記入用!F2723)</f>
        <v/>
      </c>
      <c r="G2723" s="28" t="str">
        <f>IF(OR(記入用!G2723=0,記入用!H2723=0),"",ROUND((記入用!G2723+記入用!H2723)/2,0))</f>
        <v/>
      </c>
      <c r="I2723" s="28" t="str">
        <f>IF(記入用!I2723="","",記入用!I2723)</f>
        <v/>
      </c>
      <c r="K2723" s="28" t="str">
        <f>IF(記入用!J2723="","",ROUNDDOWN(記入用!J2723,0))</f>
        <v/>
      </c>
      <c r="M2723" s="28" t="str">
        <f>IF(記入用!K2723="","",記入用!K2723)</f>
        <v/>
      </c>
      <c r="O2723" s="28" t="str">
        <f>IF(記入用!M2723="","",記入用!M2723)</f>
        <v/>
      </c>
      <c r="Q2723" s="28" t="str">
        <f>IF(記入用!L2723="","",記入用!L2723)</f>
        <v/>
      </c>
      <c r="S2723" s="28" t="str">
        <f>IF(記入用!N2723="","",ROUNDUP(記入用!N2723,1))</f>
        <v/>
      </c>
      <c r="U2723" s="28" t="str">
        <f>IF(記入用!O2723="","",ROUNDDOWN(記入用!O2723,0))</f>
        <v/>
      </c>
      <c r="W2723" s="28" t="str">
        <f>IF(記入用!P2723="","",ROUNDDOWN(記入用!P2723,0))</f>
        <v/>
      </c>
    </row>
    <row r="2724" spans="1:23">
      <c r="A2724" s="28" t="str">
        <f>IF(記入用!A2724="","",記入用!A2724)</f>
        <v/>
      </c>
      <c r="B2724" s="28" t="str">
        <f>IF(記入用!B2724="","",記入用!B2724)</f>
        <v/>
      </c>
      <c r="C2724" s="28" t="str">
        <f>IF(記入用!C2724="","",記入用!C2724)</f>
        <v/>
      </c>
      <c r="D2724" s="28" t="str">
        <f>IF(記入用!D2724="","",記入用!D2724)</f>
        <v/>
      </c>
      <c r="E2724" s="28" t="str">
        <f>IF(記入用!E2724="","",記入用!E2724)</f>
        <v/>
      </c>
      <c r="F2724" s="28" t="str">
        <f>IF(記入用!F2724="","",記入用!F2724)</f>
        <v/>
      </c>
      <c r="G2724" s="28" t="str">
        <f>IF(OR(記入用!G2724=0,記入用!H2724=0),"",ROUND((記入用!G2724+記入用!H2724)/2,0))</f>
        <v/>
      </c>
      <c r="I2724" s="28" t="str">
        <f>IF(記入用!I2724="","",記入用!I2724)</f>
        <v/>
      </c>
      <c r="K2724" s="28" t="str">
        <f>IF(記入用!J2724="","",ROUNDDOWN(記入用!J2724,0))</f>
        <v/>
      </c>
      <c r="M2724" s="28" t="str">
        <f>IF(記入用!K2724="","",記入用!K2724)</f>
        <v/>
      </c>
      <c r="O2724" s="28" t="str">
        <f>IF(記入用!M2724="","",記入用!M2724)</f>
        <v/>
      </c>
      <c r="Q2724" s="28" t="str">
        <f>IF(記入用!L2724="","",記入用!L2724)</f>
        <v/>
      </c>
      <c r="S2724" s="28" t="str">
        <f>IF(記入用!N2724="","",ROUNDUP(記入用!N2724,1))</f>
        <v/>
      </c>
      <c r="U2724" s="28" t="str">
        <f>IF(記入用!O2724="","",ROUNDDOWN(記入用!O2724,0))</f>
        <v/>
      </c>
      <c r="W2724" s="28" t="str">
        <f>IF(記入用!P2724="","",ROUNDDOWN(記入用!P2724,0))</f>
        <v/>
      </c>
    </row>
    <row r="2725" spans="1:23">
      <c r="A2725" s="28" t="str">
        <f>IF(記入用!A2725="","",記入用!A2725)</f>
        <v/>
      </c>
      <c r="B2725" s="28" t="str">
        <f>IF(記入用!B2725="","",記入用!B2725)</f>
        <v/>
      </c>
      <c r="C2725" s="28" t="str">
        <f>IF(記入用!C2725="","",記入用!C2725)</f>
        <v/>
      </c>
      <c r="D2725" s="28" t="str">
        <f>IF(記入用!D2725="","",記入用!D2725)</f>
        <v/>
      </c>
      <c r="E2725" s="28" t="str">
        <f>IF(記入用!E2725="","",記入用!E2725)</f>
        <v/>
      </c>
      <c r="F2725" s="28" t="str">
        <f>IF(記入用!F2725="","",記入用!F2725)</f>
        <v/>
      </c>
      <c r="G2725" s="28" t="str">
        <f>IF(OR(記入用!G2725=0,記入用!H2725=0),"",ROUND((記入用!G2725+記入用!H2725)/2,0))</f>
        <v/>
      </c>
      <c r="I2725" s="28" t="str">
        <f>IF(記入用!I2725="","",記入用!I2725)</f>
        <v/>
      </c>
      <c r="K2725" s="28" t="str">
        <f>IF(記入用!J2725="","",ROUNDDOWN(記入用!J2725,0))</f>
        <v/>
      </c>
      <c r="M2725" s="28" t="str">
        <f>IF(記入用!K2725="","",記入用!K2725)</f>
        <v/>
      </c>
      <c r="O2725" s="28" t="str">
        <f>IF(記入用!M2725="","",記入用!M2725)</f>
        <v/>
      </c>
      <c r="Q2725" s="28" t="str">
        <f>IF(記入用!L2725="","",記入用!L2725)</f>
        <v/>
      </c>
      <c r="S2725" s="28" t="str">
        <f>IF(記入用!N2725="","",ROUNDUP(記入用!N2725,1))</f>
        <v/>
      </c>
      <c r="U2725" s="28" t="str">
        <f>IF(記入用!O2725="","",ROUNDDOWN(記入用!O2725,0))</f>
        <v/>
      </c>
      <c r="W2725" s="28" t="str">
        <f>IF(記入用!P2725="","",ROUNDDOWN(記入用!P2725,0))</f>
        <v/>
      </c>
    </row>
    <row r="2726" spans="1:23">
      <c r="A2726" s="28" t="str">
        <f>IF(記入用!A2726="","",記入用!A2726)</f>
        <v/>
      </c>
      <c r="B2726" s="28" t="str">
        <f>IF(記入用!B2726="","",記入用!B2726)</f>
        <v/>
      </c>
      <c r="C2726" s="28" t="str">
        <f>IF(記入用!C2726="","",記入用!C2726)</f>
        <v/>
      </c>
      <c r="D2726" s="28" t="str">
        <f>IF(記入用!D2726="","",記入用!D2726)</f>
        <v/>
      </c>
      <c r="E2726" s="28" t="str">
        <f>IF(記入用!E2726="","",記入用!E2726)</f>
        <v/>
      </c>
      <c r="F2726" s="28" t="str">
        <f>IF(記入用!F2726="","",記入用!F2726)</f>
        <v/>
      </c>
      <c r="G2726" s="28" t="str">
        <f>IF(OR(記入用!G2726=0,記入用!H2726=0),"",ROUND((記入用!G2726+記入用!H2726)/2,0))</f>
        <v/>
      </c>
      <c r="I2726" s="28" t="str">
        <f>IF(記入用!I2726="","",記入用!I2726)</f>
        <v/>
      </c>
      <c r="K2726" s="28" t="str">
        <f>IF(記入用!J2726="","",ROUNDDOWN(記入用!J2726,0))</f>
        <v/>
      </c>
      <c r="M2726" s="28" t="str">
        <f>IF(記入用!K2726="","",記入用!K2726)</f>
        <v/>
      </c>
      <c r="O2726" s="28" t="str">
        <f>IF(記入用!M2726="","",記入用!M2726)</f>
        <v/>
      </c>
      <c r="Q2726" s="28" t="str">
        <f>IF(記入用!L2726="","",記入用!L2726)</f>
        <v/>
      </c>
      <c r="S2726" s="28" t="str">
        <f>IF(記入用!N2726="","",ROUNDUP(記入用!N2726,1))</f>
        <v/>
      </c>
      <c r="U2726" s="28" t="str">
        <f>IF(記入用!O2726="","",ROUNDDOWN(記入用!O2726,0))</f>
        <v/>
      </c>
      <c r="W2726" s="28" t="str">
        <f>IF(記入用!P2726="","",ROUNDDOWN(記入用!P2726,0))</f>
        <v/>
      </c>
    </row>
    <row r="2727" spans="1:23">
      <c r="A2727" s="28" t="str">
        <f>IF(記入用!A2727="","",記入用!A2727)</f>
        <v/>
      </c>
      <c r="B2727" s="28" t="str">
        <f>IF(記入用!B2727="","",記入用!B2727)</f>
        <v/>
      </c>
      <c r="C2727" s="28" t="str">
        <f>IF(記入用!C2727="","",記入用!C2727)</f>
        <v/>
      </c>
      <c r="D2727" s="28" t="str">
        <f>IF(記入用!D2727="","",記入用!D2727)</f>
        <v/>
      </c>
      <c r="E2727" s="28" t="str">
        <f>IF(記入用!E2727="","",記入用!E2727)</f>
        <v/>
      </c>
      <c r="F2727" s="28" t="str">
        <f>IF(記入用!F2727="","",記入用!F2727)</f>
        <v/>
      </c>
      <c r="G2727" s="28" t="str">
        <f>IF(OR(記入用!G2727=0,記入用!H2727=0),"",ROUND((記入用!G2727+記入用!H2727)/2,0))</f>
        <v/>
      </c>
      <c r="I2727" s="28" t="str">
        <f>IF(記入用!I2727="","",記入用!I2727)</f>
        <v/>
      </c>
      <c r="K2727" s="28" t="str">
        <f>IF(記入用!J2727="","",ROUNDDOWN(記入用!J2727,0))</f>
        <v/>
      </c>
      <c r="M2727" s="28" t="str">
        <f>IF(記入用!K2727="","",記入用!K2727)</f>
        <v/>
      </c>
      <c r="O2727" s="28" t="str">
        <f>IF(記入用!M2727="","",記入用!M2727)</f>
        <v/>
      </c>
      <c r="Q2727" s="28" t="str">
        <f>IF(記入用!L2727="","",記入用!L2727)</f>
        <v/>
      </c>
      <c r="S2727" s="28" t="str">
        <f>IF(記入用!N2727="","",ROUNDUP(記入用!N2727,1))</f>
        <v/>
      </c>
      <c r="U2727" s="28" t="str">
        <f>IF(記入用!O2727="","",ROUNDDOWN(記入用!O2727,0))</f>
        <v/>
      </c>
      <c r="W2727" s="28" t="str">
        <f>IF(記入用!P2727="","",ROUNDDOWN(記入用!P2727,0))</f>
        <v/>
      </c>
    </row>
    <row r="2728" spans="1:23">
      <c r="A2728" s="28" t="str">
        <f>IF(記入用!A2728="","",記入用!A2728)</f>
        <v/>
      </c>
      <c r="B2728" s="28" t="str">
        <f>IF(記入用!B2728="","",記入用!B2728)</f>
        <v/>
      </c>
      <c r="C2728" s="28" t="str">
        <f>IF(記入用!C2728="","",記入用!C2728)</f>
        <v/>
      </c>
      <c r="D2728" s="28" t="str">
        <f>IF(記入用!D2728="","",記入用!D2728)</f>
        <v/>
      </c>
      <c r="E2728" s="28" t="str">
        <f>IF(記入用!E2728="","",記入用!E2728)</f>
        <v/>
      </c>
      <c r="F2728" s="28" t="str">
        <f>IF(記入用!F2728="","",記入用!F2728)</f>
        <v/>
      </c>
      <c r="G2728" s="28" t="str">
        <f>IF(OR(記入用!G2728=0,記入用!H2728=0),"",ROUND((記入用!G2728+記入用!H2728)/2,0))</f>
        <v/>
      </c>
      <c r="I2728" s="28" t="str">
        <f>IF(記入用!I2728="","",記入用!I2728)</f>
        <v/>
      </c>
      <c r="K2728" s="28" t="str">
        <f>IF(記入用!J2728="","",ROUNDDOWN(記入用!J2728,0))</f>
        <v/>
      </c>
      <c r="M2728" s="28" t="str">
        <f>IF(記入用!K2728="","",記入用!K2728)</f>
        <v/>
      </c>
      <c r="O2728" s="28" t="str">
        <f>IF(記入用!M2728="","",記入用!M2728)</f>
        <v/>
      </c>
      <c r="Q2728" s="28" t="str">
        <f>IF(記入用!L2728="","",記入用!L2728)</f>
        <v/>
      </c>
      <c r="S2728" s="28" t="str">
        <f>IF(記入用!N2728="","",ROUNDUP(記入用!N2728,1))</f>
        <v/>
      </c>
      <c r="U2728" s="28" t="str">
        <f>IF(記入用!O2728="","",ROUNDDOWN(記入用!O2728,0))</f>
        <v/>
      </c>
      <c r="W2728" s="28" t="str">
        <f>IF(記入用!P2728="","",ROUNDDOWN(記入用!P2728,0))</f>
        <v/>
      </c>
    </row>
    <row r="2729" spans="1:23">
      <c r="A2729" s="28" t="str">
        <f>IF(記入用!A2729="","",記入用!A2729)</f>
        <v/>
      </c>
      <c r="B2729" s="28" t="str">
        <f>IF(記入用!B2729="","",記入用!B2729)</f>
        <v/>
      </c>
      <c r="C2729" s="28" t="str">
        <f>IF(記入用!C2729="","",記入用!C2729)</f>
        <v/>
      </c>
      <c r="D2729" s="28" t="str">
        <f>IF(記入用!D2729="","",記入用!D2729)</f>
        <v/>
      </c>
      <c r="E2729" s="28" t="str">
        <f>IF(記入用!E2729="","",記入用!E2729)</f>
        <v/>
      </c>
      <c r="F2729" s="28" t="str">
        <f>IF(記入用!F2729="","",記入用!F2729)</f>
        <v/>
      </c>
      <c r="G2729" s="28" t="str">
        <f>IF(OR(記入用!G2729=0,記入用!H2729=0),"",ROUND((記入用!G2729+記入用!H2729)/2,0))</f>
        <v/>
      </c>
      <c r="I2729" s="28" t="str">
        <f>IF(記入用!I2729="","",記入用!I2729)</f>
        <v/>
      </c>
      <c r="K2729" s="28" t="str">
        <f>IF(記入用!J2729="","",ROUNDDOWN(記入用!J2729,0))</f>
        <v/>
      </c>
      <c r="M2729" s="28" t="str">
        <f>IF(記入用!K2729="","",記入用!K2729)</f>
        <v/>
      </c>
      <c r="O2729" s="28" t="str">
        <f>IF(記入用!M2729="","",記入用!M2729)</f>
        <v/>
      </c>
      <c r="Q2729" s="28" t="str">
        <f>IF(記入用!L2729="","",記入用!L2729)</f>
        <v/>
      </c>
      <c r="S2729" s="28" t="str">
        <f>IF(記入用!N2729="","",ROUNDUP(記入用!N2729,1))</f>
        <v/>
      </c>
      <c r="U2729" s="28" t="str">
        <f>IF(記入用!O2729="","",ROUNDDOWN(記入用!O2729,0))</f>
        <v/>
      </c>
      <c r="W2729" s="28" t="str">
        <f>IF(記入用!P2729="","",ROUNDDOWN(記入用!P2729,0))</f>
        <v/>
      </c>
    </row>
    <row r="2730" spans="1:23">
      <c r="A2730" s="28" t="str">
        <f>IF(記入用!A2730="","",記入用!A2730)</f>
        <v/>
      </c>
      <c r="B2730" s="28" t="str">
        <f>IF(記入用!B2730="","",記入用!B2730)</f>
        <v/>
      </c>
      <c r="C2730" s="28" t="str">
        <f>IF(記入用!C2730="","",記入用!C2730)</f>
        <v/>
      </c>
      <c r="D2730" s="28" t="str">
        <f>IF(記入用!D2730="","",記入用!D2730)</f>
        <v/>
      </c>
      <c r="E2730" s="28" t="str">
        <f>IF(記入用!E2730="","",記入用!E2730)</f>
        <v/>
      </c>
      <c r="F2730" s="28" t="str">
        <f>IF(記入用!F2730="","",記入用!F2730)</f>
        <v/>
      </c>
      <c r="G2730" s="28" t="str">
        <f>IF(OR(記入用!G2730=0,記入用!H2730=0),"",ROUND((記入用!G2730+記入用!H2730)/2,0))</f>
        <v/>
      </c>
      <c r="I2730" s="28" t="str">
        <f>IF(記入用!I2730="","",記入用!I2730)</f>
        <v/>
      </c>
      <c r="K2730" s="28" t="str">
        <f>IF(記入用!J2730="","",ROUNDDOWN(記入用!J2730,0))</f>
        <v/>
      </c>
      <c r="M2730" s="28" t="str">
        <f>IF(記入用!K2730="","",記入用!K2730)</f>
        <v/>
      </c>
      <c r="O2730" s="28" t="str">
        <f>IF(記入用!M2730="","",記入用!M2730)</f>
        <v/>
      </c>
      <c r="Q2730" s="28" t="str">
        <f>IF(記入用!L2730="","",記入用!L2730)</f>
        <v/>
      </c>
      <c r="S2730" s="28" t="str">
        <f>IF(記入用!N2730="","",ROUNDUP(記入用!N2730,1))</f>
        <v/>
      </c>
      <c r="U2730" s="28" t="str">
        <f>IF(記入用!O2730="","",ROUNDDOWN(記入用!O2730,0))</f>
        <v/>
      </c>
      <c r="W2730" s="28" t="str">
        <f>IF(記入用!P2730="","",ROUNDDOWN(記入用!P2730,0))</f>
        <v/>
      </c>
    </row>
    <row r="2731" spans="1:23">
      <c r="A2731" s="28" t="str">
        <f>IF(記入用!A2731="","",記入用!A2731)</f>
        <v/>
      </c>
      <c r="B2731" s="28" t="str">
        <f>IF(記入用!B2731="","",記入用!B2731)</f>
        <v/>
      </c>
      <c r="C2731" s="28" t="str">
        <f>IF(記入用!C2731="","",記入用!C2731)</f>
        <v/>
      </c>
      <c r="D2731" s="28" t="str">
        <f>IF(記入用!D2731="","",記入用!D2731)</f>
        <v/>
      </c>
      <c r="E2731" s="28" t="str">
        <f>IF(記入用!E2731="","",記入用!E2731)</f>
        <v/>
      </c>
      <c r="F2731" s="28" t="str">
        <f>IF(記入用!F2731="","",記入用!F2731)</f>
        <v/>
      </c>
      <c r="G2731" s="28" t="str">
        <f>IF(OR(記入用!G2731=0,記入用!H2731=0),"",ROUND((記入用!G2731+記入用!H2731)/2,0))</f>
        <v/>
      </c>
      <c r="I2731" s="28" t="str">
        <f>IF(記入用!I2731="","",記入用!I2731)</f>
        <v/>
      </c>
      <c r="K2731" s="28" t="str">
        <f>IF(記入用!J2731="","",ROUNDDOWN(記入用!J2731,0))</f>
        <v/>
      </c>
      <c r="M2731" s="28" t="str">
        <f>IF(記入用!K2731="","",記入用!K2731)</f>
        <v/>
      </c>
      <c r="O2731" s="28" t="str">
        <f>IF(記入用!M2731="","",記入用!M2731)</f>
        <v/>
      </c>
      <c r="Q2731" s="28" t="str">
        <f>IF(記入用!L2731="","",記入用!L2731)</f>
        <v/>
      </c>
      <c r="S2731" s="28" t="str">
        <f>IF(記入用!N2731="","",ROUNDUP(記入用!N2731,1))</f>
        <v/>
      </c>
      <c r="U2731" s="28" t="str">
        <f>IF(記入用!O2731="","",ROUNDDOWN(記入用!O2731,0))</f>
        <v/>
      </c>
      <c r="W2731" s="28" t="str">
        <f>IF(記入用!P2731="","",ROUNDDOWN(記入用!P2731,0))</f>
        <v/>
      </c>
    </row>
    <row r="2732" spans="1:23">
      <c r="A2732" s="28" t="str">
        <f>IF(記入用!A2732="","",記入用!A2732)</f>
        <v/>
      </c>
      <c r="B2732" s="28" t="str">
        <f>IF(記入用!B2732="","",記入用!B2732)</f>
        <v/>
      </c>
      <c r="C2732" s="28" t="str">
        <f>IF(記入用!C2732="","",記入用!C2732)</f>
        <v/>
      </c>
      <c r="D2732" s="28" t="str">
        <f>IF(記入用!D2732="","",記入用!D2732)</f>
        <v/>
      </c>
      <c r="E2732" s="28" t="str">
        <f>IF(記入用!E2732="","",記入用!E2732)</f>
        <v/>
      </c>
      <c r="F2732" s="28" t="str">
        <f>IF(記入用!F2732="","",記入用!F2732)</f>
        <v/>
      </c>
      <c r="G2732" s="28" t="str">
        <f>IF(OR(記入用!G2732=0,記入用!H2732=0),"",ROUND((記入用!G2732+記入用!H2732)/2,0))</f>
        <v/>
      </c>
      <c r="I2732" s="28" t="str">
        <f>IF(記入用!I2732="","",記入用!I2732)</f>
        <v/>
      </c>
      <c r="K2732" s="28" t="str">
        <f>IF(記入用!J2732="","",ROUNDDOWN(記入用!J2732,0))</f>
        <v/>
      </c>
      <c r="M2732" s="28" t="str">
        <f>IF(記入用!K2732="","",記入用!K2732)</f>
        <v/>
      </c>
      <c r="O2732" s="28" t="str">
        <f>IF(記入用!M2732="","",記入用!M2732)</f>
        <v/>
      </c>
      <c r="Q2732" s="28" t="str">
        <f>IF(記入用!L2732="","",記入用!L2732)</f>
        <v/>
      </c>
      <c r="S2732" s="28" t="str">
        <f>IF(記入用!N2732="","",ROUNDUP(記入用!N2732,1))</f>
        <v/>
      </c>
      <c r="U2732" s="28" t="str">
        <f>IF(記入用!O2732="","",ROUNDDOWN(記入用!O2732,0))</f>
        <v/>
      </c>
      <c r="W2732" s="28" t="str">
        <f>IF(記入用!P2732="","",ROUNDDOWN(記入用!P2732,0))</f>
        <v/>
      </c>
    </row>
    <row r="2733" spans="1:23">
      <c r="A2733" s="28" t="str">
        <f>IF(記入用!A2733="","",記入用!A2733)</f>
        <v/>
      </c>
      <c r="B2733" s="28" t="str">
        <f>IF(記入用!B2733="","",記入用!B2733)</f>
        <v/>
      </c>
      <c r="C2733" s="28" t="str">
        <f>IF(記入用!C2733="","",記入用!C2733)</f>
        <v/>
      </c>
      <c r="D2733" s="28" t="str">
        <f>IF(記入用!D2733="","",記入用!D2733)</f>
        <v/>
      </c>
      <c r="E2733" s="28" t="str">
        <f>IF(記入用!E2733="","",記入用!E2733)</f>
        <v/>
      </c>
      <c r="F2733" s="28" t="str">
        <f>IF(記入用!F2733="","",記入用!F2733)</f>
        <v/>
      </c>
      <c r="G2733" s="28" t="str">
        <f>IF(OR(記入用!G2733=0,記入用!H2733=0),"",ROUND((記入用!G2733+記入用!H2733)/2,0))</f>
        <v/>
      </c>
      <c r="I2733" s="28" t="str">
        <f>IF(記入用!I2733="","",記入用!I2733)</f>
        <v/>
      </c>
      <c r="K2733" s="28" t="str">
        <f>IF(記入用!J2733="","",ROUNDDOWN(記入用!J2733,0))</f>
        <v/>
      </c>
      <c r="M2733" s="28" t="str">
        <f>IF(記入用!K2733="","",記入用!K2733)</f>
        <v/>
      </c>
      <c r="O2733" s="28" t="str">
        <f>IF(記入用!M2733="","",記入用!M2733)</f>
        <v/>
      </c>
      <c r="Q2733" s="28" t="str">
        <f>IF(記入用!L2733="","",記入用!L2733)</f>
        <v/>
      </c>
      <c r="S2733" s="28" t="str">
        <f>IF(記入用!N2733="","",ROUNDUP(記入用!N2733,1))</f>
        <v/>
      </c>
      <c r="U2733" s="28" t="str">
        <f>IF(記入用!O2733="","",ROUNDDOWN(記入用!O2733,0))</f>
        <v/>
      </c>
      <c r="W2733" s="28" t="str">
        <f>IF(記入用!P2733="","",ROUNDDOWN(記入用!P2733,0))</f>
        <v/>
      </c>
    </row>
    <row r="2734" spans="1:23">
      <c r="A2734" s="28" t="str">
        <f>IF(記入用!A2734="","",記入用!A2734)</f>
        <v/>
      </c>
      <c r="B2734" s="28" t="str">
        <f>IF(記入用!B2734="","",記入用!B2734)</f>
        <v/>
      </c>
      <c r="C2734" s="28" t="str">
        <f>IF(記入用!C2734="","",記入用!C2734)</f>
        <v/>
      </c>
      <c r="D2734" s="28" t="str">
        <f>IF(記入用!D2734="","",記入用!D2734)</f>
        <v/>
      </c>
      <c r="E2734" s="28" t="str">
        <f>IF(記入用!E2734="","",記入用!E2734)</f>
        <v/>
      </c>
      <c r="F2734" s="28" t="str">
        <f>IF(記入用!F2734="","",記入用!F2734)</f>
        <v/>
      </c>
      <c r="G2734" s="28" t="str">
        <f>IF(OR(記入用!G2734=0,記入用!H2734=0),"",ROUND((記入用!G2734+記入用!H2734)/2,0))</f>
        <v/>
      </c>
      <c r="I2734" s="28" t="str">
        <f>IF(記入用!I2734="","",記入用!I2734)</f>
        <v/>
      </c>
      <c r="K2734" s="28" t="str">
        <f>IF(記入用!J2734="","",ROUNDDOWN(記入用!J2734,0))</f>
        <v/>
      </c>
      <c r="M2734" s="28" t="str">
        <f>IF(記入用!K2734="","",記入用!K2734)</f>
        <v/>
      </c>
      <c r="O2734" s="28" t="str">
        <f>IF(記入用!M2734="","",記入用!M2734)</f>
        <v/>
      </c>
      <c r="Q2734" s="28" t="str">
        <f>IF(記入用!L2734="","",記入用!L2734)</f>
        <v/>
      </c>
      <c r="S2734" s="28" t="str">
        <f>IF(記入用!N2734="","",ROUNDUP(記入用!N2734,1))</f>
        <v/>
      </c>
      <c r="U2734" s="28" t="str">
        <f>IF(記入用!O2734="","",ROUNDDOWN(記入用!O2734,0))</f>
        <v/>
      </c>
      <c r="W2734" s="28" t="str">
        <f>IF(記入用!P2734="","",ROUNDDOWN(記入用!P2734,0))</f>
        <v/>
      </c>
    </row>
    <row r="2735" spans="1:23">
      <c r="A2735" s="28" t="str">
        <f>IF(記入用!A2735="","",記入用!A2735)</f>
        <v/>
      </c>
      <c r="B2735" s="28" t="str">
        <f>IF(記入用!B2735="","",記入用!B2735)</f>
        <v/>
      </c>
      <c r="C2735" s="28" t="str">
        <f>IF(記入用!C2735="","",記入用!C2735)</f>
        <v/>
      </c>
      <c r="D2735" s="28" t="str">
        <f>IF(記入用!D2735="","",記入用!D2735)</f>
        <v/>
      </c>
      <c r="E2735" s="28" t="str">
        <f>IF(記入用!E2735="","",記入用!E2735)</f>
        <v/>
      </c>
      <c r="F2735" s="28" t="str">
        <f>IF(記入用!F2735="","",記入用!F2735)</f>
        <v/>
      </c>
      <c r="G2735" s="28" t="str">
        <f>IF(OR(記入用!G2735=0,記入用!H2735=0),"",ROUND((記入用!G2735+記入用!H2735)/2,0))</f>
        <v/>
      </c>
      <c r="I2735" s="28" t="str">
        <f>IF(記入用!I2735="","",記入用!I2735)</f>
        <v/>
      </c>
      <c r="K2735" s="28" t="str">
        <f>IF(記入用!J2735="","",ROUNDDOWN(記入用!J2735,0))</f>
        <v/>
      </c>
      <c r="M2735" s="28" t="str">
        <f>IF(記入用!K2735="","",記入用!K2735)</f>
        <v/>
      </c>
      <c r="O2735" s="28" t="str">
        <f>IF(記入用!M2735="","",記入用!M2735)</f>
        <v/>
      </c>
      <c r="Q2735" s="28" t="str">
        <f>IF(記入用!L2735="","",記入用!L2735)</f>
        <v/>
      </c>
      <c r="S2735" s="28" t="str">
        <f>IF(記入用!N2735="","",ROUNDUP(記入用!N2735,1))</f>
        <v/>
      </c>
      <c r="U2735" s="28" t="str">
        <f>IF(記入用!O2735="","",ROUNDDOWN(記入用!O2735,0))</f>
        <v/>
      </c>
      <c r="W2735" s="28" t="str">
        <f>IF(記入用!P2735="","",ROUNDDOWN(記入用!P2735,0))</f>
        <v/>
      </c>
    </row>
    <row r="2736" spans="1:23">
      <c r="A2736" s="28" t="str">
        <f>IF(記入用!A2736="","",記入用!A2736)</f>
        <v/>
      </c>
      <c r="B2736" s="28" t="str">
        <f>IF(記入用!B2736="","",記入用!B2736)</f>
        <v/>
      </c>
      <c r="C2736" s="28" t="str">
        <f>IF(記入用!C2736="","",記入用!C2736)</f>
        <v/>
      </c>
      <c r="D2736" s="28" t="str">
        <f>IF(記入用!D2736="","",記入用!D2736)</f>
        <v/>
      </c>
      <c r="E2736" s="28" t="str">
        <f>IF(記入用!E2736="","",記入用!E2736)</f>
        <v/>
      </c>
      <c r="F2736" s="28" t="str">
        <f>IF(記入用!F2736="","",記入用!F2736)</f>
        <v/>
      </c>
      <c r="G2736" s="28" t="str">
        <f>IF(OR(記入用!G2736=0,記入用!H2736=0),"",ROUND((記入用!G2736+記入用!H2736)/2,0))</f>
        <v/>
      </c>
      <c r="I2736" s="28" t="str">
        <f>IF(記入用!I2736="","",記入用!I2736)</f>
        <v/>
      </c>
      <c r="K2736" s="28" t="str">
        <f>IF(記入用!J2736="","",ROUNDDOWN(記入用!J2736,0))</f>
        <v/>
      </c>
      <c r="M2736" s="28" t="str">
        <f>IF(記入用!K2736="","",記入用!K2736)</f>
        <v/>
      </c>
      <c r="O2736" s="28" t="str">
        <f>IF(記入用!M2736="","",記入用!M2736)</f>
        <v/>
      </c>
      <c r="Q2736" s="28" t="str">
        <f>IF(記入用!L2736="","",記入用!L2736)</f>
        <v/>
      </c>
      <c r="S2736" s="28" t="str">
        <f>IF(記入用!N2736="","",ROUNDUP(記入用!N2736,1))</f>
        <v/>
      </c>
      <c r="U2736" s="28" t="str">
        <f>IF(記入用!O2736="","",ROUNDDOWN(記入用!O2736,0))</f>
        <v/>
      </c>
      <c r="W2736" s="28" t="str">
        <f>IF(記入用!P2736="","",ROUNDDOWN(記入用!P2736,0))</f>
        <v/>
      </c>
    </row>
    <row r="2737" spans="1:23">
      <c r="A2737" s="28" t="str">
        <f>IF(記入用!A2737="","",記入用!A2737)</f>
        <v/>
      </c>
      <c r="B2737" s="28" t="str">
        <f>IF(記入用!B2737="","",記入用!B2737)</f>
        <v/>
      </c>
      <c r="C2737" s="28" t="str">
        <f>IF(記入用!C2737="","",記入用!C2737)</f>
        <v/>
      </c>
      <c r="D2737" s="28" t="str">
        <f>IF(記入用!D2737="","",記入用!D2737)</f>
        <v/>
      </c>
      <c r="E2737" s="28" t="str">
        <f>IF(記入用!E2737="","",記入用!E2737)</f>
        <v/>
      </c>
      <c r="F2737" s="28" t="str">
        <f>IF(記入用!F2737="","",記入用!F2737)</f>
        <v/>
      </c>
      <c r="G2737" s="28" t="str">
        <f>IF(OR(記入用!G2737=0,記入用!H2737=0),"",ROUND((記入用!G2737+記入用!H2737)/2,0))</f>
        <v/>
      </c>
      <c r="I2737" s="28" t="str">
        <f>IF(記入用!I2737="","",記入用!I2737)</f>
        <v/>
      </c>
      <c r="K2737" s="28" t="str">
        <f>IF(記入用!J2737="","",ROUNDDOWN(記入用!J2737,0))</f>
        <v/>
      </c>
      <c r="M2737" s="28" t="str">
        <f>IF(記入用!K2737="","",記入用!K2737)</f>
        <v/>
      </c>
      <c r="O2737" s="28" t="str">
        <f>IF(記入用!M2737="","",記入用!M2737)</f>
        <v/>
      </c>
      <c r="Q2737" s="28" t="str">
        <f>IF(記入用!L2737="","",記入用!L2737)</f>
        <v/>
      </c>
      <c r="S2737" s="28" t="str">
        <f>IF(記入用!N2737="","",ROUNDUP(記入用!N2737,1))</f>
        <v/>
      </c>
      <c r="U2737" s="28" t="str">
        <f>IF(記入用!O2737="","",ROUNDDOWN(記入用!O2737,0))</f>
        <v/>
      </c>
      <c r="W2737" s="28" t="str">
        <f>IF(記入用!P2737="","",ROUNDDOWN(記入用!P2737,0))</f>
        <v/>
      </c>
    </row>
    <row r="2738" spans="1:23">
      <c r="A2738" s="28" t="str">
        <f>IF(記入用!A2738="","",記入用!A2738)</f>
        <v/>
      </c>
      <c r="B2738" s="28" t="str">
        <f>IF(記入用!B2738="","",記入用!B2738)</f>
        <v/>
      </c>
      <c r="C2738" s="28" t="str">
        <f>IF(記入用!C2738="","",記入用!C2738)</f>
        <v/>
      </c>
      <c r="D2738" s="28" t="str">
        <f>IF(記入用!D2738="","",記入用!D2738)</f>
        <v/>
      </c>
      <c r="E2738" s="28" t="str">
        <f>IF(記入用!E2738="","",記入用!E2738)</f>
        <v/>
      </c>
      <c r="F2738" s="28" t="str">
        <f>IF(記入用!F2738="","",記入用!F2738)</f>
        <v/>
      </c>
      <c r="G2738" s="28" t="str">
        <f>IF(OR(記入用!G2738=0,記入用!H2738=0),"",ROUND((記入用!G2738+記入用!H2738)/2,0))</f>
        <v/>
      </c>
      <c r="I2738" s="28" t="str">
        <f>IF(記入用!I2738="","",記入用!I2738)</f>
        <v/>
      </c>
      <c r="K2738" s="28" t="str">
        <f>IF(記入用!J2738="","",ROUNDDOWN(記入用!J2738,0))</f>
        <v/>
      </c>
      <c r="M2738" s="28" t="str">
        <f>IF(記入用!K2738="","",記入用!K2738)</f>
        <v/>
      </c>
      <c r="O2738" s="28" t="str">
        <f>IF(記入用!M2738="","",記入用!M2738)</f>
        <v/>
      </c>
      <c r="Q2738" s="28" t="str">
        <f>IF(記入用!L2738="","",記入用!L2738)</f>
        <v/>
      </c>
      <c r="S2738" s="28" t="str">
        <f>IF(記入用!N2738="","",ROUNDUP(記入用!N2738,1))</f>
        <v/>
      </c>
      <c r="U2738" s="28" t="str">
        <f>IF(記入用!O2738="","",ROUNDDOWN(記入用!O2738,0))</f>
        <v/>
      </c>
      <c r="W2738" s="28" t="str">
        <f>IF(記入用!P2738="","",ROUNDDOWN(記入用!P2738,0))</f>
        <v/>
      </c>
    </row>
    <row r="2739" spans="1:23">
      <c r="A2739" s="28" t="str">
        <f>IF(記入用!A2739="","",記入用!A2739)</f>
        <v/>
      </c>
      <c r="B2739" s="28" t="str">
        <f>IF(記入用!B2739="","",記入用!B2739)</f>
        <v/>
      </c>
      <c r="C2739" s="28" t="str">
        <f>IF(記入用!C2739="","",記入用!C2739)</f>
        <v/>
      </c>
      <c r="D2739" s="28" t="str">
        <f>IF(記入用!D2739="","",記入用!D2739)</f>
        <v/>
      </c>
      <c r="E2739" s="28" t="str">
        <f>IF(記入用!E2739="","",記入用!E2739)</f>
        <v/>
      </c>
      <c r="F2739" s="28" t="str">
        <f>IF(記入用!F2739="","",記入用!F2739)</f>
        <v/>
      </c>
      <c r="G2739" s="28" t="str">
        <f>IF(OR(記入用!G2739=0,記入用!H2739=0),"",ROUND((記入用!G2739+記入用!H2739)/2,0))</f>
        <v/>
      </c>
      <c r="I2739" s="28" t="str">
        <f>IF(記入用!I2739="","",記入用!I2739)</f>
        <v/>
      </c>
      <c r="K2739" s="28" t="str">
        <f>IF(記入用!J2739="","",ROUNDDOWN(記入用!J2739,0))</f>
        <v/>
      </c>
      <c r="M2739" s="28" t="str">
        <f>IF(記入用!K2739="","",記入用!K2739)</f>
        <v/>
      </c>
      <c r="O2739" s="28" t="str">
        <f>IF(記入用!M2739="","",記入用!M2739)</f>
        <v/>
      </c>
      <c r="Q2739" s="28" t="str">
        <f>IF(記入用!L2739="","",記入用!L2739)</f>
        <v/>
      </c>
      <c r="S2739" s="28" t="str">
        <f>IF(記入用!N2739="","",ROUNDUP(記入用!N2739,1))</f>
        <v/>
      </c>
      <c r="U2739" s="28" t="str">
        <f>IF(記入用!O2739="","",ROUNDDOWN(記入用!O2739,0))</f>
        <v/>
      </c>
      <c r="W2739" s="28" t="str">
        <f>IF(記入用!P2739="","",ROUNDDOWN(記入用!P2739,0))</f>
        <v/>
      </c>
    </row>
    <row r="2740" spans="1:23">
      <c r="A2740" s="28" t="str">
        <f>IF(記入用!A2740="","",記入用!A2740)</f>
        <v/>
      </c>
      <c r="B2740" s="28" t="str">
        <f>IF(記入用!B2740="","",記入用!B2740)</f>
        <v/>
      </c>
      <c r="C2740" s="28" t="str">
        <f>IF(記入用!C2740="","",記入用!C2740)</f>
        <v/>
      </c>
      <c r="D2740" s="28" t="str">
        <f>IF(記入用!D2740="","",記入用!D2740)</f>
        <v/>
      </c>
      <c r="E2740" s="28" t="str">
        <f>IF(記入用!E2740="","",記入用!E2740)</f>
        <v/>
      </c>
      <c r="F2740" s="28" t="str">
        <f>IF(記入用!F2740="","",記入用!F2740)</f>
        <v/>
      </c>
      <c r="G2740" s="28" t="str">
        <f>IF(OR(記入用!G2740=0,記入用!H2740=0),"",ROUND((記入用!G2740+記入用!H2740)/2,0))</f>
        <v/>
      </c>
      <c r="I2740" s="28" t="str">
        <f>IF(記入用!I2740="","",記入用!I2740)</f>
        <v/>
      </c>
      <c r="K2740" s="28" t="str">
        <f>IF(記入用!J2740="","",ROUNDDOWN(記入用!J2740,0))</f>
        <v/>
      </c>
      <c r="M2740" s="28" t="str">
        <f>IF(記入用!K2740="","",記入用!K2740)</f>
        <v/>
      </c>
      <c r="O2740" s="28" t="str">
        <f>IF(記入用!M2740="","",記入用!M2740)</f>
        <v/>
      </c>
      <c r="Q2740" s="28" t="str">
        <f>IF(記入用!L2740="","",記入用!L2740)</f>
        <v/>
      </c>
      <c r="S2740" s="28" t="str">
        <f>IF(記入用!N2740="","",ROUNDUP(記入用!N2740,1))</f>
        <v/>
      </c>
      <c r="U2740" s="28" t="str">
        <f>IF(記入用!O2740="","",ROUNDDOWN(記入用!O2740,0))</f>
        <v/>
      </c>
      <c r="W2740" s="28" t="str">
        <f>IF(記入用!P2740="","",ROUNDDOWN(記入用!P2740,0))</f>
        <v/>
      </c>
    </row>
    <row r="2741" spans="1:23">
      <c r="A2741" s="28" t="str">
        <f>IF(記入用!A2741="","",記入用!A2741)</f>
        <v/>
      </c>
      <c r="B2741" s="28" t="str">
        <f>IF(記入用!B2741="","",記入用!B2741)</f>
        <v/>
      </c>
      <c r="C2741" s="28" t="str">
        <f>IF(記入用!C2741="","",記入用!C2741)</f>
        <v/>
      </c>
      <c r="D2741" s="28" t="str">
        <f>IF(記入用!D2741="","",記入用!D2741)</f>
        <v/>
      </c>
      <c r="E2741" s="28" t="str">
        <f>IF(記入用!E2741="","",記入用!E2741)</f>
        <v/>
      </c>
      <c r="F2741" s="28" t="str">
        <f>IF(記入用!F2741="","",記入用!F2741)</f>
        <v/>
      </c>
      <c r="G2741" s="28" t="str">
        <f>IF(OR(記入用!G2741=0,記入用!H2741=0),"",ROUND((記入用!G2741+記入用!H2741)/2,0))</f>
        <v/>
      </c>
      <c r="I2741" s="28" t="str">
        <f>IF(記入用!I2741="","",記入用!I2741)</f>
        <v/>
      </c>
      <c r="K2741" s="28" t="str">
        <f>IF(記入用!J2741="","",ROUNDDOWN(記入用!J2741,0))</f>
        <v/>
      </c>
      <c r="M2741" s="28" t="str">
        <f>IF(記入用!K2741="","",記入用!K2741)</f>
        <v/>
      </c>
      <c r="O2741" s="28" t="str">
        <f>IF(記入用!M2741="","",記入用!M2741)</f>
        <v/>
      </c>
      <c r="Q2741" s="28" t="str">
        <f>IF(記入用!L2741="","",記入用!L2741)</f>
        <v/>
      </c>
      <c r="S2741" s="28" t="str">
        <f>IF(記入用!N2741="","",ROUNDUP(記入用!N2741,1))</f>
        <v/>
      </c>
      <c r="U2741" s="28" t="str">
        <f>IF(記入用!O2741="","",ROUNDDOWN(記入用!O2741,0))</f>
        <v/>
      </c>
      <c r="W2741" s="28" t="str">
        <f>IF(記入用!P2741="","",ROUNDDOWN(記入用!P2741,0))</f>
        <v/>
      </c>
    </row>
    <row r="2742" spans="1:23">
      <c r="A2742" s="28" t="str">
        <f>IF(記入用!A2742="","",記入用!A2742)</f>
        <v/>
      </c>
      <c r="B2742" s="28" t="str">
        <f>IF(記入用!B2742="","",記入用!B2742)</f>
        <v/>
      </c>
      <c r="C2742" s="28" t="str">
        <f>IF(記入用!C2742="","",記入用!C2742)</f>
        <v/>
      </c>
      <c r="D2742" s="28" t="str">
        <f>IF(記入用!D2742="","",記入用!D2742)</f>
        <v/>
      </c>
      <c r="E2742" s="28" t="str">
        <f>IF(記入用!E2742="","",記入用!E2742)</f>
        <v/>
      </c>
      <c r="F2742" s="28" t="str">
        <f>IF(記入用!F2742="","",記入用!F2742)</f>
        <v/>
      </c>
      <c r="G2742" s="28" t="str">
        <f>IF(OR(記入用!G2742=0,記入用!H2742=0),"",ROUND((記入用!G2742+記入用!H2742)/2,0))</f>
        <v/>
      </c>
      <c r="I2742" s="28" t="str">
        <f>IF(記入用!I2742="","",記入用!I2742)</f>
        <v/>
      </c>
      <c r="K2742" s="28" t="str">
        <f>IF(記入用!J2742="","",ROUNDDOWN(記入用!J2742,0))</f>
        <v/>
      </c>
      <c r="M2742" s="28" t="str">
        <f>IF(記入用!K2742="","",記入用!K2742)</f>
        <v/>
      </c>
      <c r="O2742" s="28" t="str">
        <f>IF(記入用!M2742="","",記入用!M2742)</f>
        <v/>
      </c>
      <c r="Q2742" s="28" t="str">
        <f>IF(記入用!L2742="","",記入用!L2742)</f>
        <v/>
      </c>
      <c r="S2742" s="28" t="str">
        <f>IF(記入用!N2742="","",ROUNDUP(記入用!N2742,1))</f>
        <v/>
      </c>
      <c r="U2742" s="28" t="str">
        <f>IF(記入用!O2742="","",ROUNDDOWN(記入用!O2742,0))</f>
        <v/>
      </c>
      <c r="W2742" s="28" t="str">
        <f>IF(記入用!P2742="","",ROUNDDOWN(記入用!P2742,0))</f>
        <v/>
      </c>
    </row>
    <row r="2743" spans="1:23">
      <c r="A2743" s="28" t="str">
        <f>IF(記入用!A2743="","",記入用!A2743)</f>
        <v/>
      </c>
      <c r="B2743" s="28" t="str">
        <f>IF(記入用!B2743="","",記入用!B2743)</f>
        <v/>
      </c>
      <c r="C2743" s="28" t="str">
        <f>IF(記入用!C2743="","",記入用!C2743)</f>
        <v/>
      </c>
      <c r="D2743" s="28" t="str">
        <f>IF(記入用!D2743="","",記入用!D2743)</f>
        <v/>
      </c>
      <c r="E2743" s="28" t="str">
        <f>IF(記入用!E2743="","",記入用!E2743)</f>
        <v/>
      </c>
      <c r="F2743" s="28" t="str">
        <f>IF(記入用!F2743="","",記入用!F2743)</f>
        <v/>
      </c>
      <c r="G2743" s="28" t="str">
        <f>IF(OR(記入用!G2743=0,記入用!H2743=0),"",ROUND((記入用!G2743+記入用!H2743)/2,0))</f>
        <v/>
      </c>
      <c r="I2743" s="28" t="str">
        <f>IF(記入用!I2743="","",記入用!I2743)</f>
        <v/>
      </c>
      <c r="K2743" s="28" t="str">
        <f>IF(記入用!J2743="","",ROUNDDOWN(記入用!J2743,0))</f>
        <v/>
      </c>
      <c r="M2743" s="28" t="str">
        <f>IF(記入用!K2743="","",記入用!K2743)</f>
        <v/>
      </c>
      <c r="O2743" s="28" t="str">
        <f>IF(記入用!M2743="","",記入用!M2743)</f>
        <v/>
      </c>
      <c r="Q2743" s="28" t="str">
        <f>IF(記入用!L2743="","",記入用!L2743)</f>
        <v/>
      </c>
      <c r="S2743" s="28" t="str">
        <f>IF(記入用!N2743="","",ROUNDUP(記入用!N2743,1))</f>
        <v/>
      </c>
      <c r="U2743" s="28" t="str">
        <f>IF(記入用!O2743="","",ROUNDDOWN(記入用!O2743,0))</f>
        <v/>
      </c>
      <c r="W2743" s="28" t="str">
        <f>IF(記入用!P2743="","",ROUNDDOWN(記入用!P2743,0))</f>
        <v/>
      </c>
    </row>
    <row r="2744" spans="1:23">
      <c r="A2744" s="28" t="str">
        <f>IF(記入用!A2744="","",記入用!A2744)</f>
        <v/>
      </c>
      <c r="B2744" s="28" t="str">
        <f>IF(記入用!B2744="","",記入用!B2744)</f>
        <v/>
      </c>
      <c r="C2744" s="28" t="str">
        <f>IF(記入用!C2744="","",記入用!C2744)</f>
        <v/>
      </c>
      <c r="D2744" s="28" t="str">
        <f>IF(記入用!D2744="","",記入用!D2744)</f>
        <v/>
      </c>
      <c r="E2744" s="28" t="str">
        <f>IF(記入用!E2744="","",記入用!E2744)</f>
        <v/>
      </c>
      <c r="F2744" s="28" t="str">
        <f>IF(記入用!F2744="","",記入用!F2744)</f>
        <v/>
      </c>
      <c r="G2744" s="28" t="str">
        <f>IF(OR(記入用!G2744=0,記入用!H2744=0),"",ROUND((記入用!G2744+記入用!H2744)/2,0))</f>
        <v/>
      </c>
      <c r="I2744" s="28" t="str">
        <f>IF(記入用!I2744="","",記入用!I2744)</f>
        <v/>
      </c>
      <c r="K2744" s="28" t="str">
        <f>IF(記入用!J2744="","",ROUNDDOWN(記入用!J2744,0))</f>
        <v/>
      </c>
      <c r="M2744" s="28" t="str">
        <f>IF(記入用!K2744="","",記入用!K2744)</f>
        <v/>
      </c>
      <c r="O2744" s="28" t="str">
        <f>IF(記入用!M2744="","",記入用!M2744)</f>
        <v/>
      </c>
      <c r="Q2744" s="28" t="str">
        <f>IF(記入用!L2744="","",記入用!L2744)</f>
        <v/>
      </c>
      <c r="S2744" s="28" t="str">
        <f>IF(記入用!N2744="","",ROUNDUP(記入用!N2744,1))</f>
        <v/>
      </c>
      <c r="U2744" s="28" t="str">
        <f>IF(記入用!O2744="","",ROUNDDOWN(記入用!O2744,0))</f>
        <v/>
      </c>
      <c r="W2744" s="28" t="str">
        <f>IF(記入用!P2744="","",ROUNDDOWN(記入用!P2744,0))</f>
        <v/>
      </c>
    </row>
    <row r="2745" spans="1:23">
      <c r="A2745" s="28" t="str">
        <f>IF(記入用!A2745="","",記入用!A2745)</f>
        <v/>
      </c>
      <c r="B2745" s="28" t="str">
        <f>IF(記入用!B2745="","",記入用!B2745)</f>
        <v/>
      </c>
      <c r="C2745" s="28" t="str">
        <f>IF(記入用!C2745="","",記入用!C2745)</f>
        <v/>
      </c>
      <c r="D2745" s="28" t="str">
        <f>IF(記入用!D2745="","",記入用!D2745)</f>
        <v/>
      </c>
      <c r="E2745" s="28" t="str">
        <f>IF(記入用!E2745="","",記入用!E2745)</f>
        <v/>
      </c>
      <c r="F2745" s="28" t="str">
        <f>IF(記入用!F2745="","",記入用!F2745)</f>
        <v/>
      </c>
      <c r="G2745" s="28" t="str">
        <f>IF(OR(記入用!G2745=0,記入用!H2745=0),"",ROUND((記入用!G2745+記入用!H2745)/2,0))</f>
        <v/>
      </c>
      <c r="I2745" s="28" t="str">
        <f>IF(記入用!I2745="","",記入用!I2745)</f>
        <v/>
      </c>
      <c r="K2745" s="28" t="str">
        <f>IF(記入用!J2745="","",ROUNDDOWN(記入用!J2745,0))</f>
        <v/>
      </c>
      <c r="M2745" s="28" t="str">
        <f>IF(記入用!K2745="","",記入用!K2745)</f>
        <v/>
      </c>
      <c r="O2745" s="28" t="str">
        <f>IF(記入用!M2745="","",記入用!M2745)</f>
        <v/>
      </c>
      <c r="Q2745" s="28" t="str">
        <f>IF(記入用!L2745="","",記入用!L2745)</f>
        <v/>
      </c>
      <c r="S2745" s="28" t="str">
        <f>IF(記入用!N2745="","",ROUNDUP(記入用!N2745,1))</f>
        <v/>
      </c>
      <c r="U2745" s="28" t="str">
        <f>IF(記入用!O2745="","",ROUNDDOWN(記入用!O2745,0))</f>
        <v/>
      </c>
      <c r="W2745" s="28" t="str">
        <f>IF(記入用!P2745="","",ROUNDDOWN(記入用!P2745,0))</f>
        <v/>
      </c>
    </row>
    <row r="2746" spans="1:23">
      <c r="A2746" s="28" t="str">
        <f>IF(記入用!A2746="","",記入用!A2746)</f>
        <v/>
      </c>
      <c r="B2746" s="28" t="str">
        <f>IF(記入用!B2746="","",記入用!B2746)</f>
        <v/>
      </c>
      <c r="C2746" s="28" t="str">
        <f>IF(記入用!C2746="","",記入用!C2746)</f>
        <v/>
      </c>
      <c r="D2746" s="28" t="str">
        <f>IF(記入用!D2746="","",記入用!D2746)</f>
        <v/>
      </c>
      <c r="E2746" s="28" t="str">
        <f>IF(記入用!E2746="","",記入用!E2746)</f>
        <v/>
      </c>
      <c r="F2746" s="28" t="str">
        <f>IF(記入用!F2746="","",記入用!F2746)</f>
        <v/>
      </c>
      <c r="G2746" s="28" t="str">
        <f>IF(OR(記入用!G2746=0,記入用!H2746=0),"",ROUND((記入用!G2746+記入用!H2746)/2,0))</f>
        <v/>
      </c>
      <c r="I2746" s="28" t="str">
        <f>IF(記入用!I2746="","",記入用!I2746)</f>
        <v/>
      </c>
      <c r="K2746" s="28" t="str">
        <f>IF(記入用!J2746="","",ROUNDDOWN(記入用!J2746,0))</f>
        <v/>
      </c>
      <c r="M2746" s="28" t="str">
        <f>IF(記入用!K2746="","",記入用!K2746)</f>
        <v/>
      </c>
      <c r="O2746" s="28" t="str">
        <f>IF(記入用!M2746="","",記入用!M2746)</f>
        <v/>
      </c>
      <c r="Q2746" s="28" t="str">
        <f>IF(記入用!L2746="","",記入用!L2746)</f>
        <v/>
      </c>
      <c r="S2746" s="28" t="str">
        <f>IF(記入用!N2746="","",ROUNDUP(記入用!N2746,1))</f>
        <v/>
      </c>
      <c r="U2746" s="28" t="str">
        <f>IF(記入用!O2746="","",ROUNDDOWN(記入用!O2746,0))</f>
        <v/>
      </c>
      <c r="W2746" s="28" t="str">
        <f>IF(記入用!P2746="","",ROUNDDOWN(記入用!P2746,0))</f>
        <v/>
      </c>
    </row>
    <row r="2747" spans="1:23">
      <c r="A2747" s="28" t="str">
        <f>IF(記入用!A2747="","",記入用!A2747)</f>
        <v/>
      </c>
      <c r="B2747" s="28" t="str">
        <f>IF(記入用!B2747="","",記入用!B2747)</f>
        <v/>
      </c>
      <c r="C2747" s="28" t="str">
        <f>IF(記入用!C2747="","",記入用!C2747)</f>
        <v/>
      </c>
      <c r="D2747" s="28" t="str">
        <f>IF(記入用!D2747="","",記入用!D2747)</f>
        <v/>
      </c>
      <c r="E2747" s="28" t="str">
        <f>IF(記入用!E2747="","",記入用!E2747)</f>
        <v/>
      </c>
      <c r="F2747" s="28" t="str">
        <f>IF(記入用!F2747="","",記入用!F2747)</f>
        <v/>
      </c>
      <c r="G2747" s="28" t="str">
        <f>IF(OR(記入用!G2747=0,記入用!H2747=0),"",ROUND((記入用!G2747+記入用!H2747)/2,0))</f>
        <v/>
      </c>
      <c r="I2747" s="28" t="str">
        <f>IF(記入用!I2747="","",記入用!I2747)</f>
        <v/>
      </c>
      <c r="K2747" s="28" t="str">
        <f>IF(記入用!J2747="","",ROUNDDOWN(記入用!J2747,0))</f>
        <v/>
      </c>
      <c r="M2747" s="28" t="str">
        <f>IF(記入用!K2747="","",記入用!K2747)</f>
        <v/>
      </c>
      <c r="O2747" s="28" t="str">
        <f>IF(記入用!M2747="","",記入用!M2747)</f>
        <v/>
      </c>
      <c r="Q2747" s="28" t="str">
        <f>IF(記入用!L2747="","",記入用!L2747)</f>
        <v/>
      </c>
      <c r="S2747" s="28" t="str">
        <f>IF(記入用!N2747="","",ROUNDUP(記入用!N2747,1))</f>
        <v/>
      </c>
      <c r="U2747" s="28" t="str">
        <f>IF(記入用!O2747="","",ROUNDDOWN(記入用!O2747,0))</f>
        <v/>
      </c>
      <c r="W2747" s="28" t="str">
        <f>IF(記入用!P2747="","",ROUNDDOWN(記入用!P2747,0))</f>
        <v/>
      </c>
    </row>
    <row r="2748" spans="1:23">
      <c r="A2748" s="28" t="str">
        <f>IF(記入用!A2748="","",記入用!A2748)</f>
        <v/>
      </c>
      <c r="B2748" s="28" t="str">
        <f>IF(記入用!B2748="","",記入用!B2748)</f>
        <v/>
      </c>
      <c r="C2748" s="28" t="str">
        <f>IF(記入用!C2748="","",記入用!C2748)</f>
        <v/>
      </c>
      <c r="D2748" s="28" t="str">
        <f>IF(記入用!D2748="","",記入用!D2748)</f>
        <v/>
      </c>
      <c r="E2748" s="28" t="str">
        <f>IF(記入用!E2748="","",記入用!E2748)</f>
        <v/>
      </c>
      <c r="F2748" s="28" t="str">
        <f>IF(記入用!F2748="","",記入用!F2748)</f>
        <v/>
      </c>
      <c r="G2748" s="28" t="str">
        <f>IF(OR(記入用!G2748=0,記入用!H2748=0),"",ROUND((記入用!G2748+記入用!H2748)/2,0))</f>
        <v/>
      </c>
      <c r="I2748" s="28" t="str">
        <f>IF(記入用!I2748="","",記入用!I2748)</f>
        <v/>
      </c>
      <c r="K2748" s="28" t="str">
        <f>IF(記入用!J2748="","",ROUNDDOWN(記入用!J2748,0))</f>
        <v/>
      </c>
      <c r="M2748" s="28" t="str">
        <f>IF(記入用!K2748="","",記入用!K2748)</f>
        <v/>
      </c>
      <c r="O2748" s="28" t="str">
        <f>IF(記入用!M2748="","",記入用!M2748)</f>
        <v/>
      </c>
      <c r="Q2748" s="28" t="str">
        <f>IF(記入用!L2748="","",記入用!L2748)</f>
        <v/>
      </c>
      <c r="S2748" s="28" t="str">
        <f>IF(記入用!N2748="","",ROUNDUP(記入用!N2748,1))</f>
        <v/>
      </c>
      <c r="U2748" s="28" t="str">
        <f>IF(記入用!O2748="","",ROUNDDOWN(記入用!O2748,0))</f>
        <v/>
      </c>
      <c r="W2748" s="28" t="str">
        <f>IF(記入用!P2748="","",ROUNDDOWN(記入用!P2748,0))</f>
        <v/>
      </c>
    </row>
    <row r="2749" spans="1:23">
      <c r="A2749" s="28" t="str">
        <f>IF(記入用!A2749="","",記入用!A2749)</f>
        <v/>
      </c>
      <c r="B2749" s="28" t="str">
        <f>IF(記入用!B2749="","",記入用!B2749)</f>
        <v/>
      </c>
      <c r="C2749" s="28" t="str">
        <f>IF(記入用!C2749="","",記入用!C2749)</f>
        <v/>
      </c>
      <c r="D2749" s="28" t="str">
        <f>IF(記入用!D2749="","",記入用!D2749)</f>
        <v/>
      </c>
      <c r="E2749" s="28" t="str">
        <f>IF(記入用!E2749="","",記入用!E2749)</f>
        <v/>
      </c>
      <c r="F2749" s="28" t="str">
        <f>IF(記入用!F2749="","",記入用!F2749)</f>
        <v/>
      </c>
      <c r="G2749" s="28" t="str">
        <f>IF(OR(記入用!G2749=0,記入用!H2749=0),"",ROUND((記入用!G2749+記入用!H2749)/2,0))</f>
        <v/>
      </c>
      <c r="I2749" s="28" t="str">
        <f>IF(記入用!I2749="","",記入用!I2749)</f>
        <v/>
      </c>
      <c r="K2749" s="28" t="str">
        <f>IF(記入用!J2749="","",ROUNDDOWN(記入用!J2749,0))</f>
        <v/>
      </c>
      <c r="M2749" s="28" t="str">
        <f>IF(記入用!K2749="","",記入用!K2749)</f>
        <v/>
      </c>
      <c r="O2749" s="28" t="str">
        <f>IF(記入用!M2749="","",記入用!M2749)</f>
        <v/>
      </c>
      <c r="Q2749" s="28" t="str">
        <f>IF(記入用!L2749="","",記入用!L2749)</f>
        <v/>
      </c>
      <c r="S2749" s="28" t="str">
        <f>IF(記入用!N2749="","",ROUNDUP(記入用!N2749,1))</f>
        <v/>
      </c>
      <c r="U2749" s="28" t="str">
        <f>IF(記入用!O2749="","",ROUNDDOWN(記入用!O2749,0))</f>
        <v/>
      </c>
      <c r="W2749" s="28" t="str">
        <f>IF(記入用!P2749="","",ROUNDDOWN(記入用!P2749,0))</f>
        <v/>
      </c>
    </row>
    <row r="2750" spans="1:23">
      <c r="A2750" s="28" t="str">
        <f>IF(記入用!A2750="","",記入用!A2750)</f>
        <v/>
      </c>
      <c r="B2750" s="28" t="str">
        <f>IF(記入用!B2750="","",記入用!B2750)</f>
        <v/>
      </c>
      <c r="C2750" s="28" t="str">
        <f>IF(記入用!C2750="","",記入用!C2750)</f>
        <v/>
      </c>
      <c r="D2750" s="28" t="str">
        <f>IF(記入用!D2750="","",記入用!D2750)</f>
        <v/>
      </c>
      <c r="E2750" s="28" t="str">
        <f>IF(記入用!E2750="","",記入用!E2750)</f>
        <v/>
      </c>
      <c r="F2750" s="28" t="str">
        <f>IF(記入用!F2750="","",記入用!F2750)</f>
        <v/>
      </c>
      <c r="G2750" s="28" t="str">
        <f>IF(OR(記入用!G2750=0,記入用!H2750=0),"",ROUND((記入用!G2750+記入用!H2750)/2,0))</f>
        <v/>
      </c>
      <c r="I2750" s="28" t="str">
        <f>IF(記入用!I2750="","",記入用!I2750)</f>
        <v/>
      </c>
      <c r="K2750" s="28" t="str">
        <f>IF(記入用!J2750="","",ROUNDDOWN(記入用!J2750,0))</f>
        <v/>
      </c>
      <c r="M2750" s="28" t="str">
        <f>IF(記入用!K2750="","",記入用!K2750)</f>
        <v/>
      </c>
      <c r="O2750" s="28" t="str">
        <f>IF(記入用!M2750="","",記入用!M2750)</f>
        <v/>
      </c>
      <c r="Q2750" s="28" t="str">
        <f>IF(記入用!L2750="","",記入用!L2750)</f>
        <v/>
      </c>
      <c r="S2750" s="28" t="str">
        <f>IF(記入用!N2750="","",ROUNDUP(記入用!N2750,1))</f>
        <v/>
      </c>
      <c r="U2750" s="28" t="str">
        <f>IF(記入用!O2750="","",ROUNDDOWN(記入用!O2750,0))</f>
        <v/>
      </c>
      <c r="W2750" s="28" t="str">
        <f>IF(記入用!P2750="","",ROUNDDOWN(記入用!P2750,0))</f>
        <v/>
      </c>
    </row>
    <row r="2751" spans="1:23">
      <c r="A2751" s="28" t="str">
        <f>IF(記入用!A2751="","",記入用!A2751)</f>
        <v/>
      </c>
      <c r="B2751" s="28" t="str">
        <f>IF(記入用!B2751="","",記入用!B2751)</f>
        <v/>
      </c>
      <c r="C2751" s="28" t="str">
        <f>IF(記入用!C2751="","",記入用!C2751)</f>
        <v/>
      </c>
      <c r="D2751" s="28" t="str">
        <f>IF(記入用!D2751="","",記入用!D2751)</f>
        <v/>
      </c>
      <c r="E2751" s="28" t="str">
        <f>IF(記入用!E2751="","",記入用!E2751)</f>
        <v/>
      </c>
      <c r="F2751" s="28" t="str">
        <f>IF(記入用!F2751="","",記入用!F2751)</f>
        <v/>
      </c>
      <c r="G2751" s="28" t="str">
        <f>IF(OR(記入用!G2751=0,記入用!H2751=0),"",ROUND((記入用!G2751+記入用!H2751)/2,0))</f>
        <v/>
      </c>
      <c r="I2751" s="28" t="str">
        <f>IF(記入用!I2751="","",記入用!I2751)</f>
        <v/>
      </c>
      <c r="K2751" s="28" t="str">
        <f>IF(記入用!J2751="","",ROUNDDOWN(記入用!J2751,0))</f>
        <v/>
      </c>
      <c r="M2751" s="28" t="str">
        <f>IF(記入用!K2751="","",記入用!K2751)</f>
        <v/>
      </c>
      <c r="O2751" s="28" t="str">
        <f>IF(記入用!M2751="","",記入用!M2751)</f>
        <v/>
      </c>
      <c r="Q2751" s="28" t="str">
        <f>IF(記入用!L2751="","",記入用!L2751)</f>
        <v/>
      </c>
      <c r="S2751" s="28" t="str">
        <f>IF(記入用!N2751="","",ROUNDUP(記入用!N2751,1))</f>
        <v/>
      </c>
      <c r="U2751" s="28" t="str">
        <f>IF(記入用!O2751="","",ROUNDDOWN(記入用!O2751,0))</f>
        <v/>
      </c>
      <c r="W2751" s="28" t="str">
        <f>IF(記入用!P2751="","",ROUNDDOWN(記入用!P2751,0))</f>
        <v/>
      </c>
    </row>
    <row r="2752" spans="1:23">
      <c r="A2752" s="28" t="str">
        <f>IF(記入用!A2752="","",記入用!A2752)</f>
        <v/>
      </c>
      <c r="B2752" s="28" t="str">
        <f>IF(記入用!B2752="","",記入用!B2752)</f>
        <v/>
      </c>
      <c r="C2752" s="28" t="str">
        <f>IF(記入用!C2752="","",記入用!C2752)</f>
        <v/>
      </c>
      <c r="D2752" s="28" t="str">
        <f>IF(記入用!D2752="","",記入用!D2752)</f>
        <v/>
      </c>
      <c r="E2752" s="28" t="str">
        <f>IF(記入用!E2752="","",記入用!E2752)</f>
        <v/>
      </c>
      <c r="F2752" s="28" t="str">
        <f>IF(記入用!F2752="","",記入用!F2752)</f>
        <v/>
      </c>
      <c r="G2752" s="28" t="str">
        <f>IF(OR(記入用!G2752=0,記入用!H2752=0),"",ROUND((記入用!G2752+記入用!H2752)/2,0))</f>
        <v/>
      </c>
      <c r="I2752" s="28" t="str">
        <f>IF(記入用!I2752="","",記入用!I2752)</f>
        <v/>
      </c>
      <c r="K2752" s="28" t="str">
        <f>IF(記入用!J2752="","",ROUNDDOWN(記入用!J2752,0))</f>
        <v/>
      </c>
      <c r="M2752" s="28" t="str">
        <f>IF(記入用!K2752="","",記入用!K2752)</f>
        <v/>
      </c>
      <c r="O2752" s="28" t="str">
        <f>IF(記入用!M2752="","",記入用!M2752)</f>
        <v/>
      </c>
      <c r="Q2752" s="28" t="str">
        <f>IF(記入用!L2752="","",記入用!L2752)</f>
        <v/>
      </c>
      <c r="S2752" s="28" t="str">
        <f>IF(記入用!N2752="","",ROUNDUP(記入用!N2752,1))</f>
        <v/>
      </c>
      <c r="U2752" s="28" t="str">
        <f>IF(記入用!O2752="","",ROUNDDOWN(記入用!O2752,0))</f>
        <v/>
      </c>
      <c r="W2752" s="28" t="str">
        <f>IF(記入用!P2752="","",ROUNDDOWN(記入用!P2752,0))</f>
        <v/>
      </c>
    </row>
    <row r="2753" spans="1:23">
      <c r="A2753" s="28" t="str">
        <f>IF(記入用!A2753="","",記入用!A2753)</f>
        <v/>
      </c>
      <c r="B2753" s="28" t="str">
        <f>IF(記入用!B2753="","",記入用!B2753)</f>
        <v/>
      </c>
      <c r="C2753" s="28" t="str">
        <f>IF(記入用!C2753="","",記入用!C2753)</f>
        <v/>
      </c>
      <c r="D2753" s="28" t="str">
        <f>IF(記入用!D2753="","",記入用!D2753)</f>
        <v/>
      </c>
      <c r="E2753" s="28" t="str">
        <f>IF(記入用!E2753="","",記入用!E2753)</f>
        <v/>
      </c>
      <c r="F2753" s="28" t="str">
        <f>IF(記入用!F2753="","",記入用!F2753)</f>
        <v/>
      </c>
      <c r="G2753" s="28" t="str">
        <f>IF(OR(記入用!G2753=0,記入用!H2753=0),"",ROUND((記入用!G2753+記入用!H2753)/2,0))</f>
        <v/>
      </c>
      <c r="I2753" s="28" t="str">
        <f>IF(記入用!I2753="","",記入用!I2753)</f>
        <v/>
      </c>
      <c r="K2753" s="28" t="str">
        <f>IF(記入用!J2753="","",ROUNDDOWN(記入用!J2753,0))</f>
        <v/>
      </c>
      <c r="M2753" s="28" t="str">
        <f>IF(記入用!K2753="","",記入用!K2753)</f>
        <v/>
      </c>
      <c r="O2753" s="28" t="str">
        <f>IF(記入用!M2753="","",記入用!M2753)</f>
        <v/>
      </c>
      <c r="Q2753" s="28" t="str">
        <f>IF(記入用!L2753="","",記入用!L2753)</f>
        <v/>
      </c>
      <c r="S2753" s="28" t="str">
        <f>IF(記入用!N2753="","",ROUNDUP(記入用!N2753,1))</f>
        <v/>
      </c>
      <c r="U2753" s="28" t="str">
        <f>IF(記入用!O2753="","",ROUNDDOWN(記入用!O2753,0))</f>
        <v/>
      </c>
      <c r="W2753" s="28" t="str">
        <f>IF(記入用!P2753="","",ROUNDDOWN(記入用!P2753,0))</f>
        <v/>
      </c>
    </row>
    <row r="2754" spans="1:23">
      <c r="A2754" s="28" t="str">
        <f>IF(記入用!A2754="","",記入用!A2754)</f>
        <v/>
      </c>
      <c r="B2754" s="28" t="str">
        <f>IF(記入用!B2754="","",記入用!B2754)</f>
        <v/>
      </c>
      <c r="C2754" s="28" t="str">
        <f>IF(記入用!C2754="","",記入用!C2754)</f>
        <v/>
      </c>
      <c r="D2754" s="28" t="str">
        <f>IF(記入用!D2754="","",記入用!D2754)</f>
        <v/>
      </c>
      <c r="E2754" s="28" t="str">
        <f>IF(記入用!E2754="","",記入用!E2754)</f>
        <v/>
      </c>
      <c r="F2754" s="28" t="str">
        <f>IF(記入用!F2754="","",記入用!F2754)</f>
        <v/>
      </c>
      <c r="G2754" s="28" t="str">
        <f>IF(OR(記入用!G2754=0,記入用!H2754=0),"",ROUND((記入用!G2754+記入用!H2754)/2,0))</f>
        <v/>
      </c>
      <c r="I2754" s="28" t="str">
        <f>IF(記入用!I2754="","",記入用!I2754)</f>
        <v/>
      </c>
      <c r="K2754" s="28" t="str">
        <f>IF(記入用!J2754="","",ROUNDDOWN(記入用!J2754,0))</f>
        <v/>
      </c>
      <c r="M2754" s="28" t="str">
        <f>IF(記入用!K2754="","",記入用!K2754)</f>
        <v/>
      </c>
      <c r="O2754" s="28" t="str">
        <f>IF(記入用!M2754="","",記入用!M2754)</f>
        <v/>
      </c>
      <c r="Q2754" s="28" t="str">
        <f>IF(記入用!L2754="","",記入用!L2754)</f>
        <v/>
      </c>
      <c r="S2754" s="28" t="str">
        <f>IF(記入用!N2754="","",ROUNDUP(記入用!N2754,1))</f>
        <v/>
      </c>
      <c r="U2754" s="28" t="str">
        <f>IF(記入用!O2754="","",ROUNDDOWN(記入用!O2754,0))</f>
        <v/>
      </c>
      <c r="W2754" s="28" t="str">
        <f>IF(記入用!P2754="","",ROUNDDOWN(記入用!P2754,0))</f>
        <v/>
      </c>
    </row>
    <row r="2755" spans="1:23">
      <c r="A2755" s="28" t="str">
        <f>IF(記入用!A2755="","",記入用!A2755)</f>
        <v/>
      </c>
      <c r="B2755" s="28" t="str">
        <f>IF(記入用!B2755="","",記入用!B2755)</f>
        <v/>
      </c>
      <c r="C2755" s="28" t="str">
        <f>IF(記入用!C2755="","",記入用!C2755)</f>
        <v/>
      </c>
      <c r="D2755" s="28" t="str">
        <f>IF(記入用!D2755="","",記入用!D2755)</f>
        <v/>
      </c>
      <c r="E2755" s="28" t="str">
        <f>IF(記入用!E2755="","",記入用!E2755)</f>
        <v/>
      </c>
      <c r="F2755" s="28" t="str">
        <f>IF(記入用!F2755="","",記入用!F2755)</f>
        <v/>
      </c>
      <c r="G2755" s="28" t="str">
        <f>IF(OR(記入用!G2755=0,記入用!H2755=0),"",ROUND((記入用!G2755+記入用!H2755)/2,0))</f>
        <v/>
      </c>
      <c r="I2755" s="28" t="str">
        <f>IF(記入用!I2755="","",記入用!I2755)</f>
        <v/>
      </c>
      <c r="K2755" s="28" t="str">
        <f>IF(記入用!J2755="","",ROUNDDOWN(記入用!J2755,0))</f>
        <v/>
      </c>
      <c r="M2755" s="28" t="str">
        <f>IF(記入用!K2755="","",記入用!K2755)</f>
        <v/>
      </c>
      <c r="O2755" s="28" t="str">
        <f>IF(記入用!M2755="","",記入用!M2755)</f>
        <v/>
      </c>
      <c r="Q2755" s="28" t="str">
        <f>IF(記入用!L2755="","",記入用!L2755)</f>
        <v/>
      </c>
      <c r="S2755" s="28" t="str">
        <f>IF(記入用!N2755="","",ROUNDUP(記入用!N2755,1))</f>
        <v/>
      </c>
      <c r="U2755" s="28" t="str">
        <f>IF(記入用!O2755="","",ROUNDDOWN(記入用!O2755,0))</f>
        <v/>
      </c>
      <c r="W2755" s="28" t="str">
        <f>IF(記入用!P2755="","",ROUNDDOWN(記入用!P2755,0))</f>
        <v/>
      </c>
    </row>
    <row r="2756" spans="1:23">
      <c r="A2756" s="28" t="str">
        <f>IF(記入用!A2756="","",記入用!A2756)</f>
        <v/>
      </c>
      <c r="B2756" s="28" t="str">
        <f>IF(記入用!B2756="","",記入用!B2756)</f>
        <v/>
      </c>
      <c r="C2756" s="28" t="str">
        <f>IF(記入用!C2756="","",記入用!C2756)</f>
        <v/>
      </c>
      <c r="D2756" s="28" t="str">
        <f>IF(記入用!D2756="","",記入用!D2756)</f>
        <v/>
      </c>
      <c r="E2756" s="28" t="str">
        <f>IF(記入用!E2756="","",記入用!E2756)</f>
        <v/>
      </c>
      <c r="F2756" s="28" t="str">
        <f>IF(記入用!F2756="","",記入用!F2756)</f>
        <v/>
      </c>
      <c r="G2756" s="28" t="str">
        <f>IF(OR(記入用!G2756=0,記入用!H2756=0),"",ROUND((記入用!G2756+記入用!H2756)/2,0))</f>
        <v/>
      </c>
      <c r="I2756" s="28" t="str">
        <f>IF(記入用!I2756="","",記入用!I2756)</f>
        <v/>
      </c>
      <c r="K2756" s="28" t="str">
        <f>IF(記入用!J2756="","",ROUNDDOWN(記入用!J2756,0))</f>
        <v/>
      </c>
      <c r="M2756" s="28" t="str">
        <f>IF(記入用!K2756="","",記入用!K2756)</f>
        <v/>
      </c>
      <c r="O2756" s="28" t="str">
        <f>IF(記入用!M2756="","",記入用!M2756)</f>
        <v/>
      </c>
      <c r="Q2756" s="28" t="str">
        <f>IF(記入用!L2756="","",記入用!L2756)</f>
        <v/>
      </c>
      <c r="S2756" s="28" t="str">
        <f>IF(記入用!N2756="","",ROUNDUP(記入用!N2756,1))</f>
        <v/>
      </c>
      <c r="U2756" s="28" t="str">
        <f>IF(記入用!O2756="","",ROUNDDOWN(記入用!O2756,0))</f>
        <v/>
      </c>
      <c r="W2756" s="28" t="str">
        <f>IF(記入用!P2756="","",ROUNDDOWN(記入用!P2756,0))</f>
        <v/>
      </c>
    </row>
    <row r="2757" spans="1:23">
      <c r="A2757" s="28" t="str">
        <f>IF(記入用!A2757="","",記入用!A2757)</f>
        <v/>
      </c>
      <c r="B2757" s="28" t="str">
        <f>IF(記入用!B2757="","",記入用!B2757)</f>
        <v/>
      </c>
      <c r="C2757" s="28" t="str">
        <f>IF(記入用!C2757="","",記入用!C2757)</f>
        <v/>
      </c>
      <c r="D2757" s="28" t="str">
        <f>IF(記入用!D2757="","",記入用!D2757)</f>
        <v/>
      </c>
      <c r="E2757" s="28" t="str">
        <f>IF(記入用!E2757="","",記入用!E2757)</f>
        <v/>
      </c>
      <c r="F2757" s="28" t="str">
        <f>IF(記入用!F2757="","",記入用!F2757)</f>
        <v/>
      </c>
      <c r="G2757" s="28" t="str">
        <f>IF(OR(記入用!G2757=0,記入用!H2757=0),"",ROUND((記入用!G2757+記入用!H2757)/2,0))</f>
        <v/>
      </c>
      <c r="I2757" s="28" t="str">
        <f>IF(記入用!I2757="","",記入用!I2757)</f>
        <v/>
      </c>
      <c r="K2757" s="28" t="str">
        <f>IF(記入用!J2757="","",ROUNDDOWN(記入用!J2757,0))</f>
        <v/>
      </c>
      <c r="M2757" s="28" t="str">
        <f>IF(記入用!K2757="","",記入用!K2757)</f>
        <v/>
      </c>
      <c r="O2757" s="28" t="str">
        <f>IF(記入用!M2757="","",記入用!M2757)</f>
        <v/>
      </c>
      <c r="Q2757" s="28" t="str">
        <f>IF(記入用!L2757="","",記入用!L2757)</f>
        <v/>
      </c>
      <c r="S2757" s="28" t="str">
        <f>IF(記入用!N2757="","",ROUNDUP(記入用!N2757,1))</f>
        <v/>
      </c>
      <c r="U2757" s="28" t="str">
        <f>IF(記入用!O2757="","",ROUNDDOWN(記入用!O2757,0))</f>
        <v/>
      </c>
      <c r="W2757" s="28" t="str">
        <f>IF(記入用!P2757="","",ROUNDDOWN(記入用!P2757,0))</f>
        <v/>
      </c>
    </row>
    <row r="2758" spans="1:23">
      <c r="A2758" s="28" t="str">
        <f>IF(記入用!A2758="","",記入用!A2758)</f>
        <v/>
      </c>
      <c r="B2758" s="28" t="str">
        <f>IF(記入用!B2758="","",記入用!B2758)</f>
        <v/>
      </c>
      <c r="C2758" s="28" t="str">
        <f>IF(記入用!C2758="","",記入用!C2758)</f>
        <v/>
      </c>
      <c r="D2758" s="28" t="str">
        <f>IF(記入用!D2758="","",記入用!D2758)</f>
        <v/>
      </c>
      <c r="E2758" s="28" t="str">
        <f>IF(記入用!E2758="","",記入用!E2758)</f>
        <v/>
      </c>
      <c r="F2758" s="28" t="str">
        <f>IF(記入用!F2758="","",記入用!F2758)</f>
        <v/>
      </c>
      <c r="G2758" s="28" t="str">
        <f>IF(OR(記入用!G2758=0,記入用!H2758=0),"",ROUND((記入用!G2758+記入用!H2758)/2,0))</f>
        <v/>
      </c>
      <c r="I2758" s="28" t="str">
        <f>IF(記入用!I2758="","",記入用!I2758)</f>
        <v/>
      </c>
      <c r="K2758" s="28" t="str">
        <f>IF(記入用!J2758="","",ROUNDDOWN(記入用!J2758,0))</f>
        <v/>
      </c>
      <c r="M2758" s="28" t="str">
        <f>IF(記入用!K2758="","",記入用!K2758)</f>
        <v/>
      </c>
      <c r="O2758" s="28" t="str">
        <f>IF(記入用!M2758="","",記入用!M2758)</f>
        <v/>
      </c>
      <c r="Q2758" s="28" t="str">
        <f>IF(記入用!L2758="","",記入用!L2758)</f>
        <v/>
      </c>
      <c r="S2758" s="28" t="str">
        <f>IF(記入用!N2758="","",ROUNDUP(記入用!N2758,1))</f>
        <v/>
      </c>
      <c r="U2758" s="28" t="str">
        <f>IF(記入用!O2758="","",ROUNDDOWN(記入用!O2758,0))</f>
        <v/>
      </c>
      <c r="W2758" s="28" t="str">
        <f>IF(記入用!P2758="","",ROUNDDOWN(記入用!P2758,0))</f>
        <v/>
      </c>
    </row>
    <row r="2759" spans="1:23">
      <c r="A2759" s="28" t="str">
        <f>IF(記入用!A2759="","",記入用!A2759)</f>
        <v/>
      </c>
      <c r="B2759" s="28" t="str">
        <f>IF(記入用!B2759="","",記入用!B2759)</f>
        <v/>
      </c>
      <c r="C2759" s="28" t="str">
        <f>IF(記入用!C2759="","",記入用!C2759)</f>
        <v/>
      </c>
      <c r="D2759" s="28" t="str">
        <f>IF(記入用!D2759="","",記入用!D2759)</f>
        <v/>
      </c>
      <c r="E2759" s="28" t="str">
        <f>IF(記入用!E2759="","",記入用!E2759)</f>
        <v/>
      </c>
      <c r="F2759" s="28" t="str">
        <f>IF(記入用!F2759="","",記入用!F2759)</f>
        <v/>
      </c>
      <c r="G2759" s="28" t="str">
        <f>IF(OR(記入用!G2759=0,記入用!H2759=0),"",ROUND((記入用!G2759+記入用!H2759)/2,0))</f>
        <v/>
      </c>
      <c r="I2759" s="28" t="str">
        <f>IF(記入用!I2759="","",記入用!I2759)</f>
        <v/>
      </c>
      <c r="K2759" s="28" t="str">
        <f>IF(記入用!J2759="","",ROUNDDOWN(記入用!J2759,0))</f>
        <v/>
      </c>
      <c r="M2759" s="28" t="str">
        <f>IF(記入用!K2759="","",記入用!K2759)</f>
        <v/>
      </c>
      <c r="O2759" s="28" t="str">
        <f>IF(記入用!M2759="","",記入用!M2759)</f>
        <v/>
      </c>
      <c r="Q2759" s="28" t="str">
        <f>IF(記入用!L2759="","",記入用!L2759)</f>
        <v/>
      </c>
      <c r="S2759" s="28" t="str">
        <f>IF(記入用!N2759="","",ROUNDUP(記入用!N2759,1))</f>
        <v/>
      </c>
      <c r="U2759" s="28" t="str">
        <f>IF(記入用!O2759="","",ROUNDDOWN(記入用!O2759,0))</f>
        <v/>
      </c>
      <c r="W2759" s="28" t="str">
        <f>IF(記入用!P2759="","",ROUNDDOWN(記入用!P2759,0))</f>
        <v/>
      </c>
    </row>
    <row r="2760" spans="1:23">
      <c r="A2760" s="28" t="str">
        <f>IF(記入用!A2760="","",記入用!A2760)</f>
        <v/>
      </c>
      <c r="B2760" s="28" t="str">
        <f>IF(記入用!B2760="","",記入用!B2760)</f>
        <v/>
      </c>
      <c r="C2760" s="28" t="str">
        <f>IF(記入用!C2760="","",記入用!C2760)</f>
        <v/>
      </c>
      <c r="D2760" s="28" t="str">
        <f>IF(記入用!D2760="","",記入用!D2760)</f>
        <v/>
      </c>
      <c r="E2760" s="28" t="str">
        <f>IF(記入用!E2760="","",記入用!E2760)</f>
        <v/>
      </c>
      <c r="F2760" s="28" t="str">
        <f>IF(記入用!F2760="","",記入用!F2760)</f>
        <v/>
      </c>
      <c r="G2760" s="28" t="str">
        <f>IF(OR(記入用!G2760=0,記入用!H2760=0),"",ROUND((記入用!G2760+記入用!H2760)/2,0))</f>
        <v/>
      </c>
      <c r="I2760" s="28" t="str">
        <f>IF(記入用!I2760="","",記入用!I2760)</f>
        <v/>
      </c>
      <c r="K2760" s="28" t="str">
        <f>IF(記入用!J2760="","",ROUNDDOWN(記入用!J2760,0))</f>
        <v/>
      </c>
      <c r="M2760" s="28" t="str">
        <f>IF(記入用!K2760="","",記入用!K2760)</f>
        <v/>
      </c>
      <c r="O2760" s="28" t="str">
        <f>IF(記入用!M2760="","",記入用!M2760)</f>
        <v/>
      </c>
      <c r="Q2760" s="28" t="str">
        <f>IF(記入用!L2760="","",記入用!L2760)</f>
        <v/>
      </c>
      <c r="S2760" s="28" t="str">
        <f>IF(記入用!N2760="","",ROUNDUP(記入用!N2760,1))</f>
        <v/>
      </c>
      <c r="U2760" s="28" t="str">
        <f>IF(記入用!O2760="","",ROUNDDOWN(記入用!O2760,0))</f>
        <v/>
      </c>
      <c r="W2760" s="28" t="str">
        <f>IF(記入用!P2760="","",ROUNDDOWN(記入用!P2760,0))</f>
        <v/>
      </c>
    </row>
    <row r="2761" spans="1:23">
      <c r="A2761" s="28" t="str">
        <f>IF(記入用!A2761="","",記入用!A2761)</f>
        <v/>
      </c>
      <c r="B2761" s="28" t="str">
        <f>IF(記入用!B2761="","",記入用!B2761)</f>
        <v/>
      </c>
      <c r="C2761" s="28" t="str">
        <f>IF(記入用!C2761="","",記入用!C2761)</f>
        <v/>
      </c>
      <c r="D2761" s="28" t="str">
        <f>IF(記入用!D2761="","",記入用!D2761)</f>
        <v/>
      </c>
      <c r="E2761" s="28" t="str">
        <f>IF(記入用!E2761="","",記入用!E2761)</f>
        <v/>
      </c>
      <c r="F2761" s="28" t="str">
        <f>IF(記入用!F2761="","",記入用!F2761)</f>
        <v/>
      </c>
      <c r="G2761" s="28" t="str">
        <f>IF(OR(記入用!G2761=0,記入用!H2761=0),"",ROUND((記入用!G2761+記入用!H2761)/2,0))</f>
        <v/>
      </c>
      <c r="I2761" s="28" t="str">
        <f>IF(記入用!I2761="","",記入用!I2761)</f>
        <v/>
      </c>
      <c r="K2761" s="28" t="str">
        <f>IF(記入用!J2761="","",ROUNDDOWN(記入用!J2761,0))</f>
        <v/>
      </c>
      <c r="M2761" s="28" t="str">
        <f>IF(記入用!K2761="","",記入用!K2761)</f>
        <v/>
      </c>
      <c r="O2761" s="28" t="str">
        <f>IF(記入用!M2761="","",記入用!M2761)</f>
        <v/>
      </c>
      <c r="Q2761" s="28" t="str">
        <f>IF(記入用!L2761="","",記入用!L2761)</f>
        <v/>
      </c>
      <c r="S2761" s="28" t="str">
        <f>IF(記入用!N2761="","",ROUNDUP(記入用!N2761,1))</f>
        <v/>
      </c>
      <c r="U2761" s="28" t="str">
        <f>IF(記入用!O2761="","",ROUNDDOWN(記入用!O2761,0))</f>
        <v/>
      </c>
      <c r="W2761" s="28" t="str">
        <f>IF(記入用!P2761="","",ROUNDDOWN(記入用!P2761,0))</f>
        <v/>
      </c>
    </row>
    <row r="2762" spans="1:23">
      <c r="A2762" s="28" t="str">
        <f>IF(記入用!A2762="","",記入用!A2762)</f>
        <v/>
      </c>
      <c r="B2762" s="28" t="str">
        <f>IF(記入用!B2762="","",記入用!B2762)</f>
        <v/>
      </c>
      <c r="C2762" s="28" t="str">
        <f>IF(記入用!C2762="","",記入用!C2762)</f>
        <v/>
      </c>
      <c r="D2762" s="28" t="str">
        <f>IF(記入用!D2762="","",記入用!D2762)</f>
        <v/>
      </c>
      <c r="E2762" s="28" t="str">
        <f>IF(記入用!E2762="","",記入用!E2762)</f>
        <v/>
      </c>
      <c r="F2762" s="28" t="str">
        <f>IF(記入用!F2762="","",記入用!F2762)</f>
        <v/>
      </c>
      <c r="G2762" s="28" t="str">
        <f>IF(OR(記入用!G2762=0,記入用!H2762=0),"",ROUND((記入用!G2762+記入用!H2762)/2,0))</f>
        <v/>
      </c>
      <c r="I2762" s="28" t="str">
        <f>IF(記入用!I2762="","",記入用!I2762)</f>
        <v/>
      </c>
      <c r="K2762" s="28" t="str">
        <f>IF(記入用!J2762="","",ROUNDDOWN(記入用!J2762,0))</f>
        <v/>
      </c>
      <c r="M2762" s="28" t="str">
        <f>IF(記入用!K2762="","",記入用!K2762)</f>
        <v/>
      </c>
      <c r="O2762" s="28" t="str">
        <f>IF(記入用!M2762="","",記入用!M2762)</f>
        <v/>
      </c>
      <c r="Q2762" s="28" t="str">
        <f>IF(記入用!L2762="","",記入用!L2762)</f>
        <v/>
      </c>
      <c r="S2762" s="28" t="str">
        <f>IF(記入用!N2762="","",ROUNDUP(記入用!N2762,1))</f>
        <v/>
      </c>
      <c r="U2762" s="28" t="str">
        <f>IF(記入用!O2762="","",ROUNDDOWN(記入用!O2762,0))</f>
        <v/>
      </c>
      <c r="W2762" s="28" t="str">
        <f>IF(記入用!P2762="","",ROUNDDOWN(記入用!P2762,0))</f>
        <v/>
      </c>
    </row>
    <row r="2763" spans="1:23">
      <c r="A2763" s="28" t="str">
        <f>IF(記入用!A2763="","",記入用!A2763)</f>
        <v/>
      </c>
      <c r="B2763" s="28" t="str">
        <f>IF(記入用!B2763="","",記入用!B2763)</f>
        <v/>
      </c>
      <c r="C2763" s="28" t="str">
        <f>IF(記入用!C2763="","",記入用!C2763)</f>
        <v/>
      </c>
      <c r="D2763" s="28" t="str">
        <f>IF(記入用!D2763="","",記入用!D2763)</f>
        <v/>
      </c>
      <c r="E2763" s="28" t="str">
        <f>IF(記入用!E2763="","",記入用!E2763)</f>
        <v/>
      </c>
      <c r="F2763" s="28" t="str">
        <f>IF(記入用!F2763="","",記入用!F2763)</f>
        <v/>
      </c>
      <c r="G2763" s="28" t="str">
        <f>IF(OR(記入用!G2763=0,記入用!H2763=0),"",ROUND((記入用!G2763+記入用!H2763)/2,0))</f>
        <v/>
      </c>
      <c r="I2763" s="28" t="str">
        <f>IF(記入用!I2763="","",記入用!I2763)</f>
        <v/>
      </c>
      <c r="K2763" s="28" t="str">
        <f>IF(記入用!J2763="","",ROUNDDOWN(記入用!J2763,0))</f>
        <v/>
      </c>
      <c r="M2763" s="28" t="str">
        <f>IF(記入用!K2763="","",記入用!K2763)</f>
        <v/>
      </c>
      <c r="O2763" s="28" t="str">
        <f>IF(記入用!M2763="","",記入用!M2763)</f>
        <v/>
      </c>
      <c r="Q2763" s="28" t="str">
        <f>IF(記入用!L2763="","",記入用!L2763)</f>
        <v/>
      </c>
      <c r="S2763" s="28" t="str">
        <f>IF(記入用!N2763="","",ROUNDUP(記入用!N2763,1))</f>
        <v/>
      </c>
      <c r="U2763" s="28" t="str">
        <f>IF(記入用!O2763="","",ROUNDDOWN(記入用!O2763,0))</f>
        <v/>
      </c>
      <c r="W2763" s="28" t="str">
        <f>IF(記入用!P2763="","",ROUNDDOWN(記入用!P2763,0))</f>
        <v/>
      </c>
    </row>
    <row r="2764" spans="1:23">
      <c r="A2764" s="28" t="str">
        <f>IF(記入用!A2764="","",記入用!A2764)</f>
        <v/>
      </c>
      <c r="B2764" s="28" t="str">
        <f>IF(記入用!B2764="","",記入用!B2764)</f>
        <v/>
      </c>
      <c r="C2764" s="28" t="str">
        <f>IF(記入用!C2764="","",記入用!C2764)</f>
        <v/>
      </c>
      <c r="D2764" s="28" t="str">
        <f>IF(記入用!D2764="","",記入用!D2764)</f>
        <v/>
      </c>
      <c r="E2764" s="28" t="str">
        <f>IF(記入用!E2764="","",記入用!E2764)</f>
        <v/>
      </c>
      <c r="F2764" s="28" t="str">
        <f>IF(記入用!F2764="","",記入用!F2764)</f>
        <v/>
      </c>
      <c r="G2764" s="28" t="str">
        <f>IF(OR(記入用!G2764=0,記入用!H2764=0),"",ROUND((記入用!G2764+記入用!H2764)/2,0))</f>
        <v/>
      </c>
      <c r="I2764" s="28" t="str">
        <f>IF(記入用!I2764="","",記入用!I2764)</f>
        <v/>
      </c>
      <c r="K2764" s="28" t="str">
        <f>IF(記入用!J2764="","",ROUNDDOWN(記入用!J2764,0))</f>
        <v/>
      </c>
      <c r="M2764" s="28" t="str">
        <f>IF(記入用!K2764="","",記入用!K2764)</f>
        <v/>
      </c>
      <c r="O2764" s="28" t="str">
        <f>IF(記入用!M2764="","",記入用!M2764)</f>
        <v/>
      </c>
      <c r="Q2764" s="28" t="str">
        <f>IF(記入用!L2764="","",記入用!L2764)</f>
        <v/>
      </c>
      <c r="S2764" s="28" t="str">
        <f>IF(記入用!N2764="","",ROUNDUP(記入用!N2764,1))</f>
        <v/>
      </c>
      <c r="U2764" s="28" t="str">
        <f>IF(記入用!O2764="","",ROUNDDOWN(記入用!O2764,0))</f>
        <v/>
      </c>
      <c r="W2764" s="28" t="str">
        <f>IF(記入用!P2764="","",ROUNDDOWN(記入用!P2764,0))</f>
        <v/>
      </c>
    </row>
    <row r="2765" spans="1:23">
      <c r="A2765" s="28" t="str">
        <f>IF(記入用!A2765="","",記入用!A2765)</f>
        <v/>
      </c>
      <c r="B2765" s="28" t="str">
        <f>IF(記入用!B2765="","",記入用!B2765)</f>
        <v/>
      </c>
      <c r="C2765" s="28" t="str">
        <f>IF(記入用!C2765="","",記入用!C2765)</f>
        <v/>
      </c>
      <c r="D2765" s="28" t="str">
        <f>IF(記入用!D2765="","",記入用!D2765)</f>
        <v/>
      </c>
      <c r="E2765" s="28" t="str">
        <f>IF(記入用!E2765="","",記入用!E2765)</f>
        <v/>
      </c>
      <c r="F2765" s="28" t="str">
        <f>IF(記入用!F2765="","",記入用!F2765)</f>
        <v/>
      </c>
      <c r="G2765" s="28" t="str">
        <f>IF(OR(記入用!G2765=0,記入用!H2765=0),"",ROUND((記入用!G2765+記入用!H2765)/2,0))</f>
        <v/>
      </c>
      <c r="I2765" s="28" t="str">
        <f>IF(記入用!I2765="","",記入用!I2765)</f>
        <v/>
      </c>
      <c r="K2765" s="28" t="str">
        <f>IF(記入用!J2765="","",ROUNDDOWN(記入用!J2765,0))</f>
        <v/>
      </c>
      <c r="M2765" s="28" t="str">
        <f>IF(記入用!K2765="","",記入用!K2765)</f>
        <v/>
      </c>
      <c r="O2765" s="28" t="str">
        <f>IF(記入用!M2765="","",記入用!M2765)</f>
        <v/>
      </c>
      <c r="Q2765" s="28" t="str">
        <f>IF(記入用!L2765="","",記入用!L2765)</f>
        <v/>
      </c>
      <c r="S2765" s="28" t="str">
        <f>IF(記入用!N2765="","",ROUNDUP(記入用!N2765,1))</f>
        <v/>
      </c>
      <c r="U2765" s="28" t="str">
        <f>IF(記入用!O2765="","",ROUNDDOWN(記入用!O2765,0))</f>
        <v/>
      </c>
      <c r="W2765" s="28" t="str">
        <f>IF(記入用!P2765="","",ROUNDDOWN(記入用!P2765,0))</f>
        <v/>
      </c>
    </row>
    <row r="2766" spans="1:23">
      <c r="A2766" s="28" t="str">
        <f>IF(記入用!A2766="","",記入用!A2766)</f>
        <v/>
      </c>
      <c r="B2766" s="28" t="str">
        <f>IF(記入用!B2766="","",記入用!B2766)</f>
        <v/>
      </c>
      <c r="C2766" s="28" t="str">
        <f>IF(記入用!C2766="","",記入用!C2766)</f>
        <v/>
      </c>
      <c r="D2766" s="28" t="str">
        <f>IF(記入用!D2766="","",記入用!D2766)</f>
        <v/>
      </c>
      <c r="E2766" s="28" t="str">
        <f>IF(記入用!E2766="","",記入用!E2766)</f>
        <v/>
      </c>
      <c r="F2766" s="28" t="str">
        <f>IF(記入用!F2766="","",記入用!F2766)</f>
        <v/>
      </c>
      <c r="G2766" s="28" t="str">
        <f>IF(OR(記入用!G2766=0,記入用!H2766=0),"",ROUND((記入用!G2766+記入用!H2766)/2,0))</f>
        <v/>
      </c>
      <c r="I2766" s="28" t="str">
        <f>IF(記入用!I2766="","",記入用!I2766)</f>
        <v/>
      </c>
      <c r="K2766" s="28" t="str">
        <f>IF(記入用!J2766="","",ROUNDDOWN(記入用!J2766,0))</f>
        <v/>
      </c>
      <c r="M2766" s="28" t="str">
        <f>IF(記入用!K2766="","",記入用!K2766)</f>
        <v/>
      </c>
      <c r="O2766" s="28" t="str">
        <f>IF(記入用!M2766="","",記入用!M2766)</f>
        <v/>
      </c>
      <c r="Q2766" s="28" t="str">
        <f>IF(記入用!L2766="","",記入用!L2766)</f>
        <v/>
      </c>
      <c r="S2766" s="28" t="str">
        <f>IF(記入用!N2766="","",ROUNDUP(記入用!N2766,1))</f>
        <v/>
      </c>
      <c r="U2766" s="28" t="str">
        <f>IF(記入用!O2766="","",ROUNDDOWN(記入用!O2766,0))</f>
        <v/>
      </c>
      <c r="W2766" s="28" t="str">
        <f>IF(記入用!P2766="","",ROUNDDOWN(記入用!P2766,0))</f>
        <v/>
      </c>
    </row>
    <row r="2767" spans="1:23">
      <c r="A2767" s="28" t="str">
        <f>IF(記入用!A2767="","",記入用!A2767)</f>
        <v/>
      </c>
      <c r="B2767" s="28" t="str">
        <f>IF(記入用!B2767="","",記入用!B2767)</f>
        <v/>
      </c>
      <c r="C2767" s="28" t="str">
        <f>IF(記入用!C2767="","",記入用!C2767)</f>
        <v/>
      </c>
      <c r="D2767" s="28" t="str">
        <f>IF(記入用!D2767="","",記入用!D2767)</f>
        <v/>
      </c>
      <c r="E2767" s="28" t="str">
        <f>IF(記入用!E2767="","",記入用!E2767)</f>
        <v/>
      </c>
      <c r="F2767" s="28" t="str">
        <f>IF(記入用!F2767="","",記入用!F2767)</f>
        <v/>
      </c>
      <c r="G2767" s="28" t="str">
        <f>IF(OR(記入用!G2767=0,記入用!H2767=0),"",ROUND((記入用!G2767+記入用!H2767)/2,0))</f>
        <v/>
      </c>
      <c r="I2767" s="28" t="str">
        <f>IF(記入用!I2767="","",記入用!I2767)</f>
        <v/>
      </c>
      <c r="K2767" s="28" t="str">
        <f>IF(記入用!J2767="","",ROUNDDOWN(記入用!J2767,0))</f>
        <v/>
      </c>
      <c r="M2767" s="28" t="str">
        <f>IF(記入用!K2767="","",記入用!K2767)</f>
        <v/>
      </c>
      <c r="O2767" s="28" t="str">
        <f>IF(記入用!M2767="","",記入用!M2767)</f>
        <v/>
      </c>
      <c r="Q2767" s="28" t="str">
        <f>IF(記入用!L2767="","",記入用!L2767)</f>
        <v/>
      </c>
      <c r="S2767" s="28" t="str">
        <f>IF(記入用!N2767="","",ROUNDUP(記入用!N2767,1))</f>
        <v/>
      </c>
      <c r="U2767" s="28" t="str">
        <f>IF(記入用!O2767="","",ROUNDDOWN(記入用!O2767,0))</f>
        <v/>
      </c>
      <c r="W2767" s="28" t="str">
        <f>IF(記入用!P2767="","",ROUNDDOWN(記入用!P2767,0))</f>
        <v/>
      </c>
    </row>
    <row r="2768" spans="1:23">
      <c r="A2768" s="28" t="str">
        <f>IF(記入用!A2768="","",記入用!A2768)</f>
        <v/>
      </c>
      <c r="B2768" s="28" t="str">
        <f>IF(記入用!B2768="","",記入用!B2768)</f>
        <v/>
      </c>
      <c r="C2768" s="28" t="str">
        <f>IF(記入用!C2768="","",記入用!C2768)</f>
        <v/>
      </c>
      <c r="D2768" s="28" t="str">
        <f>IF(記入用!D2768="","",記入用!D2768)</f>
        <v/>
      </c>
      <c r="E2768" s="28" t="str">
        <f>IF(記入用!E2768="","",記入用!E2768)</f>
        <v/>
      </c>
      <c r="F2768" s="28" t="str">
        <f>IF(記入用!F2768="","",記入用!F2768)</f>
        <v/>
      </c>
      <c r="G2768" s="28" t="str">
        <f>IF(OR(記入用!G2768=0,記入用!H2768=0),"",ROUND((記入用!G2768+記入用!H2768)/2,0))</f>
        <v/>
      </c>
      <c r="I2768" s="28" t="str">
        <f>IF(記入用!I2768="","",記入用!I2768)</f>
        <v/>
      </c>
      <c r="K2768" s="28" t="str">
        <f>IF(記入用!J2768="","",ROUNDDOWN(記入用!J2768,0))</f>
        <v/>
      </c>
      <c r="M2768" s="28" t="str">
        <f>IF(記入用!K2768="","",記入用!K2768)</f>
        <v/>
      </c>
      <c r="O2768" s="28" t="str">
        <f>IF(記入用!M2768="","",記入用!M2768)</f>
        <v/>
      </c>
      <c r="Q2768" s="28" t="str">
        <f>IF(記入用!L2768="","",記入用!L2768)</f>
        <v/>
      </c>
      <c r="S2768" s="28" t="str">
        <f>IF(記入用!N2768="","",ROUNDUP(記入用!N2768,1))</f>
        <v/>
      </c>
      <c r="U2768" s="28" t="str">
        <f>IF(記入用!O2768="","",ROUNDDOWN(記入用!O2768,0))</f>
        <v/>
      </c>
      <c r="W2768" s="28" t="str">
        <f>IF(記入用!P2768="","",ROUNDDOWN(記入用!P2768,0))</f>
        <v/>
      </c>
    </row>
    <row r="2769" spans="1:23">
      <c r="A2769" s="28" t="str">
        <f>IF(記入用!A2769="","",記入用!A2769)</f>
        <v/>
      </c>
      <c r="B2769" s="28" t="str">
        <f>IF(記入用!B2769="","",記入用!B2769)</f>
        <v/>
      </c>
      <c r="C2769" s="28" t="str">
        <f>IF(記入用!C2769="","",記入用!C2769)</f>
        <v/>
      </c>
      <c r="D2769" s="28" t="str">
        <f>IF(記入用!D2769="","",記入用!D2769)</f>
        <v/>
      </c>
      <c r="E2769" s="28" t="str">
        <f>IF(記入用!E2769="","",記入用!E2769)</f>
        <v/>
      </c>
      <c r="F2769" s="28" t="str">
        <f>IF(記入用!F2769="","",記入用!F2769)</f>
        <v/>
      </c>
      <c r="G2769" s="28" t="str">
        <f>IF(OR(記入用!G2769=0,記入用!H2769=0),"",ROUND((記入用!G2769+記入用!H2769)/2,0))</f>
        <v/>
      </c>
      <c r="I2769" s="28" t="str">
        <f>IF(記入用!I2769="","",記入用!I2769)</f>
        <v/>
      </c>
      <c r="K2769" s="28" t="str">
        <f>IF(記入用!J2769="","",ROUNDDOWN(記入用!J2769,0))</f>
        <v/>
      </c>
      <c r="M2769" s="28" t="str">
        <f>IF(記入用!K2769="","",記入用!K2769)</f>
        <v/>
      </c>
      <c r="O2769" s="28" t="str">
        <f>IF(記入用!M2769="","",記入用!M2769)</f>
        <v/>
      </c>
      <c r="Q2769" s="28" t="str">
        <f>IF(記入用!L2769="","",記入用!L2769)</f>
        <v/>
      </c>
      <c r="S2769" s="28" t="str">
        <f>IF(記入用!N2769="","",ROUNDUP(記入用!N2769,1))</f>
        <v/>
      </c>
      <c r="U2769" s="28" t="str">
        <f>IF(記入用!O2769="","",ROUNDDOWN(記入用!O2769,0))</f>
        <v/>
      </c>
      <c r="W2769" s="28" t="str">
        <f>IF(記入用!P2769="","",ROUNDDOWN(記入用!P2769,0))</f>
        <v/>
      </c>
    </row>
    <row r="2770" spans="1:23">
      <c r="A2770" s="28" t="str">
        <f>IF(記入用!A2770="","",記入用!A2770)</f>
        <v/>
      </c>
      <c r="B2770" s="28" t="str">
        <f>IF(記入用!B2770="","",記入用!B2770)</f>
        <v/>
      </c>
      <c r="C2770" s="28" t="str">
        <f>IF(記入用!C2770="","",記入用!C2770)</f>
        <v/>
      </c>
      <c r="D2770" s="28" t="str">
        <f>IF(記入用!D2770="","",記入用!D2770)</f>
        <v/>
      </c>
      <c r="E2770" s="28" t="str">
        <f>IF(記入用!E2770="","",記入用!E2770)</f>
        <v/>
      </c>
      <c r="F2770" s="28" t="str">
        <f>IF(記入用!F2770="","",記入用!F2770)</f>
        <v/>
      </c>
      <c r="G2770" s="28" t="str">
        <f>IF(OR(記入用!G2770=0,記入用!H2770=0),"",ROUND((記入用!G2770+記入用!H2770)/2,0))</f>
        <v/>
      </c>
      <c r="I2770" s="28" t="str">
        <f>IF(記入用!I2770="","",記入用!I2770)</f>
        <v/>
      </c>
      <c r="K2770" s="28" t="str">
        <f>IF(記入用!J2770="","",ROUNDDOWN(記入用!J2770,0))</f>
        <v/>
      </c>
      <c r="M2770" s="28" t="str">
        <f>IF(記入用!K2770="","",記入用!K2770)</f>
        <v/>
      </c>
      <c r="O2770" s="28" t="str">
        <f>IF(記入用!M2770="","",記入用!M2770)</f>
        <v/>
      </c>
      <c r="Q2770" s="28" t="str">
        <f>IF(記入用!L2770="","",記入用!L2770)</f>
        <v/>
      </c>
      <c r="S2770" s="28" t="str">
        <f>IF(記入用!N2770="","",ROUNDUP(記入用!N2770,1))</f>
        <v/>
      </c>
      <c r="U2770" s="28" t="str">
        <f>IF(記入用!O2770="","",ROUNDDOWN(記入用!O2770,0))</f>
        <v/>
      </c>
      <c r="W2770" s="28" t="str">
        <f>IF(記入用!P2770="","",ROUNDDOWN(記入用!P2770,0))</f>
        <v/>
      </c>
    </row>
    <row r="2771" spans="1:23">
      <c r="A2771" s="28" t="str">
        <f>IF(記入用!A2771="","",記入用!A2771)</f>
        <v/>
      </c>
      <c r="B2771" s="28" t="str">
        <f>IF(記入用!B2771="","",記入用!B2771)</f>
        <v/>
      </c>
      <c r="C2771" s="28" t="str">
        <f>IF(記入用!C2771="","",記入用!C2771)</f>
        <v/>
      </c>
      <c r="D2771" s="28" t="str">
        <f>IF(記入用!D2771="","",記入用!D2771)</f>
        <v/>
      </c>
      <c r="E2771" s="28" t="str">
        <f>IF(記入用!E2771="","",記入用!E2771)</f>
        <v/>
      </c>
      <c r="F2771" s="28" t="str">
        <f>IF(記入用!F2771="","",記入用!F2771)</f>
        <v/>
      </c>
      <c r="G2771" s="28" t="str">
        <f>IF(OR(記入用!G2771=0,記入用!H2771=0),"",ROUND((記入用!G2771+記入用!H2771)/2,0))</f>
        <v/>
      </c>
      <c r="I2771" s="28" t="str">
        <f>IF(記入用!I2771="","",記入用!I2771)</f>
        <v/>
      </c>
      <c r="K2771" s="28" t="str">
        <f>IF(記入用!J2771="","",ROUNDDOWN(記入用!J2771,0))</f>
        <v/>
      </c>
      <c r="M2771" s="28" t="str">
        <f>IF(記入用!K2771="","",記入用!K2771)</f>
        <v/>
      </c>
      <c r="O2771" s="28" t="str">
        <f>IF(記入用!M2771="","",記入用!M2771)</f>
        <v/>
      </c>
      <c r="Q2771" s="28" t="str">
        <f>IF(記入用!L2771="","",記入用!L2771)</f>
        <v/>
      </c>
      <c r="S2771" s="28" t="str">
        <f>IF(記入用!N2771="","",ROUNDUP(記入用!N2771,1))</f>
        <v/>
      </c>
      <c r="U2771" s="28" t="str">
        <f>IF(記入用!O2771="","",ROUNDDOWN(記入用!O2771,0))</f>
        <v/>
      </c>
      <c r="W2771" s="28" t="str">
        <f>IF(記入用!P2771="","",ROUNDDOWN(記入用!P2771,0))</f>
        <v/>
      </c>
    </row>
    <row r="2772" spans="1:23">
      <c r="A2772" s="28" t="str">
        <f>IF(記入用!A2772="","",記入用!A2772)</f>
        <v/>
      </c>
      <c r="B2772" s="28" t="str">
        <f>IF(記入用!B2772="","",記入用!B2772)</f>
        <v/>
      </c>
      <c r="C2772" s="28" t="str">
        <f>IF(記入用!C2772="","",記入用!C2772)</f>
        <v/>
      </c>
      <c r="D2772" s="28" t="str">
        <f>IF(記入用!D2772="","",記入用!D2772)</f>
        <v/>
      </c>
      <c r="E2772" s="28" t="str">
        <f>IF(記入用!E2772="","",記入用!E2772)</f>
        <v/>
      </c>
      <c r="F2772" s="28" t="str">
        <f>IF(記入用!F2772="","",記入用!F2772)</f>
        <v/>
      </c>
      <c r="G2772" s="28" t="str">
        <f>IF(OR(記入用!G2772=0,記入用!H2772=0),"",ROUND((記入用!G2772+記入用!H2772)/2,0))</f>
        <v/>
      </c>
      <c r="I2772" s="28" t="str">
        <f>IF(記入用!I2772="","",記入用!I2772)</f>
        <v/>
      </c>
      <c r="K2772" s="28" t="str">
        <f>IF(記入用!J2772="","",ROUNDDOWN(記入用!J2772,0))</f>
        <v/>
      </c>
      <c r="M2772" s="28" t="str">
        <f>IF(記入用!K2772="","",記入用!K2772)</f>
        <v/>
      </c>
      <c r="O2772" s="28" t="str">
        <f>IF(記入用!M2772="","",記入用!M2772)</f>
        <v/>
      </c>
      <c r="Q2772" s="28" t="str">
        <f>IF(記入用!L2772="","",記入用!L2772)</f>
        <v/>
      </c>
      <c r="S2772" s="28" t="str">
        <f>IF(記入用!N2772="","",ROUNDUP(記入用!N2772,1))</f>
        <v/>
      </c>
      <c r="U2772" s="28" t="str">
        <f>IF(記入用!O2772="","",ROUNDDOWN(記入用!O2772,0))</f>
        <v/>
      </c>
      <c r="W2772" s="28" t="str">
        <f>IF(記入用!P2772="","",ROUNDDOWN(記入用!P2772,0))</f>
        <v/>
      </c>
    </row>
    <row r="2773" spans="1:23">
      <c r="A2773" s="28" t="str">
        <f>IF(記入用!A2773="","",記入用!A2773)</f>
        <v/>
      </c>
      <c r="B2773" s="28" t="str">
        <f>IF(記入用!B2773="","",記入用!B2773)</f>
        <v/>
      </c>
      <c r="C2773" s="28" t="str">
        <f>IF(記入用!C2773="","",記入用!C2773)</f>
        <v/>
      </c>
      <c r="D2773" s="28" t="str">
        <f>IF(記入用!D2773="","",記入用!D2773)</f>
        <v/>
      </c>
      <c r="E2773" s="28" t="str">
        <f>IF(記入用!E2773="","",記入用!E2773)</f>
        <v/>
      </c>
      <c r="F2773" s="28" t="str">
        <f>IF(記入用!F2773="","",記入用!F2773)</f>
        <v/>
      </c>
      <c r="G2773" s="28" t="str">
        <f>IF(OR(記入用!G2773=0,記入用!H2773=0),"",ROUND((記入用!G2773+記入用!H2773)/2,0))</f>
        <v/>
      </c>
      <c r="I2773" s="28" t="str">
        <f>IF(記入用!I2773="","",記入用!I2773)</f>
        <v/>
      </c>
      <c r="K2773" s="28" t="str">
        <f>IF(記入用!J2773="","",ROUNDDOWN(記入用!J2773,0))</f>
        <v/>
      </c>
      <c r="M2773" s="28" t="str">
        <f>IF(記入用!K2773="","",記入用!K2773)</f>
        <v/>
      </c>
      <c r="O2773" s="28" t="str">
        <f>IF(記入用!M2773="","",記入用!M2773)</f>
        <v/>
      </c>
      <c r="Q2773" s="28" t="str">
        <f>IF(記入用!L2773="","",記入用!L2773)</f>
        <v/>
      </c>
      <c r="S2773" s="28" t="str">
        <f>IF(記入用!N2773="","",ROUNDUP(記入用!N2773,1))</f>
        <v/>
      </c>
      <c r="U2773" s="28" t="str">
        <f>IF(記入用!O2773="","",ROUNDDOWN(記入用!O2773,0))</f>
        <v/>
      </c>
      <c r="W2773" s="28" t="str">
        <f>IF(記入用!P2773="","",ROUNDDOWN(記入用!P2773,0))</f>
        <v/>
      </c>
    </row>
    <row r="2774" spans="1:23">
      <c r="A2774" s="28" t="str">
        <f>IF(記入用!A2774="","",記入用!A2774)</f>
        <v/>
      </c>
      <c r="B2774" s="28" t="str">
        <f>IF(記入用!B2774="","",記入用!B2774)</f>
        <v/>
      </c>
      <c r="C2774" s="28" t="str">
        <f>IF(記入用!C2774="","",記入用!C2774)</f>
        <v/>
      </c>
      <c r="D2774" s="28" t="str">
        <f>IF(記入用!D2774="","",記入用!D2774)</f>
        <v/>
      </c>
      <c r="E2774" s="28" t="str">
        <f>IF(記入用!E2774="","",記入用!E2774)</f>
        <v/>
      </c>
      <c r="F2774" s="28" t="str">
        <f>IF(記入用!F2774="","",記入用!F2774)</f>
        <v/>
      </c>
      <c r="G2774" s="28" t="str">
        <f>IF(OR(記入用!G2774=0,記入用!H2774=0),"",ROUND((記入用!G2774+記入用!H2774)/2,0))</f>
        <v/>
      </c>
      <c r="I2774" s="28" t="str">
        <f>IF(記入用!I2774="","",記入用!I2774)</f>
        <v/>
      </c>
      <c r="K2774" s="28" t="str">
        <f>IF(記入用!J2774="","",ROUNDDOWN(記入用!J2774,0))</f>
        <v/>
      </c>
      <c r="M2774" s="28" t="str">
        <f>IF(記入用!K2774="","",記入用!K2774)</f>
        <v/>
      </c>
      <c r="O2774" s="28" t="str">
        <f>IF(記入用!M2774="","",記入用!M2774)</f>
        <v/>
      </c>
      <c r="Q2774" s="28" t="str">
        <f>IF(記入用!L2774="","",記入用!L2774)</f>
        <v/>
      </c>
      <c r="S2774" s="28" t="str">
        <f>IF(記入用!N2774="","",ROUNDUP(記入用!N2774,1))</f>
        <v/>
      </c>
      <c r="U2774" s="28" t="str">
        <f>IF(記入用!O2774="","",ROUNDDOWN(記入用!O2774,0))</f>
        <v/>
      </c>
      <c r="W2774" s="28" t="str">
        <f>IF(記入用!P2774="","",ROUNDDOWN(記入用!P2774,0))</f>
        <v/>
      </c>
    </row>
    <row r="2775" spans="1:23">
      <c r="A2775" s="28" t="str">
        <f>IF(記入用!A2775="","",記入用!A2775)</f>
        <v/>
      </c>
      <c r="B2775" s="28" t="str">
        <f>IF(記入用!B2775="","",記入用!B2775)</f>
        <v/>
      </c>
      <c r="C2775" s="28" t="str">
        <f>IF(記入用!C2775="","",記入用!C2775)</f>
        <v/>
      </c>
      <c r="D2775" s="28" t="str">
        <f>IF(記入用!D2775="","",記入用!D2775)</f>
        <v/>
      </c>
      <c r="E2775" s="28" t="str">
        <f>IF(記入用!E2775="","",記入用!E2775)</f>
        <v/>
      </c>
      <c r="F2775" s="28" t="str">
        <f>IF(記入用!F2775="","",記入用!F2775)</f>
        <v/>
      </c>
      <c r="G2775" s="28" t="str">
        <f>IF(OR(記入用!G2775=0,記入用!H2775=0),"",ROUND((記入用!G2775+記入用!H2775)/2,0))</f>
        <v/>
      </c>
      <c r="I2775" s="28" t="str">
        <f>IF(記入用!I2775="","",記入用!I2775)</f>
        <v/>
      </c>
      <c r="K2775" s="28" t="str">
        <f>IF(記入用!J2775="","",ROUNDDOWN(記入用!J2775,0))</f>
        <v/>
      </c>
      <c r="M2775" s="28" t="str">
        <f>IF(記入用!K2775="","",記入用!K2775)</f>
        <v/>
      </c>
      <c r="O2775" s="28" t="str">
        <f>IF(記入用!M2775="","",記入用!M2775)</f>
        <v/>
      </c>
      <c r="Q2775" s="28" t="str">
        <f>IF(記入用!L2775="","",記入用!L2775)</f>
        <v/>
      </c>
      <c r="S2775" s="28" t="str">
        <f>IF(記入用!N2775="","",ROUNDUP(記入用!N2775,1))</f>
        <v/>
      </c>
      <c r="U2775" s="28" t="str">
        <f>IF(記入用!O2775="","",ROUNDDOWN(記入用!O2775,0))</f>
        <v/>
      </c>
      <c r="W2775" s="28" t="str">
        <f>IF(記入用!P2775="","",ROUNDDOWN(記入用!P2775,0))</f>
        <v/>
      </c>
    </row>
    <row r="2776" spans="1:23">
      <c r="A2776" s="28" t="str">
        <f>IF(記入用!A2776="","",記入用!A2776)</f>
        <v/>
      </c>
      <c r="B2776" s="28" t="str">
        <f>IF(記入用!B2776="","",記入用!B2776)</f>
        <v/>
      </c>
      <c r="C2776" s="28" t="str">
        <f>IF(記入用!C2776="","",記入用!C2776)</f>
        <v/>
      </c>
      <c r="D2776" s="28" t="str">
        <f>IF(記入用!D2776="","",記入用!D2776)</f>
        <v/>
      </c>
      <c r="E2776" s="28" t="str">
        <f>IF(記入用!E2776="","",記入用!E2776)</f>
        <v/>
      </c>
      <c r="F2776" s="28" t="str">
        <f>IF(記入用!F2776="","",記入用!F2776)</f>
        <v/>
      </c>
      <c r="G2776" s="28" t="str">
        <f>IF(OR(記入用!G2776=0,記入用!H2776=0),"",ROUND((記入用!G2776+記入用!H2776)/2,0))</f>
        <v/>
      </c>
      <c r="I2776" s="28" t="str">
        <f>IF(記入用!I2776="","",記入用!I2776)</f>
        <v/>
      </c>
      <c r="K2776" s="28" t="str">
        <f>IF(記入用!J2776="","",ROUNDDOWN(記入用!J2776,0))</f>
        <v/>
      </c>
      <c r="M2776" s="28" t="str">
        <f>IF(記入用!K2776="","",記入用!K2776)</f>
        <v/>
      </c>
      <c r="O2776" s="28" t="str">
        <f>IF(記入用!M2776="","",記入用!M2776)</f>
        <v/>
      </c>
      <c r="Q2776" s="28" t="str">
        <f>IF(記入用!L2776="","",記入用!L2776)</f>
        <v/>
      </c>
      <c r="S2776" s="28" t="str">
        <f>IF(記入用!N2776="","",ROUNDUP(記入用!N2776,1))</f>
        <v/>
      </c>
      <c r="U2776" s="28" t="str">
        <f>IF(記入用!O2776="","",ROUNDDOWN(記入用!O2776,0))</f>
        <v/>
      </c>
      <c r="W2776" s="28" t="str">
        <f>IF(記入用!P2776="","",ROUNDDOWN(記入用!P2776,0))</f>
        <v/>
      </c>
    </row>
    <row r="2777" spans="1:23">
      <c r="A2777" s="28" t="str">
        <f>IF(記入用!A2777="","",記入用!A2777)</f>
        <v/>
      </c>
      <c r="B2777" s="28" t="str">
        <f>IF(記入用!B2777="","",記入用!B2777)</f>
        <v/>
      </c>
      <c r="C2777" s="28" t="str">
        <f>IF(記入用!C2777="","",記入用!C2777)</f>
        <v/>
      </c>
      <c r="D2777" s="28" t="str">
        <f>IF(記入用!D2777="","",記入用!D2777)</f>
        <v/>
      </c>
      <c r="E2777" s="28" t="str">
        <f>IF(記入用!E2777="","",記入用!E2777)</f>
        <v/>
      </c>
      <c r="F2777" s="28" t="str">
        <f>IF(記入用!F2777="","",記入用!F2777)</f>
        <v/>
      </c>
      <c r="G2777" s="28" t="str">
        <f>IF(OR(記入用!G2777=0,記入用!H2777=0),"",ROUND((記入用!G2777+記入用!H2777)/2,0))</f>
        <v/>
      </c>
      <c r="I2777" s="28" t="str">
        <f>IF(記入用!I2777="","",記入用!I2777)</f>
        <v/>
      </c>
      <c r="K2777" s="28" t="str">
        <f>IF(記入用!J2777="","",ROUNDDOWN(記入用!J2777,0))</f>
        <v/>
      </c>
      <c r="M2777" s="28" t="str">
        <f>IF(記入用!K2777="","",記入用!K2777)</f>
        <v/>
      </c>
      <c r="O2777" s="28" t="str">
        <f>IF(記入用!M2777="","",記入用!M2777)</f>
        <v/>
      </c>
      <c r="Q2777" s="28" t="str">
        <f>IF(記入用!L2777="","",記入用!L2777)</f>
        <v/>
      </c>
      <c r="S2777" s="28" t="str">
        <f>IF(記入用!N2777="","",ROUNDUP(記入用!N2777,1))</f>
        <v/>
      </c>
      <c r="U2777" s="28" t="str">
        <f>IF(記入用!O2777="","",ROUNDDOWN(記入用!O2777,0))</f>
        <v/>
      </c>
      <c r="W2777" s="28" t="str">
        <f>IF(記入用!P2777="","",ROUNDDOWN(記入用!P2777,0))</f>
        <v/>
      </c>
    </row>
    <row r="2778" spans="1:23">
      <c r="A2778" s="28" t="str">
        <f>IF(記入用!A2778="","",記入用!A2778)</f>
        <v/>
      </c>
      <c r="B2778" s="28" t="str">
        <f>IF(記入用!B2778="","",記入用!B2778)</f>
        <v/>
      </c>
      <c r="C2778" s="28" t="str">
        <f>IF(記入用!C2778="","",記入用!C2778)</f>
        <v/>
      </c>
      <c r="D2778" s="28" t="str">
        <f>IF(記入用!D2778="","",記入用!D2778)</f>
        <v/>
      </c>
      <c r="E2778" s="28" t="str">
        <f>IF(記入用!E2778="","",記入用!E2778)</f>
        <v/>
      </c>
      <c r="F2778" s="28" t="str">
        <f>IF(記入用!F2778="","",記入用!F2778)</f>
        <v/>
      </c>
      <c r="G2778" s="28" t="str">
        <f>IF(OR(記入用!G2778=0,記入用!H2778=0),"",ROUND((記入用!G2778+記入用!H2778)/2,0))</f>
        <v/>
      </c>
      <c r="I2778" s="28" t="str">
        <f>IF(記入用!I2778="","",記入用!I2778)</f>
        <v/>
      </c>
      <c r="K2778" s="28" t="str">
        <f>IF(記入用!J2778="","",ROUNDDOWN(記入用!J2778,0))</f>
        <v/>
      </c>
      <c r="M2778" s="28" t="str">
        <f>IF(記入用!K2778="","",記入用!K2778)</f>
        <v/>
      </c>
      <c r="O2778" s="28" t="str">
        <f>IF(記入用!M2778="","",記入用!M2778)</f>
        <v/>
      </c>
      <c r="Q2778" s="28" t="str">
        <f>IF(記入用!L2778="","",記入用!L2778)</f>
        <v/>
      </c>
      <c r="S2778" s="28" t="str">
        <f>IF(記入用!N2778="","",ROUNDUP(記入用!N2778,1))</f>
        <v/>
      </c>
      <c r="U2778" s="28" t="str">
        <f>IF(記入用!O2778="","",ROUNDDOWN(記入用!O2778,0))</f>
        <v/>
      </c>
      <c r="W2778" s="28" t="str">
        <f>IF(記入用!P2778="","",ROUNDDOWN(記入用!P2778,0))</f>
        <v/>
      </c>
    </row>
    <row r="2779" spans="1:23">
      <c r="A2779" s="28" t="str">
        <f>IF(記入用!A2779="","",記入用!A2779)</f>
        <v/>
      </c>
      <c r="B2779" s="28" t="str">
        <f>IF(記入用!B2779="","",記入用!B2779)</f>
        <v/>
      </c>
      <c r="C2779" s="28" t="str">
        <f>IF(記入用!C2779="","",記入用!C2779)</f>
        <v/>
      </c>
      <c r="D2779" s="28" t="str">
        <f>IF(記入用!D2779="","",記入用!D2779)</f>
        <v/>
      </c>
      <c r="E2779" s="28" t="str">
        <f>IF(記入用!E2779="","",記入用!E2779)</f>
        <v/>
      </c>
      <c r="F2779" s="28" t="str">
        <f>IF(記入用!F2779="","",記入用!F2779)</f>
        <v/>
      </c>
      <c r="G2779" s="28" t="str">
        <f>IF(OR(記入用!G2779=0,記入用!H2779=0),"",ROUND((記入用!G2779+記入用!H2779)/2,0))</f>
        <v/>
      </c>
      <c r="I2779" s="28" t="str">
        <f>IF(記入用!I2779="","",記入用!I2779)</f>
        <v/>
      </c>
      <c r="K2779" s="28" t="str">
        <f>IF(記入用!J2779="","",ROUNDDOWN(記入用!J2779,0))</f>
        <v/>
      </c>
      <c r="M2779" s="28" t="str">
        <f>IF(記入用!K2779="","",記入用!K2779)</f>
        <v/>
      </c>
      <c r="O2779" s="28" t="str">
        <f>IF(記入用!M2779="","",記入用!M2779)</f>
        <v/>
      </c>
      <c r="Q2779" s="28" t="str">
        <f>IF(記入用!L2779="","",記入用!L2779)</f>
        <v/>
      </c>
      <c r="S2779" s="28" t="str">
        <f>IF(記入用!N2779="","",ROUNDUP(記入用!N2779,1))</f>
        <v/>
      </c>
      <c r="U2779" s="28" t="str">
        <f>IF(記入用!O2779="","",ROUNDDOWN(記入用!O2779,0))</f>
        <v/>
      </c>
      <c r="W2779" s="28" t="str">
        <f>IF(記入用!P2779="","",ROUNDDOWN(記入用!P2779,0))</f>
        <v/>
      </c>
    </row>
    <row r="2780" spans="1:23">
      <c r="A2780" s="28" t="str">
        <f>IF(記入用!A2780="","",記入用!A2780)</f>
        <v/>
      </c>
      <c r="B2780" s="28" t="str">
        <f>IF(記入用!B2780="","",記入用!B2780)</f>
        <v/>
      </c>
      <c r="C2780" s="28" t="str">
        <f>IF(記入用!C2780="","",記入用!C2780)</f>
        <v/>
      </c>
      <c r="D2780" s="28" t="str">
        <f>IF(記入用!D2780="","",記入用!D2780)</f>
        <v/>
      </c>
      <c r="E2780" s="28" t="str">
        <f>IF(記入用!E2780="","",記入用!E2780)</f>
        <v/>
      </c>
      <c r="F2780" s="28" t="str">
        <f>IF(記入用!F2780="","",記入用!F2780)</f>
        <v/>
      </c>
      <c r="G2780" s="28" t="str">
        <f>IF(OR(記入用!G2780=0,記入用!H2780=0),"",ROUND((記入用!G2780+記入用!H2780)/2,0))</f>
        <v/>
      </c>
      <c r="I2780" s="28" t="str">
        <f>IF(記入用!I2780="","",記入用!I2780)</f>
        <v/>
      </c>
      <c r="K2780" s="28" t="str">
        <f>IF(記入用!J2780="","",ROUNDDOWN(記入用!J2780,0))</f>
        <v/>
      </c>
      <c r="M2780" s="28" t="str">
        <f>IF(記入用!K2780="","",記入用!K2780)</f>
        <v/>
      </c>
      <c r="O2780" s="28" t="str">
        <f>IF(記入用!M2780="","",記入用!M2780)</f>
        <v/>
      </c>
      <c r="Q2780" s="28" t="str">
        <f>IF(記入用!L2780="","",記入用!L2780)</f>
        <v/>
      </c>
      <c r="S2780" s="28" t="str">
        <f>IF(記入用!N2780="","",ROUNDUP(記入用!N2780,1))</f>
        <v/>
      </c>
      <c r="U2780" s="28" t="str">
        <f>IF(記入用!O2780="","",ROUNDDOWN(記入用!O2780,0))</f>
        <v/>
      </c>
      <c r="W2780" s="28" t="str">
        <f>IF(記入用!P2780="","",ROUNDDOWN(記入用!P2780,0))</f>
        <v/>
      </c>
    </row>
    <row r="2781" spans="1:23">
      <c r="A2781" s="28" t="str">
        <f>IF(記入用!A2781="","",記入用!A2781)</f>
        <v/>
      </c>
      <c r="B2781" s="28" t="str">
        <f>IF(記入用!B2781="","",記入用!B2781)</f>
        <v/>
      </c>
      <c r="C2781" s="28" t="str">
        <f>IF(記入用!C2781="","",記入用!C2781)</f>
        <v/>
      </c>
      <c r="D2781" s="28" t="str">
        <f>IF(記入用!D2781="","",記入用!D2781)</f>
        <v/>
      </c>
      <c r="E2781" s="28" t="str">
        <f>IF(記入用!E2781="","",記入用!E2781)</f>
        <v/>
      </c>
      <c r="F2781" s="28" t="str">
        <f>IF(記入用!F2781="","",記入用!F2781)</f>
        <v/>
      </c>
      <c r="G2781" s="28" t="str">
        <f>IF(OR(記入用!G2781=0,記入用!H2781=0),"",ROUND((記入用!G2781+記入用!H2781)/2,0))</f>
        <v/>
      </c>
      <c r="I2781" s="28" t="str">
        <f>IF(記入用!I2781="","",記入用!I2781)</f>
        <v/>
      </c>
      <c r="K2781" s="28" t="str">
        <f>IF(記入用!J2781="","",ROUNDDOWN(記入用!J2781,0))</f>
        <v/>
      </c>
      <c r="M2781" s="28" t="str">
        <f>IF(記入用!K2781="","",記入用!K2781)</f>
        <v/>
      </c>
      <c r="O2781" s="28" t="str">
        <f>IF(記入用!M2781="","",記入用!M2781)</f>
        <v/>
      </c>
      <c r="Q2781" s="28" t="str">
        <f>IF(記入用!L2781="","",記入用!L2781)</f>
        <v/>
      </c>
      <c r="S2781" s="28" t="str">
        <f>IF(記入用!N2781="","",ROUNDUP(記入用!N2781,1))</f>
        <v/>
      </c>
      <c r="U2781" s="28" t="str">
        <f>IF(記入用!O2781="","",ROUNDDOWN(記入用!O2781,0))</f>
        <v/>
      </c>
      <c r="W2781" s="28" t="str">
        <f>IF(記入用!P2781="","",ROUNDDOWN(記入用!P2781,0))</f>
        <v/>
      </c>
    </row>
    <row r="2782" spans="1:23">
      <c r="A2782" s="28" t="str">
        <f>IF(記入用!A2782="","",記入用!A2782)</f>
        <v/>
      </c>
      <c r="B2782" s="28" t="str">
        <f>IF(記入用!B2782="","",記入用!B2782)</f>
        <v/>
      </c>
      <c r="C2782" s="28" t="str">
        <f>IF(記入用!C2782="","",記入用!C2782)</f>
        <v/>
      </c>
      <c r="D2782" s="28" t="str">
        <f>IF(記入用!D2782="","",記入用!D2782)</f>
        <v/>
      </c>
      <c r="E2782" s="28" t="str">
        <f>IF(記入用!E2782="","",記入用!E2782)</f>
        <v/>
      </c>
      <c r="F2782" s="28" t="str">
        <f>IF(記入用!F2782="","",記入用!F2782)</f>
        <v/>
      </c>
      <c r="G2782" s="28" t="str">
        <f>IF(OR(記入用!G2782=0,記入用!H2782=0),"",ROUND((記入用!G2782+記入用!H2782)/2,0))</f>
        <v/>
      </c>
      <c r="I2782" s="28" t="str">
        <f>IF(記入用!I2782="","",記入用!I2782)</f>
        <v/>
      </c>
      <c r="K2782" s="28" t="str">
        <f>IF(記入用!J2782="","",ROUNDDOWN(記入用!J2782,0))</f>
        <v/>
      </c>
      <c r="M2782" s="28" t="str">
        <f>IF(記入用!K2782="","",記入用!K2782)</f>
        <v/>
      </c>
      <c r="O2782" s="28" t="str">
        <f>IF(記入用!M2782="","",記入用!M2782)</f>
        <v/>
      </c>
      <c r="Q2782" s="28" t="str">
        <f>IF(記入用!L2782="","",記入用!L2782)</f>
        <v/>
      </c>
      <c r="S2782" s="28" t="str">
        <f>IF(記入用!N2782="","",ROUNDUP(記入用!N2782,1))</f>
        <v/>
      </c>
      <c r="U2782" s="28" t="str">
        <f>IF(記入用!O2782="","",ROUNDDOWN(記入用!O2782,0))</f>
        <v/>
      </c>
      <c r="W2782" s="28" t="str">
        <f>IF(記入用!P2782="","",ROUNDDOWN(記入用!P2782,0))</f>
        <v/>
      </c>
    </row>
    <row r="2783" spans="1:23">
      <c r="A2783" s="28" t="str">
        <f>IF(記入用!A2783="","",記入用!A2783)</f>
        <v/>
      </c>
      <c r="B2783" s="28" t="str">
        <f>IF(記入用!B2783="","",記入用!B2783)</f>
        <v/>
      </c>
      <c r="C2783" s="28" t="str">
        <f>IF(記入用!C2783="","",記入用!C2783)</f>
        <v/>
      </c>
      <c r="D2783" s="28" t="str">
        <f>IF(記入用!D2783="","",記入用!D2783)</f>
        <v/>
      </c>
      <c r="E2783" s="28" t="str">
        <f>IF(記入用!E2783="","",記入用!E2783)</f>
        <v/>
      </c>
      <c r="F2783" s="28" t="str">
        <f>IF(記入用!F2783="","",記入用!F2783)</f>
        <v/>
      </c>
      <c r="G2783" s="28" t="str">
        <f>IF(OR(記入用!G2783=0,記入用!H2783=0),"",ROUND((記入用!G2783+記入用!H2783)/2,0))</f>
        <v/>
      </c>
      <c r="I2783" s="28" t="str">
        <f>IF(記入用!I2783="","",記入用!I2783)</f>
        <v/>
      </c>
      <c r="K2783" s="28" t="str">
        <f>IF(記入用!J2783="","",ROUNDDOWN(記入用!J2783,0))</f>
        <v/>
      </c>
      <c r="M2783" s="28" t="str">
        <f>IF(記入用!K2783="","",記入用!K2783)</f>
        <v/>
      </c>
      <c r="O2783" s="28" t="str">
        <f>IF(記入用!M2783="","",記入用!M2783)</f>
        <v/>
      </c>
      <c r="Q2783" s="28" t="str">
        <f>IF(記入用!L2783="","",記入用!L2783)</f>
        <v/>
      </c>
      <c r="S2783" s="28" t="str">
        <f>IF(記入用!N2783="","",ROUNDUP(記入用!N2783,1))</f>
        <v/>
      </c>
      <c r="U2783" s="28" t="str">
        <f>IF(記入用!O2783="","",ROUNDDOWN(記入用!O2783,0))</f>
        <v/>
      </c>
      <c r="W2783" s="28" t="str">
        <f>IF(記入用!P2783="","",ROUNDDOWN(記入用!P2783,0))</f>
        <v/>
      </c>
    </row>
    <row r="2784" spans="1:23">
      <c r="A2784" s="28" t="str">
        <f>IF(記入用!A2784="","",記入用!A2784)</f>
        <v/>
      </c>
      <c r="B2784" s="28" t="str">
        <f>IF(記入用!B2784="","",記入用!B2784)</f>
        <v/>
      </c>
      <c r="C2784" s="28" t="str">
        <f>IF(記入用!C2784="","",記入用!C2784)</f>
        <v/>
      </c>
      <c r="D2784" s="28" t="str">
        <f>IF(記入用!D2784="","",記入用!D2784)</f>
        <v/>
      </c>
      <c r="E2784" s="28" t="str">
        <f>IF(記入用!E2784="","",記入用!E2784)</f>
        <v/>
      </c>
      <c r="F2784" s="28" t="str">
        <f>IF(記入用!F2784="","",記入用!F2784)</f>
        <v/>
      </c>
      <c r="G2784" s="28" t="str">
        <f>IF(OR(記入用!G2784=0,記入用!H2784=0),"",ROUND((記入用!G2784+記入用!H2784)/2,0))</f>
        <v/>
      </c>
      <c r="I2784" s="28" t="str">
        <f>IF(記入用!I2784="","",記入用!I2784)</f>
        <v/>
      </c>
      <c r="K2784" s="28" t="str">
        <f>IF(記入用!J2784="","",ROUNDDOWN(記入用!J2784,0))</f>
        <v/>
      </c>
      <c r="M2784" s="28" t="str">
        <f>IF(記入用!K2784="","",記入用!K2784)</f>
        <v/>
      </c>
      <c r="O2784" s="28" t="str">
        <f>IF(記入用!M2784="","",記入用!M2784)</f>
        <v/>
      </c>
      <c r="Q2784" s="28" t="str">
        <f>IF(記入用!L2784="","",記入用!L2784)</f>
        <v/>
      </c>
      <c r="S2784" s="28" t="str">
        <f>IF(記入用!N2784="","",ROUNDUP(記入用!N2784,1))</f>
        <v/>
      </c>
      <c r="U2784" s="28" t="str">
        <f>IF(記入用!O2784="","",ROUNDDOWN(記入用!O2784,0))</f>
        <v/>
      </c>
      <c r="W2784" s="28" t="str">
        <f>IF(記入用!P2784="","",ROUNDDOWN(記入用!P2784,0))</f>
        <v/>
      </c>
    </row>
    <row r="2785" spans="1:23">
      <c r="A2785" s="28" t="str">
        <f>IF(記入用!A2785="","",記入用!A2785)</f>
        <v/>
      </c>
      <c r="B2785" s="28" t="str">
        <f>IF(記入用!B2785="","",記入用!B2785)</f>
        <v/>
      </c>
      <c r="C2785" s="28" t="str">
        <f>IF(記入用!C2785="","",記入用!C2785)</f>
        <v/>
      </c>
      <c r="D2785" s="28" t="str">
        <f>IF(記入用!D2785="","",記入用!D2785)</f>
        <v/>
      </c>
      <c r="E2785" s="28" t="str">
        <f>IF(記入用!E2785="","",記入用!E2785)</f>
        <v/>
      </c>
      <c r="F2785" s="28" t="str">
        <f>IF(記入用!F2785="","",記入用!F2785)</f>
        <v/>
      </c>
      <c r="G2785" s="28" t="str">
        <f>IF(OR(記入用!G2785=0,記入用!H2785=0),"",ROUND((記入用!G2785+記入用!H2785)/2,0))</f>
        <v/>
      </c>
      <c r="I2785" s="28" t="str">
        <f>IF(記入用!I2785="","",記入用!I2785)</f>
        <v/>
      </c>
      <c r="K2785" s="28" t="str">
        <f>IF(記入用!J2785="","",ROUNDDOWN(記入用!J2785,0))</f>
        <v/>
      </c>
      <c r="M2785" s="28" t="str">
        <f>IF(記入用!K2785="","",記入用!K2785)</f>
        <v/>
      </c>
      <c r="O2785" s="28" t="str">
        <f>IF(記入用!M2785="","",記入用!M2785)</f>
        <v/>
      </c>
      <c r="Q2785" s="28" t="str">
        <f>IF(記入用!L2785="","",記入用!L2785)</f>
        <v/>
      </c>
      <c r="S2785" s="28" t="str">
        <f>IF(記入用!N2785="","",ROUNDUP(記入用!N2785,1))</f>
        <v/>
      </c>
      <c r="U2785" s="28" t="str">
        <f>IF(記入用!O2785="","",ROUNDDOWN(記入用!O2785,0))</f>
        <v/>
      </c>
      <c r="W2785" s="28" t="str">
        <f>IF(記入用!P2785="","",ROUNDDOWN(記入用!P2785,0))</f>
        <v/>
      </c>
    </row>
    <row r="2786" spans="1:23">
      <c r="A2786" s="28" t="str">
        <f>IF(記入用!A2786="","",記入用!A2786)</f>
        <v/>
      </c>
      <c r="B2786" s="28" t="str">
        <f>IF(記入用!B2786="","",記入用!B2786)</f>
        <v/>
      </c>
      <c r="C2786" s="28" t="str">
        <f>IF(記入用!C2786="","",記入用!C2786)</f>
        <v/>
      </c>
      <c r="D2786" s="28" t="str">
        <f>IF(記入用!D2786="","",記入用!D2786)</f>
        <v/>
      </c>
      <c r="E2786" s="28" t="str">
        <f>IF(記入用!E2786="","",記入用!E2786)</f>
        <v/>
      </c>
      <c r="F2786" s="28" t="str">
        <f>IF(記入用!F2786="","",記入用!F2786)</f>
        <v/>
      </c>
      <c r="G2786" s="28" t="str">
        <f>IF(OR(記入用!G2786=0,記入用!H2786=0),"",ROUND((記入用!G2786+記入用!H2786)/2,0))</f>
        <v/>
      </c>
      <c r="I2786" s="28" t="str">
        <f>IF(記入用!I2786="","",記入用!I2786)</f>
        <v/>
      </c>
      <c r="K2786" s="28" t="str">
        <f>IF(記入用!J2786="","",ROUNDDOWN(記入用!J2786,0))</f>
        <v/>
      </c>
      <c r="M2786" s="28" t="str">
        <f>IF(記入用!K2786="","",記入用!K2786)</f>
        <v/>
      </c>
      <c r="O2786" s="28" t="str">
        <f>IF(記入用!M2786="","",記入用!M2786)</f>
        <v/>
      </c>
      <c r="Q2786" s="28" t="str">
        <f>IF(記入用!L2786="","",記入用!L2786)</f>
        <v/>
      </c>
      <c r="S2786" s="28" t="str">
        <f>IF(記入用!N2786="","",ROUNDUP(記入用!N2786,1))</f>
        <v/>
      </c>
      <c r="U2786" s="28" t="str">
        <f>IF(記入用!O2786="","",ROUNDDOWN(記入用!O2786,0))</f>
        <v/>
      </c>
      <c r="W2786" s="28" t="str">
        <f>IF(記入用!P2786="","",ROUNDDOWN(記入用!P2786,0))</f>
        <v/>
      </c>
    </row>
    <row r="2787" spans="1:23">
      <c r="A2787" s="28" t="str">
        <f>IF(記入用!A2787="","",記入用!A2787)</f>
        <v/>
      </c>
      <c r="B2787" s="28" t="str">
        <f>IF(記入用!B2787="","",記入用!B2787)</f>
        <v/>
      </c>
      <c r="C2787" s="28" t="str">
        <f>IF(記入用!C2787="","",記入用!C2787)</f>
        <v/>
      </c>
      <c r="D2787" s="28" t="str">
        <f>IF(記入用!D2787="","",記入用!D2787)</f>
        <v/>
      </c>
      <c r="E2787" s="28" t="str">
        <f>IF(記入用!E2787="","",記入用!E2787)</f>
        <v/>
      </c>
      <c r="F2787" s="28" t="str">
        <f>IF(記入用!F2787="","",記入用!F2787)</f>
        <v/>
      </c>
      <c r="G2787" s="28" t="str">
        <f>IF(OR(記入用!G2787=0,記入用!H2787=0),"",ROUND((記入用!G2787+記入用!H2787)/2,0))</f>
        <v/>
      </c>
      <c r="I2787" s="28" t="str">
        <f>IF(記入用!I2787="","",記入用!I2787)</f>
        <v/>
      </c>
      <c r="K2787" s="28" t="str">
        <f>IF(記入用!J2787="","",ROUNDDOWN(記入用!J2787,0))</f>
        <v/>
      </c>
      <c r="M2787" s="28" t="str">
        <f>IF(記入用!K2787="","",記入用!K2787)</f>
        <v/>
      </c>
      <c r="O2787" s="28" t="str">
        <f>IF(記入用!M2787="","",記入用!M2787)</f>
        <v/>
      </c>
      <c r="Q2787" s="28" t="str">
        <f>IF(記入用!L2787="","",記入用!L2787)</f>
        <v/>
      </c>
      <c r="S2787" s="28" t="str">
        <f>IF(記入用!N2787="","",ROUNDUP(記入用!N2787,1))</f>
        <v/>
      </c>
      <c r="U2787" s="28" t="str">
        <f>IF(記入用!O2787="","",ROUNDDOWN(記入用!O2787,0))</f>
        <v/>
      </c>
      <c r="W2787" s="28" t="str">
        <f>IF(記入用!P2787="","",ROUNDDOWN(記入用!P2787,0))</f>
        <v/>
      </c>
    </row>
    <row r="2788" spans="1:23">
      <c r="A2788" s="28" t="str">
        <f>IF(記入用!A2788="","",記入用!A2788)</f>
        <v/>
      </c>
      <c r="B2788" s="28" t="str">
        <f>IF(記入用!B2788="","",記入用!B2788)</f>
        <v/>
      </c>
      <c r="C2788" s="28" t="str">
        <f>IF(記入用!C2788="","",記入用!C2788)</f>
        <v/>
      </c>
      <c r="D2788" s="28" t="str">
        <f>IF(記入用!D2788="","",記入用!D2788)</f>
        <v/>
      </c>
      <c r="E2788" s="28" t="str">
        <f>IF(記入用!E2788="","",記入用!E2788)</f>
        <v/>
      </c>
      <c r="F2788" s="28" t="str">
        <f>IF(記入用!F2788="","",記入用!F2788)</f>
        <v/>
      </c>
      <c r="G2788" s="28" t="str">
        <f>IF(OR(記入用!G2788=0,記入用!H2788=0),"",ROUND((記入用!G2788+記入用!H2788)/2,0))</f>
        <v/>
      </c>
      <c r="I2788" s="28" t="str">
        <f>IF(記入用!I2788="","",記入用!I2788)</f>
        <v/>
      </c>
      <c r="K2788" s="28" t="str">
        <f>IF(記入用!J2788="","",ROUNDDOWN(記入用!J2788,0))</f>
        <v/>
      </c>
      <c r="M2788" s="28" t="str">
        <f>IF(記入用!K2788="","",記入用!K2788)</f>
        <v/>
      </c>
      <c r="O2788" s="28" t="str">
        <f>IF(記入用!M2788="","",記入用!M2788)</f>
        <v/>
      </c>
      <c r="Q2788" s="28" t="str">
        <f>IF(記入用!L2788="","",記入用!L2788)</f>
        <v/>
      </c>
      <c r="S2788" s="28" t="str">
        <f>IF(記入用!N2788="","",ROUNDUP(記入用!N2788,1))</f>
        <v/>
      </c>
      <c r="U2788" s="28" t="str">
        <f>IF(記入用!O2788="","",ROUNDDOWN(記入用!O2788,0))</f>
        <v/>
      </c>
      <c r="W2788" s="28" t="str">
        <f>IF(記入用!P2788="","",ROUNDDOWN(記入用!P2788,0))</f>
        <v/>
      </c>
    </row>
    <row r="2789" spans="1:23">
      <c r="A2789" s="28" t="str">
        <f>IF(記入用!A2789="","",記入用!A2789)</f>
        <v/>
      </c>
      <c r="B2789" s="28" t="str">
        <f>IF(記入用!B2789="","",記入用!B2789)</f>
        <v/>
      </c>
      <c r="C2789" s="28" t="str">
        <f>IF(記入用!C2789="","",記入用!C2789)</f>
        <v/>
      </c>
      <c r="D2789" s="28" t="str">
        <f>IF(記入用!D2789="","",記入用!D2789)</f>
        <v/>
      </c>
      <c r="E2789" s="28" t="str">
        <f>IF(記入用!E2789="","",記入用!E2789)</f>
        <v/>
      </c>
      <c r="F2789" s="28" t="str">
        <f>IF(記入用!F2789="","",記入用!F2789)</f>
        <v/>
      </c>
      <c r="G2789" s="28" t="str">
        <f>IF(OR(記入用!G2789=0,記入用!H2789=0),"",ROUND((記入用!G2789+記入用!H2789)/2,0))</f>
        <v/>
      </c>
      <c r="I2789" s="28" t="str">
        <f>IF(記入用!I2789="","",記入用!I2789)</f>
        <v/>
      </c>
      <c r="K2789" s="28" t="str">
        <f>IF(記入用!J2789="","",ROUNDDOWN(記入用!J2789,0))</f>
        <v/>
      </c>
      <c r="M2789" s="28" t="str">
        <f>IF(記入用!K2789="","",記入用!K2789)</f>
        <v/>
      </c>
      <c r="O2789" s="28" t="str">
        <f>IF(記入用!M2789="","",記入用!M2789)</f>
        <v/>
      </c>
      <c r="Q2789" s="28" t="str">
        <f>IF(記入用!L2789="","",記入用!L2789)</f>
        <v/>
      </c>
      <c r="S2789" s="28" t="str">
        <f>IF(記入用!N2789="","",ROUNDUP(記入用!N2789,1))</f>
        <v/>
      </c>
      <c r="U2789" s="28" t="str">
        <f>IF(記入用!O2789="","",ROUNDDOWN(記入用!O2789,0))</f>
        <v/>
      </c>
      <c r="W2789" s="28" t="str">
        <f>IF(記入用!P2789="","",ROUNDDOWN(記入用!P2789,0))</f>
        <v/>
      </c>
    </row>
    <row r="2790" spans="1:23">
      <c r="A2790" s="28" t="str">
        <f>IF(記入用!A2790="","",記入用!A2790)</f>
        <v/>
      </c>
      <c r="B2790" s="28" t="str">
        <f>IF(記入用!B2790="","",記入用!B2790)</f>
        <v/>
      </c>
      <c r="C2790" s="28" t="str">
        <f>IF(記入用!C2790="","",記入用!C2790)</f>
        <v/>
      </c>
      <c r="D2790" s="28" t="str">
        <f>IF(記入用!D2790="","",記入用!D2790)</f>
        <v/>
      </c>
      <c r="E2790" s="28" t="str">
        <f>IF(記入用!E2790="","",記入用!E2790)</f>
        <v/>
      </c>
      <c r="F2790" s="28" t="str">
        <f>IF(記入用!F2790="","",記入用!F2790)</f>
        <v/>
      </c>
      <c r="G2790" s="28" t="str">
        <f>IF(OR(記入用!G2790=0,記入用!H2790=0),"",ROUND((記入用!G2790+記入用!H2790)/2,0))</f>
        <v/>
      </c>
      <c r="I2790" s="28" t="str">
        <f>IF(記入用!I2790="","",記入用!I2790)</f>
        <v/>
      </c>
      <c r="K2790" s="28" t="str">
        <f>IF(記入用!J2790="","",ROUNDDOWN(記入用!J2790,0))</f>
        <v/>
      </c>
      <c r="M2790" s="28" t="str">
        <f>IF(記入用!K2790="","",記入用!K2790)</f>
        <v/>
      </c>
      <c r="O2790" s="28" t="str">
        <f>IF(記入用!M2790="","",記入用!M2790)</f>
        <v/>
      </c>
      <c r="Q2790" s="28" t="str">
        <f>IF(記入用!L2790="","",記入用!L2790)</f>
        <v/>
      </c>
      <c r="S2790" s="28" t="str">
        <f>IF(記入用!N2790="","",ROUNDUP(記入用!N2790,1))</f>
        <v/>
      </c>
      <c r="U2790" s="28" t="str">
        <f>IF(記入用!O2790="","",ROUNDDOWN(記入用!O2790,0))</f>
        <v/>
      </c>
      <c r="W2790" s="28" t="str">
        <f>IF(記入用!P2790="","",ROUNDDOWN(記入用!P2790,0))</f>
        <v/>
      </c>
    </row>
    <row r="2791" spans="1:23">
      <c r="A2791" s="28" t="str">
        <f>IF(記入用!A2791="","",記入用!A2791)</f>
        <v/>
      </c>
      <c r="B2791" s="28" t="str">
        <f>IF(記入用!B2791="","",記入用!B2791)</f>
        <v/>
      </c>
      <c r="C2791" s="28" t="str">
        <f>IF(記入用!C2791="","",記入用!C2791)</f>
        <v/>
      </c>
      <c r="D2791" s="28" t="str">
        <f>IF(記入用!D2791="","",記入用!D2791)</f>
        <v/>
      </c>
      <c r="E2791" s="28" t="str">
        <f>IF(記入用!E2791="","",記入用!E2791)</f>
        <v/>
      </c>
      <c r="F2791" s="28" t="str">
        <f>IF(記入用!F2791="","",記入用!F2791)</f>
        <v/>
      </c>
      <c r="G2791" s="28" t="str">
        <f>IF(OR(記入用!G2791=0,記入用!H2791=0),"",ROUND((記入用!G2791+記入用!H2791)/2,0))</f>
        <v/>
      </c>
      <c r="I2791" s="28" t="str">
        <f>IF(記入用!I2791="","",記入用!I2791)</f>
        <v/>
      </c>
      <c r="K2791" s="28" t="str">
        <f>IF(記入用!J2791="","",ROUNDDOWN(記入用!J2791,0))</f>
        <v/>
      </c>
      <c r="M2791" s="28" t="str">
        <f>IF(記入用!K2791="","",記入用!K2791)</f>
        <v/>
      </c>
      <c r="O2791" s="28" t="str">
        <f>IF(記入用!M2791="","",記入用!M2791)</f>
        <v/>
      </c>
      <c r="Q2791" s="28" t="str">
        <f>IF(記入用!L2791="","",記入用!L2791)</f>
        <v/>
      </c>
      <c r="S2791" s="28" t="str">
        <f>IF(記入用!N2791="","",ROUNDUP(記入用!N2791,1))</f>
        <v/>
      </c>
      <c r="U2791" s="28" t="str">
        <f>IF(記入用!O2791="","",ROUNDDOWN(記入用!O2791,0))</f>
        <v/>
      </c>
      <c r="W2791" s="28" t="str">
        <f>IF(記入用!P2791="","",ROUNDDOWN(記入用!P2791,0))</f>
        <v/>
      </c>
    </row>
    <row r="2792" spans="1:23">
      <c r="A2792" s="28" t="str">
        <f>IF(記入用!A2792="","",記入用!A2792)</f>
        <v/>
      </c>
      <c r="B2792" s="28" t="str">
        <f>IF(記入用!B2792="","",記入用!B2792)</f>
        <v/>
      </c>
      <c r="C2792" s="28" t="str">
        <f>IF(記入用!C2792="","",記入用!C2792)</f>
        <v/>
      </c>
      <c r="D2792" s="28" t="str">
        <f>IF(記入用!D2792="","",記入用!D2792)</f>
        <v/>
      </c>
      <c r="E2792" s="28" t="str">
        <f>IF(記入用!E2792="","",記入用!E2792)</f>
        <v/>
      </c>
      <c r="F2792" s="28" t="str">
        <f>IF(記入用!F2792="","",記入用!F2792)</f>
        <v/>
      </c>
      <c r="G2792" s="28" t="str">
        <f>IF(OR(記入用!G2792=0,記入用!H2792=0),"",ROUND((記入用!G2792+記入用!H2792)/2,0))</f>
        <v/>
      </c>
      <c r="I2792" s="28" t="str">
        <f>IF(記入用!I2792="","",記入用!I2792)</f>
        <v/>
      </c>
      <c r="K2792" s="28" t="str">
        <f>IF(記入用!J2792="","",ROUNDDOWN(記入用!J2792,0))</f>
        <v/>
      </c>
      <c r="M2792" s="28" t="str">
        <f>IF(記入用!K2792="","",記入用!K2792)</f>
        <v/>
      </c>
      <c r="O2792" s="28" t="str">
        <f>IF(記入用!M2792="","",記入用!M2792)</f>
        <v/>
      </c>
      <c r="Q2792" s="28" t="str">
        <f>IF(記入用!L2792="","",記入用!L2792)</f>
        <v/>
      </c>
      <c r="S2792" s="28" t="str">
        <f>IF(記入用!N2792="","",ROUNDUP(記入用!N2792,1))</f>
        <v/>
      </c>
      <c r="U2792" s="28" t="str">
        <f>IF(記入用!O2792="","",ROUNDDOWN(記入用!O2792,0))</f>
        <v/>
      </c>
      <c r="W2792" s="28" t="str">
        <f>IF(記入用!P2792="","",ROUNDDOWN(記入用!P2792,0))</f>
        <v/>
      </c>
    </row>
    <row r="2793" spans="1:23">
      <c r="A2793" s="28" t="str">
        <f>IF(記入用!A2793="","",記入用!A2793)</f>
        <v/>
      </c>
      <c r="B2793" s="28" t="str">
        <f>IF(記入用!B2793="","",記入用!B2793)</f>
        <v/>
      </c>
      <c r="C2793" s="28" t="str">
        <f>IF(記入用!C2793="","",記入用!C2793)</f>
        <v/>
      </c>
      <c r="D2793" s="28" t="str">
        <f>IF(記入用!D2793="","",記入用!D2793)</f>
        <v/>
      </c>
      <c r="E2793" s="28" t="str">
        <f>IF(記入用!E2793="","",記入用!E2793)</f>
        <v/>
      </c>
      <c r="F2793" s="28" t="str">
        <f>IF(記入用!F2793="","",記入用!F2793)</f>
        <v/>
      </c>
      <c r="G2793" s="28" t="str">
        <f>IF(OR(記入用!G2793=0,記入用!H2793=0),"",ROUND((記入用!G2793+記入用!H2793)/2,0))</f>
        <v/>
      </c>
      <c r="I2793" s="28" t="str">
        <f>IF(記入用!I2793="","",記入用!I2793)</f>
        <v/>
      </c>
      <c r="K2793" s="28" t="str">
        <f>IF(記入用!J2793="","",ROUNDDOWN(記入用!J2793,0))</f>
        <v/>
      </c>
      <c r="M2793" s="28" t="str">
        <f>IF(記入用!K2793="","",記入用!K2793)</f>
        <v/>
      </c>
      <c r="O2793" s="28" t="str">
        <f>IF(記入用!M2793="","",記入用!M2793)</f>
        <v/>
      </c>
      <c r="Q2793" s="28" t="str">
        <f>IF(記入用!L2793="","",記入用!L2793)</f>
        <v/>
      </c>
      <c r="S2793" s="28" t="str">
        <f>IF(記入用!N2793="","",ROUNDUP(記入用!N2793,1))</f>
        <v/>
      </c>
      <c r="U2793" s="28" t="str">
        <f>IF(記入用!O2793="","",ROUNDDOWN(記入用!O2793,0))</f>
        <v/>
      </c>
      <c r="W2793" s="28" t="str">
        <f>IF(記入用!P2793="","",ROUNDDOWN(記入用!P2793,0))</f>
        <v/>
      </c>
    </row>
    <row r="2794" spans="1:23">
      <c r="A2794" s="28" t="str">
        <f>IF(記入用!A2794="","",記入用!A2794)</f>
        <v/>
      </c>
      <c r="B2794" s="28" t="str">
        <f>IF(記入用!B2794="","",記入用!B2794)</f>
        <v/>
      </c>
      <c r="C2794" s="28" t="str">
        <f>IF(記入用!C2794="","",記入用!C2794)</f>
        <v/>
      </c>
      <c r="D2794" s="28" t="str">
        <f>IF(記入用!D2794="","",記入用!D2794)</f>
        <v/>
      </c>
      <c r="E2794" s="28" t="str">
        <f>IF(記入用!E2794="","",記入用!E2794)</f>
        <v/>
      </c>
      <c r="F2794" s="28" t="str">
        <f>IF(記入用!F2794="","",記入用!F2794)</f>
        <v/>
      </c>
      <c r="G2794" s="28" t="str">
        <f>IF(OR(記入用!G2794=0,記入用!H2794=0),"",ROUND((記入用!G2794+記入用!H2794)/2,0))</f>
        <v/>
      </c>
      <c r="I2794" s="28" t="str">
        <f>IF(記入用!I2794="","",記入用!I2794)</f>
        <v/>
      </c>
      <c r="K2794" s="28" t="str">
        <f>IF(記入用!J2794="","",ROUNDDOWN(記入用!J2794,0))</f>
        <v/>
      </c>
      <c r="M2794" s="28" t="str">
        <f>IF(記入用!K2794="","",記入用!K2794)</f>
        <v/>
      </c>
      <c r="O2794" s="28" t="str">
        <f>IF(記入用!M2794="","",記入用!M2794)</f>
        <v/>
      </c>
      <c r="Q2794" s="28" t="str">
        <f>IF(記入用!L2794="","",記入用!L2794)</f>
        <v/>
      </c>
      <c r="S2794" s="28" t="str">
        <f>IF(記入用!N2794="","",ROUNDUP(記入用!N2794,1))</f>
        <v/>
      </c>
      <c r="U2794" s="28" t="str">
        <f>IF(記入用!O2794="","",ROUNDDOWN(記入用!O2794,0))</f>
        <v/>
      </c>
      <c r="W2794" s="28" t="str">
        <f>IF(記入用!P2794="","",ROUNDDOWN(記入用!P2794,0))</f>
        <v/>
      </c>
    </row>
    <row r="2795" spans="1:23">
      <c r="A2795" s="28" t="str">
        <f>IF(記入用!A2795="","",記入用!A2795)</f>
        <v/>
      </c>
      <c r="B2795" s="28" t="str">
        <f>IF(記入用!B2795="","",記入用!B2795)</f>
        <v/>
      </c>
      <c r="C2795" s="28" t="str">
        <f>IF(記入用!C2795="","",記入用!C2795)</f>
        <v/>
      </c>
      <c r="D2795" s="28" t="str">
        <f>IF(記入用!D2795="","",記入用!D2795)</f>
        <v/>
      </c>
      <c r="E2795" s="28" t="str">
        <f>IF(記入用!E2795="","",記入用!E2795)</f>
        <v/>
      </c>
      <c r="F2795" s="28" t="str">
        <f>IF(記入用!F2795="","",記入用!F2795)</f>
        <v/>
      </c>
      <c r="G2795" s="28" t="str">
        <f>IF(OR(記入用!G2795=0,記入用!H2795=0),"",ROUND((記入用!G2795+記入用!H2795)/2,0))</f>
        <v/>
      </c>
      <c r="I2795" s="28" t="str">
        <f>IF(記入用!I2795="","",記入用!I2795)</f>
        <v/>
      </c>
      <c r="K2795" s="28" t="str">
        <f>IF(記入用!J2795="","",ROUNDDOWN(記入用!J2795,0))</f>
        <v/>
      </c>
      <c r="M2795" s="28" t="str">
        <f>IF(記入用!K2795="","",記入用!K2795)</f>
        <v/>
      </c>
      <c r="O2795" s="28" t="str">
        <f>IF(記入用!M2795="","",記入用!M2795)</f>
        <v/>
      </c>
      <c r="Q2795" s="28" t="str">
        <f>IF(記入用!L2795="","",記入用!L2795)</f>
        <v/>
      </c>
      <c r="S2795" s="28" t="str">
        <f>IF(記入用!N2795="","",ROUNDUP(記入用!N2795,1))</f>
        <v/>
      </c>
      <c r="U2795" s="28" t="str">
        <f>IF(記入用!O2795="","",ROUNDDOWN(記入用!O2795,0))</f>
        <v/>
      </c>
      <c r="W2795" s="28" t="str">
        <f>IF(記入用!P2795="","",ROUNDDOWN(記入用!P2795,0))</f>
        <v/>
      </c>
    </row>
    <row r="2796" spans="1:23">
      <c r="A2796" s="28" t="str">
        <f>IF(記入用!A2796="","",記入用!A2796)</f>
        <v/>
      </c>
      <c r="B2796" s="28" t="str">
        <f>IF(記入用!B2796="","",記入用!B2796)</f>
        <v/>
      </c>
      <c r="C2796" s="28" t="str">
        <f>IF(記入用!C2796="","",記入用!C2796)</f>
        <v/>
      </c>
      <c r="D2796" s="28" t="str">
        <f>IF(記入用!D2796="","",記入用!D2796)</f>
        <v/>
      </c>
      <c r="E2796" s="28" t="str">
        <f>IF(記入用!E2796="","",記入用!E2796)</f>
        <v/>
      </c>
      <c r="F2796" s="28" t="str">
        <f>IF(記入用!F2796="","",記入用!F2796)</f>
        <v/>
      </c>
      <c r="G2796" s="28" t="str">
        <f>IF(OR(記入用!G2796=0,記入用!H2796=0),"",ROUND((記入用!G2796+記入用!H2796)/2,0))</f>
        <v/>
      </c>
      <c r="I2796" s="28" t="str">
        <f>IF(記入用!I2796="","",記入用!I2796)</f>
        <v/>
      </c>
      <c r="K2796" s="28" t="str">
        <f>IF(記入用!J2796="","",ROUNDDOWN(記入用!J2796,0))</f>
        <v/>
      </c>
      <c r="M2796" s="28" t="str">
        <f>IF(記入用!K2796="","",記入用!K2796)</f>
        <v/>
      </c>
      <c r="O2796" s="28" t="str">
        <f>IF(記入用!M2796="","",記入用!M2796)</f>
        <v/>
      </c>
      <c r="Q2796" s="28" t="str">
        <f>IF(記入用!L2796="","",記入用!L2796)</f>
        <v/>
      </c>
      <c r="S2796" s="28" t="str">
        <f>IF(記入用!N2796="","",ROUNDUP(記入用!N2796,1))</f>
        <v/>
      </c>
      <c r="U2796" s="28" t="str">
        <f>IF(記入用!O2796="","",ROUNDDOWN(記入用!O2796,0))</f>
        <v/>
      </c>
      <c r="W2796" s="28" t="str">
        <f>IF(記入用!P2796="","",ROUNDDOWN(記入用!P2796,0))</f>
        <v/>
      </c>
    </row>
    <row r="2797" spans="1:23">
      <c r="A2797" s="28" t="str">
        <f>IF(記入用!A2797="","",記入用!A2797)</f>
        <v/>
      </c>
      <c r="B2797" s="28" t="str">
        <f>IF(記入用!B2797="","",記入用!B2797)</f>
        <v/>
      </c>
      <c r="C2797" s="28" t="str">
        <f>IF(記入用!C2797="","",記入用!C2797)</f>
        <v/>
      </c>
      <c r="D2797" s="28" t="str">
        <f>IF(記入用!D2797="","",記入用!D2797)</f>
        <v/>
      </c>
      <c r="E2797" s="28" t="str">
        <f>IF(記入用!E2797="","",記入用!E2797)</f>
        <v/>
      </c>
      <c r="F2797" s="28" t="str">
        <f>IF(記入用!F2797="","",記入用!F2797)</f>
        <v/>
      </c>
      <c r="G2797" s="28" t="str">
        <f>IF(OR(記入用!G2797=0,記入用!H2797=0),"",ROUND((記入用!G2797+記入用!H2797)/2,0))</f>
        <v/>
      </c>
      <c r="I2797" s="28" t="str">
        <f>IF(記入用!I2797="","",記入用!I2797)</f>
        <v/>
      </c>
      <c r="K2797" s="28" t="str">
        <f>IF(記入用!J2797="","",ROUNDDOWN(記入用!J2797,0))</f>
        <v/>
      </c>
      <c r="M2797" s="28" t="str">
        <f>IF(記入用!K2797="","",記入用!K2797)</f>
        <v/>
      </c>
      <c r="O2797" s="28" t="str">
        <f>IF(記入用!M2797="","",記入用!M2797)</f>
        <v/>
      </c>
      <c r="Q2797" s="28" t="str">
        <f>IF(記入用!L2797="","",記入用!L2797)</f>
        <v/>
      </c>
      <c r="S2797" s="28" t="str">
        <f>IF(記入用!N2797="","",ROUNDUP(記入用!N2797,1))</f>
        <v/>
      </c>
      <c r="U2797" s="28" t="str">
        <f>IF(記入用!O2797="","",ROUNDDOWN(記入用!O2797,0))</f>
        <v/>
      </c>
      <c r="W2797" s="28" t="str">
        <f>IF(記入用!P2797="","",ROUNDDOWN(記入用!P2797,0))</f>
        <v/>
      </c>
    </row>
    <row r="2798" spans="1:23">
      <c r="A2798" s="28" t="str">
        <f>IF(記入用!A2798="","",記入用!A2798)</f>
        <v/>
      </c>
      <c r="B2798" s="28" t="str">
        <f>IF(記入用!B2798="","",記入用!B2798)</f>
        <v/>
      </c>
      <c r="C2798" s="28" t="str">
        <f>IF(記入用!C2798="","",記入用!C2798)</f>
        <v/>
      </c>
      <c r="D2798" s="28" t="str">
        <f>IF(記入用!D2798="","",記入用!D2798)</f>
        <v/>
      </c>
      <c r="E2798" s="28" t="str">
        <f>IF(記入用!E2798="","",記入用!E2798)</f>
        <v/>
      </c>
      <c r="F2798" s="28" t="str">
        <f>IF(記入用!F2798="","",記入用!F2798)</f>
        <v/>
      </c>
      <c r="G2798" s="28" t="str">
        <f>IF(OR(記入用!G2798=0,記入用!H2798=0),"",ROUND((記入用!G2798+記入用!H2798)/2,0))</f>
        <v/>
      </c>
      <c r="I2798" s="28" t="str">
        <f>IF(記入用!I2798="","",記入用!I2798)</f>
        <v/>
      </c>
      <c r="K2798" s="28" t="str">
        <f>IF(記入用!J2798="","",ROUNDDOWN(記入用!J2798,0))</f>
        <v/>
      </c>
      <c r="M2798" s="28" t="str">
        <f>IF(記入用!K2798="","",記入用!K2798)</f>
        <v/>
      </c>
      <c r="O2798" s="28" t="str">
        <f>IF(記入用!M2798="","",記入用!M2798)</f>
        <v/>
      </c>
      <c r="Q2798" s="28" t="str">
        <f>IF(記入用!L2798="","",記入用!L2798)</f>
        <v/>
      </c>
      <c r="S2798" s="28" t="str">
        <f>IF(記入用!N2798="","",ROUNDUP(記入用!N2798,1))</f>
        <v/>
      </c>
      <c r="U2798" s="28" t="str">
        <f>IF(記入用!O2798="","",ROUNDDOWN(記入用!O2798,0))</f>
        <v/>
      </c>
      <c r="W2798" s="28" t="str">
        <f>IF(記入用!P2798="","",ROUNDDOWN(記入用!P2798,0))</f>
        <v/>
      </c>
    </row>
    <row r="2799" spans="1:23">
      <c r="A2799" s="28" t="str">
        <f>IF(記入用!A2799="","",記入用!A2799)</f>
        <v/>
      </c>
      <c r="B2799" s="28" t="str">
        <f>IF(記入用!B2799="","",記入用!B2799)</f>
        <v/>
      </c>
      <c r="C2799" s="28" t="str">
        <f>IF(記入用!C2799="","",記入用!C2799)</f>
        <v/>
      </c>
      <c r="D2799" s="28" t="str">
        <f>IF(記入用!D2799="","",記入用!D2799)</f>
        <v/>
      </c>
      <c r="E2799" s="28" t="str">
        <f>IF(記入用!E2799="","",記入用!E2799)</f>
        <v/>
      </c>
      <c r="F2799" s="28" t="str">
        <f>IF(記入用!F2799="","",記入用!F2799)</f>
        <v/>
      </c>
      <c r="G2799" s="28" t="str">
        <f>IF(OR(記入用!G2799=0,記入用!H2799=0),"",ROUND((記入用!G2799+記入用!H2799)/2,0))</f>
        <v/>
      </c>
      <c r="I2799" s="28" t="str">
        <f>IF(記入用!I2799="","",記入用!I2799)</f>
        <v/>
      </c>
      <c r="K2799" s="28" t="str">
        <f>IF(記入用!J2799="","",ROUNDDOWN(記入用!J2799,0))</f>
        <v/>
      </c>
      <c r="M2799" s="28" t="str">
        <f>IF(記入用!K2799="","",記入用!K2799)</f>
        <v/>
      </c>
      <c r="O2799" s="28" t="str">
        <f>IF(記入用!M2799="","",記入用!M2799)</f>
        <v/>
      </c>
      <c r="Q2799" s="28" t="str">
        <f>IF(記入用!L2799="","",記入用!L2799)</f>
        <v/>
      </c>
      <c r="S2799" s="28" t="str">
        <f>IF(記入用!N2799="","",ROUNDUP(記入用!N2799,1))</f>
        <v/>
      </c>
      <c r="U2799" s="28" t="str">
        <f>IF(記入用!O2799="","",ROUNDDOWN(記入用!O2799,0))</f>
        <v/>
      </c>
      <c r="W2799" s="28" t="str">
        <f>IF(記入用!P2799="","",ROUNDDOWN(記入用!P2799,0))</f>
        <v/>
      </c>
    </row>
    <row r="2800" spans="1:23">
      <c r="A2800" s="28" t="str">
        <f>IF(記入用!A2800="","",記入用!A2800)</f>
        <v/>
      </c>
      <c r="B2800" s="28" t="str">
        <f>IF(記入用!B2800="","",記入用!B2800)</f>
        <v/>
      </c>
      <c r="C2800" s="28" t="str">
        <f>IF(記入用!C2800="","",記入用!C2800)</f>
        <v/>
      </c>
      <c r="D2800" s="28" t="str">
        <f>IF(記入用!D2800="","",記入用!D2800)</f>
        <v/>
      </c>
      <c r="E2800" s="28" t="str">
        <f>IF(記入用!E2800="","",記入用!E2800)</f>
        <v/>
      </c>
      <c r="F2800" s="28" t="str">
        <f>IF(記入用!F2800="","",記入用!F2800)</f>
        <v/>
      </c>
      <c r="G2800" s="28" t="str">
        <f>IF(OR(記入用!G2800=0,記入用!H2800=0),"",ROUND((記入用!G2800+記入用!H2800)/2,0))</f>
        <v/>
      </c>
      <c r="I2800" s="28" t="str">
        <f>IF(記入用!I2800="","",記入用!I2800)</f>
        <v/>
      </c>
      <c r="K2800" s="28" t="str">
        <f>IF(記入用!J2800="","",ROUNDDOWN(記入用!J2800,0))</f>
        <v/>
      </c>
      <c r="M2800" s="28" t="str">
        <f>IF(記入用!K2800="","",記入用!K2800)</f>
        <v/>
      </c>
      <c r="O2800" s="28" t="str">
        <f>IF(記入用!M2800="","",記入用!M2800)</f>
        <v/>
      </c>
      <c r="Q2800" s="28" t="str">
        <f>IF(記入用!L2800="","",記入用!L2800)</f>
        <v/>
      </c>
      <c r="S2800" s="28" t="str">
        <f>IF(記入用!N2800="","",ROUNDUP(記入用!N2800,1))</f>
        <v/>
      </c>
      <c r="U2800" s="28" t="str">
        <f>IF(記入用!O2800="","",ROUNDDOWN(記入用!O2800,0))</f>
        <v/>
      </c>
      <c r="W2800" s="28" t="str">
        <f>IF(記入用!P2800="","",ROUNDDOWN(記入用!P2800,0))</f>
        <v/>
      </c>
    </row>
    <row r="2801" spans="1:23">
      <c r="A2801" s="28" t="str">
        <f>IF(記入用!A2801="","",記入用!A2801)</f>
        <v/>
      </c>
      <c r="B2801" s="28" t="str">
        <f>IF(記入用!B2801="","",記入用!B2801)</f>
        <v/>
      </c>
      <c r="C2801" s="28" t="str">
        <f>IF(記入用!C2801="","",記入用!C2801)</f>
        <v/>
      </c>
      <c r="D2801" s="28" t="str">
        <f>IF(記入用!D2801="","",記入用!D2801)</f>
        <v/>
      </c>
      <c r="E2801" s="28" t="str">
        <f>IF(記入用!E2801="","",記入用!E2801)</f>
        <v/>
      </c>
      <c r="F2801" s="28" t="str">
        <f>IF(記入用!F2801="","",記入用!F2801)</f>
        <v/>
      </c>
      <c r="G2801" s="28" t="str">
        <f>IF(OR(記入用!G2801=0,記入用!H2801=0),"",ROUND((記入用!G2801+記入用!H2801)/2,0))</f>
        <v/>
      </c>
      <c r="I2801" s="28" t="str">
        <f>IF(記入用!I2801="","",記入用!I2801)</f>
        <v/>
      </c>
      <c r="K2801" s="28" t="str">
        <f>IF(記入用!J2801="","",ROUNDDOWN(記入用!J2801,0))</f>
        <v/>
      </c>
      <c r="M2801" s="28" t="str">
        <f>IF(記入用!K2801="","",記入用!K2801)</f>
        <v/>
      </c>
      <c r="O2801" s="28" t="str">
        <f>IF(記入用!M2801="","",記入用!M2801)</f>
        <v/>
      </c>
      <c r="Q2801" s="28" t="str">
        <f>IF(記入用!L2801="","",記入用!L2801)</f>
        <v/>
      </c>
      <c r="S2801" s="28" t="str">
        <f>IF(記入用!N2801="","",ROUNDUP(記入用!N2801,1))</f>
        <v/>
      </c>
      <c r="U2801" s="28" t="str">
        <f>IF(記入用!O2801="","",ROUNDDOWN(記入用!O2801,0))</f>
        <v/>
      </c>
      <c r="W2801" s="28" t="str">
        <f>IF(記入用!P2801="","",ROUNDDOWN(記入用!P2801,0))</f>
        <v/>
      </c>
    </row>
    <row r="2802" spans="1:23">
      <c r="A2802" s="28" t="str">
        <f>IF(記入用!A2802="","",記入用!A2802)</f>
        <v/>
      </c>
      <c r="B2802" s="28" t="str">
        <f>IF(記入用!B2802="","",記入用!B2802)</f>
        <v/>
      </c>
      <c r="C2802" s="28" t="str">
        <f>IF(記入用!C2802="","",記入用!C2802)</f>
        <v/>
      </c>
      <c r="D2802" s="28" t="str">
        <f>IF(記入用!D2802="","",記入用!D2802)</f>
        <v/>
      </c>
      <c r="E2802" s="28" t="str">
        <f>IF(記入用!E2802="","",記入用!E2802)</f>
        <v/>
      </c>
      <c r="F2802" s="28" t="str">
        <f>IF(記入用!F2802="","",記入用!F2802)</f>
        <v/>
      </c>
      <c r="G2802" s="28" t="str">
        <f>IF(OR(記入用!G2802=0,記入用!H2802=0),"",ROUND((記入用!G2802+記入用!H2802)/2,0))</f>
        <v/>
      </c>
      <c r="I2802" s="28" t="str">
        <f>IF(記入用!I2802="","",記入用!I2802)</f>
        <v/>
      </c>
      <c r="K2802" s="28" t="str">
        <f>IF(記入用!J2802="","",ROUNDDOWN(記入用!J2802,0))</f>
        <v/>
      </c>
      <c r="M2802" s="28" t="str">
        <f>IF(記入用!K2802="","",記入用!K2802)</f>
        <v/>
      </c>
      <c r="O2802" s="28" t="str">
        <f>IF(記入用!M2802="","",記入用!M2802)</f>
        <v/>
      </c>
      <c r="Q2802" s="28" t="str">
        <f>IF(記入用!L2802="","",記入用!L2802)</f>
        <v/>
      </c>
      <c r="S2802" s="28" t="str">
        <f>IF(記入用!N2802="","",ROUNDUP(記入用!N2802,1))</f>
        <v/>
      </c>
      <c r="U2802" s="28" t="str">
        <f>IF(記入用!O2802="","",ROUNDDOWN(記入用!O2802,0))</f>
        <v/>
      </c>
      <c r="W2802" s="28" t="str">
        <f>IF(記入用!P2802="","",ROUNDDOWN(記入用!P2802,0))</f>
        <v/>
      </c>
    </row>
    <row r="2803" spans="1:23">
      <c r="A2803" s="28" t="str">
        <f>IF(記入用!A2803="","",記入用!A2803)</f>
        <v/>
      </c>
      <c r="B2803" s="28" t="str">
        <f>IF(記入用!B2803="","",記入用!B2803)</f>
        <v/>
      </c>
      <c r="C2803" s="28" t="str">
        <f>IF(記入用!C2803="","",記入用!C2803)</f>
        <v/>
      </c>
      <c r="D2803" s="28" t="str">
        <f>IF(記入用!D2803="","",記入用!D2803)</f>
        <v/>
      </c>
      <c r="E2803" s="28" t="str">
        <f>IF(記入用!E2803="","",記入用!E2803)</f>
        <v/>
      </c>
      <c r="F2803" s="28" t="str">
        <f>IF(記入用!F2803="","",記入用!F2803)</f>
        <v/>
      </c>
      <c r="G2803" s="28" t="str">
        <f>IF(OR(記入用!G2803=0,記入用!H2803=0),"",ROUND((記入用!G2803+記入用!H2803)/2,0))</f>
        <v/>
      </c>
      <c r="I2803" s="28" t="str">
        <f>IF(記入用!I2803="","",記入用!I2803)</f>
        <v/>
      </c>
      <c r="K2803" s="28" t="str">
        <f>IF(記入用!J2803="","",ROUNDDOWN(記入用!J2803,0))</f>
        <v/>
      </c>
      <c r="M2803" s="28" t="str">
        <f>IF(記入用!K2803="","",記入用!K2803)</f>
        <v/>
      </c>
      <c r="O2803" s="28" t="str">
        <f>IF(記入用!M2803="","",記入用!M2803)</f>
        <v/>
      </c>
      <c r="Q2803" s="28" t="str">
        <f>IF(記入用!L2803="","",記入用!L2803)</f>
        <v/>
      </c>
      <c r="S2803" s="28" t="str">
        <f>IF(記入用!N2803="","",ROUNDUP(記入用!N2803,1))</f>
        <v/>
      </c>
      <c r="U2803" s="28" t="str">
        <f>IF(記入用!O2803="","",ROUNDDOWN(記入用!O2803,0))</f>
        <v/>
      </c>
      <c r="W2803" s="28" t="str">
        <f>IF(記入用!P2803="","",ROUNDDOWN(記入用!P2803,0))</f>
        <v/>
      </c>
    </row>
    <row r="2804" spans="1:23">
      <c r="A2804" s="28" t="str">
        <f>IF(記入用!A2804="","",記入用!A2804)</f>
        <v/>
      </c>
      <c r="B2804" s="28" t="str">
        <f>IF(記入用!B2804="","",記入用!B2804)</f>
        <v/>
      </c>
      <c r="C2804" s="28" t="str">
        <f>IF(記入用!C2804="","",記入用!C2804)</f>
        <v/>
      </c>
      <c r="D2804" s="28" t="str">
        <f>IF(記入用!D2804="","",記入用!D2804)</f>
        <v/>
      </c>
      <c r="E2804" s="28" t="str">
        <f>IF(記入用!E2804="","",記入用!E2804)</f>
        <v/>
      </c>
      <c r="F2804" s="28" t="str">
        <f>IF(記入用!F2804="","",記入用!F2804)</f>
        <v/>
      </c>
      <c r="G2804" s="28" t="str">
        <f>IF(OR(記入用!G2804=0,記入用!H2804=0),"",ROUND((記入用!G2804+記入用!H2804)/2,0))</f>
        <v/>
      </c>
      <c r="I2804" s="28" t="str">
        <f>IF(記入用!I2804="","",記入用!I2804)</f>
        <v/>
      </c>
      <c r="K2804" s="28" t="str">
        <f>IF(記入用!J2804="","",ROUNDDOWN(記入用!J2804,0))</f>
        <v/>
      </c>
      <c r="M2804" s="28" t="str">
        <f>IF(記入用!K2804="","",記入用!K2804)</f>
        <v/>
      </c>
      <c r="O2804" s="28" t="str">
        <f>IF(記入用!M2804="","",記入用!M2804)</f>
        <v/>
      </c>
      <c r="Q2804" s="28" t="str">
        <f>IF(記入用!L2804="","",記入用!L2804)</f>
        <v/>
      </c>
      <c r="S2804" s="28" t="str">
        <f>IF(記入用!N2804="","",ROUNDUP(記入用!N2804,1))</f>
        <v/>
      </c>
      <c r="U2804" s="28" t="str">
        <f>IF(記入用!O2804="","",ROUNDDOWN(記入用!O2804,0))</f>
        <v/>
      </c>
      <c r="W2804" s="28" t="str">
        <f>IF(記入用!P2804="","",ROUNDDOWN(記入用!P2804,0))</f>
        <v/>
      </c>
    </row>
    <row r="2805" spans="1:23">
      <c r="A2805" s="28" t="str">
        <f>IF(記入用!A2805="","",記入用!A2805)</f>
        <v/>
      </c>
      <c r="B2805" s="28" t="str">
        <f>IF(記入用!B2805="","",記入用!B2805)</f>
        <v/>
      </c>
      <c r="C2805" s="28" t="str">
        <f>IF(記入用!C2805="","",記入用!C2805)</f>
        <v/>
      </c>
      <c r="D2805" s="28" t="str">
        <f>IF(記入用!D2805="","",記入用!D2805)</f>
        <v/>
      </c>
      <c r="E2805" s="28" t="str">
        <f>IF(記入用!E2805="","",記入用!E2805)</f>
        <v/>
      </c>
      <c r="F2805" s="28" t="str">
        <f>IF(記入用!F2805="","",記入用!F2805)</f>
        <v/>
      </c>
      <c r="G2805" s="28" t="str">
        <f>IF(OR(記入用!G2805=0,記入用!H2805=0),"",ROUND((記入用!G2805+記入用!H2805)/2,0))</f>
        <v/>
      </c>
      <c r="I2805" s="28" t="str">
        <f>IF(記入用!I2805="","",記入用!I2805)</f>
        <v/>
      </c>
      <c r="K2805" s="28" t="str">
        <f>IF(記入用!J2805="","",ROUNDDOWN(記入用!J2805,0))</f>
        <v/>
      </c>
      <c r="M2805" s="28" t="str">
        <f>IF(記入用!K2805="","",記入用!K2805)</f>
        <v/>
      </c>
      <c r="O2805" s="28" t="str">
        <f>IF(記入用!M2805="","",記入用!M2805)</f>
        <v/>
      </c>
      <c r="Q2805" s="28" t="str">
        <f>IF(記入用!L2805="","",記入用!L2805)</f>
        <v/>
      </c>
      <c r="S2805" s="28" t="str">
        <f>IF(記入用!N2805="","",ROUNDUP(記入用!N2805,1))</f>
        <v/>
      </c>
      <c r="U2805" s="28" t="str">
        <f>IF(記入用!O2805="","",ROUNDDOWN(記入用!O2805,0))</f>
        <v/>
      </c>
      <c r="W2805" s="28" t="str">
        <f>IF(記入用!P2805="","",ROUNDDOWN(記入用!P2805,0))</f>
        <v/>
      </c>
    </row>
    <row r="2806" spans="1:23">
      <c r="A2806" s="28" t="str">
        <f>IF(記入用!A2806="","",記入用!A2806)</f>
        <v/>
      </c>
      <c r="B2806" s="28" t="str">
        <f>IF(記入用!B2806="","",記入用!B2806)</f>
        <v/>
      </c>
      <c r="C2806" s="28" t="str">
        <f>IF(記入用!C2806="","",記入用!C2806)</f>
        <v/>
      </c>
      <c r="D2806" s="28" t="str">
        <f>IF(記入用!D2806="","",記入用!D2806)</f>
        <v/>
      </c>
      <c r="E2806" s="28" t="str">
        <f>IF(記入用!E2806="","",記入用!E2806)</f>
        <v/>
      </c>
      <c r="F2806" s="28" t="str">
        <f>IF(記入用!F2806="","",記入用!F2806)</f>
        <v/>
      </c>
      <c r="G2806" s="28" t="str">
        <f>IF(OR(記入用!G2806=0,記入用!H2806=0),"",ROUND((記入用!G2806+記入用!H2806)/2,0))</f>
        <v/>
      </c>
      <c r="I2806" s="28" t="str">
        <f>IF(記入用!I2806="","",記入用!I2806)</f>
        <v/>
      </c>
      <c r="K2806" s="28" t="str">
        <f>IF(記入用!J2806="","",ROUNDDOWN(記入用!J2806,0))</f>
        <v/>
      </c>
      <c r="M2806" s="28" t="str">
        <f>IF(記入用!K2806="","",記入用!K2806)</f>
        <v/>
      </c>
      <c r="O2806" s="28" t="str">
        <f>IF(記入用!M2806="","",記入用!M2806)</f>
        <v/>
      </c>
      <c r="Q2806" s="28" t="str">
        <f>IF(記入用!L2806="","",記入用!L2806)</f>
        <v/>
      </c>
      <c r="S2806" s="28" t="str">
        <f>IF(記入用!N2806="","",ROUNDUP(記入用!N2806,1))</f>
        <v/>
      </c>
      <c r="U2806" s="28" t="str">
        <f>IF(記入用!O2806="","",ROUNDDOWN(記入用!O2806,0))</f>
        <v/>
      </c>
      <c r="W2806" s="28" t="str">
        <f>IF(記入用!P2806="","",ROUNDDOWN(記入用!P2806,0))</f>
        <v/>
      </c>
    </row>
    <row r="2807" spans="1:23">
      <c r="A2807" s="28" t="str">
        <f>IF(記入用!A2807="","",記入用!A2807)</f>
        <v/>
      </c>
      <c r="B2807" s="28" t="str">
        <f>IF(記入用!B2807="","",記入用!B2807)</f>
        <v/>
      </c>
      <c r="C2807" s="28" t="str">
        <f>IF(記入用!C2807="","",記入用!C2807)</f>
        <v/>
      </c>
      <c r="D2807" s="28" t="str">
        <f>IF(記入用!D2807="","",記入用!D2807)</f>
        <v/>
      </c>
      <c r="E2807" s="28" t="str">
        <f>IF(記入用!E2807="","",記入用!E2807)</f>
        <v/>
      </c>
      <c r="F2807" s="28" t="str">
        <f>IF(記入用!F2807="","",記入用!F2807)</f>
        <v/>
      </c>
      <c r="G2807" s="28" t="str">
        <f>IF(OR(記入用!G2807=0,記入用!H2807=0),"",ROUND((記入用!G2807+記入用!H2807)/2,0))</f>
        <v/>
      </c>
      <c r="I2807" s="28" t="str">
        <f>IF(記入用!I2807="","",記入用!I2807)</f>
        <v/>
      </c>
      <c r="K2807" s="28" t="str">
        <f>IF(記入用!J2807="","",ROUNDDOWN(記入用!J2807,0))</f>
        <v/>
      </c>
      <c r="M2807" s="28" t="str">
        <f>IF(記入用!K2807="","",記入用!K2807)</f>
        <v/>
      </c>
      <c r="O2807" s="28" t="str">
        <f>IF(記入用!M2807="","",記入用!M2807)</f>
        <v/>
      </c>
      <c r="Q2807" s="28" t="str">
        <f>IF(記入用!L2807="","",記入用!L2807)</f>
        <v/>
      </c>
      <c r="S2807" s="28" t="str">
        <f>IF(記入用!N2807="","",ROUNDUP(記入用!N2807,1))</f>
        <v/>
      </c>
      <c r="U2807" s="28" t="str">
        <f>IF(記入用!O2807="","",ROUNDDOWN(記入用!O2807,0))</f>
        <v/>
      </c>
      <c r="W2807" s="28" t="str">
        <f>IF(記入用!P2807="","",ROUNDDOWN(記入用!P2807,0))</f>
        <v/>
      </c>
    </row>
    <row r="2808" spans="1:23">
      <c r="A2808" s="28" t="str">
        <f>IF(記入用!A2808="","",記入用!A2808)</f>
        <v/>
      </c>
      <c r="B2808" s="28" t="str">
        <f>IF(記入用!B2808="","",記入用!B2808)</f>
        <v/>
      </c>
      <c r="C2808" s="28" t="str">
        <f>IF(記入用!C2808="","",記入用!C2808)</f>
        <v/>
      </c>
      <c r="D2808" s="28" t="str">
        <f>IF(記入用!D2808="","",記入用!D2808)</f>
        <v/>
      </c>
      <c r="E2808" s="28" t="str">
        <f>IF(記入用!E2808="","",記入用!E2808)</f>
        <v/>
      </c>
      <c r="F2808" s="28" t="str">
        <f>IF(記入用!F2808="","",記入用!F2808)</f>
        <v/>
      </c>
      <c r="G2808" s="28" t="str">
        <f>IF(OR(記入用!G2808=0,記入用!H2808=0),"",ROUND((記入用!G2808+記入用!H2808)/2,0))</f>
        <v/>
      </c>
      <c r="I2808" s="28" t="str">
        <f>IF(記入用!I2808="","",記入用!I2808)</f>
        <v/>
      </c>
      <c r="K2808" s="28" t="str">
        <f>IF(記入用!J2808="","",ROUNDDOWN(記入用!J2808,0))</f>
        <v/>
      </c>
      <c r="M2808" s="28" t="str">
        <f>IF(記入用!K2808="","",記入用!K2808)</f>
        <v/>
      </c>
      <c r="O2808" s="28" t="str">
        <f>IF(記入用!M2808="","",記入用!M2808)</f>
        <v/>
      </c>
      <c r="Q2808" s="28" t="str">
        <f>IF(記入用!L2808="","",記入用!L2808)</f>
        <v/>
      </c>
      <c r="S2808" s="28" t="str">
        <f>IF(記入用!N2808="","",ROUNDUP(記入用!N2808,1))</f>
        <v/>
      </c>
      <c r="U2808" s="28" t="str">
        <f>IF(記入用!O2808="","",ROUNDDOWN(記入用!O2808,0))</f>
        <v/>
      </c>
      <c r="W2808" s="28" t="str">
        <f>IF(記入用!P2808="","",ROUNDDOWN(記入用!P2808,0))</f>
        <v/>
      </c>
    </row>
    <row r="2809" spans="1:23">
      <c r="A2809" s="28" t="str">
        <f>IF(記入用!A2809="","",記入用!A2809)</f>
        <v/>
      </c>
      <c r="B2809" s="28" t="str">
        <f>IF(記入用!B2809="","",記入用!B2809)</f>
        <v/>
      </c>
      <c r="C2809" s="28" t="str">
        <f>IF(記入用!C2809="","",記入用!C2809)</f>
        <v/>
      </c>
      <c r="D2809" s="28" t="str">
        <f>IF(記入用!D2809="","",記入用!D2809)</f>
        <v/>
      </c>
      <c r="E2809" s="28" t="str">
        <f>IF(記入用!E2809="","",記入用!E2809)</f>
        <v/>
      </c>
      <c r="F2809" s="28" t="str">
        <f>IF(記入用!F2809="","",記入用!F2809)</f>
        <v/>
      </c>
      <c r="G2809" s="28" t="str">
        <f>IF(OR(記入用!G2809=0,記入用!H2809=0),"",ROUND((記入用!G2809+記入用!H2809)/2,0))</f>
        <v/>
      </c>
      <c r="I2809" s="28" t="str">
        <f>IF(記入用!I2809="","",記入用!I2809)</f>
        <v/>
      </c>
      <c r="K2809" s="28" t="str">
        <f>IF(記入用!J2809="","",ROUNDDOWN(記入用!J2809,0))</f>
        <v/>
      </c>
      <c r="M2809" s="28" t="str">
        <f>IF(記入用!K2809="","",記入用!K2809)</f>
        <v/>
      </c>
      <c r="O2809" s="28" t="str">
        <f>IF(記入用!M2809="","",記入用!M2809)</f>
        <v/>
      </c>
      <c r="Q2809" s="28" t="str">
        <f>IF(記入用!L2809="","",記入用!L2809)</f>
        <v/>
      </c>
      <c r="S2809" s="28" t="str">
        <f>IF(記入用!N2809="","",ROUNDUP(記入用!N2809,1))</f>
        <v/>
      </c>
      <c r="U2809" s="28" t="str">
        <f>IF(記入用!O2809="","",ROUNDDOWN(記入用!O2809,0))</f>
        <v/>
      </c>
      <c r="W2809" s="28" t="str">
        <f>IF(記入用!P2809="","",ROUNDDOWN(記入用!P2809,0))</f>
        <v/>
      </c>
    </row>
    <row r="2810" spans="1:23">
      <c r="A2810" s="28" t="str">
        <f>IF(記入用!A2810="","",記入用!A2810)</f>
        <v/>
      </c>
      <c r="B2810" s="28" t="str">
        <f>IF(記入用!B2810="","",記入用!B2810)</f>
        <v/>
      </c>
      <c r="C2810" s="28" t="str">
        <f>IF(記入用!C2810="","",記入用!C2810)</f>
        <v/>
      </c>
      <c r="D2810" s="28" t="str">
        <f>IF(記入用!D2810="","",記入用!D2810)</f>
        <v/>
      </c>
      <c r="E2810" s="28" t="str">
        <f>IF(記入用!E2810="","",記入用!E2810)</f>
        <v/>
      </c>
      <c r="F2810" s="28" t="str">
        <f>IF(記入用!F2810="","",記入用!F2810)</f>
        <v/>
      </c>
      <c r="G2810" s="28" t="str">
        <f>IF(OR(記入用!G2810=0,記入用!H2810=0),"",ROUND((記入用!G2810+記入用!H2810)/2,0))</f>
        <v/>
      </c>
      <c r="I2810" s="28" t="str">
        <f>IF(記入用!I2810="","",記入用!I2810)</f>
        <v/>
      </c>
      <c r="K2810" s="28" t="str">
        <f>IF(記入用!J2810="","",ROUNDDOWN(記入用!J2810,0))</f>
        <v/>
      </c>
      <c r="M2810" s="28" t="str">
        <f>IF(記入用!K2810="","",記入用!K2810)</f>
        <v/>
      </c>
      <c r="O2810" s="28" t="str">
        <f>IF(記入用!M2810="","",記入用!M2810)</f>
        <v/>
      </c>
      <c r="Q2810" s="28" t="str">
        <f>IF(記入用!L2810="","",記入用!L2810)</f>
        <v/>
      </c>
      <c r="S2810" s="28" t="str">
        <f>IF(記入用!N2810="","",ROUNDUP(記入用!N2810,1))</f>
        <v/>
      </c>
      <c r="U2810" s="28" t="str">
        <f>IF(記入用!O2810="","",ROUNDDOWN(記入用!O2810,0))</f>
        <v/>
      </c>
      <c r="W2810" s="28" t="str">
        <f>IF(記入用!P2810="","",ROUNDDOWN(記入用!P2810,0))</f>
        <v/>
      </c>
    </row>
    <row r="2811" spans="1:23">
      <c r="A2811" s="28" t="str">
        <f>IF(記入用!A2811="","",記入用!A2811)</f>
        <v/>
      </c>
      <c r="B2811" s="28" t="str">
        <f>IF(記入用!B2811="","",記入用!B2811)</f>
        <v/>
      </c>
      <c r="C2811" s="28" t="str">
        <f>IF(記入用!C2811="","",記入用!C2811)</f>
        <v/>
      </c>
      <c r="D2811" s="28" t="str">
        <f>IF(記入用!D2811="","",記入用!D2811)</f>
        <v/>
      </c>
      <c r="E2811" s="28" t="str">
        <f>IF(記入用!E2811="","",記入用!E2811)</f>
        <v/>
      </c>
      <c r="F2811" s="28" t="str">
        <f>IF(記入用!F2811="","",記入用!F2811)</f>
        <v/>
      </c>
      <c r="G2811" s="28" t="str">
        <f>IF(OR(記入用!G2811=0,記入用!H2811=0),"",ROUND((記入用!G2811+記入用!H2811)/2,0))</f>
        <v/>
      </c>
      <c r="I2811" s="28" t="str">
        <f>IF(記入用!I2811="","",記入用!I2811)</f>
        <v/>
      </c>
      <c r="K2811" s="28" t="str">
        <f>IF(記入用!J2811="","",ROUNDDOWN(記入用!J2811,0))</f>
        <v/>
      </c>
      <c r="M2811" s="28" t="str">
        <f>IF(記入用!K2811="","",記入用!K2811)</f>
        <v/>
      </c>
      <c r="O2811" s="28" t="str">
        <f>IF(記入用!M2811="","",記入用!M2811)</f>
        <v/>
      </c>
      <c r="Q2811" s="28" t="str">
        <f>IF(記入用!L2811="","",記入用!L2811)</f>
        <v/>
      </c>
      <c r="S2811" s="28" t="str">
        <f>IF(記入用!N2811="","",ROUNDUP(記入用!N2811,1))</f>
        <v/>
      </c>
      <c r="U2811" s="28" t="str">
        <f>IF(記入用!O2811="","",ROUNDDOWN(記入用!O2811,0))</f>
        <v/>
      </c>
      <c r="W2811" s="28" t="str">
        <f>IF(記入用!P2811="","",ROUNDDOWN(記入用!P2811,0))</f>
        <v/>
      </c>
    </row>
    <row r="2812" spans="1:23">
      <c r="A2812" s="28" t="str">
        <f>IF(記入用!A2812="","",記入用!A2812)</f>
        <v/>
      </c>
      <c r="B2812" s="28" t="str">
        <f>IF(記入用!B2812="","",記入用!B2812)</f>
        <v/>
      </c>
      <c r="C2812" s="28" t="str">
        <f>IF(記入用!C2812="","",記入用!C2812)</f>
        <v/>
      </c>
      <c r="D2812" s="28" t="str">
        <f>IF(記入用!D2812="","",記入用!D2812)</f>
        <v/>
      </c>
      <c r="E2812" s="28" t="str">
        <f>IF(記入用!E2812="","",記入用!E2812)</f>
        <v/>
      </c>
      <c r="F2812" s="28" t="str">
        <f>IF(記入用!F2812="","",記入用!F2812)</f>
        <v/>
      </c>
      <c r="G2812" s="28" t="str">
        <f>IF(OR(記入用!G2812=0,記入用!H2812=0),"",ROUND((記入用!G2812+記入用!H2812)/2,0))</f>
        <v/>
      </c>
      <c r="I2812" s="28" t="str">
        <f>IF(記入用!I2812="","",記入用!I2812)</f>
        <v/>
      </c>
      <c r="K2812" s="28" t="str">
        <f>IF(記入用!J2812="","",ROUNDDOWN(記入用!J2812,0))</f>
        <v/>
      </c>
      <c r="M2812" s="28" t="str">
        <f>IF(記入用!K2812="","",記入用!K2812)</f>
        <v/>
      </c>
      <c r="O2812" s="28" t="str">
        <f>IF(記入用!M2812="","",記入用!M2812)</f>
        <v/>
      </c>
      <c r="Q2812" s="28" t="str">
        <f>IF(記入用!L2812="","",記入用!L2812)</f>
        <v/>
      </c>
      <c r="S2812" s="28" t="str">
        <f>IF(記入用!N2812="","",ROUNDUP(記入用!N2812,1))</f>
        <v/>
      </c>
      <c r="U2812" s="28" t="str">
        <f>IF(記入用!O2812="","",ROUNDDOWN(記入用!O2812,0))</f>
        <v/>
      </c>
      <c r="W2812" s="28" t="str">
        <f>IF(記入用!P2812="","",ROUNDDOWN(記入用!P2812,0))</f>
        <v/>
      </c>
    </row>
    <row r="2813" spans="1:23">
      <c r="A2813" s="28" t="str">
        <f>IF(記入用!A2813="","",記入用!A2813)</f>
        <v/>
      </c>
      <c r="B2813" s="28" t="str">
        <f>IF(記入用!B2813="","",記入用!B2813)</f>
        <v/>
      </c>
      <c r="C2813" s="28" t="str">
        <f>IF(記入用!C2813="","",記入用!C2813)</f>
        <v/>
      </c>
      <c r="D2813" s="28" t="str">
        <f>IF(記入用!D2813="","",記入用!D2813)</f>
        <v/>
      </c>
      <c r="E2813" s="28" t="str">
        <f>IF(記入用!E2813="","",記入用!E2813)</f>
        <v/>
      </c>
      <c r="F2813" s="28" t="str">
        <f>IF(記入用!F2813="","",記入用!F2813)</f>
        <v/>
      </c>
      <c r="G2813" s="28" t="str">
        <f>IF(OR(記入用!G2813=0,記入用!H2813=0),"",ROUND((記入用!G2813+記入用!H2813)/2,0))</f>
        <v/>
      </c>
      <c r="I2813" s="28" t="str">
        <f>IF(記入用!I2813="","",記入用!I2813)</f>
        <v/>
      </c>
      <c r="K2813" s="28" t="str">
        <f>IF(記入用!J2813="","",ROUNDDOWN(記入用!J2813,0))</f>
        <v/>
      </c>
      <c r="M2813" s="28" t="str">
        <f>IF(記入用!K2813="","",記入用!K2813)</f>
        <v/>
      </c>
      <c r="O2813" s="28" t="str">
        <f>IF(記入用!M2813="","",記入用!M2813)</f>
        <v/>
      </c>
      <c r="Q2813" s="28" t="str">
        <f>IF(記入用!L2813="","",記入用!L2813)</f>
        <v/>
      </c>
      <c r="S2813" s="28" t="str">
        <f>IF(記入用!N2813="","",ROUNDUP(記入用!N2813,1))</f>
        <v/>
      </c>
      <c r="U2813" s="28" t="str">
        <f>IF(記入用!O2813="","",ROUNDDOWN(記入用!O2813,0))</f>
        <v/>
      </c>
      <c r="W2813" s="28" t="str">
        <f>IF(記入用!P2813="","",ROUNDDOWN(記入用!P2813,0))</f>
        <v/>
      </c>
    </row>
    <row r="2814" spans="1:23">
      <c r="A2814" s="28" t="str">
        <f>IF(記入用!A2814="","",記入用!A2814)</f>
        <v/>
      </c>
      <c r="B2814" s="28" t="str">
        <f>IF(記入用!B2814="","",記入用!B2814)</f>
        <v/>
      </c>
      <c r="C2814" s="28" t="str">
        <f>IF(記入用!C2814="","",記入用!C2814)</f>
        <v/>
      </c>
      <c r="D2814" s="28" t="str">
        <f>IF(記入用!D2814="","",記入用!D2814)</f>
        <v/>
      </c>
      <c r="E2814" s="28" t="str">
        <f>IF(記入用!E2814="","",記入用!E2814)</f>
        <v/>
      </c>
      <c r="F2814" s="28" t="str">
        <f>IF(記入用!F2814="","",記入用!F2814)</f>
        <v/>
      </c>
      <c r="G2814" s="28" t="str">
        <f>IF(OR(記入用!G2814=0,記入用!H2814=0),"",ROUND((記入用!G2814+記入用!H2814)/2,0))</f>
        <v/>
      </c>
      <c r="I2814" s="28" t="str">
        <f>IF(記入用!I2814="","",記入用!I2814)</f>
        <v/>
      </c>
      <c r="K2814" s="28" t="str">
        <f>IF(記入用!J2814="","",ROUNDDOWN(記入用!J2814,0))</f>
        <v/>
      </c>
      <c r="M2814" s="28" t="str">
        <f>IF(記入用!K2814="","",記入用!K2814)</f>
        <v/>
      </c>
      <c r="O2814" s="28" t="str">
        <f>IF(記入用!M2814="","",記入用!M2814)</f>
        <v/>
      </c>
      <c r="Q2814" s="28" t="str">
        <f>IF(記入用!L2814="","",記入用!L2814)</f>
        <v/>
      </c>
      <c r="S2814" s="28" t="str">
        <f>IF(記入用!N2814="","",ROUNDUP(記入用!N2814,1))</f>
        <v/>
      </c>
      <c r="U2814" s="28" t="str">
        <f>IF(記入用!O2814="","",ROUNDDOWN(記入用!O2814,0))</f>
        <v/>
      </c>
      <c r="W2814" s="28" t="str">
        <f>IF(記入用!P2814="","",ROUNDDOWN(記入用!P2814,0))</f>
        <v/>
      </c>
    </row>
    <row r="2815" spans="1:23">
      <c r="A2815" s="28" t="str">
        <f>IF(記入用!A2815="","",記入用!A2815)</f>
        <v/>
      </c>
      <c r="B2815" s="28" t="str">
        <f>IF(記入用!B2815="","",記入用!B2815)</f>
        <v/>
      </c>
      <c r="C2815" s="28" t="str">
        <f>IF(記入用!C2815="","",記入用!C2815)</f>
        <v/>
      </c>
      <c r="D2815" s="28" t="str">
        <f>IF(記入用!D2815="","",記入用!D2815)</f>
        <v/>
      </c>
      <c r="E2815" s="28" t="str">
        <f>IF(記入用!E2815="","",記入用!E2815)</f>
        <v/>
      </c>
      <c r="F2815" s="28" t="str">
        <f>IF(記入用!F2815="","",記入用!F2815)</f>
        <v/>
      </c>
      <c r="G2815" s="28" t="str">
        <f>IF(OR(記入用!G2815=0,記入用!H2815=0),"",ROUND((記入用!G2815+記入用!H2815)/2,0))</f>
        <v/>
      </c>
      <c r="I2815" s="28" t="str">
        <f>IF(記入用!I2815="","",記入用!I2815)</f>
        <v/>
      </c>
      <c r="K2815" s="28" t="str">
        <f>IF(記入用!J2815="","",ROUNDDOWN(記入用!J2815,0))</f>
        <v/>
      </c>
      <c r="M2815" s="28" t="str">
        <f>IF(記入用!K2815="","",記入用!K2815)</f>
        <v/>
      </c>
      <c r="O2815" s="28" t="str">
        <f>IF(記入用!M2815="","",記入用!M2815)</f>
        <v/>
      </c>
      <c r="Q2815" s="28" t="str">
        <f>IF(記入用!L2815="","",記入用!L2815)</f>
        <v/>
      </c>
      <c r="S2815" s="28" t="str">
        <f>IF(記入用!N2815="","",ROUNDUP(記入用!N2815,1))</f>
        <v/>
      </c>
      <c r="U2815" s="28" t="str">
        <f>IF(記入用!O2815="","",ROUNDDOWN(記入用!O2815,0))</f>
        <v/>
      </c>
      <c r="W2815" s="28" t="str">
        <f>IF(記入用!P2815="","",ROUNDDOWN(記入用!P2815,0))</f>
        <v/>
      </c>
    </row>
    <row r="2816" spans="1:23">
      <c r="A2816" s="28" t="str">
        <f>IF(記入用!A2816="","",記入用!A2816)</f>
        <v/>
      </c>
      <c r="B2816" s="28" t="str">
        <f>IF(記入用!B2816="","",記入用!B2816)</f>
        <v/>
      </c>
      <c r="C2816" s="28" t="str">
        <f>IF(記入用!C2816="","",記入用!C2816)</f>
        <v/>
      </c>
      <c r="D2816" s="28" t="str">
        <f>IF(記入用!D2816="","",記入用!D2816)</f>
        <v/>
      </c>
      <c r="E2816" s="28" t="str">
        <f>IF(記入用!E2816="","",記入用!E2816)</f>
        <v/>
      </c>
      <c r="F2816" s="28" t="str">
        <f>IF(記入用!F2816="","",記入用!F2816)</f>
        <v/>
      </c>
      <c r="G2816" s="28" t="str">
        <f>IF(OR(記入用!G2816=0,記入用!H2816=0),"",ROUND((記入用!G2816+記入用!H2816)/2,0))</f>
        <v/>
      </c>
      <c r="I2816" s="28" t="str">
        <f>IF(記入用!I2816="","",記入用!I2816)</f>
        <v/>
      </c>
      <c r="K2816" s="28" t="str">
        <f>IF(記入用!J2816="","",ROUNDDOWN(記入用!J2816,0))</f>
        <v/>
      </c>
      <c r="M2816" s="28" t="str">
        <f>IF(記入用!K2816="","",記入用!K2816)</f>
        <v/>
      </c>
      <c r="O2816" s="28" t="str">
        <f>IF(記入用!M2816="","",記入用!M2816)</f>
        <v/>
      </c>
      <c r="Q2816" s="28" t="str">
        <f>IF(記入用!L2816="","",記入用!L2816)</f>
        <v/>
      </c>
      <c r="S2816" s="28" t="str">
        <f>IF(記入用!N2816="","",ROUNDUP(記入用!N2816,1))</f>
        <v/>
      </c>
      <c r="U2816" s="28" t="str">
        <f>IF(記入用!O2816="","",ROUNDDOWN(記入用!O2816,0))</f>
        <v/>
      </c>
      <c r="W2816" s="28" t="str">
        <f>IF(記入用!P2816="","",ROUNDDOWN(記入用!P2816,0))</f>
        <v/>
      </c>
    </row>
    <row r="2817" spans="1:23">
      <c r="A2817" s="28" t="str">
        <f>IF(記入用!A2817="","",記入用!A2817)</f>
        <v/>
      </c>
      <c r="B2817" s="28" t="str">
        <f>IF(記入用!B2817="","",記入用!B2817)</f>
        <v/>
      </c>
      <c r="C2817" s="28" t="str">
        <f>IF(記入用!C2817="","",記入用!C2817)</f>
        <v/>
      </c>
      <c r="D2817" s="28" t="str">
        <f>IF(記入用!D2817="","",記入用!D2817)</f>
        <v/>
      </c>
      <c r="E2817" s="28" t="str">
        <f>IF(記入用!E2817="","",記入用!E2817)</f>
        <v/>
      </c>
      <c r="F2817" s="28" t="str">
        <f>IF(記入用!F2817="","",記入用!F2817)</f>
        <v/>
      </c>
      <c r="G2817" s="28" t="str">
        <f>IF(OR(記入用!G2817=0,記入用!H2817=0),"",ROUND((記入用!G2817+記入用!H2817)/2,0))</f>
        <v/>
      </c>
      <c r="I2817" s="28" t="str">
        <f>IF(記入用!I2817="","",記入用!I2817)</f>
        <v/>
      </c>
      <c r="K2817" s="28" t="str">
        <f>IF(記入用!J2817="","",ROUNDDOWN(記入用!J2817,0))</f>
        <v/>
      </c>
      <c r="M2817" s="28" t="str">
        <f>IF(記入用!K2817="","",記入用!K2817)</f>
        <v/>
      </c>
      <c r="O2817" s="28" t="str">
        <f>IF(記入用!M2817="","",記入用!M2817)</f>
        <v/>
      </c>
      <c r="Q2817" s="28" t="str">
        <f>IF(記入用!L2817="","",記入用!L2817)</f>
        <v/>
      </c>
      <c r="S2817" s="28" t="str">
        <f>IF(記入用!N2817="","",ROUNDUP(記入用!N2817,1))</f>
        <v/>
      </c>
      <c r="U2817" s="28" t="str">
        <f>IF(記入用!O2817="","",ROUNDDOWN(記入用!O2817,0))</f>
        <v/>
      </c>
      <c r="W2817" s="28" t="str">
        <f>IF(記入用!P2817="","",ROUNDDOWN(記入用!P2817,0))</f>
        <v/>
      </c>
    </row>
    <row r="2818" spans="1:23">
      <c r="A2818" s="28" t="str">
        <f>IF(記入用!A2818="","",記入用!A2818)</f>
        <v/>
      </c>
      <c r="B2818" s="28" t="str">
        <f>IF(記入用!B2818="","",記入用!B2818)</f>
        <v/>
      </c>
      <c r="C2818" s="28" t="str">
        <f>IF(記入用!C2818="","",記入用!C2818)</f>
        <v/>
      </c>
      <c r="D2818" s="28" t="str">
        <f>IF(記入用!D2818="","",記入用!D2818)</f>
        <v/>
      </c>
      <c r="E2818" s="28" t="str">
        <f>IF(記入用!E2818="","",記入用!E2818)</f>
        <v/>
      </c>
      <c r="F2818" s="28" t="str">
        <f>IF(記入用!F2818="","",記入用!F2818)</f>
        <v/>
      </c>
      <c r="G2818" s="28" t="str">
        <f>IF(OR(記入用!G2818=0,記入用!H2818=0),"",ROUND((記入用!G2818+記入用!H2818)/2,0))</f>
        <v/>
      </c>
      <c r="I2818" s="28" t="str">
        <f>IF(記入用!I2818="","",記入用!I2818)</f>
        <v/>
      </c>
      <c r="K2818" s="28" t="str">
        <f>IF(記入用!J2818="","",ROUNDDOWN(記入用!J2818,0))</f>
        <v/>
      </c>
      <c r="M2818" s="28" t="str">
        <f>IF(記入用!K2818="","",記入用!K2818)</f>
        <v/>
      </c>
      <c r="O2818" s="28" t="str">
        <f>IF(記入用!M2818="","",記入用!M2818)</f>
        <v/>
      </c>
      <c r="Q2818" s="28" t="str">
        <f>IF(記入用!L2818="","",記入用!L2818)</f>
        <v/>
      </c>
      <c r="S2818" s="28" t="str">
        <f>IF(記入用!N2818="","",ROUNDUP(記入用!N2818,1))</f>
        <v/>
      </c>
      <c r="U2818" s="28" t="str">
        <f>IF(記入用!O2818="","",ROUNDDOWN(記入用!O2818,0))</f>
        <v/>
      </c>
      <c r="W2818" s="28" t="str">
        <f>IF(記入用!P2818="","",ROUNDDOWN(記入用!P2818,0))</f>
        <v/>
      </c>
    </row>
    <row r="2819" spans="1:23">
      <c r="A2819" s="28" t="str">
        <f>IF(記入用!A2819="","",記入用!A2819)</f>
        <v/>
      </c>
      <c r="B2819" s="28" t="str">
        <f>IF(記入用!B2819="","",記入用!B2819)</f>
        <v/>
      </c>
      <c r="C2819" s="28" t="str">
        <f>IF(記入用!C2819="","",記入用!C2819)</f>
        <v/>
      </c>
      <c r="D2819" s="28" t="str">
        <f>IF(記入用!D2819="","",記入用!D2819)</f>
        <v/>
      </c>
      <c r="E2819" s="28" t="str">
        <f>IF(記入用!E2819="","",記入用!E2819)</f>
        <v/>
      </c>
      <c r="F2819" s="28" t="str">
        <f>IF(記入用!F2819="","",記入用!F2819)</f>
        <v/>
      </c>
      <c r="G2819" s="28" t="str">
        <f>IF(OR(記入用!G2819=0,記入用!H2819=0),"",ROUND((記入用!G2819+記入用!H2819)/2,0))</f>
        <v/>
      </c>
      <c r="I2819" s="28" t="str">
        <f>IF(記入用!I2819="","",記入用!I2819)</f>
        <v/>
      </c>
      <c r="K2819" s="28" t="str">
        <f>IF(記入用!J2819="","",ROUNDDOWN(記入用!J2819,0))</f>
        <v/>
      </c>
      <c r="M2819" s="28" t="str">
        <f>IF(記入用!K2819="","",記入用!K2819)</f>
        <v/>
      </c>
      <c r="O2819" s="28" t="str">
        <f>IF(記入用!M2819="","",記入用!M2819)</f>
        <v/>
      </c>
      <c r="Q2819" s="28" t="str">
        <f>IF(記入用!L2819="","",記入用!L2819)</f>
        <v/>
      </c>
      <c r="S2819" s="28" t="str">
        <f>IF(記入用!N2819="","",ROUNDUP(記入用!N2819,1))</f>
        <v/>
      </c>
      <c r="U2819" s="28" t="str">
        <f>IF(記入用!O2819="","",ROUNDDOWN(記入用!O2819,0))</f>
        <v/>
      </c>
      <c r="W2819" s="28" t="str">
        <f>IF(記入用!P2819="","",ROUNDDOWN(記入用!P2819,0))</f>
        <v/>
      </c>
    </row>
    <row r="2820" spans="1:23">
      <c r="A2820" s="28" t="str">
        <f>IF(記入用!A2820="","",記入用!A2820)</f>
        <v/>
      </c>
      <c r="B2820" s="28" t="str">
        <f>IF(記入用!B2820="","",記入用!B2820)</f>
        <v/>
      </c>
      <c r="C2820" s="28" t="str">
        <f>IF(記入用!C2820="","",記入用!C2820)</f>
        <v/>
      </c>
      <c r="D2820" s="28" t="str">
        <f>IF(記入用!D2820="","",記入用!D2820)</f>
        <v/>
      </c>
      <c r="E2820" s="28" t="str">
        <f>IF(記入用!E2820="","",記入用!E2820)</f>
        <v/>
      </c>
      <c r="F2820" s="28" t="str">
        <f>IF(記入用!F2820="","",記入用!F2820)</f>
        <v/>
      </c>
      <c r="G2820" s="28" t="str">
        <f>IF(OR(記入用!G2820=0,記入用!H2820=0),"",ROUND((記入用!G2820+記入用!H2820)/2,0))</f>
        <v/>
      </c>
      <c r="I2820" s="28" t="str">
        <f>IF(記入用!I2820="","",記入用!I2820)</f>
        <v/>
      </c>
      <c r="K2820" s="28" t="str">
        <f>IF(記入用!J2820="","",ROUNDDOWN(記入用!J2820,0))</f>
        <v/>
      </c>
      <c r="M2820" s="28" t="str">
        <f>IF(記入用!K2820="","",記入用!K2820)</f>
        <v/>
      </c>
      <c r="O2820" s="28" t="str">
        <f>IF(記入用!M2820="","",記入用!M2820)</f>
        <v/>
      </c>
      <c r="Q2820" s="28" t="str">
        <f>IF(記入用!L2820="","",記入用!L2820)</f>
        <v/>
      </c>
      <c r="S2820" s="28" t="str">
        <f>IF(記入用!N2820="","",ROUNDUP(記入用!N2820,1))</f>
        <v/>
      </c>
      <c r="U2820" s="28" t="str">
        <f>IF(記入用!O2820="","",ROUNDDOWN(記入用!O2820,0))</f>
        <v/>
      </c>
      <c r="W2820" s="28" t="str">
        <f>IF(記入用!P2820="","",ROUNDDOWN(記入用!P2820,0))</f>
        <v/>
      </c>
    </row>
    <row r="2821" spans="1:23">
      <c r="A2821" s="28" t="str">
        <f>IF(記入用!A2821="","",記入用!A2821)</f>
        <v/>
      </c>
      <c r="B2821" s="28" t="str">
        <f>IF(記入用!B2821="","",記入用!B2821)</f>
        <v/>
      </c>
      <c r="C2821" s="28" t="str">
        <f>IF(記入用!C2821="","",記入用!C2821)</f>
        <v/>
      </c>
      <c r="D2821" s="28" t="str">
        <f>IF(記入用!D2821="","",記入用!D2821)</f>
        <v/>
      </c>
      <c r="E2821" s="28" t="str">
        <f>IF(記入用!E2821="","",記入用!E2821)</f>
        <v/>
      </c>
      <c r="F2821" s="28" t="str">
        <f>IF(記入用!F2821="","",記入用!F2821)</f>
        <v/>
      </c>
      <c r="G2821" s="28" t="str">
        <f>IF(OR(記入用!G2821=0,記入用!H2821=0),"",ROUND((記入用!G2821+記入用!H2821)/2,0))</f>
        <v/>
      </c>
      <c r="I2821" s="28" t="str">
        <f>IF(記入用!I2821="","",記入用!I2821)</f>
        <v/>
      </c>
      <c r="K2821" s="28" t="str">
        <f>IF(記入用!J2821="","",ROUNDDOWN(記入用!J2821,0))</f>
        <v/>
      </c>
      <c r="M2821" s="28" t="str">
        <f>IF(記入用!K2821="","",記入用!K2821)</f>
        <v/>
      </c>
      <c r="O2821" s="28" t="str">
        <f>IF(記入用!M2821="","",記入用!M2821)</f>
        <v/>
      </c>
      <c r="Q2821" s="28" t="str">
        <f>IF(記入用!L2821="","",記入用!L2821)</f>
        <v/>
      </c>
      <c r="S2821" s="28" t="str">
        <f>IF(記入用!N2821="","",ROUNDUP(記入用!N2821,1))</f>
        <v/>
      </c>
      <c r="U2821" s="28" t="str">
        <f>IF(記入用!O2821="","",ROUNDDOWN(記入用!O2821,0))</f>
        <v/>
      </c>
      <c r="W2821" s="28" t="str">
        <f>IF(記入用!P2821="","",ROUNDDOWN(記入用!P2821,0))</f>
        <v/>
      </c>
    </row>
    <row r="2822" spans="1:23">
      <c r="A2822" s="28" t="str">
        <f>IF(記入用!A2822="","",記入用!A2822)</f>
        <v/>
      </c>
      <c r="B2822" s="28" t="str">
        <f>IF(記入用!B2822="","",記入用!B2822)</f>
        <v/>
      </c>
      <c r="C2822" s="28" t="str">
        <f>IF(記入用!C2822="","",記入用!C2822)</f>
        <v/>
      </c>
      <c r="D2822" s="28" t="str">
        <f>IF(記入用!D2822="","",記入用!D2822)</f>
        <v/>
      </c>
      <c r="E2822" s="28" t="str">
        <f>IF(記入用!E2822="","",記入用!E2822)</f>
        <v/>
      </c>
      <c r="F2822" s="28" t="str">
        <f>IF(記入用!F2822="","",記入用!F2822)</f>
        <v/>
      </c>
      <c r="G2822" s="28" t="str">
        <f>IF(OR(記入用!G2822=0,記入用!H2822=0),"",ROUND((記入用!G2822+記入用!H2822)/2,0))</f>
        <v/>
      </c>
      <c r="I2822" s="28" t="str">
        <f>IF(記入用!I2822="","",記入用!I2822)</f>
        <v/>
      </c>
      <c r="K2822" s="28" t="str">
        <f>IF(記入用!J2822="","",ROUNDDOWN(記入用!J2822,0))</f>
        <v/>
      </c>
      <c r="M2822" s="28" t="str">
        <f>IF(記入用!K2822="","",記入用!K2822)</f>
        <v/>
      </c>
      <c r="O2822" s="28" t="str">
        <f>IF(記入用!M2822="","",記入用!M2822)</f>
        <v/>
      </c>
      <c r="Q2822" s="28" t="str">
        <f>IF(記入用!L2822="","",記入用!L2822)</f>
        <v/>
      </c>
      <c r="S2822" s="28" t="str">
        <f>IF(記入用!N2822="","",ROUNDUP(記入用!N2822,1))</f>
        <v/>
      </c>
      <c r="U2822" s="28" t="str">
        <f>IF(記入用!O2822="","",ROUNDDOWN(記入用!O2822,0))</f>
        <v/>
      </c>
      <c r="W2822" s="28" t="str">
        <f>IF(記入用!P2822="","",ROUNDDOWN(記入用!P2822,0))</f>
        <v/>
      </c>
    </row>
    <row r="2823" spans="1:23">
      <c r="A2823" s="28" t="str">
        <f>IF(記入用!A2823="","",記入用!A2823)</f>
        <v/>
      </c>
      <c r="B2823" s="28" t="str">
        <f>IF(記入用!B2823="","",記入用!B2823)</f>
        <v/>
      </c>
      <c r="C2823" s="28" t="str">
        <f>IF(記入用!C2823="","",記入用!C2823)</f>
        <v/>
      </c>
      <c r="D2823" s="28" t="str">
        <f>IF(記入用!D2823="","",記入用!D2823)</f>
        <v/>
      </c>
      <c r="E2823" s="28" t="str">
        <f>IF(記入用!E2823="","",記入用!E2823)</f>
        <v/>
      </c>
      <c r="F2823" s="28" t="str">
        <f>IF(記入用!F2823="","",記入用!F2823)</f>
        <v/>
      </c>
      <c r="G2823" s="28" t="str">
        <f>IF(OR(記入用!G2823=0,記入用!H2823=0),"",ROUND((記入用!G2823+記入用!H2823)/2,0))</f>
        <v/>
      </c>
      <c r="I2823" s="28" t="str">
        <f>IF(記入用!I2823="","",記入用!I2823)</f>
        <v/>
      </c>
      <c r="K2823" s="28" t="str">
        <f>IF(記入用!J2823="","",ROUNDDOWN(記入用!J2823,0))</f>
        <v/>
      </c>
      <c r="M2823" s="28" t="str">
        <f>IF(記入用!K2823="","",記入用!K2823)</f>
        <v/>
      </c>
      <c r="O2823" s="28" t="str">
        <f>IF(記入用!M2823="","",記入用!M2823)</f>
        <v/>
      </c>
      <c r="Q2823" s="28" t="str">
        <f>IF(記入用!L2823="","",記入用!L2823)</f>
        <v/>
      </c>
      <c r="S2823" s="28" t="str">
        <f>IF(記入用!N2823="","",ROUNDUP(記入用!N2823,1))</f>
        <v/>
      </c>
      <c r="U2823" s="28" t="str">
        <f>IF(記入用!O2823="","",ROUNDDOWN(記入用!O2823,0))</f>
        <v/>
      </c>
      <c r="W2823" s="28" t="str">
        <f>IF(記入用!P2823="","",ROUNDDOWN(記入用!P2823,0))</f>
        <v/>
      </c>
    </row>
    <row r="2824" spans="1:23">
      <c r="A2824" s="28" t="str">
        <f>IF(記入用!A2824="","",記入用!A2824)</f>
        <v/>
      </c>
      <c r="B2824" s="28" t="str">
        <f>IF(記入用!B2824="","",記入用!B2824)</f>
        <v/>
      </c>
      <c r="C2824" s="28" t="str">
        <f>IF(記入用!C2824="","",記入用!C2824)</f>
        <v/>
      </c>
      <c r="D2824" s="28" t="str">
        <f>IF(記入用!D2824="","",記入用!D2824)</f>
        <v/>
      </c>
      <c r="E2824" s="28" t="str">
        <f>IF(記入用!E2824="","",記入用!E2824)</f>
        <v/>
      </c>
      <c r="F2824" s="28" t="str">
        <f>IF(記入用!F2824="","",記入用!F2824)</f>
        <v/>
      </c>
      <c r="G2824" s="28" t="str">
        <f>IF(OR(記入用!G2824=0,記入用!H2824=0),"",ROUND((記入用!G2824+記入用!H2824)/2,0))</f>
        <v/>
      </c>
      <c r="I2824" s="28" t="str">
        <f>IF(記入用!I2824="","",記入用!I2824)</f>
        <v/>
      </c>
      <c r="K2824" s="28" t="str">
        <f>IF(記入用!J2824="","",ROUNDDOWN(記入用!J2824,0))</f>
        <v/>
      </c>
      <c r="M2824" s="28" t="str">
        <f>IF(記入用!K2824="","",記入用!K2824)</f>
        <v/>
      </c>
      <c r="O2824" s="28" t="str">
        <f>IF(記入用!M2824="","",記入用!M2824)</f>
        <v/>
      </c>
      <c r="Q2824" s="28" t="str">
        <f>IF(記入用!L2824="","",記入用!L2824)</f>
        <v/>
      </c>
      <c r="S2824" s="28" t="str">
        <f>IF(記入用!N2824="","",ROUNDUP(記入用!N2824,1))</f>
        <v/>
      </c>
      <c r="U2824" s="28" t="str">
        <f>IF(記入用!O2824="","",ROUNDDOWN(記入用!O2824,0))</f>
        <v/>
      </c>
      <c r="W2824" s="28" t="str">
        <f>IF(記入用!P2824="","",ROUNDDOWN(記入用!P2824,0))</f>
        <v/>
      </c>
    </row>
    <row r="2825" spans="1:23">
      <c r="A2825" s="28" t="str">
        <f>IF(記入用!A2825="","",記入用!A2825)</f>
        <v/>
      </c>
      <c r="B2825" s="28" t="str">
        <f>IF(記入用!B2825="","",記入用!B2825)</f>
        <v/>
      </c>
      <c r="C2825" s="28" t="str">
        <f>IF(記入用!C2825="","",記入用!C2825)</f>
        <v/>
      </c>
      <c r="D2825" s="28" t="str">
        <f>IF(記入用!D2825="","",記入用!D2825)</f>
        <v/>
      </c>
      <c r="E2825" s="28" t="str">
        <f>IF(記入用!E2825="","",記入用!E2825)</f>
        <v/>
      </c>
      <c r="F2825" s="28" t="str">
        <f>IF(記入用!F2825="","",記入用!F2825)</f>
        <v/>
      </c>
      <c r="G2825" s="28" t="str">
        <f>IF(OR(記入用!G2825=0,記入用!H2825=0),"",ROUND((記入用!G2825+記入用!H2825)/2,0))</f>
        <v/>
      </c>
      <c r="I2825" s="28" t="str">
        <f>IF(記入用!I2825="","",記入用!I2825)</f>
        <v/>
      </c>
      <c r="K2825" s="28" t="str">
        <f>IF(記入用!J2825="","",ROUNDDOWN(記入用!J2825,0))</f>
        <v/>
      </c>
      <c r="M2825" s="28" t="str">
        <f>IF(記入用!K2825="","",記入用!K2825)</f>
        <v/>
      </c>
      <c r="O2825" s="28" t="str">
        <f>IF(記入用!M2825="","",記入用!M2825)</f>
        <v/>
      </c>
      <c r="Q2825" s="28" t="str">
        <f>IF(記入用!L2825="","",記入用!L2825)</f>
        <v/>
      </c>
      <c r="S2825" s="28" t="str">
        <f>IF(記入用!N2825="","",ROUNDUP(記入用!N2825,1))</f>
        <v/>
      </c>
      <c r="U2825" s="28" t="str">
        <f>IF(記入用!O2825="","",ROUNDDOWN(記入用!O2825,0))</f>
        <v/>
      </c>
      <c r="W2825" s="28" t="str">
        <f>IF(記入用!P2825="","",ROUNDDOWN(記入用!P2825,0))</f>
        <v/>
      </c>
    </row>
    <row r="2826" spans="1:23">
      <c r="A2826" s="28" t="str">
        <f>IF(記入用!A2826="","",記入用!A2826)</f>
        <v/>
      </c>
      <c r="B2826" s="28" t="str">
        <f>IF(記入用!B2826="","",記入用!B2826)</f>
        <v/>
      </c>
      <c r="C2826" s="28" t="str">
        <f>IF(記入用!C2826="","",記入用!C2826)</f>
        <v/>
      </c>
      <c r="D2826" s="28" t="str">
        <f>IF(記入用!D2826="","",記入用!D2826)</f>
        <v/>
      </c>
      <c r="E2826" s="28" t="str">
        <f>IF(記入用!E2826="","",記入用!E2826)</f>
        <v/>
      </c>
      <c r="F2826" s="28" t="str">
        <f>IF(記入用!F2826="","",記入用!F2826)</f>
        <v/>
      </c>
      <c r="G2826" s="28" t="str">
        <f>IF(OR(記入用!G2826=0,記入用!H2826=0),"",ROUND((記入用!G2826+記入用!H2826)/2,0))</f>
        <v/>
      </c>
      <c r="I2826" s="28" t="str">
        <f>IF(記入用!I2826="","",記入用!I2826)</f>
        <v/>
      </c>
      <c r="K2826" s="28" t="str">
        <f>IF(記入用!J2826="","",ROUNDDOWN(記入用!J2826,0))</f>
        <v/>
      </c>
      <c r="M2826" s="28" t="str">
        <f>IF(記入用!K2826="","",記入用!K2826)</f>
        <v/>
      </c>
      <c r="O2826" s="28" t="str">
        <f>IF(記入用!M2826="","",記入用!M2826)</f>
        <v/>
      </c>
      <c r="Q2826" s="28" t="str">
        <f>IF(記入用!L2826="","",記入用!L2826)</f>
        <v/>
      </c>
      <c r="S2826" s="28" t="str">
        <f>IF(記入用!N2826="","",ROUNDUP(記入用!N2826,1))</f>
        <v/>
      </c>
      <c r="U2826" s="28" t="str">
        <f>IF(記入用!O2826="","",ROUNDDOWN(記入用!O2826,0))</f>
        <v/>
      </c>
      <c r="W2826" s="28" t="str">
        <f>IF(記入用!P2826="","",ROUNDDOWN(記入用!P2826,0))</f>
        <v/>
      </c>
    </row>
    <row r="2827" spans="1:23">
      <c r="A2827" s="28" t="str">
        <f>IF(記入用!A2827="","",記入用!A2827)</f>
        <v/>
      </c>
      <c r="B2827" s="28" t="str">
        <f>IF(記入用!B2827="","",記入用!B2827)</f>
        <v/>
      </c>
      <c r="C2827" s="28" t="str">
        <f>IF(記入用!C2827="","",記入用!C2827)</f>
        <v/>
      </c>
      <c r="D2827" s="28" t="str">
        <f>IF(記入用!D2827="","",記入用!D2827)</f>
        <v/>
      </c>
      <c r="E2827" s="28" t="str">
        <f>IF(記入用!E2827="","",記入用!E2827)</f>
        <v/>
      </c>
      <c r="F2827" s="28" t="str">
        <f>IF(記入用!F2827="","",記入用!F2827)</f>
        <v/>
      </c>
      <c r="G2827" s="28" t="str">
        <f>IF(OR(記入用!G2827=0,記入用!H2827=0),"",ROUND((記入用!G2827+記入用!H2827)/2,0))</f>
        <v/>
      </c>
      <c r="I2827" s="28" t="str">
        <f>IF(記入用!I2827="","",記入用!I2827)</f>
        <v/>
      </c>
      <c r="K2827" s="28" t="str">
        <f>IF(記入用!J2827="","",ROUNDDOWN(記入用!J2827,0))</f>
        <v/>
      </c>
      <c r="M2827" s="28" t="str">
        <f>IF(記入用!K2827="","",記入用!K2827)</f>
        <v/>
      </c>
      <c r="O2827" s="28" t="str">
        <f>IF(記入用!M2827="","",記入用!M2827)</f>
        <v/>
      </c>
      <c r="Q2827" s="28" t="str">
        <f>IF(記入用!L2827="","",記入用!L2827)</f>
        <v/>
      </c>
      <c r="S2827" s="28" t="str">
        <f>IF(記入用!N2827="","",ROUNDUP(記入用!N2827,1))</f>
        <v/>
      </c>
      <c r="U2827" s="28" t="str">
        <f>IF(記入用!O2827="","",ROUNDDOWN(記入用!O2827,0))</f>
        <v/>
      </c>
      <c r="W2827" s="28" t="str">
        <f>IF(記入用!P2827="","",ROUNDDOWN(記入用!P2827,0))</f>
        <v/>
      </c>
    </row>
    <row r="2828" spans="1:23">
      <c r="A2828" s="28" t="str">
        <f>IF(記入用!A2828="","",記入用!A2828)</f>
        <v/>
      </c>
      <c r="B2828" s="28" t="str">
        <f>IF(記入用!B2828="","",記入用!B2828)</f>
        <v/>
      </c>
      <c r="C2828" s="28" t="str">
        <f>IF(記入用!C2828="","",記入用!C2828)</f>
        <v/>
      </c>
      <c r="D2828" s="28" t="str">
        <f>IF(記入用!D2828="","",記入用!D2828)</f>
        <v/>
      </c>
      <c r="E2828" s="28" t="str">
        <f>IF(記入用!E2828="","",記入用!E2828)</f>
        <v/>
      </c>
      <c r="F2828" s="28" t="str">
        <f>IF(記入用!F2828="","",記入用!F2828)</f>
        <v/>
      </c>
      <c r="G2828" s="28" t="str">
        <f>IF(OR(記入用!G2828=0,記入用!H2828=0),"",ROUND((記入用!G2828+記入用!H2828)/2,0))</f>
        <v/>
      </c>
      <c r="I2828" s="28" t="str">
        <f>IF(記入用!I2828="","",記入用!I2828)</f>
        <v/>
      </c>
      <c r="K2828" s="28" t="str">
        <f>IF(記入用!J2828="","",ROUNDDOWN(記入用!J2828,0))</f>
        <v/>
      </c>
      <c r="M2828" s="28" t="str">
        <f>IF(記入用!K2828="","",記入用!K2828)</f>
        <v/>
      </c>
      <c r="O2828" s="28" t="str">
        <f>IF(記入用!M2828="","",記入用!M2828)</f>
        <v/>
      </c>
      <c r="Q2828" s="28" t="str">
        <f>IF(記入用!L2828="","",記入用!L2828)</f>
        <v/>
      </c>
      <c r="S2828" s="28" t="str">
        <f>IF(記入用!N2828="","",ROUNDUP(記入用!N2828,1))</f>
        <v/>
      </c>
      <c r="U2828" s="28" t="str">
        <f>IF(記入用!O2828="","",ROUNDDOWN(記入用!O2828,0))</f>
        <v/>
      </c>
      <c r="W2828" s="28" t="str">
        <f>IF(記入用!P2828="","",ROUNDDOWN(記入用!P2828,0))</f>
        <v/>
      </c>
    </row>
    <row r="2829" spans="1:23">
      <c r="A2829" s="28" t="str">
        <f>IF(記入用!A2829="","",記入用!A2829)</f>
        <v/>
      </c>
      <c r="B2829" s="28" t="str">
        <f>IF(記入用!B2829="","",記入用!B2829)</f>
        <v/>
      </c>
      <c r="C2829" s="28" t="str">
        <f>IF(記入用!C2829="","",記入用!C2829)</f>
        <v/>
      </c>
      <c r="D2829" s="28" t="str">
        <f>IF(記入用!D2829="","",記入用!D2829)</f>
        <v/>
      </c>
      <c r="E2829" s="28" t="str">
        <f>IF(記入用!E2829="","",記入用!E2829)</f>
        <v/>
      </c>
      <c r="F2829" s="28" t="str">
        <f>IF(記入用!F2829="","",記入用!F2829)</f>
        <v/>
      </c>
      <c r="G2829" s="28" t="str">
        <f>IF(OR(記入用!G2829=0,記入用!H2829=0),"",ROUND((記入用!G2829+記入用!H2829)/2,0))</f>
        <v/>
      </c>
      <c r="I2829" s="28" t="str">
        <f>IF(記入用!I2829="","",記入用!I2829)</f>
        <v/>
      </c>
      <c r="K2829" s="28" t="str">
        <f>IF(記入用!J2829="","",ROUNDDOWN(記入用!J2829,0))</f>
        <v/>
      </c>
      <c r="M2829" s="28" t="str">
        <f>IF(記入用!K2829="","",記入用!K2829)</f>
        <v/>
      </c>
      <c r="O2829" s="28" t="str">
        <f>IF(記入用!M2829="","",記入用!M2829)</f>
        <v/>
      </c>
      <c r="Q2829" s="28" t="str">
        <f>IF(記入用!L2829="","",記入用!L2829)</f>
        <v/>
      </c>
      <c r="S2829" s="28" t="str">
        <f>IF(記入用!N2829="","",ROUNDUP(記入用!N2829,1))</f>
        <v/>
      </c>
      <c r="U2829" s="28" t="str">
        <f>IF(記入用!O2829="","",ROUNDDOWN(記入用!O2829,0))</f>
        <v/>
      </c>
      <c r="W2829" s="28" t="str">
        <f>IF(記入用!P2829="","",ROUNDDOWN(記入用!P2829,0))</f>
        <v/>
      </c>
    </row>
    <row r="2830" spans="1:23">
      <c r="A2830" s="28" t="str">
        <f>IF(記入用!A2830="","",記入用!A2830)</f>
        <v/>
      </c>
      <c r="B2830" s="28" t="str">
        <f>IF(記入用!B2830="","",記入用!B2830)</f>
        <v/>
      </c>
      <c r="C2830" s="28" t="str">
        <f>IF(記入用!C2830="","",記入用!C2830)</f>
        <v/>
      </c>
      <c r="D2830" s="28" t="str">
        <f>IF(記入用!D2830="","",記入用!D2830)</f>
        <v/>
      </c>
      <c r="E2830" s="28" t="str">
        <f>IF(記入用!E2830="","",記入用!E2830)</f>
        <v/>
      </c>
      <c r="F2830" s="28" t="str">
        <f>IF(記入用!F2830="","",記入用!F2830)</f>
        <v/>
      </c>
      <c r="G2830" s="28" t="str">
        <f>IF(OR(記入用!G2830=0,記入用!H2830=0),"",ROUND((記入用!G2830+記入用!H2830)/2,0))</f>
        <v/>
      </c>
      <c r="I2830" s="28" t="str">
        <f>IF(記入用!I2830="","",記入用!I2830)</f>
        <v/>
      </c>
      <c r="K2830" s="28" t="str">
        <f>IF(記入用!J2830="","",ROUNDDOWN(記入用!J2830,0))</f>
        <v/>
      </c>
      <c r="M2830" s="28" t="str">
        <f>IF(記入用!K2830="","",記入用!K2830)</f>
        <v/>
      </c>
      <c r="O2830" s="28" t="str">
        <f>IF(記入用!M2830="","",記入用!M2830)</f>
        <v/>
      </c>
      <c r="Q2830" s="28" t="str">
        <f>IF(記入用!L2830="","",記入用!L2830)</f>
        <v/>
      </c>
      <c r="S2830" s="28" t="str">
        <f>IF(記入用!N2830="","",ROUNDUP(記入用!N2830,1))</f>
        <v/>
      </c>
      <c r="U2830" s="28" t="str">
        <f>IF(記入用!O2830="","",ROUNDDOWN(記入用!O2830,0))</f>
        <v/>
      </c>
      <c r="W2830" s="28" t="str">
        <f>IF(記入用!P2830="","",ROUNDDOWN(記入用!P2830,0))</f>
        <v/>
      </c>
    </row>
    <row r="2831" spans="1:23">
      <c r="A2831" s="28" t="str">
        <f>IF(記入用!A2831="","",記入用!A2831)</f>
        <v/>
      </c>
      <c r="B2831" s="28" t="str">
        <f>IF(記入用!B2831="","",記入用!B2831)</f>
        <v/>
      </c>
      <c r="C2831" s="28" t="str">
        <f>IF(記入用!C2831="","",記入用!C2831)</f>
        <v/>
      </c>
      <c r="D2831" s="28" t="str">
        <f>IF(記入用!D2831="","",記入用!D2831)</f>
        <v/>
      </c>
      <c r="E2831" s="28" t="str">
        <f>IF(記入用!E2831="","",記入用!E2831)</f>
        <v/>
      </c>
      <c r="F2831" s="28" t="str">
        <f>IF(記入用!F2831="","",記入用!F2831)</f>
        <v/>
      </c>
      <c r="G2831" s="28" t="str">
        <f>IF(OR(記入用!G2831=0,記入用!H2831=0),"",ROUND((記入用!G2831+記入用!H2831)/2,0))</f>
        <v/>
      </c>
      <c r="I2831" s="28" t="str">
        <f>IF(記入用!I2831="","",記入用!I2831)</f>
        <v/>
      </c>
      <c r="K2831" s="28" t="str">
        <f>IF(記入用!J2831="","",ROUNDDOWN(記入用!J2831,0))</f>
        <v/>
      </c>
      <c r="M2831" s="28" t="str">
        <f>IF(記入用!K2831="","",記入用!K2831)</f>
        <v/>
      </c>
      <c r="O2831" s="28" t="str">
        <f>IF(記入用!M2831="","",記入用!M2831)</f>
        <v/>
      </c>
      <c r="Q2831" s="28" t="str">
        <f>IF(記入用!L2831="","",記入用!L2831)</f>
        <v/>
      </c>
      <c r="S2831" s="28" t="str">
        <f>IF(記入用!N2831="","",ROUNDUP(記入用!N2831,1))</f>
        <v/>
      </c>
      <c r="U2831" s="28" t="str">
        <f>IF(記入用!O2831="","",ROUNDDOWN(記入用!O2831,0))</f>
        <v/>
      </c>
      <c r="W2831" s="28" t="str">
        <f>IF(記入用!P2831="","",ROUNDDOWN(記入用!P2831,0))</f>
        <v/>
      </c>
    </row>
    <row r="2832" spans="1:23">
      <c r="A2832" s="28" t="str">
        <f>IF(記入用!A2832="","",記入用!A2832)</f>
        <v/>
      </c>
      <c r="B2832" s="28" t="str">
        <f>IF(記入用!B2832="","",記入用!B2832)</f>
        <v/>
      </c>
      <c r="C2832" s="28" t="str">
        <f>IF(記入用!C2832="","",記入用!C2832)</f>
        <v/>
      </c>
      <c r="D2832" s="28" t="str">
        <f>IF(記入用!D2832="","",記入用!D2832)</f>
        <v/>
      </c>
      <c r="E2832" s="28" t="str">
        <f>IF(記入用!E2832="","",記入用!E2832)</f>
        <v/>
      </c>
      <c r="F2832" s="28" t="str">
        <f>IF(記入用!F2832="","",記入用!F2832)</f>
        <v/>
      </c>
      <c r="G2832" s="28" t="str">
        <f>IF(OR(記入用!G2832=0,記入用!H2832=0),"",ROUND((記入用!G2832+記入用!H2832)/2,0))</f>
        <v/>
      </c>
      <c r="I2832" s="28" t="str">
        <f>IF(記入用!I2832="","",記入用!I2832)</f>
        <v/>
      </c>
      <c r="K2832" s="28" t="str">
        <f>IF(記入用!J2832="","",ROUNDDOWN(記入用!J2832,0))</f>
        <v/>
      </c>
      <c r="M2832" s="28" t="str">
        <f>IF(記入用!K2832="","",記入用!K2832)</f>
        <v/>
      </c>
      <c r="O2832" s="28" t="str">
        <f>IF(記入用!M2832="","",記入用!M2832)</f>
        <v/>
      </c>
      <c r="Q2832" s="28" t="str">
        <f>IF(記入用!L2832="","",記入用!L2832)</f>
        <v/>
      </c>
      <c r="S2832" s="28" t="str">
        <f>IF(記入用!N2832="","",ROUNDUP(記入用!N2832,1))</f>
        <v/>
      </c>
      <c r="U2832" s="28" t="str">
        <f>IF(記入用!O2832="","",ROUNDDOWN(記入用!O2832,0))</f>
        <v/>
      </c>
      <c r="W2832" s="28" t="str">
        <f>IF(記入用!P2832="","",ROUNDDOWN(記入用!P2832,0))</f>
        <v/>
      </c>
    </row>
    <row r="2833" spans="1:23">
      <c r="A2833" s="28" t="str">
        <f>IF(記入用!A2833="","",記入用!A2833)</f>
        <v/>
      </c>
      <c r="B2833" s="28" t="str">
        <f>IF(記入用!B2833="","",記入用!B2833)</f>
        <v/>
      </c>
      <c r="C2833" s="28" t="str">
        <f>IF(記入用!C2833="","",記入用!C2833)</f>
        <v/>
      </c>
      <c r="D2833" s="28" t="str">
        <f>IF(記入用!D2833="","",記入用!D2833)</f>
        <v/>
      </c>
      <c r="E2833" s="28" t="str">
        <f>IF(記入用!E2833="","",記入用!E2833)</f>
        <v/>
      </c>
      <c r="F2833" s="28" t="str">
        <f>IF(記入用!F2833="","",記入用!F2833)</f>
        <v/>
      </c>
      <c r="G2833" s="28" t="str">
        <f>IF(OR(記入用!G2833=0,記入用!H2833=0),"",ROUND((記入用!G2833+記入用!H2833)/2,0))</f>
        <v/>
      </c>
      <c r="I2833" s="28" t="str">
        <f>IF(記入用!I2833="","",記入用!I2833)</f>
        <v/>
      </c>
      <c r="K2833" s="28" t="str">
        <f>IF(記入用!J2833="","",ROUNDDOWN(記入用!J2833,0))</f>
        <v/>
      </c>
      <c r="M2833" s="28" t="str">
        <f>IF(記入用!K2833="","",記入用!K2833)</f>
        <v/>
      </c>
      <c r="O2833" s="28" t="str">
        <f>IF(記入用!M2833="","",記入用!M2833)</f>
        <v/>
      </c>
      <c r="Q2833" s="28" t="str">
        <f>IF(記入用!L2833="","",記入用!L2833)</f>
        <v/>
      </c>
      <c r="S2833" s="28" t="str">
        <f>IF(記入用!N2833="","",ROUNDUP(記入用!N2833,1))</f>
        <v/>
      </c>
      <c r="U2833" s="28" t="str">
        <f>IF(記入用!O2833="","",ROUNDDOWN(記入用!O2833,0))</f>
        <v/>
      </c>
      <c r="W2833" s="28" t="str">
        <f>IF(記入用!P2833="","",ROUNDDOWN(記入用!P2833,0))</f>
        <v/>
      </c>
    </row>
    <row r="2834" spans="1:23">
      <c r="A2834" s="28" t="str">
        <f>IF(記入用!A2834="","",記入用!A2834)</f>
        <v/>
      </c>
      <c r="B2834" s="28" t="str">
        <f>IF(記入用!B2834="","",記入用!B2834)</f>
        <v/>
      </c>
      <c r="C2834" s="28" t="str">
        <f>IF(記入用!C2834="","",記入用!C2834)</f>
        <v/>
      </c>
      <c r="D2834" s="28" t="str">
        <f>IF(記入用!D2834="","",記入用!D2834)</f>
        <v/>
      </c>
      <c r="E2834" s="28" t="str">
        <f>IF(記入用!E2834="","",記入用!E2834)</f>
        <v/>
      </c>
      <c r="F2834" s="28" t="str">
        <f>IF(記入用!F2834="","",記入用!F2834)</f>
        <v/>
      </c>
      <c r="G2834" s="28" t="str">
        <f>IF(OR(記入用!G2834=0,記入用!H2834=0),"",ROUND((記入用!G2834+記入用!H2834)/2,0))</f>
        <v/>
      </c>
      <c r="I2834" s="28" t="str">
        <f>IF(記入用!I2834="","",記入用!I2834)</f>
        <v/>
      </c>
      <c r="K2834" s="28" t="str">
        <f>IF(記入用!J2834="","",ROUNDDOWN(記入用!J2834,0))</f>
        <v/>
      </c>
      <c r="M2834" s="28" t="str">
        <f>IF(記入用!K2834="","",記入用!K2834)</f>
        <v/>
      </c>
      <c r="O2834" s="28" t="str">
        <f>IF(記入用!M2834="","",記入用!M2834)</f>
        <v/>
      </c>
      <c r="Q2834" s="28" t="str">
        <f>IF(記入用!L2834="","",記入用!L2834)</f>
        <v/>
      </c>
      <c r="S2834" s="28" t="str">
        <f>IF(記入用!N2834="","",ROUNDUP(記入用!N2834,1))</f>
        <v/>
      </c>
      <c r="U2834" s="28" t="str">
        <f>IF(記入用!O2834="","",ROUNDDOWN(記入用!O2834,0))</f>
        <v/>
      </c>
      <c r="W2834" s="28" t="str">
        <f>IF(記入用!P2834="","",ROUNDDOWN(記入用!P2834,0))</f>
        <v/>
      </c>
    </row>
    <row r="2835" spans="1:23">
      <c r="A2835" s="28" t="str">
        <f>IF(記入用!A2835="","",記入用!A2835)</f>
        <v/>
      </c>
      <c r="B2835" s="28" t="str">
        <f>IF(記入用!B2835="","",記入用!B2835)</f>
        <v/>
      </c>
      <c r="C2835" s="28" t="str">
        <f>IF(記入用!C2835="","",記入用!C2835)</f>
        <v/>
      </c>
      <c r="D2835" s="28" t="str">
        <f>IF(記入用!D2835="","",記入用!D2835)</f>
        <v/>
      </c>
      <c r="E2835" s="28" t="str">
        <f>IF(記入用!E2835="","",記入用!E2835)</f>
        <v/>
      </c>
      <c r="F2835" s="28" t="str">
        <f>IF(記入用!F2835="","",記入用!F2835)</f>
        <v/>
      </c>
      <c r="G2835" s="28" t="str">
        <f>IF(OR(記入用!G2835=0,記入用!H2835=0),"",ROUND((記入用!G2835+記入用!H2835)/2,0))</f>
        <v/>
      </c>
      <c r="I2835" s="28" t="str">
        <f>IF(記入用!I2835="","",記入用!I2835)</f>
        <v/>
      </c>
      <c r="K2835" s="28" t="str">
        <f>IF(記入用!J2835="","",ROUNDDOWN(記入用!J2835,0))</f>
        <v/>
      </c>
      <c r="M2835" s="28" t="str">
        <f>IF(記入用!K2835="","",記入用!K2835)</f>
        <v/>
      </c>
      <c r="O2835" s="28" t="str">
        <f>IF(記入用!M2835="","",記入用!M2835)</f>
        <v/>
      </c>
      <c r="Q2835" s="28" t="str">
        <f>IF(記入用!L2835="","",記入用!L2835)</f>
        <v/>
      </c>
      <c r="S2835" s="28" t="str">
        <f>IF(記入用!N2835="","",ROUNDUP(記入用!N2835,1))</f>
        <v/>
      </c>
      <c r="U2835" s="28" t="str">
        <f>IF(記入用!O2835="","",ROUNDDOWN(記入用!O2835,0))</f>
        <v/>
      </c>
      <c r="W2835" s="28" t="str">
        <f>IF(記入用!P2835="","",ROUNDDOWN(記入用!P2835,0))</f>
        <v/>
      </c>
    </row>
    <row r="2836" spans="1:23">
      <c r="A2836" s="28" t="str">
        <f>IF(記入用!A2836="","",記入用!A2836)</f>
        <v/>
      </c>
      <c r="B2836" s="28" t="str">
        <f>IF(記入用!B2836="","",記入用!B2836)</f>
        <v/>
      </c>
      <c r="C2836" s="28" t="str">
        <f>IF(記入用!C2836="","",記入用!C2836)</f>
        <v/>
      </c>
      <c r="D2836" s="28" t="str">
        <f>IF(記入用!D2836="","",記入用!D2836)</f>
        <v/>
      </c>
      <c r="E2836" s="28" t="str">
        <f>IF(記入用!E2836="","",記入用!E2836)</f>
        <v/>
      </c>
      <c r="F2836" s="28" t="str">
        <f>IF(記入用!F2836="","",記入用!F2836)</f>
        <v/>
      </c>
      <c r="G2836" s="28" t="str">
        <f>IF(OR(記入用!G2836=0,記入用!H2836=0),"",ROUND((記入用!G2836+記入用!H2836)/2,0))</f>
        <v/>
      </c>
      <c r="I2836" s="28" t="str">
        <f>IF(記入用!I2836="","",記入用!I2836)</f>
        <v/>
      </c>
      <c r="K2836" s="28" t="str">
        <f>IF(記入用!J2836="","",ROUNDDOWN(記入用!J2836,0))</f>
        <v/>
      </c>
      <c r="M2836" s="28" t="str">
        <f>IF(記入用!K2836="","",記入用!K2836)</f>
        <v/>
      </c>
      <c r="O2836" s="28" t="str">
        <f>IF(記入用!M2836="","",記入用!M2836)</f>
        <v/>
      </c>
      <c r="Q2836" s="28" t="str">
        <f>IF(記入用!L2836="","",記入用!L2836)</f>
        <v/>
      </c>
      <c r="S2836" s="28" t="str">
        <f>IF(記入用!N2836="","",ROUNDUP(記入用!N2836,1))</f>
        <v/>
      </c>
      <c r="U2836" s="28" t="str">
        <f>IF(記入用!O2836="","",ROUNDDOWN(記入用!O2836,0))</f>
        <v/>
      </c>
      <c r="W2836" s="28" t="str">
        <f>IF(記入用!P2836="","",ROUNDDOWN(記入用!P2836,0))</f>
        <v/>
      </c>
    </row>
    <row r="2837" spans="1:23">
      <c r="A2837" s="28" t="str">
        <f>IF(記入用!A2837="","",記入用!A2837)</f>
        <v/>
      </c>
      <c r="B2837" s="28" t="str">
        <f>IF(記入用!B2837="","",記入用!B2837)</f>
        <v/>
      </c>
      <c r="C2837" s="28" t="str">
        <f>IF(記入用!C2837="","",記入用!C2837)</f>
        <v/>
      </c>
      <c r="D2837" s="28" t="str">
        <f>IF(記入用!D2837="","",記入用!D2837)</f>
        <v/>
      </c>
      <c r="E2837" s="28" t="str">
        <f>IF(記入用!E2837="","",記入用!E2837)</f>
        <v/>
      </c>
      <c r="F2837" s="28" t="str">
        <f>IF(記入用!F2837="","",記入用!F2837)</f>
        <v/>
      </c>
      <c r="G2837" s="28" t="str">
        <f>IF(OR(記入用!G2837=0,記入用!H2837=0),"",ROUND((記入用!G2837+記入用!H2837)/2,0))</f>
        <v/>
      </c>
      <c r="I2837" s="28" t="str">
        <f>IF(記入用!I2837="","",記入用!I2837)</f>
        <v/>
      </c>
      <c r="K2837" s="28" t="str">
        <f>IF(記入用!J2837="","",ROUNDDOWN(記入用!J2837,0))</f>
        <v/>
      </c>
      <c r="M2837" s="28" t="str">
        <f>IF(記入用!K2837="","",記入用!K2837)</f>
        <v/>
      </c>
      <c r="O2837" s="28" t="str">
        <f>IF(記入用!M2837="","",記入用!M2837)</f>
        <v/>
      </c>
      <c r="Q2837" s="28" t="str">
        <f>IF(記入用!L2837="","",記入用!L2837)</f>
        <v/>
      </c>
      <c r="S2837" s="28" t="str">
        <f>IF(記入用!N2837="","",ROUNDUP(記入用!N2837,1))</f>
        <v/>
      </c>
      <c r="U2837" s="28" t="str">
        <f>IF(記入用!O2837="","",ROUNDDOWN(記入用!O2837,0))</f>
        <v/>
      </c>
      <c r="W2837" s="28" t="str">
        <f>IF(記入用!P2837="","",ROUNDDOWN(記入用!P2837,0))</f>
        <v/>
      </c>
    </row>
    <row r="2838" spans="1:23">
      <c r="A2838" s="28" t="str">
        <f>IF(記入用!A2838="","",記入用!A2838)</f>
        <v/>
      </c>
      <c r="B2838" s="28" t="str">
        <f>IF(記入用!B2838="","",記入用!B2838)</f>
        <v/>
      </c>
      <c r="C2838" s="28" t="str">
        <f>IF(記入用!C2838="","",記入用!C2838)</f>
        <v/>
      </c>
      <c r="D2838" s="28" t="str">
        <f>IF(記入用!D2838="","",記入用!D2838)</f>
        <v/>
      </c>
      <c r="E2838" s="28" t="str">
        <f>IF(記入用!E2838="","",記入用!E2838)</f>
        <v/>
      </c>
      <c r="F2838" s="28" t="str">
        <f>IF(記入用!F2838="","",記入用!F2838)</f>
        <v/>
      </c>
      <c r="G2838" s="28" t="str">
        <f>IF(OR(記入用!G2838=0,記入用!H2838=0),"",ROUND((記入用!G2838+記入用!H2838)/2,0))</f>
        <v/>
      </c>
      <c r="I2838" s="28" t="str">
        <f>IF(記入用!I2838="","",記入用!I2838)</f>
        <v/>
      </c>
      <c r="K2838" s="28" t="str">
        <f>IF(記入用!J2838="","",ROUNDDOWN(記入用!J2838,0))</f>
        <v/>
      </c>
      <c r="M2838" s="28" t="str">
        <f>IF(記入用!K2838="","",記入用!K2838)</f>
        <v/>
      </c>
      <c r="O2838" s="28" t="str">
        <f>IF(記入用!M2838="","",記入用!M2838)</f>
        <v/>
      </c>
      <c r="Q2838" s="28" t="str">
        <f>IF(記入用!L2838="","",記入用!L2838)</f>
        <v/>
      </c>
      <c r="S2838" s="28" t="str">
        <f>IF(記入用!N2838="","",ROUNDUP(記入用!N2838,1))</f>
        <v/>
      </c>
      <c r="U2838" s="28" t="str">
        <f>IF(記入用!O2838="","",ROUNDDOWN(記入用!O2838,0))</f>
        <v/>
      </c>
      <c r="W2838" s="28" t="str">
        <f>IF(記入用!P2838="","",ROUNDDOWN(記入用!P2838,0))</f>
        <v/>
      </c>
    </row>
    <row r="2839" spans="1:23">
      <c r="A2839" s="28" t="str">
        <f>IF(記入用!A2839="","",記入用!A2839)</f>
        <v/>
      </c>
      <c r="B2839" s="28" t="str">
        <f>IF(記入用!B2839="","",記入用!B2839)</f>
        <v/>
      </c>
      <c r="C2839" s="28" t="str">
        <f>IF(記入用!C2839="","",記入用!C2839)</f>
        <v/>
      </c>
      <c r="D2839" s="28" t="str">
        <f>IF(記入用!D2839="","",記入用!D2839)</f>
        <v/>
      </c>
      <c r="E2839" s="28" t="str">
        <f>IF(記入用!E2839="","",記入用!E2839)</f>
        <v/>
      </c>
      <c r="F2839" s="28" t="str">
        <f>IF(記入用!F2839="","",記入用!F2839)</f>
        <v/>
      </c>
      <c r="G2839" s="28" t="str">
        <f>IF(OR(記入用!G2839=0,記入用!H2839=0),"",ROUND((記入用!G2839+記入用!H2839)/2,0))</f>
        <v/>
      </c>
      <c r="I2839" s="28" t="str">
        <f>IF(記入用!I2839="","",記入用!I2839)</f>
        <v/>
      </c>
      <c r="K2839" s="28" t="str">
        <f>IF(記入用!J2839="","",ROUNDDOWN(記入用!J2839,0))</f>
        <v/>
      </c>
      <c r="M2839" s="28" t="str">
        <f>IF(記入用!K2839="","",記入用!K2839)</f>
        <v/>
      </c>
      <c r="O2839" s="28" t="str">
        <f>IF(記入用!M2839="","",記入用!M2839)</f>
        <v/>
      </c>
      <c r="Q2839" s="28" t="str">
        <f>IF(記入用!L2839="","",記入用!L2839)</f>
        <v/>
      </c>
      <c r="S2839" s="28" t="str">
        <f>IF(記入用!N2839="","",ROUNDUP(記入用!N2839,1))</f>
        <v/>
      </c>
      <c r="U2839" s="28" t="str">
        <f>IF(記入用!O2839="","",ROUNDDOWN(記入用!O2839,0))</f>
        <v/>
      </c>
      <c r="W2839" s="28" t="str">
        <f>IF(記入用!P2839="","",ROUNDDOWN(記入用!P2839,0))</f>
        <v/>
      </c>
    </row>
    <row r="2840" spans="1:23">
      <c r="A2840" s="28" t="str">
        <f>IF(記入用!A2840="","",記入用!A2840)</f>
        <v/>
      </c>
      <c r="B2840" s="28" t="str">
        <f>IF(記入用!B2840="","",記入用!B2840)</f>
        <v/>
      </c>
      <c r="C2840" s="28" t="str">
        <f>IF(記入用!C2840="","",記入用!C2840)</f>
        <v/>
      </c>
      <c r="D2840" s="28" t="str">
        <f>IF(記入用!D2840="","",記入用!D2840)</f>
        <v/>
      </c>
      <c r="E2840" s="28" t="str">
        <f>IF(記入用!E2840="","",記入用!E2840)</f>
        <v/>
      </c>
      <c r="F2840" s="28" t="str">
        <f>IF(記入用!F2840="","",記入用!F2840)</f>
        <v/>
      </c>
      <c r="G2840" s="28" t="str">
        <f>IF(OR(記入用!G2840=0,記入用!H2840=0),"",ROUND((記入用!G2840+記入用!H2840)/2,0))</f>
        <v/>
      </c>
      <c r="I2840" s="28" t="str">
        <f>IF(記入用!I2840="","",記入用!I2840)</f>
        <v/>
      </c>
      <c r="K2840" s="28" t="str">
        <f>IF(記入用!J2840="","",ROUNDDOWN(記入用!J2840,0))</f>
        <v/>
      </c>
      <c r="M2840" s="28" t="str">
        <f>IF(記入用!K2840="","",記入用!K2840)</f>
        <v/>
      </c>
      <c r="O2840" s="28" t="str">
        <f>IF(記入用!M2840="","",記入用!M2840)</f>
        <v/>
      </c>
      <c r="Q2840" s="28" t="str">
        <f>IF(記入用!L2840="","",記入用!L2840)</f>
        <v/>
      </c>
      <c r="S2840" s="28" t="str">
        <f>IF(記入用!N2840="","",ROUNDUP(記入用!N2840,1))</f>
        <v/>
      </c>
      <c r="U2840" s="28" t="str">
        <f>IF(記入用!O2840="","",ROUNDDOWN(記入用!O2840,0))</f>
        <v/>
      </c>
      <c r="W2840" s="28" t="str">
        <f>IF(記入用!P2840="","",ROUNDDOWN(記入用!P2840,0))</f>
        <v/>
      </c>
    </row>
    <row r="2841" spans="1:23">
      <c r="A2841" s="28" t="str">
        <f>IF(記入用!A2841="","",記入用!A2841)</f>
        <v/>
      </c>
      <c r="B2841" s="28" t="str">
        <f>IF(記入用!B2841="","",記入用!B2841)</f>
        <v/>
      </c>
      <c r="C2841" s="28" t="str">
        <f>IF(記入用!C2841="","",記入用!C2841)</f>
        <v/>
      </c>
      <c r="D2841" s="28" t="str">
        <f>IF(記入用!D2841="","",記入用!D2841)</f>
        <v/>
      </c>
      <c r="E2841" s="28" t="str">
        <f>IF(記入用!E2841="","",記入用!E2841)</f>
        <v/>
      </c>
      <c r="F2841" s="28" t="str">
        <f>IF(記入用!F2841="","",記入用!F2841)</f>
        <v/>
      </c>
      <c r="G2841" s="28" t="str">
        <f>IF(OR(記入用!G2841=0,記入用!H2841=0),"",ROUND((記入用!G2841+記入用!H2841)/2,0))</f>
        <v/>
      </c>
      <c r="I2841" s="28" t="str">
        <f>IF(記入用!I2841="","",記入用!I2841)</f>
        <v/>
      </c>
      <c r="K2841" s="28" t="str">
        <f>IF(記入用!J2841="","",ROUNDDOWN(記入用!J2841,0))</f>
        <v/>
      </c>
      <c r="M2841" s="28" t="str">
        <f>IF(記入用!K2841="","",記入用!K2841)</f>
        <v/>
      </c>
      <c r="O2841" s="28" t="str">
        <f>IF(記入用!M2841="","",記入用!M2841)</f>
        <v/>
      </c>
      <c r="Q2841" s="28" t="str">
        <f>IF(記入用!L2841="","",記入用!L2841)</f>
        <v/>
      </c>
      <c r="S2841" s="28" t="str">
        <f>IF(記入用!N2841="","",ROUNDUP(記入用!N2841,1))</f>
        <v/>
      </c>
      <c r="U2841" s="28" t="str">
        <f>IF(記入用!O2841="","",ROUNDDOWN(記入用!O2841,0))</f>
        <v/>
      </c>
      <c r="W2841" s="28" t="str">
        <f>IF(記入用!P2841="","",ROUNDDOWN(記入用!P2841,0))</f>
        <v/>
      </c>
    </row>
    <row r="2842" spans="1:23">
      <c r="A2842" s="28" t="str">
        <f>IF(記入用!A2842="","",記入用!A2842)</f>
        <v/>
      </c>
      <c r="B2842" s="28" t="str">
        <f>IF(記入用!B2842="","",記入用!B2842)</f>
        <v/>
      </c>
      <c r="C2842" s="28" t="str">
        <f>IF(記入用!C2842="","",記入用!C2842)</f>
        <v/>
      </c>
      <c r="D2842" s="28" t="str">
        <f>IF(記入用!D2842="","",記入用!D2842)</f>
        <v/>
      </c>
      <c r="E2842" s="28" t="str">
        <f>IF(記入用!E2842="","",記入用!E2842)</f>
        <v/>
      </c>
      <c r="F2842" s="28" t="str">
        <f>IF(記入用!F2842="","",記入用!F2842)</f>
        <v/>
      </c>
      <c r="G2842" s="28" t="str">
        <f>IF(OR(記入用!G2842=0,記入用!H2842=0),"",ROUND((記入用!G2842+記入用!H2842)/2,0))</f>
        <v/>
      </c>
      <c r="I2842" s="28" t="str">
        <f>IF(記入用!I2842="","",記入用!I2842)</f>
        <v/>
      </c>
      <c r="K2842" s="28" t="str">
        <f>IF(記入用!J2842="","",ROUNDDOWN(記入用!J2842,0))</f>
        <v/>
      </c>
      <c r="M2842" s="28" t="str">
        <f>IF(記入用!K2842="","",記入用!K2842)</f>
        <v/>
      </c>
      <c r="O2842" s="28" t="str">
        <f>IF(記入用!M2842="","",記入用!M2842)</f>
        <v/>
      </c>
      <c r="Q2842" s="28" t="str">
        <f>IF(記入用!L2842="","",記入用!L2842)</f>
        <v/>
      </c>
      <c r="S2842" s="28" t="str">
        <f>IF(記入用!N2842="","",ROUNDUP(記入用!N2842,1))</f>
        <v/>
      </c>
      <c r="U2842" s="28" t="str">
        <f>IF(記入用!O2842="","",ROUNDDOWN(記入用!O2842,0))</f>
        <v/>
      </c>
      <c r="W2842" s="28" t="str">
        <f>IF(記入用!P2842="","",ROUNDDOWN(記入用!P2842,0))</f>
        <v/>
      </c>
    </row>
    <row r="2843" spans="1:23">
      <c r="A2843" s="28" t="str">
        <f>IF(記入用!A2843="","",記入用!A2843)</f>
        <v/>
      </c>
      <c r="B2843" s="28" t="str">
        <f>IF(記入用!B2843="","",記入用!B2843)</f>
        <v/>
      </c>
      <c r="C2843" s="28" t="str">
        <f>IF(記入用!C2843="","",記入用!C2843)</f>
        <v/>
      </c>
      <c r="D2843" s="28" t="str">
        <f>IF(記入用!D2843="","",記入用!D2843)</f>
        <v/>
      </c>
      <c r="E2843" s="28" t="str">
        <f>IF(記入用!E2843="","",記入用!E2843)</f>
        <v/>
      </c>
      <c r="F2843" s="28" t="str">
        <f>IF(記入用!F2843="","",記入用!F2843)</f>
        <v/>
      </c>
      <c r="G2843" s="28" t="str">
        <f>IF(OR(記入用!G2843=0,記入用!H2843=0),"",ROUND((記入用!G2843+記入用!H2843)/2,0))</f>
        <v/>
      </c>
      <c r="I2843" s="28" t="str">
        <f>IF(記入用!I2843="","",記入用!I2843)</f>
        <v/>
      </c>
      <c r="K2843" s="28" t="str">
        <f>IF(記入用!J2843="","",ROUNDDOWN(記入用!J2843,0))</f>
        <v/>
      </c>
      <c r="M2843" s="28" t="str">
        <f>IF(記入用!K2843="","",記入用!K2843)</f>
        <v/>
      </c>
      <c r="O2843" s="28" t="str">
        <f>IF(記入用!M2843="","",記入用!M2843)</f>
        <v/>
      </c>
      <c r="Q2843" s="28" t="str">
        <f>IF(記入用!L2843="","",記入用!L2843)</f>
        <v/>
      </c>
      <c r="S2843" s="28" t="str">
        <f>IF(記入用!N2843="","",ROUNDUP(記入用!N2843,1))</f>
        <v/>
      </c>
      <c r="U2843" s="28" t="str">
        <f>IF(記入用!O2843="","",ROUNDDOWN(記入用!O2843,0))</f>
        <v/>
      </c>
      <c r="W2843" s="28" t="str">
        <f>IF(記入用!P2843="","",ROUNDDOWN(記入用!P2843,0))</f>
        <v/>
      </c>
    </row>
    <row r="2844" spans="1:23">
      <c r="A2844" s="28" t="str">
        <f>IF(記入用!A2844="","",記入用!A2844)</f>
        <v/>
      </c>
      <c r="B2844" s="28" t="str">
        <f>IF(記入用!B2844="","",記入用!B2844)</f>
        <v/>
      </c>
      <c r="C2844" s="28" t="str">
        <f>IF(記入用!C2844="","",記入用!C2844)</f>
        <v/>
      </c>
      <c r="D2844" s="28" t="str">
        <f>IF(記入用!D2844="","",記入用!D2844)</f>
        <v/>
      </c>
      <c r="E2844" s="28" t="str">
        <f>IF(記入用!E2844="","",記入用!E2844)</f>
        <v/>
      </c>
      <c r="F2844" s="28" t="str">
        <f>IF(記入用!F2844="","",記入用!F2844)</f>
        <v/>
      </c>
      <c r="G2844" s="28" t="str">
        <f>IF(OR(記入用!G2844=0,記入用!H2844=0),"",ROUND((記入用!G2844+記入用!H2844)/2,0))</f>
        <v/>
      </c>
      <c r="I2844" s="28" t="str">
        <f>IF(記入用!I2844="","",記入用!I2844)</f>
        <v/>
      </c>
      <c r="K2844" s="28" t="str">
        <f>IF(記入用!J2844="","",ROUNDDOWN(記入用!J2844,0))</f>
        <v/>
      </c>
      <c r="M2844" s="28" t="str">
        <f>IF(記入用!K2844="","",記入用!K2844)</f>
        <v/>
      </c>
      <c r="O2844" s="28" t="str">
        <f>IF(記入用!M2844="","",記入用!M2844)</f>
        <v/>
      </c>
      <c r="Q2844" s="28" t="str">
        <f>IF(記入用!L2844="","",記入用!L2844)</f>
        <v/>
      </c>
      <c r="S2844" s="28" t="str">
        <f>IF(記入用!N2844="","",ROUNDUP(記入用!N2844,1))</f>
        <v/>
      </c>
      <c r="U2844" s="28" t="str">
        <f>IF(記入用!O2844="","",ROUNDDOWN(記入用!O2844,0))</f>
        <v/>
      </c>
      <c r="W2844" s="28" t="str">
        <f>IF(記入用!P2844="","",ROUNDDOWN(記入用!P2844,0))</f>
        <v/>
      </c>
    </row>
    <row r="2845" spans="1:23">
      <c r="A2845" s="28" t="str">
        <f>IF(記入用!A2845="","",記入用!A2845)</f>
        <v/>
      </c>
      <c r="B2845" s="28" t="str">
        <f>IF(記入用!B2845="","",記入用!B2845)</f>
        <v/>
      </c>
      <c r="C2845" s="28" t="str">
        <f>IF(記入用!C2845="","",記入用!C2845)</f>
        <v/>
      </c>
      <c r="D2845" s="28" t="str">
        <f>IF(記入用!D2845="","",記入用!D2845)</f>
        <v/>
      </c>
      <c r="E2845" s="28" t="str">
        <f>IF(記入用!E2845="","",記入用!E2845)</f>
        <v/>
      </c>
      <c r="F2845" s="28" t="str">
        <f>IF(記入用!F2845="","",記入用!F2845)</f>
        <v/>
      </c>
      <c r="G2845" s="28" t="str">
        <f>IF(OR(記入用!G2845=0,記入用!H2845=0),"",ROUND((記入用!G2845+記入用!H2845)/2,0))</f>
        <v/>
      </c>
      <c r="I2845" s="28" t="str">
        <f>IF(記入用!I2845="","",記入用!I2845)</f>
        <v/>
      </c>
      <c r="K2845" s="28" t="str">
        <f>IF(記入用!J2845="","",ROUNDDOWN(記入用!J2845,0))</f>
        <v/>
      </c>
      <c r="M2845" s="28" t="str">
        <f>IF(記入用!K2845="","",記入用!K2845)</f>
        <v/>
      </c>
      <c r="O2845" s="28" t="str">
        <f>IF(記入用!M2845="","",記入用!M2845)</f>
        <v/>
      </c>
      <c r="Q2845" s="28" t="str">
        <f>IF(記入用!L2845="","",記入用!L2845)</f>
        <v/>
      </c>
      <c r="S2845" s="28" t="str">
        <f>IF(記入用!N2845="","",ROUNDUP(記入用!N2845,1))</f>
        <v/>
      </c>
      <c r="U2845" s="28" t="str">
        <f>IF(記入用!O2845="","",ROUNDDOWN(記入用!O2845,0))</f>
        <v/>
      </c>
      <c r="W2845" s="28" t="str">
        <f>IF(記入用!P2845="","",ROUNDDOWN(記入用!P2845,0))</f>
        <v/>
      </c>
    </row>
    <row r="2846" spans="1:23">
      <c r="A2846" s="28" t="str">
        <f>IF(記入用!A2846="","",記入用!A2846)</f>
        <v/>
      </c>
      <c r="B2846" s="28" t="str">
        <f>IF(記入用!B2846="","",記入用!B2846)</f>
        <v/>
      </c>
      <c r="C2846" s="28" t="str">
        <f>IF(記入用!C2846="","",記入用!C2846)</f>
        <v/>
      </c>
      <c r="D2846" s="28" t="str">
        <f>IF(記入用!D2846="","",記入用!D2846)</f>
        <v/>
      </c>
      <c r="E2846" s="28" t="str">
        <f>IF(記入用!E2846="","",記入用!E2846)</f>
        <v/>
      </c>
      <c r="F2846" s="28" t="str">
        <f>IF(記入用!F2846="","",記入用!F2846)</f>
        <v/>
      </c>
      <c r="G2846" s="28" t="str">
        <f>IF(OR(記入用!G2846=0,記入用!H2846=0),"",ROUND((記入用!G2846+記入用!H2846)/2,0))</f>
        <v/>
      </c>
      <c r="I2846" s="28" t="str">
        <f>IF(記入用!I2846="","",記入用!I2846)</f>
        <v/>
      </c>
      <c r="K2846" s="28" t="str">
        <f>IF(記入用!J2846="","",ROUNDDOWN(記入用!J2846,0))</f>
        <v/>
      </c>
      <c r="M2846" s="28" t="str">
        <f>IF(記入用!K2846="","",記入用!K2846)</f>
        <v/>
      </c>
      <c r="O2846" s="28" t="str">
        <f>IF(記入用!M2846="","",記入用!M2846)</f>
        <v/>
      </c>
      <c r="Q2846" s="28" t="str">
        <f>IF(記入用!L2846="","",記入用!L2846)</f>
        <v/>
      </c>
      <c r="S2846" s="28" t="str">
        <f>IF(記入用!N2846="","",ROUNDUP(記入用!N2846,1))</f>
        <v/>
      </c>
      <c r="U2846" s="28" t="str">
        <f>IF(記入用!O2846="","",ROUNDDOWN(記入用!O2846,0))</f>
        <v/>
      </c>
      <c r="W2846" s="28" t="str">
        <f>IF(記入用!P2846="","",ROUNDDOWN(記入用!P2846,0))</f>
        <v/>
      </c>
    </row>
    <row r="2847" spans="1:23">
      <c r="A2847" s="28" t="str">
        <f>IF(記入用!A2847="","",記入用!A2847)</f>
        <v/>
      </c>
      <c r="B2847" s="28" t="str">
        <f>IF(記入用!B2847="","",記入用!B2847)</f>
        <v/>
      </c>
      <c r="C2847" s="28" t="str">
        <f>IF(記入用!C2847="","",記入用!C2847)</f>
        <v/>
      </c>
      <c r="D2847" s="28" t="str">
        <f>IF(記入用!D2847="","",記入用!D2847)</f>
        <v/>
      </c>
      <c r="E2847" s="28" t="str">
        <f>IF(記入用!E2847="","",記入用!E2847)</f>
        <v/>
      </c>
      <c r="F2847" s="28" t="str">
        <f>IF(記入用!F2847="","",記入用!F2847)</f>
        <v/>
      </c>
      <c r="G2847" s="28" t="str">
        <f>IF(OR(記入用!G2847=0,記入用!H2847=0),"",ROUND((記入用!G2847+記入用!H2847)/2,0))</f>
        <v/>
      </c>
      <c r="I2847" s="28" t="str">
        <f>IF(記入用!I2847="","",記入用!I2847)</f>
        <v/>
      </c>
      <c r="K2847" s="28" t="str">
        <f>IF(記入用!J2847="","",ROUNDDOWN(記入用!J2847,0))</f>
        <v/>
      </c>
      <c r="M2847" s="28" t="str">
        <f>IF(記入用!K2847="","",記入用!K2847)</f>
        <v/>
      </c>
      <c r="O2847" s="28" t="str">
        <f>IF(記入用!M2847="","",記入用!M2847)</f>
        <v/>
      </c>
      <c r="Q2847" s="28" t="str">
        <f>IF(記入用!L2847="","",記入用!L2847)</f>
        <v/>
      </c>
      <c r="S2847" s="28" t="str">
        <f>IF(記入用!N2847="","",ROUNDUP(記入用!N2847,1))</f>
        <v/>
      </c>
      <c r="U2847" s="28" t="str">
        <f>IF(記入用!O2847="","",ROUNDDOWN(記入用!O2847,0))</f>
        <v/>
      </c>
      <c r="W2847" s="28" t="str">
        <f>IF(記入用!P2847="","",ROUNDDOWN(記入用!P2847,0))</f>
        <v/>
      </c>
    </row>
    <row r="2848" spans="1:23">
      <c r="A2848" s="28" t="str">
        <f>IF(記入用!A2848="","",記入用!A2848)</f>
        <v/>
      </c>
      <c r="B2848" s="28" t="str">
        <f>IF(記入用!B2848="","",記入用!B2848)</f>
        <v/>
      </c>
      <c r="C2848" s="28" t="str">
        <f>IF(記入用!C2848="","",記入用!C2848)</f>
        <v/>
      </c>
      <c r="D2848" s="28" t="str">
        <f>IF(記入用!D2848="","",記入用!D2848)</f>
        <v/>
      </c>
      <c r="E2848" s="28" t="str">
        <f>IF(記入用!E2848="","",記入用!E2848)</f>
        <v/>
      </c>
      <c r="F2848" s="28" t="str">
        <f>IF(記入用!F2848="","",記入用!F2848)</f>
        <v/>
      </c>
      <c r="G2848" s="28" t="str">
        <f>IF(OR(記入用!G2848=0,記入用!H2848=0),"",ROUND((記入用!G2848+記入用!H2848)/2,0))</f>
        <v/>
      </c>
      <c r="I2848" s="28" t="str">
        <f>IF(記入用!I2848="","",記入用!I2848)</f>
        <v/>
      </c>
      <c r="K2848" s="28" t="str">
        <f>IF(記入用!J2848="","",ROUNDDOWN(記入用!J2848,0))</f>
        <v/>
      </c>
      <c r="M2848" s="28" t="str">
        <f>IF(記入用!K2848="","",記入用!K2848)</f>
        <v/>
      </c>
      <c r="O2848" s="28" t="str">
        <f>IF(記入用!M2848="","",記入用!M2848)</f>
        <v/>
      </c>
      <c r="Q2848" s="28" t="str">
        <f>IF(記入用!L2848="","",記入用!L2848)</f>
        <v/>
      </c>
      <c r="S2848" s="28" t="str">
        <f>IF(記入用!N2848="","",ROUNDUP(記入用!N2848,1))</f>
        <v/>
      </c>
      <c r="U2848" s="28" t="str">
        <f>IF(記入用!O2848="","",ROUNDDOWN(記入用!O2848,0))</f>
        <v/>
      </c>
      <c r="W2848" s="28" t="str">
        <f>IF(記入用!P2848="","",ROUNDDOWN(記入用!P2848,0))</f>
        <v/>
      </c>
    </row>
    <row r="2849" spans="1:23">
      <c r="A2849" s="28" t="str">
        <f>IF(記入用!A2849="","",記入用!A2849)</f>
        <v/>
      </c>
      <c r="B2849" s="28" t="str">
        <f>IF(記入用!B2849="","",記入用!B2849)</f>
        <v/>
      </c>
      <c r="C2849" s="28" t="str">
        <f>IF(記入用!C2849="","",記入用!C2849)</f>
        <v/>
      </c>
      <c r="D2849" s="28" t="str">
        <f>IF(記入用!D2849="","",記入用!D2849)</f>
        <v/>
      </c>
      <c r="E2849" s="28" t="str">
        <f>IF(記入用!E2849="","",記入用!E2849)</f>
        <v/>
      </c>
      <c r="F2849" s="28" t="str">
        <f>IF(記入用!F2849="","",記入用!F2849)</f>
        <v/>
      </c>
      <c r="G2849" s="28" t="str">
        <f>IF(OR(記入用!G2849=0,記入用!H2849=0),"",ROUND((記入用!G2849+記入用!H2849)/2,0))</f>
        <v/>
      </c>
      <c r="I2849" s="28" t="str">
        <f>IF(記入用!I2849="","",記入用!I2849)</f>
        <v/>
      </c>
      <c r="K2849" s="28" t="str">
        <f>IF(記入用!J2849="","",ROUNDDOWN(記入用!J2849,0))</f>
        <v/>
      </c>
      <c r="M2849" s="28" t="str">
        <f>IF(記入用!K2849="","",記入用!K2849)</f>
        <v/>
      </c>
      <c r="O2849" s="28" t="str">
        <f>IF(記入用!M2849="","",記入用!M2849)</f>
        <v/>
      </c>
      <c r="Q2849" s="28" t="str">
        <f>IF(記入用!L2849="","",記入用!L2849)</f>
        <v/>
      </c>
      <c r="S2849" s="28" t="str">
        <f>IF(記入用!N2849="","",ROUNDUP(記入用!N2849,1))</f>
        <v/>
      </c>
      <c r="U2849" s="28" t="str">
        <f>IF(記入用!O2849="","",ROUNDDOWN(記入用!O2849,0))</f>
        <v/>
      </c>
      <c r="W2849" s="28" t="str">
        <f>IF(記入用!P2849="","",ROUNDDOWN(記入用!P2849,0))</f>
        <v/>
      </c>
    </row>
    <row r="2850" spans="1:23">
      <c r="A2850" s="28" t="str">
        <f>IF(記入用!A2850="","",記入用!A2850)</f>
        <v/>
      </c>
      <c r="B2850" s="28" t="str">
        <f>IF(記入用!B2850="","",記入用!B2850)</f>
        <v/>
      </c>
      <c r="C2850" s="28" t="str">
        <f>IF(記入用!C2850="","",記入用!C2850)</f>
        <v/>
      </c>
      <c r="D2850" s="28" t="str">
        <f>IF(記入用!D2850="","",記入用!D2850)</f>
        <v/>
      </c>
      <c r="E2850" s="28" t="str">
        <f>IF(記入用!E2850="","",記入用!E2850)</f>
        <v/>
      </c>
      <c r="F2850" s="28" t="str">
        <f>IF(記入用!F2850="","",記入用!F2850)</f>
        <v/>
      </c>
      <c r="G2850" s="28" t="str">
        <f>IF(OR(記入用!G2850=0,記入用!H2850=0),"",ROUND((記入用!G2850+記入用!H2850)/2,0))</f>
        <v/>
      </c>
      <c r="I2850" s="28" t="str">
        <f>IF(記入用!I2850="","",記入用!I2850)</f>
        <v/>
      </c>
      <c r="K2850" s="28" t="str">
        <f>IF(記入用!J2850="","",ROUNDDOWN(記入用!J2850,0))</f>
        <v/>
      </c>
      <c r="M2850" s="28" t="str">
        <f>IF(記入用!K2850="","",記入用!K2850)</f>
        <v/>
      </c>
      <c r="O2850" s="28" t="str">
        <f>IF(記入用!M2850="","",記入用!M2850)</f>
        <v/>
      </c>
      <c r="Q2850" s="28" t="str">
        <f>IF(記入用!L2850="","",記入用!L2850)</f>
        <v/>
      </c>
      <c r="S2850" s="28" t="str">
        <f>IF(記入用!N2850="","",ROUNDUP(記入用!N2850,1))</f>
        <v/>
      </c>
      <c r="U2850" s="28" t="str">
        <f>IF(記入用!O2850="","",ROUNDDOWN(記入用!O2850,0))</f>
        <v/>
      </c>
      <c r="W2850" s="28" t="str">
        <f>IF(記入用!P2850="","",ROUNDDOWN(記入用!P2850,0))</f>
        <v/>
      </c>
    </row>
    <row r="2851" spans="1:23">
      <c r="A2851" s="28" t="str">
        <f>IF(記入用!A2851="","",記入用!A2851)</f>
        <v/>
      </c>
      <c r="B2851" s="28" t="str">
        <f>IF(記入用!B2851="","",記入用!B2851)</f>
        <v/>
      </c>
      <c r="C2851" s="28" t="str">
        <f>IF(記入用!C2851="","",記入用!C2851)</f>
        <v/>
      </c>
      <c r="D2851" s="28" t="str">
        <f>IF(記入用!D2851="","",記入用!D2851)</f>
        <v/>
      </c>
      <c r="E2851" s="28" t="str">
        <f>IF(記入用!E2851="","",記入用!E2851)</f>
        <v/>
      </c>
      <c r="F2851" s="28" t="str">
        <f>IF(記入用!F2851="","",記入用!F2851)</f>
        <v/>
      </c>
      <c r="G2851" s="28" t="str">
        <f>IF(OR(記入用!G2851=0,記入用!H2851=0),"",ROUND((記入用!G2851+記入用!H2851)/2,0))</f>
        <v/>
      </c>
      <c r="I2851" s="28" t="str">
        <f>IF(記入用!I2851="","",記入用!I2851)</f>
        <v/>
      </c>
      <c r="K2851" s="28" t="str">
        <f>IF(記入用!J2851="","",ROUNDDOWN(記入用!J2851,0))</f>
        <v/>
      </c>
      <c r="M2851" s="28" t="str">
        <f>IF(記入用!K2851="","",記入用!K2851)</f>
        <v/>
      </c>
      <c r="O2851" s="28" t="str">
        <f>IF(記入用!M2851="","",記入用!M2851)</f>
        <v/>
      </c>
      <c r="Q2851" s="28" t="str">
        <f>IF(記入用!L2851="","",記入用!L2851)</f>
        <v/>
      </c>
      <c r="S2851" s="28" t="str">
        <f>IF(記入用!N2851="","",ROUNDUP(記入用!N2851,1))</f>
        <v/>
      </c>
      <c r="U2851" s="28" t="str">
        <f>IF(記入用!O2851="","",ROUNDDOWN(記入用!O2851,0))</f>
        <v/>
      </c>
      <c r="W2851" s="28" t="str">
        <f>IF(記入用!P2851="","",ROUNDDOWN(記入用!P2851,0))</f>
        <v/>
      </c>
    </row>
    <row r="2852" spans="1:23">
      <c r="A2852" s="28" t="str">
        <f>IF(記入用!A2852="","",記入用!A2852)</f>
        <v/>
      </c>
      <c r="B2852" s="28" t="str">
        <f>IF(記入用!B2852="","",記入用!B2852)</f>
        <v/>
      </c>
      <c r="C2852" s="28" t="str">
        <f>IF(記入用!C2852="","",記入用!C2852)</f>
        <v/>
      </c>
      <c r="D2852" s="28" t="str">
        <f>IF(記入用!D2852="","",記入用!D2852)</f>
        <v/>
      </c>
      <c r="E2852" s="28" t="str">
        <f>IF(記入用!E2852="","",記入用!E2852)</f>
        <v/>
      </c>
      <c r="F2852" s="28" t="str">
        <f>IF(記入用!F2852="","",記入用!F2852)</f>
        <v/>
      </c>
      <c r="G2852" s="28" t="str">
        <f>IF(OR(記入用!G2852=0,記入用!H2852=0),"",ROUND((記入用!G2852+記入用!H2852)/2,0))</f>
        <v/>
      </c>
      <c r="I2852" s="28" t="str">
        <f>IF(記入用!I2852="","",記入用!I2852)</f>
        <v/>
      </c>
      <c r="K2852" s="28" t="str">
        <f>IF(記入用!J2852="","",ROUNDDOWN(記入用!J2852,0))</f>
        <v/>
      </c>
      <c r="M2852" s="28" t="str">
        <f>IF(記入用!K2852="","",記入用!K2852)</f>
        <v/>
      </c>
      <c r="O2852" s="28" t="str">
        <f>IF(記入用!M2852="","",記入用!M2852)</f>
        <v/>
      </c>
      <c r="Q2852" s="28" t="str">
        <f>IF(記入用!L2852="","",記入用!L2852)</f>
        <v/>
      </c>
      <c r="S2852" s="28" t="str">
        <f>IF(記入用!N2852="","",ROUNDUP(記入用!N2852,1))</f>
        <v/>
      </c>
      <c r="U2852" s="28" t="str">
        <f>IF(記入用!O2852="","",ROUNDDOWN(記入用!O2852,0))</f>
        <v/>
      </c>
      <c r="W2852" s="28" t="str">
        <f>IF(記入用!P2852="","",ROUNDDOWN(記入用!P2852,0))</f>
        <v/>
      </c>
    </row>
    <row r="2853" spans="1:23">
      <c r="A2853" s="28" t="str">
        <f>IF(記入用!A2853="","",記入用!A2853)</f>
        <v/>
      </c>
      <c r="B2853" s="28" t="str">
        <f>IF(記入用!B2853="","",記入用!B2853)</f>
        <v/>
      </c>
      <c r="C2853" s="28" t="str">
        <f>IF(記入用!C2853="","",記入用!C2853)</f>
        <v/>
      </c>
      <c r="D2853" s="28" t="str">
        <f>IF(記入用!D2853="","",記入用!D2853)</f>
        <v/>
      </c>
      <c r="E2853" s="28" t="str">
        <f>IF(記入用!E2853="","",記入用!E2853)</f>
        <v/>
      </c>
      <c r="F2853" s="28" t="str">
        <f>IF(記入用!F2853="","",記入用!F2853)</f>
        <v/>
      </c>
      <c r="G2853" s="28" t="str">
        <f>IF(OR(記入用!G2853=0,記入用!H2853=0),"",ROUND((記入用!G2853+記入用!H2853)/2,0))</f>
        <v/>
      </c>
      <c r="I2853" s="28" t="str">
        <f>IF(記入用!I2853="","",記入用!I2853)</f>
        <v/>
      </c>
      <c r="K2853" s="28" t="str">
        <f>IF(記入用!J2853="","",ROUNDDOWN(記入用!J2853,0))</f>
        <v/>
      </c>
      <c r="M2853" s="28" t="str">
        <f>IF(記入用!K2853="","",記入用!K2853)</f>
        <v/>
      </c>
      <c r="O2853" s="28" t="str">
        <f>IF(記入用!M2853="","",記入用!M2853)</f>
        <v/>
      </c>
      <c r="Q2853" s="28" t="str">
        <f>IF(記入用!L2853="","",記入用!L2853)</f>
        <v/>
      </c>
      <c r="S2853" s="28" t="str">
        <f>IF(記入用!N2853="","",ROUNDUP(記入用!N2853,1))</f>
        <v/>
      </c>
      <c r="U2853" s="28" t="str">
        <f>IF(記入用!O2853="","",ROUNDDOWN(記入用!O2853,0))</f>
        <v/>
      </c>
      <c r="W2853" s="28" t="str">
        <f>IF(記入用!P2853="","",ROUNDDOWN(記入用!P2853,0))</f>
        <v/>
      </c>
    </row>
    <row r="2854" spans="1:23">
      <c r="A2854" s="28" t="str">
        <f>IF(記入用!A2854="","",記入用!A2854)</f>
        <v/>
      </c>
      <c r="B2854" s="28" t="str">
        <f>IF(記入用!B2854="","",記入用!B2854)</f>
        <v/>
      </c>
      <c r="C2854" s="28" t="str">
        <f>IF(記入用!C2854="","",記入用!C2854)</f>
        <v/>
      </c>
      <c r="D2854" s="28" t="str">
        <f>IF(記入用!D2854="","",記入用!D2854)</f>
        <v/>
      </c>
      <c r="E2854" s="28" t="str">
        <f>IF(記入用!E2854="","",記入用!E2854)</f>
        <v/>
      </c>
      <c r="F2854" s="28" t="str">
        <f>IF(記入用!F2854="","",記入用!F2854)</f>
        <v/>
      </c>
      <c r="G2854" s="28" t="str">
        <f>IF(OR(記入用!G2854=0,記入用!H2854=0),"",ROUND((記入用!G2854+記入用!H2854)/2,0))</f>
        <v/>
      </c>
      <c r="I2854" s="28" t="str">
        <f>IF(記入用!I2854="","",記入用!I2854)</f>
        <v/>
      </c>
      <c r="K2854" s="28" t="str">
        <f>IF(記入用!J2854="","",ROUNDDOWN(記入用!J2854,0))</f>
        <v/>
      </c>
      <c r="M2854" s="28" t="str">
        <f>IF(記入用!K2854="","",記入用!K2854)</f>
        <v/>
      </c>
      <c r="O2854" s="28" t="str">
        <f>IF(記入用!M2854="","",記入用!M2854)</f>
        <v/>
      </c>
      <c r="Q2854" s="28" t="str">
        <f>IF(記入用!L2854="","",記入用!L2854)</f>
        <v/>
      </c>
      <c r="S2854" s="28" t="str">
        <f>IF(記入用!N2854="","",ROUNDUP(記入用!N2854,1))</f>
        <v/>
      </c>
      <c r="U2854" s="28" t="str">
        <f>IF(記入用!O2854="","",ROUNDDOWN(記入用!O2854,0))</f>
        <v/>
      </c>
      <c r="W2854" s="28" t="str">
        <f>IF(記入用!P2854="","",ROUNDDOWN(記入用!P2854,0))</f>
        <v/>
      </c>
    </row>
    <row r="2855" spans="1:23">
      <c r="A2855" s="28" t="str">
        <f>IF(記入用!A2855="","",記入用!A2855)</f>
        <v/>
      </c>
      <c r="B2855" s="28" t="str">
        <f>IF(記入用!B2855="","",記入用!B2855)</f>
        <v/>
      </c>
      <c r="C2855" s="28" t="str">
        <f>IF(記入用!C2855="","",記入用!C2855)</f>
        <v/>
      </c>
      <c r="D2855" s="28" t="str">
        <f>IF(記入用!D2855="","",記入用!D2855)</f>
        <v/>
      </c>
      <c r="E2855" s="28" t="str">
        <f>IF(記入用!E2855="","",記入用!E2855)</f>
        <v/>
      </c>
      <c r="F2855" s="28" t="str">
        <f>IF(記入用!F2855="","",記入用!F2855)</f>
        <v/>
      </c>
      <c r="G2855" s="28" t="str">
        <f>IF(OR(記入用!G2855=0,記入用!H2855=0),"",ROUND((記入用!G2855+記入用!H2855)/2,0))</f>
        <v/>
      </c>
      <c r="I2855" s="28" t="str">
        <f>IF(記入用!I2855="","",記入用!I2855)</f>
        <v/>
      </c>
      <c r="K2855" s="28" t="str">
        <f>IF(記入用!J2855="","",ROUNDDOWN(記入用!J2855,0))</f>
        <v/>
      </c>
      <c r="M2855" s="28" t="str">
        <f>IF(記入用!K2855="","",記入用!K2855)</f>
        <v/>
      </c>
      <c r="O2855" s="28" t="str">
        <f>IF(記入用!M2855="","",記入用!M2855)</f>
        <v/>
      </c>
      <c r="Q2855" s="28" t="str">
        <f>IF(記入用!L2855="","",記入用!L2855)</f>
        <v/>
      </c>
      <c r="S2855" s="28" t="str">
        <f>IF(記入用!N2855="","",ROUNDUP(記入用!N2855,1))</f>
        <v/>
      </c>
      <c r="U2855" s="28" t="str">
        <f>IF(記入用!O2855="","",ROUNDDOWN(記入用!O2855,0))</f>
        <v/>
      </c>
      <c r="W2855" s="28" t="str">
        <f>IF(記入用!P2855="","",ROUNDDOWN(記入用!P2855,0))</f>
        <v/>
      </c>
    </row>
    <row r="2856" spans="1:23">
      <c r="A2856" s="28" t="str">
        <f>IF(記入用!A2856="","",記入用!A2856)</f>
        <v/>
      </c>
      <c r="B2856" s="28" t="str">
        <f>IF(記入用!B2856="","",記入用!B2856)</f>
        <v/>
      </c>
      <c r="C2856" s="28" t="str">
        <f>IF(記入用!C2856="","",記入用!C2856)</f>
        <v/>
      </c>
      <c r="D2856" s="28" t="str">
        <f>IF(記入用!D2856="","",記入用!D2856)</f>
        <v/>
      </c>
      <c r="E2856" s="28" t="str">
        <f>IF(記入用!E2856="","",記入用!E2856)</f>
        <v/>
      </c>
      <c r="F2856" s="28" t="str">
        <f>IF(記入用!F2856="","",記入用!F2856)</f>
        <v/>
      </c>
      <c r="G2856" s="28" t="str">
        <f>IF(OR(記入用!G2856=0,記入用!H2856=0),"",ROUND((記入用!G2856+記入用!H2856)/2,0))</f>
        <v/>
      </c>
      <c r="I2856" s="28" t="str">
        <f>IF(記入用!I2856="","",記入用!I2856)</f>
        <v/>
      </c>
      <c r="K2856" s="28" t="str">
        <f>IF(記入用!J2856="","",ROUNDDOWN(記入用!J2856,0))</f>
        <v/>
      </c>
      <c r="M2856" s="28" t="str">
        <f>IF(記入用!K2856="","",記入用!K2856)</f>
        <v/>
      </c>
      <c r="O2856" s="28" t="str">
        <f>IF(記入用!M2856="","",記入用!M2856)</f>
        <v/>
      </c>
      <c r="Q2856" s="28" t="str">
        <f>IF(記入用!L2856="","",記入用!L2856)</f>
        <v/>
      </c>
      <c r="S2856" s="28" t="str">
        <f>IF(記入用!N2856="","",ROUNDUP(記入用!N2856,1))</f>
        <v/>
      </c>
      <c r="U2856" s="28" t="str">
        <f>IF(記入用!O2856="","",ROUNDDOWN(記入用!O2856,0))</f>
        <v/>
      </c>
      <c r="W2856" s="28" t="str">
        <f>IF(記入用!P2856="","",ROUNDDOWN(記入用!P2856,0))</f>
        <v/>
      </c>
    </row>
    <row r="2857" spans="1:23">
      <c r="A2857" s="28" t="str">
        <f>IF(記入用!A2857="","",記入用!A2857)</f>
        <v/>
      </c>
      <c r="B2857" s="28" t="str">
        <f>IF(記入用!B2857="","",記入用!B2857)</f>
        <v/>
      </c>
      <c r="C2857" s="28" t="str">
        <f>IF(記入用!C2857="","",記入用!C2857)</f>
        <v/>
      </c>
      <c r="D2857" s="28" t="str">
        <f>IF(記入用!D2857="","",記入用!D2857)</f>
        <v/>
      </c>
      <c r="E2857" s="28" t="str">
        <f>IF(記入用!E2857="","",記入用!E2857)</f>
        <v/>
      </c>
      <c r="F2857" s="28" t="str">
        <f>IF(記入用!F2857="","",記入用!F2857)</f>
        <v/>
      </c>
      <c r="G2857" s="28" t="str">
        <f>IF(OR(記入用!G2857=0,記入用!H2857=0),"",ROUND((記入用!G2857+記入用!H2857)/2,0))</f>
        <v/>
      </c>
      <c r="I2857" s="28" t="str">
        <f>IF(記入用!I2857="","",記入用!I2857)</f>
        <v/>
      </c>
      <c r="K2857" s="28" t="str">
        <f>IF(記入用!J2857="","",ROUNDDOWN(記入用!J2857,0))</f>
        <v/>
      </c>
      <c r="M2857" s="28" t="str">
        <f>IF(記入用!K2857="","",記入用!K2857)</f>
        <v/>
      </c>
      <c r="O2857" s="28" t="str">
        <f>IF(記入用!M2857="","",記入用!M2857)</f>
        <v/>
      </c>
      <c r="Q2857" s="28" t="str">
        <f>IF(記入用!L2857="","",記入用!L2857)</f>
        <v/>
      </c>
      <c r="S2857" s="28" t="str">
        <f>IF(記入用!N2857="","",ROUNDUP(記入用!N2857,1))</f>
        <v/>
      </c>
      <c r="U2857" s="28" t="str">
        <f>IF(記入用!O2857="","",ROUNDDOWN(記入用!O2857,0))</f>
        <v/>
      </c>
      <c r="W2857" s="28" t="str">
        <f>IF(記入用!P2857="","",ROUNDDOWN(記入用!P2857,0))</f>
        <v/>
      </c>
    </row>
    <row r="2858" spans="1:23">
      <c r="A2858" s="28" t="str">
        <f>IF(記入用!A2858="","",記入用!A2858)</f>
        <v/>
      </c>
      <c r="B2858" s="28" t="str">
        <f>IF(記入用!B2858="","",記入用!B2858)</f>
        <v/>
      </c>
      <c r="C2858" s="28" t="str">
        <f>IF(記入用!C2858="","",記入用!C2858)</f>
        <v/>
      </c>
      <c r="D2858" s="28" t="str">
        <f>IF(記入用!D2858="","",記入用!D2858)</f>
        <v/>
      </c>
      <c r="E2858" s="28" t="str">
        <f>IF(記入用!E2858="","",記入用!E2858)</f>
        <v/>
      </c>
      <c r="F2858" s="28" t="str">
        <f>IF(記入用!F2858="","",記入用!F2858)</f>
        <v/>
      </c>
      <c r="G2858" s="28" t="str">
        <f>IF(OR(記入用!G2858=0,記入用!H2858=0),"",ROUND((記入用!G2858+記入用!H2858)/2,0))</f>
        <v/>
      </c>
      <c r="I2858" s="28" t="str">
        <f>IF(記入用!I2858="","",記入用!I2858)</f>
        <v/>
      </c>
      <c r="K2858" s="28" t="str">
        <f>IF(記入用!J2858="","",ROUNDDOWN(記入用!J2858,0))</f>
        <v/>
      </c>
      <c r="M2858" s="28" t="str">
        <f>IF(記入用!K2858="","",記入用!K2858)</f>
        <v/>
      </c>
      <c r="O2858" s="28" t="str">
        <f>IF(記入用!M2858="","",記入用!M2858)</f>
        <v/>
      </c>
      <c r="Q2858" s="28" t="str">
        <f>IF(記入用!L2858="","",記入用!L2858)</f>
        <v/>
      </c>
      <c r="S2858" s="28" t="str">
        <f>IF(記入用!N2858="","",ROUNDUP(記入用!N2858,1))</f>
        <v/>
      </c>
      <c r="U2858" s="28" t="str">
        <f>IF(記入用!O2858="","",ROUNDDOWN(記入用!O2858,0))</f>
        <v/>
      </c>
      <c r="W2858" s="28" t="str">
        <f>IF(記入用!P2858="","",ROUNDDOWN(記入用!P2858,0))</f>
        <v/>
      </c>
    </row>
    <row r="2859" spans="1:23">
      <c r="A2859" s="28" t="str">
        <f>IF(記入用!A2859="","",記入用!A2859)</f>
        <v/>
      </c>
      <c r="B2859" s="28" t="str">
        <f>IF(記入用!B2859="","",記入用!B2859)</f>
        <v/>
      </c>
      <c r="C2859" s="28" t="str">
        <f>IF(記入用!C2859="","",記入用!C2859)</f>
        <v/>
      </c>
      <c r="D2859" s="28" t="str">
        <f>IF(記入用!D2859="","",記入用!D2859)</f>
        <v/>
      </c>
      <c r="E2859" s="28" t="str">
        <f>IF(記入用!E2859="","",記入用!E2859)</f>
        <v/>
      </c>
      <c r="F2859" s="28" t="str">
        <f>IF(記入用!F2859="","",記入用!F2859)</f>
        <v/>
      </c>
      <c r="G2859" s="28" t="str">
        <f>IF(OR(記入用!G2859=0,記入用!H2859=0),"",ROUND((記入用!G2859+記入用!H2859)/2,0))</f>
        <v/>
      </c>
      <c r="I2859" s="28" t="str">
        <f>IF(記入用!I2859="","",記入用!I2859)</f>
        <v/>
      </c>
      <c r="K2859" s="28" t="str">
        <f>IF(記入用!J2859="","",ROUNDDOWN(記入用!J2859,0))</f>
        <v/>
      </c>
      <c r="M2859" s="28" t="str">
        <f>IF(記入用!K2859="","",記入用!K2859)</f>
        <v/>
      </c>
      <c r="O2859" s="28" t="str">
        <f>IF(記入用!M2859="","",記入用!M2859)</f>
        <v/>
      </c>
      <c r="Q2859" s="28" t="str">
        <f>IF(記入用!L2859="","",記入用!L2859)</f>
        <v/>
      </c>
      <c r="S2859" s="28" t="str">
        <f>IF(記入用!N2859="","",ROUNDUP(記入用!N2859,1))</f>
        <v/>
      </c>
      <c r="U2859" s="28" t="str">
        <f>IF(記入用!O2859="","",ROUNDDOWN(記入用!O2859,0))</f>
        <v/>
      </c>
      <c r="W2859" s="28" t="str">
        <f>IF(記入用!P2859="","",ROUNDDOWN(記入用!P2859,0))</f>
        <v/>
      </c>
    </row>
    <row r="2860" spans="1:23">
      <c r="A2860" s="28" t="str">
        <f>IF(記入用!A2860="","",記入用!A2860)</f>
        <v/>
      </c>
      <c r="B2860" s="28" t="str">
        <f>IF(記入用!B2860="","",記入用!B2860)</f>
        <v/>
      </c>
      <c r="C2860" s="28" t="str">
        <f>IF(記入用!C2860="","",記入用!C2860)</f>
        <v/>
      </c>
      <c r="D2860" s="28" t="str">
        <f>IF(記入用!D2860="","",記入用!D2860)</f>
        <v/>
      </c>
      <c r="E2860" s="28" t="str">
        <f>IF(記入用!E2860="","",記入用!E2860)</f>
        <v/>
      </c>
      <c r="F2860" s="28" t="str">
        <f>IF(記入用!F2860="","",記入用!F2860)</f>
        <v/>
      </c>
      <c r="G2860" s="28" t="str">
        <f>IF(OR(記入用!G2860=0,記入用!H2860=0),"",ROUND((記入用!G2860+記入用!H2860)/2,0))</f>
        <v/>
      </c>
      <c r="I2860" s="28" t="str">
        <f>IF(記入用!I2860="","",記入用!I2860)</f>
        <v/>
      </c>
      <c r="K2860" s="28" t="str">
        <f>IF(記入用!J2860="","",ROUNDDOWN(記入用!J2860,0))</f>
        <v/>
      </c>
      <c r="M2860" s="28" t="str">
        <f>IF(記入用!K2860="","",記入用!K2860)</f>
        <v/>
      </c>
      <c r="O2860" s="28" t="str">
        <f>IF(記入用!M2860="","",記入用!M2860)</f>
        <v/>
      </c>
      <c r="Q2860" s="28" t="str">
        <f>IF(記入用!L2860="","",記入用!L2860)</f>
        <v/>
      </c>
      <c r="S2860" s="28" t="str">
        <f>IF(記入用!N2860="","",ROUNDUP(記入用!N2860,1))</f>
        <v/>
      </c>
      <c r="U2860" s="28" t="str">
        <f>IF(記入用!O2860="","",ROUNDDOWN(記入用!O2860,0))</f>
        <v/>
      </c>
      <c r="W2860" s="28" t="str">
        <f>IF(記入用!P2860="","",ROUNDDOWN(記入用!P2860,0))</f>
        <v/>
      </c>
    </row>
    <row r="2861" spans="1:23">
      <c r="A2861" s="28" t="str">
        <f>IF(記入用!A2861="","",記入用!A2861)</f>
        <v/>
      </c>
      <c r="B2861" s="28" t="str">
        <f>IF(記入用!B2861="","",記入用!B2861)</f>
        <v/>
      </c>
      <c r="C2861" s="28" t="str">
        <f>IF(記入用!C2861="","",記入用!C2861)</f>
        <v/>
      </c>
      <c r="D2861" s="28" t="str">
        <f>IF(記入用!D2861="","",記入用!D2861)</f>
        <v/>
      </c>
      <c r="E2861" s="28" t="str">
        <f>IF(記入用!E2861="","",記入用!E2861)</f>
        <v/>
      </c>
      <c r="F2861" s="28" t="str">
        <f>IF(記入用!F2861="","",記入用!F2861)</f>
        <v/>
      </c>
      <c r="G2861" s="28" t="str">
        <f>IF(OR(記入用!G2861=0,記入用!H2861=0),"",ROUND((記入用!G2861+記入用!H2861)/2,0))</f>
        <v/>
      </c>
      <c r="I2861" s="28" t="str">
        <f>IF(記入用!I2861="","",記入用!I2861)</f>
        <v/>
      </c>
      <c r="K2861" s="28" t="str">
        <f>IF(記入用!J2861="","",ROUNDDOWN(記入用!J2861,0))</f>
        <v/>
      </c>
      <c r="M2861" s="28" t="str">
        <f>IF(記入用!K2861="","",記入用!K2861)</f>
        <v/>
      </c>
      <c r="O2861" s="28" t="str">
        <f>IF(記入用!M2861="","",記入用!M2861)</f>
        <v/>
      </c>
      <c r="Q2861" s="28" t="str">
        <f>IF(記入用!L2861="","",記入用!L2861)</f>
        <v/>
      </c>
      <c r="S2861" s="28" t="str">
        <f>IF(記入用!N2861="","",ROUNDUP(記入用!N2861,1))</f>
        <v/>
      </c>
      <c r="U2861" s="28" t="str">
        <f>IF(記入用!O2861="","",ROUNDDOWN(記入用!O2861,0))</f>
        <v/>
      </c>
      <c r="W2861" s="28" t="str">
        <f>IF(記入用!P2861="","",ROUNDDOWN(記入用!P2861,0))</f>
        <v/>
      </c>
    </row>
    <row r="2862" spans="1:23">
      <c r="A2862" s="28" t="str">
        <f>IF(記入用!A2862="","",記入用!A2862)</f>
        <v/>
      </c>
      <c r="B2862" s="28" t="str">
        <f>IF(記入用!B2862="","",記入用!B2862)</f>
        <v/>
      </c>
      <c r="C2862" s="28" t="str">
        <f>IF(記入用!C2862="","",記入用!C2862)</f>
        <v/>
      </c>
      <c r="D2862" s="28" t="str">
        <f>IF(記入用!D2862="","",記入用!D2862)</f>
        <v/>
      </c>
      <c r="E2862" s="28" t="str">
        <f>IF(記入用!E2862="","",記入用!E2862)</f>
        <v/>
      </c>
      <c r="F2862" s="28" t="str">
        <f>IF(記入用!F2862="","",記入用!F2862)</f>
        <v/>
      </c>
      <c r="G2862" s="28" t="str">
        <f>IF(OR(記入用!G2862=0,記入用!H2862=0),"",ROUND((記入用!G2862+記入用!H2862)/2,0))</f>
        <v/>
      </c>
      <c r="I2862" s="28" t="str">
        <f>IF(記入用!I2862="","",記入用!I2862)</f>
        <v/>
      </c>
      <c r="K2862" s="28" t="str">
        <f>IF(記入用!J2862="","",ROUNDDOWN(記入用!J2862,0))</f>
        <v/>
      </c>
      <c r="M2862" s="28" t="str">
        <f>IF(記入用!K2862="","",記入用!K2862)</f>
        <v/>
      </c>
      <c r="O2862" s="28" t="str">
        <f>IF(記入用!M2862="","",記入用!M2862)</f>
        <v/>
      </c>
      <c r="Q2862" s="28" t="str">
        <f>IF(記入用!L2862="","",記入用!L2862)</f>
        <v/>
      </c>
      <c r="S2862" s="28" t="str">
        <f>IF(記入用!N2862="","",ROUNDUP(記入用!N2862,1))</f>
        <v/>
      </c>
      <c r="U2862" s="28" t="str">
        <f>IF(記入用!O2862="","",ROUNDDOWN(記入用!O2862,0))</f>
        <v/>
      </c>
      <c r="W2862" s="28" t="str">
        <f>IF(記入用!P2862="","",ROUNDDOWN(記入用!P2862,0))</f>
        <v/>
      </c>
    </row>
    <row r="2863" spans="1:23">
      <c r="A2863" s="28" t="str">
        <f>IF(記入用!A2863="","",記入用!A2863)</f>
        <v/>
      </c>
      <c r="B2863" s="28" t="str">
        <f>IF(記入用!B2863="","",記入用!B2863)</f>
        <v/>
      </c>
      <c r="C2863" s="28" t="str">
        <f>IF(記入用!C2863="","",記入用!C2863)</f>
        <v/>
      </c>
      <c r="D2863" s="28" t="str">
        <f>IF(記入用!D2863="","",記入用!D2863)</f>
        <v/>
      </c>
      <c r="E2863" s="28" t="str">
        <f>IF(記入用!E2863="","",記入用!E2863)</f>
        <v/>
      </c>
      <c r="F2863" s="28" t="str">
        <f>IF(記入用!F2863="","",記入用!F2863)</f>
        <v/>
      </c>
      <c r="G2863" s="28" t="str">
        <f>IF(OR(記入用!G2863=0,記入用!H2863=0),"",ROUND((記入用!G2863+記入用!H2863)/2,0))</f>
        <v/>
      </c>
      <c r="I2863" s="28" t="str">
        <f>IF(記入用!I2863="","",記入用!I2863)</f>
        <v/>
      </c>
      <c r="K2863" s="28" t="str">
        <f>IF(記入用!J2863="","",ROUNDDOWN(記入用!J2863,0))</f>
        <v/>
      </c>
      <c r="M2863" s="28" t="str">
        <f>IF(記入用!K2863="","",記入用!K2863)</f>
        <v/>
      </c>
      <c r="O2863" s="28" t="str">
        <f>IF(記入用!M2863="","",記入用!M2863)</f>
        <v/>
      </c>
      <c r="Q2863" s="28" t="str">
        <f>IF(記入用!L2863="","",記入用!L2863)</f>
        <v/>
      </c>
      <c r="S2863" s="28" t="str">
        <f>IF(記入用!N2863="","",ROUNDUP(記入用!N2863,1))</f>
        <v/>
      </c>
      <c r="U2863" s="28" t="str">
        <f>IF(記入用!O2863="","",ROUNDDOWN(記入用!O2863,0))</f>
        <v/>
      </c>
      <c r="W2863" s="28" t="str">
        <f>IF(記入用!P2863="","",ROUNDDOWN(記入用!P2863,0))</f>
        <v/>
      </c>
    </row>
    <row r="2864" spans="1:23">
      <c r="A2864" s="28" t="str">
        <f>IF(記入用!A2864="","",記入用!A2864)</f>
        <v/>
      </c>
      <c r="B2864" s="28" t="str">
        <f>IF(記入用!B2864="","",記入用!B2864)</f>
        <v/>
      </c>
      <c r="C2864" s="28" t="str">
        <f>IF(記入用!C2864="","",記入用!C2864)</f>
        <v/>
      </c>
      <c r="D2864" s="28" t="str">
        <f>IF(記入用!D2864="","",記入用!D2864)</f>
        <v/>
      </c>
      <c r="E2864" s="28" t="str">
        <f>IF(記入用!E2864="","",記入用!E2864)</f>
        <v/>
      </c>
      <c r="F2864" s="28" t="str">
        <f>IF(記入用!F2864="","",記入用!F2864)</f>
        <v/>
      </c>
      <c r="G2864" s="28" t="str">
        <f>IF(OR(記入用!G2864=0,記入用!H2864=0),"",ROUND((記入用!G2864+記入用!H2864)/2,0))</f>
        <v/>
      </c>
      <c r="I2864" s="28" t="str">
        <f>IF(記入用!I2864="","",記入用!I2864)</f>
        <v/>
      </c>
      <c r="K2864" s="28" t="str">
        <f>IF(記入用!J2864="","",ROUNDDOWN(記入用!J2864,0))</f>
        <v/>
      </c>
      <c r="M2864" s="28" t="str">
        <f>IF(記入用!K2864="","",記入用!K2864)</f>
        <v/>
      </c>
      <c r="O2864" s="28" t="str">
        <f>IF(記入用!M2864="","",記入用!M2864)</f>
        <v/>
      </c>
      <c r="Q2864" s="28" t="str">
        <f>IF(記入用!L2864="","",記入用!L2864)</f>
        <v/>
      </c>
      <c r="S2864" s="28" t="str">
        <f>IF(記入用!N2864="","",ROUNDUP(記入用!N2864,1))</f>
        <v/>
      </c>
      <c r="U2864" s="28" t="str">
        <f>IF(記入用!O2864="","",ROUNDDOWN(記入用!O2864,0))</f>
        <v/>
      </c>
      <c r="W2864" s="28" t="str">
        <f>IF(記入用!P2864="","",ROUNDDOWN(記入用!P2864,0))</f>
        <v/>
      </c>
    </row>
    <row r="2865" spans="1:23">
      <c r="A2865" s="28" t="str">
        <f>IF(記入用!A2865="","",記入用!A2865)</f>
        <v/>
      </c>
      <c r="B2865" s="28" t="str">
        <f>IF(記入用!B2865="","",記入用!B2865)</f>
        <v/>
      </c>
      <c r="C2865" s="28" t="str">
        <f>IF(記入用!C2865="","",記入用!C2865)</f>
        <v/>
      </c>
      <c r="D2865" s="28" t="str">
        <f>IF(記入用!D2865="","",記入用!D2865)</f>
        <v/>
      </c>
      <c r="E2865" s="28" t="str">
        <f>IF(記入用!E2865="","",記入用!E2865)</f>
        <v/>
      </c>
      <c r="F2865" s="28" t="str">
        <f>IF(記入用!F2865="","",記入用!F2865)</f>
        <v/>
      </c>
      <c r="G2865" s="28" t="str">
        <f>IF(OR(記入用!G2865=0,記入用!H2865=0),"",ROUND((記入用!G2865+記入用!H2865)/2,0))</f>
        <v/>
      </c>
      <c r="I2865" s="28" t="str">
        <f>IF(記入用!I2865="","",記入用!I2865)</f>
        <v/>
      </c>
      <c r="K2865" s="28" t="str">
        <f>IF(記入用!J2865="","",ROUNDDOWN(記入用!J2865,0))</f>
        <v/>
      </c>
      <c r="M2865" s="28" t="str">
        <f>IF(記入用!K2865="","",記入用!K2865)</f>
        <v/>
      </c>
      <c r="O2865" s="28" t="str">
        <f>IF(記入用!M2865="","",記入用!M2865)</f>
        <v/>
      </c>
      <c r="Q2865" s="28" t="str">
        <f>IF(記入用!L2865="","",記入用!L2865)</f>
        <v/>
      </c>
      <c r="S2865" s="28" t="str">
        <f>IF(記入用!N2865="","",ROUNDUP(記入用!N2865,1))</f>
        <v/>
      </c>
      <c r="U2865" s="28" t="str">
        <f>IF(記入用!O2865="","",ROUNDDOWN(記入用!O2865,0))</f>
        <v/>
      </c>
      <c r="W2865" s="28" t="str">
        <f>IF(記入用!P2865="","",ROUNDDOWN(記入用!P2865,0))</f>
        <v/>
      </c>
    </row>
    <row r="2866" spans="1:23">
      <c r="A2866" s="28" t="str">
        <f>IF(記入用!A2866="","",記入用!A2866)</f>
        <v/>
      </c>
      <c r="B2866" s="28" t="str">
        <f>IF(記入用!B2866="","",記入用!B2866)</f>
        <v/>
      </c>
      <c r="C2866" s="28" t="str">
        <f>IF(記入用!C2866="","",記入用!C2866)</f>
        <v/>
      </c>
      <c r="D2866" s="28" t="str">
        <f>IF(記入用!D2866="","",記入用!D2866)</f>
        <v/>
      </c>
      <c r="E2866" s="28" t="str">
        <f>IF(記入用!E2866="","",記入用!E2866)</f>
        <v/>
      </c>
      <c r="F2866" s="28" t="str">
        <f>IF(記入用!F2866="","",記入用!F2866)</f>
        <v/>
      </c>
      <c r="G2866" s="28" t="str">
        <f>IF(OR(記入用!G2866=0,記入用!H2866=0),"",ROUND((記入用!G2866+記入用!H2866)/2,0))</f>
        <v/>
      </c>
      <c r="I2866" s="28" t="str">
        <f>IF(記入用!I2866="","",記入用!I2866)</f>
        <v/>
      </c>
      <c r="K2866" s="28" t="str">
        <f>IF(記入用!J2866="","",ROUNDDOWN(記入用!J2866,0))</f>
        <v/>
      </c>
      <c r="M2866" s="28" t="str">
        <f>IF(記入用!K2866="","",記入用!K2866)</f>
        <v/>
      </c>
      <c r="O2866" s="28" t="str">
        <f>IF(記入用!M2866="","",記入用!M2866)</f>
        <v/>
      </c>
      <c r="Q2866" s="28" t="str">
        <f>IF(記入用!L2866="","",記入用!L2866)</f>
        <v/>
      </c>
      <c r="S2866" s="28" t="str">
        <f>IF(記入用!N2866="","",ROUNDUP(記入用!N2866,1))</f>
        <v/>
      </c>
      <c r="U2866" s="28" t="str">
        <f>IF(記入用!O2866="","",ROUNDDOWN(記入用!O2866,0))</f>
        <v/>
      </c>
      <c r="W2866" s="28" t="str">
        <f>IF(記入用!P2866="","",ROUNDDOWN(記入用!P2866,0))</f>
        <v/>
      </c>
    </row>
    <row r="2867" spans="1:23">
      <c r="A2867" s="28" t="str">
        <f>IF(記入用!A2867="","",記入用!A2867)</f>
        <v/>
      </c>
      <c r="B2867" s="28" t="str">
        <f>IF(記入用!B2867="","",記入用!B2867)</f>
        <v/>
      </c>
      <c r="C2867" s="28" t="str">
        <f>IF(記入用!C2867="","",記入用!C2867)</f>
        <v/>
      </c>
      <c r="D2867" s="28" t="str">
        <f>IF(記入用!D2867="","",記入用!D2867)</f>
        <v/>
      </c>
      <c r="E2867" s="28" t="str">
        <f>IF(記入用!E2867="","",記入用!E2867)</f>
        <v/>
      </c>
      <c r="F2867" s="28" t="str">
        <f>IF(記入用!F2867="","",記入用!F2867)</f>
        <v/>
      </c>
      <c r="G2867" s="28" t="str">
        <f>IF(OR(記入用!G2867=0,記入用!H2867=0),"",ROUND((記入用!G2867+記入用!H2867)/2,0))</f>
        <v/>
      </c>
      <c r="I2867" s="28" t="str">
        <f>IF(記入用!I2867="","",記入用!I2867)</f>
        <v/>
      </c>
      <c r="K2867" s="28" t="str">
        <f>IF(記入用!J2867="","",ROUNDDOWN(記入用!J2867,0))</f>
        <v/>
      </c>
      <c r="M2867" s="28" t="str">
        <f>IF(記入用!K2867="","",記入用!K2867)</f>
        <v/>
      </c>
      <c r="O2867" s="28" t="str">
        <f>IF(記入用!M2867="","",記入用!M2867)</f>
        <v/>
      </c>
      <c r="Q2867" s="28" t="str">
        <f>IF(記入用!L2867="","",記入用!L2867)</f>
        <v/>
      </c>
      <c r="S2867" s="28" t="str">
        <f>IF(記入用!N2867="","",ROUNDUP(記入用!N2867,1))</f>
        <v/>
      </c>
      <c r="U2867" s="28" t="str">
        <f>IF(記入用!O2867="","",ROUNDDOWN(記入用!O2867,0))</f>
        <v/>
      </c>
      <c r="W2867" s="28" t="str">
        <f>IF(記入用!P2867="","",ROUNDDOWN(記入用!P2867,0))</f>
        <v/>
      </c>
    </row>
    <row r="2868" spans="1:23">
      <c r="A2868" s="28" t="str">
        <f>IF(記入用!A2868="","",記入用!A2868)</f>
        <v/>
      </c>
      <c r="B2868" s="28" t="str">
        <f>IF(記入用!B2868="","",記入用!B2868)</f>
        <v/>
      </c>
      <c r="C2868" s="28" t="str">
        <f>IF(記入用!C2868="","",記入用!C2868)</f>
        <v/>
      </c>
      <c r="D2868" s="28" t="str">
        <f>IF(記入用!D2868="","",記入用!D2868)</f>
        <v/>
      </c>
      <c r="E2868" s="28" t="str">
        <f>IF(記入用!E2868="","",記入用!E2868)</f>
        <v/>
      </c>
      <c r="F2868" s="28" t="str">
        <f>IF(記入用!F2868="","",記入用!F2868)</f>
        <v/>
      </c>
      <c r="G2868" s="28" t="str">
        <f>IF(OR(記入用!G2868=0,記入用!H2868=0),"",ROUND((記入用!G2868+記入用!H2868)/2,0))</f>
        <v/>
      </c>
      <c r="I2868" s="28" t="str">
        <f>IF(記入用!I2868="","",記入用!I2868)</f>
        <v/>
      </c>
      <c r="K2868" s="28" t="str">
        <f>IF(記入用!J2868="","",ROUNDDOWN(記入用!J2868,0))</f>
        <v/>
      </c>
      <c r="M2868" s="28" t="str">
        <f>IF(記入用!K2868="","",記入用!K2868)</f>
        <v/>
      </c>
      <c r="O2868" s="28" t="str">
        <f>IF(記入用!M2868="","",記入用!M2868)</f>
        <v/>
      </c>
      <c r="Q2868" s="28" t="str">
        <f>IF(記入用!L2868="","",記入用!L2868)</f>
        <v/>
      </c>
      <c r="S2868" s="28" t="str">
        <f>IF(記入用!N2868="","",ROUNDUP(記入用!N2868,1))</f>
        <v/>
      </c>
      <c r="U2868" s="28" t="str">
        <f>IF(記入用!O2868="","",ROUNDDOWN(記入用!O2868,0))</f>
        <v/>
      </c>
      <c r="W2868" s="28" t="str">
        <f>IF(記入用!P2868="","",ROUNDDOWN(記入用!P2868,0))</f>
        <v/>
      </c>
    </row>
    <row r="2869" spans="1:23">
      <c r="A2869" s="28" t="str">
        <f>IF(記入用!A2869="","",記入用!A2869)</f>
        <v/>
      </c>
      <c r="B2869" s="28" t="str">
        <f>IF(記入用!B2869="","",記入用!B2869)</f>
        <v/>
      </c>
      <c r="C2869" s="28" t="str">
        <f>IF(記入用!C2869="","",記入用!C2869)</f>
        <v/>
      </c>
      <c r="D2869" s="28" t="str">
        <f>IF(記入用!D2869="","",記入用!D2869)</f>
        <v/>
      </c>
      <c r="E2869" s="28" t="str">
        <f>IF(記入用!E2869="","",記入用!E2869)</f>
        <v/>
      </c>
      <c r="F2869" s="28" t="str">
        <f>IF(記入用!F2869="","",記入用!F2869)</f>
        <v/>
      </c>
      <c r="G2869" s="28" t="str">
        <f>IF(OR(記入用!G2869=0,記入用!H2869=0),"",ROUND((記入用!G2869+記入用!H2869)/2,0))</f>
        <v/>
      </c>
      <c r="I2869" s="28" t="str">
        <f>IF(記入用!I2869="","",記入用!I2869)</f>
        <v/>
      </c>
      <c r="K2869" s="28" t="str">
        <f>IF(記入用!J2869="","",ROUNDDOWN(記入用!J2869,0))</f>
        <v/>
      </c>
      <c r="M2869" s="28" t="str">
        <f>IF(記入用!K2869="","",記入用!K2869)</f>
        <v/>
      </c>
      <c r="O2869" s="28" t="str">
        <f>IF(記入用!M2869="","",記入用!M2869)</f>
        <v/>
      </c>
      <c r="Q2869" s="28" t="str">
        <f>IF(記入用!L2869="","",記入用!L2869)</f>
        <v/>
      </c>
      <c r="S2869" s="28" t="str">
        <f>IF(記入用!N2869="","",ROUNDUP(記入用!N2869,1))</f>
        <v/>
      </c>
      <c r="U2869" s="28" t="str">
        <f>IF(記入用!O2869="","",ROUNDDOWN(記入用!O2869,0))</f>
        <v/>
      </c>
      <c r="W2869" s="28" t="str">
        <f>IF(記入用!P2869="","",ROUNDDOWN(記入用!P2869,0))</f>
        <v/>
      </c>
    </row>
    <row r="2870" spans="1:23">
      <c r="A2870" s="28" t="str">
        <f>IF(記入用!A2870="","",記入用!A2870)</f>
        <v/>
      </c>
      <c r="B2870" s="28" t="str">
        <f>IF(記入用!B2870="","",記入用!B2870)</f>
        <v/>
      </c>
      <c r="C2870" s="28" t="str">
        <f>IF(記入用!C2870="","",記入用!C2870)</f>
        <v/>
      </c>
      <c r="D2870" s="28" t="str">
        <f>IF(記入用!D2870="","",記入用!D2870)</f>
        <v/>
      </c>
      <c r="E2870" s="28" t="str">
        <f>IF(記入用!E2870="","",記入用!E2870)</f>
        <v/>
      </c>
      <c r="F2870" s="28" t="str">
        <f>IF(記入用!F2870="","",記入用!F2870)</f>
        <v/>
      </c>
      <c r="G2870" s="28" t="str">
        <f>IF(OR(記入用!G2870=0,記入用!H2870=0),"",ROUND((記入用!G2870+記入用!H2870)/2,0))</f>
        <v/>
      </c>
      <c r="I2870" s="28" t="str">
        <f>IF(記入用!I2870="","",記入用!I2870)</f>
        <v/>
      </c>
      <c r="K2870" s="28" t="str">
        <f>IF(記入用!J2870="","",ROUNDDOWN(記入用!J2870,0))</f>
        <v/>
      </c>
      <c r="M2870" s="28" t="str">
        <f>IF(記入用!K2870="","",記入用!K2870)</f>
        <v/>
      </c>
      <c r="O2870" s="28" t="str">
        <f>IF(記入用!M2870="","",記入用!M2870)</f>
        <v/>
      </c>
      <c r="Q2870" s="28" t="str">
        <f>IF(記入用!L2870="","",記入用!L2870)</f>
        <v/>
      </c>
      <c r="S2870" s="28" t="str">
        <f>IF(記入用!N2870="","",ROUNDUP(記入用!N2870,1))</f>
        <v/>
      </c>
      <c r="U2870" s="28" t="str">
        <f>IF(記入用!O2870="","",ROUNDDOWN(記入用!O2870,0))</f>
        <v/>
      </c>
      <c r="W2870" s="28" t="str">
        <f>IF(記入用!P2870="","",ROUNDDOWN(記入用!P2870,0))</f>
        <v/>
      </c>
    </row>
    <row r="2871" spans="1:23">
      <c r="A2871" s="28" t="str">
        <f>IF(記入用!A2871="","",記入用!A2871)</f>
        <v/>
      </c>
      <c r="B2871" s="28" t="str">
        <f>IF(記入用!B2871="","",記入用!B2871)</f>
        <v/>
      </c>
      <c r="C2871" s="28" t="str">
        <f>IF(記入用!C2871="","",記入用!C2871)</f>
        <v/>
      </c>
      <c r="D2871" s="28" t="str">
        <f>IF(記入用!D2871="","",記入用!D2871)</f>
        <v/>
      </c>
      <c r="E2871" s="28" t="str">
        <f>IF(記入用!E2871="","",記入用!E2871)</f>
        <v/>
      </c>
      <c r="F2871" s="28" t="str">
        <f>IF(記入用!F2871="","",記入用!F2871)</f>
        <v/>
      </c>
      <c r="G2871" s="28" t="str">
        <f>IF(OR(記入用!G2871=0,記入用!H2871=0),"",ROUND((記入用!G2871+記入用!H2871)/2,0))</f>
        <v/>
      </c>
      <c r="I2871" s="28" t="str">
        <f>IF(記入用!I2871="","",記入用!I2871)</f>
        <v/>
      </c>
      <c r="K2871" s="28" t="str">
        <f>IF(記入用!J2871="","",ROUNDDOWN(記入用!J2871,0))</f>
        <v/>
      </c>
      <c r="M2871" s="28" t="str">
        <f>IF(記入用!K2871="","",記入用!K2871)</f>
        <v/>
      </c>
      <c r="O2871" s="28" t="str">
        <f>IF(記入用!M2871="","",記入用!M2871)</f>
        <v/>
      </c>
      <c r="Q2871" s="28" t="str">
        <f>IF(記入用!L2871="","",記入用!L2871)</f>
        <v/>
      </c>
      <c r="S2871" s="28" t="str">
        <f>IF(記入用!N2871="","",ROUNDUP(記入用!N2871,1))</f>
        <v/>
      </c>
      <c r="U2871" s="28" t="str">
        <f>IF(記入用!O2871="","",ROUNDDOWN(記入用!O2871,0))</f>
        <v/>
      </c>
      <c r="W2871" s="28" t="str">
        <f>IF(記入用!P2871="","",ROUNDDOWN(記入用!P2871,0))</f>
        <v/>
      </c>
    </row>
    <row r="2872" spans="1:23">
      <c r="A2872" s="28" t="str">
        <f>IF(記入用!A2872="","",記入用!A2872)</f>
        <v/>
      </c>
      <c r="B2872" s="28" t="str">
        <f>IF(記入用!B2872="","",記入用!B2872)</f>
        <v/>
      </c>
      <c r="C2872" s="28" t="str">
        <f>IF(記入用!C2872="","",記入用!C2872)</f>
        <v/>
      </c>
      <c r="D2872" s="28" t="str">
        <f>IF(記入用!D2872="","",記入用!D2872)</f>
        <v/>
      </c>
      <c r="E2872" s="28" t="str">
        <f>IF(記入用!E2872="","",記入用!E2872)</f>
        <v/>
      </c>
      <c r="F2872" s="28" t="str">
        <f>IF(記入用!F2872="","",記入用!F2872)</f>
        <v/>
      </c>
      <c r="G2872" s="28" t="str">
        <f>IF(OR(記入用!G2872=0,記入用!H2872=0),"",ROUND((記入用!G2872+記入用!H2872)/2,0))</f>
        <v/>
      </c>
      <c r="I2872" s="28" t="str">
        <f>IF(記入用!I2872="","",記入用!I2872)</f>
        <v/>
      </c>
      <c r="K2872" s="28" t="str">
        <f>IF(記入用!J2872="","",ROUNDDOWN(記入用!J2872,0))</f>
        <v/>
      </c>
      <c r="M2872" s="28" t="str">
        <f>IF(記入用!K2872="","",記入用!K2872)</f>
        <v/>
      </c>
      <c r="O2872" s="28" t="str">
        <f>IF(記入用!M2872="","",記入用!M2872)</f>
        <v/>
      </c>
      <c r="Q2872" s="28" t="str">
        <f>IF(記入用!L2872="","",記入用!L2872)</f>
        <v/>
      </c>
      <c r="S2872" s="28" t="str">
        <f>IF(記入用!N2872="","",ROUNDUP(記入用!N2872,1))</f>
        <v/>
      </c>
      <c r="U2872" s="28" t="str">
        <f>IF(記入用!O2872="","",ROUNDDOWN(記入用!O2872,0))</f>
        <v/>
      </c>
      <c r="W2872" s="28" t="str">
        <f>IF(記入用!P2872="","",ROUNDDOWN(記入用!P2872,0))</f>
        <v/>
      </c>
    </row>
    <row r="2873" spans="1:23">
      <c r="A2873" s="28" t="str">
        <f>IF(記入用!A2873="","",記入用!A2873)</f>
        <v/>
      </c>
      <c r="B2873" s="28" t="str">
        <f>IF(記入用!B2873="","",記入用!B2873)</f>
        <v/>
      </c>
      <c r="C2873" s="28" t="str">
        <f>IF(記入用!C2873="","",記入用!C2873)</f>
        <v/>
      </c>
      <c r="D2873" s="28" t="str">
        <f>IF(記入用!D2873="","",記入用!D2873)</f>
        <v/>
      </c>
      <c r="E2873" s="28" t="str">
        <f>IF(記入用!E2873="","",記入用!E2873)</f>
        <v/>
      </c>
      <c r="F2873" s="28" t="str">
        <f>IF(記入用!F2873="","",記入用!F2873)</f>
        <v/>
      </c>
      <c r="G2873" s="28" t="str">
        <f>IF(OR(記入用!G2873=0,記入用!H2873=0),"",ROUND((記入用!G2873+記入用!H2873)/2,0))</f>
        <v/>
      </c>
      <c r="I2873" s="28" t="str">
        <f>IF(記入用!I2873="","",記入用!I2873)</f>
        <v/>
      </c>
      <c r="K2873" s="28" t="str">
        <f>IF(記入用!J2873="","",ROUNDDOWN(記入用!J2873,0))</f>
        <v/>
      </c>
      <c r="M2873" s="28" t="str">
        <f>IF(記入用!K2873="","",記入用!K2873)</f>
        <v/>
      </c>
      <c r="O2873" s="28" t="str">
        <f>IF(記入用!M2873="","",記入用!M2873)</f>
        <v/>
      </c>
      <c r="Q2873" s="28" t="str">
        <f>IF(記入用!L2873="","",記入用!L2873)</f>
        <v/>
      </c>
      <c r="S2873" s="28" t="str">
        <f>IF(記入用!N2873="","",ROUNDUP(記入用!N2873,1))</f>
        <v/>
      </c>
      <c r="U2873" s="28" t="str">
        <f>IF(記入用!O2873="","",ROUNDDOWN(記入用!O2873,0))</f>
        <v/>
      </c>
      <c r="W2873" s="28" t="str">
        <f>IF(記入用!P2873="","",ROUNDDOWN(記入用!P2873,0))</f>
        <v/>
      </c>
    </row>
    <row r="2874" spans="1:23">
      <c r="A2874" s="28" t="str">
        <f>IF(記入用!A2874="","",記入用!A2874)</f>
        <v/>
      </c>
      <c r="B2874" s="28" t="str">
        <f>IF(記入用!B2874="","",記入用!B2874)</f>
        <v/>
      </c>
      <c r="C2874" s="28" t="str">
        <f>IF(記入用!C2874="","",記入用!C2874)</f>
        <v/>
      </c>
      <c r="D2874" s="28" t="str">
        <f>IF(記入用!D2874="","",記入用!D2874)</f>
        <v/>
      </c>
      <c r="E2874" s="28" t="str">
        <f>IF(記入用!E2874="","",記入用!E2874)</f>
        <v/>
      </c>
      <c r="F2874" s="28" t="str">
        <f>IF(記入用!F2874="","",記入用!F2874)</f>
        <v/>
      </c>
      <c r="G2874" s="28" t="str">
        <f>IF(OR(記入用!G2874=0,記入用!H2874=0),"",ROUND((記入用!G2874+記入用!H2874)/2,0))</f>
        <v/>
      </c>
      <c r="I2874" s="28" t="str">
        <f>IF(記入用!I2874="","",記入用!I2874)</f>
        <v/>
      </c>
      <c r="K2874" s="28" t="str">
        <f>IF(記入用!J2874="","",ROUNDDOWN(記入用!J2874,0))</f>
        <v/>
      </c>
      <c r="M2874" s="28" t="str">
        <f>IF(記入用!K2874="","",記入用!K2874)</f>
        <v/>
      </c>
      <c r="O2874" s="28" t="str">
        <f>IF(記入用!M2874="","",記入用!M2874)</f>
        <v/>
      </c>
      <c r="Q2874" s="28" t="str">
        <f>IF(記入用!L2874="","",記入用!L2874)</f>
        <v/>
      </c>
      <c r="S2874" s="28" t="str">
        <f>IF(記入用!N2874="","",ROUNDUP(記入用!N2874,1))</f>
        <v/>
      </c>
      <c r="U2874" s="28" t="str">
        <f>IF(記入用!O2874="","",ROUNDDOWN(記入用!O2874,0))</f>
        <v/>
      </c>
      <c r="W2874" s="28" t="str">
        <f>IF(記入用!P2874="","",ROUNDDOWN(記入用!P2874,0))</f>
        <v/>
      </c>
    </row>
    <row r="2875" spans="1:23">
      <c r="A2875" s="28" t="str">
        <f>IF(記入用!A2875="","",記入用!A2875)</f>
        <v/>
      </c>
      <c r="B2875" s="28" t="str">
        <f>IF(記入用!B2875="","",記入用!B2875)</f>
        <v/>
      </c>
      <c r="C2875" s="28" t="str">
        <f>IF(記入用!C2875="","",記入用!C2875)</f>
        <v/>
      </c>
      <c r="D2875" s="28" t="str">
        <f>IF(記入用!D2875="","",記入用!D2875)</f>
        <v/>
      </c>
      <c r="E2875" s="28" t="str">
        <f>IF(記入用!E2875="","",記入用!E2875)</f>
        <v/>
      </c>
      <c r="F2875" s="28" t="str">
        <f>IF(記入用!F2875="","",記入用!F2875)</f>
        <v/>
      </c>
      <c r="G2875" s="28" t="str">
        <f>IF(OR(記入用!G2875=0,記入用!H2875=0),"",ROUND((記入用!G2875+記入用!H2875)/2,0))</f>
        <v/>
      </c>
      <c r="I2875" s="28" t="str">
        <f>IF(記入用!I2875="","",記入用!I2875)</f>
        <v/>
      </c>
      <c r="K2875" s="28" t="str">
        <f>IF(記入用!J2875="","",ROUNDDOWN(記入用!J2875,0))</f>
        <v/>
      </c>
      <c r="M2875" s="28" t="str">
        <f>IF(記入用!K2875="","",記入用!K2875)</f>
        <v/>
      </c>
      <c r="O2875" s="28" t="str">
        <f>IF(記入用!M2875="","",記入用!M2875)</f>
        <v/>
      </c>
      <c r="Q2875" s="28" t="str">
        <f>IF(記入用!L2875="","",記入用!L2875)</f>
        <v/>
      </c>
      <c r="S2875" s="28" t="str">
        <f>IF(記入用!N2875="","",ROUNDUP(記入用!N2875,1))</f>
        <v/>
      </c>
      <c r="U2875" s="28" t="str">
        <f>IF(記入用!O2875="","",ROUNDDOWN(記入用!O2875,0))</f>
        <v/>
      </c>
      <c r="W2875" s="28" t="str">
        <f>IF(記入用!P2875="","",ROUNDDOWN(記入用!P2875,0))</f>
        <v/>
      </c>
    </row>
    <row r="2876" spans="1:23">
      <c r="A2876" s="28" t="str">
        <f>IF(記入用!A2876="","",記入用!A2876)</f>
        <v/>
      </c>
      <c r="B2876" s="28" t="str">
        <f>IF(記入用!B2876="","",記入用!B2876)</f>
        <v/>
      </c>
      <c r="C2876" s="28" t="str">
        <f>IF(記入用!C2876="","",記入用!C2876)</f>
        <v/>
      </c>
      <c r="D2876" s="28" t="str">
        <f>IF(記入用!D2876="","",記入用!D2876)</f>
        <v/>
      </c>
      <c r="E2876" s="28" t="str">
        <f>IF(記入用!E2876="","",記入用!E2876)</f>
        <v/>
      </c>
      <c r="F2876" s="28" t="str">
        <f>IF(記入用!F2876="","",記入用!F2876)</f>
        <v/>
      </c>
      <c r="G2876" s="28" t="str">
        <f>IF(OR(記入用!G2876=0,記入用!H2876=0),"",ROUND((記入用!G2876+記入用!H2876)/2,0))</f>
        <v/>
      </c>
      <c r="I2876" s="28" t="str">
        <f>IF(記入用!I2876="","",記入用!I2876)</f>
        <v/>
      </c>
      <c r="K2876" s="28" t="str">
        <f>IF(記入用!J2876="","",ROUNDDOWN(記入用!J2876,0))</f>
        <v/>
      </c>
      <c r="M2876" s="28" t="str">
        <f>IF(記入用!K2876="","",記入用!K2876)</f>
        <v/>
      </c>
      <c r="O2876" s="28" t="str">
        <f>IF(記入用!M2876="","",記入用!M2876)</f>
        <v/>
      </c>
      <c r="Q2876" s="28" t="str">
        <f>IF(記入用!L2876="","",記入用!L2876)</f>
        <v/>
      </c>
      <c r="S2876" s="28" t="str">
        <f>IF(記入用!N2876="","",ROUNDUP(記入用!N2876,1))</f>
        <v/>
      </c>
      <c r="U2876" s="28" t="str">
        <f>IF(記入用!O2876="","",ROUNDDOWN(記入用!O2876,0))</f>
        <v/>
      </c>
      <c r="W2876" s="28" t="str">
        <f>IF(記入用!P2876="","",ROUNDDOWN(記入用!P2876,0))</f>
        <v/>
      </c>
    </row>
    <row r="2877" spans="1:23">
      <c r="A2877" s="28" t="str">
        <f>IF(記入用!A2877="","",記入用!A2877)</f>
        <v/>
      </c>
      <c r="B2877" s="28" t="str">
        <f>IF(記入用!B2877="","",記入用!B2877)</f>
        <v/>
      </c>
      <c r="C2877" s="28" t="str">
        <f>IF(記入用!C2877="","",記入用!C2877)</f>
        <v/>
      </c>
      <c r="D2877" s="28" t="str">
        <f>IF(記入用!D2877="","",記入用!D2877)</f>
        <v/>
      </c>
      <c r="E2877" s="28" t="str">
        <f>IF(記入用!E2877="","",記入用!E2877)</f>
        <v/>
      </c>
      <c r="F2877" s="28" t="str">
        <f>IF(記入用!F2877="","",記入用!F2877)</f>
        <v/>
      </c>
      <c r="G2877" s="28" t="str">
        <f>IF(OR(記入用!G2877=0,記入用!H2877=0),"",ROUND((記入用!G2877+記入用!H2877)/2,0))</f>
        <v/>
      </c>
      <c r="I2877" s="28" t="str">
        <f>IF(記入用!I2877="","",記入用!I2877)</f>
        <v/>
      </c>
      <c r="K2877" s="28" t="str">
        <f>IF(記入用!J2877="","",ROUNDDOWN(記入用!J2877,0))</f>
        <v/>
      </c>
      <c r="M2877" s="28" t="str">
        <f>IF(記入用!K2877="","",記入用!K2877)</f>
        <v/>
      </c>
      <c r="O2877" s="28" t="str">
        <f>IF(記入用!M2877="","",記入用!M2877)</f>
        <v/>
      </c>
      <c r="Q2877" s="28" t="str">
        <f>IF(記入用!L2877="","",記入用!L2877)</f>
        <v/>
      </c>
      <c r="S2877" s="28" t="str">
        <f>IF(記入用!N2877="","",ROUNDUP(記入用!N2877,1))</f>
        <v/>
      </c>
      <c r="U2877" s="28" t="str">
        <f>IF(記入用!O2877="","",ROUNDDOWN(記入用!O2877,0))</f>
        <v/>
      </c>
      <c r="W2877" s="28" t="str">
        <f>IF(記入用!P2877="","",ROUNDDOWN(記入用!P2877,0))</f>
        <v/>
      </c>
    </row>
    <row r="2878" spans="1:23">
      <c r="A2878" s="28" t="str">
        <f>IF(記入用!A2878="","",記入用!A2878)</f>
        <v/>
      </c>
      <c r="B2878" s="28" t="str">
        <f>IF(記入用!B2878="","",記入用!B2878)</f>
        <v/>
      </c>
      <c r="C2878" s="28" t="str">
        <f>IF(記入用!C2878="","",記入用!C2878)</f>
        <v/>
      </c>
      <c r="D2878" s="28" t="str">
        <f>IF(記入用!D2878="","",記入用!D2878)</f>
        <v/>
      </c>
      <c r="E2878" s="28" t="str">
        <f>IF(記入用!E2878="","",記入用!E2878)</f>
        <v/>
      </c>
      <c r="F2878" s="28" t="str">
        <f>IF(記入用!F2878="","",記入用!F2878)</f>
        <v/>
      </c>
      <c r="G2878" s="28" t="str">
        <f>IF(OR(記入用!G2878=0,記入用!H2878=0),"",ROUND((記入用!G2878+記入用!H2878)/2,0))</f>
        <v/>
      </c>
      <c r="I2878" s="28" t="str">
        <f>IF(記入用!I2878="","",記入用!I2878)</f>
        <v/>
      </c>
      <c r="K2878" s="28" t="str">
        <f>IF(記入用!J2878="","",ROUNDDOWN(記入用!J2878,0))</f>
        <v/>
      </c>
      <c r="M2878" s="28" t="str">
        <f>IF(記入用!K2878="","",記入用!K2878)</f>
        <v/>
      </c>
      <c r="O2878" s="28" t="str">
        <f>IF(記入用!M2878="","",記入用!M2878)</f>
        <v/>
      </c>
      <c r="Q2878" s="28" t="str">
        <f>IF(記入用!L2878="","",記入用!L2878)</f>
        <v/>
      </c>
      <c r="S2878" s="28" t="str">
        <f>IF(記入用!N2878="","",ROUNDUP(記入用!N2878,1))</f>
        <v/>
      </c>
      <c r="U2878" s="28" t="str">
        <f>IF(記入用!O2878="","",ROUNDDOWN(記入用!O2878,0))</f>
        <v/>
      </c>
      <c r="W2878" s="28" t="str">
        <f>IF(記入用!P2878="","",ROUNDDOWN(記入用!P2878,0))</f>
        <v/>
      </c>
    </row>
    <row r="2879" spans="1:23">
      <c r="A2879" s="28" t="str">
        <f>IF(記入用!A2879="","",記入用!A2879)</f>
        <v/>
      </c>
      <c r="B2879" s="28" t="str">
        <f>IF(記入用!B2879="","",記入用!B2879)</f>
        <v/>
      </c>
      <c r="C2879" s="28" t="str">
        <f>IF(記入用!C2879="","",記入用!C2879)</f>
        <v/>
      </c>
      <c r="D2879" s="28" t="str">
        <f>IF(記入用!D2879="","",記入用!D2879)</f>
        <v/>
      </c>
      <c r="E2879" s="28" t="str">
        <f>IF(記入用!E2879="","",記入用!E2879)</f>
        <v/>
      </c>
      <c r="F2879" s="28" t="str">
        <f>IF(記入用!F2879="","",記入用!F2879)</f>
        <v/>
      </c>
      <c r="G2879" s="28" t="str">
        <f>IF(OR(記入用!G2879=0,記入用!H2879=0),"",ROUND((記入用!G2879+記入用!H2879)/2,0))</f>
        <v/>
      </c>
      <c r="I2879" s="28" t="str">
        <f>IF(記入用!I2879="","",記入用!I2879)</f>
        <v/>
      </c>
      <c r="K2879" s="28" t="str">
        <f>IF(記入用!J2879="","",ROUNDDOWN(記入用!J2879,0))</f>
        <v/>
      </c>
      <c r="M2879" s="28" t="str">
        <f>IF(記入用!K2879="","",記入用!K2879)</f>
        <v/>
      </c>
      <c r="O2879" s="28" t="str">
        <f>IF(記入用!M2879="","",記入用!M2879)</f>
        <v/>
      </c>
      <c r="Q2879" s="28" t="str">
        <f>IF(記入用!L2879="","",記入用!L2879)</f>
        <v/>
      </c>
      <c r="S2879" s="28" t="str">
        <f>IF(記入用!N2879="","",ROUNDUP(記入用!N2879,1))</f>
        <v/>
      </c>
      <c r="U2879" s="28" t="str">
        <f>IF(記入用!O2879="","",ROUNDDOWN(記入用!O2879,0))</f>
        <v/>
      </c>
      <c r="W2879" s="28" t="str">
        <f>IF(記入用!P2879="","",ROUNDDOWN(記入用!P2879,0))</f>
        <v/>
      </c>
    </row>
    <row r="2880" spans="1:23">
      <c r="A2880" s="28" t="str">
        <f>IF(記入用!A2880="","",記入用!A2880)</f>
        <v/>
      </c>
      <c r="B2880" s="28" t="str">
        <f>IF(記入用!B2880="","",記入用!B2880)</f>
        <v/>
      </c>
      <c r="C2880" s="28" t="str">
        <f>IF(記入用!C2880="","",記入用!C2880)</f>
        <v/>
      </c>
      <c r="D2880" s="28" t="str">
        <f>IF(記入用!D2880="","",記入用!D2880)</f>
        <v/>
      </c>
      <c r="E2880" s="28" t="str">
        <f>IF(記入用!E2880="","",記入用!E2880)</f>
        <v/>
      </c>
      <c r="F2880" s="28" t="str">
        <f>IF(記入用!F2880="","",記入用!F2880)</f>
        <v/>
      </c>
      <c r="G2880" s="28" t="str">
        <f>IF(OR(記入用!G2880=0,記入用!H2880=0),"",ROUND((記入用!G2880+記入用!H2880)/2,0))</f>
        <v/>
      </c>
      <c r="I2880" s="28" t="str">
        <f>IF(記入用!I2880="","",記入用!I2880)</f>
        <v/>
      </c>
      <c r="K2880" s="28" t="str">
        <f>IF(記入用!J2880="","",ROUNDDOWN(記入用!J2880,0))</f>
        <v/>
      </c>
      <c r="M2880" s="28" t="str">
        <f>IF(記入用!K2880="","",記入用!K2880)</f>
        <v/>
      </c>
      <c r="O2880" s="28" t="str">
        <f>IF(記入用!M2880="","",記入用!M2880)</f>
        <v/>
      </c>
      <c r="Q2880" s="28" t="str">
        <f>IF(記入用!L2880="","",記入用!L2880)</f>
        <v/>
      </c>
      <c r="S2880" s="28" t="str">
        <f>IF(記入用!N2880="","",ROUNDUP(記入用!N2880,1))</f>
        <v/>
      </c>
      <c r="U2880" s="28" t="str">
        <f>IF(記入用!O2880="","",ROUNDDOWN(記入用!O2880,0))</f>
        <v/>
      </c>
      <c r="W2880" s="28" t="str">
        <f>IF(記入用!P2880="","",ROUNDDOWN(記入用!P2880,0))</f>
        <v/>
      </c>
    </row>
    <row r="2881" spans="1:23">
      <c r="A2881" s="28" t="str">
        <f>IF(記入用!A2881="","",記入用!A2881)</f>
        <v/>
      </c>
      <c r="B2881" s="28" t="str">
        <f>IF(記入用!B2881="","",記入用!B2881)</f>
        <v/>
      </c>
      <c r="C2881" s="28" t="str">
        <f>IF(記入用!C2881="","",記入用!C2881)</f>
        <v/>
      </c>
      <c r="D2881" s="28" t="str">
        <f>IF(記入用!D2881="","",記入用!D2881)</f>
        <v/>
      </c>
      <c r="E2881" s="28" t="str">
        <f>IF(記入用!E2881="","",記入用!E2881)</f>
        <v/>
      </c>
      <c r="F2881" s="28" t="str">
        <f>IF(記入用!F2881="","",記入用!F2881)</f>
        <v/>
      </c>
      <c r="G2881" s="28" t="str">
        <f>IF(OR(記入用!G2881=0,記入用!H2881=0),"",ROUND((記入用!G2881+記入用!H2881)/2,0))</f>
        <v/>
      </c>
      <c r="I2881" s="28" t="str">
        <f>IF(記入用!I2881="","",記入用!I2881)</f>
        <v/>
      </c>
      <c r="K2881" s="28" t="str">
        <f>IF(記入用!J2881="","",ROUNDDOWN(記入用!J2881,0))</f>
        <v/>
      </c>
      <c r="M2881" s="28" t="str">
        <f>IF(記入用!K2881="","",記入用!K2881)</f>
        <v/>
      </c>
      <c r="O2881" s="28" t="str">
        <f>IF(記入用!M2881="","",記入用!M2881)</f>
        <v/>
      </c>
      <c r="Q2881" s="28" t="str">
        <f>IF(記入用!L2881="","",記入用!L2881)</f>
        <v/>
      </c>
      <c r="S2881" s="28" t="str">
        <f>IF(記入用!N2881="","",ROUNDUP(記入用!N2881,1))</f>
        <v/>
      </c>
      <c r="U2881" s="28" t="str">
        <f>IF(記入用!O2881="","",ROUNDDOWN(記入用!O2881,0))</f>
        <v/>
      </c>
      <c r="W2881" s="28" t="str">
        <f>IF(記入用!P2881="","",ROUNDDOWN(記入用!P2881,0))</f>
        <v/>
      </c>
    </row>
    <row r="2882" spans="1:23">
      <c r="A2882" s="28" t="str">
        <f>IF(記入用!A2882="","",記入用!A2882)</f>
        <v/>
      </c>
      <c r="B2882" s="28" t="str">
        <f>IF(記入用!B2882="","",記入用!B2882)</f>
        <v/>
      </c>
      <c r="C2882" s="28" t="str">
        <f>IF(記入用!C2882="","",記入用!C2882)</f>
        <v/>
      </c>
      <c r="D2882" s="28" t="str">
        <f>IF(記入用!D2882="","",記入用!D2882)</f>
        <v/>
      </c>
      <c r="E2882" s="28" t="str">
        <f>IF(記入用!E2882="","",記入用!E2882)</f>
        <v/>
      </c>
      <c r="F2882" s="28" t="str">
        <f>IF(記入用!F2882="","",記入用!F2882)</f>
        <v/>
      </c>
      <c r="G2882" s="28" t="str">
        <f>IF(OR(記入用!G2882=0,記入用!H2882=0),"",ROUND((記入用!G2882+記入用!H2882)/2,0))</f>
        <v/>
      </c>
      <c r="I2882" s="28" t="str">
        <f>IF(記入用!I2882="","",記入用!I2882)</f>
        <v/>
      </c>
      <c r="K2882" s="28" t="str">
        <f>IF(記入用!J2882="","",ROUNDDOWN(記入用!J2882,0))</f>
        <v/>
      </c>
      <c r="M2882" s="28" t="str">
        <f>IF(記入用!K2882="","",記入用!K2882)</f>
        <v/>
      </c>
      <c r="O2882" s="28" t="str">
        <f>IF(記入用!M2882="","",記入用!M2882)</f>
        <v/>
      </c>
      <c r="Q2882" s="28" t="str">
        <f>IF(記入用!L2882="","",記入用!L2882)</f>
        <v/>
      </c>
      <c r="S2882" s="28" t="str">
        <f>IF(記入用!N2882="","",ROUNDUP(記入用!N2882,1))</f>
        <v/>
      </c>
      <c r="U2882" s="28" t="str">
        <f>IF(記入用!O2882="","",ROUNDDOWN(記入用!O2882,0))</f>
        <v/>
      </c>
      <c r="W2882" s="28" t="str">
        <f>IF(記入用!P2882="","",ROUNDDOWN(記入用!P2882,0))</f>
        <v/>
      </c>
    </row>
    <row r="2883" spans="1:23">
      <c r="A2883" s="28" t="str">
        <f>IF(記入用!A2883="","",記入用!A2883)</f>
        <v/>
      </c>
      <c r="B2883" s="28" t="str">
        <f>IF(記入用!B2883="","",記入用!B2883)</f>
        <v/>
      </c>
      <c r="C2883" s="28" t="str">
        <f>IF(記入用!C2883="","",記入用!C2883)</f>
        <v/>
      </c>
      <c r="D2883" s="28" t="str">
        <f>IF(記入用!D2883="","",記入用!D2883)</f>
        <v/>
      </c>
      <c r="E2883" s="28" t="str">
        <f>IF(記入用!E2883="","",記入用!E2883)</f>
        <v/>
      </c>
      <c r="F2883" s="28" t="str">
        <f>IF(記入用!F2883="","",記入用!F2883)</f>
        <v/>
      </c>
      <c r="G2883" s="28" t="str">
        <f>IF(OR(記入用!G2883=0,記入用!H2883=0),"",ROUND((記入用!G2883+記入用!H2883)/2,0))</f>
        <v/>
      </c>
      <c r="I2883" s="28" t="str">
        <f>IF(記入用!I2883="","",記入用!I2883)</f>
        <v/>
      </c>
      <c r="K2883" s="28" t="str">
        <f>IF(記入用!J2883="","",ROUNDDOWN(記入用!J2883,0))</f>
        <v/>
      </c>
      <c r="M2883" s="28" t="str">
        <f>IF(記入用!K2883="","",記入用!K2883)</f>
        <v/>
      </c>
      <c r="O2883" s="28" t="str">
        <f>IF(記入用!M2883="","",記入用!M2883)</f>
        <v/>
      </c>
      <c r="Q2883" s="28" t="str">
        <f>IF(記入用!L2883="","",記入用!L2883)</f>
        <v/>
      </c>
      <c r="S2883" s="28" t="str">
        <f>IF(記入用!N2883="","",ROUNDUP(記入用!N2883,1))</f>
        <v/>
      </c>
      <c r="U2883" s="28" t="str">
        <f>IF(記入用!O2883="","",ROUNDDOWN(記入用!O2883,0))</f>
        <v/>
      </c>
      <c r="W2883" s="28" t="str">
        <f>IF(記入用!P2883="","",ROUNDDOWN(記入用!P2883,0))</f>
        <v/>
      </c>
    </row>
    <row r="2884" spans="1:23">
      <c r="A2884" s="28" t="str">
        <f>IF(記入用!A2884="","",記入用!A2884)</f>
        <v/>
      </c>
      <c r="B2884" s="28" t="str">
        <f>IF(記入用!B2884="","",記入用!B2884)</f>
        <v/>
      </c>
      <c r="C2884" s="28" t="str">
        <f>IF(記入用!C2884="","",記入用!C2884)</f>
        <v/>
      </c>
      <c r="D2884" s="28" t="str">
        <f>IF(記入用!D2884="","",記入用!D2884)</f>
        <v/>
      </c>
      <c r="E2884" s="28" t="str">
        <f>IF(記入用!E2884="","",記入用!E2884)</f>
        <v/>
      </c>
      <c r="F2884" s="28" t="str">
        <f>IF(記入用!F2884="","",記入用!F2884)</f>
        <v/>
      </c>
      <c r="G2884" s="28" t="str">
        <f>IF(OR(記入用!G2884=0,記入用!H2884=0),"",ROUND((記入用!G2884+記入用!H2884)/2,0))</f>
        <v/>
      </c>
      <c r="I2884" s="28" t="str">
        <f>IF(記入用!I2884="","",記入用!I2884)</f>
        <v/>
      </c>
      <c r="K2884" s="28" t="str">
        <f>IF(記入用!J2884="","",ROUNDDOWN(記入用!J2884,0))</f>
        <v/>
      </c>
      <c r="M2884" s="28" t="str">
        <f>IF(記入用!K2884="","",記入用!K2884)</f>
        <v/>
      </c>
      <c r="O2884" s="28" t="str">
        <f>IF(記入用!M2884="","",記入用!M2884)</f>
        <v/>
      </c>
      <c r="Q2884" s="28" t="str">
        <f>IF(記入用!L2884="","",記入用!L2884)</f>
        <v/>
      </c>
      <c r="S2884" s="28" t="str">
        <f>IF(記入用!N2884="","",ROUNDUP(記入用!N2884,1))</f>
        <v/>
      </c>
      <c r="U2884" s="28" t="str">
        <f>IF(記入用!O2884="","",ROUNDDOWN(記入用!O2884,0))</f>
        <v/>
      </c>
      <c r="W2884" s="28" t="str">
        <f>IF(記入用!P2884="","",ROUNDDOWN(記入用!P2884,0))</f>
        <v/>
      </c>
    </row>
    <row r="2885" spans="1:23">
      <c r="A2885" s="28" t="str">
        <f>IF(記入用!A2885="","",記入用!A2885)</f>
        <v/>
      </c>
      <c r="B2885" s="28" t="str">
        <f>IF(記入用!B2885="","",記入用!B2885)</f>
        <v/>
      </c>
      <c r="C2885" s="28" t="str">
        <f>IF(記入用!C2885="","",記入用!C2885)</f>
        <v/>
      </c>
      <c r="D2885" s="28" t="str">
        <f>IF(記入用!D2885="","",記入用!D2885)</f>
        <v/>
      </c>
      <c r="E2885" s="28" t="str">
        <f>IF(記入用!E2885="","",記入用!E2885)</f>
        <v/>
      </c>
      <c r="F2885" s="28" t="str">
        <f>IF(記入用!F2885="","",記入用!F2885)</f>
        <v/>
      </c>
      <c r="G2885" s="28" t="str">
        <f>IF(OR(記入用!G2885=0,記入用!H2885=0),"",ROUND((記入用!G2885+記入用!H2885)/2,0))</f>
        <v/>
      </c>
      <c r="I2885" s="28" t="str">
        <f>IF(記入用!I2885="","",記入用!I2885)</f>
        <v/>
      </c>
      <c r="K2885" s="28" t="str">
        <f>IF(記入用!J2885="","",ROUNDDOWN(記入用!J2885,0))</f>
        <v/>
      </c>
      <c r="M2885" s="28" t="str">
        <f>IF(記入用!K2885="","",記入用!K2885)</f>
        <v/>
      </c>
      <c r="O2885" s="28" t="str">
        <f>IF(記入用!M2885="","",記入用!M2885)</f>
        <v/>
      </c>
      <c r="Q2885" s="28" t="str">
        <f>IF(記入用!L2885="","",記入用!L2885)</f>
        <v/>
      </c>
      <c r="S2885" s="28" t="str">
        <f>IF(記入用!N2885="","",ROUNDUP(記入用!N2885,1))</f>
        <v/>
      </c>
      <c r="U2885" s="28" t="str">
        <f>IF(記入用!O2885="","",ROUNDDOWN(記入用!O2885,0))</f>
        <v/>
      </c>
      <c r="W2885" s="28" t="str">
        <f>IF(記入用!P2885="","",ROUNDDOWN(記入用!P2885,0))</f>
        <v/>
      </c>
    </row>
    <row r="2886" spans="1:23">
      <c r="A2886" s="28" t="str">
        <f>IF(記入用!A2886="","",記入用!A2886)</f>
        <v/>
      </c>
      <c r="B2886" s="28" t="str">
        <f>IF(記入用!B2886="","",記入用!B2886)</f>
        <v/>
      </c>
      <c r="C2886" s="28" t="str">
        <f>IF(記入用!C2886="","",記入用!C2886)</f>
        <v/>
      </c>
      <c r="D2886" s="28" t="str">
        <f>IF(記入用!D2886="","",記入用!D2886)</f>
        <v/>
      </c>
      <c r="E2886" s="28" t="str">
        <f>IF(記入用!E2886="","",記入用!E2886)</f>
        <v/>
      </c>
      <c r="F2886" s="28" t="str">
        <f>IF(記入用!F2886="","",記入用!F2886)</f>
        <v/>
      </c>
      <c r="G2886" s="28" t="str">
        <f>IF(OR(記入用!G2886=0,記入用!H2886=0),"",ROUND((記入用!G2886+記入用!H2886)/2,0))</f>
        <v/>
      </c>
      <c r="I2886" s="28" t="str">
        <f>IF(記入用!I2886="","",記入用!I2886)</f>
        <v/>
      </c>
      <c r="K2886" s="28" t="str">
        <f>IF(記入用!J2886="","",ROUNDDOWN(記入用!J2886,0))</f>
        <v/>
      </c>
      <c r="M2886" s="28" t="str">
        <f>IF(記入用!K2886="","",記入用!K2886)</f>
        <v/>
      </c>
      <c r="O2886" s="28" t="str">
        <f>IF(記入用!M2886="","",記入用!M2886)</f>
        <v/>
      </c>
      <c r="Q2886" s="28" t="str">
        <f>IF(記入用!L2886="","",記入用!L2886)</f>
        <v/>
      </c>
      <c r="S2886" s="28" t="str">
        <f>IF(記入用!N2886="","",ROUNDUP(記入用!N2886,1))</f>
        <v/>
      </c>
      <c r="U2886" s="28" t="str">
        <f>IF(記入用!O2886="","",ROUNDDOWN(記入用!O2886,0))</f>
        <v/>
      </c>
      <c r="W2886" s="28" t="str">
        <f>IF(記入用!P2886="","",ROUNDDOWN(記入用!P2886,0))</f>
        <v/>
      </c>
    </row>
    <row r="2887" spans="1:23">
      <c r="A2887" s="28" t="str">
        <f>IF(記入用!A2887="","",記入用!A2887)</f>
        <v/>
      </c>
      <c r="B2887" s="28" t="str">
        <f>IF(記入用!B2887="","",記入用!B2887)</f>
        <v/>
      </c>
      <c r="C2887" s="28" t="str">
        <f>IF(記入用!C2887="","",記入用!C2887)</f>
        <v/>
      </c>
      <c r="D2887" s="28" t="str">
        <f>IF(記入用!D2887="","",記入用!D2887)</f>
        <v/>
      </c>
      <c r="E2887" s="28" t="str">
        <f>IF(記入用!E2887="","",記入用!E2887)</f>
        <v/>
      </c>
      <c r="F2887" s="28" t="str">
        <f>IF(記入用!F2887="","",記入用!F2887)</f>
        <v/>
      </c>
      <c r="G2887" s="28" t="str">
        <f>IF(OR(記入用!G2887=0,記入用!H2887=0),"",ROUND((記入用!G2887+記入用!H2887)/2,0))</f>
        <v/>
      </c>
      <c r="I2887" s="28" t="str">
        <f>IF(記入用!I2887="","",記入用!I2887)</f>
        <v/>
      </c>
      <c r="K2887" s="28" t="str">
        <f>IF(記入用!J2887="","",ROUNDDOWN(記入用!J2887,0))</f>
        <v/>
      </c>
      <c r="M2887" s="28" t="str">
        <f>IF(記入用!K2887="","",記入用!K2887)</f>
        <v/>
      </c>
      <c r="O2887" s="28" t="str">
        <f>IF(記入用!M2887="","",記入用!M2887)</f>
        <v/>
      </c>
      <c r="Q2887" s="28" t="str">
        <f>IF(記入用!L2887="","",記入用!L2887)</f>
        <v/>
      </c>
      <c r="S2887" s="28" t="str">
        <f>IF(記入用!N2887="","",ROUNDUP(記入用!N2887,1))</f>
        <v/>
      </c>
      <c r="U2887" s="28" t="str">
        <f>IF(記入用!O2887="","",ROUNDDOWN(記入用!O2887,0))</f>
        <v/>
      </c>
      <c r="W2887" s="28" t="str">
        <f>IF(記入用!P2887="","",ROUNDDOWN(記入用!P2887,0))</f>
        <v/>
      </c>
    </row>
    <row r="2888" spans="1:23">
      <c r="A2888" s="28" t="str">
        <f>IF(記入用!A2888="","",記入用!A2888)</f>
        <v/>
      </c>
      <c r="B2888" s="28" t="str">
        <f>IF(記入用!B2888="","",記入用!B2888)</f>
        <v/>
      </c>
      <c r="C2888" s="28" t="str">
        <f>IF(記入用!C2888="","",記入用!C2888)</f>
        <v/>
      </c>
      <c r="D2888" s="28" t="str">
        <f>IF(記入用!D2888="","",記入用!D2888)</f>
        <v/>
      </c>
      <c r="E2888" s="28" t="str">
        <f>IF(記入用!E2888="","",記入用!E2888)</f>
        <v/>
      </c>
      <c r="F2888" s="28" t="str">
        <f>IF(記入用!F2888="","",記入用!F2888)</f>
        <v/>
      </c>
      <c r="G2888" s="28" t="str">
        <f>IF(OR(記入用!G2888=0,記入用!H2888=0),"",ROUND((記入用!G2888+記入用!H2888)/2,0))</f>
        <v/>
      </c>
      <c r="I2888" s="28" t="str">
        <f>IF(記入用!I2888="","",記入用!I2888)</f>
        <v/>
      </c>
      <c r="K2888" s="28" t="str">
        <f>IF(記入用!J2888="","",ROUNDDOWN(記入用!J2888,0))</f>
        <v/>
      </c>
      <c r="M2888" s="28" t="str">
        <f>IF(記入用!K2888="","",記入用!K2888)</f>
        <v/>
      </c>
      <c r="O2888" s="28" t="str">
        <f>IF(記入用!M2888="","",記入用!M2888)</f>
        <v/>
      </c>
      <c r="Q2888" s="28" t="str">
        <f>IF(記入用!L2888="","",記入用!L2888)</f>
        <v/>
      </c>
      <c r="S2888" s="28" t="str">
        <f>IF(記入用!N2888="","",ROUNDUP(記入用!N2888,1))</f>
        <v/>
      </c>
      <c r="U2888" s="28" t="str">
        <f>IF(記入用!O2888="","",ROUNDDOWN(記入用!O2888,0))</f>
        <v/>
      </c>
      <c r="W2888" s="28" t="str">
        <f>IF(記入用!P2888="","",ROUNDDOWN(記入用!P2888,0))</f>
        <v/>
      </c>
    </row>
    <row r="2889" spans="1:23">
      <c r="A2889" s="28" t="str">
        <f>IF(記入用!A2889="","",記入用!A2889)</f>
        <v/>
      </c>
      <c r="B2889" s="28" t="str">
        <f>IF(記入用!B2889="","",記入用!B2889)</f>
        <v/>
      </c>
      <c r="C2889" s="28" t="str">
        <f>IF(記入用!C2889="","",記入用!C2889)</f>
        <v/>
      </c>
      <c r="D2889" s="28" t="str">
        <f>IF(記入用!D2889="","",記入用!D2889)</f>
        <v/>
      </c>
      <c r="E2889" s="28" t="str">
        <f>IF(記入用!E2889="","",記入用!E2889)</f>
        <v/>
      </c>
      <c r="F2889" s="28" t="str">
        <f>IF(記入用!F2889="","",記入用!F2889)</f>
        <v/>
      </c>
      <c r="G2889" s="28" t="str">
        <f>IF(OR(記入用!G2889=0,記入用!H2889=0),"",ROUND((記入用!G2889+記入用!H2889)/2,0))</f>
        <v/>
      </c>
      <c r="I2889" s="28" t="str">
        <f>IF(記入用!I2889="","",記入用!I2889)</f>
        <v/>
      </c>
      <c r="K2889" s="28" t="str">
        <f>IF(記入用!J2889="","",ROUNDDOWN(記入用!J2889,0))</f>
        <v/>
      </c>
      <c r="M2889" s="28" t="str">
        <f>IF(記入用!K2889="","",記入用!K2889)</f>
        <v/>
      </c>
      <c r="O2889" s="28" t="str">
        <f>IF(記入用!M2889="","",記入用!M2889)</f>
        <v/>
      </c>
      <c r="Q2889" s="28" t="str">
        <f>IF(記入用!L2889="","",記入用!L2889)</f>
        <v/>
      </c>
      <c r="S2889" s="28" t="str">
        <f>IF(記入用!N2889="","",ROUNDUP(記入用!N2889,1))</f>
        <v/>
      </c>
      <c r="U2889" s="28" t="str">
        <f>IF(記入用!O2889="","",ROUNDDOWN(記入用!O2889,0))</f>
        <v/>
      </c>
      <c r="W2889" s="28" t="str">
        <f>IF(記入用!P2889="","",ROUNDDOWN(記入用!P2889,0))</f>
        <v/>
      </c>
    </row>
    <row r="2890" spans="1:23">
      <c r="A2890" s="28" t="str">
        <f>IF(記入用!A2890="","",記入用!A2890)</f>
        <v/>
      </c>
      <c r="B2890" s="28" t="str">
        <f>IF(記入用!B2890="","",記入用!B2890)</f>
        <v/>
      </c>
      <c r="C2890" s="28" t="str">
        <f>IF(記入用!C2890="","",記入用!C2890)</f>
        <v/>
      </c>
      <c r="D2890" s="28" t="str">
        <f>IF(記入用!D2890="","",記入用!D2890)</f>
        <v/>
      </c>
      <c r="E2890" s="28" t="str">
        <f>IF(記入用!E2890="","",記入用!E2890)</f>
        <v/>
      </c>
      <c r="F2890" s="28" t="str">
        <f>IF(記入用!F2890="","",記入用!F2890)</f>
        <v/>
      </c>
      <c r="G2890" s="28" t="str">
        <f>IF(OR(記入用!G2890=0,記入用!H2890=0),"",ROUND((記入用!G2890+記入用!H2890)/2,0))</f>
        <v/>
      </c>
      <c r="I2890" s="28" t="str">
        <f>IF(記入用!I2890="","",記入用!I2890)</f>
        <v/>
      </c>
      <c r="K2890" s="28" t="str">
        <f>IF(記入用!J2890="","",ROUNDDOWN(記入用!J2890,0))</f>
        <v/>
      </c>
      <c r="M2890" s="28" t="str">
        <f>IF(記入用!K2890="","",記入用!K2890)</f>
        <v/>
      </c>
      <c r="O2890" s="28" t="str">
        <f>IF(記入用!M2890="","",記入用!M2890)</f>
        <v/>
      </c>
      <c r="Q2890" s="28" t="str">
        <f>IF(記入用!L2890="","",記入用!L2890)</f>
        <v/>
      </c>
      <c r="S2890" s="28" t="str">
        <f>IF(記入用!N2890="","",ROUNDUP(記入用!N2890,1))</f>
        <v/>
      </c>
      <c r="U2890" s="28" t="str">
        <f>IF(記入用!O2890="","",ROUNDDOWN(記入用!O2890,0))</f>
        <v/>
      </c>
      <c r="W2890" s="28" t="str">
        <f>IF(記入用!P2890="","",ROUNDDOWN(記入用!P2890,0))</f>
        <v/>
      </c>
    </row>
    <row r="2891" spans="1:23">
      <c r="A2891" s="28" t="str">
        <f>IF(記入用!A2891="","",記入用!A2891)</f>
        <v/>
      </c>
      <c r="B2891" s="28" t="str">
        <f>IF(記入用!B2891="","",記入用!B2891)</f>
        <v/>
      </c>
      <c r="C2891" s="28" t="str">
        <f>IF(記入用!C2891="","",記入用!C2891)</f>
        <v/>
      </c>
      <c r="D2891" s="28" t="str">
        <f>IF(記入用!D2891="","",記入用!D2891)</f>
        <v/>
      </c>
      <c r="E2891" s="28" t="str">
        <f>IF(記入用!E2891="","",記入用!E2891)</f>
        <v/>
      </c>
      <c r="F2891" s="28" t="str">
        <f>IF(記入用!F2891="","",記入用!F2891)</f>
        <v/>
      </c>
      <c r="G2891" s="28" t="str">
        <f>IF(OR(記入用!G2891=0,記入用!H2891=0),"",ROUND((記入用!G2891+記入用!H2891)/2,0))</f>
        <v/>
      </c>
      <c r="I2891" s="28" t="str">
        <f>IF(記入用!I2891="","",記入用!I2891)</f>
        <v/>
      </c>
      <c r="K2891" s="28" t="str">
        <f>IF(記入用!J2891="","",ROUNDDOWN(記入用!J2891,0))</f>
        <v/>
      </c>
      <c r="M2891" s="28" t="str">
        <f>IF(記入用!K2891="","",記入用!K2891)</f>
        <v/>
      </c>
      <c r="O2891" s="28" t="str">
        <f>IF(記入用!M2891="","",記入用!M2891)</f>
        <v/>
      </c>
      <c r="Q2891" s="28" t="str">
        <f>IF(記入用!L2891="","",記入用!L2891)</f>
        <v/>
      </c>
      <c r="S2891" s="28" t="str">
        <f>IF(記入用!N2891="","",ROUNDUP(記入用!N2891,1))</f>
        <v/>
      </c>
      <c r="U2891" s="28" t="str">
        <f>IF(記入用!O2891="","",ROUNDDOWN(記入用!O2891,0))</f>
        <v/>
      </c>
      <c r="W2891" s="28" t="str">
        <f>IF(記入用!P2891="","",ROUNDDOWN(記入用!P2891,0))</f>
        <v/>
      </c>
    </row>
    <row r="2892" spans="1:23">
      <c r="A2892" s="28" t="str">
        <f>IF(記入用!A2892="","",記入用!A2892)</f>
        <v/>
      </c>
      <c r="B2892" s="28" t="str">
        <f>IF(記入用!B2892="","",記入用!B2892)</f>
        <v/>
      </c>
      <c r="C2892" s="28" t="str">
        <f>IF(記入用!C2892="","",記入用!C2892)</f>
        <v/>
      </c>
      <c r="D2892" s="28" t="str">
        <f>IF(記入用!D2892="","",記入用!D2892)</f>
        <v/>
      </c>
      <c r="E2892" s="28" t="str">
        <f>IF(記入用!E2892="","",記入用!E2892)</f>
        <v/>
      </c>
      <c r="F2892" s="28" t="str">
        <f>IF(記入用!F2892="","",記入用!F2892)</f>
        <v/>
      </c>
      <c r="G2892" s="28" t="str">
        <f>IF(OR(記入用!G2892=0,記入用!H2892=0),"",ROUND((記入用!G2892+記入用!H2892)/2,0))</f>
        <v/>
      </c>
      <c r="I2892" s="28" t="str">
        <f>IF(記入用!I2892="","",記入用!I2892)</f>
        <v/>
      </c>
      <c r="K2892" s="28" t="str">
        <f>IF(記入用!J2892="","",ROUNDDOWN(記入用!J2892,0))</f>
        <v/>
      </c>
      <c r="M2892" s="28" t="str">
        <f>IF(記入用!K2892="","",記入用!K2892)</f>
        <v/>
      </c>
      <c r="O2892" s="28" t="str">
        <f>IF(記入用!M2892="","",記入用!M2892)</f>
        <v/>
      </c>
      <c r="Q2892" s="28" t="str">
        <f>IF(記入用!L2892="","",記入用!L2892)</f>
        <v/>
      </c>
      <c r="S2892" s="28" t="str">
        <f>IF(記入用!N2892="","",ROUNDUP(記入用!N2892,1))</f>
        <v/>
      </c>
      <c r="U2892" s="28" t="str">
        <f>IF(記入用!O2892="","",ROUNDDOWN(記入用!O2892,0))</f>
        <v/>
      </c>
      <c r="W2892" s="28" t="str">
        <f>IF(記入用!P2892="","",ROUNDDOWN(記入用!P2892,0))</f>
        <v/>
      </c>
    </row>
    <row r="2893" spans="1:23">
      <c r="A2893" s="28" t="str">
        <f>IF(記入用!A2893="","",記入用!A2893)</f>
        <v/>
      </c>
      <c r="B2893" s="28" t="str">
        <f>IF(記入用!B2893="","",記入用!B2893)</f>
        <v/>
      </c>
      <c r="C2893" s="28" t="str">
        <f>IF(記入用!C2893="","",記入用!C2893)</f>
        <v/>
      </c>
      <c r="D2893" s="28" t="str">
        <f>IF(記入用!D2893="","",記入用!D2893)</f>
        <v/>
      </c>
      <c r="E2893" s="28" t="str">
        <f>IF(記入用!E2893="","",記入用!E2893)</f>
        <v/>
      </c>
      <c r="F2893" s="28" t="str">
        <f>IF(記入用!F2893="","",記入用!F2893)</f>
        <v/>
      </c>
      <c r="G2893" s="28" t="str">
        <f>IF(OR(記入用!G2893=0,記入用!H2893=0),"",ROUND((記入用!G2893+記入用!H2893)/2,0))</f>
        <v/>
      </c>
      <c r="I2893" s="28" t="str">
        <f>IF(記入用!I2893="","",記入用!I2893)</f>
        <v/>
      </c>
      <c r="K2893" s="28" t="str">
        <f>IF(記入用!J2893="","",ROUNDDOWN(記入用!J2893,0))</f>
        <v/>
      </c>
      <c r="M2893" s="28" t="str">
        <f>IF(記入用!K2893="","",記入用!K2893)</f>
        <v/>
      </c>
      <c r="O2893" s="28" t="str">
        <f>IF(記入用!M2893="","",記入用!M2893)</f>
        <v/>
      </c>
      <c r="Q2893" s="28" t="str">
        <f>IF(記入用!L2893="","",記入用!L2893)</f>
        <v/>
      </c>
      <c r="S2893" s="28" t="str">
        <f>IF(記入用!N2893="","",ROUNDUP(記入用!N2893,1))</f>
        <v/>
      </c>
      <c r="U2893" s="28" t="str">
        <f>IF(記入用!O2893="","",ROUNDDOWN(記入用!O2893,0))</f>
        <v/>
      </c>
      <c r="W2893" s="28" t="str">
        <f>IF(記入用!P2893="","",ROUNDDOWN(記入用!P2893,0))</f>
        <v/>
      </c>
    </row>
    <row r="2894" spans="1:23">
      <c r="A2894" s="28" t="str">
        <f>IF(記入用!A2894="","",記入用!A2894)</f>
        <v/>
      </c>
      <c r="B2894" s="28" t="str">
        <f>IF(記入用!B2894="","",記入用!B2894)</f>
        <v/>
      </c>
      <c r="C2894" s="28" t="str">
        <f>IF(記入用!C2894="","",記入用!C2894)</f>
        <v/>
      </c>
      <c r="D2894" s="28" t="str">
        <f>IF(記入用!D2894="","",記入用!D2894)</f>
        <v/>
      </c>
      <c r="E2894" s="28" t="str">
        <f>IF(記入用!E2894="","",記入用!E2894)</f>
        <v/>
      </c>
      <c r="F2894" s="28" t="str">
        <f>IF(記入用!F2894="","",記入用!F2894)</f>
        <v/>
      </c>
      <c r="G2894" s="28" t="str">
        <f>IF(OR(記入用!G2894=0,記入用!H2894=0),"",ROUND((記入用!G2894+記入用!H2894)/2,0))</f>
        <v/>
      </c>
      <c r="I2894" s="28" t="str">
        <f>IF(記入用!I2894="","",記入用!I2894)</f>
        <v/>
      </c>
      <c r="K2894" s="28" t="str">
        <f>IF(記入用!J2894="","",ROUNDDOWN(記入用!J2894,0))</f>
        <v/>
      </c>
      <c r="M2894" s="28" t="str">
        <f>IF(記入用!K2894="","",記入用!K2894)</f>
        <v/>
      </c>
      <c r="O2894" s="28" t="str">
        <f>IF(記入用!M2894="","",記入用!M2894)</f>
        <v/>
      </c>
      <c r="Q2894" s="28" t="str">
        <f>IF(記入用!L2894="","",記入用!L2894)</f>
        <v/>
      </c>
      <c r="S2894" s="28" t="str">
        <f>IF(記入用!N2894="","",ROUNDUP(記入用!N2894,1))</f>
        <v/>
      </c>
      <c r="U2894" s="28" t="str">
        <f>IF(記入用!O2894="","",ROUNDDOWN(記入用!O2894,0))</f>
        <v/>
      </c>
      <c r="W2894" s="28" t="str">
        <f>IF(記入用!P2894="","",ROUNDDOWN(記入用!P2894,0))</f>
        <v/>
      </c>
    </row>
    <row r="2895" spans="1:23">
      <c r="A2895" s="28" t="str">
        <f>IF(記入用!A2895="","",記入用!A2895)</f>
        <v/>
      </c>
      <c r="B2895" s="28" t="str">
        <f>IF(記入用!B2895="","",記入用!B2895)</f>
        <v/>
      </c>
      <c r="C2895" s="28" t="str">
        <f>IF(記入用!C2895="","",記入用!C2895)</f>
        <v/>
      </c>
      <c r="D2895" s="28" t="str">
        <f>IF(記入用!D2895="","",記入用!D2895)</f>
        <v/>
      </c>
      <c r="E2895" s="28" t="str">
        <f>IF(記入用!E2895="","",記入用!E2895)</f>
        <v/>
      </c>
      <c r="F2895" s="28" t="str">
        <f>IF(記入用!F2895="","",記入用!F2895)</f>
        <v/>
      </c>
      <c r="G2895" s="28" t="str">
        <f>IF(OR(記入用!G2895=0,記入用!H2895=0),"",ROUND((記入用!G2895+記入用!H2895)/2,0))</f>
        <v/>
      </c>
      <c r="I2895" s="28" t="str">
        <f>IF(記入用!I2895="","",記入用!I2895)</f>
        <v/>
      </c>
      <c r="K2895" s="28" t="str">
        <f>IF(記入用!J2895="","",ROUNDDOWN(記入用!J2895,0))</f>
        <v/>
      </c>
      <c r="M2895" s="28" t="str">
        <f>IF(記入用!K2895="","",記入用!K2895)</f>
        <v/>
      </c>
      <c r="O2895" s="28" t="str">
        <f>IF(記入用!M2895="","",記入用!M2895)</f>
        <v/>
      </c>
      <c r="Q2895" s="28" t="str">
        <f>IF(記入用!L2895="","",記入用!L2895)</f>
        <v/>
      </c>
      <c r="S2895" s="28" t="str">
        <f>IF(記入用!N2895="","",ROUNDUP(記入用!N2895,1))</f>
        <v/>
      </c>
      <c r="U2895" s="28" t="str">
        <f>IF(記入用!O2895="","",ROUNDDOWN(記入用!O2895,0))</f>
        <v/>
      </c>
      <c r="W2895" s="28" t="str">
        <f>IF(記入用!P2895="","",ROUNDDOWN(記入用!P2895,0))</f>
        <v/>
      </c>
    </row>
    <row r="2896" spans="1:23">
      <c r="A2896" s="28" t="str">
        <f>IF(記入用!A2896="","",記入用!A2896)</f>
        <v/>
      </c>
      <c r="B2896" s="28" t="str">
        <f>IF(記入用!B2896="","",記入用!B2896)</f>
        <v/>
      </c>
      <c r="C2896" s="28" t="str">
        <f>IF(記入用!C2896="","",記入用!C2896)</f>
        <v/>
      </c>
      <c r="D2896" s="28" t="str">
        <f>IF(記入用!D2896="","",記入用!D2896)</f>
        <v/>
      </c>
      <c r="E2896" s="28" t="str">
        <f>IF(記入用!E2896="","",記入用!E2896)</f>
        <v/>
      </c>
      <c r="F2896" s="28" t="str">
        <f>IF(記入用!F2896="","",記入用!F2896)</f>
        <v/>
      </c>
      <c r="G2896" s="28" t="str">
        <f>IF(OR(記入用!G2896=0,記入用!H2896=0),"",ROUND((記入用!G2896+記入用!H2896)/2,0))</f>
        <v/>
      </c>
      <c r="I2896" s="28" t="str">
        <f>IF(記入用!I2896="","",記入用!I2896)</f>
        <v/>
      </c>
      <c r="K2896" s="28" t="str">
        <f>IF(記入用!J2896="","",ROUNDDOWN(記入用!J2896,0))</f>
        <v/>
      </c>
      <c r="M2896" s="28" t="str">
        <f>IF(記入用!K2896="","",記入用!K2896)</f>
        <v/>
      </c>
      <c r="O2896" s="28" t="str">
        <f>IF(記入用!M2896="","",記入用!M2896)</f>
        <v/>
      </c>
      <c r="Q2896" s="28" t="str">
        <f>IF(記入用!L2896="","",記入用!L2896)</f>
        <v/>
      </c>
      <c r="S2896" s="28" t="str">
        <f>IF(記入用!N2896="","",ROUNDUP(記入用!N2896,1))</f>
        <v/>
      </c>
      <c r="U2896" s="28" t="str">
        <f>IF(記入用!O2896="","",ROUNDDOWN(記入用!O2896,0))</f>
        <v/>
      </c>
      <c r="W2896" s="28" t="str">
        <f>IF(記入用!P2896="","",ROUNDDOWN(記入用!P2896,0))</f>
        <v/>
      </c>
    </row>
    <row r="2897" spans="1:23">
      <c r="A2897" s="28" t="str">
        <f>IF(記入用!A2897="","",記入用!A2897)</f>
        <v/>
      </c>
      <c r="B2897" s="28" t="str">
        <f>IF(記入用!B2897="","",記入用!B2897)</f>
        <v/>
      </c>
      <c r="C2897" s="28" t="str">
        <f>IF(記入用!C2897="","",記入用!C2897)</f>
        <v/>
      </c>
      <c r="D2897" s="28" t="str">
        <f>IF(記入用!D2897="","",記入用!D2897)</f>
        <v/>
      </c>
      <c r="E2897" s="28" t="str">
        <f>IF(記入用!E2897="","",記入用!E2897)</f>
        <v/>
      </c>
      <c r="F2897" s="28" t="str">
        <f>IF(記入用!F2897="","",記入用!F2897)</f>
        <v/>
      </c>
      <c r="G2897" s="28" t="str">
        <f>IF(OR(記入用!G2897=0,記入用!H2897=0),"",ROUND((記入用!G2897+記入用!H2897)/2,0))</f>
        <v/>
      </c>
      <c r="I2897" s="28" t="str">
        <f>IF(記入用!I2897="","",記入用!I2897)</f>
        <v/>
      </c>
      <c r="K2897" s="28" t="str">
        <f>IF(記入用!J2897="","",ROUNDDOWN(記入用!J2897,0))</f>
        <v/>
      </c>
      <c r="M2897" s="28" t="str">
        <f>IF(記入用!K2897="","",記入用!K2897)</f>
        <v/>
      </c>
      <c r="O2897" s="28" t="str">
        <f>IF(記入用!M2897="","",記入用!M2897)</f>
        <v/>
      </c>
      <c r="Q2897" s="28" t="str">
        <f>IF(記入用!L2897="","",記入用!L2897)</f>
        <v/>
      </c>
      <c r="S2897" s="28" t="str">
        <f>IF(記入用!N2897="","",ROUNDUP(記入用!N2897,1))</f>
        <v/>
      </c>
      <c r="U2897" s="28" t="str">
        <f>IF(記入用!O2897="","",ROUNDDOWN(記入用!O2897,0))</f>
        <v/>
      </c>
      <c r="W2897" s="28" t="str">
        <f>IF(記入用!P2897="","",ROUNDDOWN(記入用!P2897,0))</f>
        <v/>
      </c>
    </row>
    <row r="2898" spans="1:23">
      <c r="A2898" s="28" t="str">
        <f>IF(記入用!A2898="","",記入用!A2898)</f>
        <v/>
      </c>
      <c r="B2898" s="28" t="str">
        <f>IF(記入用!B2898="","",記入用!B2898)</f>
        <v/>
      </c>
      <c r="C2898" s="28" t="str">
        <f>IF(記入用!C2898="","",記入用!C2898)</f>
        <v/>
      </c>
      <c r="D2898" s="28" t="str">
        <f>IF(記入用!D2898="","",記入用!D2898)</f>
        <v/>
      </c>
      <c r="E2898" s="28" t="str">
        <f>IF(記入用!E2898="","",記入用!E2898)</f>
        <v/>
      </c>
      <c r="F2898" s="28" t="str">
        <f>IF(記入用!F2898="","",記入用!F2898)</f>
        <v/>
      </c>
      <c r="G2898" s="28" t="str">
        <f>IF(OR(記入用!G2898=0,記入用!H2898=0),"",ROUND((記入用!G2898+記入用!H2898)/2,0))</f>
        <v/>
      </c>
      <c r="I2898" s="28" t="str">
        <f>IF(記入用!I2898="","",記入用!I2898)</f>
        <v/>
      </c>
      <c r="K2898" s="28" t="str">
        <f>IF(記入用!J2898="","",ROUNDDOWN(記入用!J2898,0))</f>
        <v/>
      </c>
      <c r="M2898" s="28" t="str">
        <f>IF(記入用!K2898="","",記入用!K2898)</f>
        <v/>
      </c>
      <c r="O2898" s="28" t="str">
        <f>IF(記入用!M2898="","",記入用!M2898)</f>
        <v/>
      </c>
      <c r="Q2898" s="28" t="str">
        <f>IF(記入用!L2898="","",記入用!L2898)</f>
        <v/>
      </c>
      <c r="S2898" s="28" t="str">
        <f>IF(記入用!N2898="","",ROUNDUP(記入用!N2898,1))</f>
        <v/>
      </c>
      <c r="U2898" s="28" t="str">
        <f>IF(記入用!O2898="","",ROUNDDOWN(記入用!O2898,0))</f>
        <v/>
      </c>
      <c r="W2898" s="28" t="str">
        <f>IF(記入用!P2898="","",ROUNDDOWN(記入用!P2898,0))</f>
        <v/>
      </c>
    </row>
    <row r="2899" spans="1:23">
      <c r="A2899" s="28" t="str">
        <f>IF(記入用!A2899="","",記入用!A2899)</f>
        <v/>
      </c>
      <c r="B2899" s="28" t="str">
        <f>IF(記入用!B2899="","",記入用!B2899)</f>
        <v/>
      </c>
      <c r="C2899" s="28" t="str">
        <f>IF(記入用!C2899="","",記入用!C2899)</f>
        <v/>
      </c>
      <c r="D2899" s="28" t="str">
        <f>IF(記入用!D2899="","",記入用!D2899)</f>
        <v/>
      </c>
      <c r="E2899" s="28" t="str">
        <f>IF(記入用!E2899="","",記入用!E2899)</f>
        <v/>
      </c>
      <c r="F2899" s="28" t="str">
        <f>IF(記入用!F2899="","",記入用!F2899)</f>
        <v/>
      </c>
      <c r="G2899" s="28" t="str">
        <f>IF(OR(記入用!G2899=0,記入用!H2899=0),"",ROUND((記入用!G2899+記入用!H2899)/2,0))</f>
        <v/>
      </c>
      <c r="I2899" s="28" t="str">
        <f>IF(記入用!I2899="","",記入用!I2899)</f>
        <v/>
      </c>
      <c r="K2899" s="28" t="str">
        <f>IF(記入用!J2899="","",ROUNDDOWN(記入用!J2899,0))</f>
        <v/>
      </c>
      <c r="M2899" s="28" t="str">
        <f>IF(記入用!K2899="","",記入用!K2899)</f>
        <v/>
      </c>
      <c r="O2899" s="28" t="str">
        <f>IF(記入用!M2899="","",記入用!M2899)</f>
        <v/>
      </c>
      <c r="Q2899" s="28" t="str">
        <f>IF(記入用!L2899="","",記入用!L2899)</f>
        <v/>
      </c>
      <c r="S2899" s="28" t="str">
        <f>IF(記入用!N2899="","",ROUNDUP(記入用!N2899,1))</f>
        <v/>
      </c>
      <c r="U2899" s="28" t="str">
        <f>IF(記入用!O2899="","",ROUNDDOWN(記入用!O2899,0))</f>
        <v/>
      </c>
      <c r="W2899" s="28" t="str">
        <f>IF(記入用!P2899="","",ROUNDDOWN(記入用!P2899,0))</f>
        <v/>
      </c>
    </row>
    <row r="2900" spans="1:23">
      <c r="A2900" s="28" t="str">
        <f>IF(記入用!A2900="","",記入用!A2900)</f>
        <v/>
      </c>
      <c r="B2900" s="28" t="str">
        <f>IF(記入用!B2900="","",記入用!B2900)</f>
        <v/>
      </c>
      <c r="C2900" s="28" t="str">
        <f>IF(記入用!C2900="","",記入用!C2900)</f>
        <v/>
      </c>
      <c r="D2900" s="28" t="str">
        <f>IF(記入用!D2900="","",記入用!D2900)</f>
        <v/>
      </c>
      <c r="E2900" s="28" t="str">
        <f>IF(記入用!E2900="","",記入用!E2900)</f>
        <v/>
      </c>
      <c r="F2900" s="28" t="str">
        <f>IF(記入用!F2900="","",記入用!F2900)</f>
        <v/>
      </c>
      <c r="G2900" s="28" t="str">
        <f>IF(OR(記入用!G2900=0,記入用!H2900=0),"",ROUND((記入用!G2900+記入用!H2900)/2,0))</f>
        <v/>
      </c>
      <c r="I2900" s="28" t="str">
        <f>IF(記入用!I2900="","",記入用!I2900)</f>
        <v/>
      </c>
      <c r="K2900" s="28" t="str">
        <f>IF(記入用!J2900="","",ROUNDDOWN(記入用!J2900,0))</f>
        <v/>
      </c>
      <c r="M2900" s="28" t="str">
        <f>IF(記入用!K2900="","",記入用!K2900)</f>
        <v/>
      </c>
      <c r="O2900" s="28" t="str">
        <f>IF(記入用!M2900="","",記入用!M2900)</f>
        <v/>
      </c>
      <c r="Q2900" s="28" t="str">
        <f>IF(記入用!L2900="","",記入用!L2900)</f>
        <v/>
      </c>
      <c r="S2900" s="28" t="str">
        <f>IF(記入用!N2900="","",ROUNDUP(記入用!N2900,1))</f>
        <v/>
      </c>
      <c r="U2900" s="28" t="str">
        <f>IF(記入用!O2900="","",ROUNDDOWN(記入用!O2900,0))</f>
        <v/>
      </c>
      <c r="W2900" s="28" t="str">
        <f>IF(記入用!P2900="","",ROUNDDOWN(記入用!P2900,0))</f>
        <v/>
      </c>
    </row>
    <row r="2901" spans="1:23">
      <c r="A2901" s="28" t="str">
        <f>IF(記入用!A2901="","",記入用!A2901)</f>
        <v/>
      </c>
      <c r="B2901" s="28" t="str">
        <f>IF(記入用!B2901="","",記入用!B2901)</f>
        <v/>
      </c>
      <c r="C2901" s="28" t="str">
        <f>IF(記入用!C2901="","",記入用!C2901)</f>
        <v/>
      </c>
      <c r="D2901" s="28" t="str">
        <f>IF(記入用!D2901="","",記入用!D2901)</f>
        <v/>
      </c>
      <c r="E2901" s="28" t="str">
        <f>IF(記入用!E2901="","",記入用!E2901)</f>
        <v/>
      </c>
      <c r="F2901" s="28" t="str">
        <f>IF(記入用!F2901="","",記入用!F2901)</f>
        <v/>
      </c>
      <c r="G2901" s="28" t="str">
        <f>IF(OR(記入用!G2901=0,記入用!H2901=0),"",ROUND((記入用!G2901+記入用!H2901)/2,0))</f>
        <v/>
      </c>
      <c r="I2901" s="28" t="str">
        <f>IF(記入用!I2901="","",記入用!I2901)</f>
        <v/>
      </c>
      <c r="K2901" s="28" t="str">
        <f>IF(記入用!J2901="","",ROUNDDOWN(記入用!J2901,0))</f>
        <v/>
      </c>
      <c r="M2901" s="28" t="str">
        <f>IF(記入用!K2901="","",記入用!K2901)</f>
        <v/>
      </c>
      <c r="O2901" s="28" t="str">
        <f>IF(記入用!M2901="","",記入用!M2901)</f>
        <v/>
      </c>
      <c r="Q2901" s="28" t="str">
        <f>IF(記入用!L2901="","",記入用!L2901)</f>
        <v/>
      </c>
      <c r="S2901" s="28" t="str">
        <f>IF(記入用!N2901="","",ROUNDUP(記入用!N2901,1))</f>
        <v/>
      </c>
      <c r="U2901" s="28" t="str">
        <f>IF(記入用!O2901="","",ROUNDDOWN(記入用!O2901,0))</f>
        <v/>
      </c>
      <c r="W2901" s="28" t="str">
        <f>IF(記入用!P2901="","",ROUNDDOWN(記入用!P2901,0))</f>
        <v/>
      </c>
    </row>
    <row r="2902" spans="1:23">
      <c r="A2902" s="28" t="str">
        <f>IF(記入用!A2902="","",記入用!A2902)</f>
        <v/>
      </c>
      <c r="B2902" s="28" t="str">
        <f>IF(記入用!B2902="","",記入用!B2902)</f>
        <v/>
      </c>
      <c r="C2902" s="28" t="str">
        <f>IF(記入用!C2902="","",記入用!C2902)</f>
        <v/>
      </c>
      <c r="D2902" s="28" t="str">
        <f>IF(記入用!D2902="","",記入用!D2902)</f>
        <v/>
      </c>
      <c r="E2902" s="28" t="str">
        <f>IF(記入用!E2902="","",記入用!E2902)</f>
        <v/>
      </c>
      <c r="F2902" s="28" t="str">
        <f>IF(記入用!F2902="","",記入用!F2902)</f>
        <v/>
      </c>
      <c r="G2902" s="28" t="str">
        <f>IF(OR(記入用!G2902=0,記入用!H2902=0),"",ROUND((記入用!G2902+記入用!H2902)/2,0))</f>
        <v/>
      </c>
      <c r="I2902" s="28" t="str">
        <f>IF(記入用!I2902="","",記入用!I2902)</f>
        <v/>
      </c>
      <c r="K2902" s="28" t="str">
        <f>IF(記入用!J2902="","",ROUNDDOWN(記入用!J2902,0))</f>
        <v/>
      </c>
      <c r="M2902" s="28" t="str">
        <f>IF(記入用!K2902="","",記入用!K2902)</f>
        <v/>
      </c>
      <c r="O2902" s="28" t="str">
        <f>IF(記入用!M2902="","",記入用!M2902)</f>
        <v/>
      </c>
      <c r="Q2902" s="28" t="str">
        <f>IF(記入用!L2902="","",記入用!L2902)</f>
        <v/>
      </c>
      <c r="S2902" s="28" t="str">
        <f>IF(記入用!N2902="","",ROUNDUP(記入用!N2902,1))</f>
        <v/>
      </c>
      <c r="U2902" s="28" t="str">
        <f>IF(記入用!O2902="","",ROUNDDOWN(記入用!O2902,0))</f>
        <v/>
      </c>
      <c r="W2902" s="28" t="str">
        <f>IF(記入用!P2902="","",ROUNDDOWN(記入用!P2902,0))</f>
        <v/>
      </c>
    </row>
    <row r="2903" spans="1:23">
      <c r="A2903" s="28" t="str">
        <f>IF(記入用!A2903="","",記入用!A2903)</f>
        <v/>
      </c>
      <c r="B2903" s="28" t="str">
        <f>IF(記入用!B2903="","",記入用!B2903)</f>
        <v/>
      </c>
      <c r="C2903" s="28" t="str">
        <f>IF(記入用!C2903="","",記入用!C2903)</f>
        <v/>
      </c>
      <c r="D2903" s="28" t="str">
        <f>IF(記入用!D2903="","",記入用!D2903)</f>
        <v/>
      </c>
      <c r="E2903" s="28" t="str">
        <f>IF(記入用!E2903="","",記入用!E2903)</f>
        <v/>
      </c>
      <c r="F2903" s="28" t="str">
        <f>IF(記入用!F2903="","",記入用!F2903)</f>
        <v/>
      </c>
      <c r="G2903" s="28" t="str">
        <f>IF(OR(記入用!G2903=0,記入用!H2903=0),"",ROUND((記入用!G2903+記入用!H2903)/2,0))</f>
        <v/>
      </c>
      <c r="I2903" s="28" t="str">
        <f>IF(記入用!I2903="","",記入用!I2903)</f>
        <v/>
      </c>
      <c r="K2903" s="28" t="str">
        <f>IF(記入用!J2903="","",ROUNDDOWN(記入用!J2903,0))</f>
        <v/>
      </c>
      <c r="M2903" s="28" t="str">
        <f>IF(記入用!K2903="","",記入用!K2903)</f>
        <v/>
      </c>
      <c r="O2903" s="28" t="str">
        <f>IF(記入用!M2903="","",記入用!M2903)</f>
        <v/>
      </c>
      <c r="Q2903" s="28" t="str">
        <f>IF(記入用!L2903="","",記入用!L2903)</f>
        <v/>
      </c>
      <c r="S2903" s="28" t="str">
        <f>IF(記入用!N2903="","",ROUNDUP(記入用!N2903,1))</f>
        <v/>
      </c>
      <c r="U2903" s="28" t="str">
        <f>IF(記入用!O2903="","",ROUNDDOWN(記入用!O2903,0))</f>
        <v/>
      </c>
      <c r="W2903" s="28" t="str">
        <f>IF(記入用!P2903="","",ROUNDDOWN(記入用!P2903,0))</f>
        <v/>
      </c>
    </row>
    <row r="2904" spans="1:23">
      <c r="A2904" s="28" t="str">
        <f>IF(記入用!A2904="","",記入用!A2904)</f>
        <v/>
      </c>
      <c r="B2904" s="28" t="str">
        <f>IF(記入用!B2904="","",記入用!B2904)</f>
        <v/>
      </c>
      <c r="C2904" s="28" t="str">
        <f>IF(記入用!C2904="","",記入用!C2904)</f>
        <v/>
      </c>
      <c r="D2904" s="28" t="str">
        <f>IF(記入用!D2904="","",記入用!D2904)</f>
        <v/>
      </c>
      <c r="E2904" s="28" t="str">
        <f>IF(記入用!E2904="","",記入用!E2904)</f>
        <v/>
      </c>
      <c r="F2904" s="28" t="str">
        <f>IF(記入用!F2904="","",記入用!F2904)</f>
        <v/>
      </c>
      <c r="G2904" s="28" t="str">
        <f>IF(OR(記入用!G2904=0,記入用!H2904=0),"",ROUND((記入用!G2904+記入用!H2904)/2,0))</f>
        <v/>
      </c>
      <c r="I2904" s="28" t="str">
        <f>IF(記入用!I2904="","",記入用!I2904)</f>
        <v/>
      </c>
      <c r="K2904" s="28" t="str">
        <f>IF(記入用!J2904="","",ROUNDDOWN(記入用!J2904,0))</f>
        <v/>
      </c>
      <c r="M2904" s="28" t="str">
        <f>IF(記入用!K2904="","",記入用!K2904)</f>
        <v/>
      </c>
      <c r="O2904" s="28" t="str">
        <f>IF(記入用!M2904="","",記入用!M2904)</f>
        <v/>
      </c>
      <c r="Q2904" s="28" t="str">
        <f>IF(記入用!L2904="","",記入用!L2904)</f>
        <v/>
      </c>
      <c r="S2904" s="28" t="str">
        <f>IF(記入用!N2904="","",ROUNDUP(記入用!N2904,1))</f>
        <v/>
      </c>
      <c r="U2904" s="28" t="str">
        <f>IF(記入用!O2904="","",ROUNDDOWN(記入用!O2904,0))</f>
        <v/>
      </c>
      <c r="W2904" s="28" t="str">
        <f>IF(記入用!P2904="","",ROUNDDOWN(記入用!P2904,0))</f>
        <v/>
      </c>
    </row>
    <row r="2905" spans="1:23">
      <c r="A2905" s="28" t="str">
        <f>IF(記入用!A2905="","",記入用!A2905)</f>
        <v/>
      </c>
      <c r="B2905" s="28" t="str">
        <f>IF(記入用!B2905="","",記入用!B2905)</f>
        <v/>
      </c>
      <c r="C2905" s="28" t="str">
        <f>IF(記入用!C2905="","",記入用!C2905)</f>
        <v/>
      </c>
      <c r="D2905" s="28" t="str">
        <f>IF(記入用!D2905="","",記入用!D2905)</f>
        <v/>
      </c>
      <c r="E2905" s="28" t="str">
        <f>IF(記入用!E2905="","",記入用!E2905)</f>
        <v/>
      </c>
      <c r="F2905" s="28" t="str">
        <f>IF(記入用!F2905="","",記入用!F2905)</f>
        <v/>
      </c>
      <c r="G2905" s="28" t="str">
        <f>IF(OR(記入用!G2905=0,記入用!H2905=0),"",ROUND((記入用!G2905+記入用!H2905)/2,0))</f>
        <v/>
      </c>
      <c r="I2905" s="28" t="str">
        <f>IF(記入用!I2905="","",記入用!I2905)</f>
        <v/>
      </c>
      <c r="K2905" s="28" t="str">
        <f>IF(記入用!J2905="","",ROUNDDOWN(記入用!J2905,0))</f>
        <v/>
      </c>
      <c r="M2905" s="28" t="str">
        <f>IF(記入用!K2905="","",記入用!K2905)</f>
        <v/>
      </c>
      <c r="O2905" s="28" t="str">
        <f>IF(記入用!M2905="","",記入用!M2905)</f>
        <v/>
      </c>
      <c r="Q2905" s="28" t="str">
        <f>IF(記入用!L2905="","",記入用!L2905)</f>
        <v/>
      </c>
      <c r="S2905" s="28" t="str">
        <f>IF(記入用!N2905="","",ROUNDUP(記入用!N2905,1))</f>
        <v/>
      </c>
      <c r="U2905" s="28" t="str">
        <f>IF(記入用!O2905="","",ROUNDDOWN(記入用!O2905,0))</f>
        <v/>
      </c>
      <c r="W2905" s="28" t="str">
        <f>IF(記入用!P2905="","",ROUNDDOWN(記入用!P2905,0))</f>
        <v/>
      </c>
    </row>
    <row r="2906" spans="1:23">
      <c r="A2906" s="28" t="str">
        <f>IF(記入用!A2906="","",記入用!A2906)</f>
        <v/>
      </c>
      <c r="B2906" s="28" t="str">
        <f>IF(記入用!B2906="","",記入用!B2906)</f>
        <v/>
      </c>
      <c r="C2906" s="28" t="str">
        <f>IF(記入用!C2906="","",記入用!C2906)</f>
        <v/>
      </c>
      <c r="D2906" s="28" t="str">
        <f>IF(記入用!D2906="","",記入用!D2906)</f>
        <v/>
      </c>
      <c r="E2906" s="28" t="str">
        <f>IF(記入用!E2906="","",記入用!E2906)</f>
        <v/>
      </c>
      <c r="F2906" s="28" t="str">
        <f>IF(記入用!F2906="","",記入用!F2906)</f>
        <v/>
      </c>
      <c r="G2906" s="28" t="str">
        <f>IF(OR(記入用!G2906=0,記入用!H2906=0),"",ROUND((記入用!G2906+記入用!H2906)/2,0))</f>
        <v/>
      </c>
      <c r="I2906" s="28" t="str">
        <f>IF(記入用!I2906="","",記入用!I2906)</f>
        <v/>
      </c>
      <c r="K2906" s="28" t="str">
        <f>IF(記入用!J2906="","",ROUNDDOWN(記入用!J2906,0))</f>
        <v/>
      </c>
      <c r="M2906" s="28" t="str">
        <f>IF(記入用!K2906="","",記入用!K2906)</f>
        <v/>
      </c>
      <c r="O2906" s="28" t="str">
        <f>IF(記入用!M2906="","",記入用!M2906)</f>
        <v/>
      </c>
      <c r="Q2906" s="28" t="str">
        <f>IF(記入用!L2906="","",記入用!L2906)</f>
        <v/>
      </c>
      <c r="S2906" s="28" t="str">
        <f>IF(記入用!N2906="","",ROUNDUP(記入用!N2906,1))</f>
        <v/>
      </c>
      <c r="U2906" s="28" t="str">
        <f>IF(記入用!O2906="","",ROUNDDOWN(記入用!O2906,0))</f>
        <v/>
      </c>
      <c r="W2906" s="28" t="str">
        <f>IF(記入用!P2906="","",ROUNDDOWN(記入用!P2906,0))</f>
        <v/>
      </c>
    </row>
    <row r="2907" spans="1:23">
      <c r="A2907" s="28" t="str">
        <f>IF(記入用!A2907="","",記入用!A2907)</f>
        <v/>
      </c>
      <c r="B2907" s="28" t="str">
        <f>IF(記入用!B2907="","",記入用!B2907)</f>
        <v/>
      </c>
      <c r="C2907" s="28" t="str">
        <f>IF(記入用!C2907="","",記入用!C2907)</f>
        <v/>
      </c>
      <c r="D2907" s="28" t="str">
        <f>IF(記入用!D2907="","",記入用!D2907)</f>
        <v/>
      </c>
      <c r="E2907" s="28" t="str">
        <f>IF(記入用!E2907="","",記入用!E2907)</f>
        <v/>
      </c>
      <c r="F2907" s="28" t="str">
        <f>IF(記入用!F2907="","",記入用!F2907)</f>
        <v/>
      </c>
      <c r="G2907" s="28" t="str">
        <f>IF(OR(記入用!G2907=0,記入用!H2907=0),"",ROUND((記入用!G2907+記入用!H2907)/2,0))</f>
        <v/>
      </c>
      <c r="I2907" s="28" t="str">
        <f>IF(記入用!I2907="","",記入用!I2907)</f>
        <v/>
      </c>
      <c r="K2907" s="28" t="str">
        <f>IF(記入用!J2907="","",ROUNDDOWN(記入用!J2907,0))</f>
        <v/>
      </c>
      <c r="M2907" s="28" t="str">
        <f>IF(記入用!K2907="","",記入用!K2907)</f>
        <v/>
      </c>
      <c r="O2907" s="28" t="str">
        <f>IF(記入用!M2907="","",記入用!M2907)</f>
        <v/>
      </c>
      <c r="Q2907" s="28" t="str">
        <f>IF(記入用!L2907="","",記入用!L2907)</f>
        <v/>
      </c>
      <c r="S2907" s="28" t="str">
        <f>IF(記入用!N2907="","",ROUNDUP(記入用!N2907,1))</f>
        <v/>
      </c>
      <c r="U2907" s="28" t="str">
        <f>IF(記入用!O2907="","",ROUNDDOWN(記入用!O2907,0))</f>
        <v/>
      </c>
      <c r="W2907" s="28" t="str">
        <f>IF(記入用!P2907="","",ROUNDDOWN(記入用!P2907,0))</f>
        <v/>
      </c>
    </row>
    <row r="2908" spans="1:23">
      <c r="A2908" s="28" t="str">
        <f>IF(記入用!A2908="","",記入用!A2908)</f>
        <v/>
      </c>
      <c r="B2908" s="28" t="str">
        <f>IF(記入用!B2908="","",記入用!B2908)</f>
        <v/>
      </c>
      <c r="C2908" s="28" t="str">
        <f>IF(記入用!C2908="","",記入用!C2908)</f>
        <v/>
      </c>
      <c r="D2908" s="28" t="str">
        <f>IF(記入用!D2908="","",記入用!D2908)</f>
        <v/>
      </c>
      <c r="E2908" s="28" t="str">
        <f>IF(記入用!E2908="","",記入用!E2908)</f>
        <v/>
      </c>
      <c r="F2908" s="28" t="str">
        <f>IF(記入用!F2908="","",記入用!F2908)</f>
        <v/>
      </c>
      <c r="G2908" s="28" t="str">
        <f>IF(OR(記入用!G2908=0,記入用!H2908=0),"",ROUND((記入用!G2908+記入用!H2908)/2,0))</f>
        <v/>
      </c>
      <c r="I2908" s="28" t="str">
        <f>IF(記入用!I2908="","",記入用!I2908)</f>
        <v/>
      </c>
      <c r="K2908" s="28" t="str">
        <f>IF(記入用!J2908="","",ROUNDDOWN(記入用!J2908,0))</f>
        <v/>
      </c>
      <c r="M2908" s="28" t="str">
        <f>IF(記入用!K2908="","",記入用!K2908)</f>
        <v/>
      </c>
      <c r="O2908" s="28" t="str">
        <f>IF(記入用!M2908="","",記入用!M2908)</f>
        <v/>
      </c>
      <c r="Q2908" s="28" t="str">
        <f>IF(記入用!L2908="","",記入用!L2908)</f>
        <v/>
      </c>
      <c r="S2908" s="28" t="str">
        <f>IF(記入用!N2908="","",ROUNDUP(記入用!N2908,1))</f>
        <v/>
      </c>
      <c r="U2908" s="28" t="str">
        <f>IF(記入用!O2908="","",ROUNDDOWN(記入用!O2908,0))</f>
        <v/>
      </c>
      <c r="W2908" s="28" t="str">
        <f>IF(記入用!P2908="","",ROUNDDOWN(記入用!P2908,0))</f>
        <v/>
      </c>
    </row>
    <row r="2909" spans="1:23">
      <c r="A2909" s="28" t="str">
        <f>IF(記入用!A2909="","",記入用!A2909)</f>
        <v/>
      </c>
      <c r="B2909" s="28" t="str">
        <f>IF(記入用!B2909="","",記入用!B2909)</f>
        <v/>
      </c>
      <c r="C2909" s="28" t="str">
        <f>IF(記入用!C2909="","",記入用!C2909)</f>
        <v/>
      </c>
      <c r="D2909" s="28" t="str">
        <f>IF(記入用!D2909="","",記入用!D2909)</f>
        <v/>
      </c>
      <c r="E2909" s="28" t="str">
        <f>IF(記入用!E2909="","",記入用!E2909)</f>
        <v/>
      </c>
      <c r="F2909" s="28" t="str">
        <f>IF(記入用!F2909="","",記入用!F2909)</f>
        <v/>
      </c>
      <c r="G2909" s="28" t="str">
        <f>IF(OR(記入用!G2909=0,記入用!H2909=0),"",ROUND((記入用!G2909+記入用!H2909)/2,0))</f>
        <v/>
      </c>
      <c r="I2909" s="28" t="str">
        <f>IF(記入用!I2909="","",記入用!I2909)</f>
        <v/>
      </c>
      <c r="K2909" s="28" t="str">
        <f>IF(記入用!J2909="","",ROUNDDOWN(記入用!J2909,0))</f>
        <v/>
      </c>
      <c r="M2909" s="28" t="str">
        <f>IF(記入用!K2909="","",記入用!K2909)</f>
        <v/>
      </c>
      <c r="O2909" s="28" t="str">
        <f>IF(記入用!M2909="","",記入用!M2909)</f>
        <v/>
      </c>
      <c r="Q2909" s="28" t="str">
        <f>IF(記入用!L2909="","",記入用!L2909)</f>
        <v/>
      </c>
      <c r="S2909" s="28" t="str">
        <f>IF(記入用!N2909="","",ROUNDUP(記入用!N2909,1))</f>
        <v/>
      </c>
      <c r="U2909" s="28" t="str">
        <f>IF(記入用!O2909="","",ROUNDDOWN(記入用!O2909,0))</f>
        <v/>
      </c>
      <c r="W2909" s="28" t="str">
        <f>IF(記入用!P2909="","",ROUNDDOWN(記入用!P2909,0))</f>
        <v/>
      </c>
    </row>
    <row r="2910" spans="1:23">
      <c r="A2910" s="28" t="str">
        <f>IF(記入用!A2910="","",記入用!A2910)</f>
        <v/>
      </c>
      <c r="B2910" s="28" t="str">
        <f>IF(記入用!B2910="","",記入用!B2910)</f>
        <v/>
      </c>
      <c r="C2910" s="28" t="str">
        <f>IF(記入用!C2910="","",記入用!C2910)</f>
        <v/>
      </c>
      <c r="D2910" s="28" t="str">
        <f>IF(記入用!D2910="","",記入用!D2910)</f>
        <v/>
      </c>
      <c r="E2910" s="28" t="str">
        <f>IF(記入用!E2910="","",記入用!E2910)</f>
        <v/>
      </c>
      <c r="F2910" s="28" t="str">
        <f>IF(記入用!F2910="","",記入用!F2910)</f>
        <v/>
      </c>
      <c r="G2910" s="28" t="str">
        <f>IF(OR(記入用!G2910=0,記入用!H2910=0),"",ROUND((記入用!G2910+記入用!H2910)/2,0))</f>
        <v/>
      </c>
      <c r="I2910" s="28" t="str">
        <f>IF(記入用!I2910="","",記入用!I2910)</f>
        <v/>
      </c>
      <c r="K2910" s="28" t="str">
        <f>IF(記入用!J2910="","",ROUNDDOWN(記入用!J2910,0))</f>
        <v/>
      </c>
      <c r="M2910" s="28" t="str">
        <f>IF(記入用!K2910="","",記入用!K2910)</f>
        <v/>
      </c>
      <c r="O2910" s="28" t="str">
        <f>IF(記入用!M2910="","",記入用!M2910)</f>
        <v/>
      </c>
      <c r="Q2910" s="28" t="str">
        <f>IF(記入用!L2910="","",記入用!L2910)</f>
        <v/>
      </c>
      <c r="S2910" s="28" t="str">
        <f>IF(記入用!N2910="","",ROUNDUP(記入用!N2910,1))</f>
        <v/>
      </c>
      <c r="U2910" s="28" t="str">
        <f>IF(記入用!O2910="","",ROUNDDOWN(記入用!O2910,0))</f>
        <v/>
      </c>
      <c r="W2910" s="28" t="str">
        <f>IF(記入用!P2910="","",ROUNDDOWN(記入用!P2910,0))</f>
        <v/>
      </c>
    </row>
    <row r="2911" spans="1:23">
      <c r="A2911" s="28" t="str">
        <f>IF(記入用!A2911="","",記入用!A2911)</f>
        <v/>
      </c>
      <c r="B2911" s="28" t="str">
        <f>IF(記入用!B2911="","",記入用!B2911)</f>
        <v/>
      </c>
      <c r="C2911" s="28" t="str">
        <f>IF(記入用!C2911="","",記入用!C2911)</f>
        <v/>
      </c>
      <c r="D2911" s="28" t="str">
        <f>IF(記入用!D2911="","",記入用!D2911)</f>
        <v/>
      </c>
      <c r="E2911" s="28" t="str">
        <f>IF(記入用!E2911="","",記入用!E2911)</f>
        <v/>
      </c>
      <c r="F2911" s="28" t="str">
        <f>IF(記入用!F2911="","",記入用!F2911)</f>
        <v/>
      </c>
      <c r="G2911" s="28" t="str">
        <f>IF(OR(記入用!G2911=0,記入用!H2911=0),"",ROUND((記入用!G2911+記入用!H2911)/2,0))</f>
        <v/>
      </c>
      <c r="I2911" s="28" t="str">
        <f>IF(記入用!I2911="","",記入用!I2911)</f>
        <v/>
      </c>
      <c r="K2911" s="28" t="str">
        <f>IF(記入用!J2911="","",ROUNDDOWN(記入用!J2911,0))</f>
        <v/>
      </c>
      <c r="M2911" s="28" t="str">
        <f>IF(記入用!K2911="","",記入用!K2911)</f>
        <v/>
      </c>
      <c r="O2911" s="28" t="str">
        <f>IF(記入用!M2911="","",記入用!M2911)</f>
        <v/>
      </c>
      <c r="Q2911" s="28" t="str">
        <f>IF(記入用!L2911="","",記入用!L2911)</f>
        <v/>
      </c>
      <c r="S2911" s="28" t="str">
        <f>IF(記入用!N2911="","",ROUNDUP(記入用!N2911,1))</f>
        <v/>
      </c>
      <c r="U2911" s="28" t="str">
        <f>IF(記入用!O2911="","",ROUNDDOWN(記入用!O2911,0))</f>
        <v/>
      </c>
      <c r="W2911" s="28" t="str">
        <f>IF(記入用!P2911="","",ROUNDDOWN(記入用!P2911,0))</f>
        <v/>
      </c>
    </row>
    <row r="2912" spans="1:23">
      <c r="A2912" s="28" t="str">
        <f>IF(記入用!A2912="","",記入用!A2912)</f>
        <v/>
      </c>
      <c r="B2912" s="28" t="str">
        <f>IF(記入用!B2912="","",記入用!B2912)</f>
        <v/>
      </c>
      <c r="C2912" s="28" t="str">
        <f>IF(記入用!C2912="","",記入用!C2912)</f>
        <v/>
      </c>
      <c r="D2912" s="28" t="str">
        <f>IF(記入用!D2912="","",記入用!D2912)</f>
        <v/>
      </c>
      <c r="E2912" s="28" t="str">
        <f>IF(記入用!E2912="","",記入用!E2912)</f>
        <v/>
      </c>
      <c r="F2912" s="28" t="str">
        <f>IF(記入用!F2912="","",記入用!F2912)</f>
        <v/>
      </c>
      <c r="G2912" s="28" t="str">
        <f>IF(OR(記入用!G2912=0,記入用!H2912=0),"",ROUND((記入用!G2912+記入用!H2912)/2,0))</f>
        <v/>
      </c>
      <c r="I2912" s="28" t="str">
        <f>IF(記入用!I2912="","",記入用!I2912)</f>
        <v/>
      </c>
      <c r="K2912" s="28" t="str">
        <f>IF(記入用!J2912="","",ROUNDDOWN(記入用!J2912,0))</f>
        <v/>
      </c>
      <c r="M2912" s="28" t="str">
        <f>IF(記入用!K2912="","",記入用!K2912)</f>
        <v/>
      </c>
      <c r="O2912" s="28" t="str">
        <f>IF(記入用!M2912="","",記入用!M2912)</f>
        <v/>
      </c>
      <c r="Q2912" s="28" t="str">
        <f>IF(記入用!L2912="","",記入用!L2912)</f>
        <v/>
      </c>
      <c r="S2912" s="28" t="str">
        <f>IF(記入用!N2912="","",ROUNDUP(記入用!N2912,1))</f>
        <v/>
      </c>
      <c r="U2912" s="28" t="str">
        <f>IF(記入用!O2912="","",ROUNDDOWN(記入用!O2912,0))</f>
        <v/>
      </c>
      <c r="W2912" s="28" t="str">
        <f>IF(記入用!P2912="","",ROUNDDOWN(記入用!P2912,0))</f>
        <v/>
      </c>
    </row>
    <row r="2913" spans="1:23">
      <c r="A2913" s="28" t="str">
        <f>IF(記入用!A2913="","",記入用!A2913)</f>
        <v/>
      </c>
      <c r="B2913" s="28" t="str">
        <f>IF(記入用!B2913="","",記入用!B2913)</f>
        <v/>
      </c>
      <c r="C2913" s="28" t="str">
        <f>IF(記入用!C2913="","",記入用!C2913)</f>
        <v/>
      </c>
      <c r="D2913" s="28" t="str">
        <f>IF(記入用!D2913="","",記入用!D2913)</f>
        <v/>
      </c>
      <c r="E2913" s="28" t="str">
        <f>IF(記入用!E2913="","",記入用!E2913)</f>
        <v/>
      </c>
      <c r="F2913" s="28" t="str">
        <f>IF(記入用!F2913="","",記入用!F2913)</f>
        <v/>
      </c>
      <c r="G2913" s="28" t="str">
        <f>IF(OR(記入用!G2913=0,記入用!H2913=0),"",ROUND((記入用!G2913+記入用!H2913)/2,0))</f>
        <v/>
      </c>
      <c r="I2913" s="28" t="str">
        <f>IF(記入用!I2913="","",記入用!I2913)</f>
        <v/>
      </c>
      <c r="K2913" s="28" t="str">
        <f>IF(記入用!J2913="","",ROUNDDOWN(記入用!J2913,0))</f>
        <v/>
      </c>
      <c r="M2913" s="28" t="str">
        <f>IF(記入用!K2913="","",記入用!K2913)</f>
        <v/>
      </c>
      <c r="O2913" s="28" t="str">
        <f>IF(記入用!M2913="","",記入用!M2913)</f>
        <v/>
      </c>
      <c r="Q2913" s="28" t="str">
        <f>IF(記入用!L2913="","",記入用!L2913)</f>
        <v/>
      </c>
      <c r="S2913" s="28" t="str">
        <f>IF(記入用!N2913="","",ROUNDUP(記入用!N2913,1))</f>
        <v/>
      </c>
      <c r="U2913" s="28" t="str">
        <f>IF(記入用!O2913="","",ROUNDDOWN(記入用!O2913,0))</f>
        <v/>
      </c>
      <c r="W2913" s="28" t="str">
        <f>IF(記入用!P2913="","",ROUNDDOWN(記入用!P2913,0))</f>
        <v/>
      </c>
    </row>
    <row r="2914" spans="1:23">
      <c r="A2914" s="28" t="str">
        <f>IF(記入用!A2914="","",記入用!A2914)</f>
        <v/>
      </c>
      <c r="B2914" s="28" t="str">
        <f>IF(記入用!B2914="","",記入用!B2914)</f>
        <v/>
      </c>
      <c r="C2914" s="28" t="str">
        <f>IF(記入用!C2914="","",記入用!C2914)</f>
        <v/>
      </c>
      <c r="D2914" s="28" t="str">
        <f>IF(記入用!D2914="","",記入用!D2914)</f>
        <v/>
      </c>
      <c r="E2914" s="28" t="str">
        <f>IF(記入用!E2914="","",記入用!E2914)</f>
        <v/>
      </c>
      <c r="F2914" s="28" t="str">
        <f>IF(記入用!F2914="","",記入用!F2914)</f>
        <v/>
      </c>
      <c r="G2914" s="28" t="str">
        <f>IF(OR(記入用!G2914=0,記入用!H2914=0),"",ROUND((記入用!G2914+記入用!H2914)/2,0))</f>
        <v/>
      </c>
      <c r="I2914" s="28" t="str">
        <f>IF(記入用!I2914="","",記入用!I2914)</f>
        <v/>
      </c>
      <c r="K2914" s="28" t="str">
        <f>IF(記入用!J2914="","",ROUNDDOWN(記入用!J2914,0))</f>
        <v/>
      </c>
      <c r="M2914" s="28" t="str">
        <f>IF(記入用!K2914="","",記入用!K2914)</f>
        <v/>
      </c>
      <c r="O2914" s="28" t="str">
        <f>IF(記入用!M2914="","",記入用!M2914)</f>
        <v/>
      </c>
      <c r="Q2914" s="28" t="str">
        <f>IF(記入用!L2914="","",記入用!L2914)</f>
        <v/>
      </c>
      <c r="S2914" s="28" t="str">
        <f>IF(記入用!N2914="","",ROUNDUP(記入用!N2914,1))</f>
        <v/>
      </c>
      <c r="U2914" s="28" t="str">
        <f>IF(記入用!O2914="","",ROUNDDOWN(記入用!O2914,0))</f>
        <v/>
      </c>
      <c r="W2914" s="28" t="str">
        <f>IF(記入用!P2914="","",ROUNDDOWN(記入用!P2914,0))</f>
        <v/>
      </c>
    </row>
    <row r="2915" spans="1:23">
      <c r="A2915" s="28" t="str">
        <f>IF(記入用!A2915="","",記入用!A2915)</f>
        <v/>
      </c>
      <c r="B2915" s="28" t="str">
        <f>IF(記入用!B2915="","",記入用!B2915)</f>
        <v/>
      </c>
      <c r="C2915" s="28" t="str">
        <f>IF(記入用!C2915="","",記入用!C2915)</f>
        <v/>
      </c>
      <c r="D2915" s="28" t="str">
        <f>IF(記入用!D2915="","",記入用!D2915)</f>
        <v/>
      </c>
      <c r="E2915" s="28" t="str">
        <f>IF(記入用!E2915="","",記入用!E2915)</f>
        <v/>
      </c>
      <c r="F2915" s="28" t="str">
        <f>IF(記入用!F2915="","",記入用!F2915)</f>
        <v/>
      </c>
      <c r="G2915" s="28" t="str">
        <f>IF(OR(記入用!G2915=0,記入用!H2915=0),"",ROUND((記入用!G2915+記入用!H2915)/2,0))</f>
        <v/>
      </c>
      <c r="I2915" s="28" t="str">
        <f>IF(記入用!I2915="","",記入用!I2915)</f>
        <v/>
      </c>
      <c r="K2915" s="28" t="str">
        <f>IF(記入用!J2915="","",ROUNDDOWN(記入用!J2915,0))</f>
        <v/>
      </c>
      <c r="M2915" s="28" t="str">
        <f>IF(記入用!K2915="","",記入用!K2915)</f>
        <v/>
      </c>
      <c r="O2915" s="28" t="str">
        <f>IF(記入用!M2915="","",記入用!M2915)</f>
        <v/>
      </c>
      <c r="Q2915" s="28" t="str">
        <f>IF(記入用!L2915="","",記入用!L2915)</f>
        <v/>
      </c>
      <c r="S2915" s="28" t="str">
        <f>IF(記入用!N2915="","",ROUNDUP(記入用!N2915,1))</f>
        <v/>
      </c>
      <c r="U2915" s="28" t="str">
        <f>IF(記入用!O2915="","",ROUNDDOWN(記入用!O2915,0))</f>
        <v/>
      </c>
      <c r="W2915" s="28" t="str">
        <f>IF(記入用!P2915="","",ROUNDDOWN(記入用!P2915,0))</f>
        <v/>
      </c>
    </row>
    <row r="2916" spans="1:23">
      <c r="A2916" s="28" t="str">
        <f>IF(記入用!A2916="","",記入用!A2916)</f>
        <v/>
      </c>
      <c r="B2916" s="28" t="str">
        <f>IF(記入用!B2916="","",記入用!B2916)</f>
        <v/>
      </c>
      <c r="C2916" s="28" t="str">
        <f>IF(記入用!C2916="","",記入用!C2916)</f>
        <v/>
      </c>
      <c r="D2916" s="28" t="str">
        <f>IF(記入用!D2916="","",記入用!D2916)</f>
        <v/>
      </c>
      <c r="E2916" s="28" t="str">
        <f>IF(記入用!E2916="","",記入用!E2916)</f>
        <v/>
      </c>
      <c r="F2916" s="28" t="str">
        <f>IF(記入用!F2916="","",記入用!F2916)</f>
        <v/>
      </c>
      <c r="G2916" s="28" t="str">
        <f>IF(OR(記入用!G2916=0,記入用!H2916=0),"",ROUND((記入用!G2916+記入用!H2916)/2,0))</f>
        <v/>
      </c>
      <c r="I2916" s="28" t="str">
        <f>IF(記入用!I2916="","",記入用!I2916)</f>
        <v/>
      </c>
      <c r="K2916" s="28" t="str">
        <f>IF(記入用!J2916="","",ROUNDDOWN(記入用!J2916,0))</f>
        <v/>
      </c>
      <c r="M2916" s="28" t="str">
        <f>IF(記入用!K2916="","",記入用!K2916)</f>
        <v/>
      </c>
      <c r="O2916" s="28" t="str">
        <f>IF(記入用!M2916="","",記入用!M2916)</f>
        <v/>
      </c>
      <c r="Q2916" s="28" t="str">
        <f>IF(記入用!L2916="","",記入用!L2916)</f>
        <v/>
      </c>
      <c r="S2916" s="28" t="str">
        <f>IF(記入用!N2916="","",ROUNDUP(記入用!N2916,1))</f>
        <v/>
      </c>
      <c r="U2916" s="28" t="str">
        <f>IF(記入用!O2916="","",ROUNDDOWN(記入用!O2916,0))</f>
        <v/>
      </c>
      <c r="W2916" s="28" t="str">
        <f>IF(記入用!P2916="","",ROUNDDOWN(記入用!P2916,0))</f>
        <v/>
      </c>
    </row>
    <row r="2917" spans="1:23">
      <c r="A2917" s="28" t="str">
        <f>IF(記入用!A2917="","",記入用!A2917)</f>
        <v/>
      </c>
      <c r="B2917" s="28" t="str">
        <f>IF(記入用!B2917="","",記入用!B2917)</f>
        <v/>
      </c>
      <c r="C2917" s="28" t="str">
        <f>IF(記入用!C2917="","",記入用!C2917)</f>
        <v/>
      </c>
      <c r="D2917" s="28" t="str">
        <f>IF(記入用!D2917="","",記入用!D2917)</f>
        <v/>
      </c>
      <c r="E2917" s="28" t="str">
        <f>IF(記入用!E2917="","",記入用!E2917)</f>
        <v/>
      </c>
      <c r="F2917" s="28" t="str">
        <f>IF(記入用!F2917="","",記入用!F2917)</f>
        <v/>
      </c>
      <c r="G2917" s="28" t="str">
        <f>IF(OR(記入用!G2917=0,記入用!H2917=0),"",ROUND((記入用!G2917+記入用!H2917)/2,0))</f>
        <v/>
      </c>
      <c r="I2917" s="28" t="str">
        <f>IF(記入用!I2917="","",記入用!I2917)</f>
        <v/>
      </c>
      <c r="K2917" s="28" t="str">
        <f>IF(記入用!J2917="","",ROUNDDOWN(記入用!J2917,0))</f>
        <v/>
      </c>
      <c r="M2917" s="28" t="str">
        <f>IF(記入用!K2917="","",記入用!K2917)</f>
        <v/>
      </c>
      <c r="O2917" s="28" t="str">
        <f>IF(記入用!M2917="","",記入用!M2917)</f>
        <v/>
      </c>
      <c r="Q2917" s="28" t="str">
        <f>IF(記入用!L2917="","",記入用!L2917)</f>
        <v/>
      </c>
      <c r="S2917" s="28" t="str">
        <f>IF(記入用!N2917="","",ROUNDUP(記入用!N2917,1))</f>
        <v/>
      </c>
      <c r="U2917" s="28" t="str">
        <f>IF(記入用!O2917="","",ROUNDDOWN(記入用!O2917,0))</f>
        <v/>
      </c>
      <c r="W2917" s="28" t="str">
        <f>IF(記入用!P2917="","",ROUNDDOWN(記入用!P2917,0))</f>
        <v/>
      </c>
    </row>
    <row r="2918" spans="1:23">
      <c r="A2918" s="28" t="str">
        <f>IF(記入用!A2918="","",記入用!A2918)</f>
        <v/>
      </c>
      <c r="B2918" s="28" t="str">
        <f>IF(記入用!B2918="","",記入用!B2918)</f>
        <v/>
      </c>
      <c r="C2918" s="28" t="str">
        <f>IF(記入用!C2918="","",記入用!C2918)</f>
        <v/>
      </c>
      <c r="D2918" s="28" t="str">
        <f>IF(記入用!D2918="","",記入用!D2918)</f>
        <v/>
      </c>
      <c r="E2918" s="28" t="str">
        <f>IF(記入用!E2918="","",記入用!E2918)</f>
        <v/>
      </c>
      <c r="F2918" s="28" t="str">
        <f>IF(記入用!F2918="","",記入用!F2918)</f>
        <v/>
      </c>
      <c r="G2918" s="28" t="str">
        <f>IF(OR(記入用!G2918=0,記入用!H2918=0),"",ROUND((記入用!G2918+記入用!H2918)/2,0))</f>
        <v/>
      </c>
      <c r="I2918" s="28" t="str">
        <f>IF(記入用!I2918="","",記入用!I2918)</f>
        <v/>
      </c>
      <c r="K2918" s="28" t="str">
        <f>IF(記入用!J2918="","",ROUNDDOWN(記入用!J2918,0))</f>
        <v/>
      </c>
      <c r="M2918" s="28" t="str">
        <f>IF(記入用!K2918="","",記入用!K2918)</f>
        <v/>
      </c>
      <c r="O2918" s="28" t="str">
        <f>IF(記入用!M2918="","",記入用!M2918)</f>
        <v/>
      </c>
      <c r="Q2918" s="28" t="str">
        <f>IF(記入用!L2918="","",記入用!L2918)</f>
        <v/>
      </c>
      <c r="S2918" s="28" t="str">
        <f>IF(記入用!N2918="","",ROUNDUP(記入用!N2918,1))</f>
        <v/>
      </c>
      <c r="U2918" s="28" t="str">
        <f>IF(記入用!O2918="","",ROUNDDOWN(記入用!O2918,0))</f>
        <v/>
      </c>
      <c r="W2918" s="28" t="str">
        <f>IF(記入用!P2918="","",ROUNDDOWN(記入用!P2918,0))</f>
        <v/>
      </c>
    </row>
    <row r="2919" spans="1:23">
      <c r="A2919" s="28" t="str">
        <f>IF(記入用!A2919="","",記入用!A2919)</f>
        <v/>
      </c>
      <c r="B2919" s="28" t="str">
        <f>IF(記入用!B2919="","",記入用!B2919)</f>
        <v/>
      </c>
      <c r="C2919" s="28" t="str">
        <f>IF(記入用!C2919="","",記入用!C2919)</f>
        <v/>
      </c>
      <c r="D2919" s="28" t="str">
        <f>IF(記入用!D2919="","",記入用!D2919)</f>
        <v/>
      </c>
      <c r="E2919" s="28" t="str">
        <f>IF(記入用!E2919="","",記入用!E2919)</f>
        <v/>
      </c>
      <c r="F2919" s="28" t="str">
        <f>IF(記入用!F2919="","",記入用!F2919)</f>
        <v/>
      </c>
      <c r="G2919" s="28" t="str">
        <f>IF(OR(記入用!G2919=0,記入用!H2919=0),"",ROUND((記入用!G2919+記入用!H2919)/2,0))</f>
        <v/>
      </c>
      <c r="I2919" s="28" t="str">
        <f>IF(記入用!I2919="","",記入用!I2919)</f>
        <v/>
      </c>
      <c r="K2919" s="28" t="str">
        <f>IF(記入用!J2919="","",ROUNDDOWN(記入用!J2919,0))</f>
        <v/>
      </c>
      <c r="M2919" s="28" t="str">
        <f>IF(記入用!K2919="","",記入用!K2919)</f>
        <v/>
      </c>
      <c r="O2919" s="28" t="str">
        <f>IF(記入用!M2919="","",記入用!M2919)</f>
        <v/>
      </c>
      <c r="Q2919" s="28" t="str">
        <f>IF(記入用!L2919="","",記入用!L2919)</f>
        <v/>
      </c>
      <c r="S2919" s="28" t="str">
        <f>IF(記入用!N2919="","",ROUNDUP(記入用!N2919,1))</f>
        <v/>
      </c>
      <c r="U2919" s="28" t="str">
        <f>IF(記入用!O2919="","",ROUNDDOWN(記入用!O2919,0))</f>
        <v/>
      </c>
      <c r="W2919" s="28" t="str">
        <f>IF(記入用!P2919="","",ROUNDDOWN(記入用!P2919,0))</f>
        <v/>
      </c>
    </row>
    <row r="2920" spans="1:23">
      <c r="A2920" s="28" t="str">
        <f>IF(記入用!A2920="","",記入用!A2920)</f>
        <v/>
      </c>
      <c r="B2920" s="28" t="str">
        <f>IF(記入用!B2920="","",記入用!B2920)</f>
        <v/>
      </c>
      <c r="C2920" s="28" t="str">
        <f>IF(記入用!C2920="","",記入用!C2920)</f>
        <v/>
      </c>
      <c r="D2920" s="28" t="str">
        <f>IF(記入用!D2920="","",記入用!D2920)</f>
        <v/>
      </c>
      <c r="E2920" s="28" t="str">
        <f>IF(記入用!E2920="","",記入用!E2920)</f>
        <v/>
      </c>
      <c r="F2920" s="28" t="str">
        <f>IF(記入用!F2920="","",記入用!F2920)</f>
        <v/>
      </c>
      <c r="G2920" s="28" t="str">
        <f>IF(OR(記入用!G2920=0,記入用!H2920=0),"",ROUND((記入用!G2920+記入用!H2920)/2,0))</f>
        <v/>
      </c>
      <c r="I2920" s="28" t="str">
        <f>IF(記入用!I2920="","",記入用!I2920)</f>
        <v/>
      </c>
      <c r="K2920" s="28" t="str">
        <f>IF(記入用!J2920="","",ROUNDDOWN(記入用!J2920,0))</f>
        <v/>
      </c>
      <c r="M2920" s="28" t="str">
        <f>IF(記入用!K2920="","",記入用!K2920)</f>
        <v/>
      </c>
      <c r="O2920" s="28" t="str">
        <f>IF(記入用!M2920="","",記入用!M2920)</f>
        <v/>
      </c>
      <c r="Q2920" s="28" t="str">
        <f>IF(記入用!L2920="","",記入用!L2920)</f>
        <v/>
      </c>
      <c r="S2920" s="28" t="str">
        <f>IF(記入用!N2920="","",ROUNDUP(記入用!N2920,1))</f>
        <v/>
      </c>
      <c r="U2920" s="28" t="str">
        <f>IF(記入用!O2920="","",ROUNDDOWN(記入用!O2920,0))</f>
        <v/>
      </c>
      <c r="W2920" s="28" t="str">
        <f>IF(記入用!P2920="","",ROUNDDOWN(記入用!P2920,0))</f>
        <v/>
      </c>
    </row>
    <row r="2921" spans="1:23">
      <c r="A2921" s="28" t="str">
        <f>IF(記入用!A2921="","",記入用!A2921)</f>
        <v/>
      </c>
      <c r="B2921" s="28" t="str">
        <f>IF(記入用!B2921="","",記入用!B2921)</f>
        <v/>
      </c>
      <c r="C2921" s="28" t="str">
        <f>IF(記入用!C2921="","",記入用!C2921)</f>
        <v/>
      </c>
      <c r="D2921" s="28" t="str">
        <f>IF(記入用!D2921="","",記入用!D2921)</f>
        <v/>
      </c>
      <c r="E2921" s="28" t="str">
        <f>IF(記入用!E2921="","",記入用!E2921)</f>
        <v/>
      </c>
      <c r="F2921" s="28" t="str">
        <f>IF(記入用!F2921="","",記入用!F2921)</f>
        <v/>
      </c>
      <c r="G2921" s="28" t="str">
        <f>IF(OR(記入用!G2921=0,記入用!H2921=0),"",ROUND((記入用!G2921+記入用!H2921)/2,0))</f>
        <v/>
      </c>
      <c r="I2921" s="28" t="str">
        <f>IF(記入用!I2921="","",記入用!I2921)</f>
        <v/>
      </c>
      <c r="K2921" s="28" t="str">
        <f>IF(記入用!J2921="","",ROUNDDOWN(記入用!J2921,0))</f>
        <v/>
      </c>
      <c r="M2921" s="28" t="str">
        <f>IF(記入用!K2921="","",記入用!K2921)</f>
        <v/>
      </c>
      <c r="O2921" s="28" t="str">
        <f>IF(記入用!M2921="","",記入用!M2921)</f>
        <v/>
      </c>
      <c r="Q2921" s="28" t="str">
        <f>IF(記入用!L2921="","",記入用!L2921)</f>
        <v/>
      </c>
      <c r="S2921" s="28" t="str">
        <f>IF(記入用!N2921="","",ROUNDUP(記入用!N2921,1))</f>
        <v/>
      </c>
      <c r="U2921" s="28" t="str">
        <f>IF(記入用!O2921="","",ROUNDDOWN(記入用!O2921,0))</f>
        <v/>
      </c>
      <c r="W2921" s="28" t="str">
        <f>IF(記入用!P2921="","",ROUNDDOWN(記入用!P2921,0))</f>
        <v/>
      </c>
    </row>
    <row r="2922" spans="1:23">
      <c r="A2922" s="28" t="str">
        <f>IF(記入用!A2922="","",記入用!A2922)</f>
        <v/>
      </c>
      <c r="B2922" s="28" t="str">
        <f>IF(記入用!B2922="","",記入用!B2922)</f>
        <v/>
      </c>
      <c r="C2922" s="28" t="str">
        <f>IF(記入用!C2922="","",記入用!C2922)</f>
        <v/>
      </c>
      <c r="D2922" s="28" t="str">
        <f>IF(記入用!D2922="","",記入用!D2922)</f>
        <v/>
      </c>
      <c r="E2922" s="28" t="str">
        <f>IF(記入用!E2922="","",記入用!E2922)</f>
        <v/>
      </c>
      <c r="F2922" s="28" t="str">
        <f>IF(記入用!F2922="","",記入用!F2922)</f>
        <v/>
      </c>
      <c r="G2922" s="28" t="str">
        <f>IF(OR(記入用!G2922=0,記入用!H2922=0),"",ROUND((記入用!G2922+記入用!H2922)/2,0))</f>
        <v/>
      </c>
      <c r="I2922" s="28" t="str">
        <f>IF(記入用!I2922="","",記入用!I2922)</f>
        <v/>
      </c>
      <c r="K2922" s="28" t="str">
        <f>IF(記入用!J2922="","",ROUNDDOWN(記入用!J2922,0))</f>
        <v/>
      </c>
      <c r="M2922" s="28" t="str">
        <f>IF(記入用!K2922="","",記入用!K2922)</f>
        <v/>
      </c>
      <c r="O2922" s="28" t="str">
        <f>IF(記入用!M2922="","",記入用!M2922)</f>
        <v/>
      </c>
      <c r="Q2922" s="28" t="str">
        <f>IF(記入用!L2922="","",記入用!L2922)</f>
        <v/>
      </c>
      <c r="S2922" s="28" t="str">
        <f>IF(記入用!N2922="","",ROUNDUP(記入用!N2922,1))</f>
        <v/>
      </c>
      <c r="U2922" s="28" t="str">
        <f>IF(記入用!O2922="","",ROUNDDOWN(記入用!O2922,0))</f>
        <v/>
      </c>
      <c r="W2922" s="28" t="str">
        <f>IF(記入用!P2922="","",ROUNDDOWN(記入用!P2922,0))</f>
        <v/>
      </c>
    </row>
    <row r="2923" spans="1:23">
      <c r="A2923" s="28" t="str">
        <f>IF(記入用!A2923="","",記入用!A2923)</f>
        <v/>
      </c>
      <c r="B2923" s="28" t="str">
        <f>IF(記入用!B2923="","",記入用!B2923)</f>
        <v/>
      </c>
      <c r="C2923" s="28" t="str">
        <f>IF(記入用!C2923="","",記入用!C2923)</f>
        <v/>
      </c>
      <c r="D2923" s="28" t="str">
        <f>IF(記入用!D2923="","",記入用!D2923)</f>
        <v/>
      </c>
      <c r="E2923" s="28" t="str">
        <f>IF(記入用!E2923="","",記入用!E2923)</f>
        <v/>
      </c>
      <c r="F2923" s="28" t="str">
        <f>IF(記入用!F2923="","",記入用!F2923)</f>
        <v/>
      </c>
      <c r="G2923" s="28" t="str">
        <f>IF(OR(記入用!G2923=0,記入用!H2923=0),"",ROUND((記入用!G2923+記入用!H2923)/2,0))</f>
        <v/>
      </c>
      <c r="I2923" s="28" t="str">
        <f>IF(記入用!I2923="","",記入用!I2923)</f>
        <v/>
      </c>
      <c r="K2923" s="28" t="str">
        <f>IF(記入用!J2923="","",ROUNDDOWN(記入用!J2923,0))</f>
        <v/>
      </c>
      <c r="M2923" s="28" t="str">
        <f>IF(記入用!K2923="","",記入用!K2923)</f>
        <v/>
      </c>
      <c r="O2923" s="28" t="str">
        <f>IF(記入用!M2923="","",記入用!M2923)</f>
        <v/>
      </c>
      <c r="Q2923" s="28" t="str">
        <f>IF(記入用!L2923="","",記入用!L2923)</f>
        <v/>
      </c>
      <c r="S2923" s="28" t="str">
        <f>IF(記入用!N2923="","",ROUNDUP(記入用!N2923,1))</f>
        <v/>
      </c>
      <c r="U2923" s="28" t="str">
        <f>IF(記入用!O2923="","",ROUNDDOWN(記入用!O2923,0))</f>
        <v/>
      </c>
      <c r="W2923" s="28" t="str">
        <f>IF(記入用!P2923="","",ROUNDDOWN(記入用!P2923,0))</f>
        <v/>
      </c>
    </row>
    <row r="2924" spans="1:23">
      <c r="A2924" s="28" t="str">
        <f>IF(記入用!A2924="","",記入用!A2924)</f>
        <v/>
      </c>
      <c r="B2924" s="28" t="str">
        <f>IF(記入用!B2924="","",記入用!B2924)</f>
        <v/>
      </c>
      <c r="C2924" s="28" t="str">
        <f>IF(記入用!C2924="","",記入用!C2924)</f>
        <v/>
      </c>
      <c r="D2924" s="28" t="str">
        <f>IF(記入用!D2924="","",記入用!D2924)</f>
        <v/>
      </c>
      <c r="E2924" s="28" t="str">
        <f>IF(記入用!E2924="","",記入用!E2924)</f>
        <v/>
      </c>
      <c r="F2924" s="28" t="str">
        <f>IF(記入用!F2924="","",記入用!F2924)</f>
        <v/>
      </c>
      <c r="G2924" s="28" t="str">
        <f>IF(OR(記入用!G2924=0,記入用!H2924=0),"",ROUND((記入用!G2924+記入用!H2924)/2,0))</f>
        <v/>
      </c>
      <c r="I2924" s="28" t="str">
        <f>IF(記入用!I2924="","",記入用!I2924)</f>
        <v/>
      </c>
      <c r="K2924" s="28" t="str">
        <f>IF(記入用!J2924="","",ROUNDDOWN(記入用!J2924,0))</f>
        <v/>
      </c>
      <c r="M2924" s="28" t="str">
        <f>IF(記入用!K2924="","",記入用!K2924)</f>
        <v/>
      </c>
      <c r="O2924" s="28" t="str">
        <f>IF(記入用!M2924="","",記入用!M2924)</f>
        <v/>
      </c>
      <c r="Q2924" s="28" t="str">
        <f>IF(記入用!L2924="","",記入用!L2924)</f>
        <v/>
      </c>
      <c r="S2924" s="28" t="str">
        <f>IF(記入用!N2924="","",ROUNDUP(記入用!N2924,1))</f>
        <v/>
      </c>
      <c r="U2924" s="28" t="str">
        <f>IF(記入用!O2924="","",ROUNDDOWN(記入用!O2924,0))</f>
        <v/>
      </c>
      <c r="W2924" s="28" t="str">
        <f>IF(記入用!P2924="","",ROUNDDOWN(記入用!P2924,0))</f>
        <v/>
      </c>
    </row>
    <row r="2925" spans="1:23">
      <c r="A2925" s="28" t="str">
        <f>IF(記入用!A2925="","",記入用!A2925)</f>
        <v/>
      </c>
      <c r="B2925" s="28" t="str">
        <f>IF(記入用!B2925="","",記入用!B2925)</f>
        <v/>
      </c>
      <c r="C2925" s="28" t="str">
        <f>IF(記入用!C2925="","",記入用!C2925)</f>
        <v/>
      </c>
      <c r="D2925" s="28" t="str">
        <f>IF(記入用!D2925="","",記入用!D2925)</f>
        <v/>
      </c>
      <c r="E2925" s="28" t="str">
        <f>IF(記入用!E2925="","",記入用!E2925)</f>
        <v/>
      </c>
      <c r="F2925" s="28" t="str">
        <f>IF(記入用!F2925="","",記入用!F2925)</f>
        <v/>
      </c>
      <c r="G2925" s="28" t="str">
        <f>IF(OR(記入用!G2925=0,記入用!H2925=0),"",ROUND((記入用!G2925+記入用!H2925)/2,0))</f>
        <v/>
      </c>
      <c r="I2925" s="28" t="str">
        <f>IF(記入用!I2925="","",記入用!I2925)</f>
        <v/>
      </c>
      <c r="K2925" s="28" t="str">
        <f>IF(記入用!J2925="","",ROUNDDOWN(記入用!J2925,0))</f>
        <v/>
      </c>
      <c r="M2925" s="28" t="str">
        <f>IF(記入用!K2925="","",記入用!K2925)</f>
        <v/>
      </c>
      <c r="O2925" s="28" t="str">
        <f>IF(記入用!M2925="","",記入用!M2925)</f>
        <v/>
      </c>
      <c r="Q2925" s="28" t="str">
        <f>IF(記入用!L2925="","",記入用!L2925)</f>
        <v/>
      </c>
      <c r="S2925" s="28" t="str">
        <f>IF(記入用!N2925="","",ROUNDUP(記入用!N2925,1))</f>
        <v/>
      </c>
      <c r="U2925" s="28" t="str">
        <f>IF(記入用!O2925="","",ROUNDDOWN(記入用!O2925,0))</f>
        <v/>
      </c>
      <c r="W2925" s="28" t="str">
        <f>IF(記入用!P2925="","",ROUNDDOWN(記入用!P2925,0))</f>
        <v/>
      </c>
    </row>
    <row r="2926" spans="1:23">
      <c r="A2926" s="28" t="str">
        <f>IF(記入用!A2926="","",記入用!A2926)</f>
        <v/>
      </c>
      <c r="B2926" s="28" t="str">
        <f>IF(記入用!B2926="","",記入用!B2926)</f>
        <v/>
      </c>
      <c r="C2926" s="28" t="str">
        <f>IF(記入用!C2926="","",記入用!C2926)</f>
        <v/>
      </c>
      <c r="D2926" s="28" t="str">
        <f>IF(記入用!D2926="","",記入用!D2926)</f>
        <v/>
      </c>
      <c r="E2926" s="28" t="str">
        <f>IF(記入用!E2926="","",記入用!E2926)</f>
        <v/>
      </c>
      <c r="F2926" s="28" t="str">
        <f>IF(記入用!F2926="","",記入用!F2926)</f>
        <v/>
      </c>
      <c r="G2926" s="28" t="str">
        <f>IF(OR(記入用!G2926=0,記入用!H2926=0),"",ROUND((記入用!G2926+記入用!H2926)/2,0))</f>
        <v/>
      </c>
      <c r="I2926" s="28" t="str">
        <f>IF(記入用!I2926="","",記入用!I2926)</f>
        <v/>
      </c>
      <c r="K2926" s="28" t="str">
        <f>IF(記入用!J2926="","",ROUNDDOWN(記入用!J2926,0))</f>
        <v/>
      </c>
      <c r="M2926" s="28" t="str">
        <f>IF(記入用!K2926="","",記入用!K2926)</f>
        <v/>
      </c>
      <c r="O2926" s="28" t="str">
        <f>IF(記入用!M2926="","",記入用!M2926)</f>
        <v/>
      </c>
      <c r="Q2926" s="28" t="str">
        <f>IF(記入用!L2926="","",記入用!L2926)</f>
        <v/>
      </c>
      <c r="S2926" s="28" t="str">
        <f>IF(記入用!N2926="","",ROUNDUP(記入用!N2926,1))</f>
        <v/>
      </c>
      <c r="U2926" s="28" t="str">
        <f>IF(記入用!O2926="","",ROUNDDOWN(記入用!O2926,0))</f>
        <v/>
      </c>
      <c r="W2926" s="28" t="str">
        <f>IF(記入用!P2926="","",ROUNDDOWN(記入用!P2926,0))</f>
        <v/>
      </c>
    </row>
    <row r="2927" spans="1:23">
      <c r="A2927" s="28" t="str">
        <f>IF(記入用!A2927="","",記入用!A2927)</f>
        <v/>
      </c>
      <c r="B2927" s="28" t="str">
        <f>IF(記入用!B2927="","",記入用!B2927)</f>
        <v/>
      </c>
      <c r="C2927" s="28" t="str">
        <f>IF(記入用!C2927="","",記入用!C2927)</f>
        <v/>
      </c>
      <c r="D2927" s="28" t="str">
        <f>IF(記入用!D2927="","",記入用!D2927)</f>
        <v/>
      </c>
      <c r="E2927" s="28" t="str">
        <f>IF(記入用!E2927="","",記入用!E2927)</f>
        <v/>
      </c>
      <c r="F2927" s="28" t="str">
        <f>IF(記入用!F2927="","",記入用!F2927)</f>
        <v/>
      </c>
      <c r="G2927" s="28" t="str">
        <f>IF(OR(記入用!G2927=0,記入用!H2927=0),"",ROUND((記入用!G2927+記入用!H2927)/2,0))</f>
        <v/>
      </c>
      <c r="I2927" s="28" t="str">
        <f>IF(記入用!I2927="","",記入用!I2927)</f>
        <v/>
      </c>
      <c r="K2927" s="28" t="str">
        <f>IF(記入用!J2927="","",ROUNDDOWN(記入用!J2927,0))</f>
        <v/>
      </c>
      <c r="M2927" s="28" t="str">
        <f>IF(記入用!K2927="","",記入用!K2927)</f>
        <v/>
      </c>
      <c r="O2927" s="28" t="str">
        <f>IF(記入用!M2927="","",記入用!M2927)</f>
        <v/>
      </c>
      <c r="Q2927" s="28" t="str">
        <f>IF(記入用!L2927="","",記入用!L2927)</f>
        <v/>
      </c>
      <c r="S2927" s="28" t="str">
        <f>IF(記入用!N2927="","",ROUNDUP(記入用!N2927,1))</f>
        <v/>
      </c>
      <c r="U2927" s="28" t="str">
        <f>IF(記入用!O2927="","",ROUNDDOWN(記入用!O2927,0))</f>
        <v/>
      </c>
      <c r="W2927" s="28" t="str">
        <f>IF(記入用!P2927="","",ROUNDDOWN(記入用!P2927,0))</f>
        <v/>
      </c>
    </row>
    <row r="2928" spans="1:23">
      <c r="A2928" s="28" t="str">
        <f>IF(記入用!A2928="","",記入用!A2928)</f>
        <v/>
      </c>
      <c r="B2928" s="28" t="str">
        <f>IF(記入用!B2928="","",記入用!B2928)</f>
        <v/>
      </c>
      <c r="C2928" s="28" t="str">
        <f>IF(記入用!C2928="","",記入用!C2928)</f>
        <v/>
      </c>
      <c r="D2928" s="28" t="str">
        <f>IF(記入用!D2928="","",記入用!D2928)</f>
        <v/>
      </c>
      <c r="E2928" s="28" t="str">
        <f>IF(記入用!E2928="","",記入用!E2928)</f>
        <v/>
      </c>
      <c r="F2928" s="28" t="str">
        <f>IF(記入用!F2928="","",記入用!F2928)</f>
        <v/>
      </c>
      <c r="G2928" s="28" t="str">
        <f>IF(OR(記入用!G2928=0,記入用!H2928=0),"",ROUND((記入用!G2928+記入用!H2928)/2,0))</f>
        <v/>
      </c>
      <c r="I2928" s="28" t="str">
        <f>IF(記入用!I2928="","",記入用!I2928)</f>
        <v/>
      </c>
      <c r="K2928" s="28" t="str">
        <f>IF(記入用!J2928="","",ROUNDDOWN(記入用!J2928,0))</f>
        <v/>
      </c>
      <c r="M2928" s="28" t="str">
        <f>IF(記入用!K2928="","",記入用!K2928)</f>
        <v/>
      </c>
      <c r="O2928" s="28" t="str">
        <f>IF(記入用!M2928="","",記入用!M2928)</f>
        <v/>
      </c>
      <c r="Q2928" s="28" t="str">
        <f>IF(記入用!L2928="","",記入用!L2928)</f>
        <v/>
      </c>
      <c r="S2928" s="28" t="str">
        <f>IF(記入用!N2928="","",ROUNDUP(記入用!N2928,1))</f>
        <v/>
      </c>
      <c r="U2928" s="28" t="str">
        <f>IF(記入用!O2928="","",ROUNDDOWN(記入用!O2928,0))</f>
        <v/>
      </c>
      <c r="W2928" s="28" t="str">
        <f>IF(記入用!P2928="","",ROUNDDOWN(記入用!P2928,0))</f>
        <v/>
      </c>
    </row>
    <row r="2929" spans="1:23">
      <c r="A2929" s="28" t="str">
        <f>IF(記入用!A2929="","",記入用!A2929)</f>
        <v/>
      </c>
      <c r="B2929" s="28" t="str">
        <f>IF(記入用!B2929="","",記入用!B2929)</f>
        <v/>
      </c>
      <c r="C2929" s="28" t="str">
        <f>IF(記入用!C2929="","",記入用!C2929)</f>
        <v/>
      </c>
      <c r="D2929" s="28" t="str">
        <f>IF(記入用!D2929="","",記入用!D2929)</f>
        <v/>
      </c>
      <c r="E2929" s="28" t="str">
        <f>IF(記入用!E2929="","",記入用!E2929)</f>
        <v/>
      </c>
      <c r="F2929" s="28" t="str">
        <f>IF(記入用!F2929="","",記入用!F2929)</f>
        <v/>
      </c>
      <c r="G2929" s="28" t="str">
        <f>IF(OR(記入用!G2929=0,記入用!H2929=0),"",ROUND((記入用!G2929+記入用!H2929)/2,0))</f>
        <v/>
      </c>
      <c r="I2929" s="28" t="str">
        <f>IF(記入用!I2929="","",記入用!I2929)</f>
        <v/>
      </c>
      <c r="K2929" s="28" t="str">
        <f>IF(記入用!J2929="","",ROUNDDOWN(記入用!J2929,0))</f>
        <v/>
      </c>
      <c r="M2929" s="28" t="str">
        <f>IF(記入用!K2929="","",記入用!K2929)</f>
        <v/>
      </c>
      <c r="O2929" s="28" t="str">
        <f>IF(記入用!M2929="","",記入用!M2929)</f>
        <v/>
      </c>
      <c r="Q2929" s="28" t="str">
        <f>IF(記入用!L2929="","",記入用!L2929)</f>
        <v/>
      </c>
      <c r="S2929" s="28" t="str">
        <f>IF(記入用!N2929="","",ROUNDUP(記入用!N2929,1))</f>
        <v/>
      </c>
      <c r="U2929" s="28" t="str">
        <f>IF(記入用!O2929="","",ROUNDDOWN(記入用!O2929,0))</f>
        <v/>
      </c>
      <c r="W2929" s="28" t="str">
        <f>IF(記入用!P2929="","",ROUNDDOWN(記入用!P2929,0))</f>
        <v/>
      </c>
    </row>
    <row r="2930" spans="1:23">
      <c r="A2930" s="28" t="str">
        <f>IF(記入用!A2930="","",記入用!A2930)</f>
        <v/>
      </c>
      <c r="B2930" s="28" t="str">
        <f>IF(記入用!B2930="","",記入用!B2930)</f>
        <v/>
      </c>
      <c r="C2930" s="28" t="str">
        <f>IF(記入用!C2930="","",記入用!C2930)</f>
        <v/>
      </c>
      <c r="D2930" s="28" t="str">
        <f>IF(記入用!D2930="","",記入用!D2930)</f>
        <v/>
      </c>
      <c r="E2930" s="28" t="str">
        <f>IF(記入用!E2930="","",記入用!E2930)</f>
        <v/>
      </c>
      <c r="F2930" s="28" t="str">
        <f>IF(記入用!F2930="","",記入用!F2930)</f>
        <v/>
      </c>
      <c r="G2930" s="28" t="str">
        <f>IF(OR(記入用!G2930=0,記入用!H2930=0),"",ROUND((記入用!G2930+記入用!H2930)/2,0))</f>
        <v/>
      </c>
      <c r="I2930" s="28" t="str">
        <f>IF(記入用!I2930="","",記入用!I2930)</f>
        <v/>
      </c>
      <c r="K2930" s="28" t="str">
        <f>IF(記入用!J2930="","",ROUNDDOWN(記入用!J2930,0))</f>
        <v/>
      </c>
      <c r="M2930" s="28" t="str">
        <f>IF(記入用!K2930="","",記入用!K2930)</f>
        <v/>
      </c>
      <c r="O2930" s="28" t="str">
        <f>IF(記入用!M2930="","",記入用!M2930)</f>
        <v/>
      </c>
      <c r="Q2930" s="28" t="str">
        <f>IF(記入用!L2930="","",記入用!L2930)</f>
        <v/>
      </c>
      <c r="S2930" s="28" t="str">
        <f>IF(記入用!N2930="","",ROUNDUP(記入用!N2930,1))</f>
        <v/>
      </c>
      <c r="U2930" s="28" t="str">
        <f>IF(記入用!O2930="","",ROUNDDOWN(記入用!O2930,0))</f>
        <v/>
      </c>
      <c r="W2930" s="28" t="str">
        <f>IF(記入用!P2930="","",ROUNDDOWN(記入用!P2930,0))</f>
        <v/>
      </c>
    </row>
    <row r="2931" spans="1:23">
      <c r="A2931" s="28" t="str">
        <f>IF(記入用!A2931="","",記入用!A2931)</f>
        <v/>
      </c>
      <c r="B2931" s="28" t="str">
        <f>IF(記入用!B2931="","",記入用!B2931)</f>
        <v/>
      </c>
      <c r="C2931" s="28" t="str">
        <f>IF(記入用!C2931="","",記入用!C2931)</f>
        <v/>
      </c>
      <c r="D2931" s="28" t="str">
        <f>IF(記入用!D2931="","",記入用!D2931)</f>
        <v/>
      </c>
      <c r="E2931" s="28" t="str">
        <f>IF(記入用!E2931="","",記入用!E2931)</f>
        <v/>
      </c>
      <c r="F2931" s="28" t="str">
        <f>IF(記入用!F2931="","",記入用!F2931)</f>
        <v/>
      </c>
      <c r="G2931" s="28" t="str">
        <f>IF(OR(記入用!G2931=0,記入用!H2931=0),"",ROUND((記入用!G2931+記入用!H2931)/2,0))</f>
        <v/>
      </c>
      <c r="I2931" s="28" t="str">
        <f>IF(記入用!I2931="","",記入用!I2931)</f>
        <v/>
      </c>
      <c r="K2931" s="28" t="str">
        <f>IF(記入用!J2931="","",ROUNDDOWN(記入用!J2931,0))</f>
        <v/>
      </c>
      <c r="M2931" s="28" t="str">
        <f>IF(記入用!K2931="","",記入用!K2931)</f>
        <v/>
      </c>
      <c r="O2931" s="28" t="str">
        <f>IF(記入用!M2931="","",記入用!M2931)</f>
        <v/>
      </c>
      <c r="Q2931" s="28" t="str">
        <f>IF(記入用!L2931="","",記入用!L2931)</f>
        <v/>
      </c>
      <c r="S2931" s="28" t="str">
        <f>IF(記入用!N2931="","",ROUNDUP(記入用!N2931,1))</f>
        <v/>
      </c>
      <c r="U2931" s="28" t="str">
        <f>IF(記入用!O2931="","",ROUNDDOWN(記入用!O2931,0))</f>
        <v/>
      </c>
      <c r="W2931" s="28" t="str">
        <f>IF(記入用!P2931="","",ROUNDDOWN(記入用!P2931,0))</f>
        <v/>
      </c>
    </row>
    <row r="2932" spans="1:23">
      <c r="A2932" s="28" t="str">
        <f>IF(記入用!A2932="","",記入用!A2932)</f>
        <v/>
      </c>
      <c r="B2932" s="28" t="str">
        <f>IF(記入用!B2932="","",記入用!B2932)</f>
        <v/>
      </c>
      <c r="C2932" s="28" t="str">
        <f>IF(記入用!C2932="","",記入用!C2932)</f>
        <v/>
      </c>
      <c r="D2932" s="28" t="str">
        <f>IF(記入用!D2932="","",記入用!D2932)</f>
        <v/>
      </c>
      <c r="E2932" s="28" t="str">
        <f>IF(記入用!E2932="","",記入用!E2932)</f>
        <v/>
      </c>
      <c r="F2932" s="28" t="str">
        <f>IF(記入用!F2932="","",記入用!F2932)</f>
        <v/>
      </c>
      <c r="G2932" s="28" t="str">
        <f>IF(OR(記入用!G2932=0,記入用!H2932=0),"",ROUND((記入用!G2932+記入用!H2932)/2,0))</f>
        <v/>
      </c>
      <c r="I2932" s="28" t="str">
        <f>IF(記入用!I2932="","",記入用!I2932)</f>
        <v/>
      </c>
      <c r="K2932" s="28" t="str">
        <f>IF(記入用!J2932="","",ROUNDDOWN(記入用!J2932,0))</f>
        <v/>
      </c>
      <c r="M2932" s="28" t="str">
        <f>IF(記入用!K2932="","",記入用!K2932)</f>
        <v/>
      </c>
      <c r="O2932" s="28" t="str">
        <f>IF(記入用!M2932="","",記入用!M2932)</f>
        <v/>
      </c>
      <c r="Q2932" s="28" t="str">
        <f>IF(記入用!L2932="","",記入用!L2932)</f>
        <v/>
      </c>
      <c r="S2932" s="28" t="str">
        <f>IF(記入用!N2932="","",ROUNDUP(記入用!N2932,1))</f>
        <v/>
      </c>
      <c r="U2932" s="28" t="str">
        <f>IF(記入用!O2932="","",ROUNDDOWN(記入用!O2932,0))</f>
        <v/>
      </c>
      <c r="W2932" s="28" t="str">
        <f>IF(記入用!P2932="","",ROUNDDOWN(記入用!P2932,0))</f>
        <v/>
      </c>
    </row>
    <row r="2933" spans="1:23">
      <c r="A2933" s="28" t="str">
        <f>IF(記入用!A2933="","",記入用!A2933)</f>
        <v/>
      </c>
      <c r="B2933" s="28" t="str">
        <f>IF(記入用!B2933="","",記入用!B2933)</f>
        <v/>
      </c>
      <c r="C2933" s="28" t="str">
        <f>IF(記入用!C2933="","",記入用!C2933)</f>
        <v/>
      </c>
      <c r="D2933" s="28" t="str">
        <f>IF(記入用!D2933="","",記入用!D2933)</f>
        <v/>
      </c>
      <c r="E2933" s="28" t="str">
        <f>IF(記入用!E2933="","",記入用!E2933)</f>
        <v/>
      </c>
      <c r="F2933" s="28" t="str">
        <f>IF(記入用!F2933="","",記入用!F2933)</f>
        <v/>
      </c>
      <c r="G2933" s="28" t="str">
        <f>IF(OR(記入用!G2933=0,記入用!H2933=0),"",ROUND((記入用!G2933+記入用!H2933)/2,0))</f>
        <v/>
      </c>
      <c r="I2933" s="28" t="str">
        <f>IF(記入用!I2933="","",記入用!I2933)</f>
        <v/>
      </c>
      <c r="K2933" s="28" t="str">
        <f>IF(記入用!J2933="","",ROUNDDOWN(記入用!J2933,0))</f>
        <v/>
      </c>
      <c r="M2933" s="28" t="str">
        <f>IF(記入用!K2933="","",記入用!K2933)</f>
        <v/>
      </c>
      <c r="O2933" s="28" t="str">
        <f>IF(記入用!M2933="","",記入用!M2933)</f>
        <v/>
      </c>
      <c r="Q2933" s="28" t="str">
        <f>IF(記入用!L2933="","",記入用!L2933)</f>
        <v/>
      </c>
      <c r="S2933" s="28" t="str">
        <f>IF(記入用!N2933="","",ROUNDUP(記入用!N2933,1))</f>
        <v/>
      </c>
      <c r="U2933" s="28" t="str">
        <f>IF(記入用!O2933="","",ROUNDDOWN(記入用!O2933,0))</f>
        <v/>
      </c>
      <c r="W2933" s="28" t="str">
        <f>IF(記入用!P2933="","",ROUNDDOWN(記入用!P2933,0))</f>
        <v/>
      </c>
    </row>
    <row r="2934" spans="1:23">
      <c r="A2934" s="28" t="str">
        <f>IF(記入用!A2934="","",記入用!A2934)</f>
        <v/>
      </c>
      <c r="B2934" s="28" t="str">
        <f>IF(記入用!B2934="","",記入用!B2934)</f>
        <v/>
      </c>
      <c r="C2934" s="28" t="str">
        <f>IF(記入用!C2934="","",記入用!C2934)</f>
        <v/>
      </c>
      <c r="D2934" s="28" t="str">
        <f>IF(記入用!D2934="","",記入用!D2934)</f>
        <v/>
      </c>
      <c r="E2934" s="28" t="str">
        <f>IF(記入用!E2934="","",記入用!E2934)</f>
        <v/>
      </c>
      <c r="F2934" s="28" t="str">
        <f>IF(記入用!F2934="","",記入用!F2934)</f>
        <v/>
      </c>
      <c r="G2934" s="28" t="str">
        <f>IF(OR(記入用!G2934=0,記入用!H2934=0),"",ROUND((記入用!G2934+記入用!H2934)/2,0))</f>
        <v/>
      </c>
      <c r="I2934" s="28" t="str">
        <f>IF(記入用!I2934="","",記入用!I2934)</f>
        <v/>
      </c>
      <c r="K2934" s="28" t="str">
        <f>IF(記入用!J2934="","",ROUNDDOWN(記入用!J2934,0))</f>
        <v/>
      </c>
      <c r="M2934" s="28" t="str">
        <f>IF(記入用!K2934="","",記入用!K2934)</f>
        <v/>
      </c>
      <c r="O2934" s="28" t="str">
        <f>IF(記入用!M2934="","",記入用!M2934)</f>
        <v/>
      </c>
      <c r="Q2934" s="28" t="str">
        <f>IF(記入用!L2934="","",記入用!L2934)</f>
        <v/>
      </c>
      <c r="S2934" s="28" t="str">
        <f>IF(記入用!N2934="","",ROUNDUP(記入用!N2934,1))</f>
        <v/>
      </c>
      <c r="U2934" s="28" t="str">
        <f>IF(記入用!O2934="","",ROUNDDOWN(記入用!O2934,0))</f>
        <v/>
      </c>
      <c r="W2934" s="28" t="str">
        <f>IF(記入用!P2934="","",ROUNDDOWN(記入用!P2934,0))</f>
        <v/>
      </c>
    </row>
    <row r="2935" spans="1:23">
      <c r="A2935" s="28" t="str">
        <f>IF(記入用!A2935="","",記入用!A2935)</f>
        <v/>
      </c>
      <c r="B2935" s="28" t="str">
        <f>IF(記入用!B2935="","",記入用!B2935)</f>
        <v/>
      </c>
      <c r="C2935" s="28" t="str">
        <f>IF(記入用!C2935="","",記入用!C2935)</f>
        <v/>
      </c>
      <c r="D2935" s="28" t="str">
        <f>IF(記入用!D2935="","",記入用!D2935)</f>
        <v/>
      </c>
      <c r="E2935" s="28" t="str">
        <f>IF(記入用!E2935="","",記入用!E2935)</f>
        <v/>
      </c>
      <c r="F2935" s="28" t="str">
        <f>IF(記入用!F2935="","",記入用!F2935)</f>
        <v/>
      </c>
      <c r="G2935" s="28" t="str">
        <f>IF(OR(記入用!G2935=0,記入用!H2935=0),"",ROUND((記入用!G2935+記入用!H2935)/2,0))</f>
        <v/>
      </c>
      <c r="I2935" s="28" t="str">
        <f>IF(記入用!I2935="","",記入用!I2935)</f>
        <v/>
      </c>
      <c r="K2935" s="28" t="str">
        <f>IF(記入用!J2935="","",ROUNDDOWN(記入用!J2935,0))</f>
        <v/>
      </c>
      <c r="M2935" s="28" t="str">
        <f>IF(記入用!K2935="","",記入用!K2935)</f>
        <v/>
      </c>
      <c r="O2935" s="28" t="str">
        <f>IF(記入用!M2935="","",記入用!M2935)</f>
        <v/>
      </c>
      <c r="Q2935" s="28" t="str">
        <f>IF(記入用!L2935="","",記入用!L2935)</f>
        <v/>
      </c>
      <c r="S2935" s="28" t="str">
        <f>IF(記入用!N2935="","",ROUNDUP(記入用!N2935,1))</f>
        <v/>
      </c>
      <c r="U2935" s="28" t="str">
        <f>IF(記入用!O2935="","",ROUNDDOWN(記入用!O2935,0))</f>
        <v/>
      </c>
      <c r="W2935" s="28" t="str">
        <f>IF(記入用!P2935="","",ROUNDDOWN(記入用!P2935,0))</f>
        <v/>
      </c>
    </row>
    <row r="2936" spans="1:23">
      <c r="A2936" s="28" t="str">
        <f>IF(記入用!A2936="","",記入用!A2936)</f>
        <v/>
      </c>
      <c r="B2936" s="28" t="str">
        <f>IF(記入用!B2936="","",記入用!B2936)</f>
        <v/>
      </c>
      <c r="C2936" s="28" t="str">
        <f>IF(記入用!C2936="","",記入用!C2936)</f>
        <v/>
      </c>
      <c r="D2936" s="28" t="str">
        <f>IF(記入用!D2936="","",記入用!D2936)</f>
        <v/>
      </c>
      <c r="E2936" s="28" t="str">
        <f>IF(記入用!E2936="","",記入用!E2936)</f>
        <v/>
      </c>
      <c r="F2936" s="28" t="str">
        <f>IF(記入用!F2936="","",記入用!F2936)</f>
        <v/>
      </c>
      <c r="G2936" s="28" t="str">
        <f>IF(OR(記入用!G2936=0,記入用!H2936=0),"",ROUND((記入用!G2936+記入用!H2936)/2,0))</f>
        <v/>
      </c>
      <c r="I2936" s="28" t="str">
        <f>IF(記入用!I2936="","",記入用!I2936)</f>
        <v/>
      </c>
      <c r="K2936" s="28" t="str">
        <f>IF(記入用!J2936="","",ROUNDDOWN(記入用!J2936,0))</f>
        <v/>
      </c>
      <c r="M2936" s="28" t="str">
        <f>IF(記入用!K2936="","",記入用!K2936)</f>
        <v/>
      </c>
      <c r="O2936" s="28" t="str">
        <f>IF(記入用!M2936="","",記入用!M2936)</f>
        <v/>
      </c>
      <c r="Q2936" s="28" t="str">
        <f>IF(記入用!L2936="","",記入用!L2936)</f>
        <v/>
      </c>
      <c r="S2936" s="28" t="str">
        <f>IF(記入用!N2936="","",ROUNDUP(記入用!N2936,1))</f>
        <v/>
      </c>
      <c r="U2936" s="28" t="str">
        <f>IF(記入用!O2936="","",ROUNDDOWN(記入用!O2936,0))</f>
        <v/>
      </c>
      <c r="W2936" s="28" t="str">
        <f>IF(記入用!P2936="","",ROUNDDOWN(記入用!P2936,0))</f>
        <v/>
      </c>
    </row>
    <row r="2937" spans="1:23">
      <c r="A2937" s="28" t="str">
        <f>IF(記入用!A2937="","",記入用!A2937)</f>
        <v/>
      </c>
      <c r="B2937" s="28" t="str">
        <f>IF(記入用!B2937="","",記入用!B2937)</f>
        <v/>
      </c>
      <c r="C2937" s="28" t="str">
        <f>IF(記入用!C2937="","",記入用!C2937)</f>
        <v/>
      </c>
      <c r="D2937" s="28" t="str">
        <f>IF(記入用!D2937="","",記入用!D2937)</f>
        <v/>
      </c>
      <c r="E2937" s="28" t="str">
        <f>IF(記入用!E2937="","",記入用!E2937)</f>
        <v/>
      </c>
      <c r="F2937" s="28" t="str">
        <f>IF(記入用!F2937="","",記入用!F2937)</f>
        <v/>
      </c>
      <c r="G2937" s="28" t="str">
        <f>IF(OR(記入用!G2937=0,記入用!H2937=0),"",ROUND((記入用!G2937+記入用!H2937)/2,0))</f>
        <v/>
      </c>
      <c r="I2937" s="28" t="str">
        <f>IF(記入用!I2937="","",記入用!I2937)</f>
        <v/>
      </c>
      <c r="K2937" s="28" t="str">
        <f>IF(記入用!J2937="","",ROUNDDOWN(記入用!J2937,0))</f>
        <v/>
      </c>
      <c r="M2937" s="28" t="str">
        <f>IF(記入用!K2937="","",記入用!K2937)</f>
        <v/>
      </c>
      <c r="O2937" s="28" t="str">
        <f>IF(記入用!M2937="","",記入用!M2937)</f>
        <v/>
      </c>
      <c r="Q2937" s="28" t="str">
        <f>IF(記入用!L2937="","",記入用!L2937)</f>
        <v/>
      </c>
      <c r="S2937" s="28" t="str">
        <f>IF(記入用!N2937="","",ROUNDUP(記入用!N2937,1))</f>
        <v/>
      </c>
      <c r="U2937" s="28" t="str">
        <f>IF(記入用!O2937="","",ROUNDDOWN(記入用!O2937,0))</f>
        <v/>
      </c>
      <c r="W2937" s="28" t="str">
        <f>IF(記入用!P2937="","",ROUNDDOWN(記入用!P2937,0))</f>
        <v/>
      </c>
    </row>
    <row r="2938" spans="1:23">
      <c r="A2938" s="28" t="str">
        <f>IF(記入用!A2938="","",記入用!A2938)</f>
        <v/>
      </c>
      <c r="B2938" s="28" t="str">
        <f>IF(記入用!B2938="","",記入用!B2938)</f>
        <v/>
      </c>
      <c r="C2938" s="28" t="str">
        <f>IF(記入用!C2938="","",記入用!C2938)</f>
        <v/>
      </c>
      <c r="D2938" s="28" t="str">
        <f>IF(記入用!D2938="","",記入用!D2938)</f>
        <v/>
      </c>
      <c r="E2938" s="28" t="str">
        <f>IF(記入用!E2938="","",記入用!E2938)</f>
        <v/>
      </c>
      <c r="F2938" s="28" t="str">
        <f>IF(記入用!F2938="","",記入用!F2938)</f>
        <v/>
      </c>
      <c r="G2938" s="28" t="str">
        <f>IF(OR(記入用!G2938=0,記入用!H2938=0),"",ROUND((記入用!G2938+記入用!H2938)/2,0))</f>
        <v/>
      </c>
      <c r="I2938" s="28" t="str">
        <f>IF(記入用!I2938="","",記入用!I2938)</f>
        <v/>
      </c>
      <c r="K2938" s="28" t="str">
        <f>IF(記入用!J2938="","",ROUNDDOWN(記入用!J2938,0))</f>
        <v/>
      </c>
      <c r="M2938" s="28" t="str">
        <f>IF(記入用!K2938="","",記入用!K2938)</f>
        <v/>
      </c>
      <c r="O2938" s="28" t="str">
        <f>IF(記入用!M2938="","",記入用!M2938)</f>
        <v/>
      </c>
      <c r="Q2938" s="28" t="str">
        <f>IF(記入用!L2938="","",記入用!L2938)</f>
        <v/>
      </c>
      <c r="S2938" s="28" t="str">
        <f>IF(記入用!N2938="","",ROUNDUP(記入用!N2938,1))</f>
        <v/>
      </c>
      <c r="U2938" s="28" t="str">
        <f>IF(記入用!O2938="","",ROUNDDOWN(記入用!O2938,0))</f>
        <v/>
      </c>
      <c r="W2938" s="28" t="str">
        <f>IF(記入用!P2938="","",ROUNDDOWN(記入用!P2938,0))</f>
        <v/>
      </c>
    </row>
    <row r="2939" spans="1:23">
      <c r="A2939" s="28" t="str">
        <f>IF(記入用!A2939="","",記入用!A2939)</f>
        <v/>
      </c>
      <c r="B2939" s="28" t="str">
        <f>IF(記入用!B2939="","",記入用!B2939)</f>
        <v/>
      </c>
      <c r="C2939" s="28" t="str">
        <f>IF(記入用!C2939="","",記入用!C2939)</f>
        <v/>
      </c>
      <c r="D2939" s="28" t="str">
        <f>IF(記入用!D2939="","",記入用!D2939)</f>
        <v/>
      </c>
      <c r="E2939" s="28" t="str">
        <f>IF(記入用!E2939="","",記入用!E2939)</f>
        <v/>
      </c>
      <c r="F2939" s="28" t="str">
        <f>IF(記入用!F2939="","",記入用!F2939)</f>
        <v/>
      </c>
      <c r="G2939" s="28" t="str">
        <f>IF(OR(記入用!G2939=0,記入用!H2939=0),"",ROUND((記入用!G2939+記入用!H2939)/2,0))</f>
        <v/>
      </c>
      <c r="I2939" s="28" t="str">
        <f>IF(記入用!I2939="","",記入用!I2939)</f>
        <v/>
      </c>
      <c r="K2939" s="28" t="str">
        <f>IF(記入用!J2939="","",ROUNDDOWN(記入用!J2939,0))</f>
        <v/>
      </c>
      <c r="M2939" s="28" t="str">
        <f>IF(記入用!K2939="","",記入用!K2939)</f>
        <v/>
      </c>
      <c r="O2939" s="28" t="str">
        <f>IF(記入用!M2939="","",記入用!M2939)</f>
        <v/>
      </c>
      <c r="Q2939" s="28" t="str">
        <f>IF(記入用!L2939="","",記入用!L2939)</f>
        <v/>
      </c>
      <c r="S2939" s="28" t="str">
        <f>IF(記入用!N2939="","",ROUNDUP(記入用!N2939,1))</f>
        <v/>
      </c>
      <c r="U2939" s="28" t="str">
        <f>IF(記入用!O2939="","",ROUNDDOWN(記入用!O2939,0))</f>
        <v/>
      </c>
      <c r="W2939" s="28" t="str">
        <f>IF(記入用!P2939="","",ROUNDDOWN(記入用!P2939,0))</f>
        <v/>
      </c>
    </row>
    <row r="2940" spans="1:23">
      <c r="A2940" s="28" t="str">
        <f>IF(記入用!A2940="","",記入用!A2940)</f>
        <v/>
      </c>
      <c r="B2940" s="28" t="str">
        <f>IF(記入用!B2940="","",記入用!B2940)</f>
        <v/>
      </c>
      <c r="C2940" s="28" t="str">
        <f>IF(記入用!C2940="","",記入用!C2940)</f>
        <v/>
      </c>
      <c r="D2940" s="28" t="str">
        <f>IF(記入用!D2940="","",記入用!D2940)</f>
        <v/>
      </c>
      <c r="E2940" s="28" t="str">
        <f>IF(記入用!E2940="","",記入用!E2940)</f>
        <v/>
      </c>
      <c r="F2940" s="28" t="str">
        <f>IF(記入用!F2940="","",記入用!F2940)</f>
        <v/>
      </c>
      <c r="G2940" s="28" t="str">
        <f>IF(OR(記入用!G2940=0,記入用!H2940=0),"",ROUND((記入用!G2940+記入用!H2940)/2,0))</f>
        <v/>
      </c>
      <c r="I2940" s="28" t="str">
        <f>IF(記入用!I2940="","",記入用!I2940)</f>
        <v/>
      </c>
      <c r="K2940" s="28" t="str">
        <f>IF(記入用!J2940="","",ROUNDDOWN(記入用!J2940,0))</f>
        <v/>
      </c>
      <c r="M2940" s="28" t="str">
        <f>IF(記入用!K2940="","",記入用!K2940)</f>
        <v/>
      </c>
      <c r="O2940" s="28" t="str">
        <f>IF(記入用!M2940="","",記入用!M2940)</f>
        <v/>
      </c>
      <c r="Q2940" s="28" t="str">
        <f>IF(記入用!L2940="","",記入用!L2940)</f>
        <v/>
      </c>
      <c r="S2940" s="28" t="str">
        <f>IF(記入用!N2940="","",ROUNDUP(記入用!N2940,1))</f>
        <v/>
      </c>
      <c r="U2940" s="28" t="str">
        <f>IF(記入用!O2940="","",ROUNDDOWN(記入用!O2940,0))</f>
        <v/>
      </c>
      <c r="W2940" s="28" t="str">
        <f>IF(記入用!P2940="","",ROUNDDOWN(記入用!P2940,0))</f>
        <v/>
      </c>
    </row>
    <row r="2941" spans="1:23">
      <c r="A2941" s="28" t="str">
        <f>IF(記入用!A2941="","",記入用!A2941)</f>
        <v/>
      </c>
      <c r="B2941" s="28" t="str">
        <f>IF(記入用!B2941="","",記入用!B2941)</f>
        <v/>
      </c>
      <c r="C2941" s="28" t="str">
        <f>IF(記入用!C2941="","",記入用!C2941)</f>
        <v/>
      </c>
      <c r="D2941" s="28" t="str">
        <f>IF(記入用!D2941="","",記入用!D2941)</f>
        <v/>
      </c>
      <c r="E2941" s="28" t="str">
        <f>IF(記入用!E2941="","",記入用!E2941)</f>
        <v/>
      </c>
      <c r="F2941" s="28" t="str">
        <f>IF(記入用!F2941="","",記入用!F2941)</f>
        <v/>
      </c>
      <c r="G2941" s="28" t="str">
        <f>IF(OR(記入用!G2941=0,記入用!H2941=0),"",ROUND((記入用!G2941+記入用!H2941)/2,0))</f>
        <v/>
      </c>
      <c r="I2941" s="28" t="str">
        <f>IF(記入用!I2941="","",記入用!I2941)</f>
        <v/>
      </c>
      <c r="K2941" s="28" t="str">
        <f>IF(記入用!J2941="","",ROUNDDOWN(記入用!J2941,0))</f>
        <v/>
      </c>
      <c r="M2941" s="28" t="str">
        <f>IF(記入用!K2941="","",記入用!K2941)</f>
        <v/>
      </c>
      <c r="O2941" s="28" t="str">
        <f>IF(記入用!M2941="","",記入用!M2941)</f>
        <v/>
      </c>
      <c r="Q2941" s="28" t="str">
        <f>IF(記入用!L2941="","",記入用!L2941)</f>
        <v/>
      </c>
      <c r="S2941" s="28" t="str">
        <f>IF(記入用!N2941="","",ROUNDUP(記入用!N2941,1))</f>
        <v/>
      </c>
      <c r="U2941" s="28" t="str">
        <f>IF(記入用!O2941="","",ROUNDDOWN(記入用!O2941,0))</f>
        <v/>
      </c>
      <c r="W2941" s="28" t="str">
        <f>IF(記入用!P2941="","",ROUNDDOWN(記入用!P2941,0))</f>
        <v/>
      </c>
    </row>
    <row r="2942" spans="1:23">
      <c r="A2942" s="28" t="str">
        <f>IF(記入用!A2942="","",記入用!A2942)</f>
        <v/>
      </c>
      <c r="B2942" s="28" t="str">
        <f>IF(記入用!B2942="","",記入用!B2942)</f>
        <v/>
      </c>
      <c r="C2942" s="28" t="str">
        <f>IF(記入用!C2942="","",記入用!C2942)</f>
        <v/>
      </c>
      <c r="D2942" s="28" t="str">
        <f>IF(記入用!D2942="","",記入用!D2942)</f>
        <v/>
      </c>
      <c r="E2942" s="28" t="str">
        <f>IF(記入用!E2942="","",記入用!E2942)</f>
        <v/>
      </c>
      <c r="F2942" s="28" t="str">
        <f>IF(記入用!F2942="","",記入用!F2942)</f>
        <v/>
      </c>
      <c r="G2942" s="28" t="str">
        <f>IF(OR(記入用!G2942=0,記入用!H2942=0),"",ROUND((記入用!G2942+記入用!H2942)/2,0))</f>
        <v/>
      </c>
      <c r="I2942" s="28" t="str">
        <f>IF(記入用!I2942="","",記入用!I2942)</f>
        <v/>
      </c>
      <c r="K2942" s="28" t="str">
        <f>IF(記入用!J2942="","",ROUNDDOWN(記入用!J2942,0))</f>
        <v/>
      </c>
      <c r="M2942" s="28" t="str">
        <f>IF(記入用!K2942="","",記入用!K2942)</f>
        <v/>
      </c>
      <c r="O2942" s="28" t="str">
        <f>IF(記入用!M2942="","",記入用!M2942)</f>
        <v/>
      </c>
      <c r="Q2942" s="28" t="str">
        <f>IF(記入用!L2942="","",記入用!L2942)</f>
        <v/>
      </c>
      <c r="S2942" s="28" t="str">
        <f>IF(記入用!N2942="","",ROUNDUP(記入用!N2942,1))</f>
        <v/>
      </c>
      <c r="U2942" s="28" t="str">
        <f>IF(記入用!O2942="","",ROUNDDOWN(記入用!O2942,0))</f>
        <v/>
      </c>
      <c r="W2942" s="28" t="str">
        <f>IF(記入用!P2942="","",ROUNDDOWN(記入用!P2942,0))</f>
        <v/>
      </c>
    </row>
    <row r="2943" spans="1:23">
      <c r="A2943" s="28" t="str">
        <f>IF(記入用!A2943="","",記入用!A2943)</f>
        <v/>
      </c>
      <c r="B2943" s="28" t="str">
        <f>IF(記入用!B2943="","",記入用!B2943)</f>
        <v/>
      </c>
      <c r="C2943" s="28" t="str">
        <f>IF(記入用!C2943="","",記入用!C2943)</f>
        <v/>
      </c>
      <c r="D2943" s="28" t="str">
        <f>IF(記入用!D2943="","",記入用!D2943)</f>
        <v/>
      </c>
      <c r="E2943" s="28" t="str">
        <f>IF(記入用!E2943="","",記入用!E2943)</f>
        <v/>
      </c>
      <c r="F2943" s="28" t="str">
        <f>IF(記入用!F2943="","",記入用!F2943)</f>
        <v/>
      </c>
      <c r="G2943" s="28" t="str">
        <f>IF(OR(記入用!G2943=0,記入用!H2943=0),"",ROUND((記入用!G2943+記入用!H2943)/2,0))</f>
        <v/>
      </c>
      <c r="I2943" s="28" t="str">
        <f>IF(記入用!I2943="","",記入用!I2943)</f>
        <v/>
      </c>
      <c r="K2943" s="28" t="str">
        <f>IF(記入用!J2943="","",ROUNDDOWN(記入用!J2943,0))</f>
        <v/>
      </c>
      <c r="M2943" s="28" t="str">
        <f>IF(記入用!K2943="","",記入用!K2943)</f>
        <v/>
      </c>
      <c r="O2943" s="28" t="str">
        <f>IF(記入用!M2943="","",記入用!M2943)</f>
        <v/>
      </c>
      <c r="Q2943" s="28" t="str">
        <f>IF(記入用!L2943="","",記入用!L2943)</f>
        <v/>
      </c>
      <c r="S2943" s="28" t="str">
        <f>IF(記入用!N2943="","",ROUNDUP(記入用!N2943,1))</f>
        <v/>
      </c>
      <c r="U2943" s="28" t="str">
        <f>IF(記入用!O2943="","",ROUNDDOWN(記入用!O2943,0))</f>
        <v/>
      </c>
      <c r="W2943" s="28" t="str">
        <f>IF(記入用!P2943="","",ROUNDDOWN(記入用!P2943,0))</f>
        <v/>
      </c>
    </row>
    <row r="2944" spans="1:23">
      <c r="A2944" s="28" t="str">
        <f>IF(記入用!A2944="","",記入用!A2944)</f>
        <v/>
      </c>
      <c r="B2944" s="28" t="str">
        <f>IF(記入用!B2944="","",記入用!B2944)</f>
        <v/>
      </c>
      <c r="C2944" s="28" t="str">
        <f>IF(記入用!C2944="","",記入用!C2944)</f>
        <v/>
      </c>
      <c r="D2944" s="28" t="str">
        <f>IF(記入用!D2944="","",記入用!D2944)</f>
        <v/>
      </c>
      <c r="E2944" s="28" t="str">
        <f>IF(記入用!E2944="","",記入用!E2944)</f>
        <v/>
      </c>
      <c r="F2944" s="28" t="str">
        <f>IF(記入用!F2944="","",記入用!F2944)</f>
        <v/>
      </c>
      <c r="G2944" s="28" t="str">
        <f>IF(OR(記入用!G2944=0,記入用!H2944=0),"",ROUND((記入用!G2944+記入用!H2944)/2,0))</f>
        <v/>
      </c>
      <c r="I2944" s="28" t="str">
        <f>IF(記入用!I2944="","",記入用!I2944)</f>
        <v/>
      </c>
      <c r="K2944" s="28" t="str">
        <f>IF(記入用!J2944="","",ROUNDDOWN(記入用!J2944,0))</f>
        <v/>
      </c>
      <c r="M2944" s="28" t="str">
        <f>IF(記入用!K2944="","",記入用!K2944)</f>
        <v/>
      </c>
      <c r="O2944" s="28" t="str">
        <f>IF(記入用!M2944="","",記入用!M2944)</f>
        <v/>
      </c>
      <c r="Q2944" s="28" t="str">
        <f>IF(記入用!L2944="","",記入用!L2944)</f>
        <v/>
      </c>
      <c r="S2944" s="28" t="str">
        <f>IF(記入用!N2944="","",ROUNDUP(記入用!N2944,1))</f>
        <v/>
      </c>
      <c r="U2944" s="28" t="str">
        <f>IF(記入用!O2944="","",ROUNDDOWN(記入用!O2944,0))</f>
        <v/>
      </c>
      <c r="W2944" s="28" t="str">
        <f>IF(記入用!P2944="","",ROUNDDOWN(記入用!P2944,0))</f>
        <v/>
      </c>
    </row>
    <row r="2945" spans="1:23">
      <c r="A2945" s="28" t="str">
        <f>IF(記入用!A2945="","",記入用!A2945)</f>
        <v/>
      </c>
      <c r="B2945" s="28" t="str">
        <f>IF(記入用!B2945="","",記入用!B2945)</f>
        <v/>
      </c>
      <c r="C2945" s="28" t="str">
        <f>IF(記入用!C2945="","",記入用!C2945)</f>
        <v/>
      </c>
      <c r="D2945" s="28" t="str">
        <f>IF(記入用!D2945="","",記入用!D2945)</f>
        <v/>
      </c>
      <c r="E2945" s="28" t="str">
        <f>IF(記入用!E2945="","",記入用!E2945)</f>
        <v/>
      </c>
      <c r="F2945" s="28" t="str">
        <f>IF(記入用!F2945="","",記入用!F2945)</f>
        <v/>
      </c>
      <c r="G2945" s="28" t="str">
        <f>IF(OR(記入用!G2945=0,記入用!H2945=0),"",ROUND((記入用!G2945+記入用!H2945)/2,0))</f>
        <v/>
      </c>
      <c r="I2945" s="28" t="str">
        <f>IF(記入用!I2945="","",記入用!I2945)</f>
        <v/>
      </c>
      <c r="K2945" s="28" t="str">
        <f>IF(記入用!J2945="","",ROUNDDOWN(記入用!J2945,0))</f>
        <v/>
      </c>
      <c r="M2945" s="28" t="str">
        <f>IF(記入用!K2945="","",記入用!K2945)</f>
        <v/>
      </c>
      <c r="O2945" s="28" t="str">
        <f>IF(記入用!M2945="","",記入用!M2945)</f>
        <v/>
      </c>
      <c r="Q2945" s="28" t="str">
        <f>IF(記入用!L2945="","",記入用!L2945)</f>
        <v/>
      </c>
      <c r="S2945" s="28" t="str">
        <f>IF(記入用!N2945="","",ROUNDUP(記入用!N2945,1))</f>
        <v/>
      </c>
      <c r="U2945" s="28" t="str">
        <f>IF(記入用!O2945="","",ROUNDDOWN(記入用!O2945,0))</f>
        <v/>
      </c>
      <c r="W2945" s="28" t="str">
        <f>IF(記入用!P2945="","",ROUNDDOWN(記入用!P2945,0))</f>
        <v/>
      </c>
    </row>
    <row r="2946" spans="1:23">
      <c r="A2946" s="28" t="str">
        <f>IF(記入用!A2946="","",記入用!A2946)</f>
        <v/>
      </c>
      <c r="B2946" s="28" t="str">
        <f>IF(記入用!B2946="","",記入用!B2946)</f>
        <v/>
      </c>
      <c r="C2946" s="28" t="str">
        <f>IF(記入用!C2946="","",記入用!C2946)</f>
        <v/>
      </c>
      <c r="D2946" s="28" t="str">
        <f>IF(記入用!D2946="","",記入用!D2946)</f>
        <v/>
      </c>
      <c r="E2946" s="28" t="str">
        <f>IF(記入用!E2946="","",記入用!E2946)</f>
        <v/>
      </c>
      <c r="F2946" s="28" t="str">
        <f>IF(記入用!F2946="","",記入用!F2946)</f>
        <v/>
      </c>
      <c r="G2946" s="28" t="str">
        <f>IF(OR(記入用!G2946=0,記入用!H2946=0),"",ROUND((記入用!G2946+記入用!H2946)/2,0))</f>
        <v/>
      </c>
      <c r="I2946" s="28" t="str">
        <f>IF(記入用!I2946="","",記入用!I2946)</f>
        <v/>
      </c>
      <c r="K2946" s="28" t="str">
        <f>IF(記入用!J2946="","",ROUNDDOWN(記入用!J2946,0))</f>
        <v/>
      </c>
      <c r="M2946" s="28" t="str">
        <f>IF(記入用!K2946="","",記入用!K2946)</f>
        <v/>
      </c>
      <c r="O2946" s="28" t="str">
        <f>IF(記入用!M2946="","",記入用!M2946)</f>
        <v/>
      </c>
      <c r="Q2946" s="28" t="str">
        <f>IF(記入用!L2946="","",記入用!L2946)</f>
        <v/>
      </c>
      <c r="S2946" s="28" t="str">
        <f>IF(記入用!N2946="","",ROUNDUP(記入用!N2946,1))</f>
        <v/>
      </c>
      <c r="U2946" s="28" t="str">
        <f>IF(記入用!O2946="","",ROUNDDOWN(記入用!O2946,0))</f>
        <v/>
      </c>
      <c r="W2946" s="28" t="str">
        <f>IF(記入用!P2946="","",ROUNDDOWN(記入用!P2946,0))</f>
        <v/>
      </c>
    </row>
    <row r="2947" spans="1:23">
      <c r="A2947" s="28" t="str">
        <f>IF(記入用!A2947="","",記入用!A2947)</f>
        <v/>
      </c>
      <c r="B2947" s="28" t="str">
        <f>IF(記入用!B2947="","",記入用!B2947)</f>
        <v/>
      </c>
      <c r="C2947" s="28" t="str">
        <f>IF(記入用!C2947="","",記入用!C2947)</f>
        <v/>
      </c>
      <c r="D2947" s="28" t="str">
        <f>IF(記入用!D2947="","",記入用!D2947)</f>
        <v/>
      </c>
      <c r="E2947" s="28" t="str">
        <f>IF(記入用!E2947="","",記入用!E2947)</f>
        <v/>
      </c>
      <c r="F2947" s="28" t="str">
        <f>IF(記入用!F2947="","",記入用!F2947)</f>
        <v/>
      </c>
      <c r="G2947" s="28" t="str">
        <f>IF(OR(記入用!G2947=0,記入用!H2947=0),"",ROUND((記入用!G2947+記入用!H2947)/2,0))</f>
        <v/>
      </c>
      <c r="I2947" s="28" t="str">
        <f>IF(記入用!I2947="","",記入用!I2947)</f>
        <v/>
      </c>
      <c r="K2947" s="28" t="str">
        <f>IF(記入用!J2947="","",ROUNDDOWN(記入用!J2947,0))</f>
        <v/>
      </c>
      <c r="M2947" s="28" t="str">
        <f>IF(記入用!K2947="","",記入用!K2947)</f>
        <v/>
      </c>
      <c r="O2947" s="28" t="str">
        <f>IF(記入用!M2947="","",記入用!M2947)</f>
        <v/>
      </c>
      <c r="Q2947" s="28" t="str">
        <f>IF(記入用!L2947="","",記入用!L2947)</f>
        <v/>
      </c>
      <c r="S2947" s="28" t="str">
        <f>IF(記入用!N2947="","",ROUNDUP(記入用!N2947,1))</f>
        <v/>
      </c>
      <c r="U2947" s="28" t="str">
        <f>IF(記入用!O2947="","",ROUNDDOWN(記入用!O2947,0))</f>
        <v/>
      </c>
      <c r="W2947" s="28" t="str">
        <f>IF(記入用!P2947="","",ROUNDDOWN(記入用!P2947,0))</f>
        <v/>
      </c>
    </row>
    <row r="2948" spans="1:23">
      <c r="A2948" s="28" t="str">
        <f>IF(記入用!A2948="","",記入用!A2948)</f>
        <v/>
      </c>
      <c r="B2948" s="28" t="str">
        <f>IF(記入用!B2948="","",記入用!B2948)</f>
        <v/>
      </c>
      <c r="C2948" s="28" t="str">
        <f>IF(記入用!C2948="","",記入用!C2948)</f>
        <v/>
      </c>
      <c r="D2948" s="28" t="str">
        <f>IF(記入用!D2948="","",記入用!D2948)</f>
        <v/>
      </c>
      <c r="E2948" s="28" t="str">
        <f>IF(記入用!E2948="","",記入用!E2948)</f>
        <v/>
      </c>
      <c r="F2948" s="28" t="str">
        <f>IF(記入用!F2948="","",記入用!F2948)</f>
        <v/>
      </c>
      <c r="G2948" s="28" t="str">
        <f>IF(OR(記入用!G2948=0,記入用!H2948=0),"",ROUND((記入用!G2948+記入用!H2948)/2,0))</f>
        <v/>
      </c>
      <c r="I2948" s="28" t="str">
        <f>IF(記入用!I2948="","",記入用!I2948)</f>
        <v/>
      </c>
      <c r="K2948" s="28" t="str">
        <f>IF(記入用!J2948="","",ROUNDDOWN(記入用!J2948,0))</f>
        <v/>
      </c>
      <c r="M2948" s="28" t="str">
        <f>IF(記入用!K2948="","",記入用!K2948)</f>
        <v/>
      </c>
      <c r="O2948" s="28" t="str">
        <f>IF(記入用!M2948="","",記入用!M2948)</f>
        <v/>
      </c>
      <c r="Q2948" s="28" t="str">
        <f>IF(記入用!L2948="","",記入用!L2948)</f>
        <v/>
      </c>
      <c r="S2948" s="28" t="str">
        <f>IF(記入用!N2948="","",ROUNDUP(記入用!N2948,1))</f>
        <v/>
      </c>
      <c r="U2948" s="28" t="str">
        <f>IF(記入用!O2948="","",ROUNDDOWN(記入用!O2948,0))</f>
        <v/>
      </c>
      <c r="W2948" s="28" t="str">
        <f>IF(記入用!P2948="","",ROUNDDOWN(記入用!P2948,0))</f>
        <v/>
      </c>
    </row>
    <row r="2949" spans="1:23">
      <c r="A2949" s="28" t="str">
        <f>IF(記入用!A2949="","",記入用!A2949)</f>
        <v/>
      </c>
      <c r="B2949" s="28" t="str">
        <f>IF(記入用!B2949="","",記入用!B2949)</f>
        <v/>
      </c>
      <c r="C2949" s="28" t="str">
        <f>IF(記入用!C2949="","",記入用!C2949)</f>
        <v/>
      </c>
      <c r="D2949" s="28" t="str">
        <f>IF(記入用!D2949="","",記入用!D2949)</f>
        <v/>
      </c>
      <c r="E2949" s="28" t="str">
        <f>IF(記入用!E2949="","",記入用!E2949)</f>
        <v/>
      </c>
      <c r="F2949" s="28" t="str">
        <f>IF(記入用!F2949="","",記入用!F2949)</f>
        <v/>
      </c>
      <c r="G2949" s="28" t="str">
        <f>IF(OR(記入用!G2949=0,記入用!H2949=0),"",ROUND((記入用!G2949+記入用!H2949)/2,0))</f>
        <v/>
      </c>
      <c r="I2949" s="28" t="str">
        <f>IF(記入用!I2949="","",記入用!I2949)</f>
        <v/>
      </c>
      <c r="K2949" s="28" t="str">
        <f>IF(記入用!J2949="","",ROUNDDOWN(記入用!J2949,0))</f>
        <v/>
      </c>
      <c r="M2949" s="28" t="str">
        <f>IF(記入用!K2949="","",記入用!K2949)</f>
        <v/>
      </c>
      <c r="O2949" s="28" t="str">
        <f>IF(記入用!M2949="","",記入用!M2949)</f>
        <v/>
      </c>
      <c r="Q2949" s="28" t="str">
        <f>IF(記入用!L2949="","",記入用!L2949)</f>
        <v/>
      </c>
      <c r="S2949" s="28" t="str">
        <f>IF(記入用!N2949="","",ROUNDUP(記入用!N2949,1))</f>
        <v/>
      </c>
      <c r="U2949" s="28" t="str">
        <f>IF(記入用!O2949="","",ROUNDDOWN(記入用!O2949,0))</f>
        <v/>
      </c>
      <c r="W2949" s="28" t="str">
        <f>IF(記入用!P2949="","",ROUNDDOWN(記入用!P2949,0))</f>
        <v/>
      </c>
    </row>
    <row r="2950" spans="1:23">
      <c r="A2950" s="28" t="str">
        <f>IF(記入用!A2950="","",記入用!A2950)</f>
        <v/>
      </c>
      <c r="B2950" s="28" t="str">
        <f>IF(記入用!B2950="","",記入用!B2950)</f>
        <v/>
      </c>
      <c r="C2950" s="28" t="str">
        <f>IF(記入用!C2950="","",記入用!C2950)</f>
        <v/>
      </c>
      <c r="D2950" s="28" t="str">
        <f>IF(記入用!D2950="","",記入用!D2950)</f>
        <v/>
      </c>
      <c r="E2950" s="28" t="str">
        <f>IF(記入用!E2950="","",記入用!E2950)</f>
        <v/>
      </c>
      <c r="F2950" s="28" t="str">
        <f>IF(記入用!F2950="","",記入用!F2950)</f>
        <v/>
      </c>
      <c r="G2950" s="28" t="str">
        <f>IF(OR(記入用!G2950=0,記入用!H2950=0),"",ROUND((記入用!G2950+記入用!H2950)/2,0))</f>
        <v/>
      </c>
      <c r="I2950" s="28" t="str">
        <f>IF(記入用!I2950="","",記入用!I2950)</f>
        <v/>
      </c>
      <c r="K2950" s="28" t="str">
        <f>IF(記入用!J2950="","",ROUNDDOWN(記入用!J2950,0))</f>
        <v/>
      </c>
      <c r="M2950" s="28" t="str">
        <f>IF(記入用!K2950="","",記入用!K2950)</f>
        <v/>
      </c>
      <c r="O2950" s="28" t="str">
        <f>IF(記入用!M2950="","",記入用!M2950)</f>
        <v/>
      </c>
      <c r="Q2950" s="28" t="str">
        <f>IF(記入用!L2950="","",記入用!L2950)</f>
        <v/>
      </c>
      <c r="S2950" s="28" t="str">
        <f>IF(記入用!N2950="","",ROUNDUP(記入用!N2950,1))</f>
        <v/>
      </c>
      <c r="U2950" s="28" t="str">
        <f>IF(記入用!O2950="","",ROUNDDOWN(記入用!O2950,0))</f>
        <v/>
      </c>
      <c r="W2950" s="28" t="str">
        <f>IF(記入用!P2950="","",ROUNDDOWN(記入用!P2950,0))</f>
        <v/>
      </c>
    </row>
    <row r="2951" spans="1:23">
      <c r="A2951" s="28" t="str">
        <f>IF(記入用!A2951="","",記入用!A2951)</f>
        <v/>
      </c>
      <c r="B2951" s="28" t="str">
        <f>IF(記入用!B2951="","",記入用!B2951)</f>
        <v/>
      </c>
      <c r="C2951" s="28" t="str">
        <f>IF(記入用!C2951="","",記入用!C2951)</f>
        <v/>
      </c>
      <c r="D2951" s="28" t="str">
        <f>IF(記入用!D2951="","",記入用!D2951)</f>
        <v/>
      </c>
      <c r="E2951" s="28" t="str">
        <f>IF(記入用!E2951="","",記入用!E2951)</f>
        <v/>
      </c>
      <c r="F2951" s="28" t="str">
        <f>IF(記入用!F2951="","",記入用!F2951)</f>
        <v/>
      </c>
      <c r="G2951" s="28" t="str">
        <f>IF(OR(記入用!G2951=0,記入用!H2951=0),"",ROUND((記入用!G2951+記入用!H2951)/2,0))</f>
        <v/>
      </c>
      <c r="I2951" s="28" t="str">
        <f>IF(記入用!I2951="","",記入用!I2951)</f>
        <v/>
      </c>
      <c r="K2951" s="28" t="str">
        <f>IF(記入用!J2951="","",ROUNDDOWN(記入用!J2951,0))</f>
        <v/>
      </c>
      <c r="M2951" s="28" t="str">
        <f>IF(記入用!K2951="","",記入用!K2951)</f>
        <v/>
      </c>
      <c r="O2951" s="28" t="str">
        <f>IF(記入用!M2951="","",記入用!M2951)</f>
        <v/>
      </c>
      <c r="Q2951" s="28" t="str">
        <f>IF(記入用!L2951="","",記入用!L2951)</f>
        <v/>
      </c>
      <c r="S2951" s="28" t="str">
        <f>IF(記入用!N2951="","",ROUNDUP(記入用!N2951,1))</f>
        <v/>
      </c>
      <c r="U2951" s="28" t="str">
        <f>IF(記入用!O2951="","",ROUNDDOWN(記入用!O2951,0))</f>
        <v/>
      </c>
      <c r="W2951" s="28" t="str">
        <f>IF(記入用!P2951="","",ROUNDDOWN(記入用!P2951,0))</f>
        <v/>
      </c>
    </row>
    <row r="2952" spans="1:23">
      <c r="A2952" s="28" t="str">
        <f>IF(記入用!A2952="","",記入用!A2952)</f>
        <v/>
      </c>
      <c r="B2952" s="28" t="str">
        <f>IF(記入用!B2952="","",記入用!B2952)</f>
        <v/>
      </c>
      <c r="C2952" s="28" t="str">
        <f>IF(記入用!C2952="","",記入用!C2952)</f>
        <v/>
      </c>
      <c r="D2952" s="28" t="str">
        <f>IF(記入用!D2952="","",記入用!D2952)</f>
        <v/>
      </c>
      <c r="E2952" s="28" t="str">
        <f>IF(記入用!E2952="","",記入用!E2952)</f>
        <v/>
      </c>
      <c r="F2952" s="28" t="str">
        <f>IF(記入用!F2952="","",記入用!F2952)</f>
        <v/>
      </c>
      <c r="G2952" s="28" t="str">
        <f>IF(OR(記入用!G2952=0,記入用!H2952=0),"",ROUND((記入用!G2952+記入用!H2952)/2,0))</f>
        <v/>
      </c>
      <c r="I2952" s="28" t="str">
        <f>IF(記入用!I2952="","",記入用!I2952)</f>
        <v/>
      </c>
      <c r="K2952" s="28" t="str">
        <f>IF(記入用!J2952="","",ROUNDDOWN(記入用!J2952,0))</f>
        <v/>
      </c>
      <c r="M2952" s="28" t="str">
        <f>IF(記入用!K2952="","",記入用!K2952)</f>
        <v/>
      </c>
      <c r="O2952" s="28" t="str">
        <f>IF(記入用!M2952="","",記入用!M2952)</f>
        <v/>
      </c>
      <c r="Q2952" s="28" t="str">
        <f>IF(記入用!L2952="","",記入用!L2952)</f>
        <v/>
      </c>
      <c r="S2952" s="28" t="str">
        <f>IF(記入用!N2952="","",ROUNDUP(記入用!N2952,1))</f>
        <v/>
      </c>
      <c r="U2952" s="28" t="str">
        <f>IF(記入用!O2952="","",ROUNDDOWN(記入用!O2952,0))</f>
        <v/>
      </c>
      <c r="W2952" s="28" t="str">
        <f>IF(記入用!P2952="","",ROUNDDOWN(記入用!P2952,0))</f>
        <v/>
      </c>
    </row>
    <row r="2953" spans="1:23">
      <c r="A2953" s="28" t="str">
        <f>IF(記入用!A2953="","",記入用!A2953)</f>
        <v/>
      </c>
      <c r="B2953" s="28" t="str">
        <f>IF(記入用!B2953="","",記入用!B2953)</f>
        <v/>
      </c>
      <c r="C2953" s="28" t="str">
        <f>IF(記入用!C2953="","",記入用!C2953)</f>
        <v/>
      </c>
      <c r="D2953" s="28" t="str">
        <f>IF(記入用!D2953="","",記入用!D2953)</f>
        <v/>
      </c>
      <c r="E2953" s="28" t="str">
        <f>IF(記入用!E2953="","",記入用!E2953)</f>
        <v/>
      </c>
      <c r="F2953" s="28" t="str">
        <f>IF(記入用!F2953="","",記入用!F2953)</f>
        <v/>
      </c>
      <c r="G2953" s="28" t="str">
        <f>IF(OR(記入用!G2953=0,記入用!H2953=0),"",ROUND((記入用!G2953+記入用!H2953)/2,0))</f>
        <v/>
      </c>
      <c r="I2953" s="28" t="str">
        <f>IF(記入用!I2953="","",記入用!I2953)</f>
        <v/>
      </c>
      <c r="K2953" s="28" t="str">
        <f>IF(記入用!J2953="","",ROUNDDOWN(記入用!J2953,0))</f>
        <v/>
      </c>
      <c r="M2953" s="28" t="str">
        <f>IF(記入用!K2953="","",記入用!K2953)</f>
        <v/>
      </c>
      <c r="O2953" s="28" t="str">
        <f>IF(記入用!M2953="","",記入用!M2953)</f>
        <v/>
      </c>
      <c r="Q2953" s="28" t="str">
        <f>IF(記入用!L2953="","",記入用!L2953)</f>
        <v/>
      </c>
      <c r="S2953" s="28" t="str">
        <f>IF(記入用!N2953="","",ROUNDUP(記入用!N2953,1))</f>
        <v/>
      </c>
      <c r="U2953" s="28" t="str">
        <f>IF(記入用!O2953="","",ROUNDDOWN(記入用!O2953,0))</f>
        <v/>
      </c>
      <c r="W2953" s="28" t="str">
        <f>IF(記入用!P2953="","",ROUNDDOWN(記入用!P2953,0))</f>
        <v/>
      </c>
    </row>
    <row r="2954" spans="1:23">
      <c r="A2954" s="28" t="str">
        <f>IF(記入用!A2954="","",記入用!A2954)</f>
        <v/>
      </c>
      <c r="B2954" s="28" t="str">
        <f>IF(記入用!B2954="","",記入用!B2954)</f>
        <v/>
      </c>
      <c r="C2954" s="28" t="str">
        <f>IF(記入用!C2954="","",記入用!C2954)</f>
        <v/>
      </c>
      <c r="D2954" s="28" t="str">
        <f>IF(記入用!D2954="","",記入用!D2954)</f>
        <v/>
      </c>
      <c r="E2954" s="28" t="str">
        <f>IF(記入用!E2954="","",記入用!E2954)</f>
        <v/>
      </c>
      <c r="F2954" s="28" t="str">
        <f>IF(記入用!F2954="","",記入用!F2954)</f>
        <v/>
      </c>
      <c r="G2954" s="28" t="str">
        <f>IF(OR(記入用!G2954=0,記入用!H2954=0),"",ROUND((記入用!G2954+記入用!H2954)/2,0))</f>
        <v/>
      </c>
      <c r="I2954" s="28" t="str">
        <f>IF(記入用!I2954="","",記入用!I2954)</f>
        <v/>
      </c>
      <c r="K2954" s="28" t="str">
        <f>IF(記入用!J2954="","",ROUNDDOWN(記入用!J2954,0))</f>
        <v/>
      </c>
      <c r="M2954" s="28" t="str">
        <f>IF(記入用!K2954="","",記入用!K2954)</f>
        <v/>
      </c>
      <c r="O2954" s="28" t="str">
        <f>IF(記入用!M2954="","",記入用!M2954)</f>
        <v/>
      </c>
      <c r="Q2954" s="28" t="str">
        <f>IF(記入用!L2954="","",記入用!L2954)</f>
        <v/>
      </c>
      <c r="S2954" s="28" t="str">
        <f>IF(記入用!N2954="","",ROUNDUP(記入用!N2954,1))</f>
        <v/>
      </c>
      <c r="U2954" s="28" t="str">
        <f>IF(記入用!O2954="","",ROUNDDOWN(記入用!O2954,0))</f>
        <v/>
      </c>
      <c r="W2954" s="28" t="str">
        <f>IF(記入用!P2954="","",ROUNDDOWN(記入用!P2954,0))</f>
        <v/>
      </c>
    </row>
    <row r="2955" spans="1:23">
      <c r="A2955" s="28" t="str">
        <f>IF(記入用!A2955="","",記入用!A2955)</f>
        <v/>
      </c>
      <c r="B2955" s="28" t="str">
        <f>IF(記入用!B2955="","",記入用!B2955)</f>
        <v/>
      </c>
      <c r="C2955" s="28" t="str">
        <f>IF(記入用!C2955="","",記入用!C2955)</f>
        <v/>
      </c>
      <c r="D2955" s="28" t="str">
        <f>IF(記入用!D2955="","",記入用!D2955)</f>
        <v/>
      </c>
      <c r="E2955" s="28" t="str">
        <f>IF(記入用!E2955="","",記入用!E2955)</f>
        <v/>
      </c>
      <c r="F2955" s="28" t="str">
        <f>IF(記入用!F2955="","",記入用!F2955)</f>
        <v/>
      </c>
      <c r="G2955" s="28" t="str">
        <f>IF(OR(記入用!G2955=0,記入用!H2955=0),"",ROUND((記入用!G2955+記入用!H2955)/2,0))</f>
        <v/>
      </c>
      <c r="I2955" s="28" t="str">
        <f>IF(記入用!I2955="","",記入用!I2955)</f>
        <v/>
      </c>
      <c r="K2955" s="28" t="str">
        <f>IF(記入用!J2955="","",ROUNDDOWN(記入用!J2955,0))</f>
        <v/>
      </c>
      <c r="M2955" s="28" t="str">
        <f>IF(記入用!K2955="","",記入用!K2955)</f>
        <v/>
      </c>
      <c r="O2955" s="28" t="str">
        <f>IF(記入用!M2955="","",記入用!M2955)</f>
        <v/>
      </c>
      <c r="Q2955" s="28" t="str">
        <f>IF(記入用!L2955="","",記入用!L2955)</f>
        <v/>
      </c>
      <c r="S2955" s="28" t="str">
        <f>IF(記入用!N2955="","",ROUNDUP(記入用!N2955,1))</f>
        <v/>
      </c>
      <c r="U2955" s="28" t="str">
        <f>IF(記入用!O2955="","",ROUNDDOWN(記入用!O2955,0))</f>
        <v/>
      </c>
      <c r="W2955" s="28" t="str">
        <f>IF(記入用!P2955="","",ROUNDDOWN(記入用!P2955,0))</f>
        <v/>
      </c>
    </row>
    <row r="2956" spans="1:23">
      <c r="A2956" s="28" t="str">
        <f>IF(記入用!A2956="","",記入用!A2956)</f>
        <v/>
      </c>
      <c r="B2956" s="28" t="str">
        <f>IF(記入用!B2956="","",記入用!B2956)</f>
        <v/>
      </c>
      <c r="C2956" s="28" t="str">
        <f>IF(記入用!C2956="","",記入用!C2956)</f>
        <v/>
      </c>
      <c r="D2956" s="28" t="str">
        <f>IF(記入用!D2956="","",記入用!D2956)</f>
        <v/>
      </c>
      <c r="E2956" s="28" t="str">
        <f>IF(記入用!E2956="","",記入用!E2956)</f>
        <v/>
      </c>
      <c r="F2956" s="28" t="str">
        <f>IF(記入用!F2956="","",記入用!F2956)</f>
        <v/>
      </c>
      <c r="G2956" s="28" t="str">
        <f>IF(OR(記入用!G2956=0,記入用!H2956=0),"",ROUND((記入用!G2956+記入用!H2956)/2,0))</f>
        <v/>
      </c>
      <c r="I2956" s="28" t="str">
        <f>IF(記入用!I2956="","",記入用!I2956)</f>
        <v/>
      </c>
      <c r="K2956" s="28" t="str">
        <f>IF(記入用!J2956="","",ROUNDDOWN(記入用!J2956,0))</f>
        <v/>
      </c>
      <c r="M2956" s="28" t="str">
        <f>IF(記入用!K2956="","",記入用!K2956)</f>
        <v/>
      </c>
      <c r="O2956" s="28" t="str">
        <f>IF(記入用!M2956="","",記入用!M2956)</f>
        <v/>
      </c>
      <c r="Q2956" s="28" t="str">
        <f>IF(記入用!L2956="","",記入用!L2956)</f>
        <v/>
      </c>
      <c r="S2956" s="28" t="str">
        <f>IF(記入用!N2956="","",ROUNDUP(記入用!N2956,1))</f>
        <v/>
      </c>
      <c r="U2956" s="28" t="str">
        <f>IF(記入用!O2956="","",ROUNDDOWN(記入用!O2956,0))</f>
        <v/>
      </c>
      <c r="W2956" s="28" t="str">
        <f>IF(記入用!P2956="","",ROUNDDOWN(記入用!P2956,0))</f>
        <v/>
      </c>
    </row>
    <row r="2957" spans="1:23">
      <c r="A2957" s="28" t="str">
        <f>IF(記入用!A2957="","",記入用!A2957)</f>
        <v/>
      </c>
      <c r="B2957" s="28" t="str">
        <f>IF(記入用!B2957="","",記入用!B2957)</f>
        <v/>
      </c>
      <c r="C2957" s="28" t="str">
        <f>IF(記入用!C2957="","",記入用!C2957)</f>
        <v/>
      </c>
      <c r="D2957" s="28" t="str">
        <f>IF(記入用!D2957="","",記入用!D2957)</f>
        <v/>
      </c>
      <c r="E2957" s="28" t="str">
        <f>IF(記入用!E2957="","",記入用!E2957)</f>
        <v/>
      </c>
      <c r="F2957" s="28" t="str">
        <f>IF(記入用!F2957="","",記入用!F2957)</f>
        <v/>
      </c>
      <c r="G2957" s="28" t="str">
        <f>IF(OR(記入用!G2957=0,記入用!H2957=0),"",ROUND((記入用!G2957+記入用!H2957)/2,0))</f>
        <v/>
      </c>
      <c r="I2957" s="28" t="str">
        <f>IF(記入用!I2957="","",記入用!I2957)</f>
        <v/>
      </c>
      <c r="K2957" s="28" t="str">
        <f>IF(記入用!J2957="","",ROUNDDOWN(記入用!J2957,0))</f>
        <v/>
      </c>
      <c r="M2957" s="28" t="str">
        <f>IF(記入用!K2957="","",記入用!K2957)</f>
        <v/>
      </c>
      <c r="O2957" s="28" t="str">
        <f>IF(記入用!M2957="","",記入用!M2957)</f>
        <v/>
      </c>
      <c r="Q2957" s="28" t="str">
        <f>IF(記入用!L2957="","",記入用!L2957)</f>
        <v/>
      </c>
      <c r="S2957" s="28" t="str">
        <f>IF(記入用!N2957="","",ROUNDUP(記入用!N2957,1))</f>
        <v/>
      </c>
      <c r="U2957" s="28" t="str">
        <f>IF(記入用!O2957="","",ROUNDDOWN(記入用!O2957,0))</f>
        <v/>
      </c>
      <c r="W2957" s="28" t="str">
        <f>IF(記入用!P2957="","",ROUNDDOWN(記入用!P2957,0))</f>
        <v/>
      </c>
    </row>
    <row r="2958" spans="1:23">
      <c r="A2958" s="28" t="str">
        <f>IF(記入用!A2958="","",記入用!A2958)</f>
        <v/>
      </c>
      <c r="B2958" s="28" t="str">
        <f>IF(記入用!B2958="","",記入用!B2958)</f>
        <v/>
      </c>
      <c r="C2958" s="28" t="str">
        <f>IF(記入用!C2958="","",記入用!C2958)</f>
        <v/>
      </c>
      <c r="D2958" s="28" t="str">
        <f>IF(記入用!D2958="","",記入用!D2958)</f>
        <v/>
      </c>
      <c r="E2958" s="28" t="str">
        <f>IF(記入用!E2958="","",記入用!E2958)</f>
        <v/>
      </c>
      <c r="F2958" s="28" t="str">
        <f>IF(記入用!F2958="","",記入用!F2958)</f>
        <v/>
      </c>
      <c r="G2958" s="28" t="str">
        <f>IF(OR(記入用!G2958=0,記入用!H2958=0),"",ROUND((記入用!G2958+記入用!H2958)/2,0))</f>
        <v/>
      </c>
      <c r="I2958" s="28" t="str">
        <f>IF(記入用!I2958="","",記入用!I2958)</f>
        <v/>
      </c>
      <c r="K2958" s="28" t="str">
        <f>IF(記入用!J2958="","",ROUNDDOWN(記入用!J2958,0))</f>
        <v/>
      </c>
      <c r="M2958" s="28" t="str">
        <f>IF(記入用!K2958="","",記入用!K2958)</f>
        <v/>
      </c>
      <c r="O2958" s="28" t="str">
        <f>IF(記入用!M2958="","",記入用!M2958)</f>
        <v/>
      </c>
      <c r="Q2958" s="28" t="str">
        <f>IF(記入用!L2958="","",記入用!L2958)</f>
        <v/>
      </c>
      <c r="S2958" s="28" t="str">
        <f>IF(記入用!N2958="","",ROUNDUP(記入用!N2958,1))</f>
        <v/>
      </c>
      <c r="U2958" s="28" t="str">
        <f>IF(記入用!O2958="","",ROUNDDOWN(記入用!O2958,0))</f>
        <v/>
      </c>
      <c r="W2958" s="28" t="str">
        <f>IF(記入用!P2958="","",ROUNDDOWN(記入用!P2958,0))</f>
        <v/>
      </c>
    </row>
    <row r="2959" spans="1:23">
      <c r="A2959" s="28" t="str">
        <f>IF(記入用!A2959="","",記入用!A2959)</f>
        <v/>
      </c>
      <c r="B2959" s="28" t="str">
        <f>IF(記入用!B2959="","",記入用!B2959)</f>
        <v/>
      </c>
      <c r="C2959" s="28" t="str">
        <f>IF(記入用!C2959="","",記入用!C2959)</f>
        <v/>
      </c>
      <c r="D2959" s="28" t="str">
        <f>IF(記入用!D2959="","",記入用!D2959)</f>
        <v/>
      </c>
      <c r="E2959" s="28" t="str">
        <f>IF(記入用!E2959="","",記入用!E2959)</f>
        <v/>
      </c>
      <c r="F2959" s="28" t="str">
        <f>IF(記入用!F2959="","",記入用!F2959)</f>
        <v/>
      </c>
      <c r="G2959" s="28" t="str">
        <f>IF(OR(記入用!G2959=0,記入用!H2959=0),"",ROUND((記入用!G2959+記入用!H2959)/2,0))</f>
        <v/>
      </c>
      <c r="I2959" s="28" t="str">
        <f>IF(記入用!I2959="","",記入用!I2959)</f>
        <v/>
      </c>
      <c r="K2959" s="28" t="str">
        <f>IF(記入用!J2959="","",ROUNDDOWN(記入用!J2959,0))</f>
        <v/>
      </c>
      <c r="M2959" s="28" t="str">
        <f>IF(記入用!K2959="","",記入用!K2959)</f>
        <v/>
      </c>
      <c r="O2959" s="28" t="str">
        <f>IF(記入用!M2959="","",記入用!M2959)</f>
        <v/>
      </c>
      <c r="Q2959" s="28" t="str">
        <f>IF(記入用!L2959="","",記入用!L2959)</f>
        <v/>
      </c>
      <c r="S2959" s="28" t="str">
        <f>IF(記入用!N2959="","",ROUNDUP(記入用!N2959,1))</f>
        <v/>
      </c>
      <c r="U2959" s="28" t="str">
        <f>IF(記入用!O2959="","",ROUNDDOWN(記入用!O2959,0))</f>
        <v/>
      </c>
      <c r="W2959" s="28" t="str">
        <f>IF(記入用!P2959="","",ROUNDDOWN(記入用!P2959,0))</f>
        <v/>
      </c>
    </row>
    <row r="2960" spans="1:23">
      <c r="A2960" s="28" t="str">
        <f>IF(記入用!A2960="","",記入用!A2960)</f>
        <v/>
      </c>
      <c r="B2960" s="28" t="str">
        <f>IF(記入用!B2960="","",記入用!B2960)</f>
        <v/>
      </c>
      <c r="C2960" s="28" t="str">
        <f>IF(記入用!C2960="","",記入用!C2960)</f>
        <v/>
      </c>
      <c r="D2960" s="28" t="str">
        <f>IF(記入用!D2960="","",記入用!D2960)</f>
        <v/>
      </c>
      <c r="E2960" s="28" t="str">
        <f>IF(記入用!E2960="","",記入用!E2960)</f>
        <v/>
      </c>
      <c r="F2960" s="28" t="str">
        <f>IF(記入用!F2960="","",記入用!F2960)</f>
        <v/>
      </c>
      <c r="G2960" s="28" t="str">
        <f>IF(OR(記入用!G2960=0,記入用!H2960=0),"",ROUND((記入用!G2960+記入用!H2960)/2,0))</f>
        <v/>
      </c>
      <c r="I2960" s="28" t="str">
        <f>IF(記入用!I2960="","",記入用!I2960)</f>
        <v/>
      </c>
      <c r="K2960" s="28" t="str">
        <f>IF(記入用!J2960="","",ROUNDDOWN(記入用!J2960,0))</f>
        <v/>
      </c>
      <c r="M2960" s="28" t="str">
        <f>IF(記入用!K2960="","",記入用!K2960)</f>
        <v/>
      </c>
      <c r="O2960" s="28" t="str">
        <f>IF(記入用!M2960="","",記入用!M2960)</f>
        <v/>
      </c>
      <c r="Q2960" s="28" t="str">
        <f>IF(記入用!L2960="","",記入用!L2960)</f>
        <v/>
      </c>
      <c r="S2960" s="28" t="str">
        <f>IF(記入用!N2960="","",ROUNDUP(記入用!N2960,1))</f>
        <v/>
      </c>
      <c r="U2960" s="28" t="str">
        <f>IF(記入用!O2960="","",ROUNDDOWN(記入用!O2960,0))</f>
        <v/>
      </c>
      <c r="W2960" s="28" t="str">
        <f>IF(記入用!P2960="","",ROUNDDOWN(記入用!P2960,0))</f>
        <v/>
      </c>
    </row>
    <row r="2961" spans="1:23">
      <c r="A2961" s="28" t="str">
        <f>IF(記入用!A2961="","",記入用!A2961)</f>
        <v/>
      </c>
      <c r="B2961" s="28" t="str">
        <f>IF(記入用!B2961="","",記入用!B2961)</f>
        <v/>
      </c>
      <c r="C2961" s="28" t="str">
        <f>IF(記入用!C2961="","",記入用!C2961)</f>
        <v/>
      </c>
      <c r="D2961" s="28" t="str">
        <f>IF(記入用!D2961="","",記入用!D2961)</f>
        <v/>
      </c>
      <c r="E2961" s="28" t="str">
        <f>IF(記入用!E2961="","",記入用!E2961)</f>
        <v/>
      </c>
      <c r="F2961" s="28" t="str">
        <f>IF(記入用!F2961="","",記入用!F2961)</f>
        <v/>
      </c>
      <c r="G2961" s="28" t="str">
        <f>IF(OR(記入用!G2961=0,記入用!H2961=0),"",ROUND((記入用!G2961+記入用!H2961)/2,0))</f>
        <v/>
      </c>
      <c r="I2961" s="28" t="str">
        <f>IF(記入用!I2961="","",記入用!I2961)</f>
        <v/>
      </c>
      <c r="K2961" s="28" t="str">
        <f>IF(記入用!J2961="","",ROUNDDOWN(記入用!J2961,0))</f>
        <v/>
      </c>
      <c r="M2961" s="28" t="str">
        <f>IF(記入用!K2961="","",記入用!K2961)</f>
        <v/>
      </c>
      <c r="O2961" s="28" t="str">
        <f>IF(記入用!M2961="","",記入用!M2961)</f>
        <v/>
      </c>
      <c r="Q2961" s="28" t="str">
        <f>IF(記入用!L2961="","",記入用!L2961)</f>
        <v/>
      </c>
      <c r="S2961" s="28" t="str">
        <f>IF(記入用!N2961="","",ROUNDUP(記入用!N2961,1))</f>
        <v/>
      </c>
      <c r="U2961" s="28" t="str">
        <f>IF(記入用!O2961="","",ROUNDDOWN(記入用!O2961,0))</f>
        <v/>
      </c>
      <c r="W2961" s="28" t="str">
        <f>IF(記入用!P2961="","",ROUNDDOWN(記入用!P2961,0))</f>
        <v/>
      </c>
    </row>
    <row r="2962" spans="1:23">
      <c r="A2962" s="28" t="str">
        <f>IF(記入用!A2962="","",記入用!A2962)</f>
        <v/>
      </c>
      <c r="B2962" s="28" t="str">
        <f>IF(記入用!B2962="","",記入用!B2962)</f>
        <v/>
      </c>
      <c r="C2962" s="28" t="str">
        <f>IF(記入用!C2962="","",記入用!C2962)</f>
        <v/>
      </c>
      <c r="D2962" s="28" t="str">
        <f>IF(記入用!D2962="","",記入用!D2962)</f>
        <v/>
      </c>
      <c r="E2962" s="28" t="str">
        <f>IF(記入用!E2962="","",記入用!E2962)</f>
        <v/>
      </c>
      <c r="F2962" s="28" t="str">
        <f>IF(記入用!F2962="","",記入用!F2962)</f>
        <v/>
      </c>
      <c r="G2962" s="28" t="str">
        <f>IF(OR(記入用!G2962=0,記入用!H2962=0),"",ROUND((記入用!G2962+記入用!H2962)/2,0))</f>
        <v/>
      </c>
      <c r="I2962" s="28" t="str">
        <f>IF(記入用!I2962="","",記入用!I2962)</f>
        <v/>
      </c>
      <c r="K2962" s="28" t="str">
        <f>IF(記入用!J2962="","",ROUNDDOWN(記入用!J2962,0))</f>
        <v/>
      </c>
      <c r="M2962" s="28" t="str">
        <f>IF(記入用!K2962="","",記入用!K2962)</f>
        <v/>
      </c>
      <c r="O2962" s="28" t="str">
        <f>IF(記入用!M2962="","",記入用!M2962)</f>
        <v/>
      </c>
      <c r="Q2962" s="28" t="str">
        <f>IF(記入用!L2962="","",記入用!L2962)</f>
        <v/>
      </c>
      <c r="S2962" s="28" t="str">
        <f>IF(記入用!N2962="","",ROUNDUP(記入用!N2962,1))</f>
        <v/>
      </c>
      <c r="U2962" s="28" t="str">
        <f>IF(記入用!O2962="","",ROUNDDOWN(記入用!O2962,0))</f>
        <v/>
      </c>
      <c r="W2962" s="28" t="str">
        <f>IF(記入用!P2962="","",ROUNDDOWN(記入用!P2962,0))</f>
        <v/>
      </c>
    </row>
    <row r="2963" spans="1:23">
      <c r="A2963" s="28" t="str">
        <f>IF(記入用!A2963="","",記入用!A2963)</f>
        <v/>
      </c>
      <c r="B2963" s="28" t="str">
        <f>IF(記入用!B2963="","",記入用!B2963)</f>
        <v/>
      </c>
      <c r="C2963" s="28" t="str">
        <f>IF(記入用!C2963="","",記入用!C2963)</f>
        <v/>
      </c>
      <c r="D2963" s="28" t="str">
        <f>IF(記入用!D2963="","",記入用!D2963)</f>
        <v/>
      </c>
      <c r="E2963" s="28" t="str">
        <f>IF(記入用!E2963="","",記入用!E2963)</f>
        <v/>
      </c>
      <c r="F2963" s="28" t="str">
        <f>IF(記入用!F2963="","",記入用!F2963)</f>
        <v/>
      </c>
      <c r="G2963" s="28" t="str">
        <f>IF(OR(記入用!G2963=0,記入用!H2963=0),"",ROUND((記入用!G2963+記入用!H2963)/2,0))</f>
        <v/>
      </c>
      <c r="I2963" s="28" t="str">
        <f>IF(記入用!I2963="","",記入用!I2963)</f>
        <v/>
      </c>
      <c r="K2963" s="28" t="str">
        <f>IF(記入用!J2963="","",ROUNDDOWN(記入用!J2963,0))</f>
        <v/>
      </c>
      <c r="M2963" s="28" t="str">
        <f>IF(記入用!K2963="","",記入用!K2963)</f>
        <v/>
      </c>
      <c r="O2963" s="28" t="str">
        <f>IF(記入用!M2963="","",記入用!M2963)</f>
        <v/>
      </c>
      <c r="Q2963" s="28" t="str">
        <f>IF(記入用!L2963="","",記入用!L2963)</f>
        <v/>
      </c>
      <c r="S2963" s="28" t="str">
        <f>IF(記入用!N2963="","",ROUNDUP(記入用!N2963,1))</f>
        <v/>
      </c>
      <c r="U2963" s="28" t="str">
        <f>IF(記入用!O2963="","",ROUNDDOWN(記入用!O2963,0))</f>
        <v/>
      </c>
      <c r="W2963" s="28" t="str">
        <f>IF(記入用!P2963="","",ROUNDDOWN(記入用!P2963,0))</f>
        <v/>
      </c>
    </row>
    <row r="2964" spans="1:23">
      <c r="A2964" s="28" t="str">
        <f>IF(記入用!A2964="","",記入用!A2964)</f>
        <v/>
      </c>
      <c r="B2964" s="28" t="str">
        <f>IF(記入用!B2964="","",記入用!B2964)</f>
        <v/>
      </c>
      <c r="C2964" s="28" t="str">
        <f>IF(記入用!C2964="","",記入用!C2964)</f>
        <v/>
      </c>
      <c r="D2964" s="28" t="str">
        <f>IF(記入用!D2964="","",記入用!D2964)</f>
        <v/>
      </c>
      <c r="E2964" s="28" t="str">
        <f>IF(記入用!E2964="","",記入用!E2964)</f>
        <v/>
      </c>
      <c r="F2964" s="28" t="str">
        <f>IF(記入用!F2964="","",記入用!F2964)</f>
        <v/>
      </c>
      <c r="G2964" s="28" t="str">
        <f>IF(OR(記入用!G2964=0,記入用!H2964=0),"",ROUND((記入用!G2964+記入用!H2964)/2,0))</f>
        <v/>
      </c>
      <c r="I2964" s="28" t="str">
        <f>IF(記入用!I2964="","",記入用!I2964)</f>
        <v/>
      </c>
      <c r="K2964" s="28" t="str">
        <f>IF(記入用!J2964="","",ROUNDDOWN(記入用!J2964,0))</f>
        <v/>
      </c>
      <c r="M2964" s="28" t="str">
        <f>IF(記入用!K2964="","",記入用!K2964)</f>
        <v/>
      </c>
      <c r="O2964" s="28" t="str">
        <f>IF(記入用!M2964="","",記入用!M2964)</f>
        <v/>
      </c>
      <c r="Q2964" s="28" t="str">
        <f>IF(記入用!L2964="","",記入用!L2964)</f>
        <v/>
      </c>
      <c r="S2964" s="28" t="str">
        <f>IF(記入用!N2964="","",ROUNDUP(記入用!N2964,1))</f>
        <v/>
      </c>
      <c r="U2964" s="28" t="str">
        <f>IF(記入用!O2964="","",ROUNDDOWN(記入用!O2964,0))</f>
        <v/>
      </c>
      <c r="W2964" s="28" t="str">
        <f>IF(記入用!P2964="","",ROUNDDOWN(記入用!P2964,0))</f>
        <v/>
      </c>
    </row>
    <row r="2965" spans="1:23">
      <c r="A2965" s="28" t="str">
        <f>IF(記入用!A2965="","",記入用!A2965)</f>
        <v/>
      </c>
      <c r="B2965" s="28" t="str">
        <f>IF(記入用!B2965="","",記入用!B2965)</f>
        <v/>
      </c>
      <c r="C2965" s="28" t="str">
        <f>IF(記入用!C2965="","",記入用!C2965)</f>
        <v/>
      </c>
      <c r="D2965" s="28" t="str">
        <f>IF(記入用!D2965="","",記入用!D2965)</f>
        <v/>
      </c>
      <c r="E2965" s="28" t="str">
        <f>IF(記入用!E2965="","",記入用!E2965)</f>
        <v/>
      </c>
      <c r="F2965" s="28" t="str">
        <f>IF(記入用!F2965="","",記入用!F2965)</f>
        <v/>
      </c>
      <c r="G2965" s="28" t="str">
        <f>IF(OR(記入用!G2965=0,記入用!H2965=0),"",ROUND((記入用!G2965+記入用!H2965)/2,0))</f>
        <v/>
      </c>
      <c r="I2965" s="28" t="str">
        <f>IF(記入用!I2965="","",記入用!I2965)</f>
        <v/>
      </c>
      <c r="K2965" s="28" t="str">
        <f>IF(記入用!J2965="","",ROUNDDOWN(記入用!J2965,0))</f>
        <v/>
      </c>
      <c r="M2965" s="28" t="str">
        <f>IF(記入用!K2965="","",記入用!K2965)</f>
        <v/>
      </c>
      <c r="O2965" s="28" t="str">
        <f>IF(記入用!M2965="","",記入用!M2965)</f>
        <v/>
      </c>
      <c r="Q2965" s="28" t="str">
        <f>IF(記入用!L2965="","",記入用!L2965)</f>
        <v/>
      </c>
      <c r="S2965" s="28" t="str">
        <f>IF(記入用!N2965="","",ROUNDUP(記入用!N2965,1))</f>
        <v/>
      </c>
      <c r="U2965" s="28" t="str">
        <f>IF(記入用!O2965="","",ROUNDDOWN(記入用!O2965,0))</f>
        <v/>
      </c>
      <c r="W2965" s="28" t="str">
        <f>IF(記入用!P2965="","",ROUNDDOWN(記入用!P2965,0))</f>
        <v/>
      </c>
    </row>
    <row r="2966" spans="1:23">
      <c r="A2966" s="28" t="str">
        <f>IF(記入用!A2966="","",記入用!A2966)</f>
        <v/>
      </c>
      <c r="B2966" s="28" t="str">
        <f>IF(記入用!B2966="","",記入用!B2966)</f>
        <v/>
      </c>
      <c r="C2966" s="28" t="str">
        <f>IF(記入用!C2966="","",記入用!C2966)</f>
        <v/>
      </c>
      <c r="D2966" s="28" t="str">
        <f>IF(記入用!D2966="","",記入用!D2966)</f>
        <v/>
      </c>
      <c r="E2966" s="28" t="str">
        <f>IF(記入用!E2966="","",記入用!E2966)</f>
        <v/>
      </c>
      <c r="F2966" s="28" t="str">
        <f>IF(記入用!F2966="","",記入用!F2966)</f>
        <v/>
      </c>
      <c r="G2966" s="28" t="str">
        <f>IF(OR(記入用!G2966=0,記入用!H2966=0),"",ROUND((記入用!G2966+記入用!H2966)/2,0))</f>
        <v/>
      </c>
      <c r="I2966" s="28" t="str">
        <f>IF(記入用!I2966="","",記入用!I2966)</f>
        <v/>
      </c>
      <c r="K2966" s="28" t="str">
        <f>IF(記入用!J2966="","",ROUNDDOWN(記入用!J2966,0))</f>
        <v/>
      </c>
      <c r="M2966" s="28" t="str">
        <f>IF(記入用!K2966="","",記入用!K2966)</f>
        <v/>
      </c>
      <c r="O2966" s="28" t="str">
        <f>IF(記入用!M2966="","",記入用!M2966)</f>
        <v/>
      </c>
      <c r="Q2966" s="28" t="str">
        <f>IF(記入用!L2966="","",記入用!L2966)</f>
        <v/>
      </c>
      <c r="S2966" s="28" t="str">
        <f>IF(記入用!N2966="","",ROUNDUP(記入用!N2966,1))</f>
        <v/>
      </c>
      <c r="U2966" s="28" t="str">
        <f>IF(記入用!O2966="","",ROUNDDOWN(記入用!O2966,0))</f>
        <v/>
      </c>
      <c r="W2966" s="28" t="str">
        <f>IF(記入用!P2966="","",ROUNDDOWN(記入用!P2966,0))</f>
        <v/>
      </c>
    </row>
    <row r="2967" spans="1:23">
      <c r="A2967" s="28" t="str">
        <f>IF(記入用!A2967="","",記入用!A2967)</f>
        <v/>
      </c>
      <c r="B2967" s="28" t="str">
        <f>IF(記入用!B2967="","",記入用!B2967)</f>
        <v/>
      </c>
      <c r="C2967" s="28" t="str">
        <f>IF(記入用!C2967="","",記入用!C2967)</f>
        <v/>
      </c>
      <c r="D2967" s="28" t="str">
        <f>IF(記入用!D2967="","",記入用!D2967)</f>
        <v/>
      </c>
      <c r="E2967" s="28" t="str">
        <f>IF(記入用!E2967="","",記入用!E2967)</f>
        <v/>
      </c>
      <c r="F2967" s="28" t="str">
        <f>IF(記入用!F2967="","",記入用!F2967)</f>
        <v/>
      </c>
      <c r="G2967" s="28" t="str">
        <f>IF(OR(記入用!G2967=0,記入用!H2967=0),"",ROUND((記入用!G2967+記入用!H2967)/2,0))</f>
        <v/>
      </c>
      <c r="I2967" s="28" t="str">
        <f>IF(記入用!I2967="","",記入用!I2967)</f>
        <v/>
      </c>
      <c r="K2967" s="28" t="str">
        <f>IF(記入用!J2967="","",ROUNDDOWN(記入用!J2967,0))</f>
        <v/>
      </c>
      <c r="M2967" s="28" t="str">
        <f>IF(記入用!K2967="","",記入用!K2967)</f>
        <v/>
      </c>
      <c r="O2967" s="28" t="str">
        <f>IF(記入用!M2967="","",記入用!M2967)</f>
        <v/>
      </c>
      <c r="Q2967" s="28" t="str">
        <f>IF(記入用!L2967="","",記入用!L2967)</f>
        <v/>
      </c>
      <c r="S2967" s="28" t="str">
        <f>IF(記入用!N2967="","",ROUNDUP(記入用!N2967,1))</f>
        <v/>
      </c>
      <c r="U2967" s="28" t="str">
        <f>IF(記入用!O2967="","",ROUNDDOWN(記入用!O2967,0))</f>
        <v/>
      </c>
      <c r="W2967" s="28" t="str">
        <f>IF(記入用!P2967="","",ROUNDDOWN(記入用!P2967,0))</f>
        <v/>
      </c>
    </row>
    <row r="2968" spans="1:23">
      <c r="A2968" s="28" t="str">
        <f>IF(記入用!A2968="","",記入用!A2968)</f>
        <v/>
      </c>
      <c r="B2968" s="28" t="str">
        <f>IF(記入用!B2968="","",記入用!B2968)</f>
        <v/>
      </c>
      <c r="C2968" s="28" t="str">
        <f>IF(記入用!C2968="","",記入用!C2968)</f>
        <v/>
      </c>
      <c r="D2968" s="28" t="str">
        <f>IF(記入用!D2968="","",記入用!D2968)</f>
        <v/>
      </c>
      <c r="E2968" s="28" t="str">
        <f>IF(記入用!E2968="","",記入用!E2968)</f>
        <v/>
      </c>
      <c r="F2968" s="28" t="str">
        <f>IF(記入用!F2968="","",記入用!F2968)</f>
        <v/>
      </c>
      <c r="G2968" s="28" t="str">
        <f>IF(OR(記入用!G2968=0,記入用!H2968=0),"",ROUND((記入用!G2968+記入用!H2968)/2,0))</f>
        <v/>
      </c>
      <c r="I2968" s="28" t="str">
        <f>IF(記入用!I2968="","",記入用!I2968)</f>
        <v/>
      </c>
      <c r="K2968" s="28" t="str">
        <f>IF(記入用!J2968="","",ROUNDDOWN(記入用!J2968,0))</f>
        <v/>
      </c>
      <c r="M2968" s="28" t="str">
        <f>IF(記入用!K2968="","",記入用!K2968)</f>
        <v/>
      </c>
      <c r="O2968" s="28" t="str">
        <f>IF(記入用!M2968="","",記入用!M2968)</f>
        <v/>
      </c>
      <c r="Q2968" s="28" t="str">
        <f>IF(記入用!L2968="","",記入用!L2968)</f>
        <v/>
      </c>
      <c r="S2968" s="28" t="str">
        <f>IF(記入用!N2968="","",ROUNDUP(記入用!N2968,1))</f>
        <v/>
      </c>
      <c r="U2968" s="28" t="str">
        <f>IF(記入用!O2968="","",ROUNDDOWN(記入用!O2968,0))</f>
        <v/>
      </c>
      <c r="W2968" s="28" t="str">
        <f>IF(記入用!P2968="","",ROUNDDOWN(記入用!P2968,0))</f>
        <v/>
      </c>
    </row>
    <row r="2969" spans="1:23">
      <c r="A2969" s="28" t="str">
        <f>IF(記入用!A2969="","",記入用!A2969)</f>
        <v/>
      </c>
      <c r="B2969" s="28" t="str">
        <f>IF(記入用!B2969="","",記入用!B2969)</f>
        <v/>
      </c>
      <c r="C2969" s="28" t="str">
        <f>IF(記入用!C2969="","",記入用!C2969)</f>
        <v/>
      </c>
      <c r="D2969" s="28" t="str">
        <f>IF(記入用!D2969="","",記入用!D2969)</f>
        <v/>
      </c>
      <c r="E2969" s="28" t="str">
        <f>IF(記入用!E2969="","",記入用!E2969)</f>
        <v/>
      </c>
      <c r="F2969" s="28" t="str">
        <f>IF(記入用!F2969="","",記入用!F2969)</f>
        <v/>
      </c>
      <c r="G2969" s="28" t="str">
        <f>IF(OR(記入用!G2969=0,記入用!H2969=0),"",ROUND((記入用!G2969+記入用!H2969)/2,0))</f>
        <v/>
      </c>
      <c r="I2969" s="28" t="str">
        <f>IF(記入用!I2969="","",記入用!I2969)</f>
        <v/>
      </c>
      <c r="K2969" s="28" t="str">
        <f>IF(記入用!J2969="","",ROUNDDOWN(記入用!J2969,0))</f>
        <v/>
      </c>
      <c r="M2969" s="28" t="str">
        <f>IF(記入用!K2969="","",記入用!K2969)</f>
        <v/>
      </c>
      <c r="O2969" s="28" t="str">
        <f>IF(記入用!M2969="","",記入用!M2969)</f>
        <v/>
      </c>
      <c r="Q2969" s="28" t="str">
        <f>IF(記入用!L2969="","",記入用!L2969)</f>
        <v/>
      </c>
      <c r="S2969" s="28" t="str">
        <f>IF(記入用!N2969="","",ROUNDUP(記入用!N2969,1))</f>
        <v/>
      </c>
      <c r="U2969" s="28" t="str">
        <f>IF(記入用!O2969="","",ROUNDDOWN(記入用!O2969,0))</f>
        <v/>
      </c>
      <c r="W2969" s="28" t="str">
        <f>IF(記入用!P2969="","",ROUNDDOWN(記入用!P2969,0))</f>
        <v/>
      </c>
    </row>
    <row r="2970" spans="1:23">
      <c r="A2970" s="28" t="str">
        <f>IF(記入用!A2970="","",記入用!A2970)</f>
        <v/>
      </c>
      <c r="B2970" s="28" t="str">
        <f>IF(記入用!B2970="","",記入用!B2970)</f>
        <v/>
      </c>
      <c r="C2970" s="28" t="str">
        <f>IF(記入用!C2970="","",記入用!C2970)</f>
        <v/>
      </c>
      <c r="D2970" s="28" t="str">
        <f>IF(記入用!D2970="","",記入用!D2970)</f>
        <v/>
      </c>
      <c r="E2970" s="28" t="str">
        <f>IF(記入用!E2970="","",記入用!E2970)</f>
        <v/>
      </c>
      <c r="F2970" s="28" t="str">
        <f>IF(記入用!F2970="","",記入用!F2970)</f>
        <v/>
      </c>
      <c r="G2970" s="28" t="str">
        <f>IF(OR(記入用!G2970=0,記入用!H2970=0),"",ROUND((記入用!G2970+記入用!H2970)/2,0))</f>
        <v/>
      </c>
      <c r="I2970" s="28" t="str">
        <f>IF(記入用!I2970="","",記入用!I2970)</f>
        <v/>
      </c>
      <c r="K2970" s="28" t="str">
        <f>IF(記入用!J2970="","",ROUNDDOWN(記入用!J2970,0))</f>
        <v/>
      </c>
      <c r="M2970" s="28" t="str">
        <f>IF(記入用!K2970="","",記入用!K2970)</f>
        <v/>
      </c>
      <c r="O2970" s="28" t="str">
        <f>IF(記入用!M2970="","",記入用!M2970)</f>
        <v/>
      </c>
      <c r="Q2970" s="28" t="str">
        <f>IF(記入用!L2970="","",記入用!L2970)</f>
        <v/>
      </c>
      <c r="S2970" s="28" t="str">
        <f>IF(記入用!N2970="","",ROUNDUP(記入用!N2970,1))</f>
        <v/>
      </c>
      <c r="U2970" s="28" t="str">
        <f>IF(記入用!O2970="","",ROUNDDOWN(記入用!O2970,0))</f>
        <v/>
      </c>
      <c r="W2970" s="28" t="str">
        <f>IF(記入用!P2970="","",ROUNDDOWN(記入用!P2970,0))</f>
        <v/>
      </c>
    </row>
    <row r="2971" spans="1:23">
      <c r="A2971" s="28" t="str">
        <f>IF(記入用!A2971="","",記入用!A2971)</f>
        <v/>
      </c>
      <c r="B2971" s="28" t="str">
        <f>IF(記入用!B2971="","",記入用!B2971)</f>
        <v/>
      </c>
      <c r="C2971" s="28" t="str">
        <f>IF(記入用!C2971="","",記入用!C2971)</f>
        <v/>
      </c>
      <c r="D2971" s="28" t="str">
        <f>IF(記入用!D2971="","",記入用!D2971)</f>
        <v/>
      </c>
      <c r="E2971" s="28" t="str">
        <f>IF(記入用!E2971="","",記入用!E2971)</f>
        <v/>
      </c>
      <c r="F2971" s="28" t="str">
        <f>IF(記入用!F2971="","",記入用!F2971)</f>
        <v/>
      </c>
      <c r="G2971" s="28" t="str">
        <f>IF(OR(記入用!G2971=0,記入用!H2971=0),"",ROUND((記入用!G2971+記入用!H2971)/2,0))</f>
        <v/>
      </c>
      <c r="I2971" s="28" t="str">
        <f>IF(記入用!I2971="","",記入用!I2971)</f>
        <v/>
      </c>
      <c r="K2971" s="28" t="str">
        <f>IF(記入用!J2971="","",ROUNDDOWN(記入用!J2971,0))</f>
        <v/>
      </c>
      <c r="M2971" s="28" t="str">
        <f>IF(記入用!K2971="","",記入用!K2971)</f>
        <v/>
      </c>
      <c r="O2971" s="28" t="str">
        <f>IF(記入用!M2971="","",記入用!M2971)</f>
        <v/>
      </c>
      <c r="Q2971" s="28" t="str">
        <f>IF(記入用!L2971="","",記入用!L2971)</f>
        <v/>
      </c>
      <c r="S2971" s="28" t="str">
        <f>IF(記入用!N2971="","",ROUNDUP(記入用!N2971,1))</f>
        <v/>
      </c>
      <c r="U2971" s="28" t="str">
        <f>IF(記入用!O2971="","",ROUNDDOWN(記入用!O2971,0))</f>
        <v/>
      </c>
      <c r="W2971" s="28" t="str">
        <f>IF(記入用!P2971="","",ROUNDDOWN(記入用!P2971,0))</f>
        <v/>
      </c>
    </row>
    <row r="2972" spans="1:23">
      <c r="A2972" s="28" t="str">
        <f>IF(記入用!A2972="","",記入用!A2972)</f>
        <v/>
      </c>
      <c r="B2972" s="28" t="str">
        <f>IF(記入用!B2972="","",記入用!B2972)</f>
        <v/>
      </c>
      <c r="C2972" s="28" t="str">
        <f>IF(記入用!C2972="","",記入用!C2972)</f>
        <v/>
      </c>
      <c r="D2972" s="28" t="str">
        <f>IF(記入用!D2972="","",記入用!D2972)</f>
        <v/>
      </c>
      <c r="E2972" s="28" t="str">
        <f>IF(記入用!E2972="","",記入用!E2972)</f>
        <v/>
      </c>
      <c r="F2972" s="28" t="str">
        <f>IF(記入用!F2972="","",記入用!F2972)</f>
        <v/>
      </c>
      <c r="G2972" s="28" t="str">
        <f>IF(OR(記入用!G2972=0,記入用!H2972=0),"",ROUND((記入用!G2972+記入用!H2972)/2,0))</f>
        <v/>
      </c>
      <c r="I2972" s="28" t="str">
        <f>IF(記入用!I2972="","",記入用!I2972)</f>
        <v/>
      </c>
      <c r="K2972" s="28" t="str">
        <f>IF(記入用!J2972="","",ROUNDDOWN(記入用!J2972,0))</f>
        <v/>
      </c>
      <c r="M2972" s="28" t="str">
        <f>IF(記入用!K2972="","",記入用!K2972)</f>
        <v/>
      </c>
      <c r="O2972" s="28" t="str">
        <f>IF(記入用!M2972="","",記入用!M2972)</f>
        <v/>
      </c>
      <c r="Q2972" s="28" t="str">
        <f>IF(記入用!L2972="","",記入用!L2972)</f>
        <v/>
      </c>
      <c r="S2972" s="28" t="str">
        <f>IF(記入用!N2972="","",ROUNDUP(記入用!N2972,1))</f>
        <v/>
      </c>
      <c r="U2972" s="28" t="str">
        <f>IF(記入用!O2972="","",ROUNDDOWN(記入用!O2972,0))</f>
        <v/>
      </c>
      <c r="W2972" s="28" t="str">
        <f>IF(記入用!P2972="","",ROUNDDOWN(記入用!P2972,0))</f>
        <v/>
      </c>
    </row>
    <row r="2973" spans="1:23">
      <c r="A2973" s="28" t="str">
        <f>IF(記入用!A2973="","",記入用!A2973)</f>
        <v/>
      </c>
      <c r="B2973" s="28" t="str">
        <f>IF(記入用!B2973="","",記入用!B2973)</f>
        <v/>
      </c>
      <c r="C2973" s="28" t="str">
        <f>IF(記入用!C2973="","",記入用!C2973)</f>
        <v/>
      </c>
      <c r="D2973" s="28" t="str">
        <f>IF(記入用!D2973="","",記入用!D2973)</f>
        <v/>
      </c>
      <c r="E2973" s="28" t="str">
        <f>IF(記入用!E2973="","",記入用!E2973)</f>
        <v/>
      </c>
      <c r="F2973" s="28" t="str">
        <f>IF(記入用!F2973="","",記入用!F2973)</f>
        <v/>
      </c>
      <c r="G2973" s="28" t="str">
        <f>IF(OR(記入用!G2973=0,記入用!H2973=0),"",ROUND((記入用!G2973+記入用!H2973)/2,0))</f>
        <v/>
      </c>
      <c r="I2973" s="28" t="str">
        <f>IF(記入用!I2973="","",記入用!I2973)</f>
        <v/>
      </c>
      <c r="K2973" s="28" t="str">
        <f>IF(記入用!J2973="","",ROUNDDOWN(記入用!J2973,0))</f>
        <v/>
      </c>
      <c r="M2973" s="28" t="str">
        <f>IF(記入用!K2973="","",記入用!K2973)</f>
        <v/>
      </c>
      <c r="O2973" s="28" t="str">
        <f>IF(記入用!M2973="","",記入用!M2973)</f>
        <v/>
      </c>
      <c r="Q2973" s="28" t="str">
        <f>IF(記入用!L2973="","",記入用!L2973)</f>
        <v/>
      </c>
      <c r="S2973" s="28" t="str">
        <f>IF(記入用!N2973="","",ROUNDUP(記入用!N2973,1))</f>
        <v/>
      </c>
      <c r="U2973" s="28" t="str">
        <f>IF(記入用!O2973="","",ROUNDDOWN(記入用!O2973,0))</f>
        <v/>
      </c>
      <c r="W2973" s="28" t="str">
        <f>IF(記入用!P2973="","",ROUNDDOWN(記入用!P2973,0))</f>
        <v/>
      </c>
    </row>
    <row r="2974" spans="1:23">
      <c r="A2974" s="28" t="str">
        <f>IF(記入用!A2974="","",記入用!A2974)</f>
        <v/>
      </c>
      <c r="B2974" s="28" t="str">
        <f>IF(記入用!B2974="","",記入用!B2974)</f>
        <v/>
      </c>
      <c r="C2974" s="28" t="str">
        <f>IF(記入用!C2974="","",記入用!C2974)</f>
        <v/>
      </c>
      <c r="D2974" s="28" t="str">
        <f>IF(記入用!D2974="","",記入用!D2974)</f>
        <v/>
      </c>
      <c r="E2974" s="28" t="str">
        <f>IF(記入用!E2974="","",記入用!E2974)</f>
        <v/>
      </c>
      <c r="F2974" s="28" t="str">
        <f>IF(記入用!F2974="","",記入用!F2974)</f>
        <v/>
      </c>
      <c r="G2974" s="28" t="str">
        <f>IF(OR(記入用!G2974=0,記入用!H2974=0),"",ROUND((記入用!G2974+記入用!H2974)/2,0))</f>
        <v/>
      </c>
      <c r="I2974" s="28" t="str">
        <f>IF(記入用!I2974="","",記入用!I2974)</f>
        <v/>
      </c>
      <c r="K2974" s="28" t="str">
        <f>IF(記入用!J2974="","",ROUNDDOWN(記入用!J2974,0))</f>
        <v/>
      </c>
      <c r="M2974" s="28" t="str">
        <f>IF(記入用!K2974="","",記入用!K2974)</f>
        <v/>
      </c>
      <c r="O2974" s="28" t="str">
        <f>IF(記入用!M2974="","",記入用!M2974)</f>
        <v/>
      </c>
      <c r="Q2974" s="28" t="str">
        <f>IF(記入用!L2974="","",記入用!L2974)</f>
        <v/>
      </c>
      <c r="S2974" s="28" t="str">
        <f>IF(記入用!N2974="","",ROUNDUP(記入用!N2974,1))</f>
        <v/>
      </c>
      <c r="U2974" s="28" t="str">
        <f>IF(記入用!O2974="","",ROUNDDOWN(記入用!O2974,0))</f>
        <v/>
      </c>
      <c r="W2974" s="28" t="str">
        <f>IF(記入用!P2974="","",ROUNDDOWN(記入用!P2974,0))</f>
        <v/>
      </c>
    </row>
    <row r="2975" spans="1:23">
      <c r="A2975" s="28" t="str">
        <f>IF(記入用!A2975="","",記入用!A2975)</f>
        <v/>
      </c>
      <c r="B2975" s="28" t="str">
        <f>IF(記入用!B2975="","",記入用!B2975)</f>
        <v/>
      </c>
      <c r="C2975" s="28" t="str">
        <f>IF(記入用!C2975="","",記入用!C2975)</f>
        <v/>
      </c>
      <c r="D2975" s="28" t="str">
        <f>IF(記入用!D2975="","",記入用!D2975)</f>
        <v/>
      </c>
      <c r="E2975" s="28" t="str">
        <f>IF(記入用!E2975="","",記入用!E2975)</f>
        <v/>
      </c>
      <c r="F2975" s="28" t="str">
        <f>IF(記入用!F2975="","",記入用!F2975)</f>
        <v/>
      </c>
      <c r="G2975" s="28" t="str">
        <f>IF(OR(記入用!G2975=0,記入用!H2975=0),"",ROUND((記入用!G2975+記入用!H2975)/2,0))</f>
        <v/>
      </c>
      <c r="I2975" s="28" t="str">
        <f>IF(記入用!I2975="","",記入用!I2975)</f>
        <v/>
      </c>
      <c r="K2975" s="28" t="str">
        <f>IF(記入用!J2975="","",ROUNDDOWN(記入用!J2975,0))</f>
        <v/>
      </c>
      <c r="M2975" s="28" t="str">
        <f>IF(記入用!K2975="","",記入用!K2975)</f>
        <v/>
      </c>
      <c r="O2975" s="28" t="str">
        <f>IF(記入用!M2975="","",記入用!M2975)</f>
        <v/>
      </c>
      <c r="Q2975" s="28" t="str">
        <f>IF(記入用!L2975="","",記入用!L2975)</f>
        <v/>
      </c>
      <c r="S2975" s="28" t="str">
        <f>IF(記入用!N2975="","",ROUNDUP(記入用!N2975,1))</f>
        <v/>
      </c>
      <c r="U2975" s="28" t="str">
        <f>IF(記入用!O2975="","",ROUNDDOWN(記入用!O2975,0))</f>
        <v/>
      </c>
      <c r="W2975" s="28" t="str">
        <f>IF(記入用!P2975="","",ROUNDDOWN(記入用!P2975,0))</f>
        <v/>
      </c>
    </row>
    <row r="2976" spans="1:23">
      <c r="A2976" s="28" t="str">
        <f>IF(記入用!A2976="","",記入用!A2976)</f>
        <v/>
      </c>
      <c r="B2976" s="28" t="str">
        <f>IF(記入用!B2976="","",記入用!B2976)</f>
        <v/>
      </c>
      <c r="C2976" s="28" t="str">
        <f>IF(記入用!C2976="","",記入用!C2976)</f>
        <v/>
      </c>
      <c r="D2976" s="28" t="str">
        <f>IF(記入用!D2976="","",記入用!D2976)</f>
        <v/>
      </c>
      <c r="E2976" s="28" t="str">
        <f>IF(記入用!E2976="","",記入用!E2976)</f>
        <v/>
      </c>
      <c r="F2976" s="28" t="str">
        <f>IF(記入用!F2976="","",記入用!F2976)</f>
        <v/>
      </c>
      <c r="G2976" s="28" t="str">
        <f>IF(OR(記入用!G2976=0,記入用!H2976=0),"",ROUND((記入用!G2976+記入用!H2976)/2,0))</f>
        <v/>
      </c>
      <c r="I2976" s="28" t="str">
        <f>IF(記入用!I2976="","",記入用!I2976)</f>
        <v/>
      </c>
      <c r="K2976" s="28" t="str">
        <f>IF(記入用!J2976="","",ROUNDDOWN(記入用!J2976,0))</f>
        <v/>
      </c>
      <c r="M2976" s="28" t="str">
        <f>IF(記入用!K2976="","",記入用!K2976)</f>
        <v/>
      </c>
      <c r="O2976" s="28" t="str">
        <f>IF(記入用!M2976="","",記入用!M2976)</f>
        <v/>
      </c>
      <c r="Q2976" s="28" t="str">
        <f>IF(記入用!L2976="","",記入用!L2976)</f>
        <v/>
      </c>
      <c r="S2976" s="28" t="str">
        <f>IF(記入用!N2976="","",ROUNDUP(記入用!N2976,1))</f>
        <v/>
      </c>
      <c r="U2976" s="28" t="str">
        <f>IF(記入用!O2976="","",ROUNDDOWN(記入用!O2976,0))</f>
        <v/>
      </c>
      <c r="W2976" s="28" t="str">
        <f>IF(記入用!P2976="","",ROUNDDOWN(記入用!P2976,0))</f>
        <v/>
      </c>
    </row>
    <row r="2977" spans="1:23">
      <c r="A2977" s="28" t="str">
        <f>IF(記入用!A2977="","",記入用!A2977)</f>
        <v/>
      </c>
      <c r="B2977" s="28" t="str">
        <f>IF(記入用!B2977="","",記入用!B2977)</f>
        <v/>
      </c>
      <c r="C2977" s="28" t="str">
        <f>IF(記入用!C2977="","",記入用!C2977)</f>
        <v/>
      </c>
      <c r="D2977" s="28" t="str">
        <f>IF(記入用!D2977="","",記入用!D2977)</f>
        <v/>
      </c>
      <c r="E2977" s="28" t="str">
        <f>IF(記入用!E2977="","",記入用!E2977)</f>
        <v/>
      </c>
      <c r="F2977" s="28" t="str">
        <f>IF(記入用!F2977="","",記入用!F2977)</f>
        <v/>
      </c>
      <c r="G2977" s="28" t="str">
        <f>IF(OR(記入用!G2977=0,記入用!H2977=0),"",ROUND((記入用!G2977+記入用!H2977)/2,0))</f>
        <v/>
      </c>
      <c r="I2977" s="28" t="str">
        <f>IF(記入用!I2977="","",記入用!I2977)</f>
        <v/>
      </c>
      <c r="K2977" s="28" t="str">
        <f>IF(記入用!J2977="","",ROUNDDOWN(記入用!J2977,0))</f>
        <v/>
      </c>
      <c r="M2977" s="28" t="str">
        <f>IF(記入用!K2977="","",記入用!K2977)</f>
        <v/>
      </c>
      <c r="O2977" s="28" t="str">
        <f>IF(記入用!M2977="","",記入用!M2977)</f>
        <v/>
      </c>
      <c r="Q2977" s="28" t="str">
        <f>IF(記入用!L2977="","",記入用!L2977)</f>
        <v/>
      </c>
      <c r="S2977" s="28" t="str">
        <f>IF(記入用!N2977="","",ROUNDUP(記入用!N2977,1))</f>
        <v/>
      </c>
      <c r="U2977" s="28" t="str">
        <f>IF(記入用!O2977="","",ROUNDDOWN(記入用!O2977,0))</f>
        <v/>
      </c>
      <c r="W2977" s="28" t="str">
        <f>IF(記入用!P2977="","",ROUNDDOWN(記入用!P2977,0))</f>
        <v/>
      </c>
    </row>
    <row r="2978" spans="1:23">
      <c r="A2978" s="28" t="str">
        <f>IF(記入用!A2978="","",記入用!A2978)</f>
        <v/>
      </c>
      <c r="B2978" s="28" t="str">
        <f>IF(記入用!B2978="","",記入用!B2978)</f>
        <v/>
      </c>
      <c r="C2978" s="28" t="str">
        <f>IF(記入用!C2978="","",記入用!C2978)</f>
        <v/>
      </c>
      <c r="D2978" s="28" t="str">
        <f>IF(記入用!D2978="","",記入用!D2978)</f>
        <v/>
      </c>
      <c r="E2978" s="28" t="str">
        <f>IF(記入用!E2978="","",記入用!E2978)</f>
        <v/>
      </c>
      <c r="F2978" s="28" t="str">
        <f>IF(記入用!F2978="","",記入用!F2978)</f>
        <v/>
      </c>
      <c r="G2978" s="28" t="str">
        <f>IF(OR(記入用!G2978=0,記入用!H2978=0),"",ROUND((記入用!G2978+記入用!H2978)/2,0))</f>
        <v/>
      </c>
      <c r="I2978" s="28" t="str">
        <f>IF(記入用!I2978="","",記入用!I2978)</f>
        <v/>
      </c>
      <c r="K2978" s="28" t="str">
        <f>IF(記入用!J2978="","",ROUNDDOWN(記入用!J2978,0))</f>
        <v/>
      </c>
      <c r="M2978" s="28" t="str">
        <f>IF(記入用!K2978="","",記入用!K2978)</f>
        <v/>
      </c>
      <c r="O2978" s="28" t="str">
        <f>IF(記入用!M2978="","",記入用!M2978)</f>
        <v/>
      </c>
      <c r="Q2978" s="28" t="str">
        <f>IF(記入用!L2978="","",記入用!L2978)</f>
        <v/>
      </c>
      <c r="S2978" s="28" t="str">
        <f>IF(記入用!N2978="","",ROUNDUP(記入用!N2978,1))</f>
        <v/>
      </c>
      <c r="U2978" s="28" t="str">
        <f>IF(記入用!O2978="","",ROUNDDOWN(記入用!O2978,0))</f>
        <v/>
      </c>
      <c r="W2978" s="28" t="str">
        <f>IF(記入用!P2978="","",ROUNDDOWN(記入用!P2978,0))</f>
        <v/>
      </c>
    </row>
    <row r="2979" spans="1:23">
      <c r="A2979" s="28" t="str">
        <f>IF(記入用!A2979="","",記入用!A2979)</f>
        <v/>
      </c>
      <c r="B2979" s="28" t="str">
        <f>IF(記入用!B2979="","",記入用!B2979)</f>
        <v/>
      </c>
      <c r="C2979" s="28" t="str">
        <f>IF(記入用!C2979="","",記入用!C2979)</f>
        <v/>
      </c>
      <c r="D2979" s="28" t="str">
        <f>IF(記入用!D2979="","",記入用!D2979)</f>
        <v/>
      </c>
      <c r="E2979" s="28" t="str">
        <f>IF(記入用!E2979="","",記入用!E2979)</f>
        <v/>
      </c>
      <c r="F2979" s="28" t="str">
        <f>IF(記入用!F2979="","",記入用!F2979)</f>
        <v/>
      </c>
      <c r="G2979" s="28" t="str">
        <f>IF(OR(記入用!G2979=0,記入用!H2979=0),"",ROUND((記入用!G2979+記入用!H2979)/2,0))</f>
        <v/>
      </c>
      <c r="I2979" s="28" t="str">
        <f>IF(記入用!I2979="","",記入用!I2979)</f>
        <v/>
      </c>
      <c r="K2979" s="28" t="str">
        <f>IF(記入用!J2979="","",ROUNDDOWN(記入用!J2979,0))</f>
        <v/>
      </c>
      <c r="M2979" s="28" t="str">
        <f>IF(記入用!K2979="","",記入用!K2979)</f>
        <v/>
      </c>
      <c r="O2979" s="28" t="str">
        <f>IF(記入用!M2979="","",記入用!M2979)</f>
        <v/>
      </c>
      <c r="Q2979" s="28" t="str">
        <f>IF(記入用!L2979="","",記入用!L2979)</f>
        <v/>
      </c>
      <c r="S2979" s="28" t="str">
        <f>IF(記入用!N2979="","",ROUNDUP(記入用!N2979,1))</f>
        <v/>
      </c>
      <c r="U2979" s="28" t="str">
        <f>IF(記入用!O2979="","",ROUNDDOWN(記入用!O2979,0))</f>
        <v/>
      </c>
      <c r="W2979" s="28" t="str">
        <f>IF(記入用!P2979="","",ROUNDDOWN(記入用!P2979,0))</f>
        <v/>
      </c>
    </row>
    <row r="2980" spans="1:23">
      <c r="A2980" s="28" t="str">
        <f>IF(記入用!A2980="","",記入用!A2980)</f>
        <v/>
      </c>
      <c r="B2980" s="28" t="str">
        <f>IF(記入用!B2980="","",記入用!B2980)</f>
        <v/>
      </c>
      <c r="C2980" s="28" t="str">
        <f>IF(記入用!C2980="","",記入用!C2980)</f>
        <v/>
      </c>
      <c r="D2980" s="28" t="str">
        <f>IF(記入用!D2980="","",記入用!D2980)</f>
        <v/>
      </c>
      <c r="E2980" s="28" t="str">
        <f>IF(記入用!E2980="","",記入用!E2980)</f>
        <v/>
      </c>
      <c r="F2980" s="28" t="str">
        <f>IF(記入用!F2980="","",記入用!F2980)</f>
        <v/>
      </c>
      <c r="G2980" s="28" t="str">
        <f>IF(OR(記入用!G2980=0,記入用!H2980=0),"",ROUND((記入用!G2980+記入用!H2980)/2,0))</f>
        <v/>
      </c>
      <c r="I2980" s="28" t="str">
        <f>IF(記入用!I2980="","",記入用!I2980)</f>
        <v/>
      </c>
      <c r="K2980" s="28" t="str">
        <f>IF(記入用!J2980="","",ROUNDDOWN(記入用!J2980,0))</f>
        <v/>
      </c>
      <c r="M2980" s="28" t="str">
        <f>IF(記入用!K2980="","",記入用!K2980)</f>
        <v/>
      </c>
      <c r="O2980" s="28" t="str">
        <f>IF(記入用!M2980="","",記入用!M2980)</f>
        <v/>
      </c>
      <c r="Q2980" s="28" t="str">
        <f>IF(記入用!L2980="","",記入用!L2980)</f>
        <v/>
      </c>
      <c r="S2980" s="28" t="str">
        <f>IF(記入用!N2980="","",ROUNDUP(記入用!N2980,1))</f>
        <v/>
      </c>
      <c r="U2980" s="28" t="str">
        <f>IF(記入用!O2980="","",ROUNDDOWN(記入用!O2980,0))</f>
        <v/>
      </c>
      <c r="W2980" s="28" t="str">
        <f>IF(記入用!P2980="","",ROUNDDOWN(記入用!P2980,0))</f>
        <v/>
      </c>
    </row>
    <row r="2981" spans="1:23">
      <c r="A2981" s="28" t="str">
        <f>IF(記入用!A2981="","",記入用!A2981)</f>
        <v/>
      </c>
      <c r="B2981" s="28" t="str">
        <f>IF(記入用!B2981="","",記入用!B2981)</f>
        <v/>
      </c>
      <c r="C2981" s="28" t="str">
        <f>IF(記入用!C2981="","",記入用!C2981)</f>
        <v/>
      </c>
      <c r="D2981" s="28" t="str">
        <f>IF(記入用!D2981="","",記入用!D2981)</f>
        <v/>
      </c>
      <c r="E2981" s="28" t="str">
        <f>IF(記入用!E2981="","",記入用!E2981)</f>
        <v/>
      </c>
      <c r="F2981" s="28" t="str">
        <f>IF(記入用!F2981="","",記入用!F2981)</f>
        <v/>
      </c>
      <c r="G2981" s="28" t="str">
        <f>IF(OR(記入用!G2981=0,記入用!H2981=0),"",ROUND((記入用!G2981+記入用!H2981)/2,0))</f>
        <v/>
      </c>
      <c r="I2981" s="28" t="str">
        <f>IF(記入用!I2981="","",記入用!I2981)</f>
        <v/>
      </c>
      <c r="K2981" s="28" t="str">
        <f>IF(記入用!J2981="","",ROUNDDOWN(記入用!J2981,0))</f>
        <v/>
      </c>
      <c r="M2981" s="28" t="str">
        <f>IF(記入用!K2981="","",記入用!K2981)</f>
        <v/>
      </c>
      <c r="O2981" s="28" t="str">
        <f>IF(記入用!M2981="","",記入用!M2981)</f>
        <v/>
      </c>
      <c r="Q2981" s="28" t="str">
        <f>IF(記入用!L2981="","",記入用!L2981)</f>
        <v/>
      </c>
      <c r="S2981" s="28" t="str">
        <f>IF(記入用!N2981="","",ROUNDUP(記入用!N2981,1))</f>
        <v/>
      </c>
      <c r="U2981" s="28" t="str">
        <f>IF(記入用!O2981="","",ROUNDDOWN(記入用!O2981,0))</f>
        <v/>
      </c>
      <c r="W2981" s="28" t="str">
        <f>IF(記入用!P2981="","",ROUNDDOWN(記入用!P2981,0))</f>
        <v/>
      </c>
    </row>
    <row r="2982" spans="1:23">
      <c r="A2982" s="28" t="str">
        <f>IF(記入用!A2982="","",記入用!A2982)</f>
        <v/>
      </c>
      <c r="B2982" s="28" t="str">
        <f>IF(記入用!B2982="","",記入用!B2982)</f>
        <v/>
      </c>
      <c r="C2982" s="28" t="str">
        <f>IF(記入用!C2982="","",記入用!C2982)</f>
        <v/>
      </c>
      <c r="D2982" s="28" t="str">
        <f>IF(記入用!D2982="","",記入用!D2982)</f>
        <v/>
      </c>
      <c r="E2982" s="28" t="str">
        <f>IF(記入用!E2982="","",記入用!E2982)</f>
        <v/>
      </c>
      <c r="F2982" s="28" t="str">
        <f>IF(記入用!F2982="","",記入用!F2982)</f>
        <v/>
      </c>
      <c r="G2982" s="28" t="str">
        <f>IF(OR(記入用!G2982=0,記入用!H2982=0),"",ROUND((記入用!G2982+記入用!H2982)/2,0))</f>
        <v/>
      </c>
      <c r="I2982" s="28" t="str">
        <f>IF(記入用!I2982="","",記入用!I2982)</f>
        <v/>
      </c>
      <c r="K2982" s="28" t="str">
        <f>IF(記入用!J2982="","",ROUNDDOWN(記入用!J2982,0))</f>
        <v/>
      </c>
      <c r="M2982" s="28" t="str">
        <f>IF(記入用!K2982="","",記入用!K2982)</f>
        <v/>
      </c>
      <c r="O2982" s="28" t="str">
        <f>IF(記入用!M2982="","",記入用!M2982)</f>
        <v/>
      </c>
      <c r="Q2982" s="28" t="str">
        <f>IF(記入用!L2982="","",記入用!L2982)</f>
        <v/>
      </c>
      <c r="S2982" s="28" t="str">
        <f>IF(記入用!N2982="","",ROUNDUP(記入用!N2982,1))</f>
        <v/>
      </c>
      <c r="U2982" s="28" t="str">
        <f>IF(記入用!O2982="","",ROUNDDOWN(記入用!O2982,0))</f>
        <v/>
      </c>
      <c r="W2982" s="28" t="str">
        <f>IF(記入用!P2982="","",ROUNDDOWN(記入用!P2982,0))</f>
        <v/>
      </c>
    </row>
    <row r="2983" spans="1:23">
      <c r="A2983" s="28" t="str">
        <f>IF(記入用!A2983="","",記入用!A2983)</f>
        <v/>
      </c>
      <c r="B2983" s="28" t="str">
        <f>IF(記入用!B2983="","",記入用!B2983)</f>
        <v/>
      </c>
      <c r="C2983" s="28" t="str">
        <f>IF(記入用!C2983="","",記入用!C2983)</f>
        <v/>
      </c>
      <c r="D2983" s="28" t="str">
        <f>IF(記入用!D2983="","",記入用!D2983)</f>
        <v/>
      </c>
      <c r="E2983" s="28" t="str">
        <f>IF(記入用!E2983="","",記入用!E2983)</f>
        <v/>
      </c>
      <c r="F2983" s="28" t="str">
        <f>IF(記入用!F2983="","",記入用!F2983)</f>
        <v/>
      </c>
      <c r="G2983" s="28" t="str">
        <f>IF(OR(記入用!G2983=0,記入用!H2983=0),"",ROUND((記入用!G2983+記入用!H2983)/2,0))</f>
        <v/>
      </c>
      <c r="I2983" s="28" t="str">
        <f>IF(記入用!I2983="","",記入用!I2983)</f>
        <v/>
      </c>
      <c r="K2983" s="28" t="str">
        <f>IF(記入用!J2983="","",ROUNDDOWN(記入用!J2983,0))</f>
        <v/>
      </c>
      <c r="M2983" s="28" t="str">
        <f>IF(記入用!K2983="","",記入用!K2983)</f>
        <v/>
      </c>
      <c r="O2983" s="28" t="str">
        <f>IF(記入用!M2983="","",記入用!M2983)</f>
        <v/>
      </c>
      <c r="Q2983" s="28" t="str">
        <f>IF(記入用!L2983="","",記入用!L2983)</f>
        <v/>
      </c>
      <c r="S2983" s="28" t="str">
        <f>IF(記入用!N2983="","",ROUNDUP(記入用!N2983,1))</f>
        <v/>
      </c>
      <c r="U2983" s="28" t="str">
        <f>IF(記入用!O2983="","",ROUNDDOWN(記入用!O2983,0))</f>
        <v/>
      </c>
      <c r="W2983" s="28" t="str">
        <f>IF(記入用!P2983="","",ROUNDDOWN(記入用!P2983,0))</f>
        <v/>
      </c>
    </row>
    <row r="2984" spans="1:23">
      <c r="A2984" s="28" t="str">
        <f>IF(記入用!A2984="","",記入用!A2984)</f>
        <v/>
      </c>
      <c r="B2984" s="28" t="str">
        <f>IF(記入用!B2984="","",記入用!B2984)</f>
        <v/>
      </c>
      <c r="C2984" s="28" t="str">
        <f>IF(記入用!C2984="","",記入用!C2984)</f>
        <v/>
      </c>
      <c r="D2984" s="28" t="str">
        <f>IF(記入用!D2984="","",記入用!D2984)</f>
        <v/>
      </c>
      <c r="E2984" s="28" t="str">
        <f>IF(記入用!E2984="","",記入用!E2984)</f>
        <v/>
      </c>
      <c r="F2984" s="28" t="str">
        <f>IF(記入用!F2984="","",記入用!F2984)</f>
        <v/>
      </c>
      <c r="G2984" s="28" t="str">
        <f>IF(OR(記入用!G2984=0,記入用!H2984=0),"",ROUND((記入用!G2984+記入用!H2984)/2,0))</f>
        <v/>
      </c>
      <c r="I2984" s="28" t="str">
        <f>IF(記入用!I2984="","",記入用!I2984)</f>
        <v/>
      </c>
      <c r="K2984" s="28" t="str">
        <f>IF(記入用!J2984="","",ROUNDDOWN(記入用!J2984,0))</f>
        <v/>
      </c>
      <c r="M2984" s="28" t="str">
        <f>IF(記入用!K2984="","",記入用!K2984)</f>
        <v/>
      </c>
      <c r="O2984" s="28" t="str">
        <f>IF(記入用!M2984="","",記入用!M2984)</f>
        <v/>
      </c>
      <c r="Q2984" s="28" t="str">
        <f>IF(記入用!L2984="","",記入用!L2984)</f>
        <v/>
      </c>
      <c r="S2984" s="28" t="str">
        <f>IF(記入用!N2984="","",ROUNDUP(記入用!N2984,1))</f>
        <v/>
      </c>
      <c r="U2984" s="28" t="str">
        <f>IF(記入用!O2984="","",ROUNDDOWN(記入用!O2984,0))</f>
        <v/>
      </c>
      <c r="W2984" s="28" t="str">
        <f>IF(記入用!P2984="","",ROUNDDOWN(記入用!P2984,0))</f>
        <v/>
      </c>
    </row>
    <row r="2985" spans="1:23">
      <c r="A2985" s="28" t="str">
        <f>IF(記入用!A2985="","",記入用!A2985)</f>
        <v/>
      </c>
      <c r="B2985" s="28" t="str">
        <f>IF(記入用!B2985="","",記入用!B2985)</f>
        <v/>
      </c>
      <c r="C2985" s="28" t="str">
        <f>IF(記入用!C2985="","",記入用!C2985)</f>
        <v/>
      </c>
      <c r="D2985" s="28" t="str">
        <f>IF(記入用!D2985="","",記入用!D2985)</f>
        <v/>
      </c>
      <c r="E2985" s="28" t="str">
        <f>IF(記入用!E2985="","",記入用!E2985)</f>
        <v/>
      </c>
      <c r="F2985" s="28" t="str">
        <f>IF(記入用!F2985="","",記入用!F2985)</f>
        <v/>
      </c>
      <c r="G2985" s="28" t="str">
        <f>IF(OR(記入用!G2985=0,記入用!H2985=0),"",ROUND((記入用!G2985+記入用!H2985)/2,0))</f>
        <v/>
      </c>
      <c r="I2985" s="28" t="str">
        <f>IF(記入用!I2985="","",記入用!I2985)</f>
        <v/>
      </c>
      <c r="K2985" s="28" t="str">
        <f>IF(記入用!J2985="","",ROUNDDOWN(記入用!J2985,0))</f>
        <v/>
      </c>
      <c r="M2985" s="28" t="str">
        <f>IF(記入用!K2985="","",記入用!K2985)</f>
        <v/>
      </c>
      <c r="O2985" s="28" t="str">
        <f>IF(記入用!M2985="","",記入用!M2985)</f>
        <v/>
      </c>
      <c r="Q2985" s="28" t="str">
        <f>IF(記入用!L2985="","",記入用!L2985)</f>
        <v/>
      </c>
      <c r="S2985" s="28" t="str">
        <f>IF(記入用!N2985="","",ROUNDUP(記入用!N2985,1))</f>
        <v/>
      </c>
      <c r="U2985" s="28" t="str">
        <f>IF(記入用!O2985="","",ROUNDDOWN(記入用!O2985,0))</f>
        <v/>
      </c>
      <c r="W2985" s="28" t="str">
        <f>IF(記入用!P2985="","",ROUNDDOWN(記入用!P2985,0))</f>
        <v/>
      </c>
    </row>
    <row r="2986" spans="1:23">
      <c r="A2986" s="28" t="str">
        <f>IF(記入用!A2986="","",記入用!A2986)</f>
        <v/>
      </c>
      <c r="B2986" s="28" t="str">
        <f>IF(記入用!B2986="","",記入用!B2986)</f>
        <v/>
      </c>
      <c r="C2986" s="28" t="str">
        <f>IF(記入用!C2986="","",記入用!C2986)</f>
        <v/>
      </c>
      <c r="D2986" s="28" t="str">
        <f>IF(記入用!D2986="","",記入用!D2986)</f>
        <v/>
      </c>
      <c r="E2986" s="28" t="str">
        <f>IF(記入用!E2986="","",記入用!E2986)</f>
        <v/>
      </c>
      <c r="F2986" s="28" t="str">
        <f>IF(記入用!F2986="","",記入用!F2986)</f>
        <v/>
      </c>
      <c r="G2986" s="28" t="str">
        <f>IF(OR(記入用!G2986=0,記入用!H2986=0),"",ROUND((記入用!G2986+記入用!H2986)/2,0))</f>
        <v/>
      </c>
      <c r="I2986" s="28" t="str">
        <f>IF(記入用!I2986="","",記入用!I2986)</f>
        <v/>
      </c>
      <c r="K2986" s="28" t="str">
        <f>IF(記入用!J2986="","",ROUNDDOWN(記入用!J2986,0))</f>
        <v/>
      </c>
      <c r="M2986" s="28" t="str">
        <f>IF(記入用!K2986="","",記入用!K2986)</f>
        <v/>
      </c>
      <c r="O2986" s="28" t="str">
        <f>IF(記入用!M2986="","",記入用!M2986)</f>
        <v/>
      </c>
      <c r="Q2986" s="28" t="str">
        <f>IF(記入用!L2986="","",記入用!L2986)</f>
        <v/>
      </c>
      <c r="S2986" s="28" t="str">
        <f>IF(記入用!N2986="","",ROUNDUP(記入用!N2986,1))</f>
        <v/>
      </c>
      <c r="U2986" s="28" t="str">
        <f>IF(記入用!O2986="","",ROUNDDOWN(記入用!O2986,0))</f>
        <v/>
      </c>
      <c r="W2986" s="28" t="str">
        <f>IF(記入用!P2986="","",ROUNDDOWN(記入用!P2986,0))</f>
        <v/>
      </c>
    </row>
    <row r="2987" spans="1:23">
      <c r="A2987" s="28" t="str">
        <f>IF(記入用!A2987="","",記入用!A2987)</f>
        <v/>
      </c>
      <c r="B2987" s="28" t="str">
        <f>IF(記入用!B2987="","",記入用!B2987)</f>
        <v/>
      </c>
      <c r="C2987" s="28" t="str">
        <f>IF(記入用!C2987="","",記入用!C2987)</f>
        <v/>
      </c>
      <c r="D2987" s="28" t="str">
        <f>IF(記入用!D2987="","",記入用!D2987)</f>
        <v/>
      </c>
      <c r="E2987" s="28" t="str">
        <f>IF(記入用!E2987="","",記入用!E2987)</f>
        <v/>
      </c>
      <c r="F2987" s="28" t="str">
        <f>IF(記入用!F2987="","",記入用!F2987)</f>
        <v/>
      </c>
      <c r="G2987" s="28" t="str">
        <f>IF(OR(記入用!G2987=0,記入用!H2987=0),"",ROUND((記入用!G2987+記入用!H2987)/2,0))</f>
        <v/>
      </c>
      <c r="I2987" s="28" t="str">
        <f>IF(記入用!I2987="","",記入用!I2987)</f>
        <v/>
      </c>
      <c r="K2987" s="28" t="str">
        <f>IF(記入用!J2987="","",ROUNDDOWN(記入用!J2987,0))</f>
        <v/>
      </c>
      <c r="M2987" s="28" t="str">
        <f>IF(記入用!K2987="","",記入用!K2987)</f>
        <v/>
      </c>
      <c r="O2987" s="28" t="str">
        <f>IF(記入用!M2987="","",記入用!M2987)</f>
        <v/>
      </c>
      <c r="Q2987" s="28" t="str">
        <f>IF(記入用!L2987="","",記入用!L2987)</f>
        <v/>
      </c>
      <c r="S2987" s="28" t="str">
        <f>IF(記入用!N2987="","",ROUNDUP(記入用!N2987,1))</f>
        <v/>
      </c>
      <c r="U2987" s="28" t="str">
        <f>IF(記入用!O2987="","",ROUNDDOWN(記入用!O2987,0))</f>
        <v/>
      </c>
      <c r="W2987" s="28" t="str">
        <f>IF(記入用!P2987="","",ROUNDDOWN(記入用!P2987,0))</f>
        <v/>
      </c>
    </row>
    <row r="2988" spans="1:23">
      <c r="A2988" s="28" t="str">
        <f>IF(記入用!A2988="","",記入用!A2988)</f>
        <v/>
      </c>
      <c r="B2988" s="28" t="str">
        <f>IF(記入用!B2988="","",記入用!B2988)</f>
        <v/>
      </c>
      <c r="C2988" s="28" t="str">
        <f>IF(記入用!C2988="","",記入用!C2988)</f>
        <v/>
      </c>
      <c r="D2988" s="28" t="str">
        <f>IF(記入用!D2988="","",記入用!D2988)</f>
        <v/>
      </c>
      <c r="E2988" s="28" t="str">
        <f>IF(記入用!E2988="","",記入用!E2988)</f>
        <v/>
      </c>
      <c r="F2988" s="28" t="str">
        <f>IF(記入用!F2988="","",記入用!F2988)</f>
        <v/>
      </c>
      <c r="G2988" s="28" t="str">
        <f>IF(OR(記入用!G2988=0,記入用!H2988=0),"",ROUND((記入用!G2988+記入用!H2988)/2,0))</f>
        <v/>
      </c>
      <c r="I2988" s="28" t="str">
        <f>IF(記入用!I2988="","",記入用!I2988)</f>
        <v/>
      </c>
      <c r="K2988" s="28" t="str">
        <f>IF(記入用!J2988="","",ROUNDDOWN(記入用!J2988,0))</f>
        <v/>
      </c>
      <c r="M2988" s="28" t="str">
        <f>IF(記入用!K2988="","",記入用!K2988)</f>
        <v/>
      </c>
      <c r="O2988" s="28" t="str">
        <f>IF(記入用!M2988="","",記入用!M2988)</f>
        <v/>
      </c>
      <c r="Q2988" s="28" t="str">
        <f>IF(記入用!L2988="","",記入用!L2988)</f>
        <v/>
      </c>
      <c r="S2988" s="28" t="str">
        <f>IF(記入用!N2988="","",ROUNDUP(記入用!N2988,1))</f>
        <v/>
      </c>
      <c r="U2988" s="28" t="str">
        <f>IF(記入用!O2988="","",ROUNDDOWN(記入用!O2988,0))</f>
        <v/>
      </c>
      <c r="W2988" s="28" t="str">
        <f>IF(記入用!P2988="","",ROUNDDOWN(記入用!P2988,0))</f>
        <v/>
      </c>
    </row>
    <row r="2989" spans="1:23">
      <c r="A2989" s="28" t="str">
        <f>IF(記入用!A2989="","",記入用!A2989)</f>
        <v/>
      </c>
      <c r="B2989" s="28" t="str">
        <f>IF(記入用!B2989="","",記入用!B2989)</f>
        <v/>
      </c>
      <c r="C2989" s="28" t="str">
        <f>IF(記入用!C2989="","",記入用!C2989)</f>
        <v/>
      </c>
      <c r="D2989" s="28" t="str">
        <f>IF(記入用!D2989="","",記入用!D2989)</f>
        <v/>
      </c>
      <c r="E2989" s="28" t="str">
        <f>IF(記入用!E2989="","",記入用!E2989)</f>
        <v/>
      </c>
      <c r="F2989" s="28" t="str">
        <f>IF(記入用!F2989="","",記入用!F2989)</f>
        <v/>
      </c>
      <c r="G2989" s="28" t="str">
        <f>IF(OR(記入用!G2989=0,記入用!H2989=0),"",ROUND((記入用!G2989+記入用!H2989)/2,0))</f>
        <v/>
      </c>
      <c r="I2989" s="28" t="str">
        <f>IF(記入用!I2989="","",記入用!I2989)</f>
        <v/>
      </c>
      <c r="K2989" s="28" t="str">
        <f>IF(記入用!J2989="","",ROUNDDOWN(記入用!J2989,0))</f>
        <v/>
      </c>
      <c r="M2989" s="28" t="str">
        <f>IF(記入用!K2989="","",記入用!K2989)</f>
        <v/>
      </c>
      <c r="O2989" s="28" t="str">
        <f>IF(記入用!M2989="","",記入用!M2989)</f>
        <v/>
      </c>
      <c r="Q2989" s="28" t="str">
        <f>IF(記入用!L2989="","",記入用!L2989)</f>
        <v/>
      </c>
      <c r="S2989" s="28" t="str">
        <f>IF(記入用!N2989="","",ROUNDUP(記入用!N2989,1))</f>
        <v/>
      </c>
      <c r="U2989" s="28" t="str">
        <f>IF(記入用!O2989="","",ROUNDDOWN(記入用!O2989,0))</f>
        <v/>
      </c>
      <c r="W2989" s="28" t="str">
        <f>IF(記入用!P2989="","",ROUNDDOWN(記入用!P2989,0))</f>
        <v/>
      </c>
    </row>
    <row r="2990" spans="1:23">
      <c r="A2990" s="28" t="str">
        <f>IF(記入用!A2990="","",記入用!A2990)</f>
        <v/>
      </c>
      <c r="B2990" s="28" t="str">
        <f>IF(記入用!B2990="","",記入用!B2990)</f>
        <v/>
      </c>
      <c r="C2990" s="28" t="str">
        <f>IF(記入用!C2990="","",記入用!C2990)</f>
        <v/>
      </c>
      <c r="D2990" s="28" t="str">
        <f>IF(記入用!D2990="","",記入用!D2990)</f>
        <v/>
      </c>
      <c r="E2990" s="28" t="str">
        <f>IF(記入用!E2990="","",記入用!E2990)</f>
        <v/>
      </c>
      <c r="F2990" s="28" t="str">
        <f>IF(記入用!F2990="","",記入用!F2990)</f>
        <v/>
      </c>
      <c r="G2990" s="28" t="str">
        <f>IF(OR(記入用!G2990=0,記入用!H2990=0),"",ROUND((記入用!G2990+記入用!H2990)/2,0))</f>
        <v/>
      </c>
      <c r="I2990" s="28" t="str">
        <f>IF(記入用!I2990="","",記入用!I2990)</f>
        <v/>
      </c>
      <c r="K2990" s="28" t="str">
        <f>IF(記入用!J2990="","",ROUNDDOWN(記入用!J2990,0))</f>
        <v/>
      </c>
      <c r="M2990" s="28" t="str">
        <f>IF(記入用!K2990="","",記入用!K2990)</f>
        <v/>
      </c>
      <c r="O2990" s="28" t="str">
        <f>IF(記入用!M2990="","",記入用!M2990)</f>
        <v/>
      </c>
      <c r="Q2990" s="28" t="str">
        <f>IF(記入用!L2990="","",記入用!L2990)</f>
        <v/>
      </c>
      <c r="S2990" s="28" t="str">
        <f>IF(記入用!N2990="","",ROUNDUP(記入用!N2990,1))</f>
        <v/>
      </c>
      <c r="U2990" s="28" t="str">
        <f>IF(記入用!O2990="","",ROUNDDOWN(記入用!O2990,0))</f>
        <v/>
      </c>
      <c r="W2990" s="28" t="str">
        <f>IF(記入用!P2990="","",ROUNDDOWN(記入用!P2990,0))</f>
        <v/>
      </c>
    </row>
    <row r="2991" spans="1:23">
      <c r="A2991" s="28" t="str">
        <f>IF(記入用!A2991="","",記入用!A2991)</f>
        <v/>
      </c>
      <c r="B2991" s="28" t="str">
        <f>IF(記入用!B2991="","",記入用!B2991)</f>
        <v/>
      </c>
      <c r="C2991" s="28" t="str">
        <f>IF(記入用!C2991="","",記入用!C2991)</f>
        <v/>
      </c>
      <c r="D2991" s="28" t="str">
        <f>IF(記入用!D2991="","",記入用!D2991)</f>
        <v/>
      </c>
      <c r="E2991" s="28" t="str">
        <f>IF(記入用!E2991="","",記入用!E2991)</f>
        <v/>
      </c>
      <c r="F2991" s="28" t="str">
        <f>IF(記入用!F2991="","",記入用!F2991)</f>
        <v/>
      </c>
      <c r="G2991" s="28" t="str">
        <f>IF(OR(記入用!G2991=0,記入用!H2991=0),"",ROUND((記入用!G2991+記入用!H2991)/2,0))</f>
        <v/>
      </c>
      <c r="I2991" s="28" t="str">
        <f>IF(記入用!I2991="","",記入用!I2991)</f>
        <v/>
      </c>
      <c r="K2991" s="28" t="str">
        <f>IF(記入用!J2991="","",ROUNDDOWN(記入用!J2991,0))</f>
        <v/>
      </c>
      <c r="M2991" s="28" t="str">
        <f>IF(記入用!K2991="","",記入用!K2991)</f>
        <v/>
      </c>
      <c r="O2991" s="28" t="str">
        <f>IF(記入用!M2991="","",記入用!M2991)</f>
        <v/>
      </c>
      <c r="Q2991" s="28" t="str">
        <f>IF(記入用!L2991="","",記入用!L2991)</f>
        <v/>
      </c>
      <c r="S2991" s="28" t="str">
        <f>IF(記入用!N2991="","",ROUNDUP(記入用!N2991,1))</f>
        <v/>
      </c>
      <c r="U2991" s="28" t="str">
        <f>IF(記入用!O2991="","",ROUNDDOWN(記入用!O2991,0))</f>
        <v/>
      </c>
      <c r="W2991" s="28" t="str">
        <f>IF(記入用!P2991="","",ROUNDDOWN(記入用!P2991,0))</f>
        <v/>
      </c>
    </row>
    <row r="2992" spans="1:23">
      <c r="A2992" s="28" t="str">
        <f>IF(記入用!A2992="","",記入用!A2992)</f>
        <v/>
      </c>
      <c r="B2992" s="28" t="str">
        <f>IF(記入用!B2992="","",記入用!B2992)</f>
        <v/>
      </c>
      <c r="C2992" s="28" t="str">
        <f>IF(記入用!C2992="","",記入用!C2992)</f>
        <v/>
      </c>
      <c r="D2992" s="28" t="str">
        <f>IF(記入用!D2992="","",記入用!D2992)</f>
        <v/>
      </c>
      <c r="E2992" s="28" t="str">
        <f>IF(記入用!E2992="","",記入用!E2992)</f>
        <v/>
      </c>
      <c r="F2992" s="28" t="str">
        <f>IF(記入用!F2992="","",記入用!F2992)</f>
        <v/>
      </c>
      <c r="G2992" s="28" t="str">
        <f>IF(OR(記入用!G2992=0,記入用!H2992=0),"",ROUND((記入用!G2992+記入用!H2992)/2,0))</f>
        <v/>
      </c>
      <c r="I2992" s="28" t="str">
        <f>IF(記入用!I2992="","",記入用!I2992)</f>
        <v/>
      </c>
      <c r="K2992" s="28" t="str">
        <f>IF(記入用!J2992="","",ROUNDDOWN(記入用!J2992,0))</f>
        <v/>
      </c>
      <c r="M2992" s="28" t="str">
        <f>IF(記入用!K2992="","",記入用!K2992)</f>
        <v/>
      </c>
      <c r="O2992" s="28" t="str">
        <f>IF(記入用!M2992="","",記入用!M2992)</f>
        <v/>
      </c>
      <c r="Q2992" s="28" t="str">
        <f>IF(記入用!L2992="","",記入用!L2992)</f>
        <v/>
      </c>
      <c r="S2992" s="28" t="str">
        <f>IF(記入用!N2992="","",ROUNDUP(記入用!N2992,1))</f>
        <v/>
      </c>
      <c r="U2992" s="28" t="str">
        <f>IF(記入用!O2992="","",ROUNDDOWN(記入用!O2992,0))</f>
        <v/>
      </c>
      <c r="W2992" s="28" t="str">
        <f>IF(記入用!P2992="","",ROUNDDOWN(記入用!P2992,0))</f>
        <v/>
      </c>
    </row>
    <row r="2993" spans="1:23">
      <c r="A2993" s="28" t="str">
        <f>IF(記入用!A2993="","",記入用!A2993)</f>
        <v/>
      </c>
      <c r="B2993" s="28" t="str">
        <f>IF(記入用!B2993="","",記入用!B2993)</f>
        <v/>
      </c>
      <c r="C2993" s="28" t="str">
        <f>IF(記入用!C2993="","",記入用!C2993)</f>
        <v/>
      </c>
      <c r="D2993" s="28" t="str">
        <f>IF(記入用!D2993="","",記入用!D2993)</f>
        <v/>
      </c>
      <c r="E2993" s="28" t="str">
        <f>IF(記入用!E2993="","",記入用!E2993)</f>
        <v/>
      </c>
      <c r="F2993" s="28" t="str">
        <f>IF(記入用!F2993="","",記入用!F2993)</f>
        <v/>
      </c>
      <c r="G2993" s="28" t="str">
        <f>IF(OR(記入用!G2993=0,記入用!H2993=0),"",ROUND((記入用!G2993+記入用!H2993)/2,0))</f>
        <v/>
      </c>
      <c r="I2993" s="28" t="str">
        <f>IF(記入用!I2993="","",記入用!I2993)</f>
        <v/>
      </c>
      <c r="K2993" s="28" t="str">
        <f>IF(記入用!J2993="","",ROUNDDOWN(記入用!J2993,0))</f>
        <v/>
      </c>
      <c r="M2993" s="28" t="str">
        <f>IF(記入用!K2993="","",記入用!K2993)</f>
        <v/>
      </c>
      <c r="O2993" s="28" t="str">
        <f>IF(記入用!M2993="","",記入用!M2993)</f>
        <v/>
      </c>
      <c r="Q2993" s="28" t="str">
        <f>IF(記入用!L2993="","",記入用!L2993)</f>
        <v/>
      </c>
      <c r="S2993" s="28" t="str">
        <f>IF(記入用!N2993="","",ROUNDUP(記入用!N2993,1))</f>
        <v/>
      </c>
      <c r="U2993" s="28" t="str">
        <f>IF(記入用!O2993="","",ROUNDDOWN(記入用!O2993,0))</f>
        <v/>
      </c>
      <c r="W2993" s="28" t="str">
        <f>IF(記入用!P2993="","",ROUNDDOWN(記入用!P2993,0))</f>
        <v/>
      </c>
    </row>
    <row r="2994" spans="1:23">
      <c r="A2994" s="28" t="str">
        <f>IF(記入用!A2994="","",記入用!A2994)</f>
        <v/>
      </c>
      <c r="B2994" s="28" t="str">
        <f>IF(記入用!B2994="","",記入用!B2994)</f>
        <v/>
      </c>
      <c r="C2994" s="28" t="str">
        <f>IF(記入用!C2994="","",記入用!C2994)</f>
        <v/>
      </c>
      <c r="D2994" s="28" t="str">
        <f>IF(記入用!D2994="","",記入用!D2994)</f>
        <v/>
      </c>
      <c r="E2994" s="28" t="str">
        <f>IF(記入用!E2994="","",記入用!E2994)</f>
        <v/>
      </c>
      <c r="F2994" s="28" t="str">
        <f>IF(記入用!F2994="","",記入用!F2994)</f>
        <v/>
      </c>
      <c r="G2994" s="28" t="str">
        <f>IF(OR(記入用!G2994=0,記入用!H2994=0),"",ROUND((記入用!G2994+記入用!H2994)/2,0))</f>
        <v/>
      </c>
      <c r="I2994" s="28" t="str">
        <f>IF(記入用!I2994="","",記入用!I2994)</f>
        <v/>
      </c>
      <c r="K2994" s="28" t="str">
        <f>IF(記入用!J2994="","",ROUNDDOWN(記入用!J2994,0))</f>
        <v/>
      </c>
      <c r="M2994" s="28" t="str">
        <f>IF(記入用!K2994="","",記入用!K2994)</f>
        <v/>
      </c>
      <c r="O2994" s="28" t="str">
        <f>IF(記入用!M2994="","",記入用!M2994)</f>
        <v/>
      </c>
      <c r="Q2994" s="28" t="str">
        <f>IF(記入用!L2994="","",記入用!L2994)</f>
        <v/>
      </c>
      <c r="S2994" s="28" t="str">
        <f>IF(記入用!N2994="","",ROUNDUP(記入用!N2994,1))</f>
        <v/>
      </c>
      <c r="U2994" s="28" t="str">
        <f>IF(記入用!O2994="","",ROUNDDOWN(記入用!O2994,0))</f>
        <v/>
      </c>
      <c r="W2994" s="28" t="str">
        <f>IF(記入用!P2994="","",ROUNDDOWN(記入用!P2994,0))</f>
        <v/>
      </c>
    </row>
    <row r="2995" spans="1:23">
      <c r="A2995" s="28" t="str">
        <f>IF(記入用!A2995="","",記入用!A2995)</f>
        <v/>
      </c>
      <c r="B2995" s="28" t="str">
        <f>IF(記入用!B2995="","",記入用!B2995)</f>
        <v/>
      </c>
      <c r="C2995" s="28" t="str">
        <f>IF(記入用!C2995="","",記入用!C2995)</f>
        <v/>
      </c>
      <c r="D2995" s="28" t="str">
        <f>IF(記入用!D2995="","",記入用!D2995)</f>
        <v/>
      </c>
      <c r="E2995" s="28" t="str">
        <f>IF(記入用!E2995="","",記入用!E2995)</f>
        <v/>
      </c>
      <c r="F2995" s="28" t="str">
        <f>IF(記入用!F2995="","",記入用!F2995)</f>
        <v/>
      </c>
      <c r="G2995" s="28" t="str">
        <f>IF(OR(記入用!G2995=0,記入用!H2995=0),"",ROUND((記入用!G2995+記入用!H2995)/2,0))</f>
        <v/>
      </c>
      <c r="I2995" s="28" t="str">
        <f>IF(記入用!I2995="","",記入用!I2995)</f>
        <v/>
      </c>
      <c r="K2995" s="28" t="str">
        <f>IF(記入用!J2995="","",ROUNDDOWN(記入用!J2995,0))</f>
        <v/>
      </c>
      <c r="M2995" s="28" t="str">
        <f>IF(記入用!K2995="","",記入用!K2995)</f>
        <v/>
      </c>
      <c r="O2995" s="28" t="str">
        <f>IF(記入用!M2995="","",記入用!M2995)</f>
        <v/>
      </c>
      <c r="Q2995" s="28" t="str">
        <f>IF(記入用!L2995="","",記入用!L2995)</f>
        <v/>
      </c>
      <c r="S2995" s="28" t="str">
        <f>IF(記入用!N2995="","",ROUNDUP(記入用!N2995,1))</f>
        <v/>
      </c>
      <c r="U2995" s="28" t="str">
        <f>IF(記入用!O2995="","",ROUNDDOWN(記入用!O2995,0))</f>
        <v/>
      </c>
      <c r="W2995" s="28" t="str">
        <f>IF(記入用!P2995="","",ROUNDDOWN(記入用!P2995,0))</f>
        <v/>
      </c>
    </row>
    <row r="2996" spans="1:23">
      <c r="A2996" s="28" t="str">
        <f>IF(記入用!A2996="","",記入用!A2996)</f>
        <v/>
      </c>
      <c r="B2996" s="28" t="str">
        <f>IF(記入用!B2996="","",記入用!B2996)</f>
        <v/>
      </c>
      <c r="C2996" s="28" t="str">
        <f>IF(記入用!C2996="","",記入用!C2996)</f>
        <v/>
      </c>
      <c r="D2996" s="28" t="str">
        <f>IF(記入用!D2996="","",記入用!D2996)</f>
        <v/>
      </c>
      <c r="E2996" s="28" t="str">
        <f>IF(記入用!E2996="","",記入用!E2996)</f>
        <v/>
      </c>
      <c r="F2996" s="28" t="str">
        <f>IF(記入用!F2996="","",記入用!F2996)</f>
        <v/>
      </c>
      <c r="G2996" s="28" t="str">
        <f>IF(OR(記入用!G2996=0,記入用!H2996=0),"",ROUND((記入用!G2996+記入用!H2996)/2,0))</f>
        <v/>
      </c>
      <c r="I2996" s="28" t="str">
        <f>IF(記入用!I2996="","",記入用!I2996)</f>
        <v/>
      </c>
      <c r="K2996" s="28" t="str">
        <f>IF(記入用!J2996="","",ROUNDDOWN(記入用!J2996,0))</f>
        <v/>
      </c>
      <c r="M2996" s="28" t="str">
        <f>IF(記入用!K2996="","",記入用!K2996)</f>
        <v/>
      </c>
      <c r="O2996" s="28" t="str">
        <f>IF(記入用!M2996="","",記入用!M2996)</f>
        <v/>
      </c>
      <c r="Q2996" s="28" t="str">
        <f>IF(記入用!L2996="","",記入用!L2996)</f>
        <v/>
      </c>
      <c r="S2996" s="28" t="str">
        <f>IF(記入用!N2996="","",ROUNDUP(記入用!N2996,1))</f>
        <v/>
      </c>
      <c r="U2996" s="28" t="str">
        <f>IF(記入用!O2996="","",ROUNDDOWN(記入用!O2996,0))</f>
        <v/>
      </c>
      <c r="W2996" s="28" t="str">
        <f>IF(記入用!P2996="","",ROUNDDOWN(記入用!P2996,0))</f>
        <v/>
      </c>
    </row>
    <row r="2997" spans="1:23">
      <c r="A2997" s="28" t="str">
        <f>IF(記入用!A2997="","",記入用!A2997)</f>
        <v/>
      </c>
      <c r="B2997" s="28" t="str">
        <f>IF(記入用!B2997="","",記入用!B2997)</f>
        <v/>
      </c>
      <c r="C2997" s="28" t="str">
        <f>IF(記入用!C2997="","",記入用!C2997)</f>
        <v/>
      </c>
      <c r="D2997" s="28" t="str">
        <f>IF(記入用!D2997="","",記入用!D2997)</f>
        <v/>
      </c>
      <c r="E2997" s="28" t="str">
        <f>IF(記入用!E2997="","",記入用!E2997)</f>
        <v/>
      </c>
      <c r="F2997" s="28" t="str">
        <f>IF(記入用!F2997="","",記入用!F2997)</f>
        <v/>
      </c>
      <c r="G2997" s="28" t="str">
        <f>IF(OR(記入用!G2997=0,記入用!H2997=0),"",ROUND((記入用!G2997+記入用!H2997)/2,0))</f>
        <v/>
      </c>
      <c r="I2997" s="28" t="str">
        <f>IF(記入用!I2997="","",記入用!I2997)</f>
        <v/>
      </c>
      <c r="K2997" s="28" t="str">
        <f>IF(記入用!J2997="","",ROUNDDOWN(記入用!J2997,0))</f>
        <v/>
      </c>
      <c r="M2997" s="28" t="str">
        <f>IF(記入用!K2997="","",記入用!K2997)</f>
        <v/>
      </c>
      <c r="O2997" s="28" t="str">
        <f>IF(記入用!M2997="","",記入用!M2997)</f>
        <v/>
      </c>
      <c r="Q2997" s="28" t="str">
        <f>IF(記入用!L2997="","",記入用!L2997)</f>
        <v/>
      </c>
      <c r="S2997" s="28" t="str">
        <f>IF(記入用!N2997="","",ROUNDUP(記入用!N2997,1))</f>
        <v/>
      </c>
      <c r="U2997" s="28" t="str">
        <f>IF(記入用!O2997="","",ROUNDDOWN(記入用!O2997,0))</f>
        <v/>
      </c>
      <c r="W2997" s="28" t="str">
        <f>IF(記入用!P2997="","",ROUNDDOWN(記入用!P2997,0))</f>
        <v/>
      </c>
    </row>
    <row r="2998" spans="1:23">
      <c r="A2998" s="28" t="str">
        <f>IF(記入用!A2998="","",記入用!A2998)</f>
        <v/>
      </c>
      <c r="B2998" s="28" t="str">
        <f>IF(記入用!B2998="","",記入用!B2998)</f>
        <v/>
      </c>
      <c r="C2998" s="28" t="str">
        <f>IF(記入用!C2998="","",記入用!C2998)</f>
        <v/>
      </c>
      <c r="D2998" s="28" t="str">
        <f>IF(記入用!D2998="","",記入用!D2998)</f>
        <v/>
      </c>
      <c r="E2998" s="28" t="str">
        <f>IF(記入用!E2998="","",記入用!E2998)</f>
        <v/>
      </c>
      <c r="F2998" s="28" t="str">
        <f>IF(記入用!F2998="","",記入用!F2998)</f>
        <v/>
      </c>
      <c r="G2998" s="28" t="str">
        <f>IF(OR(記入用!G2998=0,記入用!H2998=0),"",ROUND((記入用!G2998+記入用!H2998)/2,0))</f>
        <v/>
      </c>
      <c r="I2998" s="28" t="str">
        <f>IF(記入用!I2998="","",記入用!I2998)</f>
        <v/>
      </c>
      <c r="K2998" s="28" t="str">
        <f>IF(記入用!J2998="","",ROUNDDOWN(記入用!J2998,0))</f>
        <v/>
      </c>
      <c r="M2998" s="28" t="str">
        <f>IF(記入用!K2998="","",記入用!K2998)</f>
        <v/>
      </c>
      <c r="O2998" s="28" t="str">
        <f>IF(記入用!M2998="","",記入用!M2998)</f>
        <v/>
      </c>
      <c r="Q2998" s="28" t="str">
        <f>IF(記入用!L2998="","",記入用!L2998)</f>
        <v/>
      </c>
      <c r="S2998" s="28" t="str">
        <f>IF(記入用!N2998="","",ROUNDUP(記入用!N2998,1))</f>
        <v/>
      </c>
      <c r="U2998" s="28" t="str">
        <f>IF(記入用!O2998="","",ROUNDDOWN(記入用!O2998,0))</f>
        <v/>
      </c>
      <c r="W2998" s="28" t="str">
        <f>IF(記入用!P2998="","",ROUNDDOWN(記入用!P2998,0))</f>
        <v/>
      </c>
    </row>
    <row r="2999" spans="1:23">
      <c r="A2999" s="28" t="str">
        <f>IF(記入用!A2999="","",記入用!A2999)</f>
        <v/>
      </c>
      <c r="B2999" s="28" t="str">
        <f>IF(記入用!B2999="","",記入用!B2999)</f>
        <v/>
      </c>
      <c r="C2999" s="28" t="str">
        <f>IF(記入用!C2999="","",記入用!C2999)</f>
        <v/>
      </c>
      <c r="D2999" s="28" t="str">
        <f>IF(記入用!D2999="","",記入用!D2999)</f>
        <v/>
      </c>
      <c r="E2999" s="28" t="str">
        <f>IF(記入用!E2999="","",記入用!E2999)</f>
        <v/>
      </c>
      <c r="F2999" s="28" t="str">
        <f>IF(記入用!F2999="","",記入用!F2999)</f>
        <v/>
      </c>
      <c r="G2999" s="28" t="str">
        <f>IF(OR(記入用!G2999=0,記入用!H2999=0),"",ROUND((記入用!G2999+記入用!H2999)/2,0))</f>
        <v/>
      </c>
      <c r="I2999" s="28" t="str">
        <f>IF(記入用!I2999="","",記入用!I2999)</f>
        <v/>
      </c>
      <c r="K2999" s="28" t="str">
        <f>IF(記入用!J2999="","",ROUNDDOWN(記入用!J2999,0))</f>
        <v/>
      </c>
      <c r="M2999" s="28" t="str">
        <f>IF(記入用!K2999="","",記入用!K2999)</f>
        <v/>
      </c>
      <c r="O2999" s="28" t="str">
        <f>IF(記入用!M2999="","",記入用!M2999)</f>
        <v/>
      </c>
      <c r="Q2999" s="28" t="str">
        <f>IF(記入用!L2999="","",記入用!L2999)</f>
        <v/>
      </c>
      <c r="S2999" s="28" t="str">
        <f>IF(記入用!N2999="","",ROUNDUP(記入用!N2999,1))</f>
        <v/>
      </c>
      <c r="U2999" s="28" t="str">
        <f>IF(記入用!O2999="","",ROUNDDOWN(記入用!O2999,0))</f>
        <v/>
      </c>
      <c r="W2999" s="28" t="str">
        <f>IF(記入用!P2999="","",ROUNDDOWN(記入用!P2999,0))</f>
        <v/>
      </c>
    </row>
    <row r="3000" spans="1:23">
      <c r="A3000" s="28" t="str">
        <f>IF(記入用!A3000="","",記入用!A3000)</f>
        <v/>
      </c>
      <c r="B3000" s="28" t="str">
        <f>IF(記入用!B3000="","",記入用!B3000)</f>
        <v/>
      </c>
      <c r="C3000" s="28" t="str">
        <f>IF(記入用!C3000="","",記入用!C3000)</f>
        <v/>
      </c>
      <c r="D3000" s="28" t="str">
        <f>IF(記入用!D3000="","",記入用!D3000)</f>
        <v/>
      </c>
      <c r="E3000" s="28" t="str">
        <f>IF(記入用!E3000="","",記入用!E3000)</f>
        <v/>
      </c>
      <c r="F3000" s="28" t="str">
        <f>IF(記入用!F3000="","",記入用!F3000)</f>
        <v/>
      </c>
      <c r="G3000" s="28" t="str">
        <f>IF(OR(記入用!G3000=0,記入用!H3000=0),"",ROUND((記入用!G3000+記入用!H3000)/2,0))</f>
        <v/>
      </c>
      <c r="I3000" s="28" t="str">
        <f>IF(記入用!I3000="","",記入用!I3000)</f>
        <v/>
      </c>
      <c r="K3000" s="28" t="str">
        <f>IF(記入用!J3000="","",ROUNDDOWN(記入用!J3000,0))</f>
        <v/>
      </c>
      <c r="M3000" s="28" t="str">
        <f>IF(記入用!K3000="","",記入用!K3000)</f>
        <v/>
      </c>
      <c r="O3000" s="28" t="str">
        <f>IF(記入用!M3000="","",記入用!M3000)</f>
        <v/>
      </c>
      <c r="Q3000" s="28" t="str">
        <f>IF(記入用!L3000="","",記入用!L3000)</f>
        <v/>
      </c>
      <c r="S3000" s="28" t="str">
        <f>IF(記入用!N3000="","",ROUNDUP(記入用!N3000,1))</f>
        <v/>
      </c>
      <c r="U3000" s="28" t="str">
        <f>IF(記入用!O3000="","",ROUNDDOWN(記入用!O3000,0))</f>
        <v/>
      </c>
      <c r="W3000" s="28" t="str">
        <f>IF(記入用!P3000="","",ROUNDDOWN(記入用!P3000,0))</f>
        <v/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268A-6AE6-45B5-A483-1A46106373CE}">
  <sheetPr>
    <pageSetUpPr fitToPage="1"/>
  </sheetPr>
  <dimension ref="A1:U20"/>
  <sheetViews>
    <sheetView zoomScale="58" zoomScaleNormal="58" workbookViewId="0">
      <selection sqref="A1:C3"/>
    </sheetView>
  </sheetViews>
  <sheetFormatPr defaultRowHeight="13"/>
  <cols>
    <col min="1" max="1" width="5.4140625" style="55" customWidth="1"/>
    <col min="2" max="2" width="5.9140625" style="55" bestFit="1" customWidth="1"/>
    <col min="3" max="3" width="13.08203125" style="55" customWidth="1"/>
    <col min="4" max="21" width="6.6640625" style="55" customWidth="1"/>
    <col min="22" max="22" width="3.4140625" style="55" customWidth="1"/>
    <col min="23" max="23" width="2.4140625" style="55" customWidth="1"/>
    <col min="24" max="26" width="3.4140625" style="55" customWidth="1"/>
    <col min="27" max="27" width="5.4140625" style="55" customWidth="1"/>
    <col min="28" max="263" width="8.6640625" style="55"/>
    <col min="264" max="264" width="3.1640625" style="55" bestFit="1" customWidth="1"/>
    <col min="265" max="265" width="12" style="55" customWidth="1"/>
    <col min="266" max="277" width="4.83203125" style="55" customWidth="1"/>
    <col min="278" max="278" width="3.4140625" style="55" customWidth="1"/>
    <col min="279" max="279" width="2.4140625" style="55" customWidth="1"/>
    <col min="280" max="282" width="3.4140625" style="55" customWidth="1"/>
    <col min="283" max="283" width="5.4140625" style="55" customWidth="1"/>
    <col min="284" max="519" width="8.6640625" style="55"/>
    <col min="520" max="520" width="3.1640625" style="55" bestFit="1" customWidth="1"/>
    <col min="521" max="521" width="12" style="55" customWidth="1"/>
    <col min="522" max="533" width="4.83203125" style="55" customWidth="1"/>
    <col min="534" max="534" width="3.4140625" style="55" customWidth="1"/>
    <col min="535" max="535" width="2.4140625" style="55" customWidth="1"/>
    <col min="536" max="538" width="3.4140625" style="55" customWidth="1"/>
    <col min="539" max="539" width="5.4140625" style="55" customWidth="1"/>
    <col min="540" max="775" width="8.6640625" style="55"/>
    <col min="776" max="776" width="3.1640625" style="55" bestFit="1" customWidth="1"/>
    <col min="777" max="777" width="12" style="55" customWidth="1"/>
    <col min="778" max="789" width="4.83203125" style="55" customWidth="1"/>
    <col min="790" max="790" width="3.4140625" style="55" customWidth="1"/>
    <col min="791" max="791" width="2.4140625" style="55" customWidth="1"/>
    <col min="792" max="794" width="3.4140625" style="55" customWidth="1"/>
    <col min="795" max="795" width="5.4140625" style="55" customWidth="1"/>
    <col min="796" max="1031" width="8.6640625" style="55"/>
    <col min="1032" max="1032" width="3.1640625" style="55" bestFit="1" customWidth="1"/>
    <col min="1033" max="1033" width="12" style="55" customWidth="1"/>
    <col min="1034" max="1045" width="4.83203125" style="55" customWidth="1"/>
    <col min="1046" max="1046" width="3.4140625" style="55" customWidth="1"/>
    <col min="1047" max="1047" width="2.4140625" style="55" customWidth="1"/>
    <col min="1048" max="1050" width="3.4140625" style="55" customWidth="1"/>
    <col min="1051" max="1051" width="5.4140625" style="55" customWidth="1"/>
    <col min="1052" max="1287" width="8.6640625" style="55"/>
    <col min="1288" max="1288" width="3.1640625" style="55" bestFit="1" customWidth="1"/>
    <col min="1289" max="1289" width="12" style="55" customWidth="1"/>
    <col min="1290" max="1301" width="4.83203125" style="55" customWidth="1"/>
    <col min="1302" max="1302" width="3.4140625" style="55" customWidth="1"/>
    <col min="1303" max="1303" width="2.4140625" style="55" customWidth="1"/>
    <col min="1304" max="1306" width="3.4140625" style="55" customWidth="1"/>
    <col min="1307" max="1307" width="5.4140625" style="55" customWidth="1"/>
    <col min="1308" max="1543" width="8.6640625" style="55"/>
    <col min="1544" max="1544" width="3.1640625" style="55" bestFit="1" customWidth="1"/>
    <col min="1545" max="1545" width="12" style="55" customWidth="1"/>
    <col min="1546" max="1557" width="4.83203125" style="55" customWidth="1"/>
    <col min="1558" max="1558" width="3.4140625" style="55" customWidth="1"/>
    <col min="1559" max="1559" width="2.4140625" style="55" customWidth="1"/>
    <col min="1560" max="1562" width="3.4140625" style="55" customWidth="1"/>
    <col min="1563" max="1563" width="5.4140625" style="55" customWidth="1"/>
    <col min="1564" max="1799" width="8.6640625" style="55"/>
    <col min="1800" max="1800" width="3.1640625" style="55" bestFit="1" customWidth="1"/>
    <col min="1801" max="1801" width="12" style="55" customWidth="1"/>
    <col min="1802" max="1813" width="4.83203125" style="55" customWidth="1"/>
    <col min="1814" max="1814" width="3.4140625" style="55" customWidth="1"/>
    <col min="1815" max="1815" width="2.4140625" style="55" customWidth="1"/>
    <col min="1816" max="1818" width="3.4140625" style="55" customWidth="1"/>
    <col min="1819" max="1819" width="5.4140625" style="55" customWidth="1"/>
    <col min="1820" max="2055" width="8.6640625" style="55"/>
    <col min="2056" max="2056" width="3.1640625" style="55" bestFit="1" customWidth="1"/>
    <col min="2057" max="2057" width="12" style="55" customWidth="1"/>
    <col min="2058" max="2069" width="4.83203125" style="55" customWidth="1"/>
    <col min="2070" max="2070" width="3.4140625" style="55" customWidth="1"/>
    <col min="2071" max="2071" width="2.4140625" style="55" customWidth="1"/>
    <col min="2072" max="2074" width="3.4140625" style="55" customWidth="1"/>
    <col min="2075" max="2075" width="5.4140625" style="55" customWidth="1"/>
    <col min="2076" max="2311" width="8.6640625" style="55"/>
    <col min="2312" max="2312" width="3.1640625" style="55" bestFit="1" customWidth="1"/>
    <col min="2313" max="2313" width="12" style="55" customWidth="1"/>
    <col min="2314" max="2325" width="4.83203125" style="55" customWidth="1"/>
    <col min="2326" max="2326" width="3.4140625" style="55" customWidth="1"/>
    <col min="2327" max="2327" width="2.4140625" style="55" customWidth="1"/>
    <col min="2328" max="2330" width="3.4140625" style="55" customWidth="1"/>
    <col min="2331" max="2331" width="5.4140625" style="55" customWidth="1"/>
    <col min="2332" max="2567" width="8.6640625" style="55"/>
    <col min="2568" max="2568" width="3.1640625" style="55" bestFit="1" customWidth="1"/>
    <col min="2569" max="2569" width="12" style="55" customWidth="1"/>
    <col min="2570" max="2581" width="4.83203125" style="55" customWidth="1"/>
    <col min="2582" max="2582" width="3.4140625" style="55" customWidth="1"/>
    <col min="2583" max="2583" width="2.4140625" style="55" customWidth="1"/>
    <col min="2584" max="2586" width="3.4140625" style="55" customWidth="1"/>
    <col min="2587" max="2587" width="5.4140625" style="55" customWidth="1"/>
    <col min="2588" max="2823" width="8.6640625" style="55"/>
    <col min="2824" max="2824" width="3.1640625" style="55" bestFit="1" customWidth="1"/>
    <col min="2825" max="2825" width="12" style="55" customWidth="1"/>
    <col min="2826" max="2837" width="4.83203125" style="55" customWidth="1"/>
    <col min="2838" max="2838" width="3.4140625" style="55" customWidth="1"/>
    <col min="2839" max="2839" width="2.4140625" style="55" customWidth="1"/>
    <col min="2840" max="2842" width="3.4140625" style="55" customWidth="1"/>
    <col min="2843" max="2843" width="5.4140625" style="55" customWidth="1"/>
    <col min="2844" max="3079" width="8.6640625" style="55"/>
    <col min="3080" max="3080" width="3.1640625" style="55" bestFit="1" customWidth="1"/>
    <col min="3081" max="3081" width="12" style="55" customWidth="1"/>
    <col min="3082" max="3093" width="4.83203125" style="55" customWidth="1"/>
    <col min="3094" max="3094" width="3.4140625" style="55" customWidth="1"/>
    <col min="3095" max="3095" width="2.4140625" style="55" customWidth="1"/>
    <col min="3096" max="3098" width="3.4140625" style="55" customWidth="1"/>
    <col min="3099" max="3099" width="5.4140625" style="55" customWidth="1"/>
    <col min="3100" max="3335" width="8.6640625" style="55"/>
    <col min="3336" max="3336" width="3.1640625" style="55" bestFit="1" customWidth="1"/>
    <col min="3337" max="3337" width="12" style="55" customWidth="1"/>
    <col min="3338" max="3349" width="4.83203125" style="55" customWidth="1"/>
    <col min="3350" max="3350" width="3.4140625" style="55" customWidth="1"/>
    <col min="3351" max="3351" width="2.4140625" style="55" customWidth="1"/>
    <col min="3352" max="3354" width="3.4140625" style="55" customWidth="1"/>
    <col min="3355" max="3355" width="5.4140625" style="55" customWidth="1"/>
    <col min="3356" max="3591" width="8.6640625" style="55"/>
    <col min="3592" max="3592" width="3.1640625" style="55" bestFit="1" customWidth="1"/>
    <col min="3593" max="3593" width="12" style="55" customWidth="1"/>
    <col min="3594" max="3605" width="4.83203125" style="55" customWidth="1"/>
    <col min="3606" max="3606" width="3.4140625" style="55" customWidth="1"/>
    <col min="3607" max="3607" width="2.4140625" style="55" customWidth="1"/>
    <col min="3608" max="3610" width="3.4140625" style="55" customWidth="1"/>
    <col min="3611" max="3611" width="5.4140625" style="55" customWidth="1"/>
    <col min="3612" max="3847" width="8.6640625" style="55"/>
    <col min="3848" max="3848" width="3.1640625" style="55" bestFit="1" customWidth="1"/>
    <col min="3849" max="3849" width="12" style="55" customWidth="1"/>
    <col min="3850" max="3861" width="4.83203125" style="55" customWidth="1"/>
    <col min="3862" max="3862" width="3.4140625" style="55" customWidth="1"/>
    <col min="3863" max="3863" width="2.4140625" style="55" customWidth="1"/>
    <col min="3864" max="3866" width="3.4140625" style="55" customWidth="1"/>
    <col min="3867" max="3867" width="5.4140625" style="55" customWidth="1"/>
    <col min="3868" max="4103" width="8.6640625" style="55"/>
    <col min="4104" max="4104" width="3.1640625" style="55" bestFit="1" customWidth="1"/>
    <col min="4105" max="4105" width="12" style="55" customWidth="1"/>
    <col min="4106" max="4117" width="4.83203125" style="55" customWidth="1"/>
    <col min="4118" max="4118" width="3.4140625" style="55" customWidth="1"/>
    <col min="4119" max="4119" width="2.4140625" style="55" customWidth="1"/>
    <col min="4120" max="4122" width="3.4140625" style="55" customWidth="1"/>
    <col min="4123" max="4123" width="5.4140625" style="55" customWidth="1"/>
    <col min="4124" max="4359" width="8.6640625" style="55"/>
    <col min="4360" max="4360" width="3.1640625" style="55" bestFit="1" customWidth="1"/>
    <col min="4361" max="4361" width="12" style="55" customWidth="1"/>
    <col min="4362" max="4373" width="4.83203125" style="55" customWidth="1"/>
    <col min="4374" max="4374" width="3.4140625" style="55" customWidth="1"/>
    <col min="4375" max="4375" width="2.4140625" style="55" customWidth="1"/>
    <col min="4376" max="4378" width="3.4140625" style="55" customWidth="1"/>
    <col min="4379" max="4379" width="5.4140625" style="55" customWidth="1"/>
    <col min="4380" max="4615" width="8.6640625" style="55"/>
    <col min="4616" max="4616" width="3.1640625" style="55" bestFit="1" customWidth="1"/>
    <col min="4617" max="4617" width="12" style="55" customWidth="1"/>
    <col min="4618" max="4629" width="4.83203125" style="55" customWidth="1"/>
    <col min="4630" max="4630" width="3.4140625" style="55" customWidth="1"/>
    <col min="4631" max="4631" width="2.4140625" style="55" customWidth="1"/>
    <col min="4632" max="4634" width="3.4140625" style="55" customWidth="1"/>
    <col min="4635" max="4635" width="5.4140625" style="55" customWidth="1"/>
    <col min="4636" max="4871" width="8.6640625" style="55"/>
    <col min="4872" max="4872" width="3.1640625" style="55" bestFit="1" customWidth="1"/>
    <col min="4873" max="4873" width="12" style="55" customWidth="1"/>
    <col min="4874" max="4885" width="4.83203125" style="55" customWidth="1"/>
    <col min="4886" max="4886" width="3.4140625" style="55" customWidth="1"/>
    <col min="4887" max="4887" width="2.4140625" style="55" customWidth="1"/>
    <col min="4888" max="4890" width="3.4140625" style="55" customWidth="1"/>
    <col min="4891" max="4891" width="5.4140625" style="55" customWidth="1"/>
    <col min="4892" max="5127" width="8.6640625" style="55"/>
    <col min="5128" max="5128" width="3.1640625" style="55" bestFit="1" customWidth="1"/>
    <col min="5129" max="5129" width="12" style="55" customWidth="1"/>
    <col min="5130" max="5141" width="4.83203125" style="55" customWidth="1"/>
    <col min="5142" max="5142" width="3.4140625" style="55" customWidth="1"/>
    <col min="5143" max="5143" width="2.4140625" style="55" customWidth="1"/>
    <col min="5144" max="5146" width="3.4140625" style="55" customWidth="1"/>
    <col min="5147" max="5147" width="5.4140625" style="55" customWidth="1"/>
    <col min="5148" max="5383" width="8.6640625" style="55"/>
    <col min="5384" max="5384" width="3.1640625" style="55" bestFit="1" customWidth="1"/>
    <col min="5385" max="5385" width="12" style="55" customWidth="1"/>
    <col min="5386" max="5397" width="4.83203125" style="55" customWidth="1"/>
    <col min="5398" max="5398" width="3.4140625" style="55" customWidth="1"/>
    <col min="5399" max="5399" width="2.4140625" style="55" customWidth="1"/>
    <col min="5400" max="5402" width="3.4140625" style="55" customWidth="1"/>
    <col min="5403" max="5403" width="5.4140625" style="55" customWidth="1"/>
    <col min="5404" max="5639" width="8.6640625" style="55"/>
    <col min="5640" max="5640" width="3.1640625" style="55" bestFit="1" customWidth="1"/>
    <col min="5641" max="5641" width="12" style="55" customWidth="1"/>
    <col min="5642" max="5653" width="4.83203125" style="55" customWidth="1"/>
    <col min="5654" max="5654" width="3.4140625" style="55" customWidth="1"/>
    <col min="5655" max="5655" width="2.4140625" style="55" customWidth="1"/>
    <col min="5656" max="5658" width="3.4140625" style="55" customWidth="1"/>
    <col min="5659" max="5659" width="5.4140625" style="55" customWidth="1"/>
    <col min="5660" max="5895" width="8.6640625" style="55"/>
    <col min="5896" max="5896" width="3.1640625" style="55" bestFit="1" customWidth="1"/>
    <col min="5897" max="5897" width="12" style="55" customWidth="1"/>
    <col min="5898" max="5909" width="4.83203125" style="55" customWidth="1"/>
    <col min="5910" max="5910" width="3.4140625" style="55" customWidth="1"/>
    <col min="5911" max="5911" width="2.4140625" style="55" customWidth="1"/>
    <col min="5912" max="5914" width="3.4140625" style="55" customWidth="1"/>
    <col min="5915" max="5915" width="5.4140625" style="55" customWidth="1"/>
    <col min="5916" max="6151" width="8.6640625" style="55"/>
    <col min="6152" max="6152" width="3.1640625" style="55" bestFit="1" customWidth="1"/>
    <col min="6153" max="6153" width="12" style="55" customWidth="1"/>
    <col min="6154" max="6165" width="4.83203125" style="55" customWidth="1"/>
    <col min="6166" max="6166" width="3.4140625" style="55" customWidth="1"/>
    <col min="6167" max="6167" width="2.4140625" style="55" customWidth="1"/>
    <col min="6168" max="6170" width="3.4140625" style="55" customWidth="1"/>
    <col min="6171" max="6171" width="5.4140625" style="55" customWidth="1"/>
    <col min="6172" max="6407" width="8.6640625" style="55"/>
    <col min="6408" max="6408" width="3.1640625" style="55" bestFit="1" customWidth="1"/>
    <col min="6409" max="6409" width="12" style="55" customWidth="1"/>
    <col min="6410" max="6421" width="4.83203125" style="55" customWidth="1"/>
    <col min="6422" max="6422" width="3.4140625" style="55" customWidth="1"/>
    <col min="6423" max="6423" width="2.4140625" style="55" customWidth="1"/>
    <col min="6424" max="6426" width="3.4140625" style="55" customWidth="1"/>
    <col min="6427" max="6427" width="5.4140625" style="55" customWidth="1"/>
    <col min="6428" max="6663" width="8.6640625" style="55"/>
    <col min="6664" max="6664" width="3.1640625" style="55" bestFit="1" customWidth="1"/>
    <col min="6665" max="6665" width="12" style="55" customWidth="1"/>
    <col min="6666" max="6677" width="4.83203125" style="55" customWidth="1"/>
    <col min="6678" max="6678" width="3.4140625" style="55" customWidth="1"/>
    <col min="6679" max="6679" width="2.4140625" style="55" customWidth="1"/>
    <col min="6680" max="6682" width="3.4140625" style="55" customWidth="1"/>
    <col min="6683" max="6683" width="5.4140625" style="55" customWidth="1"/>
    <col min="6684" max="6919" width="8.6640625" style="55"/>
    <col min="6920" max="6920" width="3.1640625" style="55" bestFit="1" customWidth="1"/>
    <col min="6921" max="6921" width="12" style="55" customWidth="1"/>
    <col min="6922" max="6933" width="4.83203125" style="55" customWidth="1"/>
    <col min="6934" max="6934" width="3.4140625" style="55" customWidth="1"/>
    <col min="6935" max="6935" width="2.4140625" style="55" customWidth="1"/>
    <col min="6936" max="6938" width="3.4140625" style="55" customWidth="1"/>
    <col min="6939" max="6939" width="5.4140625" style="55" customWidth="1"/>
    <col min="6940" max="7175" width="8.6640625" style="55"/>
    <col min="7176" max="7176" width="3.1640625" style="55" bestFit="1" customWidth="1"/>
    <col min="7177" max="7177" width="12" style="55" customWidth="1"/>
    <col min="7178" max="7189" width="4.83203125" style="55" customWidth="1"/>
    <col min="7190" max="7190" width="3.4140625" style="55" customWidth="1"/>
    <col min="7191" max="7191" width="2.4140625" style="55" customWidth="1"/>
    <col min="7192" max="7194" width="3.4140625" style="55" customWidth="1"/>
    <col min="7195" max="7195" width="5.4140625" style="55" customWidth="1"/>
    <col min="7196" max="7431" width="8.6640625" style="55"/>
    <col min="7432" max="7432" width="3.1640625" style="55" bestFit="1" customWidth="1"/>
    <col min="7433" max="7433" width="12" style="55" customWidth="1"/>
    <col min="7434" max="7445" width="4.83203125" style="55" customWidth="1"/>
    <col min="7446" max="7446" width="3.4140625" style="55" customWidth="1"/>
    <col min="7447" max="7447" width="2.4140625" style="55" customWidth="1"/>
    <col min="7448" max="7450" width="3.4140625" style="55" customWidth="1"/>
    <col min="7451" max="7451" width="5.4140625" style="55" customWidth="1"/>
    <col min="7452" max="7687" width="8.6640625" style="55"/>
    <col min="7688" max="7688" width="3.1640625" style="55" bestFit="1" customWidth="1"/>
    <col min="7689" max="7689" width="12" style="55" customWidth="1"/>
    <col min="7690" max="7701" width="4.83203125" style="55" customWidth="1"/>
    <col min="7702" max="7702" width="3.4140625" style="55" customWidth="1"/>
    <col min="7703" max="7703" width="2.4140625" style="55" customWidth="1"/>
    <col min="7704" max="7706" width="3.4140625" style="55" customWidth="1"/>
    <col min="7707" max="7707" width="5.4140625" style="55" customWidth="1"/>
    <col min="7708" max="7943" width="8.6640625" style="55"/>
    <col min="7944" max="7944" width="3.1640625" style="55" bestFit="1" customWidth="1"/>
    <col min="7945" max="7945" width="12" style="55" customWidth="1"/>
    <col min="7946" max="7957" width="4.83203125" style="55" customWidth="1"/>
    <col min="7958" max="7958" width="3.4140625" style="55" customWidth="1"/>
    <col min="7959" max="7959" width="2.4140625" style="55" customWidth="1"/>
    <col min="7960" max="7962" width="3.4140625" style="55" customWidth="1"/>
    <col min="7963" max="7963" width="5.4140625" style="55" customWidth="1"/>
    <col min="7964" max="8199" width="8.6640625" style="55"/>
    <col min="8200" max="8200" width="3.1640625" style="55" bestFit="1" customWidth="1"/>
    <col min="8201" max="8201" width="12" style="55" customWidth="1"/>
    <col min="8202" max="8213" width="4.83203125" style="55" customWidth="1"/>
    <col min="8214" max="8214" width="3.4140625" style="55" customWidth="1"/>
    <col min="8215" max="8215" width="2.4140625" style="55" customWidth="1"/>
    <col min="8216" max="8218" width="3.4140625" style="55" customWidth="1"/>
    <col min="8219" max="8219" width="5.4140625" style="55" customWidth="1"/>
    <col min="8220" max="8455" width="8.6640625" style="55"/>
    <col min="8456" max="8456" width="3.1640625" style="55" bestFit="1" customWidth="1"/>
    <col min="8457" max="8457" width="12" style="55" customWidth="1"/>
    <col min="8458" max="8469" width="4.83203125" style="55" customWidth="1"/>
    <col min="8470" max="8470" width="3.4140625" style="55" customWidth="1"/>
    <col min="8471" max="8471" width="2.4140625" style="55" customWidth="1"/>
    <col min="8472" max="8474" width="3.4140625" style="55" customWidth="1"/>
    <col min="8475" max="8475" width="5.4140625" style="55" customWidth="1"/>
    <col min="8476" max="8711" width="8.6640625" style="55"/>
    <col min="8712" max="8712" width="3.1640625" style="55" bestFit="1" customWidth="1"/>
    <col min="8713" max="8713" width="12" style="55" customWidth="1"/>
    <col min="8714" max="8725" width="4.83203125" style="55" customWidth="1"/>
    <col min="8726" max="8726" width="3.4140625" style="55" customWidth="1"/>
    <col min="8727" max="8727" width="2.4140625" style="55" customWidth="1"/>
    <col min="8728" max="8730" width="3.4140625" style="55" customWidth="1"/>
    <col min="8731" max="8731" width="5.4140625" style="55" customWidth="1"/>
    <col min="8732" max="8967" width="8.6640625" style="55"/>
    <col min="8968" max="8968" width="3.1640625" style="55" bestFit="1" customWidth="1"/>
    <col min="8969" max="8969" width="12" style="55" customWidth="1"/>
    <col min="8970" max="8981" width="4.83203125" style="55" customWidth="1"/>
    <col min="8982" max="8982" width="3.4140625" style="55" customWidth="1"/>
    <col min="8983" max="8983" width="2.4140625" style="55" customWidth="1"/>
    <col min="8984" max="8986" width="3.4140625" style="55" customWidth="1"/>
    <col min="8987" max="8987" width="5.4140625" style="55" customWidth="1"/>
    <col min="8988" max="9223" width="8.6640625" style="55"/>
    <col min="9224" max="9224" width="3.1640625" style="55" bestFit="1" customWidth="1"/>
    <col min="9225" max="9225" width="12" style="55" customWidth="1"/>
    <col min="9226" max="9237" width="4.83203125" style="55" customWidth="1"/>
    <col min="9238" max="9238" width="3.4140625" style="55" customWidth="1"/>
    <col min="9239" max="9239" width="2.4140625" style="55" customWidth="1"/>
    <col min="9240" max="9242" width="3.4140625" style="55" customWidth="1"/>
    <col min="9243" max="9243" width="5.4140625" style="55" customWidth="1"/>
    <col min="9244" max="9479" width="8.6640625" style="55"/>
    <col min="9480" max="9480" width="3.1640625" style="55" bestFit="1" customWidth="1"/>
    <col min="9481" max="9481" width="12" style="55" customWidth="1"/>
    <col min="9482" max="9493" width="4.83203125" style="55" customWidth="1"/>
    <col min="9494" max="9494" width="3.4140625" style="55" customWidth="1"/>
    <col min="9495" max="9495" width="2.4140625" style="55" customWidth="1"/>
    <col min="9496" max="9498" width="3.4140625" style="55" customWidth="1"/>
    <col min="9499" max="9499" width="5.4140625" style="55" customWidth="1"/>
    <col min="9500" max="9735" width="8.6640625" style="55"/>
    <col min="9736" max="9736" width="3.1640625" style="55" bestFit="1" customWidth="1"/>
    <col min="9737" max="9737" width="12" style="55" customWidth="1"/>
    <col min="9738" max="9749" width="4.83203125" style="55" customWidth="1"/>
    <col min="9750" max="9750" width="3.4140625" style="55" customWidth="1"/>
    <col min="9751" max="9751" width="2.4140625" style="55" customWidth="1"/>
    <col min="9752" max="9754" width="3.4140625" style="55" customWidth="1"/>
    <col min="9755" max="9755" width="5.4140625" style="55" customWidth="1"/>
    <col min="9756" max="9991" width="8.6640625" style="55"/>
    <col min="9992" max="9992" width="3.1640625" style="55" bestFit="1" customWidth="1"/>
    <col min="9993" max="9993" width="12" style="55" customWidth="1"/>
    <col min="9994" max="10005" width="4.83203125" style="55" customWidth="1"/>
    <col min="10006" max="10006" width="3.4140625" style="55" customWidth="1"/>
    <col min="10007" max="10007" width="2.4140625" style="55" customWidth="1"/>
    <col min="10008" max="10010" width="3.4140625" style="55" customWidth="1"/>
    <col min="10011" max="10011" width="5.4140625" style="55" customWidth="1"/>
    <col min="10012" max="10247" width="8.6640625" style="55"/>
    <col min="10248" max="10248" width="3.1640625" style="55" bestFit="1" customWidth="1"/>
    <col min="10249" max="10249" width="12" style="55" customWidth="1"/>
    <col min="10250" max="10261" width="4.83203125" style="55" customWidth="1"/>
    <col min="10262" max="10262" width="3.4140625" style="55" customWidth="1"/>
    <col min="10263" max="10263" width="2.4140625" style="55" customWidth="1"/>
    <col min="10264" max="10266" width="3.4140625" style="55" customWidth="1"/>
    <col min="10267" max="10267" width="5.4140625" style="55" customWidth="1"/>
    <col min="10268" max="10503" width="8.6640625" style="55"/>
    <col min="10504" max="10504" width="3.1640625" style="55" bestFit="1" customWidth="1"/>
    <col min="10505" max="10505" width="12" style="55" customWidth="1"/>
    <col min="10506" max="10517" width="4.83203125" style="55" customWidth="1"/>
    <col min="10518" max="10518" width="3.4140625" style="55" customWidth="1"/>
    <col min="10519" max="10519" width="2.4140625" style="55" customWidth="1"/>
    <col min="10520" max="10522" width="3.4140625" style="55" customWidth="1"/>
    <col min="10523" max="10523" width="5.4140625" style="55" customWidth="1"/>
    <col min="10524" max="10759" width="8.6640625" style="55"/>
    <col min="10760" max="10760" width="3.1640625" style="55" bestFit="1" customWidth="1"/>
    <col min="10761" max="10761" width="12" style="55" customWidth="1"/>
    <col min="10762" max="10773" width="4.83203125" style="55" customWidth="1"/>
    <col min="10774" max="10774" width="3.4140625" style="55" customWidth="1"/>
    <col min="10775" max="10775" width="2.4140625" style="55" customWidth="1"/>
    <col min="10776" max="10778" width="3.4140625" style="55" customWidth="1"/>
    <col min="10779" max="10779" width="5.4140625" style="55" customWidth="1"/>
    <col min="10780" max="11015" width="8.6640625" style="55"/>
    <col min="11016" max="11016" width="3.1640625" style="55" bestFit="1" customWidth="1"/>
    <col min="11017" max="11017" width="12" style="55" customWidth="1"/>
    <col min="11018" max="11029" width="4.83203125" style="55" customWidth="1"/>
    <col min="11030" max="11030" width="3.4140625" style="55" customWidth="1"/>
    <col min="11031" max="11031" width="2.4140625" style="55" customWidth="1"/>
    <col min="11032" max="11034" width="3.4140625" style="55" customWidth="1"/>
    <col min="11035" max="11035" width="5.4140625" style="55" customWidth="1"/>
    <col min="11036" max="11271" width="8.6640625" style="55"/>
    <col min="11272" max="11272" width="3.1640625" style="55" bestFit="1" customWidth="1"/>
    <col min="11273" max="11273" width="12" style="55" customWidth="1"/>
    <col min="11274" max="11285" width="4.83203125" style="55" customWidth="1"/>
    <col min="11286" max="11286" width="3.4140625" style="55" customWidth="1"/>
    <col min="11287" max="11287" width="2.4140625" style="55" customWidth="1"/>
    <col min="11288" max="11290" width="3.4140625" style="55" customWidth="1"/>
    <col min="11291" max="11291" width="5.4140625" style="55" customWidth="1"/>
    <col min="11292" max="11527" width="8.6640625" style="55"/>
    <col min="11528" max="11528" width="3.1640625" style="55" bestFit="1" customWidth="1"/>
    <col min="11529" max="11529" width="12" style="55" customWidth="1"/>
    <col min="11530" max="11541" width="4.83203125" style="55" customWidth="1"/>
    <col min="11542" max="11542" width="3.4140625" style="55" customWidth="1"/>
    <col min="11543" max="11543" width="2.4140625" style="55" customWidth="1"/>
    <col min="11544" max="11546" width="3.4140625" style="55" customWidth="1"/>
    <col min="11547" max="11547" width="5.4140625" style="55" customWidth="1"/>
    <col min="11548" max="11783" width="8.6640625" style="55"/>
    <col min="11784" max="11784" width="3.1640625" style="55" bestFit="1" customWidth="1"/>
    <col min="11785" max="11785" width="12" style="55" customWidth="1"/>
    <col min="11786" max="11797" width="4.83203125" style="55" customWidth="1"/>
    <col min="11798" max="11798" width="3.4140625" style="55" customWidth="1"/>
    <col min="11799" max="11799" width="2.4140625" style="55" customWidth="1"/>
    <col min="11800" max="11802" width="3.4140625" style="55" customWidth="1"/>
    <col min="11803" max="11803" width="5.4140625" style="55" customWidth="1"/>
    <col min="11804" max="12039" width="8.6640625" style="55"/>
    <col min="12040" max="12040" width="3.1640625" style="55" bestFit="1" customWidth="1"/>
    <col min="12041" max="12041" width="12" style="55" customWidth="1"/>
    <col min="12042" max="12053" width="4.83203125" style="55" customWidth="1"/>
    <col min="12054" max="12054" width="3.4140625" style="55" customWidth="1"/>
    <col min="12055" max="12055" width="2.4140625" style="55" customWidth="1"/>
    <col min="12056" max="12058" width="3.4140625" style="55" customWidth="1"/>
    <col min="12059" max="12059" width="5.4140625" style="55" customWidth="1"/>
    <col min="12060" max="12295" width="8.6640625" style="55"/>
    <col min="12296" max="12296" width="3.1640625" style="55" bestFit="1" customWidth="1"/>
    <col min="12297" max="12297" width="12" style="55" customWidth="1"/>
    <col min="12298" max="12309" width="4.83203125" style="55" customWidth="1"/>
    <col min="12310" max="12310" width="3.4140625" style="55" customWidth="1"/>
    <col min="12311" max="12311" width="2.4140625" style="55" customWidth="1"/>
    <col min="12312" max="12314" width="3.4140625" style="55" customWidth="1"/>
    <col min="12315" max="12315" width="5.4140625" style="55" customWidth="1"/>
    <col min="12316" max="12551" width="8.6640625" style="55"/>
    <col min="12552" max="12552" width="3.1640625" style="55" bestFit="1" customWidth="1"/>
    <col min="12553" max="12553" width="12" style="55" customWidth="1"/>
    <col min="12554" max="12565" width="4.83203125" style="55" customWidth="1"/>
    <col min="12566" max="12566" width="3.4140625" style="55" customWidth="1"/>
    <col min="12567" max="12567" width="2.4140625" style="55" customWidth="1"/>
    <col min="12568" max="12570" width="3.4140625" style="55" customWidth="1"/>
    <col min="12571" max="12571" width="5.4140625" style="55" customWidth="1"/>
    <col min="12572" max="12807" width="8.6640625" style="55"/>
    <col min="12808" max="12808" width="3.1640625" style="55" bestFit="1" customWidth="1"/>
    <col min="12809" max="12809" width="12" style="55" customWidth="1"/>
    <col min="12810" max="12821" width="4.83203125" style="55" customWidth="1"/>
    <col min="12822" max="12822" width="3.4140625" style="55" customWidth="1"/>
    <col min="12823" max="12823" width="2.4140625" style="55" customWidth="1"/>
    <col min="12824" max="12826" width="3.4140625" style="55" customWidth="1"/>
    <col min="12827" max="12827" width="5.4140625" style="55" customWidth="1"/>
    <col min="12828" max="13063" width="8.6640625" style="55"/>
    <col min="13064" max="13064" width="3.1640625" style="55" bestFit="1" customWidth="1"/>
    <col min="13065" max="13065" width="12" style="55" customWidth="1"/>
    <col min="13066" max="13077" width="4.83203125" style="55" customWidth="1"/>
    <col min="13078" max="13078" width="3.4140625" style="55" customWidth="1"/>
    <col min="13079" max="13079" width="2.4140625" style="55" customWidth="1"/>
    <col min="13080" max="13082" width="3.4140625" style="55" customWidth="1"/>
    <col min="13083" max="13083" width="5.4140625" style="55" customWidth="1"/>
    <col min="13084" max="13319" width="8.6640625" style="55"/>
    <col min="13320" max="13320" width="3.1640625" style="55" bestFit="1" customWidth="1"/>
    <col min="13321" max="13321" width="12" style="55" customWidth="1"/>
    <col min="13322" max="13333" width="4.83203125" style="55" customWidth="1"/>
    <col min="13334" max="13334" width="3.4140625" style="55" customWidth="1"/>
    <col min="13335" max="13335" width="2.4140625" style="55" customWidth="1"/>
    <col min="13336" max="13338" width="3.4140625" style="55" customWidth="1"/>
    <col min="13339" max="13339" width="5.4140625" style="55" customWidth="1"/>
    <col min="13340" max="13575" width="8.6640625" style="55"/>
    <col min="13576" max="13576" width="3.1640625" style="55" bestFit="1" customWidth="1"/>
    <col min="13577" max="13577" width="12" style="55" customWidth="1"/>
    <col min="13578" max="13589" width="4.83203125" style="55" customWidth="1"/>
    <col min="13590" max="13590" width="3.4140625" style="55" customWidth="1"/>
    <col min="13591" max="13591" width="2.4140625" style="55" customWidth="1"/>
    <col min="13592" max="13594" width="3.4140625" style="55" customWidth="1"/>
    <col min="13595" max="13595" width="5.4140625" style="55" customWidth="1"/>
    <col min="13596" max="13831" width="8.6640625" style="55"/>
    <col min="13832" max="13832" width="3.1640625" style="55" bestFit="1" customWidth="1"/>
    <col min="13833" max="13833" width="12" style="55" customWidth="1"/>
    <col min="13834" max="13845" width="4.83203125" style="55" customWidth="1"/>
    <col min="13846" max="13846" width="3.4140625" style="55" customWidth="1"/>
    <col min="13847" max="13847" width="2.4140625" style="55" customWidth="1"/>
    <col min="13848" max="13850" width="3.4140625" style="55" customWidth="1"/>
    <col min="13851" max="13851" width="5.4140625" style="55" customWidth="1"/>
    <col min="13852" max="14087" width="8.6640625" style="55"/>
    <col min="14088" max="14088" width="3.1640625" style="55" bestFit="1" customWidth="1"/>
    <col min="14089" max="14089" width="12" style="55" customWidth="1"/>
    <col min="14090" max="14101" width="4.83203125" style="55" customWidth="1"/>
    <col min="14102" max="14102" width="3.4140625" style="55" customWidth="1"/>
    <col min="14103" max="14103" width="2.4140625" style="55" customWidth="1"/>
    <col min="14104" max="14106" width="3.4140625" style="55" customWidth="1"/>
    <col min="14107" max="14107" width="5.4140625" style="55" customWidth="1"/>
    <col min="14108" max="14343" width="8.6640625" style="55"/>
    <col min="14344" max="14344" width="3.1640625" style="55" bestFit="1" customWidth="1"/>
    <col min="14345" max="14345" width="12" style="55" customWidth="1"/>
    <col min="14346" max="14357" width="4.83203125" style="55" customWidth="1"/>
    <col min="14358" max="14358" width="3.4140625" style="55" customWidth="1"/>
    <col min="14359" max="14359" width="2.4140625" style="55" customWidth="1"/>
    <col min="14360" max="14362" width="3.4140625" style="55" customWidth="1"/>
    <col min="14363" max="14363" width="5.4140625" style="55" customWidth="1"/>
    <col min="14364" max="14599" width="8.6640625" style="55"/>
    <col min="14600" max="14600" width="3.1640625" style="55" bestFit="1" customWidth="1"/>
    <col min="14601" max="14601" width="12" style="55" customWidth="1"/>
    <col min="14602" max="14613" width="4.83203125" style="55" customWidth="1"/>
    <col min="14614" max="14614" width="3.4140625" style="55" customWidth="1"/>
    <col min="14615" max="14615" width="2.4140625" style="55" customWidth="1"/>
    <col min="14616" max="14618" width="3.4140625" style="55" customWidth="1"/>
    <col min="14619" max="14619" width="5.4140625" style="55" customWidth="1"/>
    <col min="14620" max="14855" width="8.6640625" style="55"/>
    <col min="14856" max="14856" width="3.1640625" style="55" bestFit="1" customWidth="1"/>
    <col min="14857" max="14857" width="12" style="55" customWidth="1"/>
    <col min="14858" max="14869" width="4.83203125" style="55" customWidth="1"/>
    <col min="14870" max="14870" width="3.4140625" style="55" customWidth="1"/>
    <col min="14871" max="14871" width="2.4140625" style="55" customWidth="1"/>
    <col min="14872" max="14874" width="3.4140625" style="55" customWidth="1"/>
    <col min="14875" max="14875" width="5.4140625" style="55" customWidth="1"/>
    <col min="14876" max="15111" width="8.6640625" style="55"/>
    <col min="15112" max="15112" width="3.1640625" style="55" bestFit="1" customWidth="1"/>
    <col min="15113" max="15113" width="12" style="55" customWidth="1"/>
    <col min="15114" max="15125" width="4.83203125" style="55" customWidth="1"/>
    <col min="15126" max="15126" width="3.4140625" style="55" customWidth="1"/>
    <col min="15127" max="15127" width="2.4140625" style="55" customWidth="1"/>
    <col min="15128" max="15130" width="3.4140625" style="55" customWidth="1"/>
    <col min="15131" max="15131" width="5.4140625" style="55" customWidth="1"/>
    <col min="15132" max="15367" width="8.6640625" style="55"/>
    <col min="15368" max="15368" width="3.1640625" style="55" bestFit="1" customWidth="1"/>
    <col min="15369" max="15369" width="12" style="55" customWidth="1"/>
    <col min="15370" max="15381" width="4.83203125" style="55" customWidth="1"/>
    <col min="15382" max="15382" width="3.4140625" style="55" customWidth="1"/>
    <col min="15383" max="15383" width="2.4140625" style="55" customWidth="1"/>
    <col min="15384" max="15386" width="3.4140625" style="55" customWidth="1"/>
    <col min="15387" max="15387" width="5.4140625" style="55" customWidth="1"/>
    <col min="15388" max="15623" width="8.6640625" style="55"/>
    <col min="15624" max="15624" width="3.1640625" style="55" bestFit="1" customWidth="1"/>
    <col min="15625" max="15625" width="12" style="55" customWidth="1"/>
    <col min="15626" max="15637" width="4.83203125" style="55" customWidth="1"/>
    <col min="15638" max="15638" width="3.4140625" style="55" customWidth="1"/>
    <col min="15639" max="15639" width="2.4140625" style="55" customWidth="1"/>
    <col min="15640" max="15642" width="3.4140625" style="55" customWidth="1"/>
    <col min="15643" max="15643" width="5.4140625" style="55" customWidth="1"/>
    <col min="15644" max="15879" width="8.6640625" style="55"/>
    <col min="15880" max="15880" width="3.1640625" style="55" bestFit="1" customWidth="1"/>
    <col min="15881" max="15881" width="12" style="55" customWidth="1"/>
    <col min="15882" max="15893" width="4.83203125" style="55" customWidth="1"/>
    <col min="15894" max="15894" width="3.4140625" style="55" customWidth="1"/>
    <col min="15895" max="15895" width="2.4140625" style="55" customWidth="1"/>
    <col min="15896" max="15898" width="3.4140625" style="55" customWidth="1"/>
    <col min="15899" max="15899" width="5.4140625" style="55" customWidth="1"/>
    <col min="15900" max="16135" width="8.6640625" style="55"/>
    <col min="16136" max="16136" width="3.1640625" style="55" bestFit="1" customWidth="1"/>
    <col min="16137" max="16137" width="12" style="55" customWidth="1"/>
    <col min="16138" max="16149" width="4.83203125" style="55" customWidth="1"/>
    <col min="16150" max="16150" width="3.4140625" style="55" customWidth="1"/>
    <col min="16151" max="16151" width="2.4140625" style="55" customWidth="1"/>
    <col min="16152" max="16154" width="3.4140625" style="55" customWidth="1"/>
    <col min="16155" max="16155" width="5.4140625" style="55" customWidth="1"/>
    <col min="16156" max="16384" width="8.6640625" style="55"/>
  </cols>
  <sheetData>
    <row r="1" spans="1:21" ht="39" customHeight="1">
      <c r="A1" s="118" t="s">
        <v>200</v>
      </c>
      <c r="B1" s="118"/>
      <c r="C1" s="119"/>
      <c r="D1" s="122" t="s">
        <v>172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4"/>
      <c r="S1" s="125" t="s">
        <v>173</v>
      </c>
      <c r="T1" s="125"/>
      <c r="U1" s="125"/>
    </row>
    <row r="2" spans="1:21" ht="24" customHeight="1">
      <c r="A2" s="118"/>
      <c r="B2" s="118"/>
      <c r="C2" s="119"/>
      <c r="D2" s="122" t="s">
        <v>174</v>
      </c>
      <c r="E2" s="123"/>
      <c r="F2" s="124"/>
      <c r="G2" s="122" t="s">
        <v>175</v>
      </c>
      <c r="H2" s="123"/>
      <c r="I2" s="124"/>
      <c r="J2" s="122" t="s">
        <v>176</v>
      </c>
      <c r="K2" s="123"/>
      <c r="L2" s="124"/>
      <c r="M2" s="122" t="s">
        <v>177</v>
      </c>
      <c r="N2" s="123"/>
      <c r="O2" s="124"/>
      <c r="P2" s="122" t="s">
        <v>178</v>
      </c>
      <c r="Q2" s="123"/>
      <c r="R2" s="124"/>
      <c r="S2" s="125"/>
      <c r="T2" s="125"/>
      <c r="U2" s="125"/>
    </row>
    <row r="3" spans="1:21" ht="24" customHeight="1">
      <c r="A3" s="120"/>
      <c r="B3" s="120"/>
      <c r="C3" s="121"/>
      <c r="D3" s="67" t="s">
        <v>179</v>
      </c>
      <c r="E3" s="68" t="s">
        <v>180</v>
      </c>
      <c r="F3" s="69" t="s">
        <v>181</v>
      </c>
      <c r="G3" s="67" t="s">
        <v>179</v>
      </c>
      <c r="H3" s="68" t="s">
        <v>180</v>
      </c>
      <c r="I3" s="69" t="s">
        <v>181</v>
      </c>
      <c r="J3" s="67" t="s">
        <v>179</v>
      </c>
      <c r="K3" s="68" t="s">
        <v>180</v>
      </c>
      <c r="L3" s="69" t="s">
        <v>181</v>
      </c>
      <c r="M3" s="67" t="s">
        <v>179</v>
      </c>
      <c r="N3" s="68" t="s">
        <v>180</v>
      </c>
      <c r="O3" s="69" t="s">
        <v>181</v>
      </c>
      <c r="P3" s="67" t="s">
        <v>179</v>
      </c>
      <c r="Q3" s="68" t="s">
        <v>180</v>
      </c>
      <c r="R3" s="69" t="s">
        <v>181</v>
      </c>
      <c r="S3" s="67" t="s">
        <v>179</v>
      </c>
      <c r="T3" s="70" t="s">
        <v>13</v>
      </c>
      <c r="U3" s="69" t="s">
        <v>173</v>
      </c>
    </row>
    <row r="4" spans="1:21" ht="24" customHeight="1">
      <c r="A4" s="126" t="s">
        <v>182</v>
      </c>
      <c r="B4" s="128" t="s">
        <v>168</v>
      </c>
      <c r="C4" s="131" t="s">
        <v>183</v>
      </c>
      <c r="D4" s="60">
        <f>COUNTIFS(集計用!C:C,1,集計用!F:F,"男",集計用!Z:Z,"A")</f>
        <v>0</v>
      </c>
      <c r="E4" s="62">
        <f>COUNTIFS(集計用!C:C,1,集計用!F:F,"女",集計用!Z:Z,"A")</f>
        <v>0</v>
      </c>
      <c r="F4" s="71">
        <f>SUM(D4:E4)</f>
        <v>0</v>
      </c>
      <c r="G4" s="59">
        <f>COUNTIFS(集計用!C:C,1,集計用!F:F,"男",集計用!Z:Z,"B")</f>
        <v>0</v>
      </c>
      <c r="H4" s="61">
        <f>COUNTIFS(集計用!C:C,1,集計用!F:F,"女",集計用!Z:Z,"B")</f>
        <v>0</v>
      </c>
      <c r="I4" s="71">
        <f>SUM(G4:H4)</f>
        <v>0</v>
      </c>
      <c r="J4" s="59">
        <f>COUNTIFS(集計用!C:C,1,集計用!F:F,"男",集計用!Z:Z,"C")</f>
        <v>0</v>
      </c>
      <c r="K4" s="61">
        <f>COUNTIFS(集計用!C:C,1,集計用!F:F,"女",集計用!Z:Z,"C")</f>
        <v>0</v>
      </c>
      <c r="L4" s="71">
        <f>SUM(J4:K4)</f>
        <v>0</v>
      </c>
      <c r="M4" s="59">
        <f>COUNTIFS(集計用!C:C,1,集計用!F:F,"男",集計用!Z:Z,"D")</f>
        <v>0</v>
      </c>
      <c r="N4" s="61">
        <f>COUNTIFS(集計用!C:C,1,集計用!F:F,"女",集計用!Z:Z,"D")</f>
        <v>0</v>
      </c>
      <c r="O4" s="71">
        <f>SUM(M4:N4)</f>
        <v>0</v>
      </c>
      <c r="P4" s="59">
        <f>COUNTIFS(集計用!C:C,1,集計用!F:F,"男",集計用!Z:Z,"E")</f>
        <v>0</v>
      </c>
      <c r="Q4" s="61">
        <f>COUNTIFS(集計用!C:C,1,集計用!F:F,"女",集計用!Z:Z,"E")</f>
        <v>0</v>
      </c>
      <c r="R4" s="71">
        <f>SUM(P4:Q4)</f>
        <v>0</v>
      </c>
      <c r="S4" s="72">
        <f>D4+G4+J4+M4+P4</f>
        <v>0</v>
      </c>
      <c r="T4" s="73">
        <f>E4+H4+K4+N4+Q4</f>
        <v>0</v>
      </c>
      <c r="U4" s="71">
        <f>F4+I4+L4+O4+R4</f>
        <v>0</v>
      </c>
    </row>
    <row r="5" spans="1:21" ht="24" customHeight="1">
      <c r="A5" s="127"/>
      <c r="B5" s="129"/>
      <c r="C5" s="132"/>
      <c r="D5" s="74">
        <f>IFERROR(D4/$S$4,0)</f>
        <v>0</v>
      </c>
      <c r="E5" s="75">
        <f>IFERROR(E4/$T$4,0)</f>
        <v>0</v>
      </c>
      <c r="F5" s="76">
        <f>IFERROR(F4/$U$4,0)</f>
        <v>0</v>
      </c>
      <c r="G5" s="74">
        <f>IFERROR(G4/$S$4,0)</f>
        <v>0</v>
      </c>
      <c r="H5" s="75">
        <f>IFERROR(H4/$T$4,0)</f>
        <v>0</v>
      </c>
      <c r="I5" s="76">
        <f>IFERROR(I4/$U$4,0)</f>
        <v>0</v>
      </c>
      <c r="J5" s="74">
        <f>IFERROR(J4/$S$4,0)</f>
        <v>0</v>
      </c>
      <c r="K5" s="75">
        <f>IFERROR(K4/$T$4,0)</f>
        <v>0</v>
      </c>
      <c r="L5" s="76">
        <f>IFERROR(L4/$U$4,0)</f>
        <v>0</v>
      </c>
      <c r="M5" s="74">
        <f>IFERROR(M4/$S$4,0)</f>
        <v>0</v>
      </c>
      <c r="N5" s="75">
        <f>IFERROR(N4/$T$4,0)</f>
        <v>0</v>
      </c>
      <c r="O5" s="76">
        <f>IFERROR(O4/$U$4,0)</f>
        <v>0</v>
      </c>
      <c r="P5" s="74">
        <f>IFERROR(P4/$S$4,0)</f>
        <v>0</v>
      </c>
      <c r="Q5" s="75">
        <f>IFERROR(Q4/$T$4,0)</f>
        <v>0</v>
      </c>
      <c r="R5" s="76">
        <f>IFERROR(R4/$U$4,0)</f>
        <v>0</v>
      </c>
      <c r="S5" s="133"/>
      <c r="T5" s="134"/>
      <c r="U5" s="135"/>
    </row>
    <row r="6" spans="1:21" ht="24" customHeight="1">
      <c r="A6" s="127"/>
      <c r="B6" s="129"/>
      <c r="C6" s="136" t="s">
        <v>184</v>
      </c>
      <c r="D6" s="63">
        <f>COUNTIFS(集計用!C:C,1,集計用!F:F,"男",集計用!Z:Z,"A",集計用!AA:AA,"=8")</f>
        <v>0</v>
      </c>
      <c r="E6" s="64">
        <f>COUNTIFS(集計用!C:C,1,集計用!F:F,"女",集計用!Z:Z,"A",集計用!AA:AA,"=8")</f>
        <v>0</v>
      </c>
      <c r="F6" s="77">
        <f>SUM(D6:E6)</f>
        <v>0</v>
      </c>
      <c r="G6" s="65">
        <f>COUNTIFS(集計用!C:C,1,集計用!F:F,"男",集計用!Z:Z,"B",集計用!AA:AA,"=8")</f>
        <v>0</v>
      </c>
      <c r="H6" s="66">
        <f>COUNTIFS(集計用!C:C,1,集計用!F:F,"女",集計用!Z:Z,"B",集計用!AA:AA,"=8")</f>
        <v>0</v>
      </c>
      <c r="I6" s="77">
        <f>SUM(G6:H6)</f>
        <v>0</v>
      </c>
      <c r="J6" s="65">
        <f>COUNTIFS(集計用!C:C,1,集計用!F:F,"男",集計用!Z:Z,"C",集計用!AA:AA,"=8")</f>
        <v>0</v>
      </c>
      <c r="K6" s="66">
        <f>COUNTIFS(集計用!C:C,1,集計用!F:F,"女",集計用!Z:Z,"C",集計用!AA:AA,"=8")</f>
        <v>0</v>
      </c>
      <c r="L6" s="77">
        <f>SUM(J6:K6)</f>
        <v>0</v>
      </c>
      <c r="M6" s="65">
        <f>COUNTIFS(集計用!C:C,1,集計用!F:F,"男",集計用!Z:Z,"D",集計用!AA:AA,"=8")</f>
        <v>0</v>
      </c>
      <c r="N6" s="66">
        <f>COUNTIFS(集計用!C:C,1,集計用!F:F,"女",集計用!Z:Z,"D",集計用!AA:AA,"=8")</f>
        <v>0</v>
      </c>
      <c r="O6" s="77">
        <f>SUM(M6:N6)</f>
        <v>0</v>
      </c>
      <c r="P6" s="65">
        <f>COUNTIFS(集計用!C:C,1,集計用!F:F,"男",集計用!Z:Z,"E",集計用!AA:AA,"=8")</f>
        <v>0</v>
      </c>
      <c r="Q6" s="66">
        <f>COUNTIFS(集計用!C:C,1,集計用!F:F,"女",集計用!Z:Z,"E",集計用!AA:AA,"=8")</f>
        <v>0</v>
      </c>
      <c r="R6" s="77">
        <f>SUM(P6:Q6)</f>
        <v>0</v>
      </c>
      <c r="S6" s="78">
        <f>D6+G6+J6+M6+P6</f>
        <v>0</v>
      </c>
      <c r="T6" s="79">
        <f>E6+H6+K6+N6+Q6</f>
        <v>0</v>
      </c>
      <c r="U6" s="77">
        <f>F6+I6+L6+O6+R6</f>
        <v>0</v>
      </c>
    </row>
    <row r="7" spans="1:21" ht="24" customHeight="1">
      <c r="A7" s="127"/>
      <c r="B7" s="130"/>
      <c r="C7" s="137"/>
      <c r="D7" s="80">
        <f>IFERROR(D6/$S$6,0)</f>
        <v>0</v>
      </c>
      <c r="E7" s="81">
        <f>IFERROR(E6/$T$6,0)</f>
        <v>0</v>
      </c>
      <c r="F7" s="82">
        <f>IFERROR(F6/$U$6,0)</f>
        <v>0</v>
      </c>
      <c r="G7" s="80">
        <f>IFERROR(G6/$S$6,0)</f>
        <v>0</v>
      </c>
      <c r="H7" s="81">
        <f>IFERROR(H6/$T$6,0)</f>
        <v>0</v>
      </c>
      <c r="I7" s="82">
        <f>IFERROR(I6/$U$6,0)</f>
        <v>0</v>
      </c>
      <c r="J7" s="80">
        <f>IFERROR(J6/$S$6,0)</f>
        <v>0</v>
      </c>
      <c r="K7" s="81">
        <f>IFERROR(K6/$T$6,0)</f>
        <v>0</v>
      </c>
      <c r="L7" s="82">
        <f>IFERROR(L6/$U$6,0)</f>
        <v>0</v>
      </c>
      <c r="M7" s="80">
        <f>IFERROR(M6/$S$6,0)</f>
        <v>0</v>
      </c>
      <c r="N7" s="81">
        <f>IFERROR(N6/$T$6,0)</f>
        <v>0</v>
      </c>
      <c r="O7" s="82">
        <f>IFERROR(O6/$U$6,0)</f>
        <v>0</v>
      </c>
      <c r="P7" s="80">
        <f>IFERROR(P6/$S$6,0)</f>
        <v>0</v>
      </c>
      <c r="Q7" s="81">
        <f>IFERROR(Q6/$T$6,0)</f>
        <v>0</v>
      </c>
      <c r="R7" s="82">
        <f>IFERROR(R6/$U$6,0)</f>
        <v>0</v>
      </c>
      <c r="S7" s="138"/>
      <c r="T7" s="139"/>
      <c r="U7" s="140"/>
    </row>
    <row r="8" spans="1:21" ht="24" customHeight="1">
      <c r="A8" s="127"/>
      <c r="B8" s="128" t="s">
        <v>169</v>
      </c>
      <c r="C8" s="131" t="s">
        <v>183</v>
      </c>
      <c r="D8" s="60">
        <f>COUNTIFS(集計用!C:C,2,集計用!F:F,"男",集計用!Z:Z,"A")</f>
        <v>0</v>
      </c>
      <c r="E8" s="62">
        <f>COUNTIFS(集計用!C:C,2,集計用!F:F,"女",集計用!Z:Z,"A")</f>
        <v>0</v>
      </c>
      <c r="F8" s="71">
        <f>SUM(D8:E8)</f>
        <v>0</v>
      </c>
      <c r="G8" s="59">
        <f>COUNTIFS(集計用!C:C,2,集計用!F:F,"男",集計用!Z:Z,"B")</f>
        <v>0</v>
      </c>
      <c r="H8" s="61">
        <f>COUNTIFS(集計用!C:C,2,集計用!F:F,"女",集計用!Z:Z,"B")</f>
        <v>0</v>
      </c>
      <c r="I8" s="71">
        <f>SUM(G8:H8)</f>
        <v>0</v>
      </c>
      <c r="J8" s="59">
        <f>COUNTIFS(集計用!C:C,2,集計用!F:F,"男",集計用!Z:Z,"C")</f>
        <v>0</v>
      </c>
      <c r="K8" s="61">
        <f>COUNTIFS(集計用!C:C,2,集計用!F:F,"女",集計用!Z:Z,"C")</f>
        <v>0</v>
      </c>
      <c r="L8" s="71">
        <f>SUM(J8:K8)</f>
        <v>0</v>
      </c>
      <c r="M8" s="59">
        <f>COUNTIFS(集計用!C:C,2,集計用!F:F,"男",集計用!Z:Z,"D")</f>
        <v>0</v>
      </c>
      <c r="N8" s="61">
        <f>COUNTIFS(集計用!C:C,2,集計用!F:F,"女",集計用!Z:Z,"D")</f>
        <v>0</v>
      </c>
      <c r="O8" s="71">
        <f>SUM(M8:N8)</f>
        <v>0</v>
      </c>
      <c r="P8" s="59">
        <f>COUNTIFS(集計用!C:C,2,集計用!F:F,"男",集計用!Z:Z,"E")</f>
        <v>0</v>
      </c>
      <c r="Q8" s="61">
        <f>COUNTIFS(集計用!C:C,2,集計用!F:F,"女",集計用!Z:Z,"E")</f>
        <v>0</v>
      </c>
      <c r="R8" s="71">
        <f>SUM(P8:Q8)</f>
        <v>0</v>
      </c>
      <c r="S8" s="72">
        <f>D8+G8+J8+M8+P8</f>
        <v>0</v>
      </c>
      <c r="T8" s="73">
        <f>E8+H8+K8+N8+Q8</f>
        <v>0</v>
      </c>
      <c r="U8" s="71">
        <f>F8+I8+L8+O8+R8</f>
        <v>0</v>
      </c>
    </row>
    <row r="9" spans="1:21" ht="24" customHeight="1">
      <c r="A9" s="127"/>
      <c r="B9" s="129"/>
      <c r="C9" s="132"/>
      <c r="D9" s="74">
        <f>IFERROR(D8/$S$8,0)</f>
        <v>0</v>
      </c>
      <c r="E9" s="75">
        <f>IFERROR(E8/$T$8,0)</f>
        <v>0</v>
      </c>
      <c r="F9" s="76">
        <f>IFERROR(F8/$U$8,0)</f>
        <v>0</v>
      </c>
      <c r="G9" s="74">
        <f>IFERROR(G8/$S$8,0)</f>
        <v>0</v>
      </c>
      <c r="H9" s="75">
        <f>IFERROR(H8/$T$8,0)</f>
        <v>0</v>
      </c>
      <c r="I9" s="76">
        <f>IFERROR(I8/$U$8,0)</f>
        <v>0</v>
      </c>
      <c r="J9" s="74">
        <f>IFERROR(J8/$S$8,0)</f>
        <v>0</v>
      </c>
      <c r="K9" s="75">
        <f>IFERROR(K8/$T$8,0)</f>
        <v>0</v>
      </c>
      <c r="L9" s="76">
        <f>IFERROR(L8/$U$8,0)</f>
        <v>0</v>
      </c>
      <c r="M9" s="74">
        <f>IFERROR(M8/$S$8,0)</f>
        <v>0</v>
      </c>
      <c r="N9" s="75">
        <f>IFERROR(N8/$T$8,0)</f>
        <v>0</v>
      </c>
      <c r="O9" s="76">
        <f>IFERROR(O8/$U$8,0)</f>
        <v>0</v>
      </c>
      <c r="P9" s="74">
        <f>IFERROR(P8/$S$8,0)</f>
        <v>0</v>
      </c>
      <c r="Q9" s="75">
        <f>IFERROR(Q8/$T$8,0)</f>
        <v>0</v>
      </c>
      <c r="R9" s="76">
        <f>IFERROR(R8/$U$8,0)</f>
        <v>0</v>
      </c>
      <c r="S9" s="133"/>
      <c r="T9" s="134"/>
      <c r="U9" s="135"/>
    </row>
    <row r="10" spans="1:21" ht="24" customHeight="1">
      <c r="A10" s="127"/>
      <c r="B10" s="129"/>
      <c r="C10" s="136" t="s">
        <v>184</v>
      </c>
      <c r="D10" s="63">
        <f>COUNTIFS(集計用!C:C,2,集計用!F:F,"男",集計用!Z:Z,"A",集計用!AA:AA,"=8")</f>
        <v>0</v>
      </c>
      <c r="E10" s="64">
        <f>COUNTIFS(集計用!C:C,2,集計用!F:F,"女",集計用!Z:Z,"A",集計用!AA:AA,"=8")</f>
        <v>0</v>
      </c>
      <c r="F10" s="77">
        <f>SUM(D10:E10)</f>
        <v>0</v>
      </c>
      <c r="G10" s="65">
        <f>COUNTIFS(集計用!C:C,2,集計用!F:F,"男",集計用!Z:Z,"B",集計用!AA:AA,"=8")</f>
        <v>0</v>
      </c>
      <c r="H10" s="66">
        <f>COUNTIFS(集計用!C:C,2,集計用!F:F,"女",集計用!Z:Z,"B",集計用!AA:AA,"=8")</f>
        <v>0</v>
      </c>
      <c r="I10" s="77">
        <f>SUM(G10:H10)</f>
        <v>0</v>
      </c>
      <c r="J10" s="65">
        <f>COUNTIFS(集計用!C:C,2,集計用!F:F,"男",集計用!Z:Z,"C",集計用!AA:AA,"=8")</f>
        <v>0</v>
      </c>
      <c r="K10" s="66">
        <f>COUNTIFS(集計用!C:C,2,集計用!F:F,"女",集計用!Z:Z,"C",集計用!AA:AA,"=8")</f>
        <v>0</v>
      </c>
      <c r="L10" s="77">
        <f>SUM(J10:K10)</f>
        <v>0</v>
      </c>
      <c r="M10" s="65">
        <f>COUNTIFS(集計用!C:C,2,集計用!F:F,"男",集計用!Z:Z,"D",集計用!AA:AA,"=8")</f>
        <v>0</v>
      </c>
      <c r="N10" s="66">
        <f>COUNTIFS(集計用!C:C,2,集計用!F:F,"女",集計用!Z:Z,"D",集計用!AA:AA,"=8")</f>
        <v>0</v>
      </c>
      <c r="O10" s="77">
        <f>SUM(M10:N10)</f>
        <v>0</v>
      </c>
      <c r="P10" s="65">
        <f>COUNTIFS(集計用!C:C,2,集計用!F:F,"男",集計用!Z:Z,"E",集計用!AA:AA,"=8")</f>
        <v>0</v>
      </c>
      <c r="Q10" s="66">
        <f>COUNTIFS(集計用!C:C,2,集計用!F:F,"女",集計用!Z:Z,"E",集計用!AA:AA,"=8")</f>
        <v>0</v>
      </c>
      <c r="R10" s="77">
        <f>SUM(P10:Q10)</f>
        <v>0</v>
      </c>
      <c r="S10" s="78">
        <f>D10+G10+J10+M10+P10</f>
        <v>0</v>
      </c>
      <c r="T10" s="79">
        <f>E10+H10+K10+N10+Q10</f>
        <v>0</v>
      </c>
      <c r="U10" s="77">
        <f>F10+I10+L10+O10+R10</f>
        <v>0</v>
      </c>
    </row>
    <row r="11" spans="1:21" ht="24" customHeight="1">
      <c r="A11" s="127"/>
      <c r="B11" s="130"/>
      <c r="C11" s="137"/>
      <c r="D11" s="80">
        <f>IFERROR(D10/$S$10,0)</f>
        <v>0</v>
      </c>
      <c r="E11" s="81">
        <f>IFERROR(E10/$T$10,0)</f>
        <v>0</v>
      </c>
      <c r="F11" s="82">
        <f>IFERROR(F10/$U$10,0)</f>
        <v>0</v>
      </c>
      <c r="G11" s="80">
        <f>IFERROR(G10/$S$10,0)</f>
        <v>0</v>
      </c>
      <c r="H11" s="81">
        <f>IFERROR(H10/$T$10,0)</f>
        <v>0</v>
      </c>
      <c r="I11" s="82">
        <f>IFERROR(I10/$U$10,0)</f>
        <v>0</v>
      </c>
      <c r="J11" s="80">
        <f>IFERROR(J10/$S$10,0)</f>
        <v>0</v>
      </c>
      <c r="K11" s="81">
        <f>IFERROR(K10/$T$10,0)</f>
        <v>0</v>
      </c>
      <c r="L11" s="82">
        <f>IFERROR(L10/$U$10,0)</f>
        <v>0</v>
      </c>
      <c r="M11" s="80">
        <f>IFERROR(M10/$S$10,0)</f>
        <v>0</v>
      </c>
      <c r="N11" s="81">
        <f>IFERROR(N10/$T$10,0)</f>
        <v>0</v>
      </c>
      <c r="O11" s="82">
        <f>IFERROR(O10/$U$10,0)</f>
        <v>0</v>
      </c>
      <c r="P11" s="80">
        <f>IFERROR(P10/$S$10,0)</f>
        <v>0</v>
      </c>
      <c r="Q11" s="81">
        <f>IFERROR(Q10/$T$10,0)</f>
        <v>0</v>
      </c>
      <c r="R11" s="82">
        <f>IFERROR(R10/$U$10,0)</f>
        <v>0</v>
      </c>
      <c r="S11" s="138"/>
      <c r="T11" s="139"/>
      <c r="U11" s="140"/>
    </row>
    <row r="12" spans="1:21" ht="24" customHeight="1">
      <c r="A12" s="127"/>
      <c r="B12" s="128" t="s">
        <v>170</v>
      </c>
      <c r="C12" s="131" t="s">
        <v>183</v>
      </c>
      <c r="D12" s="60">
        <f>COUNTIFS(集計用!C:C,3,集計用!F:F,"男",集計用!Z:Z,"A")</f>
        <v>0</v>
      </c>
      <c r="E12" s="62">
        <f>COUNTIFS(集計用!C:C,3,集計用!F:F,"女",集計用!Z:Z,"A")</f>
        <v>0</v>
      </c>
      <c r="F12" s="71">
        <f>SUM(D12:E12)</f>
        <v>0</v>
      </c>
      <c r="G12" s="59">
        <f>COUNTIFS(集計用!C:C,3,集計用!F:F,"男",集計用!Z:Z,"B")</f>
        <v>0</v>
      </c>
      <c r="H12" s="61">
        <f>COUNTIFS(集計用!C:C,3,集計用!F:F,"女",集計用!Z:Z,"B")</f>
        <v>0</v>
      </c>
      <c r="I12" s="71">
        <f>SUM(G12:H12)</f>
        <v>0</v>
      </c>
      <c r="J12" s="59">
        <f>COUNTIFS(集計用!C:C,3,集計用!F:F,"男",集計用!Z:Z,"C")</f>
        <v>0</v>
      </c>
      <c r="K12" s="61">
        <f>COUNTIFS(集計用!C:C,3,集計用!F:F,"女",集計用!Z:Z,"C")</f>
        <v>0</v>
      </c>
      <c r="L12" s="71">
        <f>SUM(J12:K12)</f>
        <v>0</v>
      </c>
      <c r="M12" s="59">
        <f>COUNTIFS(集計用!C:C,3,集計用!F:F,"男",集計用!Z:Z,"D")</f>
        <v>0</v>
      </c>
      <c r="N12" s="61">
        <f>COUNTIFS(集計用!C:C,3,集計用!F:F,"女",集計用!Z:Z,"D")</f>
        <v>0</v>
      </c>
      <c r="O12" s="71">
        <f>SUM(M12:N12)</f>
        <v>0</v>
      </c>
      <c r="P12" s="59">
        <f>COUNTIFS(集計用!C:C,3,集計用!F:F,"男",集計用!Z:Z,"E")</f>
        <v>0</v>
      </c>
      <c r="Q12" s="61">
        <f>COUNTIFS(集計用!C:C,3,集計用!F:F,"女",集計用!Z:Z,"E")</f>
        <v>0</v>
      </c>
      <c r="R12" s="71">
        <f>SUM(P12:Q12)</f>
        <v>0</v>
      </c>
      <c r="S12" s="72">
        <f>D12+G12+J12+M12+P12</f>
        <v>0</v>
      </c>
      <c r="T12" s="73">
        <f>E12+H12+K12+N12+Q12</f>
        <v>0</v>
      </c>
      <c r="U12" s="71">
        <f>F12+I12+L12+O12+R12</f>
        <v>0</v>
      </c>
    </row>
    <row r="13" spans="1:21" ht="24" customHeight="1">
      <c r="A13" s="127"/>
      <c r="B13" s="129"/>
      <c r="C13" s="132"/>
      <c r="D13" s="83">
        <f>IFERROR(D12/$S$12,0)</f>
        <v>0</v>
      </c>
      <c r="E13" s="84">
        <f>IFERROR(E12/$T$12,0)</f>
        <v>0</v>
      </c>
      <c r="F13" s="85">
        <f>IFERROR(F12/$U$12,0)</f>
        <v>0</v>
      </c>
      <c r="G13" s="83">
        <f>IFERROR(G12/$S$12,0)</f>
        <v>0</v>
      </c>
      <c r="H13" s="84">
        <f>IFERROR(H12/$T$12,0)</f>
        <v>0</v>
      </c>
      <c r="I13" s="85">
        <f>IFERROR(I12/$U$12,0)</f>
        <v>0</v>
      </c>
      <c r="J13" s="83">
        <f>IFERROR(J12/$S$12,0)</f>
        <v>0</v>
      </c>
      <c r="K13" s="84">
        <f>IFERROR(K12/$T$12,0)</f>
        <v>0</v>
      </c>
      <c r="L13" s="85">
        <f>IFERROR(L12/$U$12,0)</f>
        <v>0</v>
      </c>
      <c r="M13" s="83">
        <f>IFERROR(M12/$S$12,0)</f>
        <v>0</v>
      </c>
      <c r="N13" s="84">
        <f>IFERROR(N12/$T$12,0)</f>
        <v>0</v>
      </c>
      <c r="O13" s="85">
        <f>IFERROR(O12/$U$12,0)</f>
        <v>0</v>
      </c>
      <c r="P13" s="83">
        <f>IFERROR(P12/$S$12,0)</f>
        <v>0</v>
      </c>
      <c r="Q13" s="84">
        <f>IFERROR(Q12/$T$12,0)</f>
        <v>0</v>
      </c>
      <c r="R13" s="85">
        <f>IFERROR(R12/$U$12,0)</f>
        <v>0</v>
      </c>
      <c r="S13" s="133"/>
      <c r="T13" s="134"/>
      <c r="U13" s="135"/>
    </row>
    <row r="14" spans="1:21" ht="24" customHeight="1">
      <c r="A14" s="127"/>
      <c r="B14" s="129"/>
      <c r="C14" s="136" t="s">
        <v>184</v>
      </c>
      <c r="D14" s="63">
        <f>COUNTIFS(集計用!C:C,3,集計用!F:F,"男",集計用!Z:Z,"A",集計用!AA:AA,"=8")</f>
        <v>0</v>
      </c>
      <c r="E14" s="64">
        <f>COUNTIFS(集計用!C:C,3,集計用!F:F,"女",集計用!Z:Z,"A",集計用!AA:AA,"=8")</f>
        <v>0</v>
      </c>
      <c r="F14" s="77">
        <f>SUM(D14:E14)</f>
        <v>0</v>
      </c>
      <c r="G14" s="65">
        <f>COUNTIFS(集計用!C:C,3,集計用!F:F,"男",集計用!Z:Z,"B",集計用!AA:AA,"=8")</f>
        <v>0</v>
      </c>
      <c r="H14" s="66">
        <f>COUNTIFS(集計用!C:C,3,集計用!F:F,"女",集計用!Z:Z,"B",集計用!AA:AA,"=8")</f>
        <v>0</v>
      </c>
      <c r="I14" s="77">
        <f>SUM(G14:H14)</f>
        <v>0</v>
      </c>
      <c r="J14" s="65">
        <f>COUNTIFS(集計用!C:C,3,集計用!F:F,"男",集計用!Z:Z,"C",集計用!AA:AA,"=8")</f>
        <v>0</v>
      </c>
      <c r="K14" s="66">
        <f>COUNTIFS(集計用!C:C,3,集計用!F:F,"女",集計用!Z:Z,"C",集計用!AA:AA,"=8")</f>
        <v>0</v>
      </c>
      <c r="L14" s="77">
        <f>SUM(J14:K14)</f>
        <v>0</v>
      </c>
      <c r="M14" s="65">
        <f>COUNTIFS(集計用!C:C,3,集計用!F:F,"男",集計用!Z:Z,"D",集計用!AA:AA,"=8")</f>
        <v>0</v>
      </c>
      <c r="N14" s="66">
        <f>COUNTIFS(集計用!C:C,3,集計用!F:F,"女",集計用!Z:Z,"D",集計用!AA:AA,"=8")</f>
        <v>0</v>
      </c>
      <c r="O14" s="77">
        <f>SUM(M14:N14)</f>
        <v>0</v>
      </c>
      <c r="P14" s="65">
        <f>COUNTIFS(集計用!C:C,3,集計用!F:F,"男",集計用!Z:Z,"E",集計用!AA:AA,"=8")</f>
        <v>0</v>
      </c>
      <c r="Q14" s="66">
        <f>COUNTIFS(集計用!C:C,3,集計用!F:F,"女",集計用!Z:Z,"E",集計用!AA:AA,"=8")</f>
        <v>0</v>
      </c>
      <c r="R14" s="77">
        <f>SUM(P14:Q14)</f>
        <v>0</v>
      </c>
      <c r="S14" s="78">
        <f>D14+G14+J14+M14+P14</f>
        <v>0</v>
      </c>
      <c r="T14" s="79">
        <f>E14+H14+K14+N14+Q14</f>
        <v>0</v>
      </c>
      <c r="U14" s="77">
        <f>F14+I14+L14+O14+R14</f>
        <v>0</v>
      </c>
    </row>
    <row r="15" spans="1:21" ht="24" customHeight="1">
      <c r="A15" s="127"/>
      <c r="B15" s="130"/>
      <c r="C15" s="137"/>
      <c r="D15" s="86">
        <f>IFERROR(D14/$S$14,0)</f>
        <v>0</v>
      </c>
      <c r="E15" s="87">
        <f>IFERROR(E14/$T$14,0)</f>
        <v>0</v>
      </c>
      <c r="F15" s="88">
        <f>IFERROR(F14/$U$14,0)</f>
        <v>0</v>
      </c>
      <c r="G15" s="86">
        <f>IFERROR(G14/$S$14,0)</f>
        <v>0</v>
      </c>
      <c r="H15" s="87">
        <f>IFERROR(H14/$T$14,0)</f>
        <v>0</v>
      </c>
      <c r="I15" s="88">
        <f>IFERROR(I14/$U$14,0)</f>
        <v>0</v>
      </c>
      <c r="J15" s="86">
        <f>IFERROR(J14/$S$14,0)</f>
        <v>0</v>
      </c>
      <c r="K15" s="87">
        <f>IFERROR(K14/$T$14,0)</f>
        <v>0</v>
      </c>
      <c r="L15" s="88">
        <f>IFERROR(L14/$U$14,0)</f>
        <v>0</v>
      </c>
      <c r="M15" s="86">
        <f>IFERROR(M14/$S$14,0)</f>
        <v>0</v>
      </c>
      <c r="N15" s="87">
        <f>IFERROR(N14/$T$14,0)</f>
        <v>0</v>
      </c>
      <c r="O15" s="88">
        <f>IFERROR(O14/$U$14,0)</f>
        <v>0</v>
      </c>
      <c r="P15" s="86">
        <f>IFERROR(P14/$S$14,0)</f>
        <v>0</v>
      </c>
      <c r="Q15" s="87">
        <f>IFERROR(Q14/$T$14,0)</f>
        <v>0</v>
      </c>
      <c r="R15" s="88">
        <f>IFERROR(R14/$U$14,0)</f>
        <v>0</v>
      </c>
      <c r="S15" s="138"/>
      <c r="T15" s="139"/>
      <c r="U15" s="140"/>
    </row>
    <row r="16" spans="1:21" ht="24" customHeight="1">
      <c r="A16" s="141" t="s">
        <v>185</v>
      </c>
      <c r="B16" s="142"/>
      <c r="C16" s="131" t="s">
        <v>186</v>
      </c>
      <c r="D16" s="72">
        <f>D4+D8+D12</f>
        <v>0</v>
      </c>
      <c r="E16" s="89">
        <f>E4+E8+E12</f>
        <v>0</v>
      </c>
      <c r="F16" s="71">
        <f>SUM(D16:E16)</f>
        <v>0</v>
      </c>
      <c r="G16" s="72">
        <f>G4+G8+G12</f>
        <v>0</v>
      </c>
      <c r="H16" s="89">
        <f>H4+H8+H12</f>
        <v>0</v>
      </c>
      <c r="I16" s="71">
        <f>SUM(G16:H16)</f>
        <v>0</v>
      </c>
      <c r="J16" s="72">
        <f>J4+J8+J12</f>
        <v>0</v>
      </c>
      <c r="K16" s="89">
        <f>K4+K8+K12</f>
        <v>0</v>
      </c>
      <c r="L16" s="71">
        <f>SUM(J16:K16)</f>
        <v>0</v>
      </c>
      <c r="M16" s="72">
        <f>M4+M8+M12</f>
        <v>0</v>
      </c>
      <c r="N16" s="89">
        <f>N4+N8+N12</f>
        <v>0</v>
      </c>
      <c r="O16" s="71">
        <f>SUM(M16:N16)</f>
        <v>0</v>
      </c>
      <c r="P16" s="72">
        <f>P4+P8+P12</f>
        <v>0</v>
      </c>
      <c r="Q16" s="89">
        <f>Q4+Q8+Q12</f>
        <v>0</v>
      </c>
      <c r="R16" s="71">
        <f>SUM(P16:Q16)</f>
        <v>0</v>
      </c>
      <c r="S16" s="73">
        <f>D16+G16+J16+M16+P16</f>
        <v>0</v>
      </c>
      <c r="T16" s="90">
        <f>E16+H16+K16+N16+Q16</f>
        <v>0</v>
      </c>
      <c r="U16" s="71">
        <f>F16+I16+L16+O16+R16</f>
        <v>0</v>
      </c>
    </row>
    <row r="17" spans="1:21" ht="24" customHeight="1">
      <c r="A17" s="143"/>
      <c r="B17" s="144"/>
      <c r="C17" s="132"/>
      <c r="D17" s="91">
        <f>IFERROR(D16/$S$16,0)</f>
        <v>0</v>
      </c>
      <c r="E17" s="92">
        <f>IFERROR(E16/$T$16,0)</f>
        <v>0</v>
      </c>
      <c r="F17" s="93">
        <f>IFERROR(F16/$U$16,0)</f>
        <v>0</v>
      </c>
      <c r="G17" s="91">
        <f>IFERROR(G16/$S$16,0)</f>
        <v>0</v>
      </c>
      <c r="H17" s="92">
        <f>IFERROR(H16/$T$16,0)</f>
        <v>0</v>
      </c>
      <c r="I17" s="93">
        <f>IFERROR(I16/$U$16,0)</f>
        <v>0</v>
      </c>
      <c r="J17" s="91">
        <f>IFERROR(J16/$S$16,0)</f>
        <v>0</v>
      </c>
      <c r="K17" s="92">
        <f>IFERROR(K16/$T$16,0)</f>
        <v>0</v>
      </c>
      <c r="L17" s="93">
        <f>IFERROR(L16/$U$16,0)</f>
        <v>0</v>
      </c>
      <c r="M17" s="91">
        <f>IFERROR(M16/$S$16,0)</f>
        <v>0</v>
      </c>
      <c r="N17" s="92">
        <f>IFERROR(N16/$T$16,0)</f>
        <v>0</v>
      </c>
      <c r="O17" s="93">
        <f>IFERROR(O16/$U$16,0)</f>
        <v>0</v>
      </c>
      <c r="P17" s="91">
        <f>IFERROR(P16/$S$16,0)</f>
        <v>0</v>
      </c>
      <c r="Q17" s="92">
        <f>IFERROR(Q16/$T$16,0)</f>
        <v>0</v>
      </c>
      <c r="R17" s="93">
        <f>IFERROR(R16/$U$16,0)</f>
        <v>0</v>
      </c>
      <c r="S17" s="133"/>
      <c r="T17" s="134"/>
      <c r="U17" s="135"/>
    </row>
    <row r="18" spans="1:21" ht="24" customHeight="1">
      <c r="A18" s="143"/>
      <c r="B18" s="144"/>
      <c r="C18" s="136" t="s">
        <v>184</v>
      </c>
      <c r="D18" s="78">
        <f>D6+D10+D14</f>
        <v>0</v>
      </c>
      <c r="E18" s="94">
        <f>E6+E10+E14</f>
        <v>0</v>
      </c>
      <c r="F18" s="77">
        <f>SUM(D18:E18)</f>
        <v>0</v>
      </c>
      <c r="G18" s="78">
        <f>G6+G10+G14</f>
        <v>0</v>
      </c>
      <c r="H18" s="94">
        <f>H6+H10+H14</f>
        <v>0</v>
      </c>
      <c r="I18" s="77">
        <f>SUM(G18:H18)</f>
        <v>0</v>
      </c>
      <c r="J18" s="78">
        <f>J6+J10+J14</f>
        <v>0</v>
      </c>
      <c r="K18" s="94">
        <f>K6+K10+K14</f>
        <v>0</v>
      </c>
      <c r="L18" s="77">
        <f>SUM(J18:K18)</f>
        <v>0</v>
      </c>
      <c r="M18" s="78">
        <f>M6+M10+M14</f>
        <v>0</v>
      </c>
      <c r="N18" s="94">
        <f>N6+N10+N14</f>
        <v>0</v>
      </c>
      <c r="O18" s="77">
        <f>SUM(M18:N18)</f>
        <v>0</v>
      </c>
      <c r="P18" s="78">
        <f>P6+P10+P14</f>
        <v>0</v>
      </c>
      <c r="Q18" s="94">
        <f>Q6+Q10+Q14</f>
        <v>0</v>
      </c>
      <c r="R18" s="77">
        <f>SUM(P18:Q18)</f>
        <v>0</v>
      </c>
      <c r="S18" s="79">
        <f>D18+G18+J18+M18+P18</f>
        <v>0</v>
      </c>
      <c r="T18" s="95">
        <f>E18+H18+K18+N18+Q18</f>
        <v>0</v>
      </c>
      <c r="U18" s="77">
        <f>F18+I18+L18+O18+R18</f>
        <v>0</v>
      </c>
    </row>
    <row r="19" spans="1:21" ht="24" customHeight="1">
      <c r="A19" s="145"/>
      <c r="B19" s="146"/>
      <c r="C19" s="137"/>
      <c r="D19" s="96">
        <f>IFERROR(D18/$S$18,0)</f>
        <v>0</v>
      </c>
      <c r="E19" s="97">
        <f>IFERROR(E18/$T$18,0)</f>
        <v>0</v>
      </c>
      <c r="F19" s="98">
        <f>IFERROR(F18/$U$18,0)</f>
        <v>0</v>
      </c>
      <c r="G19" s="96">
        <f>IFERROR(G18/$S$18,0)</f>
        <v>0</v>
      </c>
      <c r="H19" s="97">
        <f>IFERROR(H18/$T$18,0)</f>
        <v>0</v>
      </c>
      <c r="I19" s="98">
        <f>IFERROR(I18/$U$18,0)</f>
        <v>0</v>
      </c>
      <c r="J19" s="96">
        <f>IFERROR(J18/$S$18,0)</f>
        <v>0</v>
      </c>
      <c r="K19" s="97">
        <f>IFERROR(K18/$T$18,0)</f>
        <v>0</v>
      </c>
      <c r="L19" s="98">
        <f>IFERROR(L18/$U$18,0)</f>
        <v>0</v>
      </c>
      <c r="M19" s="96">
        <f>IFERROR(M18/$S$18,0)</f>
        <v>0</v>
      </c>
      <c r="N19" s="97">
        <f>IFERROR(N18/$T$18,0)</f>
        <v>0</v>
      </c>
      <c r="O19" s="98">
        <f>IFERROR(O18/$U$18,0)</f>
        <v>0</v>
      </c>
      <c r="P19" s="96">
        <f>IFERROR(P18/$S$18,0)</f>
        <v>0</v>
      </c>
      <c r="Q19" s="97">
        <f>IFERROR(Q18/$T$18,0)</f>
        <v>0</v>
      </c>
      <c r="R19" s="98">
        <f>IFERROR(R18/$U$18,0)</f>
        <v>0</v>
      </c>
      <c r="S19" s="138"/>
      <c r="T19" s="139"/>
      <c r="U19" s="140"/>
    </row>
    <row r="20" spans="1:21" ht="27.75" customHeight="1"/>
  </sheetData>
  <mergeCells count="29">
    <mergeCell ref="A16:B19"/>
    <mergeCell ref="C16:C17"/>
    <mergeCell ref="S17:U17"/>
    <mergeCell ref="C18:C19"/>
    <mergeCell ref="S19:U19"/>
    <mergeCell ref="A4:A15"/>
    <mergeCell ref="B4:B7"/>
    <mergeCell ref="C4:C5"/>
    <mergeCell ref="S5:U5"/>
    <mergeCell ref="C6:C7"/>
    <mergeCell ref="S7:U7"/>
    <mergeCell ref="B8:B11"/>
    <mergeCell ref="C8:C9"/>
    <mergeCell ref="S9:U9"/>
    <mergeCell ref="C10:C11"/>
    <mergeCell ref="S11:U11"/>
    <mergeCell ref="B12:B15"/>
    <mergeCell ref="C12:C13"/>
    <mergeCell ref="S13:U13"/>
    <mergeCell ref="C14:C15"/>
    <mergeCell ref="S15:U15"/>
    <mergeCell ref="A1:C3"/>
    <mergeCell ref="D1:R1"/>
    <mergeCell ref="S1:U2"/>
    <mergeCell ref="D2:F2"/>
    <mergeCell ref="G2:I2"/>
    <mergeCell ref="J2:L2"/>
    <mergeCell ref="M2:O2"/>
    <mergeCell ref="P2:R2"/>
  </mergeCells>
  <phoneticPr fontId="3"/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1E32-7D1C-4528-B2A6-FE100CCFB10B}">
  <sheetPr>
    <pageSetUpPr fitToPage="1"/>
  </sheetPr>
  <dimension ref="A1:O10"/>
  <sheetViews>
    <sheetView topLeftCell="B1" zoomScale="72" zoomScaleNormal="72" workbookViewId="0">
      <selection activeCell="R9" sqref="R9"/>
    </sheetView>
  </sheetViews>
  <sheetFormatPr defaultRowHeight="13"/>
  <cols>
    <col min="1" max="1" width="5.4140625" style="41" customWidth="1"/>
    <col min="2" max="3" width="5.83203125" style="41" customWidth="1"/>
    <col min="4" max="13" width="9.33203125" style="41" customWidth="1"/>
    <col min="14" max="16" width="3.4140625" style="41" customWidth="1"/>
    <col min="17" max="17" width="5.4140625" style="41" customWidth="1"/>
    <col min="18" max="253" width="8.6640625" style="41"/>
    <col min="254" max="254" width="3.1640625" style="41" bestFit="1" customWidth="1"/>
    <col min="255" max="255" width="12" style="41" customWidth="1"/>
    <col min="256" max="267" width="4.83203125" style="41" customWidth="1"/>
    <col min="268" max="268" width="3.4140625" style="41" customWidth="1"/>
    <col min="269" max="269" width="2.4140625" style="41" customWidth="1"/>
    <col min="270" max="272" width="3.4140625" style="41" customWidth="1"/>
    <col min="273" max="273" width="5.4140625" style="41" customWidth="1"/>
    <col min="274" max="509" width="8.6640625" style="41"/>
    <col min="510" max="510" width="3.1640625" style="41" bestFit="1" customWidth="1"/>
    <col min="511" max="511" width="12" style="41" customWidth="1"/>
    <col min="512" max="523" width="4.83203125" style="41" customWidth="1"/>
    <col min="524" max="524" width="3.4140625" style="41" customWidth="1"/>
    <col min="525" max="525" width="2.4140625" style="41" customWidth="1"/>
    <col min="526" max="528" width="3.4140625" style="41" customWidth="1"/>
    <col min="529" max="529" width="5.4140625" style="41" customWidth="1"/>
    <col min="530" max="765" width="8.6640625" style="41"/>
    <col min="766" max="766" width="3.1640625" style="41" bestFit="1" customWidth="1"/>
    <col min="767" max="767" width="12" style="41" customWidth="1"/>
    <col min="768" max="779" width="4.83203125" style="41" customWidth="1"/>
    <col min="780" max="780" width="3.4140625" style="41" customWidth="1"/>
    <col min="781" max="781" width="2.4140625" style="41" customWidth="1"/>
    <col min="782" max="784" width="3.4140625" style="41" customWidth="1"/>
    <col min="785" max="785" width="5.4140625" style="41" customWidth="1"/>
    <col min="786" max="1021" width="8.6640625" style="41"/>
    <col min="1022" max="1022" width="3.1640625" style="41" bestFit="1" customWidth="1"/>
    <col min="1023" max="1023" width="12" style="41" customWidth="1"/>
    <col min="1024" max="1035" width="4.83203125" style="41" customWidth="1"/>
    <col min="1036" max="1036" width="3.4140625" style="41" customWidth="1"/>
    <col min="1037" max="1037" width="2.4140625" style="41" customWidth="1"/>
    <col min="1038" max="1040" width="3.4140625" style="41" customWidth="1"/>
    <col min="1041" max="1041" width="5.4140625" style="41" customWidth="1"/>
    <col min="1042" max="1277" width="8.6640625" style="41"/>
    <col min="1278" max="1278" width="3.1640625" style="41" bestFit="1" customWidth="1"/>
    <col min="1279" max="1279" width="12" style="41" customWidth="1"/>
    <col min="1280" max="1291" width="4.83203125" style="41" customWidth="1"/>
    <col min="1292" max="1292" width="3.4140625" style="41" customWidth="1"/>
    <col min="1293" max="1293" width="2.4140625" style="41" customWidth="1"/>
    <col min="1294" max="1296" width="3.4140625" style="41" customWidth="1"/>
    <col min="1297" max="1297" width="5.4140625" style="41" customWidth="1"/>
    <col min="1298" max="1533" width="8.6640625" style="41"/>
    <col min="1534" max="1534" width="3.1640625" style="41" bestFit="1" customWidth="1"/>
    <col min="1535" max="1535" width="12" style="41" customWidth="1"/>
    <col min="1536" max="1547" width="4.83203125" style="41" customWidth="1"/>
    <col min="1548" max="1548" width="3.4140625" style="41" customWidth="1"/>
    <col min="1549" max="1549" width="2.4140625" style="41" customWidth="1"/>
    <col min="1550" max="1552" width="3.4140625" style="41" customWidth="1"/>
    <col min="1553" max="1553" width="5.4140625" style="41" customWidth="1"/>
    <col min="1554" max="1789" width="8.6640625" style="41"/>
    <col min="1790" max="1790" width="3.1640625" style="41" bestFit="1" customWidth="1"/>
    <col min="1791" max="1791" width="12" style="41" customWidth="1"/>
    <col min="1792" max="1803" width="4.83203125" style="41" customWidth="1"/>
    <col min="1804" max="1804" width="3.4140625" style="41" customWidth="1"/>
    <col min="1805" max="1805" width="2.4140625" style="41" customWidth="1"/>
    <col min="1806" max="1808" width="3.4140625" style="41" customWidth="1"/>
    <col min="1809" max="1809" width="5.4140625" style="41" customWidth="1"/>
    <col min="1810" max="2045" width="8.6640625" style="41"/>
    <col min="2046" max="2046" width="3.1640625" style="41" bestFit="1" customWidth="1"/>
    <col min="2047" max="2047" width="12" style="41" customWidth="1"/>
    <col min="2048" max="2059" width="4.83203125" style="41" customWidth="1"/>
    <col min="2060" max="2060" width="3.4140625" style="41" customWidth="1"/>
    <col min="2061" max="2061" width="2.4140625" style="41" customWidth="1"/>
    <col min="2062" max="2064" width="3.4140625" style="41" customWidth="1"/>
    <col min="2065" max="2065" width="5.4140625" style="41" customWidth="1"/>
    <col min="2066" max="2301" width="8.6640625" style="41"/>
    <col min="2302" max="2302" width="3.1640625" style="41" bestFit="1" customWidth="1"/>
    <col min="2303" max="2303" width="12" style="41" customWidth="1"/>
    <col min="2304" max="2315" width="4.83203125" style="41" customWidth="1"/>
    <col min="2316" max="2316" width="3.4140625" style="41" customWidth="1"/>
    <col min="2317" max="2317" width="2.4140625" style="41" customWidth="1"/>
    <col min="2318" max="2320" width="3.4140625" style="41" customWidth="1"/>
    <col min="2321" max="2321" width="5.4140625" style="41" customWidth="1"/>
    <col min="2322" max="2557" width="8.6640625" style="41"/>
    <col min="2558" max="2558" width="3.1640625" style="41" bestFit="1" customWidth="1"/>
    <col min="2559" max="2559" width="12" style="41" customWidth="1"/>
    <col min="2560" max="2571" width="4.83203125" style="41" customWidth="1"/>
    <col min="2572" max="2572" width="3.4140625" style="41" customWidth="1"/>
    <col min="2573" max="2573" width="2.4140625" style="41" customWidth="1"/>
    <col min="2574" max="2576" width="3.4140625" style="41" customWidth="1"/>
    <col min="2577" max="2577" width="5.4140625" style="41" customWidth="1"/>
    <col min="2578" max="2813" width="8.6640625" style="41"/>
    <col min="2814" max="2814" width="3.1640625" style="41" bestFit="1" customWidth="1"/>
    <col min="2815" max="2815" width="12" style="41" customWidth="1"/>
    <col min="2816" max="2827" width="4.83203125" style="41" customWidth="1"/>
    <col min="2828" max="2828" width="3.4140625" style="41" customWidth="1"/>
    <col min="2829" max="2829" width="2.4140625" style="41" customWidth="1"/>
    <col min="2830" max="2832" width="3.4140625" style="41" customWidth="1"/>
    <col min="2833" max="2833" width="5.4140625" style="41" customWidth="1"/>
    <col min="2834" max="3069" width="8.6640625" style="41"/>
    <col min="3070" max="3070" width="3.1640625" style="41" bestFit="1" customWidth="1"/>
    <col min="3071" max="3071" width="12" style="41" customWidth="1"/>
    <col min="3072" max="3083" width="4.83203125" style="41" customWidth="1"/>
    <col min="3084" max="3084" width="3.4140625" style="41" customWidth="1"/>
    <col min="3085" max="3085" width="2.4140625" style="41" customWidth="1"/>
    <col min="3086" max="3088" width="3.4140625" style="41" customWidth="1"/>
    <col min="3089" max="3089" width="5.4140625" style="41" customWidth="1"/>
    <col min="3090" max="3325" width="8.6640625" style="41"/>
    <col min="3326" max="3326" width="3.1640625" style="41" bestFit="1" customWidth="1"/>
    <col min="3327" max="3327" width="12" style="41" customWidth="1"/>
    <col min="3328" max="3339" width="4.83203125" style="41" customWidth="1"/>
    <col min="3340" max="3340" width="3.4140625" style="41" customWidth="1"/>
    <col min="3341" max="3341" width="2.4140625" style="41" customWidth="1"/>
    <col min="3342" max="3344" width="3.4140625" style="41" customWidth="1"/>
    <col min="3345" max="3345" width="5.4140625" style="41" customWidth="1"/>
    <col min="3346" max="3581" width="8.6640625" style="41"/>
    <col min="3582" max="3582" width="3.1640625" style="41" bestFit="1" customWidth="1"/>
    <col min="3583" max="3583" width="12" style="41" customWidth="1"/>
    <col min="3584" max="3595" width="4.83203125" style="41" customWidth="1"/>
    <col min="3596" max="3596" width="3.4140625" style="41" customWidth="1"/>
    <col min="3597" max="3597" width="2.4140625" style="41" customWidth="1"/>
    <col min="3598" max="3600" width="3.4140625" style="41" customWidth="1"/>
    <col min="3601" max="3601" width="5.4140625" style="41" customWidth="1"/>
    <col min="3602" max="3837" width="8.6640625" style="41"/>
    <col min="3838" max="3838" width="3.1640625" style="41" bestFit="1" customWidth="1"/>
    <col min="3839" max="3839" width="12" style="41" customWidth="1"/>
    <col min="3840" max="3851" width="4.83203125" style="41" customWidth="1"/>
    <col min="3852" max="3852" width="3.4140625" style="41" customWidth="1"/>
    <col min="3853" max="3853" width="2.4140625" style="41" customWidth="1"/>
    <col min="3854" max="3856" width="3.4140625" style="41" customWidth="1"/>
    <col min="3857" max="3857" width="5.4140625" style="41" customWidth="1"/>
    <col min="3858" max="4093" width="8.6640625" style="41"/>
    <col min="4094" max="4094" width="3.1640625" style="41" bestFit="1" customWidth="1"/>
    <col min="4095" max="4095" width="12" style="41" customWidth="1"/>
    <col min="4096" max="4107" width="4.83203125" style="41" customWidth="1"/>
    <col min="4108" max="4108" width="3.4140625" style="41" customWidth="1"/>
    <col min="4109" max="4109" width="2.4140625" style="41" customWidth="1"/>
    <col min="4110" max="4112" width="3.4140625" style="41" customWidth="1"/>
    <col min="4113" max="4113" width="5.4140625" style="41" customWidth="1"/>
    <col min="4114" max="4349" width="8.6640625" style="41"/>
    <col min="4350" max="4350" width="3.1640625" style="41" bestFit="1" customWidth="1"/>
    <col min="4351" max="4351" width="12" style="41" customWidth="1"/>
    <col min="4352" max="4363" width="4.83203125" style="41" customWidth="1"/>
    <col min="4364" max="4364" width="3.4140625" style="41" customWidth="1"/>
    <col min="4365" max="4365" width="2.4140625" style="41" customWidth="1"/>
    <col min="4366" max="4368" width="3.4140625" style="41" customWidth="1"/>
    <col min="4369" max="4369" width="5.4140625" style="41" customWidth="1"/>
    <col min="4370" max="4605" width="8.6640625" style="41"/>
    <col min="4606" max="4606" width="3.1640625" style="41" bestFit="1" customWidth="1"/>
    <col min="4607" max="4607" width="12" style="41" customWidth="1"/>
    <col min="4608" max="4619" width="4.83203125" style="41" customWidth="1"/>
    <col min="4620" max="4620" width="3.4140625" style="41" customWidth="1"/>
    <col min="4621" max="4621" width="2.4140625" style="41" customWidth="1"/>
    <col min="4622" max="4624" width="3.4140625" style="41" customWidth="1"/>
    <col min="4625" max="4625" width="5.4140625" style="41" customWidth="1"/>
    <col min="4626" max="4861" width="8.6640625" style="41"/>
    <col min="4862" max="4862" width="3.1640625" style="41" bestFit="1" customWidth="1"/>
    <col min="4863" max="4863" width="12" style="41" customWidth="1"/>
    <col min="4864" max="4875" width="4.83203125" style="41" customWidth="1"/>
    <col min="4876" max="4876" width="3.4140625" style="41" customWidth="1"/>
    <col min="4877" max="4877" width="2.4140625" style="41" customWidth="1"/>
    <col min="4878" max="4880" width="3.4140625" style="41" customWidth="1"/>
    <col min="4881" max="4881" width="5.4140625" style="41" customWidth="1"/>
    <col min="4882" max="5117" width="8.6640625" style="41"/>
    <col min="5118" max="5118" width="3.1640625" style="41" bestFit="1" customWidth="1"/>
    <col min="5119" max="5119" width="12" style="41" customWidth="1"/>
    <col min="5120" max="5131" width="4.83203125" style="41" customWidth="1"/>
    <col min="5132" max="5132" width="3.4140625" style="41" customWidth="1"/>
    <col min="5133" max="5133" width="2.4140625" style="41" customWidth="1"/>
    <col min="5134" max="5136" width="3.4140625" style="41" customWidth="1"/>
    <col min="5137" max="5137" width="5.4140625" style="41" customWidth="1"/>
    <col min="5138" max="5373" width="8.6640625" style="41"/>
    <col min="5374" max="5374" width="3.1640625" style="41" bestFit="1" customWidth="1"/>
    <col min="5375" max="5375" width="12" style="41" customWidth="1"/>
    <col min="5376" max="5387" width="4.83203125" style="41" customWidth="1"/>
    <col min="5388" max="5388" width="3.4140625" style="41" customWidth="1"/>
    <col min="5389" max="5389" width="2.4140625" style="41" customWidth="1"/>
    <col min="5390" max="5392" width="3.4140625" style="41" customWidth="1"/>
    <col min="5393" max="5393" width="5.4140625" style="41" customWidth="1"/>
    <col min="5394" max="5629" width="8.6640625" style="41"/>
    <col min="5630" max="5630" width="3.1640625" style="41" bestFit="1" customWidth="1"/>
    <col min="5631" max="5631" width="12" style="41" customWidth="1"/>
    <col min="5632" max="5643" width="4.83203125" style="41" customWidth="1"/>
    <col min="5644" max="5644" width="3.4140625" style="41" customWidth="1"/>
    <col min="5645" max="5645" width="2.4140625" style="41" customWidth="1"/>
    <col min="5646" max="5648" width="3.4140625" style="41" customWidth="1"/>
    <col min="5649" max="5649" width="5.4140625" style="41" customWidth="1"/>
    <col min="5650" max="5885" width="8.6640625" style="41"/>
    <col min="5886" max="5886" width="3.1640625" style="41" bestFit="1" customWidth="1"/>
    <col min="5887" max="5887" width="12" style="41" customWidth="1"/>
    <col min="5888" max="5899" width="4.83203125" style="41" customWidth="1"/>
    <col min="5900" max="5900" width="3.4140625" style="41" customWidth="1"/>
    <col min="5901" max="5901" width="2.4140625" style="41" customWidth="1"/>
    <col min="5902" max="5904" width="3.4140625" style="41" customWidth="1"/>
    <col min="5905" max="5905" width="5.4140625" style="41" customWidth="1"/>
    <col min="5906" max="6141" width="8.6640625" style="41"/>
    <col min="6142" max="6142" width="3.1640625" style="41" bestFit="1" customWidth="1"/>
    <col min="6143" max="6143" width="12" style="41" customWidth="1"/>
    <col min="6144" max="6155" width="4.83203125" style="41" customWidth="1"/>
    <col min="6156" max="6156" width="3.4140625" style="41" customWidth="1"/>
    <col min="6157" max="6157" width="2.4140625" style="41" customWidth="1"/>
    <col min="6158" max="6160" width="3.4140625" style="41" customWidth="1"/>
    <col min="6161" max="6161" width="5.4140625" style="41" customWidth="1"/>
    <col min="6162" max="6397" width="8.6640625" style="41"/>
    <col min="6398" max="6398" width="3.1640625" style="41" bestFit="1" customWidth="1"/>
    <col min="6399" max="6399" width="12" style="41" customWidth="1"/>
    <col min="6400" max="6411" width="4.83203125" style="41" customWidth="1"/>
    <col min="6412" max="6412" width="3.4140625" style="41" customWidth="1"/>
    <col min="6413" max="6413" width="2.4140625" style="41" customWidth="1"/>
    <col min="6414" max="6416" width="3.4140625" style="41" customWidth="1"/>
    <col min="6417" max="6417" width="5.4140625" style="41" customWidth="1"/>
    <col min="6418" max="6653" width="8.6640625" style="41"/>
    <col min="6654" max="6654" width="3.1640625" style="41" bestFit="1" customWidth="1"/>
    <col min="6655" max="6655" width="12" style="41" customWidth="1"/>
    <col min="6656" max="6667" width="4.83203125" style="41" customWidth="1"/>
    <col min="6668" max="6668" width="3.4140625" style="41" customWidth="1"/>
    <col min="6669" max="6669" width="2.4140625" style="41" customWidth="1"/>
    <col min="6670" max="6672" width="3.4140625" style="41" customWidth="1"/>
    <col min="6673" max="6673" width="5.4140625" style="41" customWidth="1"/>
    <col min="6674" max="6909" width="8.6640625" style="41"/>
    <col min="6910" max="6910" width="3.1640625" style="41" bestFit="1" customWidth="1"/>
    <col min="6911" max="6911" width="12" style="41" customWidth="1"/>
    <col min="6912" max="6923" width="4.83203125" style="41" customWidth="1"/>
    <col min="6924" max="6924" width="3.4140625" style="41" customWidth="1"/>
    <col min="6925" max="6925" width="2.4140625" style="41" customWidth="1"/>
    <col min="6926" max="6928" width="3.4140625" style="41" customWidth="1"/>
    <col min="6929" max="6929" width="5.4140625" style="41" customWidth="1"/>
    <col min="6930" max="7165" width="8.6640625" style="41"/>
    <col min="7166" max="7166" width="3.1640625" style="41" bestFit="1" customWidth="1"/>
    <col min="7167" max="7167" width="12" style="41" customWidth="1"/>
    <col min="7168" max="7179" width="4.83203125" style="41" customWidth="1"/>
    <col min="7180" max="7180" width="3.4140625" style="41" customWidth="1"/>
    <col min="7181" max="7181" width="2.4140625" style="41" customWidth="1"/>
    <col min="7182" max="7184" width="3.4140625" style="41" customWidth="1"/>
    <col min="7185" max="7185" width="5.4140625" style="41" customWidth="1"/>
    <col min="7186" max="7421" width="8.6640625" style="41"/>
    <col min="7422" max="7422" width="3.1640625" style="41" bestFit="1" customWidth="1"/>
    <col min="7423" max="7423" width="12" style="41" customWidth="1"/>
    <col min="7424" max="7435" width="4.83203125" style="41" customWidth="1"/>
    <col min="7436" max="7436" width="3.4140625" style="41" customWidth="1"/>
    <col min="7437" max="7437" width="2.4140625" style="41" customWidth="1"/>
    <col min="7438" max="7440" width="3.4140625" style="41" customWidth="1"/>
    <col min="7441" max="7441" width="5.4140625" style="41" customWidth="1"/>
    <col min="7442" max="7677" width="8.6640625" style="41"/>
    <col min="7678" max="7678" width="3.1640625" style="41" bestFit="1" customWidth="1"/>
    <col min="7679" max="7679" width="12" style="41" customWidth="1"/>
    <col min="7680" max="7691" width="4.83203125" style="41" customWidth="1"/>
    <col min="7692" max="7692" width="3.4140625" style="41" customWidth="1"/>
    <col min="7693" max="7693" width="2.4140625" style="41" customWidth="1"/>
    <col min="7694" max="7696" width="3.4140625" style="41" customWidth="1"/>
    <col min="7697" max="7697" width="5.4140625" style="41" customWidth="1"/>
    <col min="7698" max="7933" width="8.6640625" style="41"/>
    <col min="7934" max="7934" width="3.1640625" style="41" bestFit="1" customWidth="1"/>
    <col min="7935" max="7935" width="12" style="41" customWidth="1"/>
    <col min="7936" max="7947" width="4.83203125" style="41" customWidth="1"/>
    <col min="7948" max="7948" width="3.4140625" style="41" customWidth="1"/>
    <col min="7949" max="7949" width="2.4140625" style="41" customWidth="1"/>
    <col min="7950" max="7952" width="3.4140625" style="41" customWidth="1"/>
    <col min="7953" max="7953" width="5.4140625" style="41" customWidth="1"/>
    <col min="7954" max="8189" width="8.6640625" style="41"/>
    <col min="8190" max="8190" width="3.1640625" style="41" bestFit="1" customWidth="1"/>
    <col min="8191" max="8191" width="12" style="41" customWidth="1"/>
    <col min="8192" max="8203" width="4.83203125" style="41" customWidth="1"/>
    <col min="8204" max="8204" width="3.4140625" style="41" customWidth="1"/>
    <col min="8205" max="8205" width="2.4140625" style="41" customWidth="1"/>
    <col min="8206" max="8208" width="3.4140625" style="41" customWidth="1"/>
    <col min="8209" max="8209" width="5.4140625" style="41" customWidth="1"/>
    <col min="8210" max="8445" width="8.6640625" style="41"/>
    <col min="8446" max="8446" width="3.1640625" style="41" bestFit="1" customWidth="1"/>
    <col min="8447" max="8447" width="12" style="41" customWidth="1"/>
    <col min="8448" max="8459" width="4.83203125" style="41" customWidth="1"/>
    <col min="8460" max="8460" width="3.4140625" style="41" customWidth="1"/>
    <col min="8461" max="8461" width="2.4140625" style="41" customWidth="1"/>
    <col min="8462" max="8464" width="3.4140625" style="41" customWidth="1"/>
    <col min="8465" max="8465" width="5.4140625" style="41" customWidth="1"/>
    <col min="8466" max="8701" width="8.6640625" style="41"/>
    <col min="8702" max="8702" width="3.1640625" style="41" bestFit="1" customWidth="1"/>
    <col min="8703" max="8703" width="12" style="41" customWidth="1"/>
    <col min="8704" max="8715" width="4.83203125" style="41" customWidth="1"/>
    <col min="8716" max="8716" width="3.4140625" style="41" customWidth="1"/>
    <col min="8717" max="8717" width="2.4140625" style="41" customWidth="1"/>
    <col min="8718" max="8720" width="3.4140625" style="41" customWidth="1"/>
    <col min="8721" max="8721" width="5.4140625" style="41" customWidth="1"/>
    <col min="8722" max="8957" width="8.6640625" style="41"/>
    <col min="8958" max="8958" width="3.1640625" style="41" bestFit="1" customWidth="1"/>
    <col min="8959" max="8959" width="12" style="41" customWidth="1"/>
    <col min="8960" max="8971" width="4.83203125" style="41" customWidth="1"/>
    <col min="8972" max="8972" width="3.4140625" style="41" customWidth="1"/>
    <col min="8973" max="8973" width="2.4140625" style="41" customWidth="1"/>
    <col min="8974" max="8976" width="3.4140625" style="41" customWidth="1"/>
    <col min="8977" max="8977" width="5.4140625" style="41" customWidth="1"/>
    <col min="8978" max="9213" width="8.6640625" style="41"/>
    <col min="9214" max="9214" width="3.1640625" style="41" bestFit="1" customWidth="1"/>
    <col min="9215" max="9215" width="12" style="41" customWidth="1"/>
    <col min="9216" max="9227" width="4.83203125" style="41" customWidth="1"/>
    <col min="9228" max="9228" width="3.4140625" style="41" customWidth="1"/>
    <col min="9229" max="9229" width="2.4140625" style="41" customWidth="1"/>
    <col min="9230" max="9232" width="3.4140625" style="41" customWidth="1"/>
    <col min="9233" max="9233" width="5.4140625" style="41" customWidth="1"/>
    <col min="9234" max="9469" width="8.6640625" style="41"/>
    <col min="9470" max="9470" width="3.1640625" style="41" bestFit="1" customWidth="1"/>
    <col min="9471" max="9471" width="12" style="41" customWidth="1"/>
    <col min="9472" max="9483" width="4.83203125" style="41" customWidth="1"/>
    <col min="9484" max="9484" width="3.4140625" style="41" customWidth="1"/>
    <col min="9485" max="9485" width="2.4140625" style="41" customWidth="1"/>
    <col min="9486" max="9488" width="3.4140625" style="41" customWidth="1"/>
    <col min="9489" max="9489" width="5.4140625" style="41" customWidth="1"/>
    <col min="9490" max="9725" width="8.6640625" style="41"/>
    <col min="9726" max="9726" width="3.1640625" style="41" bestFit="1" customWidth="1"/>
    <col min="9727" max="9727" width="12" style="41" customWidth="1"/>
    <col min="9728" max="9739" width="4.83203125" style="41" customWidth="1"/>
    <col min="9740" max="9740" width="3.4140625" style="41" customWidth="1"/>
    <col min="9741" max="9741" width="2.4140625" style="41" customWidth="1"/>
    <col min="9742" max="9744" width="3.4140625" style="41" customWidth="1"/>
    <col min="9745" max="9745" width="5.4140625" style="41" customWidth="1"/>
    <col min="9746" max="9981" width="8.6640625" style="41"/>
    <col min="9982" max="9982" width="3.1640625" style="41" bestFit="1" customWidth="1"/>
    <col min="9983" max="9983" width="12" style="41" customWidth="1"/>
    <col min="9984" max="9995" width="4.83203125" style="41" customWidth="1"/>
    <col min="9996" max="9996" width="3.4140625" style="41" customWidth="1"/>
    <col min="9997" max="9997" width="2.4140625" style="41" customWidth="1"/>
    <col min="9998" max="10000" width="3.4140625" style="41" customWidth="1"/>
    <col min="10001" max="10001" width="5.4140625" style="41" customWidth="1"/>
    <col min="10002" max="10237" width="8.6640625" style="41"/>
    <col min="10238" max="10238" width="3.1640625" style="41" bestFit="1" customWidth="1"/>
    <col min="10239" max="10239" width="12" style="41" customWidth="1"/>
    <col min="10240" max="10251" width="4.83203125" style="41" customWidth="1"/>
    <col min="10252" max="10252" width="3.4140625" style="41" customWidth="1"/>
    <col min="10253" max="10253" width="2.4140625" style="41" customWidth="1"/>
    <col min="10254" max="10256" width="3.4140625" style="41" customWidth="1"/>
    <col min="10257" max="10257" width="5.4140625" style="41" customWidth="1"/>
    <col min="10258" max="10493" width="8.6640625" style="41"/>
    <col min="10494" max="10494" width="3.1640625" style="41" bestFit="1" customWidth="1"/>
    <col min="10495" max="10495" width="12" style="41" customWidth="1"/>
    <col min="10496" max="10507" width="4.83203125" style="41" customWidth="1"/>
    <col min="10508" max="10508" width="3.4140625" style="41" customWidth="1"/>
    <col min="10509" max="10509" width="2.4140625" style="41" customWidth="1"/>
    <col min="10510" max="10512" width="3.4140625" style="41" customWidth="1"/>
    <col min="10513" max="10513" width="5.4140625" style="41" customWidth="1"/>
    <col min="10514" max="10749" width="8.6640625" style="41"/>
    <col min="10750" max="10750" width="3.1640625" style="41" bestFit="1" customWidth="1"/>
    <col min="10751" max="10751" width="12" style="41" customWidth="1"/>
    <col min="10752" max="10763" width="4.83203125" style="41" customWidth="1"/>
    <col min="10764" max="10764" width="3.4140625" style="41" customWidth="1"/>
    <col min="10765" max="10765" width="2.4140625" style="41" customWidth="1"/>
    <col min="10766" max="10768" width="3.4140625" style="41" customWidth="1"/>
    <col min="10769" max="10769" width="5.4140625" style="41" customWidth="1"/>
    <col min="10770" max="11005" width="8.6640625" style="41"/>
    <col min="11006" max="11006" width="3.1640625" style="41" bestFit="1" customWidth="1"/>
    <col min="11007" max="11007" width="12" style="41" customWidth="1"/>
    <col min="11008" max="11019" width="4.83203125" style="41" customWidth="1"/>
    <col min="11020" max="11020" width="3.4140625" style="41" customWidth="1"/>
    <col min="11021" max="11021" width="2.4140625" style="41" customWidth="1"/>
    <col min="11022" max="11024" width="3.4140625" style="41" customWidth="1"/>
    <col min="11025" max="11025" width="5.4140625" style="41" customWidth="1"/>
    <col min="11026" max="11261" width="8.6640625" style="41"/>
    <col min="11262" max="11262" width="3.1640625" style="41" bestFit="1" customWidth="1"/>
    <col min="11263" max="11263" width="12" style="41" customWidth="1"/>
    <col min="11264" max="11275" width="4.83203125" style="41" customWidth="1"/>
    <col min="11276" max="11276" width="3.4140625" style="41" customWidth="1"/>
    <col min="11277" max="11277" width="2.4140625" style="41" customWidth="1"/>
    <col min="11278" max="11280" width="3.4140625" style="41" customWidth="1"/>
    <col min="11281" max="11281" width="5.4140625" style="41" customWidth="1"/>
    <col min="11282" max="11517" width="8.6640625" style="41"/>
    <col min="11518" max="11518" width="3.1640625" style="41" bestFit="1" customWidth="1"/>
    <col min="11519" max="11519" width="12" style="41" customWidth="1"/>
    <col min="11520" max="11531" width="4.83203125" style="41" customWidth="1"/>
    <col min="11532" max="11532" width="3.4140625" style="41" customWidth="1"/>
    <col min="11533" max="11533" width="2.4140625" style="41" customWidth="1"/>
    <col min="11534" max="11536" width="3.4140625" style="41" customWidth="1"/>
    <col min="11537" max="11537" width="5.4140625" style="41" customWidth="1"/>
    <col min="11538" max="11773" width="8.6640625" style="41"/>
    <col min="11774" max="11774" width="3.1640625" style="41" bestFit="1" customWidth="1"/>
    <col min="11775" max="11775" width="12" style="41" customWidth="1"/>
    <col min="11776" max="11787" width="4.83203125" style="41" customWidth="1"/>
    <col min="11788" max="11788" width="3.4140625" style="41" customWidth="1"/>
    <col min="11789" max="11789" width="2.4140625" style="41" customWidth="1"/>
    <col min="11790" max="11792" width="3.4140625" style="41" customWidth="1"/>
    <col min="11793" max="11793" width="5.4140625" style="41" customWidth="1"/>
    <col min="11794" max="12029" width="8.6640625" style="41"/>
    <col min="12030" max="12030" width="3.1640625" style="41" bestFit="1" customWidth="1"/>
    <col min="12031" max="12031" width="12" style="41" customWidth="1"/>
    <col min="12032" max="12043" width="4.83203125" style="41" customWidth="1"/>
    <col min="12044" max="12044" width="3.4140625" style="41" customWidth="1"/>
    <col min="12045" max="12045" width="2.4140625" style="41" customWidth="1"/>
    <col min="12046" max="12048" width="3.4140625" style="41" customWidth="1"/>
    <col min="12049" max="12049" width="5.4140625" style="41" customWidth="1"/>
    <col min="12050" max="12285" width="8.6640625" style="41"/>
    <col min="12286" max="12286" width="3.1640625" style="41" bestFit="1" customWidth="1"/>
    <col min="12287" max="12287" width="12" style="41" customWidth="1"/>
    <col min="12288" max="12299" width="4.83203125" style="41" customWidth="1"/>
    <col min="12300" max="12300" width="3.4140625" style="41" customWidth="1"/>
    <col min="12301" max="12301" width="2.4140625" style="41" customWidth="1"/>
    <col min="12302" max="12304" width="3.4140625" style="41" customWidth="1"/>
    <col min="12305" max="12305" width="5.4140625" style="41" customWidth="1"/>
    <col min="12306" max="12541" width="8.6640625" style="41"/>
    <col min="12542" max="12542" width="3.1640625" style="41" bestFit="1" customWidth="1"/>
    <col min="12543" max="12543" width="12" style="41" customWidth="1"/>
    <col min="12544" max="12555" width="4.83203125" style="41" customWidth="1"/>
    <col min="12556" max="12556" width="3.4140625" style="41" customWidth="1"/>
    <col min="12557" max="12557" width="2.4140625" style="41" customWidth="1"/>
    <col min="12558" max="12560" width="3.4140625" style="41" customWidth="1"/>
    <col min="12561" max="12561" width="5.4140625" style="41" customWidth="1"/>
    <col min="12562" max="12797" width="8.6640625" style="41"/>
    <col min="12798" max="12798" width="3.1640625" style="41" bestFit="1" customWidth="1"/>
    <col min="12799" max="12799" width="12" style="41" customWidth="1"/>
    <col min="12800" max="12811" width="4.83203125" style="41" customWidth="1"/>
    <col min="12812" max="12812" width="3.4140625" style="41" customWidth="1"/>
    <col min="12813" max="12813" width="2.4140625" style="41" customWidth="1"/>
    <col min="12814" max="12816" width="3.4140625" style="41" customWidth="1"/>
    <col min="12817" max="12817" width="5.4140625" style="41" customWidth="1"/>
    <col min="12818" max="13053" width="8.6640625" style="41"/>
    <col min="13054" max="13054" width="3.1640625" style="41" bestFit="1" customWidth="1"/>
    <col min="13055" max="13055" width="12" style="41" customWidth="1"/>
    <col min="13056" max="13067" width="4.83203125" style="41" customWidth="1"/>
    <col min="13068" max="13068" width="3.4140625" style="41" customWidth="1"/>
    <col min="13069" max="13069" width="2.4140625" style="41" customWidth="1"/>
    <col min="13070" max="13072" width="3.4140625" style="41" customWidth="1"/>
    <col min="13073" max="13073" width="5.4140625" style="41" customWidth="1"/>
    <col min="13074" max="13309" width="8.6640625" style="41"/>
    <col min="13310" max="13310" width="3.1640625" style="41" bestFit="1" customWidth="1"/>
    <col min="13311" max="13311" width="12" style="41" customWidth="1"/>
    <col min="13312" max="13323" width="4.83203125" style="41" customWidth="1"/>
    <col min="13324" max="13324" width="3.4140625" style="41" customWidth="1"/>
    <col min="13325" max="13325" width="2.4140625" style="41" customWidth="1"/>
    <col min="13326" max="13328" width="3.4140625" style="41" customWidth="1"/>
    <col min="13329" max="13329" width="5.4140625" style="41" customWidth="1"/>
    <col min="13330" max="13565" width="8.6640625" style="41"/>
    <col min="13566" max="13566" width="3.1640625" style="41" bestFit="1" customWidth="1"/>
    <col min="13567" max="13567" width="12" style="41" customWidth="1"/>
    <col min="13568" max="13579" width="4.83203125" style="41" customWidth="1"/>
    <col min="13580" max="13580" width="3.4140625" style="41" customWidth="1"/>
    <col min="13581" max="13581" width="2.4140625" style="41" customWidth="1"/>
    <col min="13582" max="13584" width="3.4140625" style="41" customWidth="1"/>
    <col min="13585" max="13585" width="5.4140625" style="41" customWidth="1"/>
    <col min="13586" max="13821" width="8.6640625" style="41"/>
    <col min="13822" max="13822" width="3.1640625" style="41" bestFit="1" customWidth="1"/>
    <col min="13823" max="13823" width="12" style="41" customWidth="1"/>
    <col min="13824" max="13835" width="4.83203125" style="41" customWidth="1"/>
    <col min="13836" max="13836" width="3.4140625" style="41" customWidth="1"/>
    <col min="13837" max="13837" width="2.4140625" style="41" customWidth="1"/>
    <col min="13838" max="13840" width="3.4140625" style="41" customWidth="1"/>
    <col min="13841" max="13841" width="5.4140625" style="41" customWidth="1"/>
    <col min="13842" max="14077" width="8.6640625" style="41"/>
    <col min="14078" max="14078" width="3.1640625" style="41" bestFit="1" customWidth="1"/>
    <col min="14079" max="14079" width="12" style="41" customWidth="1"/>
    <col min="14080" max="14091" width="4.83203125" style="41" customWidth="1"/>
    <col min="14092" max="14092" width="3.4140625" style="41" customWidth="1"/>
    <col min="14093" max="14093" width="2.4140625" style="41" customWidth="1"/>
    <col min="14094" max="14096" width="3.4140625" style="41" customWidth="1"/>
    <col min="14097" max="14097" width="5.4140625" style="41" customWidth="1"/>
    <col min="14098" max="14333" width="8.6640625" style="41"/>
    <col min="14334" max="14334" width="3.1640625" style="41" bestFit="1" customWidth="1"/>
    <col min="14335" max="14335" width="12" style="41" customWidth="1"/>
    <col min="14336" max="14347" width="4.83203125" style="41" customWidth="1"/>
    <col min="14348" max="14348" width="3.4140625" style="41" customWidth="1"/>
    <col min="14349" max="14349" width="2.4140625" style="41" customWidth="1"/>
    <col min="14350" max="14352" width="3.4140625" style="41" customWidth="1"/>
    <col min="14353" max="14353" width="5.4140625" style="41" customWidth="1"/>
    <col min="14354" max="14589" width="8.6640625" style="41"/>
    <col min="14590" max="14590" width="3.1640625" style="41" bestFit="1" customWidth="1"/>
    <col min="14591" max="14591" width="12" style="41" customWidth="1"/>
    <col min="14592" max="14603" width="4.83203125" style="41" customWidth="1"/>
    <col min="14604" max="14604" width="3.4140625" style="41" customWidth="1"/>
    <col min="14605" max="14605" width="2.4140625" style="41" customWidth="1"/>
    <col min="14606" max="14608" width="3.4140625" style="41" customWidth="1"/>
    <col min="14609" max="14609" width="5.4140625" style="41" customWidth="1"/>
    <col min="14610" max="14845" width="8.6640625" style="41"/>
    <col min="14846" max="14846" width="3.1640625" style="41" bestFit="1" customWidth="1"/>
    <col min="14847" max="14847" width="12" style="41" customWidth="1"/>
    <col min="14848" max="14859" width="4.83203125" style="41" customWidth="1"/>
    <col min="14860" max="14860" width="3.4140625" style="41" customWidth="1"/>
    <col min="14861" max="14861" width="2.4140625" style="41" customWidth="1"/>
    <col min="14862" max="14864" width="3.4140625" style="41" customWidth="1"/>
    <col min="14865" max="14865" width="5.4140625" style="41" customWidth="1"/>
    <col min="14866" max="15101" width="8.6640625" style="41"/>
    <col min="15102" max="15102" width="3.1640625" style="41" bestFit="1" customWidth="1"/>
    <col min="15103" max="15103" width="12" style="41" customWidth="1"/>
    <col min="15104" max="15115" width="4.83203125" style="41" customWidth="1"/>
    <col min="15116" max="15116" width="3.4140625" style="41" customWidth="1"/>
    <col min="15117" max="15117" width="2.4140625" style="41" customWidth="1"/>
    <col min="15118" max="15120" width="3.4140625" style="41" customWidth="1"/>
    <col min="15121" max="15121" width="5.4140625" style="41" customWidth="1"/>
    <col min="15122" max="15357" width="8.6640625" style="41"/>
    <col min="15358" max="15358" width="3.1640625" style="41" bestFit="1" customWidth="1"/>
    <col min="15359" max="15359" width="12" style="41" customWidth="1"/>
    <col min="15360" max="15371" width="4.83203125" style="41" customWidth="1"/>
    <col min="15372" max="15372" width="3.4140625" style="41" customWidth="1"/>
    <col min="15373" max="15373" width="2.4140625" style="41" customWidth="1"/>
    <col min="15374" max="15376" width="3.4140625" style="41" customWidth="1"/>
    <col min="15377" max="15377" width="5.4140625" style="41" customWidth="1"/>
    <col min="15378" max="15613" width="8.6640625" style="41"/>
    <col min="15614" max="15614" width="3.1640625" style="41" bestFit="1" customWidth="1"/>
    <col min="15615" max="15615" width="12" style="41" customWidth="1"/>
    <col min="15616" max="15627" width="4.83203125" style="41" customWidth="1"/>
    <col min="15628" max="15628" width="3.4140625" style="41" customWidth="1"/>
    <col min="15629" max="15629" width="2.4140625" style="41" customWidth="1"/>
    <col min="15630" max="15632" width="3.4140625" style="41" customWidth="1"/>
    <col min="15633" max="15633" width="5.4140625" style="41" customWidth="1"/>
    <col min="15634" max="15869" width="8.6640625" style="41"/>
    <col min="15870" max="15870" width="3.1640625" style="41" bestFit="1" customWidth="1"/>
    <col min="15871" max="15871" width="12" style="41" customWidth="1"/>
    <col min="15872" max="15883" width="4.83203125" style="41" customWidth="1"/>
    <col min="15884" max="15884" width="3.4140625" style="41" customWidth="1"/>
    <col min="15885" max="15885" width="2.4140625" style="41" customWidth="1"/>
    <col min="15886" max="15888" width="3.4140625" style="41" customWidth="1"/>
    <col min="15889" max="15889" width="5.4140625" style="41" customWidth="1"/>
    <col min="15890" max="16125" width="8.6640625" style="41"/>
    <col min="16126" max="16126" width="3.1640625" style="41" bestFit="1" customWidth="1"/>
    <col min="16127" max="16127" width="12" style="41" customWidth="1"/>
    <col min="16128" max="16139" width="4.83203125" style="41" customWidth="1"/>
    <col min="16140" max="16140" width="3.4140625" style="41" customWidth="1"/>
    <col min="16141" max="16141" width="2.4140625" style="41" customWidth="1"/>
    <col min="16142" max="16144" width="3.4140625" style="41" customWidth="1"/>
    <col min="16145" max="16145" width="5.4140625" style="41" customWidth="1"/>
    <col min="16146" max="16384" width="8.6640625" style="41"/>
  </cols>
  <sheetData>
    <row r="1" spans="1:15" ht="15" customHeight="1"/>
    <row r="2" spans="1:15" ht="27" customHeight="1" thickBot="1">
      <c r="A2" s="56" t="s">
        <v>187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4"/>
      <c r="M2" s="44"/>
      <c r="N2" s="45"/>
    </row>
    <row r="3" spans="1:15" ht="39" customHeight="1">
      <c r="A3" s="156" t="s">
        <v>150</v>
      </c>
      <c r="B3" s="99"/>
      <c r="C3" s="100" t="s">
        <v>151</v>
      </c>
      <c r="D3" s="101" t="s">
        <v>20</v>
      </c>
      <c r="E3" s="102" t="s">
        <v>152</v>
      </c>
      <c r="F3" s="102" t="s">
        <v>153</v>
      </c>
      <c r="G3" s="102" t="s">
        <v>154</v>
      </c>
      <c r="H3" s="101" t="s">
        <v>155</v>
      </c>
      <c r="I3" s="102" t="s">
        <v>156</v>
      </c>
      <c r="J3" s="101" t="s">
        <v>26</v>
      </c>
      <c r="K3" s="102" t="s">
        <v>157</v>
      </c>
      <c r="L3" s="101" t="s">
        <v>158</v>
      </c>
      <c r="M3" s="103" t="s">
        <v>159</v>
      </c>
      <c r="N3" s="45"/>
    </row>
    <row r="4" spans="1:15" ht="19.5" customHeight="1" thickBot="1">
      <c r="A4" s="157"/>
      <c r="B4" s="104" t="s">
        <v>160</v>
      </c>
      <c r="C4" s="105"/>
      <c r="D4" s="106" t="s">
        <v>162</v>
      </c>
      <c r="E4" s="106" t="s">
        <v>163</v>
      </c>
      <c r="F4" s="106" t="s">
        <v>161</v>
      </c>
      <c r="G4" s="106" t="s">
        <v>164</v>
      </c>
      <c r="H4" s="106" t="s">
        <v>165</v>
      </c>
      <c r="I4" s="106" t="s">
        <v>163</v>
      </c>
      <c r="J4" s="106" t="s">
        <v>165</v>
      </c>
      <c r="K4" s="106" t="s">
        <v>161</v>
      </c>
      <c r="L4" s="106" t="s">
        <v>166</v>
      </c>
      <c r="M4" s="107" t="s">
        <v>164</v>
      </c>
      <c r="N4" s="45"/>
    </row>
    <row r="5" spans="1:15" ht="39" customHeight="1">
      <c r="A5" s="158" t="s">
        <v>167</v>
      </c>
      <c r="B5" s="161" t="s">
        <v>168</v>
      </c>
      <c r="C5" s="162"/>
      <c r="D5" s="108" t="str">
        <f>IFERROR(AVERAGEIFS(集計用!G:G,集計用!C:C,1,集計用!F:F,"男")," ")</f>
        <v xml:space="preserve"> </v>
      </c>
      <c r="E5" s="108" t="str">
        <f>IFERROR(AVERAGEIFS(集計用!I:I,集計用!C:C,1,集計用!F:F,"男")," ")</f>
        <v xml:space="preserve"> </v>
      </c>
      <c r="F5" s="108" t="str">
        <f>IFERROR(AVERAGEIFS(集計用!K:K,集計用!C:C,1,集計用!F:F,"男")," ")</f>
        <v xml:space="preserve"> </v>
      </c>
      <c r="G5" s="108" t="str">
        <f>IFERROR(AVERAGEIFS(集計用!M:M,集計用!C:C,1,集計用!F:F,"男")," ")</f>
        <v xml:space="preserve"> </v>
      </c>
      <c r="H5" s="109" t="str">
        <f>IFERROR(AVERAGEIFS(集計用!O:O,集計用!C:C,1,集計用!F:F,"男")," ")</f>
        <v xml:space="preserve"> </v>
      </c>
      <c r="I5" s="108" t="str">
        <f>IFERROR(AVERAGEIFS(集計用!Q:Q,集計用!C:C,1,集計用!F:F,"男")," ")</f>
        <v xml:space="preserve"> </v>
      </c>
      <c r="J5" s="108" t="str">
        <f>IFERROR(AVERAGEIFS(集計用!S:S,集計用!C:C,1,集計用!F:F,"男")," ")</f>
        <v xml:space="preserve"> </v>
      </c>
      <c r="K5" s="108" t="str">
        <f>IFERROR(AVERAGEIFS(集計用!U:U,集計用!C:C,1,集計用!F:F,"男")," ")</f>
        <v xml:space="preserve"> </v>
      </c>
      <c r="L5" s="108" t="str">
        <f>IFERROR(AVERAGEIFS(集計用!W:W,集計用!C:C,1,集計用!F:F,"男")," ")</f>
        <v xml:space="preserve"> </v>
      </c>
      <c r="M5" s="110" t="str">
        <f>IFERROR(AVERAGEIFS(集計用!Y:Y,集計用!C:C,1,集計用!F:F,"男")," ")</f>
        <v xml:space="preserve"> </v>
      </c>
      <c r="N5" s="45"/>
    </row>
    <row r="6" spans="1:15" ht="39" customHeight="1">
      <c r="A6" s="159"/>
      <c r="B6" s="163" t="s">
        <v>169</v>
      </c>
      <c r="C6" s="164"/>
      <c r="D6" s="49" t="str">
        <f>IFERROR(AVERAGEIFS(集計用!G:G,集計用!C:C,2,集計用!F:F,"男")," ")</f>
        <v xml:space="preserve"> </v>
      </c>
      <c r="E6" s="49" t="str">
        <f>IFERROR(AVERAGEIFS(集計用!I:I,集計用!C:C,2,集計用!F:F,"男")," ")</f>
        <v xml:space="preserve"> </v>
      </c>
      <c r="F6" s="49" t="str">
        <f>IFERROR(AVERAGEIFS(集計用!K:K,集計用!C:C,2,集計用!F:F,"男")," ")</f>
        <v xml:space="preserve"> </v>
      </c>
      <c r="G6" s="49" t="str">
        <f>IFERROR(AVERAGEIFS(集計用!M:M,集計用!C:C,2,集計用!F:F,"男")," ")</f>
        <v xml:space="preserve"> </v>
      </c>
      <c r="H6" s="50" t="str">
        <f>IFERROR(AVERAGEIFS(集計用!O:O,集計用!C:C,2,集計用!F:F,"男")," ")</f>
        <v xml:space="preserve"> </v>
      </c>
      <c r="I6" s="49" t="str">
        <f>IFERROR(AVERAGEIFS(集計用!Q:Q,集計用!C:C,2,集計用!F:F,"男")," ")</f>
        <v xml:space="preserve"> </v>
      </c>
      <c r="J6" s="49" t="str">
        <f>IFERROR(AVERAGEIFS(集計用!S:S,集計用!C:C,2,集計用!F:F,"男")," ")</f>
        <v xml:space="preserve"> </v>
      </c>
      <c r="K6" s="49" t="str">
        <f>IFERROR(AVERAGEIFS(集計用!U:U,集計用!C:C,2,集計用!F:F,"男")," ")</f>
        <v xml:space="preserve"> </v>
      </c>
      <c r="L6" s="57" t="str">
        <f>IFERROR(AVERAGEIFS(集計用!W:W,集計用!C:C,2,集計用!F:F,"男")," ")</f>
        <v xml:space="preserve"> </v>
      </c>
      <c r="M6" s="58" t="str">
        <f>IFERROR(AVERAGEIFS(集計用!Y:Y,集計用!C:C,2,集計用!F:F,"男")," ")</f>
        <v xml:space="preserve"> </v>
      </c>
      <c r="N6" s="45"/>
    </row>
    <row r="7" spans="1:15" ht="39" customHeight="1" thickBot="1">
      <c r="A7" s="160"/>
      <c r="B7" s="165" t="s">
        <v>170</v>
      </c>
      <c r="C7" s="166"/>
      <c r="D7" s="111" t="str">
        <f>IFERROR(AVERAGEIFS(集計用!G:G,集計用!C:C,3,集計用!F:F,"男")," ")</f>
        <v xml:space="preserve"> </v>
      </c>
      <c r="E7" s="111" t="str">
        <f>IFERROR(AVERAGEIFS(集計用!I:I,集計用!C:C,3,集計用!F:F,"男")," ")</f>
        <v xml:space="preserve"> </v>
      </c>
      <c r="F7" s="111" t="str">
        <f>IFERROR(AVERAGEIFS(集計用!K:K,集計用!C:C,3,集計用!F:F,"男")," ")</f>
        <v xml:space="preserve"> </v>
      </c>
      <c r="G7" s="111" t="str">
        <f>IFERROR(AVERAGEIFS(集計用!M:M,集計用!C:C,3,集計用!F:F,"男")," ")</f>
        <v xml:space="preserve"> </v>
      </c>
      <c r="H7" s="112" t="str">
        <f>IFERROR(AVERAGEIFS(集計用!O:O,集計用!C:C,3,集計用!F:F,"男")," ")</f>
        <v xml:space="preserve"> </v>
      </c>
      <c r="I7" s="111" t="str">
        <f>IFERROR(AVERAGEIFS(集計用!Q:Q,集計用!C:C,3,集計用!F:F,"男")," ")</f>
        <v xml:space="preserve"> </v>
      </c>
      <c r="J7" s="111" t="str">
        <f>IFERROR(AVERAGEIFS(集計用!S:S,集計用!C:C,3,集計用!F:F,"男")," ")</f>
        <v xml:space="preserve"> </v>
      </c>
      <c r="K7" s="111" t="str">
        <f>IFERROR(AVERAGEIFS(集計用!U:U,集計用!C:C,3,集計用!F:F,"男")," ")</f>
        <v xml:space="preserve"> </v>
      </c>
      <c r="L7" s="111" t="str">
        <f>IFERROR(AVERAGEIFS(集計用!W:W,集計用!C:C,3,集計用!F:F,"男")," ")</f>
        <v xml:space="preserve"> </v>
      </c>
      <c r="M7" s="113" t="str">
        <f>IFERROR(AVERAGEIFS(集計用!Y:Y,集計用!C:C,3,集計用!F:F,"男")," ")</f>
        <v xml:space="preserve"> </v>
      </c>
      <c r="N7" s="45"/>
      <c r="O7" s="54"/>
    </row>
    <row r="8" spans="1:15" ht="39" customHeight="1">
      <c r="A8" s="147" t="s">
        <v>171</v>
      </c>
      <c r="B8" s="150" t="s">
        <v>168</v>
      </c>
      <c r="C8" s="151"/>
      <c r="D8" s="46" t="str">
        <f>IFERROR(AVERAGEIFS(集計用!G:G,集計用!C:C,1,集計用!F:F,"女")," ")</f>
        <v xml:space="preserve"> </v>
      </c>
      <c r="E8" s="46" t="str">
        <f>IFERROR(AVERAGEIFS(集計用!I:I,集計用!C:C,1,集計用!F:F,"女")," ")</f>
        <v xml:space="preserve"> </v>
      </c>
      <c r="F8" s="46" t="str">
        <f>IFERROR(AVERAGEIFS(集計用!K:K,集計用!C:C,1,集計用!F:F,"女")," ")</f>
        <v xml:space="preserve"> </v>
      </c>
      <c r="G8" s="46" t="str">
        <f>IFERROR(AVERAGEIFS(集計用!M:M,集計用!C:C,1,集計用!F:F,"女")," ")</f>
        <v xml:space="preserve"> </v>
      </c>
      <c r="H8" s="47" t="str">
        <f>IFERROR(AVERAGEIFS(集計用!O:O,集計用!C:C,1,集計用!F:F,"女")," ")</f>
        <v xml:space="preserve"> </v>
      </c>
      <c r="I8" s="46" t="str">
        <f>IFERROR(AVERAGEIFS(集計用!Q:Q,集計用!C:C,1,集計用!F:F,"女")," ")</f>
        <v xml:space="preserve"> </v>
      </c>
      <c r="J8" s="46" t="str">
        <f>IFERROR(AVERAGEIFS(集計用!S:S,集計用!C:C,1,集計用!F:F,"女")," ")</f>
        <v xml:space="preserve"> </v>
      </c>
      <c r="K8" s="46" t="str">
        <f>IFERROR(AVERAGEIFS(集計用!U:U,集計用!C:C,1,集計用!F:F,"女")," ")</f>
        <v xml:space="preserve"> </v>
      </c>
      <c r="L8" s="46" t="str">
        <f>IFERROR(AVERAGEIFS(集計用!W:W,集計用!C:C,1,集計用!F:F,"女")," ")</f>
        <v xml:space="preserve"> </v>
      </c>
      <c r="M8" s="48" t="str">
        <f>IFERROR(AVERAGEIFS(集計用!Y:Y,集計用!C:C,1,集計用!F:F,"女")," ")</f>
        <v xml:space="preserve"> </v>
      </c>
      <c r="N8" s="45"/>
    </row>
    <row r="9" spans="1:15" ht="39" customHeight="1">
      <c r="A9" s="148"/>
      <c r="B9" s="152" t="s">
        <v>169</v>
      </c>
      <c r="C9" s="153"/>
      <c r="D9" s="114" t="str">
        <f>IFERROR(AVERAGEIFS(集計用!G:G,集計用!C:C,2,集計用!F:F,"女")," ")</f>
        <v xml:space="preserve"> </v>
      </c>
      <c r="E9" s="114" t="str">
        <f>IFERROR(AVERAGEIFS(集計用!I:I,集計用!C:C,2,集計用!F:F,"女")," ")</f>
        <v xml:space="preserve"> </v>
      </c>
      <c r="F9" s="114" t="str">
        <f>IFERROR(AVERAGEIFS(集計用!K:K,集計用!C:C,2,集計用!F:F,"女")," ")</f>
        <v xml:space="preserve"> </v>
      </c>
      <c r="G9" s="114" t="str">
        <f>IFERROR(AVERAGEIFS(集計用!M:M,集計用!C:C,2,集計用!F:F,"女")," ")</f>
        <v xml:space="preserve"> </v>
      </c>
      <c r="H9" s="115" t="str">
        <f>IFERROR(AVERAGEIFS(集計用!O:O,集計用!C:C,2,集計用!F:F,"女")," ")</f>
        <v xml:space="preserve"> </v>
      </c>
      <c r="I9" s="114" t="str">
        <f>IFERROR(AVERAGEIFS(集計用!Q:Q,集計用!C:C,2,集計用!F:F,"女")," ")</f>
        <v xml:space="preserve"> </v>
      </c>
      <c r="J9" s="114" t="str">
        <f>IFERROR(AVERAGEIFS(集計用!S:S,集計用!C:C,2,集計用!F:F,"女")," ")</f>
        <v xml:space="preserve"> </v>
      </c>
      <c r="K9" s="114" t="str">
        <f>IFERROR(AVERAGEIFS(集計用!U:U,集計用!C:C,2,集計用!F:F,"女")," ")</f>
        <v xml:space="preserve"> </v>
      </c>
      <c r="L9" s="114" t="str">
        <f>IFERROR(AVERAGEIFS(集計用!W:W,集計用!C:C,2,集計用!F:F,"女")," ")</f>
        <v xml:space="preserve"> </v>
      </c>
      <c r="M9" s="116" t="str">
        <f>IFERROR(AVERAGEIFS(集計用!Y:Y,集計用!C:C,2,集計用!F:F,"女")," ")</f>
        <v xml:space="preserve"> </v>
      </c>
    </row>
    <row r="10" spans="1:15" ht="39" customHeight="1" thickBot="1">
      <c r="A10" s="149"/>
      <c r="B10" s="154" t="s">
        <v>170</v>
      </c>
      <c r="C10" s="155"/>
      <c r="D10" s="51" t="str">
        <f>IFERROR(AVERAGEIFS(集計用!G:G,集計用!C:C,3,集計用!F:F,"女")," ")</f>
        <v xml:space="preserve"> </v>
      </c>
      <c r="E10" s="51" t="str">
        <f>IFERROR(AVERAGEIFS(集計用!I:I,集計用!C:C,3,集計用!F:F,"女")," ")</f>
        <v xml:space="preserve"> </v>
      </c>
      <c r="F10" s="51" t="str">
        <f>IFERROR(AVERAGEIFS(集計用!K:K,集計用!C:C,3,集計用!F:F,"女")," ")</f>
        <v xml:space="preserve"> </v>
      </c>
      <c r="G10" s="51" t="str">
        <f>IFERROR(AVERAGEIFS(集計用!M:M,集計用!C:C,3,集計用!F:F,"女")," ")</f>
        <v xml:space="preserve"> </v>
      </c>
      <c r="H10" s="52" t="str">
        <f>IFERROR(AVERAGEIFS(集計用!O:O,集計用!C:C,3,集計用!F:F,"女")," ")</f>
        <v xml:space="preserve"> </v>
      </c>
      <c r="I10" s="51" t="str">
        <f>IFERROR(AVERAGEIFS(集計用!Q:Q,集計用!C:C,3,集計用!F:F,"女")," ")</f>
        <v xml:space="preserve"> </v>
      </c>
      <c r="J10" s="51" t="str">
        <f>IFERROR(AVERAGEIFS(集計用!S:S,集計用!C:C,3,集計用!F:F,"女")," ")</f>
        <v xml:space="preserve"> </v>
      </c>
      <c r="K10" s="51" t="str">
        <f>IFERROR(AVERAGEIFS(集計用!U:U,集計用!C:C,3,集計用!F:F,"女")," ")</f>
        <v xml:space="preserve"> </v>
      </c>
      <c r="L10" s="51" t="str">
        <f>IFERROR(AVERAGEIFS(集計用!W:W,集計用!C:C,3,集計用!F:F,"女")," ")</f>
        <v xml:space="preserve"> </v>
      </c>
      <c r="M10" s="53" t="str">
        <f>IFERROR(AVERAGEIFS(集計用!Y:Y,集計用!C:C,3,集計用!F:F,"女")," ")</f>
        <v xml:space="preserve"> </v>
      </c>
    </row>
  </sheetData>
  <mergeCells count="9">
    <mergeCell ref="A8:A10"/>
    <mergeCell ref="B8:C8"/>
    <mergeCell ref="B9:C9"/>
    <mergeCell ref="B10:C10"/>
    <mergeCell ref="A3:A4"/>
    <mergeCell ref="A5:A7"/>
    <mergeCell ref="B5:C5"/>
    <mergeCell ref="B6:C6"/>
    <mergeCell ref="B7:C7"/>
  </mergeCells>
  <phoneticPr fontId="3"/>
  <printOptions horizontalCentered="1" verticalCentered="1"/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FD09-EFE5-4D1E-98F4-A7E067ED7106}">
  <dimension ref="A1:R33"/>
  <sheetViews>
    <sheetView zoomScale="53" zoomScaleNormal="53" workbookViewId="0"/>
  </sheetViews>
  <sheetFormatPr defaultRowHeight="18"/>
  <sheetData>
    <row r="1" spans="1:18">
      <c r="A1" s="16" t="s">
        <v>72</v>
      </c>
    </row>
    <row r="2" spans="1:18">
      <c r="A2" s="2" t="s">
        <v>20</v>
      </c>
      <c r="B2" s="3" t="s">
        <v>28</v>
      </c>
      <c r="C2" s="4" t="s">
        <v>73</v>
      </c>
      <c r="D2" s="3" t="s">
        <v>28</v>
      </c>
      <c r="E2" s="4" t="s">
        <v>74</v>
      </c>
      <c r="F2" s="3" t="s">
        <v>28</v>
      </c>
      <c r="G2" s="4" t="s">
        <v>75</v>
      </c>
      <c r="H2" s="3" t="s">
        <v>28</v>
      </c>
      <c r="I2" s="4" t="s">
        <v>25</v>
      </c>
      <c r="J2" s="5" t="s">
        <v>28</v>
      </c>
      <c r="K2" s="2" t="s">
        <v>76</v>
      </c>
      <c r="L2" s="3" t="s">
        <v>28</v>
      </c>
      <c r="M2" s="4" t="s">
        <v>77</v>
      </c>
      <c r="N2" s="3" t="s">
        <v>28</v>
      </c>
      <c r="O2" s="4" t="s">
        <v>78</v>
      </c>
      <c r="P2" s="3" t="s">
        <v>28</v>
      </c>
      <c r="Q2" s="4" t="s">
        <v>79</v>
      </c>
      <c r="R2" s="3" t="s">
        <v>28</v>
      </c>
    </row>
    <row r="3" spans="1:18">
      <c r="A3" s="6">
        <v>0</v>
      </c>
      <c r="B3" s="7">
        <v>1</v>
      </c>
      <c r="C3" s="8">
        <v>0</v>
      </c>
      <c r="D3" s="7">
        <v>1</v>
      </c>
      <c r="E3" s="8">
        <v>0</v>
      </c>
      <c r="F3" s="7">
        <v>1</v>
      </c>
      <c r="G3" s="8">
        <v>0</v>
      </c>
      <c r="H3" s="7">
        <v>1</v>
      </c>
      <c r="I3" s="8">
        <v>1</v>
      </c>
      <c r="J3" s="9">
        <v>10</v>
      </c>
      <c r="K3" s="6">
        <v>0</v>
      </c>
      <c r="L3" s="7">
        <v>1</v>
      </c>
      <c r="M3" s="8">
        <v>1</v>
      </c>
      <c r="N3" s="7">
        <v>10</v>
      </c>
      <c r="O3" s="8">
        <v>0</v>
      </c>
      <c r="P3" s="7">
        <v>1</v>
      </c>
      <c r="Q3" s="8">
        <v>0</v>
      </c>
      <c r="R3" s="7">
        <v>1</v>
      </c>
    </row>
    <row r="4" spans="1:18">
      <c r="A4" s="6">
        <v>18</v>
      </c>
      <c r="B4" s="7">
        <v>2</v>
      </c>
      <c r="C4" s="8">
        <v>13</v>
      </c>
      <c r="D4" s="7">
        <v>2</v>
      </c>
      <c r="E4" s="8">
        <v>21</v>
      </c>
      <c r="F4" s="7">
        <v>2</v>
      </c>
      <c r="G4" s="8">
        <v>30</v>
      </c>
      <c r="H4" s="7">
        <v>2</v>
      </c>
      <c r="I4" s="8">
        <v>300</v>
      </c>
      <c r="J4" s="9">
        <v>9</v>
      </c>
      <c r="K4" s="6">
        <v>26</v>
      </c>
      <c r="L4" s="7">
        <v>2</v>
      </c>
      <c r="M4" s="8">
        <v>6.7</v>
      </c>
      <c r="N4" s="7">
        <v>9</v>
      </c>
      <c r="O4" s="8">
        <v>150</v>
      </c>
      <c r="P4" s="7">
        <v>2</v>
      </c>
      <c r="Q4" s="8">
        <v>13</v>
      </c>
      <c r="R4" s="7">
        <v>2</v>
      </c>
    </row>
    <row r="5" spans="1:18">
      <c r="A5" s="6">
        <v>23</v>
      </c>
      <c r="B5" s="7">
        <v>3</v>
      </c>
      <c r="C5" s="8">
        <v>16</v>
      </c>
      <c r="D5" s="7">
        <v>3</v>
      </c>
      <c r="E5" s="8">
        <v>28</v>
      </c>
      <c r="F5" s="7">
        <v>3</v>
      </c>
      <c r="G5" s="8">
        <v>37</v>
      </c>
      <c r="H5" s="7">
        <v>3</v>
      </c>
      <c r="I5" s="8">
        <v>317</v>
      </c>
      <c r="J5" s="9">
        <v>8</v>
      </c>
      <c r="K5" s="6">
        <v>37</v>
      </c>
      <c r="L5" s="7">
        <v>3</v>
      </c>
      <c r="M5" s="8">
        <v>6.9</v>
      </c>
      <c r="N5" s="7">
        <v>8</v>
      </c>
      <c r="O5" s="8">
        <v>170</v>
      </c>
      <c r="P5" s="7">
        <v>3</v>
      </c>
      <c r="Q5" s="8">
        <v>16</v>
      </c>
      <c r="R5" s="7">
        <v>3</v>
      </c>
    </row>
    <row r="6" spans="1:18">
      <c r="A6" s="6">
        <v>28</v>
      </c>
      <c r="B6" s="7">
        <v>4</v>
      </c>
      <c r="C6" s="8">
        <v>19</v>
      </c>
      <c r="D6" s="7">
        <v>4</v>
      </c>
      <c r="E6" s="8">
        <v>33</v>
      </c>
      <c r="F6" s="7">
        <v>4</v>
      </c>
      <c r="G6" s="8">
        <v>41</v>
      </c>
      <c r="H6" s="7">
        <v>4</v>
      </c>
      <c r="I6" s="8">
        <v>334</v>
      </c>
      <c r="J6" s="9">
        <v>7</v>
      </c>
      <c r="K6" s="6">
        <v>51</v>
      </c>
      <c r="L6" s="7">
        <v>4</v>
      </c>
      <c r="M6" s="8">
        <v>7.1</v>
      </c>
      <c r="N6" s="7">
        <v>7</v>
      </c>
      <c r="O6" s="8">
        <v>188</v>
      </c>
      <c r="P6" s="7">
        <v>4</v>
      </c>
      <c r="Q6" s="8">
        <v>19</v>
      </c>
      <c r="R6" s="7">
        <v>4</v>
      </c>
    </row>
    <row r="7" spans="1:18">
      <c r="A7" s="6">
        <v>33</v>
      </c>
      <c r="B7" s="7">
        <v>5</v>
      </c>
      <c r="C7" s="8">
        <v>22</v>
      </c>
      <c r="D7" s="7">
        <v>5</v>
      </c>
      <c r="E7" s="8">
        <v>39</v>
      </c>
      <c r="F7" s="7">
        <v>5</v>
      </c>
      <c r="G7" s="8">
        <v>45</v>
      </c>
      <c r="H7" s="7">
        <v>5</v>
      </c>
      <c r="I7" s="8">
        <v>356</v>
      </c>
      <c r="J7" s="9">
        <v>6</v>
      </c>
      <c r="K7" s="6">
        <v>63</v>
      </c>
      <c r="L7" s="7">
        <v>5</v>
      </c>
      <c r="M7" s="8">
        <v>7.3</v>
      </c>
      <c r="N7" s="7">
        <v>6</v>
      </c>
      <c r="O7" s="8">
        <v>203</v>
      </c>
      <c r="P7" s="7">
        <v>5</v>
      </c>
      <c r="Q7" s="8">
        <v>22</v>
      </c>
      <c r="R7" s="7">
        <v>5</v>
      </c>
    </row>
    <row r="8" spans="1:18">
      <c r="A8" s="6">
        <v>38</v>
      </c>
      <c r="B8" s="7">
        <v>6</v>
      </c>
      <c r="C8" s="8">
        <v>25</v>
      </c>
      <c r="D8" s="7">
        <v>6</v>
      </c>
      <c r="E8" s="8">
        <v>44</v>
      </c>
      <c r="F8" s="7">
        <v>6</v>
      </c>
      <c r="G8" s="8">
        <v>49</v>
      </c>
      <c r="H8" s="7">
        <v>6</v>
      </c>
      <c r="I8" s="8">
        <v>383</v>
      </c>
      <c r="J8" s="9">
        <v>5</v>
      </c>
      <c r="K8" s="6">
        <v>76</v>
      </c>
      <c r="L8" s="7">
        <v>6</v>
      </c>
      <c r="M8" s="8">
        <v>7.6</v>
      </c>
      <c r="N8" s="7">
        <v>5</v>
      </c>
      <c r="O8" s="8">
        <v>218</v>
      </c>
      <c r="P8" s="7">
        <v>6</v>
      </c>
      <c r="Q8" s="8">
        <v>25</v>
      </c>
      <c r="R8" s="7">
        <v>6</v>
      </c>
    </row>
    <row r="9" spans="1:18">
      <c r="A9" s="6">
        <v>43</v>
      </c>
      <c r="B9" s="7">
        <v>7</v>
      </c>
      <c r="C9" s="8">
        <v>27</v>
      </c>
      <c r="D9" s="7">
        <v>7</v>
      </c>
      <c r="E9" s="8">
        <v>49</v>
      </c>
      <c r="F9" s="7">
        <v>7</v>
      </c>
      <c r="G9" s="8">
        <v>53</v>
      </c>
      <c r="H9" s="7">
        <v>7</v>
      </c>
      <c r="I9" s="8">
        <v>411</v>
      </c>
      <c r="J9" s="9">
        <v>4</v>
      </c>
      <c r="K9" s="6">
        <v>90</v>
      </c>
      <c r="L9" s="7">
        <v>7</v>
      </c>
      <c r="M9" s="8">
        <v>8</v>
      </c>
      <c r="N9" s="7">
        <v>4</v>
      </c>
      <c r="O9" s="8">
        <v>230</v>
      </c>
      <c r="P9" s="7">
        <v>7</v>
      </c>
      <c r="Q9" s="8">
        <v>28</v>
      </c>
      <c r="R9" s="7">
        <v>7</v>
      </c>
    </row>
    <row r="10" spans="1:18">
      <c r="A10" s="6">
        <v>47</v>
      </c>
      <c r="B10" s="7">
        <v>8</v>
      </c>
      <c r="C10" s="8">
        <v>30</v>
      </c>
      <c r="D10" s="7">
        <v>8</v>
      </c>
      <c r="E10" s="8">
        <v>53</v>
      </c>
      <c r="F10" s="7">
        <v>8</v>
      </c>
      <c r="G10" s="8">
        <v>56</v>
      </c>
      <c r="H10" s="7">
        <v>8</v>
      </c>
      <c r="I10" s="8">
        <v>451</v>
      </c>
      <c r="J10" s="9">
        <v>3</v>
      </c>
      <c r="K10" s="6">
        <v>102</v>
      </c>
      <c r="L10" s="7">
        <v>8</v>
      </c>
      <c r="M10" s="8">
        <v>8.5</v>
      </c>
      <c r="N10" s="7">
        <v>3</v>
      </c>
      <c r="O10" s="8">
        <v>242</v>
      </c>
      <c r="P10" s="7">
        <v>8</v>
      </c>
      <c r="Q10" s="8">
        <v>31</v>
      </c>
      <c r="R10" s="7">
        <v>8</v>
      </c>
    </row>
    <row r="11" spans="1:18">
      <c r="A11" s="6">
        <v>51</v>
      </c>
      <c r="B11" s="7">
        <v>9</v>
      </c>
      <c r="C11" s="8">
        <v>33</v>
      </c>
      <c r="D11" s="7">
        <v>9</v>
      </c>
      <c r="E11" s="8">
        <v>58</v>
      </c>
      <c r="F11" s="7">
        <v>9</v>
      </c>
      <c r="G11" s="8">
        <v>60</v>
      </c>
      <c r="H11" s="7">
        <v>9</v>
      </c>
      <c r="I11" s="8">
        <v>500</v>
      </c>
      <c r="J11" s="9">
        <v>2</v>
      </c>
      <c r="K11" s="6">
        <v>113</v>
      </c>
      <c r="L11" s="7">
        <v>9</v>
      </c>
      <c r="M11" s="8">
        <v>9.1</v>
      </c>
      <c r="N11" s="7">
        <v>2</v>
      </c>
      <c r="O11" s="8">
        <v>254</v>
      </c>
      <c r="P11" s="7">
        <v>9</v>
      </c>
      <c r="Q11" s="8">
        <v>34</v>
      </c>
      <c r="R11" s="7">
        <v>9</v>
      </c>
    </row>
    <row r="12" spans="1:18">
      <c r="A12" s="10">
        <v>56</v>
      </c>
      <c r="B12" s="11">
        <v>10</v>
      </c>
      <c r="C12" s="12">
        <v>35</v>
      </c>
      <c r="D12" s="11">
        <v>10</v>
      </c>
      <c r="E12" s="12">
        <v>64</v>
      </c>
      <c r="F12" s="11">
        <v>10</v>
      </c>
      <c r="G12" s="12">
        <v>63</v>
      </c>
      <c r="H12" s="11">
        <v>10</v>
      </c>
      <c r="I12" s="12">
        <v>561</v>
      </c>
      <c r="J12" s="13">
        <v>1</v>
      </c>
      <c r="K12" s="10">
        <v>125</v>
      </c>
      <c r="L12" s="11">
        <v>10</v>
      </c>
      <c r="M12" s="12">
        <v>9.8000000000000007</v>
      </c>
      <c r="N12" s="11">
        <v>1</v>
      </c>
      <c r="O12" s="12">
        <v>265</v>
      </c>
      <c r="P12" s="11">
        <v>10</v>
      </c>
      <c r="Q12" s="12">
        <v>37</v>
      </c>
      <c r="R12" s="11">
        <v>10</v>
      </c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>
      <c r="A15" s="15" t="s">
        <v>80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2" t="s">
        <v>20</v>
      </c>
      <c r="B16" s="3" t="s">
        <v>28</v>
      </c>
      <c r="C16" s="4" t="s">
        <v>73</v>
      </c>
      <c r="D16" s="3" t="s">
        <v>28</v>
      </c>
      <c r="E16" s="4" t="s">
        <v>74</v>
      </c>
      <c r="F16" s="3" t="s">
        <v>28</v>
      </c>
      <c r="G16" s="4" t="s">
        <v>75</v>
      </c>
      <c r="H16" s="3" t="s">
        <v>28</v>
      </c>
      <c r="I16" s="4" t="s">
        <v>25</v>
      </c>
      <c r="J16" s="5" t="s">
        <v>28</v>
      </c>
      <c r="K16" s="2" t="s">
        <v>76</v>
      </c>
      <c r="L16" s="3" t="s">
        <v>28</v>
      </c>
      <c r="M16" s="4" t="s">
        <v>77</v>
      </c>
      <c r="N16" s="3" t="s">
        <v>28</v>
      </c>
      <c r="O16" s="4" t="s">
        <v>78</v>
      </c>
      <c r="P16" s="3" t="s">
        <v>28</v>
      </c>
      <c r="Q16" s="4" t="s">
        <v>79</v>
      </c>
      <c r="R16" s="3" t="s">
        <v>28</v>
      </c>
    </row>
    <row r="17" spans="1:18">
      <c r="A17" s="6">
        <v>0</v>
      </c>
      <c r="B17" s="7">
        <v>1</v>
      </c>
      <c r="C17" s="8">
        <v>0</v>
      </c>
      <c r="D17" s="7">
        <v>1</v>
      </c>
      <c r="E17" s="8">
        <v>0</v>
      </c>
      <c r="F17" s="7">
        <v>1</v>
      </c>
      <c r="G17" s="8">
        <v>0</v>
      </c>
      <c r="H17" s="7">
        <v>1</v>
      </c>
      <c r="I17" s="8">
        <v>1</v>
      </c>
      <c r="J17" s="9">
        <v>10</v>
      </c>
      <c r="K17" s="6">
        <v>0</v>
      </c>
      <c r="L17" s="7">
        <v>1</v>
      </c>
      <c r="M17" s="8">
        <v>1</v>
      </c>
      <c r="N17" s="7">
        <v>10</v>
      </c>
      <c r="O17" s="8">
        <v>0</v>
      </c>
      <c r="P17" s="7">
        <v>1</v>
      </c>
      <c r="Q17" s="8">
        <v>0</v>
      </c>
      <c r="R17" s="7">
        <v>1</v>
      </c>
    </row>
    <row r="18" spans="1:18">
      <c r="A18" s="6">
        <v>14</v>
      </c>
      <c r="B18" s="7">
        <v>2</v>
      </c>
      <c r="C18" s="8">
        <v>8</v>
      </c>
      <c r="D18" s="7">
        <v>2</v>
      </c>
      <c r="E18" s="8">
        <v>23</v>
      </c>
      <c r="F18" s="7">
        <v>2</v>
      </c>
      <c r="G18" s="8">
        <v>27</v>
      </c>
      <c r="H18" s="7">
        <v>2</v>
      </c>
      <c r="I18" s="8">
        <v>230</v>
      </c>
      <c r="J18" s="9">
        <v>9</v>
      </c>
      <c r="K18" s="6">
        <v>15</v>
      </c>
      <c r="L18" s="7">
        <v>2</v>
      </c>
      <c r="M18" s="8">
        <v>7.8</v>
      </c>
      <c r="N18" s="7">
        <v>9</v>
      </c>
      <c r="O18" s="8">
        <v>118</v>
      </c>
      <c r="P18" s="7">
        <v>2</v>
      </c>
      <c r="Q18" s="8">
        <v>8</v>
      </c>
      <c r="R18" s="7">
        <v>2</v>
      </c>
    </row>
    <row r="19" spans="1:18">
      <c r="A19" s="6">
        <v>17</v>
      </c>
      <c r="B19" s="7">
        <v>3</v>
      </c>
      <c r="C19" s="8">
        <v>11</v>
      </c>
      <c r="D19" s="7">
        <v>3</v>
      </c>
      <c r="E19" s="8">
        <v>30</v>
      </c>
      <c r="F19" s="7">
        <v>3</v>
      </c>
      <c r="G19" s="8">
        <v>32</v>
      </c>
      <c r="H19" s="7">
        <v>3</v>
      </c>
      <c r="I19" s="8">
        <v>243</v>
      </c>
      <c r="J19" s="9">
        <v>8</v>
      </c>
      <c r="K19" s="6">
        <v>21</v>
      </c>
      <c r="L19" s="7">
        <v>3</v>
      </c>
      <c r="M19" s="8">
        <v>8.1</v>
      </c>
      <c r="N19" s="7">
        <v>8</v>
      </c>
      <c r="O19" s="8">
        <v>132</v>
      </c>
      <c r="P19" s="7">
        <v>3</v>
      </c>
      <c r="Q19" s="8">
        <v>10</v>
      </c>
      <c r="R19" s="7">
        <v>3</v>
      </c>
    </row>
    <row r="20" spans="1:18">
      <c r="A20" s="6">
        <v>20</v>
      </c>
      <c r="B20" s="7">
        <v>4</v>
      </c>
      <c r="C20" s="8">
        <v>13</v>
      </c>
      <c r="D20" s="7">
        <v>4</v>
      </c>
      <c r="E20" s="8">
        <v>35</v>
      </c>
      <c r="F20" s="7">
        <v>4</v>
      </c>
      <c r="G20" s="8">
        <v>36</v>
      </c>
      <c r="H20" s="7">
        <v>4</v>
      </c>
      <c r="I20" s="8">
        <v>260</v>
      </c>
      <c r="J20" s="9">
        <v>7</v>
      </c>
      <c r="K20" s="6">
        <v>27</v>
      </c>
      <c r="L20" s="7">
        <v>4</v>
      </c>
      <c r="M20" s="8">
        <v>8.4</v>
      </c>
      <c r="N20" s="7">
        <v>7</v>
      </c>
      <c r="O20" s="8">
        <v>145</v>
      </c>
      <c r="P20" s="7">
        <v>4</v>
      </c>
      <c r="Q20" s="8">
        <v>11</v>
      </c>
      <c r="R20" s="7">
        <v>4</v>
      </c>
    </row>
    <row r="21" spans="1:18">
      <c r="A21" s="6">
        <v>23</v>
      </c>
      <c r="B21" s="7">
        <v>5</v>
      </c>
      <c r="C21" s="8">
        <v>15</v>
      </c>
      <c r="D21" s="7">
        <v>5</v>
      </c>
      <c r="E21" s="8">
        <v>40</v>
      </c>
      <c r="F21" s="7">
        <v>5</v>
      </c>
      <c r="G21" s="8">
        <v>39</v>
      </c>
      <c r="H21" s="7">
        <v>5</v>
      </c>
      <c r="I21" s="8">
        <v>278</v>
      </c>
      <c r="J21" s="9">
        <v>6</v>
      </c>
      <c r="K21" s="6">
        <v>35</v>
      </c>
      <c r="L21" s="7">
        <v>5</v>
      </c>
      <c r="M21" s="8">
        <v>8.6999999999999993</v>
      </c>
      <c r="N21" s="7">
        <v>6</v>
      </c>
      <c r="O21" s="8">
        <v>157</v>
      </c>
      <c r="P21" s="7">
        <v>5</v>
      </c>
      <c r="Q21" s="8">
        <v>12</v>
      </c>
      <c r="R21" s="7">
        <v>5</v>
      </c>
    </row>
    <row r="22" spans="1:18">
      <c r="A22" s="6">
        <v>25</v>
      </c>
      <c r="B22" s="7">
        <v>6</v>
      </c>
      <c r="C22" s="8">
        <v>18</v>
      </c>
      <c r="D22" s="7">
        <v>6</v>
      </c>
      <c r="E22" s="8">
        <v>45</v>
      </c>
      <c r="F22" s="7">
        <v>6</v>
      </c>
      <c r="G22" s="8">
        <v>42</v>
      </c>
      <c r="H22" s="7">
        <v>6</v>
      </c>
      <c r="I22" s="8">
        <v>297</v>
      </c>
      <c r="J22" s="9">
        <v>5</v>
      </c>
      <c r="K22" s="6">
        <v>44</v>
      </c>
      <c r="L22" s="7">
        <v>6</v>
      </c>
      <c r="M22" s="8">
        <v>9</v>
      </c>
      <c r="N22" s="7">
        <v>5</v>
      </c>
      <c r="O22" s="8">
        <v>168</v>
      </c>
      <c r="P22" s="7">
        <v>6</v>
      </c>
      <c r="Q22" s="8">
        <v>14</v>
      </c>
      <c r="R22" s="7">
        <v>6</v>
      </c>
    </row>
    <row r="23" spans="1:18">
      <c r="A23" s="6">
        <v>28</v>
      </c>
      <c r="B23" s="7">
        <v>7</v>
      </c>
      <c r="C23" s="8">
        <v>20</v>
      </c>
      <c r="D23" s="7">
        <v>7</v>
      </c>
      <c r="E23" s="8">
        <v>50</v>
      </c>
      <c r="F23" s="7">
        <v>7</v>
      </c>
      <c r="G23" s="8">
        <v>45</v>
      </c>
      <c r="H23" s="7">
        <v>7</v>
      </c>
      <c r="I23" s="8">
        <v>319</v>
      </c>
      <c r="J23" s="9">
        <v>4</v>
      </c>
      <c r="K23" s="6">
        <v>54</v>
      </c>
      <c r="L23" s="7">
        <v>7</v>
      </c>
      <c r="M23" s="8">
        <v>9.4</v>
      </c>
      <c r="N23" s="7">
        <v>4</v>
      </c>
      <c r="O23" s="8">
        <v>179</v>
      </c>
      <c r="P23" s="7">
        <v>7</v>
      </c>
      <c r="Q23" s="8">
        <v>16</v>
      </c>
      <c r="R23" s="7">
        <v>7</v>
      </c>
    </row>
    <row r="24" spans="1:18">
      <c r="A24" s="6">
        <v>30</v>
      </c>
      <c r="B24" s="7">
        <v>8</v>
      </c>
      <c r="C24" s="8">
        <v>23</v>
      </c>
      <c r="D24" s="7">
        <v>8</v>
      </c>
      <c r="E24" s="8">
        <v>54</v>
      </c>
      <c r="F24" s="7">
        <v>8</v>
      </c>
      <c r="G24" s="8">
        <v>48</v>
      </c>
      <c r="H24" s="7">
        <v>8</v>
      </c>
      <c r="I24" s="8">
        <v>343</v>
      </c>
      <c r="J24" s="9">
        <v>3</v>
      </c>
      <c r="K24" s="6">
        <v>64</v>
      </c>
      <c r="L24" s="7">
        <v>8</v>
      </c>
      <c r="M24" s="8">
        <v>9.9</v>
      </c>
      <c r="N24" s="7">
        <v>3</v>
      </c>
      <c r="O24" s="8">
        <v>190</v>
      </c>
      <c r="P24" s="7">
        <v>8</v>
      </c>
      <c r="Q24" s="8">
        <v>18</v>
      </c>
      <c r="R24" s="7">
        <v>8</v>
      </c>
    </row>
    <row r="25" spans="1:18">
      <c r="A25" s="6">
        <v>33</v>
      </c>
      <c r="B25" s="7">
        <v>9</v>
      </c>
      <c r="C25" s="8">
        <v>26</v>
      </c>
      <c r="D25" s="7">
        <v>9</v>
      </c>
      <c r="E25" s="8">
        <v>58</v>
      </c>
      <c r="F25" s="7">
        <v>9</v>
      </c>
      <c r="G25" s="8">
        <v>50</v>
      </c>
      <c r="H25" s="7">
        <v>9</v>
      </c>
      <c r="I25" s="8">
        <v>375</v>
      </c>
      <c r="J25" s="9">
        <v>2</v>
      </c>
      <c r="K25" s="6">
        <v>76</v>
      </c>
      <c r="L25" s="7">
        <v>9</v>
      </c>
      <c r="M25" s="8">
        <v>10.4</v>
      </c>
      <c r="N25" s="7">
        <v>2</v>
      </c>
      <c r="O25" s="8">
        <v>200</v>
      </c>
      <c r="P25" s="7">
        <v>9</v>
      </c>
      <c r="Q25" s="8">
        <v>20</v>
      </c>
      <c r="R25" s="7">
        <v>9</v>
      </c>
    </row>
    <row r="26" spans="1:18">
      <c r="A26" s="10">
        <v>36</v>
      </c>
      <c r="B26" s="11">
        <v>10</v>
      </c>
      <c r="C26" s="12">
        <v>29</v>
      </c>
      <c r="D26" s="11">
        <v>10</v>
      </c>
      <c r="E26" s="12">
        <v>63</v>
      </c>
      <c r="F26" s="11">
        <v>10</v>
      </c>
      <c r="G26" s="12">
        <v>53</v>
      </c>
      <c r="H26" s="11">
        <v>10</v>
      </c>
      <c r="I26" s="12">
        <v>418</v>
      </c>
      <c r="J26" s="13">
        <v>1</v>
      </c>
      <c r="K26" s="10">
        <v>88</v>
      </c>
      <c r="L26" s="11">
        <v>10</v>
      </c>
      <c r="M26" s="12">
        <v>11.3</v>
      </c>
      <c r="N26" s="11">
        <v>1</v>
      </c>
      <c r="O26" s="12">
        <v>210</v>
      </c>
      <c r="P26" s="11">
        <v>10</v>
      </c>
      <c r="Q26" s="12">
        <v>23</v>
      </c>
      <c r="R26" s="11">
        <v>10</v>
      </c>
    </row>
    <row r="28" spans="1:18">
      <c r="A28" s="18" t="s">
        <v>81</v>
      </c>
      <c r="B28" s="17">
        <v>12</v>
      </c>
      <c r="C28" s="5">
        <v>13</v>
      </c>
      <c r="D28" s="3">
        <v>14</v>
      </c>
    </row>
    <row r="29" spans="1:18">
      <c r="A29" s="9" t="s">
        <v>82</v>
      </c>
      <c r="B29" s="19">
        <v>0</v>
      </c>
      <c r="C29" s="9">
        <v>0</v>
      </c>
      <c r="D29" s="7">
        <v>0</v>
      </c>
    </row>
    <row r="30" spans="1:18">
      <c r="A30" s="9" t="s">
        <v>83</v>
      </c>
      <c r="B30" s="19">
        <v>22</v>
      </c>
      <c r="C30" s="9">
        <v>27</v>
      </c>
      <c r="D30" s="7">
        <v>31</v>
      </c>
    </row>
    <row r="31" spans="1:18">
      <c r="A31" s="9" t="s">
        <v>84</v>
      </c>
      <c r="B31" s="19">
        <v>32</v>
      </c>
      <c r="C31" s="9">
        <v>37</v>
      </c>
      <c r="D31" s="7">
        <v>41</v>
      </c>
    </row>
    <row r="32" spans="1:18">
      <c r="A32" s="9" t="s">
        <v>85</v>
      </c>
      <c r="B32" s="19">
        <v>41</v>
      </c>
      <c r="C32" s="9">
        <v>47</v>
      </c>
      <c r="D32" s="7">
        <v>51</v>
      </c>
    </row>
    <row r="33" spans="1:4">
      <c r="A33" s="13" t="s">
        <v>86</v>
      </c>
      <c r="B33" s="20">
        <v>51</v>
      </c>
      <c r="C33" s="13">
        <v>57</v>
      </c>
      <c r="D33" s="11">
        <v>60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3079-214D-4A7E-B4BC-ED4B9D085CA1}">
  <sheetPr>
    <tabColor theme="4" tint="0.79998168889431442"/>
  </sheetPr>
  <dimension ref="A3:T23"/>
  <sheetViews>
    <sheetView zoomScale="58" zoomScaleNormal="58" workbookViewId="0">
      <selection activeCell="J24" sqref="J24"/>
    </sheetView>
  </sheetViews>
  <sheetFormatPr defaultRowHeight="18"/>
  <cols>
    <col min="1" max="9" width="4" customWidth="1"/>
    <col min="10" max="11" width="6.6640625" customWidth="1"/>
    <col min="12" max="13" width="3.1640625" customWidth="1"/>
    <col min="14" max="14" width="5" customWidth="1"/>
    <col min="15" max="20" width="3.1640625" customWidth="1"/>
  </cols>
  <sheetData>
    <row r="3" spans="1:20">
      <c r="A3" s="170" t="s">
        <v>98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1:20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>
      <c r="A5" s="32"/>
      <c r="B5" s="33"/>
      <c r="C5" s="33"/>
      <c r="D5" s="33"/>
      <c r="E5" s="33"/>
      <c r="F5" s="33"/>
      <c r="G5" s="171"/>
      <c r="H5" s="171"/>
      <c r="I5" s="33"/>
      <c r="J5" s="33"/>
      <c r="K5" s="33"/>
      <c r="L5" s="33"/>
      <c r="M5" s="33"/>
      <c r="N5" s="33" t="s">
        <v>99</v>
      </c>
      <c r="O5" s="33">
        <v>7</v>
      </c>
      <c r="P5" s="33" t="s">
        <v>100</v>
      </c>
      <c r="Q5" s="34"/>
      <c r="R5" s="33" t="s">
        <v>101</v>
      </c>
      <c r="S5" s="34"/>
      <c r="T5" s="35" t="s">
        <v>102</v>
      </c>
    </row>
    <row r="6" spans="1:20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>
      <c r="A7" s="36" t="s">
        <v>103</v>
      </c>
      <c r="B7" s="37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>
      <c r="A9" s="32"/>
      <c r="B9" s="33"/>
      <c r="C9" s="33"/>
      <c r="D9" s="33"/>
      <c r="E9" s="33"/>
      <c r="F9" s="33"/>
      <c r="G9" s="33"/>
      <c r="J9" s="172" t="s">
        <v>104</v>
      </c>
      <c r="K9" s="172"/>
      <c r="L9" s="173" t="s">
        <v>149</v>
      </c>
      <c r="M9" s="173"/>
      <c r="N9" s="173"/>
      <c r="O9" s="173"/>
      <c r="P9" s="173"/>
      <c r="Q9" s="173"/>
      <c r="R9" s="173"/>
      <c r="S9" s="173"/>
      <c r="T9" s="173"/>
    </row>
    <row r="10" spans="1:20">
      <c r="A10" s="32"/>
      <c r="B10" s="33"/>
      <c r="C10" s="33"/>
      <c r="D10" s="33"/>
      <c r="E10" s="33"/>
      <c r="F10" s="33"/>
      <c r="G10" s="33"/>
      <c r="J10" s="172" t="s">
        <v>105</v>
      </c>
      <c r="K10" s="172"/>
      <c r="L10" s="174" t="s">
        <v>106</v>
      </c>
      <c r="M10" s="174"/>
      <c r="N10" s="174"/>
      <c r="O10" s="174"/>
      <c r="P10" s="174"/>
      <c r="Q10" s="174"/>
      <c r="R10" s="174"/>
      <c r="S10" s="174"/>
      <c r="T10" s="174"/>
    </row>
    <row r="11" spans="1:20">
      <c r="A11" s="32"/>
      <c r="B11" s="33"/>
      <c r="C11" s="33"/>
      <c r="D11" s="33"/>
      <c r="E11" s="33"/>
      <c r="F11" s="33"/>
      <c r="G11" s="33"/>
      <c r="J11" s="38"/>
      <c r="K11" s="38"/>
      <c r="L11" s="39"/>
      <c r="M11" s="39"/>
      <c r="N11" s="39"/>
      <c r="O11" s="39"/>
      <c r="P11" s="39"/>
      <c r="Q11" s="39"/>
      <c r="R11" s="39"/>
      <c r="S11" s="39"/>
      <c r="T11" s="39"/>
    </row>
    <row r="12" spans="1:20">
      <c r="A12" s="32"/>
      <c r="B12" s="33"/>
      <c r="C12" s="33"/>
      <c r="D12" s="33"/>
      <c r="E12" s="33"/>
      <c r="F12" s="33"/>
      <c r="G12" s="33"/>
      <c r="J12" s="38"/>
      <c r="K12" s="38"/>
      <c r="L12" s="39"/>
      <c r="M12" s="39"/>
      <c r="N12" s="39"/>
      <c r="O12" s="39"/>
      <c r="P12" s="39"/>
      <c r="Q12" s="39"/>
      <c r="R12" s="39"/>
      <c r="S12" s="39"/>
      <c r="T12" s="39"/>
    </row>
    <row r="13" spans="1:20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>
      <c r="A14" s="32"/>
      <c r="B14" s="167" t="s">
        <v>107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35"/>
      <c r="T14" s="33"/>
    </row>
    <row r="22" spans="4:20">
      <c r="D22" s="168" t="s">
        <v>108</v>
      </c>
      <c r="E22" s="168"/>
      <c r="F22" s="168"/>
      <c r="G22" s="168"/>
      <c r="H22" s="168"/>
      <c r="I22" s="168"/>
      <c r="J22" s="169">
        <f>判定集計表!F16</f>
        <v>0</v>
      </c>
      <c r="K22" s="169"/>
      <c r="L22" s="167" t="s">
        <v>109</v>
      </c>
      <c r="M22" s="37"/>
      <c r="N22" s="37"/>
      <c r="O22" s="37"/>
      <c r="P22" s="37"/>
      <c r="Q22" s="37"/>
      <c r="R22" s="37"/>
      <c r="S22" s="37"/>
      <c r="T22" s="37"/>
    </row>
    <row r="23" spans="4:20">
      <c r="D23" s="168"/>
      <c r="E23" s="168"/>
      <c r="F23" s="168"/>
      <c r="G23" s="168"/>
      <c r="H23" s="168"/>
      <c r="I23" s="168"/>
      <c r="J23" s="169"/>
      <c r="K23" s="169"/>
      <c r="L23" s="167"/>
      <c r="M23" s="37"/>
      <c r="N23" s="37"/>
      <c r="O23" s="37"/>
      <c r="P23" s="37"/>
      <c r="Q23" s="37"/>
      <c r="R23" s="37"/>
      <c r="S23" s="37"/>
      <c r="T23" s="37"/>
    </row>
  </sheetData>
  <protectedRanges>
    <protectedRange sqref="O5" name="範囲2_1"/>
    <protectedRange sqref="N5" name="範囲1_1"/>
  </protectedRanges>
  <mergeCells count="10">
    <mergeCell ref="B14:R14"/>
    <mergeCell ref="D22:I23"/>
    <mergeCell ref="J22:K23"/>
    <mergeCell ref="L22:L23"/>
    <mergeCell ref="A3:T3"/>
    <mergeCell ref="G5:H5"/>
    <mergeCell ref="J9:K9"/>
    <mergeCell ref="L9:T9"/>
    <mergeCell ref="J10:K10"/>
    <mergeCell ref="L10:T10"/>
  </mergeCells>
  <phoneticPr fontId="3"/>
  <dataValidations count="3">
    <dataValidation type="list" allowBlank="1" showInputMessage="1" showErrorMessage="1" sqref="Q5" xr:uid="{74BE4F8E-1721-4AF2-8EE0-CDD44A2F2457}">
      <formula1>"4,5,6,7,8,9,10,11,12"</formula1>
    </dataValidation>
    <dataValidation type="list" allowBlank="1" showInputMessage="1" showErrorMessage="1" sqref="S5" xr:uid="{DE232F7B-148C-4943-B703-20ED526497D8}">
      <formula1>"1,2,3,4,5,6,7,8,9,10,11,12,13,14,15,16,17,18,19,20,21,22,23,24,25,26,27,28,29,30,31"</formula1>
    </dataValidation>
    <dataValidation type="list" allowBlank="1" showInputMessage="1" showErrorMessage="1" sqref="O5" xr:uid="{9F13A7D0-FCD1-4455-AE7D-CEF4E50E5879}">
      <formula1>"2,3,4,5,6,7,8,9,10,11,12"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2847-47C9-4ECF-AA8E-701899C44BED}">
  <sheetPr>
    <tabColor theme="4" tint="0.79998168889431442"/>
  </sheetPr>
  <dimension ref="A1:W18"/>
  <sheetViews>
    <sheetView workbookViewId="0">
      <selection activeCell="Y10" sqref="Y10"/>
    </sheetView>
  </sheetViews>
  <sheetFormatPr defaultRowHeight="18"/>
  <cols>
    <col min="1" max="5" width="3.5" customWidth="1"/>
    <col min="6" max="8" width="2.9140625" customWidth="1"/>
    <col min="9" max="20" width="3.4140625" customWidth="1"/>
    <col min="21" max="23" width="3.1640625" customWidth="1"/>
  </cols>
  <sheetData>
    <row r="1" spans="1:23" ht="53.5" customHeight="1" thickBot="1">
      <c r="A1" s="175" t="s">
        <v>110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</row>
    <row r="2" spans="1:23" ht="38" customHeight="1">
      <c r="A2" s="176" t="s">
        <v>111</v>
      </c>
      <c r="B2" s="177"/>
      <c r="C2" s="178"/>
      <c r="D2" s="179" t="s">
        <v>112</v>
      </c>
      <c r="E2" s="180"/>
      <c r="F2" s="181"/>
      <c r="G2" s="177"/>
      <c r="H2" s="177"/>
      <c r="I2" s="177"/>
      <c r="J2" s="177"/>
      <c r="K2" s="177"/>
      <c r="L2" s="177"/>
      <c r="M2" s="177"/>
      <c r="N2" s="177"/>
      <c r="O2" s="177"/>
      <c r="P2" s="178"/>
      <c r="Q2" s="182" t="s">
        <v>113</v>
      </c>
      <c r="R2" s="183"/>
      <c r="S2" s="184"/>
      <c r="T2" s="182" t="s">
        <v>114</v>
      </c>
      <c r="U2" s="183"/>
      <c r="V2" s="183"/>
      <c r="W2" s="185"/>
    </row>
    <row r="3" spans="1:23" ht="38" customHeight="1" thickBot="1">
      <c r="A3" s="186" t="s">
        <v>115</v>
      </c>
      <c r="B3" s="187"/>
      <c r="C3" s="187"/>
      <c r="D3" s="187"/>
      <c r="E3" s="188"/>
      <c r="F3" s="189" t="s">
        <v>116</v>
      </c>
      <c r="G3" s="187"/>
      <c r="H3" s="188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1"/>
    </row>
    <row r="4" spans="1:23" ht="38" customHeight="1" thickBo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38" customHeight="1">
      <c r="A5" s="192" t="s">
        <v>117</v>
      </c>
      <c r="B5" s="183"/>
      <c r="C5" s="183"/>
      <c r="D5" s="183"/>
      <c r="E5" s="183"/>
      <c r="F5" s="183"/>
      <c r="G5" s="183"/>
      <c r="H5" s="184"/>
      <c r="I5" s="182" t="s">
        <v>118</v>
      </c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4"/>
      <c r="U5" s="183" t="s">
        <v>119</v>
      </c>
      <c r="V5" s="183"/>
      <c r="W5" s="185"/>
    </row>
    <row r="6" spans="1:23" ht="38" customHeight="1">
      <c r="A6" s="193" t="s">
        <v>120</v>
      </c>
      <c r="B6" s="194"/>
      <c r="C6" s="194"/>
      <c r="D6" s="194"/>
      <c r="E6" s="194"/>
      <c r="F6" s="195"/>
      <c r="G6" s="202" t="s">
        <v>121</v>
      </c>
      <c r="H6" s="202"/>
      <c r="I6" s="203" t="s">
        <v>122</v>
      </c>
      <c r="J6" s="204"/>
      <c r="K6" s="204"/>
      <c r="L6" s="204"/>
      <c r="M6" s="205" t="s">
        <v>123</v>
      </c>
      <c r="N6" s="206"/>
      <c r="O6" s="204" t="s">
        <v>124</v>
      </c>
      <c r="P6" s="204"/>
      <c r="Q6" s="204"/>
      <c r="R6" s="204"/>
      <c r="S6" s="205" t="s">
        <v>123</v>
      </c>
      <c r="T6" s="206"/>
      <c r="U6" s="194"/>
      <c r="V6" s="194"/>
      <c r="W6" s="207"/>
    </row>
    <row r="7" spans="1:23" ht="38" customHeight="1">
      <c r="A7" s="196"/>
      <c r="B7" s="197"/>
      <c r="C7" s="197"/>
      <c r="D7" s="197"/>
      <c r="E7" s="197"/>
      <c r="F7" s="198"/>
      <c r="G7" s="202" t="s">
        <v>125</v>
      </c>
      <c r="H7" s="202"/>
      <c r="I7" s="203" t="s">
        <v>122</v>
      </c>
      <c r="J7" s="204"/>
      <c r="K7" s="204"/>
      <c r="L7" s="204"/>
      <c r="M7" s="205" t="s">
        <v>123</v>
      </c>
      <c r="N7" s="206"/>
      <c r="O7" s="204" t="s">
        <v>124</v>
      </c>
      <c r="P7" s="204"/>
      <c r="Q7" s="204"/>
      <c r="R7" s="204"/>
      <c r="S7" s="205" t="s">
        <v>123</v>
      </c>
      <c r="T7" s="206"/>
      <c r="U7" s="197"/>
      <c r="V7" s="197"/>
      <c r="W7" s="208"/>
    </row>
    <row r="8" spans="1:23" ht="38" customHeight="1">
      <c r="A8" s="199"/>
      <c r="B8" s="200"/>
      <c r="C8" s="200"/>
      <c r="D8" s="200"/>
      <c r="E8" s="200"/>
      <c r="F8" s="201"/>
      <c r="G8" s="202" t="s">
        <v>126</v>
      </c>
      <c r="H8" s="202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10" t="s">
        <v>123</v>
      </c>
      <c r="T8" s="211"/>
      <c r="U8" s="200"/>
      <c r="V8" s="200"/>
      <c r="W8" s="209"/>
    </row>
    <row r="9" spans="1:23" ht="38" customHeight="1">
      <c r="A9" s="213" t="s">
        <v>127</v>
      </c>
      <c r="B9" s="204"/>
      <c r="C9" s="204"/>
      <c r="D9" s="204"/>
      <c r="E9" s="204"/>
      <c r="F9" s="204"/>
      <c r="G9" s="204"/>
      <c r="H9" s="21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5" t="s">
        <v>128</v>
      </c>
      <c r="T9" s="206"/>
      <c r="U9" s="204"/>
      <c r="V9" s="204"/>
      <c r="W9" s="212"/>
    </row>
    <row r="10" spans="1:23" ht="38" customHeight="1">
      <c r="A10" s="213" t="s">
        <v>129</v>
      </c>
      <c r="B10" s="204"/>
      <c r="C10" s="204"/>
      <c r="D10" s="204"/>
      <c r="E10" s="204"/>
      <c r="F10" s="204"/>
      <c r="G10" s="204"/>
      <c r="H10" s="214"/>
      <c r="I10" s="204" t="s">
        <v>122</v>
      </c>
      <c r="J10" s="204"/>
      <c r="K10" s="204"/>
      <c r="L10" s="204"/>
      <c r="M10" s="205" t="s">
        <v>130</v>
      </c>
      <c r="N10" s="206"/>
      <c r="O10" s="204" t="s">
        <v>124</v>
      </c>
      <c r="P10" s="204"/>
      <c r="Q10" s="204"/>
      <c r="R10" s="204"/>
      <c r="S10" s="205" t="s">
        <v>130</v>
      </c>
      <c r="T10" s="206"/>
      <c r="U10" s="204"/>
      <c r="V10" s="204"/>
      <c r="W10" s="212"/>
    </row>
    <row r="11" spans="1:23" ht="38" customHeight="1">
      <c r="A11" s="213" t="s">
        <v>131</v>
      </c>
      <c r="B11" s="204"/>
      <c r="C11" s="204"/>
      <c r="D11" s="204"/>
      <c r="E11" s="204"/>
      <c r="F11" s="204"/>
      <c r="G11" s="204"/>
      <c r="H11" s="214"/>
      <c r="I11" s="204" t="s">
        <v>122</v>
      </c>
      <c r="J11" s="204"/>
      <c r="K11" s="204"/>
      <c r="L11" s="204"/>
      <c r="M11" s="205" t="s">
        <v>132</v>
      </c>
      <c r="N11" s="206"/>
      <c r="O11" s="204" t="s">
        <v>124</v>
      </c>
      <c r="P11" s="204"/>
      <c r="Q11" s="204"/>
      <c r="R11" s="204"/>
      <c r="S11" s="205" t="s">
        <v>132</v>
      </c>
      <c r="T11" s="206"/>
      <c r="U11" s="204"/>
      <c r="V11" s="204"/>
      <c r="W11" s="212"/>
    </row>
    <row r="12" spans="1:23" ht="38" customHeight="1">
      <c r="A12" s="213" t="s">
        <v>133</v>
      </c>
      <c r="B12" s="204"/>
      <c r="C12" s="204"/>
      <c r="D12" s="204"/>
      <c r="E12" s="204"/>
      <c r="F12" s="204"/>
      <c r="G12" s="204"/>
      <c r="H12" s="214"/>
      <c r="I12" s="215" t="s">
        <v>134</v>
      </c>
      <c r="J12" s="205"/>
      <c r="K12" s="205"/>
      <c r="L12" s="205"/>
      <c r="M12" s="205"/>
      <c r="N12" s="205"/>
      <c r="O12" s="205"/>
      <c r="P12" s="205" t="s">
        <v>135</v>
      </c>
      <c r="Q12" s="205"/>
      <c r="R12" s="205"/>
      <c r="S12" s="205"/>
      <c r="T12" s="206"/>
      <c r="U12" s="204"/>
      <c r="V12" s="204"/>
      <c r="W12" s="212"/>
    </row>
    <row r="13" spans="1:23" ht="38" customHeight="1">
      <c r="A13" s="213" t="s">
        <v>136</v>
      </c>
      <c r="B13" s="204"/>
      <c r="C13" s="204"/>
      <c r="D13" s="204"/>
      <c r="E13" s="204"/>
      <c r="F13" s="204"/>
      <c r="G13" s="204"/>
      <c r="H13" s="214"/>
      <c r="I13" s="204" t="s">
        <v>137</v>
      </c>
      <c r="J13" s="204"/>
      <c r="K13" s="204"/>
      <c r="L13" s="204"/>
      <c r="M13" s="204"/>
      <c r="N13" s="204"/>
      <c r="O13" s="204"/>
      <c r="P13" s="204"/>
      <c r="Q13" s="204"/>
      <c r="R13" s="204"/>
      <c r="S13" s="205" t="s">
        <v>128</v>
      </c>
      <c r="T13" s="206"/>
      <c r="U13" s="204"/>
      <c r="V13" s="204"/>
      <c r="W13" s="212"/>
    </row>
    <row r="14" spans="1:23" ht="38" customHeight="1">
      <c r="A14" s="213" t="s">
        <v>138</v>
      </c>
      <c r="B14" s="204"/>
      <c r="C14" s="204"/>
      <c r="D14" s="204"/>
      <c r="E14" s="204"/>
      <c r="F14" s="204"/>
      <c r="G14" s="204"/>
      <c r="H14" s="21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5" t="s">
        <v>135</v>
      </c>
      <c r="T14" s="206"/>
      <c r="U14" s="204"/>
      <c r="V14" s="204"/>
      <c r="W14" s="212"/>
    </row>
    <row r="15" spans="1:23" ht="38" customHeight="1">
      <c r="A15" s="213" t="s">
        <v>139</v>
      </c>
      <c r="B15" s="204"/>
      <c r="C15" s="204"/>
      <c r="D15" s="204"/>
      <c r="E15" s="204"/>
      <c r="F15" s="204"/>
      <c r="G15" s="204"/>
      <c r="H15" s="214"/>
      <c r="I15" s="204" t="s">
        <v>122</v>
      </c>
      <c r="J15" s="204"/>
      <c r="K15" s="204"/>
      <c r="L15" s="204"/>
      <c r="M15" s="205" t="s">
        <v>130</v>
      </c>
      <c r="N15" s="206"/>
      <c r="O15" s="204" t="s">
        <v>124</v>
      </c>
      <c r="P15" s="204"/>
      <c r="Q15" s="204"/>
      <c r="R15" s="204"/>
      <c r="S15" s="205" t="s">
        <v>130</v>
      </c>
      <c r="T15" s="206"/>
      <c r="U15" s="204"/>
      <c r="V15" s="204"/>
      <c r="W15" s="212"/>
    </row>
    <row r="16" spans="1:23" ht="38" customHeight="1">
      <c r="A16" s="213" t="s">
        <v>140</v>
      </c>
      <c r="B16" s="204"/>
      <c r="C16" s="204"/>
      <c r="D16" s="204"/>
      <c r="E16" s="204"/>
      <c r="F16" s="204"/>
      <c r="G16" s="204"/>
      <c r="H16" s="214"/>
      <c r="I16" s="204" t="s">
        <v>122</v>
      </c>
      <c r="J16" s="204"/>
      <c r="K16" s="204"/>
      <c r="L16" s="204"/>
      <c r="M16" s="205" t="s">
        <v>141</v>
      </c>
      <c r="N16" s="206"/>
      <c r="O16" s="204" t="s">
        <v>124</v>
      </c>
      <c r="P16" s="204"/>
      <c r="Q16" s="204"/>
      <c r="R16" s="204"/>
      <c r="S16" s="205" t="s">
        <v>141</v>
      </c>
      <c r="T16" s="206"/>
      <c r="U16" s="204"/>
      <c r="V16" s="204"/>
      <c r="W16" s="212"/>
    </row>
    <row r="17" spans="1:23" ht="38" customHeight="1" thickBot="1">
      <c r="A17" s="216" t="s">
        <v>142</v>
      </c>
      <c r="B17" s="217"/>
      <c r="C17" s="217"/>
      <c r="D17" s="217"/>
      <c r="E17" s="217"/>
      <c r="F17" s="217"/>
      <c r="G17" s="217"/>
      <c r="H17" s="217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5"/>
      <c r="U17" s="197"/>
      <c r="V17" s="197"/>
      <c r="W17" s="208"/>
    </row>
    <row r="18" spans="1:23" ht="38" customHeight="1" thickTop="1" thickBot="1">
      <c r="A18" s="218" t="s">
        <v>143</v>
      </c>
      <c r="B18" s="219"/>
      <c r="C18" s="219"/>
      <c r="D18" s="219"/>
      <c r="E18" s="219"/>
      <c r="F18" s="219"/>
      <c r="G18" s="219"/>
      <c r="H18" s="219"/>
      <c r="I18" s="220" t="s">
        <v>144</v>
      </c>
      <c r="J18" s="220"/>
      <c r="K18" s="220"/>
      <c r="L18" s="220" t="s">
        <v>145</v>
      </c>
      <c r="M18" s="220"/>
      <c r="N18" s="220"/>
      <c r="O18" s="220" t="s">
        <v>146</v>
      </c>
      <c r="P18" s="220"/>
      <c r="Q18" s="220"/>
      <c r="R18" s="220" t="s">
        <v>147</v>
      </c>
      <c r="S18" s="220"/>
      <c r="T18" s="220"/>
      <c r="U18" s="220" t="s">
        <v>148</v>
      </c>
      <c r="V18" s="220"/>
      <c r="W18" s="221"/>
    </row>
  </sheetData>
  <mergeCells count="76">
    <mergeCell ref="A17:H17"/>
    <mergeCell ref="I17:T17"/>
    <mergeCell ref="U17:W17"/>
    <mergeCell ref="A18:H18"/>
    <mergeCell ref="I18:K18"/>
    <mergeCell ref="L18:N18"/>
    <mergeCell ref="O18:Q18"/>
    <mergeCell ref="R18:T18"/>
    <mergeCell ref="U18:W18"/>
    <mergeCell ref="U16:W16"/>
    <mergeCell ref="A14:H14"/>
    <mergeCell ref="I14:R14"/>
    <mergeCell ref="S14:T14"/>
    <mergeCell ref="U14:W14"/>
    <mergeCell ref="A15:H15"/>
    <mergeCell ref="I15:L15"/>
    <mergeCell ref="M15:N15"/>
    <mergeCell ref="O15:R15"/>
    <mergeCell ref="S15:T15"/>
    <mergeCell ref="U15:W15"/>
    <mergeCell ref="A16:H16"/>
    <mergeCell ref="I16:L16"/>
    <mergeCell ref="M16:N16"/>
    <mergeCell ref="O16:R16"/>
    <mergeCell ref="S16:T16"/>
    <mergeCell ref="A12:H12"/>
    <mergeCell ref="I12:O12"/>
    <mergeCell ref="P12:T12"/>
    <mergeCell ref="U12:W12"/>
    <mergeCell ref="A13:H13"/>
    <mergeCell ref="I13:R13"/>
    <mergeCell ref="S13:T13"/>
    <mergeCell ref="U13:W13"/>
    <mergeCell ref="U11:W11"/>
    <mergeCell ref="A9:H9"/>
    <mergeCell ref="I9:R9"/>
    <mergeCell ref="S9:T9"/>
    <mergeCell ref="U9:W9"/>
    <mergeCell ref="A10:H10"/>
    <mergeCell ref="I10:L10"/>
    <mergeCell ref="M10:N10"/>
    <mergeCell ref="O10:R10"/>
    <mergeCell ref="S10:T10"/>
    <mergeCell ref="U10:W10"/>
    <mergeCell ref="A11:H11"/>
    <mergeCell ref="I11:L11"/>
    <mergeCell ref="M11:N11"/>
    <mergeCell ref="O11:R11"/>
    <mergeCell ref="S11:T11"/>
    <mergeCell ref="U6:W8"/>
    <mergeCell ref="G7:H7"/>
    <mergeCell ref="I7:L7"/>
    <mergeCell ref="M7:N7"/>
    <mergeCell ref="O7:R7"/>
    <mergeCell ref="S7:T7"/>
    <mergeCell ref="G8:H8"/>
    <mergeCell ref="I8:R8"/>
    <mergeCell ref="S8:T8"/>
    <mergeCell ref="S6:T6"/>
    <mergeCell ref="A6:F8"/>
    <mergeCell ref="G6:H6"/>
    <mergeCell ref="I6:L6"/>
    <mergeCell ref="M6:N6"/>
    <mergeCell ref="O6:R6"/>
    <mergeCell ref="A3:E3"/>
    <mergeCell ref="F3:H3"/>
    <mergeCell ref="I3:W3"/>
    <mergeCell ref="A5:H5"/>
    <mergeCell ref="I5:T5"/>
    <mergeCell ref="U5:W5"/>
    <mergeCell ref="A1:W1"/>
    <mergeCell ref="A2:C2"/>
    <mergeCell ref="D2:E2"/>
    <mergeCell ref="F2:P2"/>
    <mergeCell ref="Q2:S2"/>
    <mergeCell ref="T2:W2"/>
  </mergeCells>
  <phoneticPr fontId="3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5FE0-F836-4435-9D13-7678E11A3B7B}">
  <dimension ref="A1:D38"/>
  <sheetViews>
    <sheetView workbookViewId="0">
      <pane ySplit="1" topLeftCell="A2" activePane="bottomLeft" state="frozen"/>
      <selection pane="bottomLeft" activeCell="G2" sqref="G2"/>
    </sheetView>
  </sheetViews>
  <sheetFormatPr defaultRowHeight="18"/>
  <sheetData>
    <row r="1" spans="1:4">
      <c r="A1" t="s">
        <v>30</v>
      </c>
      <c r="B1" t="s">
        <v>31</v>
      </c>
      <c r="C1" t="s">
        <v>32</v>
      </c>
      <c r="D1" s="1" t="s">
        <v>5</v>
      </c>
    </row>
    <row r="2" spans="1:4">
      <c r="A2" t="s">
        <v>33</v>
      </c>
      <c r="B2">
        <v>1</v>
      </c>
      <c r="C2" s="1">
        <v>1</v>
      </c>
      <c r="D2" s="1" t="s">
        <v>34</v>
      </c>
    </row>
    <row r="3" spans="1:4">
      <c r="A3" t="s">
        <v>35</v>
      </c>
      <c r="B3">
        <v>2</v>
      </c>
      <c r="C3" s="1">
        <v>2</v>
      </c>
      <c r="D3" s="1" t="s">
        <v>13</v>
      </c>
    </row>
    <row r="4" spans="1:4">
      <c r="A4" t="s">
        <v>36</v>
      </c>
      <c r="B4">
        <v>3</v>
      </c>
      <c r="C4" s="1">
        <v>3</v>
      </c>
    </row>
    <row r="5" spans="1:4">
      <c r="A5" t="s">
        <v>37</v>
      </c>
      <c r="C5" s="1">
        <v>4</v>
      </c>
    </row>
    <row r="6" spans="1:4">
      <c r="A6" t="s">
        <v>38</v>
      </c>
      <c r="C6" s="1">
        <v>5</v>
      </c>
    </row>
    <row r="7" spans="1:4">
      <c r="A7" t="s">
        <v>39</v>
      </c>
      <c r="C7" s="1">
        <v>6</v>
      </c>
    </row>
    <row r="8" spans="1:4">
      <c r="A8" t="s">
        <v>40</v>
      </c>
      <c r="C8" s="1">
        <v>7</v>
      </c>
    </row>
    <row r="9" spans="1:4">
      <c r="A9" t="s">
        <v>41</v>
      </c>
      <c r="C9" s="1" t="s">
        <v>42</v>
      </c>
    </row>
    <row r="10" spans="1:4">
      <c r="A10" t="s">
        <v>43</v>
      </c>
    </row>
    <row r="11" spans="1:4">
      <c r="A11" t="s">
        <v>44</v>
      </c>
    </row>
    <row r="12" spans="1:4">
      <c r="A12" t="s">
        <v>45</v>
      </c>
    </row>
    <row r="13" spans="1:4">
      <c r="A13" t="s">
        <v>46</v>
      </c>
    </row>
    <row r="14" spans="1:4">
      <c r="A14" t="s">
        <v>47</v>
      </c>
    </row>
    <row r="15" spans="1:4">
      <c r="A15" t="s">
        <v>48</v>
      </c>
    </row>
    <row r="16" spans="1:4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記入用</vt:lpstr>
      <vt:lpstr>集計用</vt:lpstr>
      <vt:lpstr>判定集計表</vt:lpstr>
      <vt:lpstr>記録平均</vt:lpstr>
      <vt:lpstr>得点換算データ</vt:lpstr>
      <vt:lpstr>（鑑）体力優良証交付申請報告書</vt:lpstr>
      <vt:lpstr>記録用紙</vt:lpstr>
      <vt:lpstr>プルダウン選択肢</vt:lpstr>
      <vt:lpstr>記録平均!Print_Area</vt:lpstr>
      <vt:lpstr>判定集計表!Print_Area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（健体）吉田　卓弥　</dc:creator>
  <cp:keywords/>
  <dc:description/>
  <cp:lastModifiedBy>（健体）吉田 卓弥</cp:lastModifiedBy>
  <cp:revision/>
  <cp:lastPrinted>2025-02-17T23:52:48Z</cp:lastPrinted>
  <dcterms:created xsi:type="dcterms:W3CDTF">2015-06-05T18:19:34Z</dcterms:created>
  <dcterms:modified xsi:type="dcterms:W3CDTF">2025-03-27T14:49:41Z</dcterms:modified>
  <cp:category/>
  <cp:contentStatus/>
</cp:coreProperties>
</file>